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hungnt1\Desktop\"/>
    </mc:Choice>
  </mc:AlternateContent>
  <bookViews>
    <workbookView xWindow="0" yWindow="0" windowWidth="20355" windowHeight="6990" activeTab="4"/>
  </bookViews>
  <sheets>
    <sheet name="MSL" sheetId="6" r:id="rId1"/>
    <sheet name="holiday" sheetId="7" r:id="rId2"/>
    <sheet name="CTV + HĐ" sheetId="9" r:id="rId3"/>
    <sheet name="CTV" sheetId="8" r:id="rId4"/>
    <sheet name="PS" sheetId="5" r:id="rId5"/>
    <sheet name="HH" sheetId="10" r:id="rId6"/>
    <sheet name="Sheet1" sheetId="11" r:id="rId7"/>
    <sheet name="Sheet2" sheetId="12" r:id="rId8"/>
    <sheet name="Sheet3" sheetId="15" r:id="rId9"/>
  </sheets>
  <externalReferences>
    <externalReference r:id="rId10"/>
  </externalReferences>
  <definedNames>
    <definedName name="_xlnm._FilterDatabase" localSheetId="3" hidden="1">CTV!$A$2:$Z$273</definedName>
    <definedName name="_xlnm._FilterDatabase" localSheetId="2" hidden="1">'CTV + HĐ'!$A$1:$C$78</definedName>
    <definedName name="_xlnm._FilterDatabase" localSheetId="5" hidden="1">HH!$A$1:$BR$475</definedName>
    <definedName name="_xlnm._FilterDatabase" localSheetId="1" hidden="1">holiday!$A$1</definedName>
    <definedName name="_xlnm._FilterDatabase" localSheetId="4" hidden="1">PS!$A$1:$BI$7</definedName>
  </definedNames>
  <calcPr calcId="162913"/>
  <fileRecoveryPr autoRecover="0"/>
</workbook>
</file>

<file path=xl/calcChain.xml><?xml version="1.0" encoding="utf-8"?>
<calcChain xmlns="http://schemas.openxmlformats.org/spreadsheetml/2006/main">
  <c r="J2" i="5" l="1"/>
  <c r="P2" i="5" s="1"/>
  <c r="C2" i="5"/>
  <c r="J3" i="5"/>
  <c r="P3" i="5" s="1"/>
  <c r="O86" i="10" l="1"/>
  <c r="P86" i="10" s="1"/>
  <c r="M86" i="10"/>
  <c r="O85" i="10"/>
  <c r="P85" i="10" s="1"/>
  <c r="M85" i="10"/>
  <c r="O84" i="10"/>
  <c r="P84" i="10" s="1"/>
  <c r="M84" i="10"/>
  <c r="O83" i="10"/>
  <c r="P83" i="10" s="1"/>
  <c r="M83" i="10"/>
  <c r="O82" i="10"/>
  <c r="P82" i="10" s="1"/>
  <c r="M82" i="10"/>
  <c r="O81" i="10"/>
  <c r="P81" i="10" s="1"/>
  <c r="M81" i="10"/>
  <c r="O80" i="10"/>
  <c r="P80" i="10" s="1"/>
  <c r="M80" i="10"/>
  <c r="O79" i="10"/>
  <c r="P79" i="10" s="1"/>
  <c r="M79" i="10"/>
  <c r="O78" i="10"/>
  <c r="P78" i="10" s="1"/>
  <c r="M78" i="10"/>
  <c r="M110" i="10"/>
  <c r="J110" i="10"/>
  <c r="M109" i="10"/>
  <c r="J109" i="10"/>
  <c r="M108" i="10"/>
  <c r="J108" i="10"/>
  <c r="M107" i="10"/>
  <c r="J107" i="10"/>
  <c r="M106" i="10"/>
  <c r="J106" i="10"/>
  <c r="M105" i="10"/>
  <c r="J105" i="10"/>
  <c r="M104" i="10"/>
  <c r="J104" i="10"/>
  <c r="O103" i="10"/>
  <c r="P103" i="10" s="1"/>
  <c r="M103" i="10"/>
  <c r="J103" i="10"/>
  <c r="O102" i="10"/>
  <c r="P102" i="10" s="1"/>
  <c r="M102" i="10"/>
  <c r="J102" i="10"/>
  <c r="O101" i="10"/>
  <c r="P101" i="10" s="1"/>
  <c r="M101" i="10"/>
  <c r="J101" i="10"/>
  <c r="O100" i="10"/>
  <c r="P100" i="10" s="1"/>
  <c r="M100" i="10"/>
  <c r="J100" i="10"/>
  <c r="O99" i="10"/>
  <c r="P99" i="10" s="1"/>
  <c r="M99" i="10"/>
  <c r="J99" i="10"/>
  <c r="O98" i="10"/>
  <c r="P98" i="10" s="1"/>
  <c r="M98" i="10"/>
  <c r="J98" i="10"/>
  <c r="O97" i="10"/>
  <c r="P97" i="10" s="1"/>
  <c r="M97" i="10"/>
  <c r="J97" i="10"/>
  <c r="O96" i="10"/>
  <c r="P96" i="10" s="1"/>
  <c r="M96" i="10"/>
  <c r="J96" i="10"/>
  <c r="O95" i="10"/>
  <c r="P95" i="10" s="1"/>
  <c r="M95" i="10"/>
  <c r="J95" i="10"/>
  <c r="O94" i="10"/>
  <c r="P94" i="10" s="1"/>
  <c r="M94" i="10"/>
  <c r="J94" i="10"/>
  <c r="O93" i="10"/>
  <c r="P93" i="10" s="1"/>
  <c r="M93" i="10"/>
  <c r="J93" i="10"/>
  <c r="O92" i="10"/>
  <c r="P92" i="10" s="1"/>
  <c r="M92" i="10"/>
  <c r="J92" i="10"/>
  <c r="O91" i="10"/>
  <c r="P91" i="10" s="1"/>
  <c r="M91" i="10"/>
  <c r="J91" i="10"/>
  <c r="O90" i="10"/>
  <c r="P90" i="10" s="1"/>
  <c r="M90" i="10"/>
  <c r="J90" i="10"/>
  <c r="O89" i="10"/>
  <c r="P89" i="10" s="1"/>
  <c r="M89" i="10"/>
  <c r="J89" i="10"/>
  <c r="O88" i="10"/>
  <c r="P88" i="10" s="1"/>
  <c r="M88" i="10"/>
  <c r="J88" i="10"/>
  <c r="O87" i="10"/>
  <c r="P87" i="10" s="1"/>
  <c r="M87" i="10"/>
  <c r="J87" i="10"/>
  <c r="J86" i="10"/>
  <c r="J85" i="10"/>
  <c r="J84" i="10"/>
  <c r="J83" i="10"/>
  <c r="J82" i="10"/>
  <c r="J81" i="10"/>
  <c r="J80" i="10"/>
  <c r="J79" i="10"/>
  <c r="J78" i="10"/>
  <c r="O77" i="10"/>
  <c r="P77" i="10" s="1"/>
  <c r="M77" i="10"/>
  <c r="J77" i="10"/>
  <c r="O76" i="10"/>
  <c r="P76" i="10" s="1"/>
  <c r="M76" i="10"/>
  <c r="J76" i="10"/>
  <c r="O75" i="10"/>
  <c r="P75" i="10" s="1"/>
  <c r="M75" i="10"/>
  <c r="J75" i="10"/>
  <c r="O74" i="10"/>
  <c r="P74" i="10" s="1"/>
  <c r="M74" i="10"/>
  <c r="J74" i="10"/>
  <c r="O73" i="10"/>
  <c r="P73" i="10" s="1"/>
  <c r="M73" i="10"/>
  <c r="J73" i="10"/>
  <c r="O72" i="10"/>
  <c r="P72" i="10" s="1"/>
  <c r="M72" i="10"/>
  <c r="J72" i="10"/>
  <c r="O71" i="10"/>
  <c r="P71" i="10" s="1"/>
  <c r="M71" i="10"/>
  <c r="J71" i="10"/>
  <c r="O70" i="10"/>
  <c r="P70" i="10" s="1"/>
  <c r="M70" i="10"/>
  <c r="J70" i="10"/>
  <c r="O69" i="10"/>
  <c r="P69" i="10" s="1"/>
  <c r="M69" i="10"/>
  <c r="J69" i="10"/>
  <c r="O68" i="10"/>
  <c r="P68" i="10" s="1"/>
  <c r="N68" i="10"/>
  <c r="M68" i="10"/>
  <c r="J68" i="10"/>
  <c r="O67" i="10"/>
  <c r="P67" i="10" s="1"/>
  <c r="M67" i="10"/>
  <c r="J67" i="10"/>
  <c r="O66" i="10"/>
  <c r="P66" i="10" s="1"/>
  <c r="M66" i="10"/>
  <c r="J66" i="10"/>
  <c r="O65" i="10"/>
  <c r="P65" i="10" s="1"/>
  <c r="N65" i="10"/>
  <c r="M65" i="10"/>
  <c r="J65" i="10"/>
  <c r="O64" i="10"/>
  <c r="P64" i="10" s="1"/>
  <c r="M64" i="10"/>
  <c r="J64" i="10"/>
  <c r="O63" i="10"/>
  <c r="P63" i="10" s="1"/>
  <c r="M63" i="10"/>
  <c r="J63" i="10"/>
  <c r="E73" i="15" l="1"/>
  <c r="E72" i="15"/>
  <c r="E71" i="15"/>
  <c r="E70" i="15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N80" i="10"/>
  <c r="N81" i="10"/>
  <c r="C77" i="9"/>
  <c r="N70" i="10"/>
  <c r="X636" i="8"/>
  <c r="X634" i="8"/>
  <c r="X633" i="8"/>
  <c r="X631" i="8"/>
  <c r="X628" i="8"/>
  <c r="M628" i="8"/>
  <c r="X627" i="8"/>
  <c r="X623" i="8"/>
  <c r="X622" i="8"/>
  <c r="X621" i="8"/>
  <c r="X620" i="8"/>
  <c r="X619" i="8"/>
  <c r="X618" i="8"/>
  <c r="X617" i="8"/>
  <c r="M617" i="8"/>
  <c r="X614" i="8"/>
  <c r="X613" i="8"/>
  <c r="M613" i="8"/>
  <c r="X605" i="8"/>
  <c r="M605" i="8"/>
  <c r="X604" i="8"/>
  <c r="M604" i="8"/>
  <c r="X603" i="8"/>
  <c r="M603" i="8"/>
  <c r="X602" i="8"/>
  <c r="X601" i="8"/>
  <c r="Z595" i="8"/>
  <c r="X595" i="8"/>
  <c r="W595" i="8"/>
  <c r="V595" i="8"/>
  <c r="U595" i="8"/>
  <c r="T595" i="8"/>
  <c r="S595" i="8"/>
  <c r="R595" i="8"/>
  <c r="Q595" i="8"/>
  <c r="P595" i="8"/>
  <c r="N595" i="8"/>
  <c r="M595" i="8"/>
  <c r="Z594" i="8"/>
  <c r="X594" i="8"/>
  <c r="W594" i="8"/>
  <c r="V594" i="8"/>
  <c r="U594" i="8"/>
  <c r="T594" i="8"/>
  <c r="S594" i="8"/>
  <c r="R594" i="8"/>
  <c r="Q594" i="8"/>
  <c r="P594" i="8"/>
  <c r="N594" i="8"/>
  <c r="M594" i="8"/>
  <c r="Z593" i="8"/>
  <c r="X593" i="8"/>
  <c r="W593" i="8"/>
  <c r="V593" i="8"/>
  <c r="U593" i="8"/>
  <c r="T593" i="8"/>
  <c r="S593" i="8"/>
  <c r="R593" i="8"/>
  <c r="Q593" i="8"/>
  <c r="P593" i="8"/>
  <c r="N593" i="8"/>
  <c r="M593" i="8"/>
  <c r="Z592" i="8"/>
  <c r="X592" i="8"/>
  <c r="W592" i="8"/>
  <c r="V592" i="8"/>
  <c r="U592" i="8"/>
  <c r="T592" i="8"/>
  <c r="S592" i="8"/>
  <c r="R592" i="8"/>
  <c r="Q592" i="8"/>
  <c r="P592" i="8"/>
  <c r="N592" i="8"/>
  <c r="M592" i="8"/>
  <c r="X591" i="8"/>
  <c r="X589" i="8"/>
  <c r="X588" i="8"/>
  <c r="Z587" i="8"/>
  <c r="X587" i="8"/>
  <c r="W587" i="8"/>
  <c r="V587" i="8"/>
  <c r="U587" i="8"/>
  <c r="T587" i="8"/>
  <c r="S587" i="8"/>
  <c r="R587" i="8"/>
  <c r="Q587" i="8"/>
  <c r="P587" i="8"/>
  <c r="N587" i="8"/>
  <c r="M587" i="8"/>
  <c r="X586" i="8"/>
  <c r="X585" i="8"/>
  <c r="X584" i="8"/>
  <c r="X583" i="8"/>
  <c r="X582" i="8"/>
  <c r="M582" i="8"/>
  <c r="X581" i="8"/>
  <c r="X580" i="8"/>
  <c r="X579" i="8"/>
  <c r="C546" i="8"/>
  <c r="C545" i="8"/>
  <c r="C544" i="8"/>
  <c r="C543" i="8"/>
  <c r="C542" i="8"/>
  <c r="C541" i="8"/>
  <c r="C540" i="8"/>
  <c r="C539" i="8"/>
  <c r="C538" i="8"/>
  <c r="C537" i="8"/>
  <c r="C536" i="8"/>
  <c r="C535" i="8"/>
  <c r="C534" i="8"/>
  <c r="C533" i="8"/>
  <c r="C532" i="8"/>
  <c r="C531" i="8"/>
  <c r="C530" i="8"/>
  <c r="C529" i="8"/>
  <c r="C528" i="8"/>
  <c r="C527" i="8"/>
  <c r="C526" i="8"/>
  <c r="C525" i="8"/>
  <c r="C524" i="8"/>
  <c r="C523" i="8"/>
  <c r="C522" i="8"/>
  <c r="C521" i="8"/>
  <c r="C520" i="8"/>
  <c r="C519" i="8"/>
  <c r="C518" i="8"/>
  <c r="C517" i="8"/>
  <c r="C516" i="8"/>
  <c r="C515" i="8"/>
  <c r="C514" i="8"/>
  <c r="C513" i="8"/>
  <c r="C512" i="8"/>
  <c r="C511" i="8"/>
  <c r="C510" i="8"/>
  <c r="C509" i="8"/>
  <c r="C508" i="8"/>
  <c r="C507" i="8"/>
  <c r="C506" i="8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X334" i="8"/>
  <c r="X1870" i="8"/>
  <c r="Z1869" i="8"/>
  <c r="Y1869" i="8"/>
  <c r="X1869" i="8"/>
  <c r="W1869" i="8"/>
  <c r="V1869" i="8"/>
  <c r="U1869" i="8"/>
  <c r="T1869" i="8"/>
  <c r="S1869" i="8"/>
  <c r="R1869" i="8"/>
  <c r="Q1869" i="8"/>
  <c r="P1869" i="8"/>
  <c r="N1869" i="8"/>
  <c r="M1869" i="8"/>
  <c r="Z1868" i="8"/>
  <c r="Y1868" i="8"/>
  <c r="X1868" i="8"/>
  <c r="W1868" i="8"/>
  <c r="V1868" i="8"/>
  <c r="U1868" i="8"/>
  <c r="T1868" i="8"/>
  <c r="S1868" i="8"/>
  <c r="R1868" i="8"/>
  <c r="Q1868" i="8"/>
  <c r="P1868" i="8"/>
  <c r="N1868" i="8"/>
  <c r="M1868" i="8"/>
  <c r="Z1867" i="8"/>
  <c r="Y1867" i="8"/>
  <c r="X1867" i="8"/>
  <c r="W1867" i="8"/>
  <c r="V1867" i="8"/>
  <c r="U1867" i="8"/>
  <c r="T1867" i="8"/>
  <c r="S1867" i="8"/>
  <c r="R1867" i="8"/>
  <c r="Q1867" i="8"/>
  <c r="P1867" i="8"/>
  <c r="N1867" i="8"/>
  <c r="M1867" i="8"/>
  <c r="Z1866" i="8"/>
  <c r="Y1866" i="8"/>
  <c r="X1866" i="8"/>
  <c r="W1866" i="8"/>
  <c r="V1866" i="8"/>
  <c r="U1866" i="8"/>
  <c r="T1866" i="8"/>
  <c r="S1866" i="8"/>
  <c r="R1866" i="8"/>
  <c r="Q1866" i="8"/>
  <c r="P1866" i="8"/>
  <c r="N1866" i="8"/>
  <c r="M1866" i="8"/>
  <c r="Z1865" i="8"/>
  <c r="Y1865" i="8"/>
  <c r="X1865" i="8"/>
  <c r="W1865" i="8"/>
  <c r="V1865" i="8"/>
  <c r="U1865" i="8"/>
  <c r="T1865" i="8"/>
  <c r="S1865" i="8"/>
  <c r="R1865" i="8"/>
  <c r="Q1865" i="8"/>
  <c r="P1865" i="8"/>
  <c r="N1865" i="8"/>
  <c r="M1865" i="8"/>
  <c r="Z1864" i="8"/>
  <c r="Y1864" i="8"/>
  <c r="X1864" i="8"/>
  <c r="W1864" i="8"/>
  <c r="V1864" i="8"/>
  <c r="U1864" i="8"/>
  <c r="T1864" i="8"/>
  <c r="S1864" i="8"/>
  <c r="R1864" i="8"/>
  <c r="Q1864" i="8"/>
  <c r="P1864" i="8"/>
  <c r="N1864" i="8"/>
  <c r="M1864" i="8"/>
  <c r="Z1863" i="8"/>
  <c r="Y1863" i="8"/>
  <c r="X1863" i="8"/>
  <c r="W1863" i="8"/>
  <c r="V1863" i="8"/>
  <c r="U1863" i="8"/>
  <c r="T1863" i="8"/>
  <c r="S1863" i="8"/>
  <c r="R1863" i="8"/>
  <c r="Q1863" i="8"/>
  <c r="P1863" i="8"/>
  <c r="N1863" i="8"/>
  <c r="M1863" i="8"/>
  <c r="Z1862" i="8"/>
  <c r="Y1862" i="8"/>
  <c r="X1862" i="8"/>
  <c r="W1862" i="8"/>
  <c r="V1862" i="8"/>
  <c r="U1862" i="8"/>
  <c r="T1862" i="8"/>
  <c r="S1862" i="8"/>
  <c r="R1862" i="8"/>
  <c r="Q1862" i="8"/>
  <c r="P1862" i="8"/>
  <c r="N1862" i="8"/>
  <c r="M1862" i="8"/>
  <c r="Z1861" i="8"/>
  <c r="Y1861" i="8"/>
  <c r="X1861" i="8"/>
  <c r="W1861" i="8"/>
  <c r="V1861" i="8"/>
  <c r="U1861" i="8"/>
  <c r="T1861" i="8"/>
  <c r="S1861" i="8"/>
  <c r="R1861" i="8"/>
  <c r="Q1861" i="8"/>
  <c r="P1861" i="8"/>
  <c r="N1861" i="8"/>
  <c r="M1861" i="8"/>
  <c r="Z1860" i="8"/>
  <c r="Y1860" i="8"/>
  <c r="X1860" i="8"/>
  <c r="W1860" i="8"/>
  <c r="V1860" i="8"/>
  <c r="U1860" i="8"/>
  <c r="T1860" i="8"/>
  <c r="S1860" i="8"/>
  <c r="R1860" i="8"/>
  <c r="Q1860" i="8"/>
  <c r="P1860" i="8"/>
  <c r="N1860" i="8"/>
  <c r="M1860" i="8"/>
  <c r="Z1859" i="8"/>
  <c r="Y1859" i="8"/>
  <c r="X1859" i="8"/>
  <c r="W1859" i="8"/>
  <c r="V1859" i="8"/>
  <c r="U1859" i="8"/>
  <c r="T1859" i="8"/>
  <c r="S1859" i="8"/>
  <c r="R1859" i="8"/>
  <c r="Q1859" i="8"/>
  <c r="P1859" i="8"/>
  <c r="N1859" i="8"/>
  <c r="M1859" i="8"/>
  <c r="Z1858" i="8"/>
  <c r="Y1858" i="8"/>
  <c r="X1858" i="8"/>
  <c r="W1858" i="8"/>
  <c r="V1858" i="8"/>
  <c r="U1858" i="8"/>
  <c r="T1858" i="8"/>
  <c r="S1858" i="8"/>
  <c r="R1858" i="8"/>
  <c r="Q1858" i="8"/>
  <c r="P1858" i="8"/>
  <c r="N1858" i="8"/>
  <c r="M1858" i="8"/>
  <c r="Z1857" i="8"/>
  <c r="Y1857" i="8"/>
  <c r="X1857" i="8"/>
  <c r="W1857" i="8"/>
  <c r="V1857" i="8"/>
  <c r="U1857" i="8"/>
  <c r="T1857" i="8"/>
  <c r="S1857" i="8"/>
  <c r="R1857" i="8"/>
  <c r="Q1857" i="8"/>
  <c r="P1857" i="8"/>
  <c r="N1857" i="8"/>
  <c r="M1857" i="8"/>
  <c r="Z1856" i="8"/>
  <c r="Y1856" i="8"/>
  <c r="X1856" i="8"/>
  <c r="W1856" i="8"/>
  <c r="V1856" i="8"/>
  <c r="U1856" i="8"/>
  <c r="T1856" i="8"/>
  <c r="S1856" i="8"/>
  <c r="R1856" i="8"/>
  <c r="Q1856" i="8"/>
  <c r="P1856" i="8"/>
  <c r="N1856" i="8"/>
  <c r="M1856" i="8"/>
  <c r="Z1855" i="8"/>
  <c r="Y1855" i="8"/>
  <c r="X1855" i="8"/>
  <c r="W1855" i="8"/>
  <c r="V1855" i="8"/>
  <c r="U1855" i="8"/>
  <c r="T1855" i="8"/>
  <c r="S1855" i="8"/>
  <c r="R1855" i="8"/>
  <c r="Q1855" i="8"/>
  <c r="P1855" i="8"/>
  <c r="N1855" i="8"/>
  <c r="M1855" i="8"/>
  <c r="Z1854" i="8"/>
  <c r="Y1854" i="8"/>
  <c r="X1854" i="8"/>
  <c r="W1854" i="8"/>
  <c r="V1854" i="8"/>
  <c r="U1854" i="8"/>
  <c r="T1854" i="8"/>
  <c r="S1854" i="8"/>
  <c r="R1854" i="8"/>
  <c r="Q1854" i="8"/>
  <c r="P1854" i="8"/>
  <c r="N1854" i="8"/>
  <c r="M1854" i="8"/>
  <c r="Z1853" i="8"/>
  <c r="Y1853" i="8"/>
  <c r="X1853" i="8"/>
  <c r="W1853" i="8"/>
  <c r="V1853" i="8"/>
  <c r="U1853" i="8"/>
  <c r="T1853" i="8"/>
  <c r="S1853" i="8"/>
  <c r="R1853" i="8"/>
  <c r="Q1853" i="8"/>
  <c r="P1853" i="8"/>
  <c r="N1853" i="8"/>
  <c r="M1853" i="8"/>
  <c r="Z1852" i="8"/>
  <c r="Y1852" i="8"/>
  <c r="X1852" i="8"/>
  <c r="W1852" i="8"/>
  <c r="V1852" i="8"/>
  <c r="U1852" i="8"/>
  <c r="T1852" i="8"/>
  <c r="S1852" i="8"/>
  <c r="R1852" i="8"/>
  <c r="Q1852" i="8"/>
  <c r="P1852" i="8"/>
  <c r="N1852" i="8"/>
  <c r="M1852" i="8"/>
  <c r="Z1851" i="8"/>
  <c r="Y1851" i="8"/>
  <c r="X1851" i="8"/>
  <c r="W1851" i="8"/>
  <c r="V1851" i="8"/>
  <c r="U1851" i="8"/>
  <c r="T1851" i="8"/>
  <c r="S1851" i="8"/>
  <c r="R1851" i="8"/>
  <c r="Q1851" i="8"/>
  <c r="P1851" i="8"/>
  <c r="N1851" i="8"/>
  <c r="M1851" i="8"/>
  <c r="Z1850" i="8"/>
  <c r="Y1850" i="8"/>
  <c r="X1850" i="8"/>
  <c r="W1850" i="8"/>
  <c r="V1850" i="8"/>
  <c r="U1850" i="8"/>
  <c r="T1850" i="8"/>
  <c r="S1850" i="8"/>
  <c r="R1850" i="8"/>
  <c r="Q1850" i="8"/>
  <c r="P1850" i="8"/>
  <c r="N1850" i="8"/>
  <c r="M1850" i="8"/>
  <c r="Z1849" i="8"/>
  <c r="Y1849" i="8"/>
  <c r="X1849" i="8"/>
  <c r="W1849" i="8"/>
  <c r="V1849" i="8"/>
  <c r="U1849" i="8"/>
  <c r="T1849" i="8"/>
  <c r="S1849" i="8"/>
  <c r="R1849" i="8"/>
  <c r="Q1849" i="8"/>
  <c r="P1849" i="8"/>
  <c r="N1849" i="8"/>
  <c r="M1849" i="8"/>
  <c r="Z1848" i="8"/>
  <c r="Y1848" i="8"/>
  <c r="X1848" i="8"/>
  <c r="W1848" i="8"/>
  <c r="V1848" i="8"/>
  <c r="U1848" i="8"/>
  <c r="T1848" i="8"/>
  <c r="S1848" i="8"/>
  <c r="R1848" i="8"/>
  <c r="Q1848" i="8"/>
  <c r="P1848" i="8"/>
  <c r="N1848" i="8"/>
  <c r="M1848" i="8"/>
  <c r="Z1847" i="8"/>
  <c r="Y1847" i="8"/>
  <c r="X1847" i="8"/>
  <c r="W1847" i="8"/>
  <c r="V1847" i="8"/>
  <c r="U1847" i="8"/>
  <c r="T1847" i="8"/>
  <c r="S1847" i="8"/>
  <c r="R1847" i="8"/>
  <c r="Q1847" i="8"/>
  <c r="P1847" i="8"/>
  <c r="N1847" i="8"/>
  <c r="M1847" i="8"/>
  <c r="Z1846" i="8"/>
  <c r="Y1846" i="8"/>
  <c r="X1846" i="8"/>
  <c r="W1846" i="8"/>
  <c r="V1846" i="8"/>
  <c r="U1846" i="8"/>
  <c r="T1846" i="8"/>
  <c r="S1846" i="8"/>
  <c r="R1846" i="8"/>
  <c r="Q1846" i="8"/>
  <c r="P1846" i="8"/>
  <c r="N1846" i="8"/>
  <c r="M1846" i="8"/>
  <c r="Z1845" i="8"/>
  <c r="Y1845" i="8"/>
  <c r="X1845" i="8"/>
  <c r="W1845" i="8"/>
  <c r="V1845" i="8"/>
  <c r="U1845" i="8"/>
  <c r="T1845" i="8"/>
  <c r="S1845" i="8"/>
  <c r="R1845" i="8"/>
  <c r="Q1845" i="8"/>
  <c r="P1845" i="8"/>
  <c r="N1845" i="8"/>
  <c r="M1845" i="8"/>
  <c r="Z1844" i="8"/>
  <c r="Y1844" i="8"/>
  <c r="X1844" i="8"/>
  <c r="W1844" i="8"/>
  <c r="V1844" i="8"/>
  <c r="U1844" i="8"/>
  <c r="T1844" i="8"/>
  <c r="S1844" i="8"/>
  <c r="R1844" i="8"/>
  <c r="Q1844" i="8"/>
  <c r="P1844" i="8"/>
  <c r="N1844" i="8"/>
  <c r="M1844" i="8"/>
  <c r="Z1843" i="8"/>
  <c r="Y1843" i="8"/>
  <c r="X1843" i="8"/>
  <c r="W1843" i="8"/>
  <c r="V1843" i="8"/>
  <c r="U1843" i="8"/>
  <c r="T1843" i="8"/>
  <c r="S1843" i="8"/>
  <c r="R1843" i="8"/>
  <c r="Q1843" i="8"/>
  <c r="P1843" i="8"/>
  <c r="N1843" i="8"/>
  <c r="M1843" i="8"/>
  <c r="Z1842" i="8"/>
  <c r="Y1842" i="8"/>
  <c r="X1842" i="8"/>
  <c r="W1842" i="8"/>
  <c r="V1842" i="8"/>
  <c r="U1842" i="8"/>
  <c r="T1842" i="8"/>
  <c r="S1842" i="8"/>
  <c r="R1842" i="8"/>
  <c r="Q1842" i="8"/>
  <c r="P1842" i="8"/>
  <c r="N1842" i="8"/>
  <c r="M1842" i="8"/>
  <c r="Z1841" i="8"/>
  <c r="Y1841" i="8"/>
  <c r="X1841" i="8"/>
  <c r="W1841" i="8"/>
  <c r="V1841" i="8"/>
  <c r="U1841" i="8"/>
  <c r="T1841" i="8"/>
  <c r="S1841" i="8"/>
  <c r="R1841" i="8"/>
  <c r="Q1841" i="8"/>
  <c r="P1841" i="8"/>
  <c r="N1841" i="8"/>
  <c r="M1841" i="8"/>
  <c r="Z1840" i="8"/>
  <c r="Y1840" i="8"/>
  <c r="X1840" i="8"/>
  <c r="W1840" i="8"/>
  <c r="V1840" i="8"/>
  <c r="U1840" i="8"/>
  <c r="T1840" i="8"/>
  <c r="S1840" i="8"/>
  <c r="R1840" i="8"/>
  <c r="Q1840" i="8"/>
  <c r="P1840" i="8"/>
  <c r="N1840" i="8"/>
  <c r="M1840" i="8"/>
  <c r="Z1839" i="8"/>
  <c r="Y1839" i="8"/>
  <c r="X1839" i="8"/>
  <c r="W1839" i="8"/>
  <c r="V1839" i="8"/>
  <c r="U1839" i="8"/>
  <c r="T1839" i="8"/>
  <c r="S1839" i="8"/>
  <c r="R1839" i="8"/>
  <c r="Q1839" i="8"/>
  <c r="P1839" i="8"/>
  <c r="N1839" i="8"/>
  <c r="M1839" i="8"/>
  <c r="Z1838" i="8"/>
  <c r="Y1838" i="8"/>
  <c r="X1838" i="8"/>
  <c r="W1838" i="8"/>
  <c r="V1838" i="8"/>
  <c r="U1838" i="8"/>
  <c r="T1838" i="8"/>
  <c r="S1838" i="8"/>
  <c r="R1838" i="8"/>
  <c r="Q1838" i="8"/>
  <c r="P1838" i="8"/>
  <c r="N1838" i="8"/>
  <c r="M1838" i="8"/>
  <c r="Z1837" i="8"/>
  <c r="Y1837" i="8"/>
  <c r="X1837" i="8"/>
  <c r="W1837" i="8"/>
  <c r="V1837" i="8"/>
  <c r="U1837" i="8"/>
  <c r="T1837" i="8"/>
  <c r="S1837" i="8"/>
  <c r="R1837" i="8"/>
  <c r="Q1837" i="8"/>
  <c r="P1837" i="8"/>
  <c r="N1837" i="8"/>
  <c r="M1837" i="8"/>
  <c r="Z1836" i="8"/>
  <c r="Y1836" i="8"/>
  <c r="X1836" i="8"/>
  <c r="W1836" i="8"/>
  <c r="V1836" i="8"/>
  <c r="U1836" i="8"/>
  <c r="T1836" i="8"/>
  <c r="S1836" i="8"/>
  <c r="R1836" i="8"/>
  <c r="Q1836" i="8"/>
  <c r="P1836" i="8"/>
  <c r="N1836" i="8"/>
  <c r="M1836" i="8"/>
  <c r="Z1835" i="8"/>
  <c r="Y1835" i="8"/>
  <c r="X1835" i="8"/>
  <c r="W1835" i="8"/>
  <c r="V1835" i="8"/>
  <c r="U1835" i="8"/>
  <c r="T1835" i="8"/>
  <c r="S1835" i="8"/>
  <c r="R1835" i="8"/>
  <c r="Q1835" i="8"/>
  <c r="P1835" i="8"/>
  <c r="N1835" i="8"/>
  <c r="M1835" i="8"/>
  <c r="Z1834" i="8"/>
  <c r="Y1834" i="8"/>
  <c r="X1834" i="8"/>
  <c r="W1834" i="8"/>
  <c r="V1834" i="8"/>
  <c r="U1834" i="8"/>
  <c r="T1834" i="8"/>
  <c r="S1834" i="8"/>
  <c r="R1834" i="8"/>
  <c r="Q1834" i="8"/>
  <c r="P1834" i="8"/>
  <c r="N1834" i="8"/>
  <c r="M1834" i="8"/>
  <c r="Z1833" i="8"/>
  <c r="Y1833" i="8"/>
  <c r="X1833" i="8"/>
  <c r="W1833" i="8"/>
  <c r="V1833" i="8"/>
  <c r="U1833" i="8"/>
  <c r="T1833" i="8"/>
  <c r="S1833" i="8"/>
  <c r="R1833" i="8"/>
  <c r="Q1833" i="8"/>
  <c r="P1833" i="8"/>
  <c r="N1833" i="8"/>
  <c r="M1833" i="8"/>
  <c r="Z1832" i="8"/>
  <c r="Y1832" i="8"/>
  <c r="X1832" i="8"/>
  <c r="W1832" i="8"/>
  <c r="V1832" i="8"/>
  <c r="U1832" i="8"/>
  <c r="T1832" i="8"/>
  <c r="S1832" i="8"/>
  <c r="R1832" i="8"/>
  <c r="Q1832" i="8"/>
  <c r="P1832" i="8"/>
  <c r="N1832" i="8"/>
  <c r="M1832" i="8"/>
  <c r="Z1831" i="8"/>
  <c r="Y1831" i="8"/>
  <c r="X1831" i="8"/>
  <c r="W1831" i="8"/>
  <c r="V1831" i="8"/>
  <c r="U1831" i="8"/>
  <c r="T1831" i="8"/>
  <c r="S1831" i="8"/>
  <c r="R1831" i="8"/>
  <c r="Q1831" i="8"/>
  <c r="P1831" i="8"/>
  <c r="N1831" i="8"/>
  <c r="M1831" i="8"/>
  <c r="Z1830" i="8"/>
  <c r="Y1830" i="8"/>
  <c r="X1830" i="8"/>
  <c r="W1830" i="8"/>
  <c r="V1830" i="8"/>
  <c r="U1830" i="8"/>
  <c r="T1830" i="8"/>
  <c r="S1830" i="8"/>
  <c r="R1830" i="8"/>
  <c r="Q1830" i="8"/>
  <c r="P1830" i="8"/>
  <c r="N1830" i="8"/>
  <c r="M1830" i="8"/>
  <c r="Z1829" i="8"/>
  <c r="Y1829" i="8"/>
  <c r="X1829" i="8"/>
  <c r="W1829" i="8"/>
  <c r="V1829" i="8"/>
  <c r="U1829" i="8"/>
  <c r="T1829" i="8"/>
  <c r="S1829" i="8"/>
  <c r="R1829" i="8"/>
  <c r="Q1829" i="8"/>
  <c r="P1829" i="8"/>
  <c r="N1829" i="8"/>
  <c r="M1829" i="8"/>
  <c r="Z1828" i="8"/>
  <c r="Y1828" i="8"/>
  <c r="X1828" i="8"/>
  <c r="W1828" i="8"/>
  <c r="V1828" i="8"/>
  <c r="U1828" i="8"/>
  <c r="T1828" i="8"/>
  <c r="S1828" i="8"/>
  <c r="R1828" i="8"/>
  <c r="Q1828" i="8"/>
  <c r="P1828" i="8"/>
  <c r="N1828" i="8"/>
  <c r="M1828" i="8"/>
  <c r="Z1827" i="8"/>
  <c r="Y1827" i="8"/>
  <c r="X1827" i="8"/>
  <c r="W1827" i="8"/>
  <c r="V1827" i="8"/>
  <c r="U1827" i="8"/>
  <c r="T1827" i="8"/>
  <c r="S1827" i="8"/>
  <c r="R1827" i="8"/>
  <c r="Q1827" i="8"/>
  <c r="P1827" i="8"/>
  <c r="N1827" i="8"/>
  <c r="M1827" i="8"/>
  <c r="Z1826" i="8"/>
  <c r="Y1826" i="8"/>
  <c r="X1826" i="8"/>
  <c r="W1826" i="8"/>
  <c r="V1826" i="8"/>
  <c r="U1826" i="8"/>
  <c r="T1826" i="8"/>
  <c r="S1826" i="8"/>
  <c r="R1826" i="8"/>
  <c r="Q1826" i="8"/>
  <c r="P1826" i="8"/>
  <c r="N1826" i="8"/>
  <c r="M1826" i="8"/>
  <c r="Z1825" i="8"/>
  <c r="Y1825" i="8"/>
  <c r="X1825" i="8"/>
  <c r="W1825" i="8"/>
  <c r="V1825" i="8"/>
  <c r="U1825" i="8"/>
  <c r="T1825" i="8"/>
  <c r="S1825" i="8"/>
  <c r="R1825" i="8"/>
  <c r="Q1825" i="8"/>
  <c r="P1825" i="8"/>
  <c r="N1825" i="8"/>
  <c r="M1825" i="8"/>
  <c r="Z1824" i="8"/>
  <c r="Y1824" i="8"/>
  <c r="X1824" i="8"/>
  <c r="W1824" i="8"/>
  <c r="V1824" i="8"/>
  <c r="U1824" i="8"/>
  <c r="T1824" i="8"/>
  <c r="S1824" i="8"/>
  <c r="R1824" i="8"/>
  <c r="Q1824" i="8"/>
  <c r="P1824" i="8"/>
  <c r="N1824" i="8"/>
  <c r="M1824" i="8"/>
  <c r="Z1823" i="8"/>
  <c r="Y1823" i="8"/>
  <c r="X1823" i="8"/>
  <c r="W1823" i="8"/>
  <c r="V1823" i="8"/>
  <c r="U1823" i="8"/>
  <c r="T1823" i="8"/>
  <c r="S1823" i="8"/>
  <c r="R1823" i="8"/>
  <c r="Q1823" i="8"/>
  <c r="P1823" i="8"/>
  <c r="N1823" i="8"/>
  <c r="M1823" i="8"/>
  <c r="Z1822" i="8"/>
  <c r="Y1822" i="8"/>
  <c r="X1822" i="8"/>
  <c r="W1822" i="8"/>
  <c r="V1822" i="8"/>
  <c r="U1822" i="8"/>
  <c r="T1822" i="8"/>
  <c r="S1822" i="8"/>
  <c r="R1822" i="8"/>
  <c r="Q1822" i="8"/>
  <c r="P1822" i="8"/>
  <c r="N1822" i="8"/>
  <c r="M1822" i="8"/>
  <c r="Z1821" i="8"/>
  <c r="Y1821" i="8"/>
  <c r="X1821" i="8"/>
  <c r="W1821" i="8"/>
  <c r="V1821" i="8"/>
  <c r="U1821" i="8"/>
  <c r="T1821" i="8"/>
  <c r="S1821" i="8"/>
  <c r="R1821" i="8"/>
  <c r="Q1821" i="8"/>
  <c r="P1821" i="8"/>
  <c r="N1821" i="8"/>
  <c r="M1821" i="8"/>
  <c r="Z1820" i="8"/>
  <c r="Y1820" i="8"/>
  <c r="X1820" i="8"/>
  <c r="W1820" i="8"/>
  <c r="V1820" i="8"/>
  <c r="U1820" i="8"/>
  <c r="T1820" i="8"/>
  <c r="S1820" i="8"/>
  <c r="R1820" i="8"/>
  <c r="Q1820" i="8"/>
  <c r="P1820" i="8"/>
  <c r="N1820" i="8"/>
  <c r="M1820" i="8"/>
  <c r="Z1819" i="8"/>
  <c r="Y1819" i="8"/>
  <c r="X1819" i="8"/>
  <c r="W1819" i="8"/>
  <c r="V1819" i="8"/>
  <c r="U1819" i="8"/>
  <c r="T1819" i="8"/>
  <c r="S1819" i="8"/>
  <c r="R1819" i="8"/>
  <c r="Q1819" i="8"/>
  <c r="P1819" i="8"/>
  <c r="N1819" i="8"/>
  <c r="M1819" i="8"/>
  <c r="Z1818" i="8"/>
  <c r="Y1818" i="8"/>
  <c r="X1818" i="8"/>
  <c r="W1818" i="8"/>
  <c r="V1818" i="8"/>
  <c r="U1818" i="8"/>
  <c r="T1818" i="8"/>
  <c r="S1818" i="8"/>
  <c r="R1818" i="8"/>
  <c r="Q1818" i="8"/>
  <c r="P1818" i="8"/>
  <c r="N1818" i="8"/>
  <c r="M1818" i="8"/>
  <c r="Z1817" i="8"/>
  <c r="Y1817" i="8"/>
  <c r="X1817" i="8"/>
  <c r="W1817" i="8"/>
  <c r="V1817" i="8"/>
  <c r="U1817" i="8"/>
  <c r="T1817" i="8"/>
  <c r="S1817" i="8"/>
  <c r="R1817" i="8"/>
  <c r="Q1817" i="8"/>
  <c r="P1817" i="8"/>
  <c r="N1817" i="8"/>
  <c r="M1817" i="8"/>
  <c r="Z1816" i="8"/>
  <c r="Y1816" i="8"/>
  <c r="X1816" i="8"/>
  <c r="W1816" i="8"/>
  <c r="V1816" i="8"/>
  <c r="U1816" i="8"/>
  <c r="T1816" i="8"/>
  <c r="S1816" i="8"/>
  <c r="R1816" i="8"/>
  <c r="Q1816" i="8"/>
  <c r="P1816" i="8"/>
  <c r="N1816" i="8"/>
  <c r="M1816" i="8"/>
  <c r="Z1815" i="8"/>
  <c r="Y1815" i="8"/>
  <c r="X1815" i="8"/>
  <c r="W1815" i="8"/>
  <c r="V1815" i="8"/>
  <c r="U1815" i="8"/>
  <c r="T1815" i="8"/>
  <c r="S1815" i="8"/>
  <c r="R1815" i="8"/>
  <c r="Q1815" i="8"/>
  <c r="P1815" i="8"/>
  <c r="N1815" i="8"/>
  <c r="M1815" i="8"/>
  <c r="Z1814" i="8"/>
  <c r="Y1814" i="8"/>
  <c r="X1814" i="8"/>
  <c r="W1814" i="8"/>
  <c r="V1814" i="8"/>
  <c r="U1814" i="8"/>
  <c r="T1814" i="8"/>
  <c r="S1814" i="8"/>
  <c r="R1814" i="8"/>
  <c r="Q1814" i="8"/>
  <c r="P1814" i="8"/>
  <c r="N1814" i="8"/>
  <c r="M1814" i="8"/>
  <c r="Z1813" i="8"/>
  <c r="Y1813" i="8"/>
  <c r="X1813" i="8"/>
  <c r="W1813" i="8"/>
  <c r="V1813" i="8"/>
  <c r="U1813" i="8"/>
  <c r="T1813" i="8"/>
  <c r="S1813" i="8"/>
  <c r="R1813" i="8"/>
  <c r="Q1813" i="8"/>
  <c r="P1813" i="8"/>
  <c r="N1813" i="8"/>
  <c r="M1813" i="8"/>
  <c r="Z1812" i="8"/>
  <c r="Y1812" i="8"/>
  <c r="X1812" i="8"/>
  <c r="W1812" i="8"/>
  <c r="V1812" i="8"/>
  <c r="U1812" i="8"/>
  <c r="T1812" i="8"/>
  <c r="S1812" i="8"/>
  <c r="R1812" i="8"/>
  <c r="Q1812" i="8"/>
  <c r="P1812" i="8"/>
  <c r="N1812" i="8"/>
  <c r="M1812" i="8"/>
  <c r="Z1811" i="8"/>
  <c r="Y1811" i="8"/>
  <c r="X1811" i="8"/>
  <c r="W1811" i="8"/>
  <c r="V1811" i="8"/>
  <c r="U1811" i="8"/>
  <c r="T1811" i="8"/>
  <c r="S1811" i="8"/>
  <c r="R1811" i="8"/>
  <c r="Q1811" i="8"/>
  <c r="P1811" i="8"/>
  <c r="N1811" i="8"/>
  <c r="M1811" i="8"/>
  <c r="Z1810" i="8"/>
  <c r="Y1810" i="8"/>
  <c r="X1810" i="8"/>
  <c r="W1810" i="8"/>
  <c r="V1810" i="8"/>
  <c r="U1810" i="8"/>
  <c r="T1810" i="8"/>
  <c r="S1810" i="8"/>
  <c r="R1810" i="8"/>
  <c r="Q1810" i="8"/>
  <c r="P1810" i="8"/>
  <c r="N1810" i="8"/>
  <c r="M1810" i="8"/>
  <c r="Z1809" i="8"/>
  <c r="Y1809" i="8"/>
  <c r="X1809" i="8"/>
  <c r="W1809" i="8"/>
  <c r="V1809" i="8"/>
  <c r="U1809" i="8"/>
  <c r="T1809" i="8"/>
  <c r="S1809" i="8"/>
  <c r="R1809" i="8"/>
  <c r="Q1809" i="8"/>
  <c r="P1809" i="8"/>
  <c r="N1809" i="8"/>
  <c r="M1809" i="8"/>
  <c r="Z1808" i="8"/>
  <c r="Y1808" i="8"/>
  <c r="X1808" i="8"/>
  <c r="W1808" i="8"/>
  <c r="V1808" i="8"/>
  <c r="U1808" i="8"/>
  <c r="T1808" i="8"/>
  <c r="S1808" i="8"/>
  <c r="R1808" i="8"/>
  <c r="Q1808" i="8"/>
  <c r="P1808" i="8"/>
  <c r="N1808" i="8"/>
  <c r="M1808" i="8"/>
  <c r="Z1807" i="8"/>
  <c r="Y1807" i="8"/>
  <c r="X1807" i="8"/>
  <c r="W1807" i="8"/>
  <c r="V1807" i="8"/>
  <c r="U1807" i="8"/>
  <c r="T1807" i="8"/>
  <c r="S1807" i="8"/>
  <c r="R1807" i="8"/>
  <c r="Q1807" i="8"/>
  <c r="P1807" i="8"/>
  <c r="N1807" i="8"/>
  <c r="M1807" i="8"/>
  <c r="Z1806" i="8"/>
  <c r="Y1806" i="8"/>
  <c r="X1806" i="8"/>
  <c r="W1806" i="8"/>
  <c r="V1806" i="8"/>
  <c r="U1806" i="8"/>
  <c r="T1806" i="8"/>
  <c r="S1806" i="8"/>
  <c r="R1806" i="8"/>
  <c r="Q1806" i="8"/>
  <c r="P1806" i="8"/>
  <c r="N1806" i="8"/>
  <c r="M1806" i="8"/>
  <c r="Z1805" i="8"/>
  <c r="Y1805" i="8"/>
  <c r="X1805" i="8"/>
  <c r="W1805" i="8"/>
  <c r="V1805" i="8"/>
  <c r="U1805" i="8"/>
  <c r="T1805" i="8"/>
  <c r="S1805" i="8"/>
  <c r="R1805" i="8"/>
  <c r="Q1805" i="8"/>
  <c r="P1805" i="8"/>
  <c r="N1805" i="8"/>
  <c r="M1805" i="8"/>
  <c r="Z1804" i="8"/>
  <c r="Y1804" i="8"/>
  <c r="X1804" i="8"/>
  <c r="W1804" i="8"/>
  <c r="V1804" i="8"/>
  <c r="U1804" i="8"/>
  <c r="T1804" i="8"/>
  <c r="S1804" i="8"/>
  <c r="R1804" i="8"/>
  <c r="Q1804" i="8"/>
  <c r="P1804" i="8"/>
  <c r="N1804" i="8"/>
  <c r="M1804" i="8"/>
  <c r="Z1803" i="8"/>
  <c r="Y1803" i="8"/>
  <c r="X1803" i="8"/>
  <c r="W1803" i="8"/>
  <c r="V1803" i="8"/>
  <c r="U1803" i="8"/>
  <c r="T1803" i="8"/>
  <c r="S1803" i="8"/>
  <c r="R1803" i="8"/>
  <c r="Q1803" i="8"/>
  <c r="P1803" i="8"/>
  <c r="N1803" i="8"/>
  <c r="M1803" i="8"/>
  <c r="Z1802" i="8"/>
  <c r="Y1802" i="8"/>
  <c r="X1802" i="8"/>
  <c r="W1802" i="8"/>
  <c r="V1802" i="8"/>
  <c r="U1802" i="8"/>
  <c r="T1802" i="8"/>
  <c r="S1802" i="8"/>
  <c r="R1802" i="8"/>
  <c r="Q1802" i="8"/>
  <c r="P1802" i="8"/>
  <c r="N1802" i="8"/>
  <c r="M1802" i="8"/>
  <c r="Z1801" i="8"/>
  <c r="Y1801" i="8"/>
  <c r="X1801" i="8"/>
  <c r="W1801" i="8"/>
  <c r="V1801" i="8"/>
  <c r="U1801" i="8"/>
  <c r="T1801" i="8"/>
  <c r="S1801" i="8"/>
  <c r="R1801" i="8"/>
  <c r="Q1801" i="8"/>
  <c r="P1801" i="8"/>
  <c r="N1801" i="8"/>
  <c r="M1801" i="8"/>
  <c r="Z1800" i="8"/>
  <c r="Y1800" i="8"/>
  <c r="X1800" i="8"/>
  <c r="W1800" i="8"/>
  <c r="V1800" i="8"/>
  <c r="U1800" i="8"/>
  <c r="T1800" i="8"/>
  <c r="S1800" i="8"/>
  <c r="R1800" i="8"/>
  <c r="Q1800" i="8"/>
  <c r="P1800" i="8"/>
  <c r="N1800" i="8"/>
  <c r="M1800" i="8"/>
  <c r="Z1799" i="8"/>
  <c r="Y1799" i="8"/>
  <c r="X1799" i="8"/>
  <c r="W1799" i="8"/>
  <c r="V1799" i="8"/>
  <c r="U1799" i="8"/>
  <c r="T1799" i="8"/>
  <c r="S1799" i="8"/>
  <c r="R1799" i="8"/>
  <c r="Q1799" i="8"/>
  <c r="P1799" i="8"/>
  <c r="N1799" i="8"/>
  <c r="M1799" i="8"/>
  <c r="Z1798" i="8"/>
  <c r="Y1798" i="8"/>
  <c r="X1798" i="8"/>
  <c r="W1798" i="8"/>
  <c r="V1798" i="8"/>
  <c r="U1798" i="8"/>
  <c r="T1798" i="8"/>
  <c r="S1798" i="8"/>
  <c r="R1798" i="8"/>
  <c r="Q1798" i="8"/>
  <c r="P1798" i="8"/>
  <c r="N1798" i="8"/>
  <c r="M1798" i="8"/>
  <c r="Z1797" i="8"/>
  <c r="Y1797" i="8"/>
  <c r="X1797" i="8"/>
  <c r="W1797" i="8"/>
  <c r="V1797" i="8"/>
  <c r="U1797" i="8"/>
  <c r="T1797" i="8"/>
  <c r="S1797" i="8"/>
  <c r="R1797" i="8"/>
  <c r="Q1797" i="8"/>
  <c r="P1797" i="8"/>
  <c r="N1797" i="8"/>
  <c r="M1797" i="8"/>
  <c r="Z1796" i="8"/>
  <c r="Y1796" i="8"/>
  <c r="X1796" i="8"/>
  <c r="W1796" i="8"/>
  <c r="V1796" i="8"/>
  <c r="U1796" i="8"/>
  <c r="T1796" i="8"/>
  <c r="S1796" i="8"/>
  <c r="R1796" i="8"/>
  <c r="Q1796" i="8"/>
  <c r="P1796" i="8"/>
  <c r="N1796" i="8"/>
  <c r="M1796" i="8"/>
  <c r="Z1795" i="8"/>
  <c r="Y1795" i="8"/>
  <c r="X1795" i="8"/>
  <c r="W1795" i="8"/>
  <c r="V1795" i="8"/>
  <c r="U1795" i="8"/>
  <c r="T1795" i="8"/>
  <c r="S1795" i="8"/>
  <c r="R1795" i="8"/>
  <c r="Q1795" i="8"/>
  <c r="P1795" i="8"/>
  <c r="N1795" i="8"/>
  <c r="M1795" i="8"/>
  <c r="Z1794" i="8"/>
  <c r="Y1794" i="8"/>
  <c r="X1794" i="8"/>
  <c r="W1794" i="8"/>
  <c r="V1794" i="8"/>
  <c r="U1794" i="8"/>
  <c r="T1794" i="8"/>
  <c r="S1794" i="8"/>
  <c r="R1794" i="8"/>
  <c r="Q1794" i="8"/>
  <c r="P1794" i="8"/>
  <c r="N1794" i="8"/>
  <c r="M1794" i="8"/>
  <c r="Z1793" i="8"/>
  <c r="Y1793" i="8"/>
  <c r="X1793" i="8"/>
  <c r="W1793" i="8"/>
  <c r="V1793" i="8"/>
  <c r="U1793" i="8"/>
  <c r="T1793" i="8"/>
  <c r="S1793" i="8"/>
  <c r="R1793" i="8"/>
  <c r="Q1793" i="8"/>
  <c r="P1793" i="8"/>
  <c r="N1793" i="8"/>
  <c r="M1793" i="8"/>
  <c r="Z1792" i="8"/>
  <c r="Y1792" i="8"/>
  <c r="X1792" i="8"/>
  <c r="W1792" i="8"/>
  <c r="V1792" i="8"/>
  <c r="U1792" i="8"/>
  <c r="T1792" i="8"/>
  <c r="S1792" i="8"/>
  <c r="R1792" i="8"/>
  <c r="Q1792" i="8"/>
  <c r="P1792" i="8"/>
  <c r="N1792" i="8"/>
  <c r="M1792" i="8"/>
  <c r="Z1791" i="8"/>
  <c r="Y1791" i="8"/>
  <c r="X1791" i="8"/>
  <c r="W1791" i="8"/>
  <c r="V1791" i="8"/>
  <c r="U1791" i="8"/>
  <c r="T1791" i="8"/>
  <c r="S1791" i="8"/>
  <c r="R1791" i="8"/>
  <c r="Q1791" i="8"/>
  <c r="P1791" i="8"/>
  <c r="N1791" i="8"/>
  <c r="M1791" i="8"/>
  <c r="Z1790" i="8"/>
  <c r="Y1790" i="8"/>
  <c r="X1790" i="8"/>
  <c r="W1790" i="8"/>
  <c r="V1790" i="8"/>
  <c r="U1790" i="8"/>
  <c r="T1790" i="8"/>
  <c r="S1790" i="8"/>
  <c r="R1790" i="8"/>
  <c r="Q1790" i="8"/>
  <c r="P1790" i="8"/>
  <c r="N1790" i="8"/>
  <c r="M1790" i="8"/>
  <c r="Z1789" i="8"/>
  <c r="Y1789" i="8"/>
  <c r="X1789" i="8"/>
  <c r="W1789" i="8"/>
  <c r="V1789" i="8"/>
  <c r="U1789" i="8"/>
  <c r="T1789" i="8"/>
  <c r="S1789" i="8"/>
  <c r="R1789" i="8"/>
  <c r="Q1789" i="8"/>
  <c r="P1789" i="8"/>
  <c r="N1789" i="8"/>
  <c r="M1789" i="8"/>
  <c r="Z1788" i="8"/>
  <c r="Y1788" i="8"/>
  <c r="X1788" i="8"/>
  <c r="W1788" i="8"/>
  <c r="V1788" i="8"/>
  <c r="U1788" i="8"/>
  <c r="T1788" i="8"/>
  <c r="S1788" i="8"/>
  <c r="R1788" i="8"/>
  <c r="Q1788" i="8"/>
  <c r="P1788" i="8"/>
  <c r="N1788" i="8"/>
  <c r="M1788" i="8"/>
  <c r="Z1787" i="8"/>
  <c r="Y1787" i="8"/>
  <c r="X1787" i="8"/>
  <c r="W1787" i="8"/>
  <c r="V1787" i="8"/>
  <c r="U1787" i="8"/>
  <c r="T1787" i="8"/>
  <c r="S1787" i="8"/>
  <c r="R1787" i="8"/>
  <c r="Q1787" i="8"/>
  <c r="P1787" i="8"/>
  <c r="N1787" i="8"/>
  <c r="M1787" i="8"/>
  <c r="Z1786" i="8"/>
  <c r="Y1786" i="8"/>
  <c r="X1786" i="8"/>
  <c r="W1786" i="8"/>
  <c r="V1786" i="8"/>
  <c r="U1786" i="8"/>
  <c r="T1786" i="8"/>
  <c r="S1786" i="8"/>
  <c r="R1786" i="8"/>
  <c r="Q1786" i="8"/>
  <c r="P1786" i="8"/>
  <c r="N1786" i="8"/>
  <c r="M1786" i="8"/>
  <c r="Z1785" i="8"/>
  <c r="Y1785" i="8"/>
  <c r="X1785" i="8"/>
  <c r="W1785" i="8"/>
  <c r="V1785" i="8"/>
  <c r="U1785" i="8"/>
  <c r="T1785" i="8"/>
  <c r="S1785" i="8"/>
  <c r="R1785" i="8"/>
  <c r="Q1785" i="8"/>
  <c r="P1785" i="8"/>
  <c r="N1785" i="8"/>
  <c r="M1785" i="8"/>
  <c r="Z1784" i="8"/>
  <c r="Y1784" i="8"/>
  <c r="X1784" i="8"/>
  <c r="W1784" i="8"/>
  <c r="V1784" i="8"/>
  <c r="U1784" i="8"/>
  <c r="T1784" i="8"/>
  <c r="S1784" i="8"/>
  <c r="R1784" i="8"/>
  <c r="Q1784" i="8"/>
  <c r="P1784" i="8"/>
  <c r="N1784" i="8"/>
  <c r="M1784" i="8"/>
  <c r="Z1783" i="8"/>
  <c r="Y1783" i="8"/>
  <c r="X1783" i="8"/>
  <c r="W1783" i="8"/>
  <c r="V1783" i="8"/>
  <c r="U1783" i="8"/>
  <c r="T1783" i="8"/>
  <c r="S1783" i="8"/>
  <c r="R1783" i="8"/>
  <c r="Q1783" i="8"/>
  <c r="P1783" i="8"/>
  <c r="N1783" i="8"/>
  <c r="M1783" i="8"/>
  <c r="Z1782" i="8"/>
  <c r="Y1782" i="8"/>
  <c r="X1782" i="8"/>
  <c r="W1782" i="8"/>
  <c r="V1782" i="8"/>
  <c r="U1782" i="8"/>
  <c r="T1782" i="8"/>
  <c r="S1782" i="8"/>
  <c r="R1782" i="8"/>
  <c r="Q1782" i="8"/>
  <c r="P1782" i="8"/>
  <c r="N1782" i="8"/>
  <c r="M1782" i="8"/>
  <c r="Z1781" i="8"/>
  <c r="Y1781" i="8"/>
  <c r="X1781" i="8"/>
  <c r="W1781" i="8"/>
  <c r="V1781" i="8"/>
  <c r="U1781" i="8"/>
  <c r="T1781" i="8"/>
  <c r="S1781" i="8"/>
  <c r="R1781" i="8"/>
  <c r="Q1781" i="8"/>
  <c r="P1781" i="8"/>
  <c r="N1781" i="8"/>
  <c r="M1781" i="8"/>
  <c r="Z1780" i="8"/>
  <c r="Y1780" i="8"/>
  <c r="X1780" i="8"/>
  <c r="W1780" i="8"/>
  <c r="V1780" i="8"/>
  <c r="U1780" i="8"/>
  <c r="T1780" i="8"/>
  <c r="S1780" i="8"/>
  <c r="R1780" i="8"/>
  <c r="Q1780" i="8"/>
  <c r="P1780" i="8"/>
  <c r="N1780" i="8"/>
  <c r="M1780" i="8"/>
  <c r="Z1779" i="8"/>
  <c r="Y1779" i="8"/>
  <c r="X1779" i="8"/>
  <c r="W1779" i="8"/>
  <c r="V1779" i="8"/>
  <c r="U1779" i="8"/>
  <c r="T1779" i="8"/>
  <c r="S1779" i="8"/>
  <c r="R1779" i="8"/>
  <c r="Q1779" i="8"/>
  <c r="P1779" i="8"/>
  <c r="N1779" i="8"/>
  <c r="M1779" i="8"/>
  <c r="Z1778" i="8"/>
  <c r="Y1778" i="8"/>
  <c r="X1778" i="8"/>
  <c r="W1778" i="8"/>
  <c r="V1778" i="8"/>
  <c r="U1778" i="8"/>
  <c r="T1778" i="8"/>
  <c r="S1778" i="8"/>
  <c r="R1778" i="8"/>
  <c r="Q1778" i="8"/>
  <c r="P1778" i="8"/>
  <c r="N1778" i="8"/>
  <c r="M1778" i="8"/>
  <c r="Z1777" i="8"/>
  <c r="Y1777" i="8"/>
  <c r="X1777" i="8"/>
  <c r="W1777" i="8"/>
  <c r="V1777" i="8"/>
  <c r="U1777" i="8"/>
  <c r="T1777" i="8"/>
  <c r="S1777" i="8"/>
  <c r="R1777" i="8"/>
  <c r="Q1777" i="8"/>
  <c r="P1777" i="8"/>
  <c r="N1777" i="8"/>
  <c r="M1777" i="8"/>
  <c r="Z1776" i="8"/>
  <c r="Y1776" i="8"/>
  <c r="X1776" i="8"/>
  <c r="W1776" i="8"/>
  <c r="V1776" i="8"/>
  <c r="U1776" i="8"/>
  <c r="T1776" i="8"/>
  <c r="S1776" i="8"/>
  <c r="R1776" i="8"/>
  <c r="Q1776" i="8"/>
  <c r="P1776" i="8"/>
  <c r="N1776" i="8"/>
  <c r="M1776" i="8"/>
  <c r="Z1775" i="8"/>
  <c r="Y1775" i="8"/>
  <c r="X1775" i="8"/>
  <c r="W1775" i="8"/>
  <c r="V1775" i="8"/>
  <c r="U1775" i="8"/>
  <c r="T1775" i="8"/>
  <c r="S1775" i="8"/>
  <c r="R1775" i="8"/>
  <c r="Q1775" i="8"/>
  <c r="P1775" i="8"/>
  <c r="N1775" i="8"/>
  <c r="M1775" i="8"/>
  <c r="Z1774" i="8"/>
  <c r="Y1774" i="8"/>
  <c r="X1774" i="8"/>
  <c r="W1774" i="8"/>
  <c r="V1774" i="8"/>
  <c r="U1774" i="8"/>
  <c r="T1774" i="8"/>
  <c r="S1774" i="8"/>
  <c r="R1774" i="8"/>
  <c r="Q1774" i="8"/>
  <c r="P1774" i="8"/>
  <c r="N1774" i="8"/>
  <c r="M1774" i="8"/>
  <c r="Z1773" i="8"/>
  <c r="Y1773" i="8"/>
  <c r="X1773" i="8"/>
  <c r="W1773" i="8"/>
  <c r="V1773" i="8"/>
  <c r="U1773" i="8"/>
  <c r="T1773" i="8"/>
  <c r="S1773" i="8"/>
  <c r="R1773" i="8"/>
  <c r="Q1773" i="8"/>
  <c r="P1773" i="8"/>
  <c r="N1773" i="8"/>
  <c r="M1773" i="8"/>
  <c r="Z1772" i="8"/>
  <c r="Y1772" i="8"/>
  <c r="X1772" i="8"/>
  <c r="W1772" i="8"/>
  <c r="V1772" i="8"/>
  <c r="U1772" i="8"/>
  <c r="T1772" i="8"/>
  <c r="S1772" i="8"/>
  <c r="R1772" i="8"/>
  <c r="Q1772" i="8"/>
  <c r="P1772" i="8"/>
  <c r="N1772" i="8"/>
  <c r="M1772" i="8"/>
  <c r="Z1771" i="8"/>
  <c r="Y1771" i="8"/>
  <c r="X1771" i="8"/>
  <c r="W1771" i="8"/>
  <c r="V1771" i="8"/>
  <c r="U1771" i="8"/>
  <c r="T1771" i="8"/>
  <c r="S1771" i="8"/>
  <c r="R1771" i="8"/>
  <c r="Q1771" i="8"/>
  <c r="P1771" i="8"/>
  <c r="N1771" i="8"/>
  <c r="M1771" i="8"/>
  <c r="Z1770" i="8"/>
  <c r="Y1770" i="8"/>
  <c r="X1770" i="8"/>
  <c r="W1770" i="8"/>
  <c r="V1770" i="8"/>
  <c r="U1770" i="8"/>
  <c r="T1770" i="8"/>
  <c r="S1770" i="8"/>
  <c r="R1770" i="8"/>
  <c r="Q1770" i="8"/>
  <c r="P1770" i="8"/>
  <c r="N1770" i="8"/>
  <c r="M1770" i="8"/>
  <c r="Z1769" i="8"/>
  <c r="Y1769" i="8"/>
  <c r="X1769" i="8"/>
  <c r="W1769" i="8"/>
  <c r="V1769" i="8"/>
  <c r="U1769" i="8"/>
  <c r="T1769" i="8"/>
  <c r="S1769" i="8"/>
  <c r="R1769" i="8"/>
  <c r="Q1769" i="8"/>
  <c r="P1769" i="8"/>
  <c r="N1769" i="8"/>
  <c r="M1769" i="8"/>
  <c r="Z1768" i="8"/>
  <c r="Y1768" i="8"/>
  <c r="X1768" i="8"/>
  <c r="W1768" i="8"/>
  <c r="V1768" i="8"/>
  <c r="U1768" i="8"/>
  <c r="T1768" i="8"/>
  <c r="S1768" i="8"/>
  <c r="R1768" i="8"/>
  <c r="Q1768" i="8"/>
  <c r="P1768" i="8"/>
  <c r="N1768" i="8"/>
  <c r="M1768" i="8"/>
  <c r="Z1767" i="8"/>
  <c r="Y1767" i="8"/>
  <c r="X1767" i="8"/>
  <c r="W1767" i="8"/>
  <c r="V1767" i="8"/>
  <c r="U1767" i="8"/>
  <c r="T1767" i="8"/>
  <c r="S1767" i="8"/>
  <c r="R1767" i="8"/>
  <c r="Q1767" i="8"/>
  <c r="P1767" i="8"/>
  <c r="N1767" i="8"/>
  <c r="M1767" i="8"/>
  <c r="Z1766" i="8"/>
  <c r="Y1766" i="8"/>
  <c r="X1766" i="8"/>
  <c r="W1766" i="8"/>
  <c r="V1766" i="8"/>
  <c r="U1766" i="8"/>
  <c r="T1766" i="8"/>
  <c r="S1766" i="8"/>
  <c r="R1766" i="8"/>
  <c r="Q1766" i="8"/>
  <c r="P1766" i="8"/>
  <c r="N1766" i="8"/>
  <c r="M1766" i="8"/>
  <c r="Z1765" i="8"/>
  <c r="Y1765" i="8"/>
  <c r="X1765" i="8"/>
  <c r="W1765" i="8"/>
  <c r="V1765" i="8"/>
  <c r="U1765" i="8"/>
  <c r="T1765" i="8"/>
  <c r="S1765" i="8"/>
  <c r="R1765" i="8"/>
  <c r="Q1765" i="8"/>
  <c r="P1765" i="8"/>
  <c r="N1765" i="8"/>
  <c r="M1765" i="8"/>
  <c r="Z1764" i="8"/>
  <c r="Y1764" i="8"/>
  <c r="X1764" i="8"/>
  <c r="W1764" i="8"/>
  <c r="V1764" i="8"/>
  <c r="U1764" i="8"/>
  <c r="T1764" i="8"/>
  <c r="S1764" i="8"/>
  <c r="R1764" i="8"/>
  <c r="Q1764" i="8"/>
  <c r="P1764" i="8"/>
  <c r="N1764" i="8"/>
  <c r="M1764" i="8"/>
  <c r="Z1763" i="8"/>
  <c r="Y1763" i="8"/>
  <c r="X1763" i="8"/>
  <c r="W1763" i="8"/>
  <c r="V1763" i="8"/>
  <c r="U1763" i="8"/>
  <c r="T1763" i="8"/>
  <c r="S1763" i="8"/>
  <c r="R1763" i="8"/>
  <c r="Q1763" i="8"/>
  <c r="P1763" i="8"/>
  <c r="N1763" i="8"/>
  <c r="M1763" i="8"/>
  <c r="Z1762" i="8"/>
  <c r="Y1762" i="8"/>
  <c r="X1762" i="8"/>
  <c r="W1762" i="8"/>
  <c r="V1762" i="8"/>
  <c r="U1762" i="8"/>
  <c r="T1762" i="8"/>
  <c r="S1762" i="8"/>
  <c r="R1762" i="8"/>
  <c r="Q1762" i="8"/>
  <c r="P1762" i="8"/>
  <c r="N1762" i="8"/>
  <c r="M1762" i="8"/>
  <c r="Z1761" i="8"/>
  <c r="Y1761" i="8"/>
  <c r="X1761" i="8"/>
  <c r="W1761" i="8"/>
  <c r="V1761" i="8"/>
  <c r="U1761" i="8"/>
  <c r="T1761" i="8"/>
  <c r="S1761" i="8"/>
  <c r="R1761" i="8"/>
  <c r="Q1761" i="8"/>
  <c r="P1761" i="8"/>
  <c r="N1761" i="8"/>
  <c r="M1761" i="8"/>
  <c r="Z1760" i="8"/>
  <c r="Y1760" i="8"/>
  <c r="X1760" i="8"/>
  <c r="W1760" i="8"/>
  <c r="V1760" i="8"/>
  <c r="U1760" i="8"/>
  <c r="T1760" i="8"/>
  <c r="S1760" i="8"/>
  <c r="R1760" i="8"/>
  <c r="Q1760" i="8"/>
  <c r="P1760" i="8"/>
  <c r="N1760" i="8"/>
  <c r="M1760" i="8"/>
  <c r="Z1759" i="8"/>
  <c r="Y1759" i="8"/>
  <c r="X1759" i="8"/>
  <c r="W1759" i="8"/>
  <c r="V1759" i="8"/>
  <c r="U1759" i="8"/>
  <c r="T1759" i="8"/>
  <c r="S1759" i="8"/>
  <c r="R1759" i="8"/>
  <c r="Q1759" i="8"/>
  <c r="P1759" i="8"/>
  <c r="N1759" i="8"/>
  <c r="M1759" i="8"/>
  <c r="Z1758" i="8"/>
  <c r="Y1758" i="8"/>
  <c r="X1758" i="8"/>
  <c r="W1758" i="8"/>
  <c r="V1758" i="8"/>
  <c r="U1758" i="8"/>
  <c r="T1758" i="8"/>
  <c r="S1758" i="8"/>
  <c r="R1758" i="8"/>
  <c r="Q1758" i="8"/>
  <c r="P1758" i="8"/>
  <c r="N1758" i="8"/>
  <c r="M1758" i="8"/>
  <c r="Z1757" i="8"/>
  <c r="Y1757" i="8"/>
  <c r="X1757" i="8"/>
  <c r="W1757" i="8"/>
  <c r="V1757" i="8"/>
  <c r="U1757" i="8"/>
  <c r="T1757" i="8"/>
  <c r="S1757" i="8"/>
  <c r="R1757" i="8"/>
  <c r="Q1757" i="8"/>
  <c r="P1757" i="8"/>
  <c r="N1757" i="8"/>
  <c r="M1757" i="8"/>
  <c r="Z1756" i="8"/>
  <c r="Y1756" i="8"/>
  <c r="X1756" i="8"/>
  <c r="W1756" i="8"/>
  <c r="V1756" i="8"/>
  <c r="U1756" i="8"/>
  <c r="T1756" i="8"/>
  <c r="S1756" i="8"/>
  <c r="R1756" i="8"/>
  <c r="Q1756" i="8"/>
  <c r="P1756" i="8"/>
  <c r="N1756" i="8"/>
  <c r="M1756" i="8"/>
  <c r="Z1755" i="8"/>
  <c r="Y1755" i="8"/>
  <c r="X1755" i="8"/>
  <c r="W1755" i="8"/>
  <c r="V1755" i="8"/>
  <c r="U1755" i="8"/>
  <c r="T1755" i="8"/>
  <c r="S1755" i="8"/>
  <c r="R1755" i="8"/>
  <c r="Q1755" i="8"/>
  <c r="P1755" i="8"/>
  <c r="N1755" i="8"/>
  <c r="M1755" i="8"/>
  <c r="Z1754" i="8"/>
  <c r="Y1754" i="8"/>
  <c r="X1754" i="8"/>
  <c r="W1754" i="8"/>
  <c r="V1754" i="8"/>
  <c r="U1754" i="8"/>
  <c r="T1754" i="8"/>
  <c r="S1754" i="8"/>
  <c r="R1754" i="8"/>
  <c r="Q1754" i="8"/>
  <c r="P1754" i="8"/>
  <c r="N1754" i="8"/>
  <c r="M1754" i="8"/>
  <c r="Z1753" i="8"/>
  <c r="Y1753" i="8"/>
  <c r="X1753" i="8"/>
  <c r="W1753" i="8"/>
  <c r="V1753" i="8"/>
  <c r="U1753" i="8"/>
  <c r="T1753" i="8"/>
  <c r="S1753" i="8"/>
  <c r="R1753" i="8"/>
  <c r="Q1753" i="8"/>
  <c r="P1753" i="8"/>
  <c r="N1753" i="8"/>
  <c r="M1753" i="8"/>
  <c r="Z1752" i="8"/>
  <c r="Y1752" i="8"/>
  <c r="X1752" i="8"/>
  <c r="W1752" i="8"/>
  <c r="V1752" i="8"/>
  <c r="U1752" i="8"/>
  <c r="T1752" i="8"/>
  <c r="S1752" i="8"/>
  <c r="R1752" i="8"/>
  <c r="Q1752" i="8"/>
  <c r="P1752" i="8"/>
  <c r="N1752" i="8"/>
  <c r="M1752" i="8"/>
  <c r="Z1751" i="8"/>
  <c r="Y1751" i="8"/>
  <c r="X1751" i="8"/>
  <c r="W1751" i="8"/>
  <c r="V1751" i="8"/>
  <c r="U1751" i="8"/>
  <c r="T1751" i="8"/>
  <c r="S1751" i="8"/>
  <c r="R1751" i="8"/>
  <c r="Q1751" i="8"/>
  <c r="P1751" i="8"/>
  <c r="N1751" i="8"/>
  <c r="M1751" i="8"/>
  <c r="Z1750" i="8"/>
  <c r="Y1750" i="8"/>
  <c r="X1750" i="8"/>
  <c r="W1750" i="8"/>
  <c r="V1750" i="8"/>
  <c r="U1750" i="8"/>
  <c r="T1750" i="8"/>
  <c r="S1750" i="8"/>
  <c r="R1750" i="8"/>
  <c r="Q1750" i="8"/>
  <c r="P1750" i="8"/>
  <c r="N1750" i="8"/>
  <c r="M1750" i="8"/>
  <c r="Z1749" i="8"/>
  <c r="Y1749" i="8"/>
  <c r="X1749" i="8"/>
  <c r="W1749" i="8"/>
  <c r="V1749" i="8"/>
  <c r="U1749" i="8"/>
  <c r="T1749" i="8"/>
  <c r="S1749" i="8"/>
  <c r="R1749" i="8"/>
  <c r="Q1749" i="8"/>
  <c r="P1749" i="8"/>
  <c r="N1749" i="8"/>
  <c r="M1749" i="8"/>
  <c r="Z1748" i="8"/>
  <c r="Y1748" i="8"/>
  <c r="X1748" i="8"/>
  <c r="W1748" i="8"/>
  <c r="V1748" i="8"/>
  <c r="U1748" i="8"/>
  <c r="T1748" i="8"/>
  <c r="S1748" i="8"/>
  <c r="R1748" i="8"/>
  <c r="Q1748" i="8"/>
  <c r="P1748" i="8"/>
  <c r="N1748" i="8"/>
  <c r="M1748" i="8"/>
  <c r="Z1747" i="8"/>
  <c r="Y1747" i="8"/>
  <c r="X1747" i="8"/>
  <c r="W1747" i="8"/>
  <c r="V1747" i="8"/>
  <c r="U1747" i="8"/>
  <c r="T1747" i="8"/>
  <c r="S1747" i="8"/>
  <c r="R1747" i="8"/>
  <c r="Q1747" i="8"/>
  <c r="P1747" i="8"/>
  <c r="N1747" i="8"/>
  <c r="M1747" i="8"/>
  <c r="Z1746" i="8"/>
  <c r="Y1746" i="8"/>
  <c r="X1746" i="8"/>
  <c r="W1746" i="8"/>
  <c r="V1746" i="8"/>
  <c r="U1746" i="8"/>
  <c r="T1746" i="8"/>
  <c r="S1746" i="8"/>
  <c r="R1746" i="8"/>
  <c r="Q1746" i="8"/>
  <c r="P1746" i="8"/>
  <c r="N1746" i="8"/>
  <c r="M1746" i="8"/>
  <c r="Z1745" i="8"/>
  <c r="Y1745" i="8"/>
  <c r="X1745" i="8"/>
  <c r="W1745" i="8"/>
  <c r="V1745" i="8"/>
  <c r="U1745" i="8"/>
  <c r="T1745" i="8"/>
  <c r="S1745" i="8"/>
  <c r="R1745" i="8"/>
  <c r="Q1745" i="8"/>
  <c r="P1745" i="8"/>
  <c r="N1745" i="8"/>
  <c r="M1745" i="8"/>
  <c r="Z1744" i="8"/>
  <c r="Y1744" i="8"/>
  <c r="X1744" i="8"/>
  <c r="W1744" i="8"/>
  <c r="V1744" i="8"/>
  <c r="U1744" i="8"/>
  <c r="T1744" i="8"/>
  <c r="S1744" i="8"/>
  <c r="R1744" i="8"/>
  <c r="Q1744" i="8"/>
  <c r="P1744" i="8"/>
  <c r="N1744" i="8"/>
  <c r="M1744" i="8"/>
  <c r="Z1743" i="8"/>
  <c r="Y1743" i="8"/>
  <c r="X1743" i="8"/>
  <c r="W1743" i="8"/>
  <c r="V1743" i="8"/>
  <c r="U1743" i="8"/>
  <c r="T1743" i="8"/>
  <c r="S1743" i="8"/>
  <c r="R1743" i="8"/>
  <c r="Q1743" i="8"/>
  <c r="P1743" i="8"/>
  <c r="N1743" i="8"/>
  <c r="M1743" i="8"/>
  <c r="Z1742" i="8"/>
  <c r="Y1742" i="8"/>
  <c r="X1742" i="8"/>
  <c r="W1742" i="8"/>
  <c r="V1742" i="8"/>
  <c r="U1742" i="8"/>
  <c r="T1742" i="8"/>
  <c r="S1742" i="8"/>
  <c r="R1742" i="8"/>
  <c r="Q1742" i="8"/>
  <c r="P1742" i="8"/>
  <c r="N1742" i="8"/>
  <c r="M1742" i="8"/>
  <c r="Z1741" i="8"/>
  <c r="Y1741" i="8"/>
  <c r="X1741" i="8"/>
  <c r="W1741" i="8"/>
  <c r="V1741" i="8"/>
  <c r="U1741" i="8"/>
  <c r="T1741" i="8"/>
  <c r="S1741" i="8"/>
  <c r="R1741" i="8"/>
  <c r="Q1741" i="8"/>
  <c r="P1741" i="8"/>
  <c r="N1741" i="8"/>
  <c r="M1741" i="8"/>
  <c r="Z1740" i="8"/>
  <c r="Y1740" i="8"/>
  <c r="X1740" i="8"/>
  <c r="W1740" i="8"/>
  <c r="V1740" i="8"/>
  <c r="U1740" i="8"/>
  <c r="T1740" i="8"/>
  <c r="S1740" i="8"/>
  <c r="R1740" i="8"/>
  <c r="Q1740" i="8"/>
  <c r="P1740" i="8"/>
  <c r="N1740" i="8"/>
  <c r="M1740" i="8"/>
  <c r="Z1739" i="8"/>
  <c r="Y1739" i="8"/>
  <c r="X1739" i="8"/>
  <c r="W1739" i="8"/>
  <c r="V1739" i="8"/>
  <c r="U1739" i="8"/>
  <c r="T1739" i="8"/>
  <c r="S1739" i="8"/>
  <c r="R1739" i="8"/>
  <c r="Q1739" i="8"/>
  <c r="P1739" i="8"/>
  <c r="N1739" i="8"/>
  <c r="M1739" i="8"/>
  <c r="Z1738" i="8"/>
  <c r="Y1738" i="8"/>
  <c r="X1738" i="8"/>
  <c r="W1738" i="8"/>
  <c r="V1738" i="8"/>
  <c r="U1738" i="8"/>
  <c r="T1738" i="8"/>
  <c r="S1738" i="8"/>
  <c r="R1738" i="8"/>
  <c r="Q1738" i="8"/>
  <c r="P1738" i="8"/>
  <c r="N1738" i="8"/>
  <c r="M1738" i="8"/>
  <c r="Z1737" i="8"/>
  <c r="Y1737" i="8"/>
  <c r="X1737" i="8"/>
  <c r="W1737" i="8"/>
  <c r="V1737" i="8"/>
  <c r="U1737" i="8"/>
  <c r="T1737" i="8"/>
  <c r="S1737" i="8"/>
  <c r="R1737" i="8"/>
  <c r="Q1737" i="8"/>
  <c r="P1737" i="8"/>
  <c r="N1737" i="8"/>
  <c r="M1737" i="8"/>
  <c r="Z1736" i="8"/>
  <c r="Y1736" i="8"/>
  <c r="X1736" i="8"/>
  <c r="W1736" i="8"/>
  <c r="V1736" i="8"/>
  <c r="U1736" i="8"/>
  <c r="T1736" i="8"/>
  <c r="S1736" i="8"/>
  <c r="R1736" i="8"/>
  <c r="Q1736" i="8"/>
  <c r="P1736" i="8"/>
  <c r="N1736" i="8"/>
  <c r="M1736" i="8"/>
  <c r="Z1735" i="8"/>
  <c r="Y1735" i="8"/>
  <c r="X1735" i="8"/>
  <c r="W1735" i="8"/>
  <c r="V1735" i="8"/>
  <c r="U1735" i="8"/>
  <c r="T1735" i="8"/>
  <c r="S1735" i="8"/>
  <c r="R1735" i="8"/>
  <c r="Q1735" i="8"/>
  <c r="P1735" i="8"/>
  <c r="N1735" i="8"/>
  <c r="M1735" i="8"/>
  <c r="Z1734" i="8"/>
  <c r="Y1734" i="8"/>
  <c r="X1734" i="8"/>
  <c r="W1734" i="8"/>
  <c r="V1734" i="8"/>
  <c r="U1734" i="8"/>
  <c r="T1734" i="8"/>
  <c r="S1734" i="8"/>
  <c r="R1734" i="8"/>
  <c r="Q1734" i="8"/>
  <c r="P1734" i="8"/>
  <c r="N1734" i="8"/>
  <c r="M1734" i="8"/>
  <c r="Z1733" i="8"/>
  <c r="Y1733" i="8"/>
  <c r="X1733" i="8"/>
  <c r="W1733" i="8"/>
  <c r="V1733" i="8"/>
  <c r="U1733" i="8"/>
  <c r="T1733" i="8"/>
  <c r="S1733" i="8"/>
  <c r="R1733" i="8"/>
  <c r="Q1733" i="8"/>
  <c r="P1733" i="8"/>
  <c r="N1733" i="8"/>
  <c r="M1733" i="8"/>
  <c r="Z1732" i="8"/>
  <c r="Y1732" i="8"/>
  <c r="X1732" i="8"/>
  <c r="W1732" i="8"/>
  <c r="V1732" i="8"/>
  <c r="U1732" i="8"/>
  <c r="T1732" i="8"/>
  <c r="S1732" i="8"/>
  <c r="R1732" i="8"/>
  <c r="Q1732" i="8"/>
  <c r="P1732" i="8"/>
  <c r="N1732" i="8"/>
  <c r="M1732" i="8"/>
  <c r="Z1731" i="8"/>
  <c r="Y1731" i="8"/>
  <c r="X1731" i="8"/>
  <c r="W1731" i="8"/>
  <c r="V1731" i="8"/>
  <c r="U1731" i="8"/>
  <c r="T1731" i="8"/>
  <c r="S1731" i="8"/>
  <c r="R1731" i="8"/>
  <c r="Q1731" i="8"/>
  <c r="P1731" i="8"/>
  <c r="N1731" i="8"/>
  <c r="M1731" i="8"/>
  <c r="Z1730" i="8"/>
  <c r="Y1730" i="8"/>
  <c r="X1730" i="8"/>
  <c r="W1730" i="8"/>
  <c r="V1730" i="8"/>
  <c r="U1730" i="8"/>
  <c r="T1730" i="8"/>
  <c r="S1730" i="8"/>
  <c r="R1730" i="8"/>
  <c r="Q1730" i="8"/>
  <c r="P1730" i="8"/>
  <c r="N1730" i="8"/>
  <c r="M1730" i="8"/>
  <c r="Z1729" i="8"/>
  <c r="Y1729" i="8"/>
  <c r="X1729" i="8"/>
  <c r="W1729" i="8"/>
  <c r="V1729" i="8"/>
  <c r="U1729" i="8"/>
  <c r="T1729" i="8"/>
  <c r="S1729" i="8"/>
  <c r="R1729" i="8"/>
  <c r="Q1729" i="8"/>
  <c r="P1729" i="8"/>
  <c r="N1729" i="8"/>
  <c r="M1729" i="8"/>
  <c r="Z1728" i="8"/>
  <c r="Y1728" i="8"/>
  <c r="X1728" i="8"/>
  <c r="W1728" i="8"/>
  <c r="V1728" i="8"/>
  <c r="U1728" i="8"/>
  <c r="T1728" i="8"/>
  <c r="S1728" i="8"/>
  <c r="R1728" i="8"/>
  <c r="Q1728" i="8"/>
  <c r="P1728" i="8"/>
  <c r="N1728" i="8"/>
  <c r="M1728" i="8"/>
  <c r="Z1727" i="8"/>
  <c r="Y1727" i="8"/>
  <c r="X1727" i="8"/>
  <c r="W1727" i="8"/>
  <c r="V1727" i="8"/>
  <c r="U1727" i="8"/>
  <c r="T1727" i="8"/>
  <c r="S1727" i="8"/>
  <c r="R1727" i="8"/>
  <c r="Q1727" i="8"/>
  <c r="P1727" i="8"/>
  <c r="N1727" i="8"/>
  <c r="M1727" i="8"/>
  <c r="Z1726" i="8"/>
  <c r="Y1726" i="8"/>
  <c r="X1726" i="8"/>
  <c r="W1726" i="8"/>
  <c r="V1726" i="8"/>
  <c r="U1726" i="8"/>
  <c r="T1726" i="8"/>
  <c r="S1726" i="8"/>
  <c r="R1726" i="8"/>
  <c r="Q1726" i="8"/>
  <c r="P1726" i="8"/>
  <c r="N1726" i="8"/>
  <c r="M1726" i="8"/>
  <c r="Z1725" i="8"/>
  <c r="Y1725" i="8"/>
  <c r="X1725" i="8"/>
  <c r="W1725" i="8"/>
  <c r="V1725" i="8"/>
  <c r="U1725" i="8"/>
  <c r="T1725" i="8"/>
  <c r="S1725" i="8"/>
  <c r="R1725" i="8"/>
  <c r="Q1725" i="8"/>
  <c r="P1725" i="8"/>
  <c r="N1725" i="8"/>
  <c r="M1725" i="8"/>
  <c r="Z1724" i="8"/>
  <c r="Y1724" i="8"/>
  <c r="X1724" i="8"/>
  <c r="W1724" i="8"/>
  <c r="V1724" i="8"/>
  <c r="U1724" i="8"/>
  <c r="T1724" i="8"/>
  <c r="S1724" i="8"/>
  <c r="R1724" i="8"/>
  <c r="Q1724" i="8"/>
  <c r="P1724" i="8"/>
  <c r="N1724" i="8"/>
  <c r="M1724" i="8"/>
  <c r="Z1723" i="8"/>
  <c r="Y1723" i="8"/>
  <c r="X1723" i="8"/>
  <c r="W1723" i="8"/>
  <c r="V1723" i="8"/>
  <c r="U1723" i="8"/>
  <c r="T1723" i="8"/>
  <c r="S1723" i="8"/>
  <c r="R1723" i="8"/>
  <c r="Q1723" i="8"/>
  <c r="P1723" i="8"/>
  <c r="N1723" i="8"/>
  <c r="M1723" i="8"/>
  <c r="Z1722" i="8"/>
  <c r="Y1722" i="8"/>
  <c r="X1722" i="8"/>
  <c r="W1722" i="8"/>
  <c r="V1722" i="8"/>
  <c r="U1722" i="8"/>
  <c r="T1722" i="8"/>
  <c r="S1722" i="8"/>
  <c r="R1722" i="8"/>
  <c r="Q1722" i="8"/>
  <c r="P1722" i="8"/>
  <c r="N1722" i="8"/>
  <c r="M1722" i="8"/>
  <c r="Z1721" i="8"/>
  <c r="Y1721" i="8"/>
  <c r="X1721" i="8"/>
  <c r="W1721" i="8"/>
  <c r="V1721" i="8"/>
  <c r="U1721" i="8"/>
  <c r="T1721" i="8"/>
  <c r="S1721" i="8"/>
  <c r="R1721" i="8"/>
  <c r="Q1721" i="8"/>
  <c r="P1721" i="8"/>
  <c r="N1721" i="8"/>
  <c r="M1721" i="8"/>
  <c r="Z1720" i="8"/>
  <c r="Y1720" i="8"/>
  <c r="X1720" i="8"/>
  <c r="W1720" i="8"/>
  <c r="V1720" i="8"/>
  <c r="U1720" i="8"/>
  <c r="T1720" i="8"/>
  <c r="S1720" i="8"/>
  <c r="R1720" i="8"/>
  <c r="Q1720" i="8"/>
  <c r="P1720" i="8"/>
  <c r="N1720" i="8"/>
  <c r="M1720" i="8"/>
  <c r="Z1719" i="8"/>
  <c r="Y1719" i="8"/>
  <c r="X1719" i="8"/>
  <c r="W1719" i="8"/>
  <c r="V1719" i="8"/>
  <c r="U1719" i="8"/>
  <c r="T1719" i="8"/>
  <c r="S1719" i="8"/>
  <c r="R1719" i="8"/>
  <c r="Q1719" i="8"/>
  <c r="P1719" i="8"/>
  <c r="N1719" i="8"/>
  <c r="M1719" i="8"/>
  <c r="Z1718" i="8"/>
  <c r="Y1718" i="8"/>
  <c r="X1718" i="8"/>
  <c r="W1718" i="8"/>
  <c r="V1718" i="8"/>
  <c r="U1718" i="8"/>
  <c r="T1718" i="8"/>
  <c r="S1718" i="8"/>
  <c r="R1718" i="8"/>
  <c r="Q1718" i="8"/>
  <c r="P1718" i="8"/>
  <c r="N1718" i="8"/>
  <c r="M1718" i="8"/>
  <c r="Z1717" i="8"/>
  <c r="Y1717" i="8"/>
  <c r="X1717" i="8"/>
  <c r="W1717" i="8"/>
  <c r="V1717" i="8"/>
  <c r="U1717" i="8"/>
  <c r="T1717" i="8"/>
  <c r="S1717" i="8"/>
  <c r="R1717" i="8"/>
  <c r="Q1717" i="8"/>
  <c r="P1717" i="8"/>
  <c r="N1717" i="8"/>
  <c r="M1717" i="8"/>
  <c r="Z1716" i="8"/>
  <c r="Y1716" i="8"/>
  <c r="X1716" i="8"/>
  <c r="W1716" i="8"/>
  <c r="V1716" i="8"/>
  <c r="U1716" i="8"/>
  <c r="T1716" i="8"/>
  <c r="S1716" i="8"/>
  <c r="R1716" i="8"/>
  <c r="Q1716" i="8"/>
  <c r="P1716" i="8"/>
  <c r="N1716" i="8"/>
  <c r="M1716" i="8"/>
  <c r="Z1715" i="8"/>
  <c r="Y1715" i="8"/>
  <c r="X1715" i="8"/>
  <c r="W1715" i="8"/>
  <c r="V1715" i="8"/>
  <c r="U1715" i="8"/>
  <c r="T1715" i="8"/>
  <c r="S1715" i="8"/>
  <c r="R1715" i="8"/>
  <c r="Q1715" i="8"/>
  <c r="P1715" i="8"/>
  <c r="N1715" i="8"/>
  <c r="M1715" i="8"/>
  <c r="Z1714" i="8"/>
  <c r="Y1714" i="8"/>
  <c r="X1714" i="8"/>
  <c r="W1714" i="8"/>
  <c r="V1714" i="8"/>
  <c r="U1714" i="8"/>
  <c r="T1714" i="8"/>
  <c r="S1714" i="8"/>
  <c r="R1714" i="8"/>
  <c r="Q1714" i="8"/>
  <c r="P1714" i="8"/>
  <c r="N1714" i="8"/>
  <c r="M1714" i="8"/>
  <c r="Z1713" i="8"/>
  <c r="Y1713" i="8"/>
  <c r="X1713" i="8"/>
  <c r="W1713" i="8"/>
  <c r="V1713" i="8"/>
  <c r="U1713" i="8"/>
  <c r="T1713" i="8"/>
  <c r="S1713" i="8"/>
  <c r="R1713" i="8"/>
  <c r="Q1713" i="8"/>
  <c r="P1713" i="8"/>
  <c r="N1713" i="8"/>
  <c r="M1713" i="8"/>
  <c r="Z1712" i="8"/>
  <c r="Y1712" i="8"/>
  <c r="X1712" i="8"/>
  <c r="W1712" i="8"/>
  <c r="V1712" i="8"/>
  <c r="U1712" i="8"/>
  <c r="T1712" i="8"/>
  <c r="S1712" i="8"/>
  <c r="R1712" i="8"/>
  <c r="Q1712" i="8"/>
  <c r="P1712" i="8"/>
  <c r="N1712" i="8"/>
  <c r="M1712" i="8"/>
  <c r="Z1711" i="8"/>
  <c r="Y1711" i="8"/>
  <c r="X1711" i="8"/>
  <c r="W1711" i="8"/>
  <c r="V1711" i="8"/>
  <c r="U1711" i="8"/>
  <c r="T1711" i="8"/>
  <c r="S1711" i="8"/>
  <c r="R1711" i="8"/>
  <c r="Q1711" i="8"/>
  <c r="P1711" i="8"/>
  <c r="N1711" i="8"/>
  <c r="M1711" i="8"/>
  <c r="Z1710" i="8"/>
  <c r="Y1710" i="8"/>
  <c r="X1710" i="8"/>
  <c r="W1710" i="8"/>
  <c r="V1710" i="8"/>
  <c r="U1710" i="8"/>
  <c r="T1710" i="8"/>
  <c r="S1710" i="8"/>
  <c r="R1710" i="8"/>
  <c r="Q1710" i="8"/>
  <c r="P1710" i="8"/>
  <c r="N1710" i="8"/>
  <c r="M1710" i="8"/>
  <c r="Z1709" i="8"/>
  <c r="Y1709" i="8"/>
  <c r="X1709" i="8"/>
  <c r="W1709" i="8"/>
  <c r="V1709" i="8"/>
  <c r="U1709" i="8"/>
  <c r="T1709" i="8"/>
  <c r="S1709" i="8"/>
  <c r="R1709" i="8"/>
  <c r="Q1709" i="8"/>
  <c r="P1709" i="8"/>
  <c r="N1709" i="8"/>
  <c r="M1709" i="8"/>
  <c r="Z1708" i="8"/>
  <c r="Y1708" i="8"/>
  <c r="X1708" i="8"/>
  <c r="W1708" i="8"/>
  <c r="V1708" i="8"/>
  <c r="U1708" i="8"/>
  <c r="T1708" i="8"/>
  <c r="S1708" i="8"/>
  <c r="R1708" i="8"/>
  <c r="Q1708" i="8"/>
  <c r="P1708" i="8"/>
  <c r="N1708" i="8"/>
  <c r="M1708" i="8"/>
  <c r="Z1707" i="8"/>
  <c r="Y1707" i="8"/>
  <c r="X1707" i="8"/>
  <c r="W1707" i="8"/>
  <c r="V1707" i="8"/>
  <c r="U1707" i="8"/>
  <c r="T1707" i="8"/>
  <c r="S1707" i="8"/>
  <c r="R1707" i="8"/>
  <c r="Q1707" i="8"/>
  <c r="P1707" i="8"/>
  <c r="N1707" i="8"/>
  <c r="M1707" i="8"/>
  <c r="Z1706" i="8"/>
  <c r="Y1706" i="8"/>
  <c r="X1706" i="8"/>
  <c r="W1706" i="8"/>
  <c r="V1706" i="8"/>
  <c r="U1706" i="8"/>
  <c r="T1706" i="8"/>
  <c r="S1706" i="8"/>
  <c r="R1706" i="8"/>
  <c r="Q1706" i="8"/>
  <c r="P1706" i="8"/>
  <c r="N1706" i="8"/>
  <c r="M1706" i="8"/>
  <c r="Z1705" i="8"/>
  <c r="Y1705" i="8"/>
  <c r="X1705" i="8"/>
  <c r="W1705" i="8"/>
  <c r="V1705" i="8"/>
  <c r="U1705" i="8"/>
  <c r="T1705" i="8"/>
  <c r="S1705" i="8"/>
  <c r="R1705" i="8"/>
  <c r="Q1705" i="8"/>
  <c r="P1705" i="8"/>
  <c r="N1705" i="8"/>
  <c r="M1705" i="8"/>
  <c r="Z1704" i="8"/>
  <c r="Y1704" i="8"/>
  <c r="X1704" i="8"/>
  <c r="W1704" i="8"/>
  <c r="V1704" i="8"/>
  <c r="U1704" i="8"/>
  <c r="T1704" i="8"/>
  <c r="S1704" i="8"/>
  <c r="R1704" i="8"/>
  <c r="Q1704" i="8"/>
  <c r="P1704" i="8"/>
  <c r="N1704" i="8"/>
  <c r="M1704" i="8"/>
  <c r="Z1703" i="8"/>
  <c r="Y1703" i="8"/>
  <c r="X1703" i="8"/>
  <c r="W1703" i="8"/>
  <c r="V1703" i="8"/>
  <c r="U1703" i="8"/>
  <c r="T1703" i="8"/>
  <c r="S1703" i="8"/>
  <c r="R1703" i="8"/>
  <c r="Q1703" i="8"/>
  <c r="P1703" i="8"/>
  <c r="N1703" i="8"/>
  <c r="M1703" i="8"/>
  <c r="Z1702" i="8"/>
  <c r="Y1702" i="8"/>
  <c r="X1702" i="8"/>
  <c r="W1702" i="8"/>
  <c r="V1702" i="8"/>
  <c r="U1702" i="8"/>
  <c r="T1702" i="8"/>
  <c r="S1702" i="8"/>
  <c r="R1702" i="8"/>
  <c r="Q1702" i="8"/>
  <c r="P1702" i="8"/>
  <c r="N1702" i="8"/>
  <c r="M1702" i="8"/>
  <c r="Z1701" i="8"/>
  <c r="Y1701" i="8"/>
  <c r="X1701" i="8"/>
  <c r="W1701" i="8"/>
  <c r="V1701" i="8"/>
  <c r="U1701" i="8"/>
  <c r="T1701" i="8"/>
  <c r="S1701" i="8"/>
  <c r="R1701" i="8"/>
  <c r="Q1701" i="8"/>
  <c r="P1701" i="8"/>
  <c r="N1701" i="8"/>
  <c r="M1701" i="8"/>
  <c r="Z1700" i="8"/>
  <c r="Y1700" i="8"/>
  <c r="X1700" i="8"/>
  <c r="W1700" i="8"/>
  <c r="V1700" i="8"/>
  <c r="U1700" i="8"/>
  <c r="T1700" i="8"/>
  <c r="S1700" i="8"/>
  <c r="R1700" i="8"/>
  <c r="Q1700" i="8"/>
  <c r="P1700" i="8"/>
  <c r="N1700" i="8"/>
  <c r="M1700" i="8"/>
  <c r="Z1699" i="8"/>
  <c r="Y1699" i="8"/>
  <c r="X1699" i="8"/>
  <c r="W1699" i="8"/>
  <c r="V1699" i="8"/>
  <c r="U1699" i="8"/>
  <c r="T1699" i="8"/>
  <c r="S1699" i="8"/>
  <c r="R1699" i="8"/>
  <c r="Q1699" i="8"/>
  <c r="P1699" i="8"/>
  <c r="N1699" i="8"/>
  <c r="M1699" i="8"/>
  <c r="Z1698" i="8"/>
  <c r="Y1698" i="8"/>
  <c r="X1698" i="8"/>
  <c r="W1698" i="8"/>
  <c r="V1698" i="8"/>
  <c r="U1698" i="8"/>
  <c r="T1698" i="8"/>
  <c r="S1698" i="8"/>
  <c r="R1698" i="8"/>
  <c r="Q1698" i="8"/>
  <c r="P1698" i="8"/>
  <c r="N1698" i="8"/>
  <c r="M1698" i="8"/>
  <c r="Z1697" i="8"/>
  <c r="Y1697" i="8"/>
  <c r="X1697" i="8"/>
  <c r="W1697" i="8"/>
  <c r="V1697" i="8"/>
  <c r="U1697" i="8"/>
  <c r="T1697" i="8"/>
  <c r="S1697" i="8"/>
  <c r="R1697" i="8"/>
  <c r="Q1697" i="8"/>
  <c r="P1697" i="8"/>
  <c r="N1697" i="8"/>
  <c r="M1697" i="8"/>
  <c r="Z1696" i="8"/>
  <c r="Y1696" i="8"/>
  <c r="X1696" i="8"/>
  <c r="W1696" i="8"/>
  <c r="V1696" i="8"/>
  <c r="U1696" i="8"/>
  <c r="T1696" i="8"/>
  <c r="S1696" i="8"/>
  <c r="R1696" i="8"/>
  <c r="Q1696" i="8"/>
  <c r="P1696" i="8"/>
  <c r="N1696" i="8"/>
  <c r="M1696" i="8"/>
  <c r="Z1695" i="8"/>
  <c r="Y1695" i="8"/>
  <c r="X1695" i="8"/>
  <c r="W1695" i="8"/>
  <c r="V1695" i="8"/>
  <c r="U1695" i="8"/>
  <c r="T1695" i="8"/>
  <c r="S1695" i="8"/>
  <c r="R1695" i="8"/>
  <c r="Q1695" i="8"/>
  <c r="P1695" i="8"/>
  <c r="N1695" i="8"/>
  <c r="M1695" i="8"/>
  <c r="Z1694" i="8"/>
  <c r="Y1694" i="8"/>
  <c r="X1694" i="8"/>
  <c r="W1694" i="8"/>
  <c r="V1694" i="8"/>
  <c r="U1694" i="8"/>
  <c r="T1694" i="8"/>
  <c r="S1694" i="8"/>
  <c r="R1694" i="8"/>
  <c r="Q1694" i="8"/>
  <c r="P1694" i="8"/>
  <c r="N1694" i="8"/>
  <c r="M1694" i="8"/>
  <c r="Z1693" i="8"/>
  <c r="Y1693" i="8"/>
  <c r="X1693" i="8"/>
  <c r="W1693" i="8"/>
  <c r="V1693" i="8"/>
  <c r="U1693" i="8"/>
  <c r="T1693" i="8"/>
  <c r="S1693" i="8"/>
  <c r="R1693" i="8"/>
  <c r="Q1693" i="8"/>
  <c r="P1693" i="8"/>
  <c r="N1693" i="8"/>
  <c r="M1693" i="8"/>
  <c r="Z1692" i="8"/>
  <c r="Y1692" i="8"/>
  <c r="X1692" i="8"/>
  <c r="W1692" i="8"/>
  <c r="V1692" i="8"/>
  <c r="U1692" i="8"/>
  <c r="T1692" i="8"/>
  <c r="S1692" i="8"/>
  <c r="R1692" i="8"/>
  <c r="Q1692" i="8"/>
  <c r="P1692" i="8"/>
  <c r="N1692" i="8"/>
  <c r="M1692" i="8"/>
  <c r="Z1691" i="8"/>
  <c r="Y1691" i="8"/>
  <c r="X1691" i="8"/>
  <c r="W1691" i="8"/>
  <c r="V1691" i="8"/>
  <c r="U1691" i="8"/>
  <c r="T1691" i="8"/>
  <c r="S1691" i="8"/>
  <c r="R1691" i="8"/>
  <c r="Q1691" i="8"/>
  <c r="P1691" i="8"/>
  <c r="N1691" i="8"/>
  <c r="M1691" i="8"/>
  <c r="Z1690" i="8"/>
  <c r="Y1690" i="8"/>
  <c r="X1690" i="8"/>
  <c r="W1690" i="8"/>
  <c r="V1690" i="8"/>
  <c r="U1690" i="8"/>
  <c r="T1690" i="8"/>
  <c r="S1690" i="8"/>
  <c r="R1690" i="8"/>
  <c r="Q1690" i="8"/>
  <c r="P1690" i="8"/>
  <c r="N1690" i="8"/>
  <c r="M1690" i="8"/>
  <c r="Z1689" i="8"/>
  <c r="Y1689" i="8"/>
  <c r="X1689" i="8"/>
  <c r="W1689" i="8"/>
  <c r="V1689" i="8"/>
  <c r="U1689" i="8"/>
  <c r="T1689" i="8"/>
  <c r="S1689" i="8"/>
  <c r="R1689" i="8"/>
  <c r="Q1689" i="8"/>
  <c r="P1689" i="8"/>
  <c r="N1689" i="8"/>
  <c r="M1689" i="8"/>
  <c r="Z1688" i="8"/>
  <c r="Y1688" i="8"/>
  <c r="X1688" i="8"/>
  <c r="W1688" i="8"/>
  <c r="V1688" i="8"/>
  <c r="U1688" i="8"/>
  <c r="T1688" i="8"/>
  <c r="S1688" i="8"/>
  <c r="R1688" i="8"/>
  <c r="Q1688" i="8"/>
  <c r="P1688" i="8"/>
  <c r="N1688" i="8"/>
  <c r="M1688" i="8"/>
  <c r="Z1687" i="8"/>
  <c r="Y1687" i="8"/>
  <c r="X1687" i="8"/>
  <c r="W1687" i="8"/>
  <c r="V1687" i="8"/>
  <c r="U1687" i="8"/>
  <c r="T1687" i="8"/>
  <c r="S1687" i="8"/>
  <c r="R1687" i="8"/>
  <c r="Q1687" i="8"/>
  <c r="P1687" i="8"/>
  <c r="N1687" i="8"/>
  <c r="M1687" i="8"/>
  <c r="Z1686" i="8"/>
  <c r="Y1686" i="8"/>
  <c r="X1686" i="8"/>
  <c r="W1686" i="8"/>
  <c r="V1686" i="8"/>
  <c r="U1686" i="8"/>
  <c r="T1686" i="8"/>
  <c r="S1686" i="8"/>
  <c r="R1686" i="8"/>
  <c r="Q1686" i="8"/>
  <c r="P1686" i="8"/>
  <c r="N1686" i="8"/>
  <c r="M1686" i="8"/>
  <c r="Z1685" i="8"/>
  <c r="Y1685" i="8"/>
  <c r="X1685" i="8"/>
  <c r="W1685" i="8"/>
  <c r="V1685" i="8"/>
  <c r="U1685" i="8"/>
  <c r="T1685" i="8"/>
  <c r="S1685" i="8"/>
  <c r="R1685" i="8"/>
  <c r="Q1685" i="8"/>
  <c r="P1685" i="8"/>
  <c r="N1685" i="8"/>
  <c r="M1685" i="8"/>
  <c r="Z1684" i="8"/>
  <c r="Y1684" i="8"/>
  <c r="X1684" i="8"/>
  <c r="W1684" i="8"/>
  <c r="V1684" i="8"/>
  <c r="U1684" i="8"/>
  <c r="T1684" i="8"/>
  <c r="S1684" i="8"/>
  <c r="R1684" i="8"/>
  <c r="Q1684" i="8"/>
  <c r="P1684" i="8"/>
  <c r="N1684" i="8"/>
  <c r="M1684" i="8"/>
  <c r="Z1683" i="8"/>
  <c r="Y1683" i="8"/>
  <c r="X1683" i="8"/>
  <c r="W1683" i="8"/>
  <c r="V1683" i="8"/>
  <c r="U1683" i="8"/>
  <c r="T1683" i="8"/>
  <c r="S1683" i="8"/>
  <c r="R1683" i="8"/>
  <c r="Q1683" i="8"/>
  <c r="P1683" i="8"/>
  <c r="N1683" i="8"/>
  <c r="M1683" i="8"/>
  <c r="Z1682" i="8"/>
  <c r="Y1682" i="8"/>
  <c r="X1682" i="8"/>
  <c r="W1682" i="8"/>
  <c r="V1682" i="8"/>
  <c r="U1682" i="8"/>
  <c r="T1682" i="8"/>
  <c r="S1682" i="8"/>
  <c r="R1682" i="8"/>
  <c r="Q1682" i="8"/>
  <c r="P1682" i="8"/>
  <c r="N1682" i="8"/>
  <c r="M1682" i="8"/>
  <c r="Z1681" i="8"/>
  <c r="Y1681" i="8"/>
  <c r="X1681" i="8"/>
  <c r="W1681" i="8"/>
  <c r="V1681" i="8"/>
  <c r="U1681" i="8"/>
  <c r="T1681" i="8"/>
  <c r="S1681" i="8"/>
  <c r="R1681" i="8"/>
  <c r="Q1681" i="8"/>
  <c r="P1681" i="8"/>
  <c r="N1681" i="8"/>
  <c r="M1681" i="8"/>
  <c r="Z1680" i="8"/>
  <c r="Y1680" i="8"/>
  <c r="X1680" i="8"/>
  <c r="W1680" i="8"/>
  <c r="V1680" i="8"/>
  <c r="U1680" i="8"/>
  <c r="T1680" i="8"/>
  <c r="S1680" i="8"/>
  <c r="R1680" i="8"/>
  <c r="Q1680" i="8"/>
  <c r="P1680" i="8"/>
  <c r="N1680" i="8"/>
  <c r="M1680" i="8"/>
  <c r="Z1679" i="8"/>
  <c r="Y1679" i="8"/>
  <c r="X1679" i="8"/>
  <c r="W1679" i="8"/>
  <c r="V1679" i="8"/>
  <c r="U1679" i="8"/>
  <c r="T1679" i="8"/>
  <c r="S1679" i="8"/>
  <c r="R1679" i="8"/>
  <c r="Q1679" i="8"/>
  <c r="P1679" i="8"/>
  <c r="N1679" i="8"/>
  <c r="M1679" i="8"/>
  <c r="Z1678" i="8"/>
  <c r="Y1678" i="8"/>
  <c r="X1678" i="8"/>
  <c r="W1678" i="8"/>
  <c r="V1678" i="8"/>
  <c r="U1678" i="8"/>
  <c r="T1678" i="8"/>
  <c r="S1678" i="8"/>
  <c r="R1678" i="8"/>
  <c r="Q1678" i="8"/>
  <c r="P1678" i="8"/>
  <c r="N1678" i="8"/>
  <c r="M1678" i="8"/>
  <c r="Z1677" i="8"/>
  <c r="Y1677" i="8"/>
  <c r="X1677" i="8"/>
  <c r="W1677" i="8"/>
  <c r="V1677" i="8"/>
  <c r="U1677" i="8"/>
  <c r="T1677" i="8"/>
  <c r="S1677" i="8"/>
  <c r="R1677" i="8"/>
  <c r="Q1677" i="8"/>
  <c r="P1677" i="8"/>
  <c r="N1677" i="8"/>
  <c r="M1677" i="8"/>
  <c r="Z1676" i="8"/>
  <c r="Y1676" i="8"/>
  <c r="X1676" i="8"/>
  <c r="W1676" i="8"/>
  <c r="V1676" i="8"/>
  <c r="U1676" i="8"/>
  <c r="T1676" i="8"/>
  <c r="S1676" i="8"/>
  <c r="R1676" i="8"/>
  <c r="Q1676" i="8"/>
  <c r="P1676" i="8"/>
  <c r="N1676" i="8"/>
  <c r="M1676" i="8"/>
  <c r="Z1675" i="8"/>
  <c r="Y1675" i="8"/>
  <c r="X1675" i="8"/>
  <c r="W1675" i="8"/>
  <c r="V1675" i="8"/>
  <c r="U1675" i="8"/>
  <c r="T1675" i="8"/>
  <c r="S1675" i="8"/>
  <c r="R1675" i="8"/>
  <c r="Q1675" i="8"/>
  <c r="P1675" i="8"/>
  <c r="N1675" i="8"/>
  <c r="M1675" i="8"/>
  <c r="Z1674" i="8"/>
  <c r="Y1674" i="8"/>
  <c r="X1674" i="8"/>
  <c r="W1674" i="8"/>
  <c r="V1674" i="8"/>
  <c r="U1674" i="8"/>
  <c r="T1674" i="8"/>
  <c r="S1674" i="8"/>
  <c r="R1674" i="8"/>
  <c r="Q1674" i="8"/>
  <c r="P1674" i="8"/>
  <c r="N1674" i="8"/>
  <c r="M1674" i="8"/>
  <c r="Z1673" i="8"/>
  <c r="Y1673" i="8"/>
  <c r="X1673" i="8"/>
  <c r="W1673" i="8"/>
  <c r="V1673" i="8"/>
  <c r="U1673" i="8"/>
  <c r="T1673" i="8"/>
  <c r="S1673" i="8"/>
  <c r="R1673" i="8"/>
  <c r="Q1673" i="8"/>
  <c r="P1673" i="8"/>
  <c r="N1673" i="8"/>
  <c r="M1673" i="8"/>
  <c r="Z1672" i="8"/>
  <c r="Y1672" i="8"/>
  <c r="X1672" i="8"/>
  <c r="W1672" i="8"/>
  <c r="V1672" i="8"/>
  <c r="U1672" i="8"/>
  <c r="T1672" i="8"/>
  <c r="S1672" i="8"/>
  <c r="R1672" i="8"/>
  <c r="Q1672" i="8"/>
  <c r="P1672" i="8"/>
  <c r="N1672" i="8"/>
  <c r="M1672" i="8"/>
  <c r="Z1671" i="8"/>
  <c r="Y1671" i="8"/>
  <c r="X1671" i="8"/>
  <c r="W1671" i="8"/>
  <c r="V1671" i="8"/>
  <c r="U1671" i="8"/>
  <c r="T1671" i="8"/>
  <c r="S1671" i="8"/>
  <c r="R1671" i="8"/>
  <c r="Q1671" i="8"/>
  <c r="P1671" i="8"/>
  <c r="N1671" i="8"/>
  <c r="M1671" i="8"/>
  <c r="Z1670" i="8"/>
  <c r="Y1670" i="8"/>
  <c r="X1670" i="8"/>
  <c r="W1670" i="8"/>
  <c r="V1670" i="8"/>
  <c r="U1670" i="8"/>
  <c r="T1670" i="8"/>
  <c r="S1670" i="8"/>
  <c r="R1670" i="8"/>
  <c r="Q1670" i="8"/>
  <c r="P1670" i="8"/>
  <c r="N1670" i="8"/>
  <c r="M1670" i="8"/>
  <c r="Z1669" i="8"/>
  <c r="Y1669" i="8"/>
  <c r="X1669" i="8"/>
  <c r="W1669" i="8"/>
  <c r="V1669" i="8"/>
  <c r="U1669" i="8"/>
  <c r="T1669" i="8"/>
  <c r="S1669" i="8"/>
  <c r="R1669" i="8"/>
  <c r="Q1669" i="8"/>
  <c r="P1669" i="8"/>
  <c r="N1669" i="8"/>
  <c r="M1669" i="8"/>
  <c r="Z1668" i="8"/>
  <c r="Y1668" i="8"/>
  <c r="X1668" i="8"/>
  <c r="W1668" i="8"/>
  <c r="V1668" i="8"/>
  <c r="U1668" i="8"/>
  <c r="T1668" i="8"/>
  <c r="S1668" i="8"/>
  <c r="R1668" i="8"/>
  <c r="Q1668" i="8"/>
  <c r="P1668" i="8"/>
  <c r="N1668" i="8"/>
  <c r="M1668" i="8"/>
  <c r="Z1667" i="8"/>
  <c r="Y1667" i="8"/>
  <c r="X1667" i="8"/>
  <c r="W1667" i="8"/>
  <c r="V1667" i="8"/>
  <c r="U1667" i="8"/>
  <c r="T1667" i="8"/>
  <c r="S1667" i="8"/>
  <c r="R1667" i="8"/>
  <c r="Q1667" i="8"/>
  <c r="P1667" i="8"/>
  <c r="N1667" i="8"/>
  <c r="M1667" i="8"/>
  <c r="Z1666" i="8"/>
  <c r="Y1666" i="8"/>
  <c r="X1666" i="8"/>
  <c r="W1666" i="8"/>
  <c r="V1666" i="8"/>
  <c r="U1666" i="8"/>
  <c r="T1666" i="8"/>
  <c r="S1666" i="8"/>
  <c r="R1666" i="8"/>
  <c r="Q1666" i="8"/>
  <c r="P1666" i="8"/>
  <c r="N1666" i="8"/>
  <c r="M1666" i="8"/>
  <c r="Z1665" i="8"/>
  <c r="Y1665" i="8"/>
  <c r="X1665" i="8"/>
  <c r="W1665" i="8"/>
  <c r="V1665" i="8"/>
  <c r="U1665" i="8"/>
  <c r="T1665" i="8"/>
  <c r="S1665" i="8"/>
  <c r="R1665" i="8"/>
  <c r="Q1665" i="8"/>
  <c r="P1665" i="8"/>
  <c r="N1665" i="8"/>
  <c r="M1665" i="8"/>
  <c r="Z1664" i="8"/>
  <c r="Y1664" i="8"/>
  <c r="X1664" i="8"/>
  <c r="W1664" i="8"/>
  <c r="V1664" i="8"/>
  <c r="U1664" i="8"/>
  <c r="T1664" i="8"/>
  <c r="S1664" i="8"/>
  <c r="R1664" i="8"/>
  <c r="Q1664" i="8"/>
  <c r="P1664" i="8"/>
  <c r="N1664" i="8"/>
  <c r="M1664" i="8"/>
  <c r="Z1663" i="8"/>
  <c r="Y1663" i="8"/>
  <c r="X1663" i="8"/>
  <c r="W1663" i="8"/>
  <c r="V1663" i="8"/>
  <c r="U1663" i="8"/>
  <c r="T1663" i="8"/>
  <c r="S1663" i="8"/>
  <c r="R1663" i="8"/>
  <c r="Q1663" i="8"/>
  <c r="P1663" i="8"/>
  <c r="N1663" i="8"/>
  <c r="M1663" i="8"/>
  <c r="Z1662" i="8"/>
  <c r="Y1662" i="8"/>
  <c r="X1662" i="8"/>
  <c r="W1662" i="8"/>
  <c r="V1662" i="8"/>
  <c r="U1662" i="8"/>
  <c r="T1662" i="8"/>
  <c r="S1662" i="8"/>
  <c r="R1662" i="8"/>
  <c r="Q1662" i="8"/>
  <c r="P1662" i="8"/>
  <c r="N1662" i="8"/>
  <c r="M1662" i="8"/>
  <c r="Z1661" i="8"/>
  <c r="Y1661" i="8"/>
  <c r="X1661" i="8"/>
  <c r="W1661" i="8"/>
  <c r="V1661" i="8"/>
  <c r="U1661" i="8"/>
  <c r="T1661" i="8"/>
  <c r="S1661" i="8"/>
  <c r="R1661" i="8"/>
  <c r="Q1661" i="8"/>
  <c r="P1661" i="8"/>
  <c r="N1661" i="8"/>
  <c r="M1661" i="8"/>
  <c r="Z1660" i="8"/>
  <c r="Y1660" i="8"/>
  <c r="X1660" i="8"/>
  <c r="W1660" i="8"/>
  <c r="V1660" i="8"/>
  <c r="U1660" i="8"/>
  <c r="T1660" i="8"/>
  <c r="S1660" i="8"/>
  <c r="R1660" i="8"/>
  <c r="Q1660" i="8"/>
  <c r="P1660" i="8"/>
  <c r="N1660" i="8"/>
  <c r="M1660" i="8"/>
  <c r="Z1659" i="8"/>
  <c r="Y1659" i="8"/>
  <c r="X1659" i="8"/>
  <c r="W1659" i="8"/>
  <c r="V1659" i="8"/>
  <c r="U1659" i="8"/>
  <c r="T1659" i="8"/>
  <c r="S1659" i="8"/>
  <c r="R1659" i="8"/>
  <c r="Q1659" i="8"/>
  <c r="P1659" i="8"/>
  <c r="N1659" i="8"/>
  <c r="M1659" i="8"/>
  <c r="Z1658" i="8"/>
  <c r="Y1658" i="8"/>
  <c r="X1658" i="8"/>
  <c r="W1658" i="8"/>
  <c r="V1658" i="8"/>
  <c r="U1658" i="8"/>
  <c r="T1658" i="8"/>
  <c r="S1658" i="8"/>
  <c r="R1658" i="8"/>
  <c r="Q1658" i="8"/>
  <c r="P1658" i="8"/>
  <c r="N1658" i="8"/>
  <c r="M1658" i="8"/>
  <c r="Z1657" i="8"/>
  <c r="Y1657" i="8"/>
  <c r="X1657" i="8"/>
  <c r="W1657" i="8"/>
  <c r="V1657" i="8"/>
  <c r="U1657" i="8"/>
  <c r="T1657" i="8"/>
  <c r="S1657" i="8"/>
  <c r="R1657" i="8"/>
  <c r="Q1657" i="8"/>
  <c r="P1657" i="8"/>
  <c r="N1657" i="8"/>
  <c r="M1657" i="8"/>
  <c r="Z1656" i="8"/>
  <c r="Y1656" i="8"/>
  <c r="X1656" i="8"/>
  <c r="W1656" i="8"/>
  <c r="V1656" i="8"/>
  <c r="U1656" i="8"/>
  <c r="T1656" i="8"/>
  <c r="S1656" i="8"/>
  <c r="R1656" i="8"/>
  <c r="Q1656" i="8"/>
  <c r="P1656" i="8"/>
  <c r="N1656" i="8"/>
  <c r="M1656" i="8"/>
  <c r="Z1655" i="8"/>
  <c r="Y1655" i="8"/>
  <c r="X1655" i="8"/>
  <c r="W1655" i="8"/>
  <c r="V1655" i="8"/>
  <c r="U1655" i="8"/>
  <c r="T1655" i="8"/>
  <c r="S1655" i="8"/>
  <c r="R1655" i="8"/>
  <c r="Q1655" i="8"/>
  <c r="P1655" i="8"/>
  <c r="N1655" i="8"/>
  <c r="M1655" i="8"/>
  <c r="Z1654" i="8"/>
  <c r="Y1654" i="8"/>
  <c r="X1654" i="8"/>
  <c r="W1654" i="8"/>
  <c r="V1654" i="8"/>
  <c r="U1654" i="8"/>
  <c r="T1654" i="8"/>
  <c r="S1654" i="8"/>
  <c r="R1654" i="8"/>
  <c r="Q1654" i="8"/>
  <c r="P1654" i="8"/>
  <c r="N1654" i="8"/>
  <c r="M1654" i="8"/>
  <c r="Z1653" i="8"/>
  <c r="Y1653" i="8"/>
  <c r="X1653" i="8"/>
  <c r="W1653" i="8"/>
  <c r="V1653" i="8"/>
  <c r="U1653" i="8"/>
  <c r="T1653" i="8"/>
  <c r="S1653" i="8"/>
  <c r="R1653" i="8"/>
  <c r="Q1653" i="8"/>
  <c r="P1653" i="8"/>
  <c r="N1653" i="8"/>
  <c r="M1653" i="8"/>
  <c r="Z1652" i="8"/>
  <c r="Y1652" i="8"/>
  <c r="X1652" i="8"/>
  <c r="W1652" i="8"/>
  <c r="V1652" i="8"/>
  <c r="U1652" i="8"/>
  <c r="T1652" i="8"/>
  <c r="S1652" i="8"/>
  <c r="R1652" i="8"/>
  <c r="Q1652" i="8"/>
  <c r="P1652" i="8"/>
  <c r="N1652" i="8"/>
  <c r="M1652" i="8"/>
  <c r="Z1651" i="8"/>
  <c r="Y1651" i="8"/>
  <c r="X1651" i="8"/>
  <c r="W1651" i="8"/>
  <c r="V1651" i="8"/>
  <c r="U1651" i="8"/>
  <c r="T1651" i="8"/>
  <c r="S1651" i="8"/>
  <c r="R1651" i="8"/>
  <c r="Q1651" i="8"/>
  <c r="P1651" i="8"/>
  <c r="N1651" i="8"/>
  <c r="M1651" i="8"/>
  <c r="Z1650" i="8"/>
  <c r="Y1650" i="8"/>
  <c r="X1650" i="8"/>
  <c r="W1650" i="8"/>
  <c r="V1650" i="8"/>
  <c r="U1650" i="8"/>
  <c r="T1650" i="8"/>
  <c r="S1650" i="8"/>
  <c r="R1650" i="8"/>
  <c r="Q1650" i="8"/>
  <c r="P1650" i="8"/>
  <c r="N1650" i="8"/>
  <c r="M1650" i="8"/>
  <c r="Z1649" i="8"/>
  <c r="Y1649" i="8"/>
  <c r="X1649" i="8"/>
  <c r="W1649" i="8"/>
  <c r="V1649" i="8"/>
  <c r="U1649" i="8"/>
  <c r="T1649" i="8"/>
  <c r="S1649" i="8"/>
  <c r="R1649" i="8"/>
  <c r="Q1649" i="8"/>
  <c r="P1649" i="8"/>
  <c r="N1649" i="8"/>
  <c r="M1649" i="8"/>
  <c r="Z1648" i="8"/>
  <c r="Y1648" i="8"/>
  <c r="X1648" i="8"/>
  <c r="W1648" i="8"/>
  <c r="V1648" i="8"/>
  <c r="U1648" i="8"/>
  <c r="T1648" i="8"/>
  <c r="S1648" i="8"/>
  <c r="R1648" i="8"/>
  <c r="Q1648" i="8"/>
  <c r="P1648" i="8"/>
  <c r="N1648" i="8"/>
  <c r="M1648" i="8"/>
  <c r="Z1647" i="8"/>
  <c r="Y1647" i="8"/>
  <c r="X1647" i="8"/>
  <c r="W1647" i="8"/>
  <c r="V1647" i="8"/>
  <c r="U1647" i="8"/>
  <c r="T1647" i="8"/>
  <c r="S1647" i="8"/>
  <c r="R1647" i="8"/>
  <c r="Q1647" i="8"/>
  <c r="P1647" i="8"/>
  <c r="N1647" i="8"/>
  <c r="M1647" i="8"/>
  <c r="Z1646" i="8"/>
  <c r="Y1646" i="8"/>
  <c r="X1646" i="8"/>
  <c r="W1646" i="8"/>
  <c r="V1646" i="8"/>
  <c r="U1646" i="8"/>
  <c r="T1646" i="8"/>
  <c r="S1646" i="8"/>
  <c r="R1646" i="8"/>
  <c r="Q1646" i="8"/>
  <c r="P1646" i="8"/>
  <c r="N1646" i="8"/>
  <c r="M1646" i="8"/>
  <c r="Z1645" i="8"/>
  <c r="Y1645" i="8"/>
  <c r="X1645" i="8"/>
  <c r="W1645" i="8"/>
  <c r="V1645" i="8"/>
  <c r="U1645" i="8"/>
  <c r="T1645" i="8"/>
  <c r="S1645" i="8"/>
  <c r="R1645" i="8"/>
  <c r="Q1645" i="8"/>
  <c r="P1645" i="8"/>
  <c r="N1645" i="8"/>
  <c r="M1645" i="8"/>
  <c r="Z1644" i="8"/>
  <c r="Y1644" i="8"/>
  <c r="X1644" i="8"/>
  <c r="W1644" i="8"/>
  <c r="V1644" i="8"/>
  <c r="U1644" i="8"/>
  <c r="T1644" i="8"/>
  <c r="S1644" i="8"/>
  <c r="R1644" i="8"/>
  <c r="Q1644" i="8"/>
  <c r="P1644" i="8"/>
  <c r="N1644" i="8"/>
  <c r="M1644" i="8"/>
  <c r="Z1643" i="8"/>
  <c r="Y1643" i="8"/>
  <c r="X1643" i="8"/>
  <c r="W1643" i="8"/>
  <c r="V1643" i="8"/>
  <c r="U1643" i="8"/>
  <c r="T1643" i="8"/>
  <c r="S1643" i="8"/>
  <c r="R1643" i="8"/>
  <c r="Q1643" i="8"/>
  <c r="P1643" i="8"/>
  <c r="N1643" i="8"/>
  <c r="M1643" i="8"/>
  <c r="Z1642" i="8"/>
  <c r="Y1642" i="8"/>
  <c r="X1642" i="8"/>
  <c r="W1642" i="8"/>
  <c r="V1642" i="8"/>
  <c r="U1642" i="8"/>
  <c r="T1642" i="8"/>
  <c r="S1642" i="8"/>
  <c r="R1642" i="8"/>
  <c r="Q1642" i="8"/>
  <c r="P1642" i="8"/>
  <c r="N1642" i="8"/>
  <c r="M1642" i="8"/>
  <c r="Z1641" i="8"/>
  <c r="Y1641" i="8"/>
  <c r="X1641" i="8"/>
  <c r="W1641" i="8"/>
  <c r="V1641" i="8"/>
  <c r="U1641" i="8"/>
  <c r="T1641" i="8"/>
  <c r="S1641" i="8"/>
  <c r="R1641" i="8"/>
  <c r="Q1641" i="8"/>
  <c r="P1641" i="8"/>
  <c r="N1641" i="8"/>
  <c r="M1641" i="8"/>
  <c r="Z1640" i="8"/>
  <c r="Y1640" i="8"/>
  <c r="X1640" i="8"/>
  <c r="W1640" i="8"/>
  <c r="V1640" i="8"/>
  <c r="U1640" i="8"/>
  <c r="T1640" i="8"/>
  <c r="S1640" i="8"/>
  <c r="R1640" i="8"/>
  <c r="Q1640" i="8"/>
  <c r="P1640" i="8"/>
  <c r="N1640" i="8"/>
  <c r="M1640" i="8"/>
  <c r="Z1639" i="8"/>
  <c r="Y1639" i="8"/>
  <c r="X1639" i="8"/>
  <c r="W1639" i="8"/>
  <c r="V1639" i="8"/>
  <c r="U1639" i="8"/>
  <c r="T1639" i="8"/>
  <c r="S1639" i="8"/>
  <c r="R1639" i="8"/>
  <c r="Q1639" i="8"/>
  <c r="P1639" i="8"/>
  <c r="N1639" i="8"/>
  <c r="M1639" i="8"/>
  <c r="Z1638" i="8"/>
  <c r="Y1638" i="8"/>
  <c r="X1638" i="8"/>
  <c r="W1638" i="8"/>
  <c r="V1638" i="8"/>
  <c r="U1638" i="8"/>
  <c r="T1638" i="8"/>
  <c r="S1638" i="8"/>
  <c r="R1638" i="8"/>
  <c r="Q1638" i="8"/>
  <c r="P1638" i="8"/>
  <c r="N1638" i="8"/>
  <c r="M1638" i="8"/>
  <c r="Z1637" i="8"/>
  <c r="Y1637" i="8"/>
  <c r="X1637" i="8"/>
  <c r="W1637" i="8"/>
  <c r="V1637" i="8"/>
  <c r="U1637" i="8"/>
  <c r="T1637" i="8"/>
  <c r="S1637" i="8"/>
  <c r="R1637" i="8"/>
  <c r="Q1637" i="8"/>
  <c r="P1637" i="8"/>
  <c r="N1637" i="8"/>
  <c r="M1637" i="8"/>
  <c r="Z1636" i="8"/>
  <c r="Y1636" i="8"/>
  <c r="X1636" i="8"/>
  <c r="W1636" i="8"/>
  <c r="V1636" i="8"/>
  <c r="U1636" i="8"/>
  <c r="T1636" i="8"/>
  <c r="S1636" i="8"/>
  <c r="R1636" i="8"/>
  <c r="Q1636" i="8"/>
  <c r="P1636" i="8"/>
  <c r="N1636" i="8"/>
  <c r="M1636" i="8"/>
  <c r="Z1635" i="8"/>
  <c r="Y1635" i="8"/>
  <c r="X1635" i="8"/>
  <c r="W1635" i="8"/>
  <c r="V1635" i="8"/>
  <c r="U1635" i="8"/>
  <c r="T1635" i="8"/>
  <c r="S1635" i="8"/>
  <c r="R1635" i="8"/>
  <c r="Q1635" i="8"/>
  <c r="P1635" i="8"/>
  <c r="N1635" i="8"/>
  <c r="M1635" i="8"/>
  <c r="Z1634" i="8"/>
  <c r="Y1634" i="8"/>
  <c r="X1634" i="8"/>
  <c r="W1634" i="8"/>
  <c r="V1634" i="8"/>
  <c r="U1634" i="8"/>
  <c r="T1634" i="8"/>
  <c r="S1634" i="8"/>
  <c r="R1634" i="8"/>
  <c r="Q1634" i="8"/>
  <c r="P1634" i="8"/>
  <c r="N1634" i="8"/>
  <c r="M1634" i="8"/>
  <c r="Z1633" i="8"/>
  <c r="Y1633" i="8"/>
  <c r="X1633" i="8"/>
  <c r="W1633" i="8"/>
  <c r="V1633" i="8"/>
  <c r="U1633" i="8"/>
  <c r="T1633" i="8"/>
  <c r="S1633" i="8"/>
  <c r="R1633" i="8"/>
  <c r="Q1633" i="8"/>
  <c r="P1633" i="8"/>
  <c r="N1633" i="8"/>
  <c r="M1633" i="8"/>
  <c r="Z1632" i="8"/>
  <c r="Y1632" i="8"/>
  <c r="X1632" i="8"/>
  <c r="W1632" i="8"/>
  <c r="V1632" i="8"/>
  <c r="U1632" i="8"/>
  <c r="T1632" i="8"/>
  <c r="S1632" i="8"/>
  <c r="R1632" i="8"/>
  <c r="Q1632" i="8"/>
  <c r="P1632" i="8"/>
  <c r="N1632" i="8"/>
  <c r="M1632" i="8"/>
  <c r="Z1631" i="8"/>
  <c r="Y1631" i="8"/>
  <c r="X1631" i="8"/>
  <c r="W1631" i="8"/>
  <c r="V1631" i="8"/>
  <c r="U1631" i="8"/>
  <c r="T1631" i="8"/>
  <c r="S1631" i="8"/>
  <c r="R1631" i="8"/>
  <c r="Q1631" i="8"/>
  <c r="P1631" i="8"/>
  <c r="N1631" i="8"/>
  <c r="M1631" i="8"/>
  <c r="Z1630" i="8"/>
  <c r="Y1630" i="8"/>
  <c r="X1630" i="8"/>
  <c r="W1630" i="8"/>
  <c r="V1630" i="8"/>
  <c r="U1630" i="8"/>
  <c r="T1630" i="8"/>
  <c r="S1630" i="8"/>
  <c r="R1630" i="8"/>
  <c r="Q1630" i="8"/>
  <c r="P1630" i="8"/>
  <c r="N1630" i="8"/>
  <c r="M1630" i="8"/>
  <c r="Z1629" i="8"/>
  <c r="Y1629" i="8"/>
  <c r="X1629" i="8"/>
  <c r="W1629" i="8"/>
  <c r="V1629" i="8"/>
  <c r="U1629" i="8"/>
  <c r="T1629" i="8"/>
  <c r="S1629" i="8"/>
  <c r="R1629" i="8"/>
  <c r="Q1629" i="8"/>
  <c r="P1629" i="8"/>
  <c r="N1629" i="8"/>
  <c r="M1629" i="8"/>
  <c r="Z1628" i="8"/>
  <c r="Y1628" i="8"/>
  <c r="X1628" i="8"/>
  <c r="W1628" i="8"/>
  <c r="V1628" i="8"/>
  <c r="U1628" i="8"/>
  <c r="T1628" i="8"/>
  <c r="S1628" i="8"/>
  <c r="R1628" i="8"/>
  <c r="Q1628" i="8"/>
  <c r="P1628" i="8"/>
  <c r="N1628" i="8"/>
  <c r="M1628" i="8"/>
  <c r="Z1627" i="8"/>
  <c r="Y1627" i="8"/>
  <c r="X1627" i="8"/>
  <c r="W1627" i="8"/>
  <c r="V1627" i="8"/>
  <c r="U1627" i="8"/>
  <c r="T1627" i="8"/>
  <c r="S1627" i="8"/>
  <c r="R1627" i="8"/>
  <c r="Q1627" i="8"/>
  <c r="P1627" i="8"/>
  <c r="N1627" i="8"/>
  <c r="M1627" i="8"/>
  <c r="Z1626" i="8"/>
  <c r="Y1626" i="8"/>
  <c r="X1626" i="8"/>
  <c r="W1626" i="8"/>
  <c r="V1626" i="8"/>
  <c r="U1626" i="8"/>
  <c r="T1626" i="8"/>
  <c r="S1626" i="8"/>
  <c r="R1626" i="8"/>
  <c r="Q1626" i="8"/>
  <c r="P1626" i="8"/>
  <c r="N1626" i="8"/>
  <c r="M1626" i="8"/>
  <c r="Z1625" i="8"/>
  <c r="Y1625" i="8"/>
  <c r="X1625" i="8"/>
  <c r="W1625" i="8"/>
  <c r="V1625" i="8"/>
  <c r="U1625" i="8"/>
  <c r="T1625" i="8"/>
  <c r="S1625" i="8"/>
  <c r="R1625" i="8"/>
  <c r="Q1625" i="8"/>
  <c r="P1625" i="8"/>
  <c r="N1625" i="8"/>
  <c r="M1625" i="8"/>
  <c r="Z1624" i="8"/>
  <c r="Y1624" i="8"/>
  <c r="X1624" i="8"/>
  <c r="W1624" i="8"/>
  <c r="V1624" i="8"/>
  <c r="U1624" i="8"/>
  <c r="T1624" i="8"/>
  <c r="S1624" i="8"/>
  <c r="R1624" i="8"/>
  <c r="Q1624" i="8"/>
  <c r="P1624" i="8"/>
  <c r="N1624" i="8"/>
  <c r="M1624" i="8"/>
  <c r="Z1623" i="8"/>
  <c r="Y1623" i="8"/>
  <c r="X1623" i="8"/>
  <c r="W1623" i="8"/>
  <c r="V1623" i="8"/>
  <c r="U1623" i="8"/>
  <c r="T1623" i="8"/>
  <c r="S1623" i="8"/>
  <c r="R1623" i="8"/>
  <c r="Q1623" i="8"/>
  <c r="P1623" i="8"/>
  <c r="N1623" i="8"/>
  <c r="M1623" i="8"/>
  <c r="Z1622" i="8"/>
  <c r="Y1622" i="8"/>
  <c r="X1622" i="8"/>
  <c r="W1622" i="8"/>
  <c r="V1622" i="8"/>
  <c r="U1622" i="8"/>
  <c r="T1622" i="8"/>
  <c r="S1622" i="8"/>
  <c r="R1622" i="8"/>
  <c r="Q1622" i="8"/>
  <c r="P1622" i="8"/>
  <c r="N1622" i="8"/>
  <c r="M1622" i="8"/>
  <c r="Z1621" i="8"/>
  <c r="Y1621" i="8"/>
  <c r="X1621" i="8"/>
  <c r="W1621" i="8"/>
  <c r="V1621" i="8"/>
  <c r="U1621" i="8"/>
  <c r="T1621" i="8"/>
  <c r="S1621" i="8"/>
  <c r="R1621" i="8"/>
  <c r="Q1621" i="8"/>
  <c r="P1621" i="8"/>
  <c r="N1621" i="8"/>
  <c r="M1621" i="8"/>
  <c r="Z1620" i="8"/>
  <c r="Y1620" i="8"/>
  <c r="X1620" i="8"/>
  <c r="W1620" i="8"/>
  <c r="V1620" i="8"/>
  <c r="U1620" i="8"/>
  <c r="T1620" i="8"/>
  <c r="S1620" i="8"/>
  <c r="R1620" i="8"/>
  <c r="Q1620" i="8"/>
  <c r="P1620" i="8"/>
  <c r="N1620" i="8"/>
  <c r="M1620" i="8"/>
  <c r="Z1619" i="8"/>
  <c r="Y1619" i="8"/>
  <c r="X1619" i="8"/>
  <c r="W1619" i="8"/>
  <c r="V1619" i="8"/>
  <c r="U1619" i="8"/>
  <c r="T1619" i="8"/>
  <c r="S1619" i="8"/>
  <c r="R1619" i="8"/>
  <c r="Q1619" i="8"/>
  <c r="P1619" i="8"/>
  <c r="N1619" i="8"/>
  <c r="M1619" i="8"/>
  <c r="Z1618" i="8"/>
  <c r="Y1618" i="8"/>
  <c r="X1618" i="8"/>
  <c r="W1618" i="8"/>
  <c r="V1618" i="8"/>
  <c r="U1618" i="8"/>
  <c r="T1618" i="8"/>
  <c r="S1618" i="8"/>
  <c r="R1618" i="8"/>
  <c r="Q1618" i="8"/>
  <c r="P1618" i="8"/>
  <c r="N1618" i="8"/>
  <c r="M1618" i="8"/>
  <c r="Z1617" i="8"/>
  <c r="Y1617" i="8"/>
  <c r="X1617" i="8"/>
  <c r="W1617" i="8"/>
  <c r="V1617" i="8"/>
  <c r="U1617" i="8"/>
  <c r="T1617" i="8"/>
  <c r="S1617" i="8"/>
  <c r="R1617" i="8"/>
  <c r="Q1617" i="8"/>
  <c r="P1617" i="8"/>
  <c r="N1617" i="8"/>
  <c r="M1617" i="8"/>
  <c r="Z1616" i="8"/>
  <c r="Y1616" i="8"/>
  <c r="X1616" i="8"/>
  <c r="W1616" i="8"/>
  <c r="V1616" i="8"/>
  <c r="U1616" i="8"/>
  <c r="T1616" i="8"/>
  <c r="S1616" i="8"/>
  <c r="R1616" i="8"/>
  <c r="Q1616" i="8"/>
  <c r="P1616" i="8"/>
  <c r="N1616" i="8"/>
  <c r="M1616" i="8"/>
  <c r="Z1615" i="8"/>
  <c r="Y1615" i="8"/>
  <c r="X1615" i="8"/>
  <c r="W1615" i="8"/>
  <c r="V1615" i="8"/>
  <c r="U1615" i="8"/>
  <c r="T1615" i="8"/>
  <c r="S1615" i="8"/>
  <c r="R1615" i="8"/>
  <c r="Q1615" i="8"/>
  <c r="P1615" i="8"/>
  <c r="N1615" i="8"/>
  <c r="M1615" i="8"/>
  <c r="Z1614" i="8"/>
  <c r="Y1614" i="8"/>
  <c r="X1614" i="8"/>
  <c r="W1614" i="8"/>
  <c r="V1614" i="8"/>
  <c r="U1614" i="8"/>
  <c r="T1614" i="8"/>
  <c r="S1614" i="8"/>
  <c r="R1614" i="8"/>
  <c r="Q1614" i="8"/>
  <c r="P1614" i="8"/>
  <c r="N1614" i="8"/>
  <c r="M1614" i="8"/>
  <c r="Z1613" i="8"/>
  <c r="Y1613" i="8"/>
  <c r="X1613" i="8"/>
  <c r="W1613" i="8"/>
  <c r="V1613" i="8"/>
  <c r="U1613" i="8"/>
  <c r="T1613" i="8"/>
  <c r="S1613" i="8"/>
  <c r="R1613" i="8"/>
  <c r="Q1613" i="8"/>
  <c r="P1613" i="8"/>
  <c r="N1613" i="8"/>
  <c r="M1613" i="8"/>
  <c r="Z1612" i="8"/>
  <c r="Y1612" i="8"/>
  <c r="X1612" i="8"/>
  <c r="W1612" i="8"/>
  <c r="V1612" i="8"/>
  <c r="U1612" i="8"/>
  <c r="T1612" i="8"/>
  <c r="S1612" i="8"/>
  <c r="R1612" i="8"/>
  <c r="Q1612" i="8"/>
  <c r="P1612" i="8"/>
  <c r="N1612" i="8"/>
  <c r="M1612" i="8"/>
  <c r="Z1611" i="8"/>
  <c r="Y1611" i="8"/>
  <c r="X1611" i="8"/>
  <c r="W1611" i="8"/>
  <c r="V1611" i="8"/>
  <c r="U1611" i="8"/>
  <c r="T1611" i="8"/>
  <c r="S1611" i="8"/>
  <c r="R1611" i="8"/>
  <c r="Q1611" i="8"/>
  <c r="P1611" i="8"/>
  <c r="N1611" i="8"/>
  <c r="M1611" i="8"/>
  <c r="Z1610" i="8"/>
  <c r="Y1610" i="8"/>
  <c r="X1610" i="8"/>
  <c r="W1610" i="8"/>
  <c r="V1610" i="8"/>
  <c r="U1610" i="8"/>
  <c r="T1610" i="8"/>
  <c r="S1610" i="8"/>
  <c r="R1610" i="8"/>
  <c r="Q1610" i="8"/>
  <c r="P1610" i="8"/>
  <c r="N1610" i="8"/>
  <c r="M1610" i="8"/>
  <c r="Z1609" i="8"/>
  <c r="Y1609" i="8"/>
  <c r="X1609" i="8"/>
  <c r="W1609" i="8"/>
  <c r="V1609" i="8"/>
  <c r="U1609" i="8"/>
  <c r="T1609" i="8"/>
  <c r="S1609" i="8"/>
  <c r="R1609" i="8"/>
  <c r="Q1609" i="8"/>
  <c r="P1609" i="8"/>
  <c r="N1609" i="8"/>
  <c r="M1609" i="8"/>
  <c r="Z1608" i="8"/>
  <c r="Y1608" i="8"/>
  <c r="X1608" i="8"/>
  <c r="W1608" i="8"/>
  <c r="V1608" i="8"/>
  <c r="U1608" i="8"/>
  <c r="T1608" i="8"/>
  <c r="S1608" i="8"/>
  <c r="R1608" i="8"/>
  <c r="Q1608" i="8"/>
  <c r="P1608" i="8"/>
  <c r="N1608" i="8"/>
  <c r="M1608" i="8"/>
  <c r="Z1607" i="8"/>
  <c r="Y1607" i="8"/>
  <c r="X1607" i="8"/>
  <c r="W1607" i="8"/>
  <c r="V1607" i="8"/>
  <c r="U1607" i="8"/>
  <c r="T1607" i="8"/>
  <c r="S1607" i="8"/>
  <c r="R1607" i="8"/>
  <c r="Q1607" i="8"/>
  <c r="P1607" i="8"/>
  <c r="N1607" i="8"/>
  <c r="M1607" i="8"/>
  <c r="Z1606" i="8"/>
  <c r="Y1606" i="8"/>
  <c r="X1606" i="8"/>
  <c r="W1606" i="8"/>
  <c r="V1606" i="8"/>
  <c r="U1606" i="8"/>
  <c r="T1606" i="8"/>
  <c r="S1606" i="8"/>
  <c r="R1606" i="8"/>
  <c r="Q1606" i="8"/>
  <c r="P1606" i="8"/>
  <c r="N1606" i="8"/>
  <c r="M1606" i="8"/>
  <c r="Z1605" i="8"/>
  <c r="Y1605" i="8"/>
  <c r="X1605" i="8"/>
  <c r="W1605" i="8"/>
  <c r="V1605" i="8"/>
  <c r="U1605" i="8"/>
  <c r="T1605" i="8"/>
  <c r="S1605" i="8"/>
  <c r="R1605" i="8"/>
  <c r="Q1605" i="8"/>
  <c r="P1605" i="8"/>
  <c r="N1605" i="8"/>
  <c r="M1605" i="8"/>
  <c r="Z1604" i="8"/>
  <c r="Y1604" i="8"/>
  <c r="X1604" i="8"/>
  <c r="W1604" i="8"/>
  <c r="V1604" i="8"/>
  <c r="U1604" i="8"/>
  <c r="T1604" i="8"/>
  <c r="S1604" i="8"/>
  <c r="R1604" i="8"/>
  <c r="Q1604" i="8"/>
  <c r="P1604" i="8"/>
  <c r="N1604" i="8"/>
  <c r="M1604" i="8"/>
  <c r="Z1603" i="8"/>
  <c r="Y1603" i="8"/>
  <c r="X1603" i="8"/>
  <c r="W1603" i="8"/>
  <c r="V1603" i="8"/>
  <c r="U1603" i="8"/>
  <c r="T1603" i="8"/>
  <c r="S1603" i="8"/>
  <c r="R1603" i="8"/>
  <c r="Q1603" i="8"/>
  <c r="P1603" i="8"/>
  <c r="N1603" i="8"/>
  <c r="M1603" i="8"/>
  <c r="Z1602" i="8"/>
  <c r="Y1602" i="8"/>
  <c r="X1602" i="8"/>
  <c r="W1602" i="8"/>
  <c r="V1602" i="8"/>
  <c r="U1602" i="8"/>
  <c r="T1602" i="8"/>
  <c r="S1602" i="8"/>
  <c r="R1602" i="8"/>
  <c r="Q1602" i="8"/>
  <c r="P1602" i="8"/>
  <c r="N1602" i="8"/>
  <c r="M1602" i="8"/>
  <c r="Z1601" i="8"/>
  <c r="Y1601" i="8"/>
  <c r="X1601" i="8"/>
  <c r="W1601" i="8"/>
  <c r="V1601" i="8"/>
  <c r="U1601" i="8"/>
  <c r="T1601" i="8"/>
  <c r="S1601" i="8"/>
  <c r="R1601" i="8"/>
  <c r="Q1601" i="8"/>
  <c r="P1601" i="8"/>
  <c r="N1601" i="8"/>
  <c r="M1601" i="8"/>
  <c r="Z1600" i="8"/>
  <c r="Y1600" i="8"/>
  <c r="X1600" i="8"/>
  <c r="W1600" i="8"/>
  <c r="V1600" i="8"/>
  <c r="U1600" i="8"/>
  <c r="T1600" i="8"/>
  <c r="S1600" i="8"/>
  <c r="R1600" i="8"/>
  <c r="Q1600" i="8"/>
  <c r="P1600" i="8"/>
  <c r="N1600" i="8"/>
  <c r="M1600" i="8"/>
  <c r="Z1599" i="8"/>
  <c r="Y1599" i="8"/>
  <c r="X1599" i="8"/>
  <c r="W1599" i="8"/>
  <c r="V1599" i="8"/>
  <c r="U1599" i="8"/>
  <c r="T1599" i="8"/>
  <c r="S1599" i="8"/>
  <c r="R1599" i="8"/>
  <c r="Q1599" i="8"/>
  <c r="P1599" i="8"/>
  <c r="N1599" i="8"/>
  <c r="M1599" i="8"/>
  <c r="Z1598" i="8"/>
  <c r="Y1598" i="8"/>
  <c r="X1598" i="8"/>
  <c r="W1598" i="8"/>
  <c r="V1598" i="8"/>
  <c r="U1598" i="8"/>
  <c r="T1598" i="8"/>
  <c r="S1598" i="8"/>
  <c r="R1598" i="8"/>
  <c r="Q1598" i="8"/>
  <c r="P1598" i="8"/>
  <c r="N1598" i="8"/>
  <c r="M1598" i="8"/>
  <c r="Z1597" i="8"/>
  <c r="Y1597" i="8"/>
  <c r="X1597" i="8"/>
  <c r="W1597" i="8"/>
  <c r="V1597" i="8"/>
  <c r="U1597" i="8"/>
  <c r="T1597" i="8"/>
  <c r="S1597" i="8"/>
  <c r="R1597" i="8"/>
  <c r="Q1597" i="8"/>
  <c r="P1597" i="8"/>
  <c r="N1597" i="8"/>
  <c r="M1597" i="8"/>
  <c r="Z1596" i="8"/>
  <c r="Y1596" i="8"/>
  <c r="X1596" i="8"/>
  <c r="W1596" i="8"/>
  <c r="V1596" i="8"/>
  <c r="U1596" i="8"/>
  <c r="T1596" i="8"/>
  <c r="S1596" i="8"/>
  <c r="R1596" i="8"/>
  <c r="Q1596" i="8"/>
  <c r="P1596" i="8"/>
  <c r="N1596" i="8"/>
  <c r="M1596" i="8"/>
  <c r="Z1595" i="8"/>
  <c r="Y1595" i="8"/>
  <c r="X1595" i="8"/>
  <c r="W1595" i="8"/>
  <c r="V1595" i="8"/>
  <c r="U1595" i="8"/>
  <c r="T1595" i="8"/>
  <c r="S1595" i="8"/>
  <c r="R1595" i="8"/>
  <c r="Q1595" i="8"/>
  <c r="P1595" i="8"/>
  <c r="N1595" i="8"/>
  <c r="M1595" i="8"/>
  <c r="Z1594" i="8"/>
  <c r="Y1594" i="8"/>
  <c r="X1594" i="8"/>
  <c r="W1594" i="8"/>
  <c r="V1594" i="8"/>
  <c r="U1594" i="8"/>
  <c r="T1594" i="8"/>
  <c r="S1594" i="8"/>
  <c r="R1594" i="8"/>
  <c r="Q1594" i="8"/>
  <c r="P1594" i="8"/>
  <c r="N1594" i="8"/>
  <c r="M1594" i="8"/>
  <c r="Z1593" i="8"/>
  <c r="Y1593" i="8"/>
  <c r="X1593" i="8"/>
  <c r="W1593" i="8"/>
  <c r="V1593" i="8"/>
  <c r="U1593" i="8"/>
  <c r="T1593" i="8"/>
  <c r="S1593" i="8"/>
  <c r="R1593" i="8"/>
  <c r="Q1593" i="8"/>
  <c r="P1593" i="8"/>
  <c r="N1593" i="8"/>
  <c r="M1593" i="8"/>
  <c r="Z1592" i="8"/>
  <c r="Y1592" i="8"/>
  <c r="X1592" i="8"/>
  <c r="W1592" i="8"/>
  <c r="V1592" i="8"/>
  <c r="U1592" i="8"/>
  <c r="T1592" i="8"/>
  <c r="S1592" i="8"/>
  <c r="R1592" i="8"/>
  <c r="Q1592" i="8"/>
  <c r="P1592" i="8"/>
  <c r="N1592" i="8"/>
  <c r="M1592" i="8"/>
  <c r="Z1591" i="8"/>
  <c r="Y1591" i="8"/>
  <c r="X1591" i="8"/>
  <c r="W1591" i="8"/>
  <c r="V1591" i="8"/>
  <c r="U1591" i="8"/>
  <c r="T1591" i="8"/>
  <c r="S1591" i="8"/>
  <c r="R1591" i="8"/>
  <c r="Q1591" i="8"/>
  <c r="P1591" i="8"/>
  <c r="N1591" i="8"/>
  <c r="M1591" i="8"/>
  <c r="Z1590" i="8"/>
  <c r="Y1590" i="8"/>
  <c r="X1590" i="8"/>
  <c r="W1590" i="8"/>
  <c r="V1590" i="8"/>
  <c r="U1590" i="8"/>
  <c r="T1590" i="8"/>
  <c r="S1590" i="8"/>
  <c r="R1590" i="8"/>
  <c r="Q1590" i="8"/>
  <c r="P1590" i="8"/>
  <c r="N1590" i="8"/>
  <c r="M1590" i="8"/>
  <c r="Z1589" i="8"/>
  <c r="Y1589" i="8"/>
  <c r="X1589" i="8"/>
  <c r="W1589" i="8"/>
  <c r="V1589" i="8"/>
  <c r="U1589" i="8"/>
  <c r="T1589" i="8"/>
  <c r="S1589" i="8"/>
  <c r="R1589" i="8"/>
  <c r="Q1589" i="8"/>
  <c r="P1589" i="8"/>
  <c r="N1589" i="8"/>
  <c r="M1589" i="8"/>
  <c r="Z1588" i="8"/>
  <c r="Y1588" i="8"/>
  <c r="X1588" i="8"/>
  <c r="W1588" i="8"/>
  <c r="V1588" i="8"/>
  <c r="U1588" i="8"/>
  <c r="T1588" i="8"/>
  <c r="S1588" i="8"/>
  <c r="R1588" i="8"/>
  <c r="Q1588" i="8"/>
  <c r="P1588" i="8"/>
  <c r="N1588" i="8"/>
  <c r="M1588" i="8"/>
  <c r="Z1587" i="8"/>
  <c r="Y1587" i="8"/>
  <c r="X1587" i="8"/>
  <c r="W1587" i="8"/>
  <c r="V1587" i="8"/>
  <c r="U1587" i="8"/>
  <c r="T1587" i="8"/>
  <c r="S1587" i="8"/>
  <c r="R1587" i="8"/>
  <c r="Q1587" i="8"/>
  <c r="P1587" i="8"/>
  <c r="N1587" i="8"/>
  <c r="M1587" i="8"/>
  <c r="Z1586" i="8"/>
  <c r="Y1586" i="8"/>
  <c r="X1586" i="8"/>
  <c r="W1586" i="8"/>
  <c r="V1586" i="8"/>
  <c r="U1586" i="8"/>
  <c r="T1586" i="8"/>
  <c r="S1586" i="8"/>
  <c r="R1586" i="8"/>
  <c r="Q1586" i="8"/>
  <c r="P1586" i="8"/>
  <c r="N1586" i="8"/>
  <c r="M1586" i="8"/>
  <c r="Z1585" i="8"/>
  <c r="Y1585" i="8"/>
  <c r="X1585" i="8"/>
  <c r="W1585" i="8"/>
  <c r="V1585" i="8"/>
  <c r="U1585" i="8"/>
  <c r="T1585" i="8"/>
  <c r="S1585" i="8"/>
  <c r="R1585" i="8"/>
  <c r="Q1585" i="8"/>
  <c r="P1585" i="8"/>
  <c r="N1585" i="8"/>
  <c r="M1585" i="8"/>
  <c r="Z1584" i="8"/>
  <c r="Y1584" i="8"/>
  <c r="X1584" i="8"/>
  <c r="W1584" i="8"/>
  <c r="V1584" i="8"/>
  <c r="U1584" i="8"/>
  <c r="T1584" i="8"/>
  <c r="S1584" i="8"/>
  <c r="R1584" i="8"/>
  <c r="Q1584" i="8"/>
  <c r="P1584" i="8"/>
  <c r="N1584" i="8"/>
  <c r="M1584" i="8"/>
  <c r="Z1583" i="8"/>
  <c r="Y1583" i="8"/>
  <c r="X1583" i="8"/>
  <c r="W1583" i="8"/>
  <c r="V1583" i="8"/>
  <c r="U1583" i="8"/>
  <c r="T1583" i="8"/>
  <c r="S1583" i="8"/>
  <c r="R1583" i="8"/>
  <c r="Q1583" i="8"/>
  <c r="P1583" i="8"/>
  <c r="N1583" i="8"/>
  <c r="M1583" i="8"/>
  <c r="Z1582" i="8"/>
  <c r="Y1582" i="8"/>
  <c r="X1582" i="8"/>
  <c r="W1582" i="8"/>
  <c r="V1582" i="8"/>
  <c r="U1582" i="8"/>
  <c r="T1582" i="8"/>
  <c r="S1582" i="8"/>
  <c r="R1582" i="8"/>
  <c r="Q1582" i="8"/>
  <c r="P1582" i="8"/>
  <c r="N1582" i="8"/>
  <c r="M1582" i="8"/>
  <c r="Z1581" i="8"/>
  <c r="Y1581" i="8"/>
  <c r="X1581" i="8"/>
  <c r="W1581" i="8"/>
  <c r="V1581" i="8"/>
  <c r="U1581" i="8"/>
  <c r="T1581" i="8"/>
  <c r="S1581" i="8"/>
  <c r="R1581" i="8"/>
  <c r="Q1581" i="8"/>
  <c r="P1581" i="8"/>
  <c r="N1581" i="8"/>
  <c r="M1581" i="8"/>
  <c r="Z1580" i="8"/>
  <c r="Y1580" i="8"/>
  <c r="X1580" i="8"/>
  <c r="W1580" i="8"/>
  <c r="V1580" i="8"/>
  <c r="U1580" i="8"/>
  <c r="T1580" i="8"/>
  <c r="S1580" i="8"/>
  <c r="R1580" i="8"/>
  <c r="Q1580" i="8"/>
  <c r="P1580" i="8"/>
  <c r="N1580" i="8"/>
  <c r="M1580" i="8"/>
  <c r="Z1579" i="8"/>
  <c r="Y1579" i="8"/>
  <c r="X1579" i="8"/>
  <c r="W1579" i="8"/>
  <c r="V1579" i="8"/>
  <c r="U1579" i="8"/>
  <c r="T1579" i="8"/>
  <c r="S1579" i="8"/>
  <c r="R1579" i="8"/>
  <c r="Q1579" i="8"/>
  <c r="P1579" i="8"/>
  <c r="N1579" i="8"/>
  <c r="M1579" i="8"/>
  <c r="Z1578" i="8"/>
  <c r="Y1578" i="8"/>
  <c r="X1578" i="8"/>
  <c r="W1578" i="8"/>
  <c r="V1578" i="8"/>
  <c r="U1578" i="8"/>
  <c r="T1578" i="8"/>
  <c r="S1578" i="8"/>
  <c r="R1578" i="8"/>
  <c r="Q1578" i="8"/>
  <c r="P1578" i="8"/>
  <c r="N1578" i="8"/>
  <c r="M1578" i="8"/>
  <c r="Z1577" i="8"/>
  <c r="Y1577" i="8"/>
  <c r="X1577" i="8"/>
  <c r="W1577" i="8"/>
  <c r="V1577" i="8"/>
  <c r="U1577" i="8"/>
  <c r="T1577" i="8"/>
  <c r="S1577" i="8"/>
  <c r="R1577" i="8"/>
  <c r="Q1577" i="8"/>
  <c r="P1577" i="8"/>
  <c r="N1577" i="8"/>
  <c r="M1577" i="8"/>
  <c r="Z1576" i="8"/>
  <c r="Y1576" i="8"/>
  <c r="X1576" i="8"/>
  <c r="W1576" i="8"/>
  <c r="V1576" i="8"/>
  <c r="U1576" i="8"/>
  <c r="T1576" i="8"/>
  <c r="S1576" i="8"/>
  <c r="R1576" i="8"/>
  <c r="Q1576" i="8"/>
  <c r="P1576" i="8"/>
  <c r="N1576" i="8"/>
  <c r="M1576" i="8"/>
  <c r="Z1575" i="8"/>
  <c r="Y1575" i="8"/>
  <c r="X1575" i="8"/>
  <c r="W1575" i="8"/>
  <c r="V1575" i="8"/>
  <c r="U1575" i="8"/>
  <c r="T1575" i="8"/>
  <c r="S1575" i="8"/>
  <c r="R1575" i="8"/>
  <c r="Q1575" i="8"/>
  <c r="P1575" i="8"/>
  <c r="N1575" i="8"/>
  <c r="M1575" i="8"/>
  <c r="Z1574" i="8"/>
  <c r="Y1574" i="8"/>
  <c r="X1574" i="8"/>
  <c r="W1574" i="8"/>
  <c r="V1574" i="8"/>
  <c r="U1574" i="8"/>
  <c r="T1574" i="8"/>
  <c r="S1574" i="8"/>
  <c r="R1574" i="8"/>
  <c r="Q1574" i="8"/>
  <c r="P1574" i="8"/>
  <c r="N1574" i="8"/>
  <c r="M1574" i="8"/>
  <c r="Z1573" i="8"/>
  <c r="Y1573" i="8"/>
  <c r="X1573" i="8"/>
  <c r="W1573" i="8"/>
  <c r="V1573" i="8"/>
  <c r="U1573" i="8"/>
  <c r="T1573" i="8"/>
  <c r="S1573" i="8"/>
  <c r="R1573" i="8"/>
  <c r="Q1573" i="8"/>
  <c r="P1573" i="8"/>
  <c r="N1573" i="8"/>
  <c r="M1573" i="8"/>
  <c r="Z1572" i="8"/>
  <c r="Y1572" i="8"/>
  <c r="X1572" i="8"/>
  <c r="W1572" i="8"/>
  <c r="V1572" i="8"/>
  <c r="U1572" i="8"/>
  <c r="T1572" i="8"/>
  <c r="S1572" i="8"/>
  <c r="R1572" i="8"/>
  <c r="Q1572" i="8"/>
  <c r="P1572" i="8"/>
  <c r="N1572" i="8"/>
  <c r="M1572" i="8"/>
  <c r="Z1571" i="8"/>
  <c r="Y1571" i="8"/>
  <c r="X1571" i="8"/>
  <c r="W1571" i="8"/>
  <c r="V1571" i="8"/>
  <c r="U1571" i="8"/>
  <c r="T1571" i="8"/>
  <c r="S1571" i="8"/>
  <c r="R1571" i="8"/>
  <c r="Q1571" i="8"/>
  <c r="P1571" i="8"/>
  <c r="N1571" i="8"/>
  <c r="M1571" i="8"/>
  <c r="Z1570" i="8"/>
  <c r="Y1570" i="8"/>
  <c r="X1570" i="8"/>
  <c r="W1570" i="8"/>
  <c r="V1570" i="8"/>
  <c r="U1570" i="8"/>
  <c r="T1570" i="8"/>
  <c r="S1570" i="8"/>
  <c r="R1570" i="8"/>
  <c r="Q1570" i="8"/>
  <c r="P1570" i="8"/>
  <c r="N1570" i="8"/>
  <c r="M1570" i="8"/>
  <c r="Z1569" i="8"/>
  <c r="Y1569" i="8"/>
  <c r="X1569" i="8"/>
  <c r="W1569" i="8"/>
  <c r="V1569" i="8"/>
  <c r="U1569" i="8"/>
  <c r="T1569" i="8"/>
  <c r="S1569" i="8"/>
  <c r="R1569" i="8"/>
  <c r="Q1569" i="8"/>
  <c r="P1569" i="8"/>
  <c r="N1569" i="8"/>
  <c r="M1569" i="8"/>
  <c r="Z1568" i="8"/>
  <c r="Y1568" i="8"/>
  <c r="X1568" i="8"/>
  <c r="W1568" i="8"/>
  <c r="V1568" i="8"/>
  <c r="U1568" i="8"/>
  <c r="T1568" i="8"/>
  <c r="S1568" i="8"/>
  <c r="R1568" i="8"/>
  <c r="Q1568" i="8"/>
  <c r="P1568" i="8"/>
  <c r="N1568" i="8"/>
  <c r="M1568" i="8"/>
  <c r="Z1567" i="8"/>
  <c r="Y1567" i="8"/>
  <c r="X1567" i="8"/>
  <c r="W1567" i="8"/>
  <c r="V1567" i="8"/>
  <c r="U1567" i="8"/>
  <c r="T1567" i="8"/>
  <c r="S1567" i="8"/>
  <c r="R1567" i="8"/>
  <c r="Q1567" i="8"/>
  <c r="P1567" i="8"/>
  <c r="N1567" i="8"/>
  <c r="M1567" i="8"/>
  <c r="Z1566" i="8"/>
  <c r="Y1566" i="8"/>
  <c r="X1566" i="8"/>
  <c r="W1566" i="8"/>
  <c r="V1566" i="8"/>
  <c r="U1566" i="8"/>
  <c r="T1566" i="8"/>
  <c r="S1566" i="8"/>
  <c r="R1566" i="8"/>
  <c r="Q1566" i="8"/>
  <c r="P1566" i="8"/>
  <c r="N1566" i="8"/>
  <c r="M1566" i="8"/>
  <c r="Z1565" i="8"/>
  <c r="Y1565" i="8"/>
  <c r="X1565" i="8"/>
  <c r="W1565" i="8"/>
  <c r="V1565" i="8"/>
  <c r="U1565" i="8"/>
  <c r="T1565" i="8"/>
  <c r="S1565" i="8"/>
  <c r="R1565" i="8"/>
  <c r="Q1565" i="8"/>
  <c r="P1565" i="8"/>
  <c r="N1565" i="8"/>
  <c r="M1565" i="8"/>
  <c r="Z1564" i="8"/>
  <c r="Y1564" i="8"/>
  <c r="X1564" i="8"/>
  <c r="W1564" i="8"/>
  <c r="V1564" i="8"/>
  <c r="U1564" i="8"/>
  <c r="T1564" i="8"/>
  <c r="S1564" i="8"/>
  <c r="R1564" i="8"/>
  <c r="Q1564" i="8"/>
  <c r="P1564" i="8"/>
  <c r="N1564" i="8"/>
  <c r="M1564" i="8"/>
  <c r="Z1563" i="8"/>
  <c r="Y1563" i="8"/>
  <c r="X1563" i="8"/>
  <c r="W1563" i="8"/>
  <c r="V1563" i="8"/>
  <c r="U1563" i="8"/>
  <c r="T1563" i="8"/>
  <c r="S1563" i="8"/>
  <c r="R1563" i="8"/>
  <c r="Q1563" i="8"/>
  <c r="P1563" i="8"/>
  <c r="N1563" i="8"/>
  <c r="M1563" i="8"/>
  <c r="Z1562" i="8"/>
  <c r="Y1562" i="8"/>
  <c r="X1562" i="8"/>
  <c r="W1562" i="8"/>
  <c r="V1562" i="8"/>
  <c r="U1562" i="8"/>
  <c r="T1562" i="8"/>
  <c r="S1562" i="8"/>
  <c r="R1562" i="8"/>
  <c r="Q1562" i="8"/>
  <c r="P1562" i="8"/>
  <c r="N1562" i="8"/>
  <c r="M1562" i="8"/>
  <c r="Z1561" i="8"/>
  <c r="Y1561" i="8"/>
  <c r="X1561" i="8"/>
  <c r="W1561" i="8"/>
  <c r="V1561" i="8"/>
  <c r="U1561" i="8"/>
  <c r="T1561" i="8"/>
  <c r="S1561" i="8"/>
  <c r="R1561" i="8"/>
  <c r="Q1561" i="8"/>
  <c r="P1561" i="8"/>
  <c r="N1561" i="8"/>
  <c r="M1561" i="8"/>
  <c r="Z1560" i="8"/>
  <c r="Y1560" i="8"/>
  <c r="X1560" i="8"/>
  <c r="W1560" i="8"/>
  <c r="V1560" i="8"/>
  <c r="U1560" i="8"/>
  <c r="T1560" i="8"/>
  <c r="S1560" i="8"/>
  <c r="R1560" i="8"/>
  <c r="Q1560" i="8"/>
  <c r="P1560" i="8"/>
  <c r="N1560" i="8"/>
  <c r="M1560" i="8"/>
  <c r="Z1559" i="8"/>
  <c r="Y1559" i="8"/>
  <c r="X1559" i="8"/>
  <c r="W1559" i="8"/>
  <c r="V1559" i="8"/>
  <c r="U1559" i="8"/>
  <c r="T1559" i="8"/>
  <c r="S1559" i="8"/>
  <c r="R1559" i="8"/>
  <c r="Q1559" i="8"/>
  <c r="P1559" i="8"/>
  <c r="N1559" i="8"/>
  <c r="M1559" i="8"/>
  <c r="Z1558" i="8"/>
  <c r="Y1558" i="8"/>
  <c r="X1558" i="8"/>
  <c r="W1558" i="8"/>
  <c r="V1558" i="8"/>
  <c r="U1558" i="8"/>
  <c r="T1558" i="8"/>
  <c r="S1558" i="8"/>
  <c r="R1558" i="8"/>
  <c r="Q1558" i="8"/>
  <c r="P1558" i="8"/>
  <c r="N1558" i="8"/>
  <c r="M1558" i="8"/>
  <c r="Z1557" i="8"/>
  <c r="Y1557" i="8"/>
  <c r="X1557" i="8"/>
  <c r="W1557" i="8"/>
  <c r="V1557" i="8"/>
  <c r="U1557" i="8"/>
  <c r="T1557" i="8"/>
  <c r="S1557" i="8"/>
  <c r="R1557" i="8"/>
  <c r="Q1557" i="8"/>
  <c r="P1557" i="8"/>
  <c r="N1557" i="8"/>
  <c r="M1557" i="8"/>
  <c r="Z1556" i="8"/>
  <c r="Y1556" i="8"/>
  <c r="X1556" i="8"/>
  <c r="W1556" i="8"/>
  <c r="V1556" i="8"/>
  <c r="U1556" i="8"/>
  <c r="T1556" i="8"/>
  <c r="S1556" i="8"/>
  <c r="R1556" i="8"/>
  <c r="Q1556" i="8"/>
  <c r="P1556" i="8"/>
  <c r="N1556" i="8"/>
  <c r="M1556" i="8"/>
  <c r="Z1555" i="8"/>
  <c r="Y1555" i="8"/>
  <c r="X1555" i="8"/>
  <c r="W1555" i="8"/>
  <c r="V1555" i="8"/>
  <c r="U1555" i="8"/>
  <c r="T1555" i="8"/>
  <c r="S1555" i="8"/>
  <c r="R1555" i="8"/>
  <c r="Q1555" i="8"/>
  <c r="P1555" i="8"/>
  <c r="N1555" i="8"/>
  <c r="M1555" i="8"/>
  <c r="Z1554" i="8"/>
  <c r="Y1554" i="8"/>
  <c r="X1554" i="8"/>
  <c r="W1554" i="8"/>
  <c r="V1554" i="8"/>
  <c r="U1554" i="8"/>
  <c r="T1554" i="8"/>
  <c r="S1554" i="8"/>
  <c r="R1554" i="8"/>
  <c r="Q1554" i="8"/>
  <c r="P1554" i="8"/>
  <c r="N1554" i="8"/>
  <c r="M1554" i="8"/>
  <c r="Z1553" i="8"/>
  <c r="Y1553" i="8"/>
  <c r="X1553" i="8"/>
  <c r="W1553" i="8"/>
  <c r="V1553" i="8"/>
  <c r="U1553" i="8"/>
  <c r="T1553" i="8"/>
  <c r="S1553" i="8"/>
  <c r="R1553" i="8"/>
  <c r="Q1553" i="8"/>
  <c r="P1553" i="8"/>
  <c r="N1553" i="8"/>
  <c r="M1553" i="8"/>
  <c r="Z1552" i="8"/>
  <c r="Y1552" i="8"/>
  <c r="X1552" i="8"/>
  <c r="W1552" i="8"/>
  <c r="V1552" i="8"/>
  <c r="U1552" i="8"/>
  <c r="T1552" i="8"/>
  <c r="S1552" i="8"/>
  <c r="R1552" i="8"/>
  <c r="Q1552" i="8"/>
  <c r="P1552" i="8"/>
  <c r="N1552" i="8"/>
  <c r="M1552" i="8"/>
  <c r="Z1551" i="8"/>
  <c r="Y1551" i="8"/>
  <c r="X1551" i="8"/>
  <c r="W1551" i="8"/>
  <c r="V1551" i="8"/>
  <c r="U1551" i="8"/>
  <c r="T1551" i="8"/>
  <c r="S1551" i="8"/>
  <c r="R1551" i="8"/>
  <c r="Q1551" i="8"/>
  <c r="P1551" i="8"/>
  <c r="N1551" i="8"/>
  <c r="M1551" i="8"/>
  <c r="Z1550" i="8"/>
  <c r="Y1550" i="8"/>
  <c r="X1550" i="8"/>
  <c r="W1550" i="8"/>
  <c r="V1550" i="8"/>
  <c r="U1550" i="8"/>
  <c r="T1550" i="8"/>
  <c r="S1550" i="8"/>
  <c r="R1550" i="8"/>
  <c r="Q1550" i="8"/>
  <c r="P1550" i="8"/>
  <c r="N1550" i="8"/>
  <c r="M1550" i="8"/>
  <c r="Z1549" i="8"/>
  <c r="Y1549" i="8"/>
  <c r="X1549" i="8"/>
  <c r="W1549" i="8"/>
  <c r="V1549" i="8"/>
  <c r="U1549" i="8"/>
  <c r="T1549" i="8"/>
  <c r="S1549" i="8"/>
  <c r="R1549" i="8"/>
  <c r="Q1549" i="8"/>
  <c r="P1549" i="8"/>
  <c r="N1549" i="8"/>
  <c r="M1549" i="8"/>
  <c r="Z1548" i="8"/>
  <c r="Y1548" i="8"/>
  <c r="X1548" i="8"/>
  <c r="W1548" i="8"/>
  <c r="V1548" i="8"/>
  <c r="U1548" i="8"/>
  <c r="T1548" i="8"/>
  <c r="S1548" i="8"/>
  <c r="R1548" i="8"/>
  <c r="Q1548" i="8"/>
  <c r="P1548" i="8"/>
  <c r="N1548" i="8"/>
  <c r="M1548" i="8"/>
  <c r="Z1547" i="8"/>
  <c r="Y1547" i="8"/>
  <c r="X1547" i="8"/>
  <c r="W1547" i="8"/>
  <c r="V1547" i="8"/>
  <c r="U1547" i="8"/>
  <c r="T1547" i="8"/>
  <c r="S1547" i="8"/>
  <c r="R1547" i="8"/>
  <c r="Q1547" i="8"/>
  <c r="P1547" i="8"/>
  <c r="N1547" i="8"/>
  <c r="M1547" i="8"/>
  <c r="Z1546" i="8"/>
  <c r="Y1546" i="8"/>
  <c r="X1546" i="8"/>
  <c r="W1546" i="8"/>
  <c r="V1546" i="8"/>
  <c r="U1546" i="8"/>
  <c r="T1546" i="8"/>
  <c r="S1546" i="8"/>
  <c r="R1546" i="8"/>
  <c r="Q1546" i="8"/>
  <c r="P1546" i="8"/>
  <c r="N1546" i="8"/>
  <c r="M1546" i="8"/>
  <c r="Z1545" i="8"/>
  <c r="Y1545" i="8"/>
  <c r="X1545" i="8"/>
  <c r="W1545" i="8"/>
  <c r="V1545" i="8"/>
  <c r="U1545" i="8"/>
  <c r="T1545" i="8"/>
  <c r="S1545" i="8"/>
  <c r="R1545" i="8"/>
  <c r="Q1545" i="8"/>
  <c r="P1545" i="8"/>
  <c r="N1545" i="8"/>
  <c r="M1545" i="8"/>
  <c r="Z1544" i="8"/>
  <c r="Y1544" i="8"/>
  <c r="X1544" i="8"/>
  <c r="W1544" i="8"/>
  <c r="V1544" i="8"/>
  <c r="U1544" i="8"/>
  <c r="T1544" i="8"/>
  <c r="S1544" i="8"/>
  <c r="R1544" i="8"/>
  <c r="Q1544" i="8"/>
  <c r="P1544" i="8"/>
  <c r="N1544" i="8"/>
  <c r="M1544" i="8"/>
  <c r="Z1543" i="8"/>
  <c r="Y1543" i="8"/>
  <c r="X1543" i="8"/>
  <c r="W1543" i="8"/>
  <c r="V1543" i="8"/>
  <c r="U1543" i="8"/>
  <c r="T1543" i="8"/>
  <c r="S1543" i="8"/>
  <c r="R1543" i="8"/>
  <c r="Q1543" i="8"/>
  <c r="P1543" i="8"/>
  <c r="N1543" i="8"/>
  <c r="M1543" i="8"/>
  <c r="Z1542" i="8"/>
  <c r="Y1542" i="8"/>
  <c r="X1542" i="8"/>
  <c r="W1542" i="8"/>
  <c r="V1542" i="8"/>
  <c r="U1542" i="8"/>
  <c r="T1542" i="8"/>
  <c r="S1542" i="8"/>
  <c r="R1542" i="8"/>
  <c r="Q1542" i="8"/>
  <c r="P1542" i="8"/>
  <c r="N1542" i="8"/>
  <c r="M1542" i="8"/>
  <c r="Z1541" i="8"/>
  <c r="Y1541" i="8"/>
  <c r="X1541" i="8"/>
  <c r="W1541" i="8"/>
  <c r="V1541" i="8"/>
  <c r="U1541" i="8"/>
  <c r="T1541" i="8"/>
  <c r="S1541" i="8"/>
  <c r="R1541" i="8"/>
  <c r="Q1541" i="8"/>
  <c r="P1541" i="8"/>
  <c r="N1541" i="8"/>
  <c r="M1541" i="8"/>
  <c r="Z1540" i="8"/>
  <c r="Y1540" i="8"/>
  <c r="X1540" i="8"/>
  <c r="W1540" i="8"/>
  <c r="V1540" i="8"/>
  <c r="U1540" i="8"/>
  <c r="T1540" i="8"/>
  <c r="S1540" i="8"/>
  <c r="R1540" i="8"/>
  <c r="Q1540" i="8"/>
  <c r="P1540" i="8"/>
  <c r="N1540" i="8"/>
  <c r="M1540" i="8"/>
  <c r="Z1539" i="8"/>
  <c r="Y1539" i="8"/>
  <c r="X1539" i="8"/>
  <c r="W1539" i="8"/>
  <c r="V1539" i="8"/>
  <c r="U1539" i="8"/>
  <c r="T1539" i="8"/>
  <c r="S1539" i="8"/>
  <c r="R1539" i="8"/>
  <c r="Q1539" i="8"/>
  <c r="P1539" i="8"/>
  <c r="N1539" i="8"/>
  <c r="M1539" i="8"/>
  <c r="Z1538" i="8"/>
  <c r="Y1538" i="8"/>
  <c r="X1538" i="8"/>
  <c r="W1538" i="8"/>
  <c r="V1538" i="8"/>
  <c r="U1538" i="8"/>
  <c r="T1538" i="8"/>
  <c r="S1538" i="8"/>
  <c r="R1538" i="8"/>
  <c r="Q1538" i="8"/>
  <c r="P1538" i="8"/>
  <c r="N1538" i="8"/>
  <c r="M1538" i="8"/>
  <c r="Z1537" i="8"/>
  <c r="Y1537" i="8"/>
  <c r="X1537" i="8"/>
  <c r="W1537" i="8"/>
  <c r="V1537" i="8"/>
  <c r="U1537" i="8"/>
  <c r="T1537" i="8"/>
  <c r="S1537" i="8"/>
  <c r="R1537" i="8"/>
  <c r="Q1537" i="8"/>
  <c r="P1537" i="8"/>
  <c r="N1537" i="8"/>
  <c r="M1537" i="8"/>
  <c r="Z1536" i="8"/>
  <c r="Y1536" i="8"/>
  <c r="X1536" i="8"/>
  <c r="W1536" i="8"/>
  <c r="V1536" i="8"/>
  <c r="U1536" i="8"/>
  <c r="T1536" i="8"/>
  <c r="S1536" i="8"/>
  <c r="R1536" i="8"/>
  <c r="Q1536" i="8"/>
  <c r="P1536" i="8"/>
  <c r="N1536" i="8"/>
  <c r="M1536" i="8"/>
  <c r="Z1535" i="8"/>
  <c r="Y1535" i="8"/>
  <c r="X1535" i="8"/>
  <c r="W1535" i="8"/>
  <c r="V1535" i="8"/>
  <c r="U1535" i="8"/>
  <c r="T1535" i="8"/>
  <c r="S1535" i="8"/>
  <c r="R1535" i="8"/>
  <c r="Q1535" i="8"/>
  <c r="P1535" i="8"/>
  <c r="N1535" i="8"/>
  <c r="M1535" i="8"/>
  <c r="Z1534" i="8"/>
  <c r="Y1534" i="8"/>
  <c r="X1534" i="8"/>
  <c r="W1534" i="8"/>
  <c r="V1534" i="8"/>
  <c r="U1534" i="8"/>
  <c r="T1534" i="8"/>
  <c r="S1534" i="8"/>
  <c r="R1534" i="8"/>
  <c r="Q1534" i="8"/>
  <c r="P1534" i="8"/>
  <c r="N1534" i="8"/>
  <c r="M1534" i="8"/>
  <c r="Z1533" i="8"/>
  <c r="Y1533" i="8"/>
  <c r="X1533" i="8"/>
  <c r="W1533" i="8"/>
  <c r="V1533" i="8"/>
  <c r="U1533" i="8"/>
  <c r="T1533" i="8"/>
  <c r="S1533" i="8"/>
  <c r="R1533" i="8"/>
  <c r="Q1533" i="8"/>
  <c r="P1533" i="8"/>
  <c r="N1533" i="8"/>
  <c r="M1533" i="8"/>
  <c r="Z1532" i="8"/>
  <c r="Y1532" i="8"/>
  <c r="X1532" i="8"/>
  <c r="W1532" i="8"/>
  <c r="V1532" i="8"/>
  <c r="U1532" i="8"/>
  <c r="T1532" i="8"/>
  <c r="S1532" i="8"/>
  <c r="R1532" i="8"/>
  <c r="Q1532" i="8"/>
  <c r="P1532" i="8"/>
  <c r="N1532" i="8"/>
  <c r="M1532" i="8"/>
  <c r="Z1531" i="8"/>
  <c r="Y1531" i="8"/>
  <c r="X1531" i="8"/>
  <c r="W1531" i="8"/>
  <c r="V1531" i="8"/>
  <c r="U1531" i="8"/>
  <c r="T1531" i="8"/>
  <c r="S1531" i="8"/>
  <c r="R1531" i="8"/>
  <c r="Q1531" i="8"/>
  <c r="P1531" i="8"/>
  <c r="N1531" i="8"/>
  <c r="M1531" i="8"/>
  <c r="Z1530" i="8"/>
  <c r="Y1530" i="8"/>
  <c r="X1530" i="8"/>
  <c r="W1530" i="8"/>
  <c r="V1530" i="8"/>
  <c r="U1530" i="8"/>
  <c r="T1530" i="8"/>
  <c r="S1530" i="8"/>
  <c r="R1530" i="8"/>
  <c r="Q1530" i="8"/>
  <c r="P1530" i="8"/>
  <c r="N1530" i="8"/>
  <c r="M1530" i="8"/>
  <c r="Z1529" i="8"/>
  <c r="Y1529" i="8"/>
  <c r="X1529" i="8"/>
  <c r="W1529" i="8"/>
  <c r="V1529" i="8"/>
  <c r="U1529" i="8"/>
  <c r="T1529" i="8"/>
  <c r="S1529" i="8"/>
  <c r="R1529" i="8"/>
  <c r="Q1529" i="8"/>
  <c r="P1529" i="8"/>
  <c r="N1529" i="8"/>
  <c r="M1529" i="8"/>
  <c r="Z1528" i="8"/>
  <c r="Y1528" i="8"/>
  <c r="X1528" i="8"/>
  <c r="W1528" i="8"/>
  <c r="V1528" i="8"/>
  <c r="U1528" i="8"/>
  <c r="T1528" i="8"/>
  <c r="S1528" i="8"/>
  <c r="R1528" i="8"/>
  <c r="Q1528" i="8"/>
  <c r="P1528" i="8"/>
  <c r="N1528" i="8"/>
  <c r="M1528" i="8"/>
  <c r="Z1527" i="8"/>
  <c r="Y1527" i="8"/>
  <c r="X1527" i="8"/>
  <c r="W1527" i="8"/>
  <c r="V1527" i="8"/>
  <c r="U1527" i="8"/>
  <c r="T1527" i="8"/>
  <c r="S1527" i="8"/>
  <c r="R1527" i="8"/>
  <c r="Q1527" i="8"/>
  <c r="P1527" i="8"/>
  <c r="N1527" i="8"/>
  <c r="M1527" i="8"/>
  <c r="Z1526" i="8"/>
  <c r="Y1526" i="8"/>
  <c r="X1526" i="8"/>
  <c r="W1526" i="8"/>
  <c r="V1526" i="8"/>
  <c r="U1526" i="8"/>
  <c r="T1526" i="8"/>
  <c r="S1526" i="8"/>
  <c r="R1526" i="8"/>
  <c r="Q1526" i="8"/>
  <c r="P1526" i="8"/>
  <c r="N1526" i="8"/>
  <c r="M1526" i="8"/>
  <c r="Z1525" i="8"/>
  <c r="Y1525" i="8"/>
  <c r="X1525" i="8"/>
  <c r="W1525" i="8"/>
  <c r="V1525" i="8"/>
  <c r="U1525" i="8"/>
  <c r="T1525" i="8"/>
  <c r="S1525" i="8"/>
  <c r="R1525" i="8"/>
  <c r="Q1525" i="8"/>
  <c r="P1525" i="8"/>
  <c r="N1525" i="8"/>
  <c r="M1525" i="8"/>
  <c r="Z1524" i="8"/>
  <c r="Y1524" i="8"/>
  <c r="X1524" i="8"/>
  <c r="W1524" i="8"/>
  <c r="V1524" i="8"/>
  <c r="U1524" i="8"/>
  <c r="T1524" i="8"/>
  <c r="S1524" i="8"/>
  <c r="R1524" i="8"/>
  <c r="Q1524" i="8"/>
  <c r="P1524" i="8"/>
  <c r="N1524" i="8"/>
  <c r="M1524" i="8"/>
  <c r="Z1523" i="8"/>
  <c r="Y1523" i="8"/>
  <c r="X1523" i="8"/>
  <c r="W1523" i="8"/>
  <c r="V1523" i="8"/>
  <c r="U1523" i="8"/>
  <c r="T1523" i="8"/>
  <c r="S1523" i="8"/>
  <c r="R1523" i="8"/>
  <c r="Q1523" i="8"/>
  <c r="P1523" i="8"/>
  <c r="N1523" i="8"/>
  <c r="M1523" i="8"/>
  <c r="Z1522" i="8"/>
  <c r="Y1522" i="8"/>
  <c r="X1522" i="8"/>
  <c r="W1522" i="8"/>
  <c r="V1522" i="8"/>
  <c r="U1522" i="8"/>
  <c r="T1522" i="8"/>
  <c r="S1522" i="8"/>
  <c r="R1522" i="8"/>
  <c r="Q1522" i="8"/>
  <c r="P1522" i="8"/>
  <c r="N1522" i="8"/>
  <c r="M1522" i="8"/>
  <c r="Z1521" i="8"/>
  <c r="Y1521" i="8"/>
  <c r="X1521" i="8"/>
  <c r="W1521" i="8"/>
  <c r="V1521" i="8"/>
  <c r="U1521" i="8"/>
  <c r="T1521" i="8"/>
  <c r="S1521" i="8"/>
  <c r="R1521" i="8"/>
  <c r="Q1521" i="8"/>
  <c r="P1521" i="8"/>
  <c r="N1521" i="8"/>
  <c r="M1521" i="8"/>
  <c r="Z1520" i="8"/>
  <c r="Y1520" i="8"/>
  <c r="X1520" i="8"/>
  <c r="W1520" i="8"/>
  <c r="V1520" i="8"/>
  <c r="U1520" i="8"/>
  <c r="T1520" i="8"/>
  <c r="S1520" i="8"/>
  <c r="R1520" i="8"/>
  <c r="Q1520" i="8"/>
  <c r="P1520" i="8"/>
  <c r="N1520" i="8"/>
  <c r="M1520" i="8"/>
  <c r="Z1519" i="8"/>
  <c r="Y1519" i="8"/>
  <c r="X1519" i="8"/>
  <c r="W1519" i="8"/>
  <c r="V1519" i="8"/>
  <c r="U1519" i="8"/>
  <c r="T1519" i="8"/>
  <c r="S1519" i="8"/>
  <c r="R1519" i="8"/>
  <c r="Q1519" i="8"/>
  <c r="P1519" i="8"/>
  <c r="N1519" i="8"/>
  <c r="M1519" i="8"/>
  <c r="Z1518" i="8"/>
  <c r="Y1518" i="8"/>
  <c r="X1518" i="8"/>
  <c r="W1518" i="8"/>
  <c r="V1518" i="8"/>
  <c r="U1518" i="8"/>
  <c r="T1518" i="8"/>
  <c r="S1518" i="8"/>
  <c r="R1518" i="8"/>
  <c r="Q1518" i="8"/>
  <c r="P1518" i="8"/>
  <c r="N1518" i="8"/>
  <c r="M1518" i="8"/>
  <c r="Z1517" i="8"/>
  <c r="Y1517" i="8"/>
  <c r="X1517" i="8"/>
  <c r="W1517" i="8"/>
  <c r="V1517" i="8"/>
  <c r="U1517" i="8"/>
  <c r="T1517" i="8"/>
  <c r="S1517" i="8"/>
  <c r="R1517" i="8"/>
  <c r="Q1517" i="8"/>
  <c r="P1517" i="8"/>
  <c r="N1517" i="8"/>
  <c r="M1517" i="8"/>
  <c r="Z1516" i="8"/>
  <c r="Y1516" i="8"/>
  <c r="X1516" i="8"/>
  <c r="W1516" i="8"/>
  <c r="V1516" i="8"/>
  <c r="U1516" i="8"/>
  <c r="T1516" i="8"/>
  <c r="S1516" i="8"/>
  <c r="R1516" i="8"/>
  <c r="Q1516" i="8"/>
  <c r="P1516" i="8"/>
  <c r="N1516" i="8"/>
  <c r="M1516" i="8"/>
  <c r="Z1515" i="8"/>
  <c r="Y1515" i="8"/>
  <c r="X1515" i="8"/>
  <c r="W1515" i="8"/>
  <c r="V1515" i="8"/>
  <c r="U1515" i="8"/>
  <c r="T1515" i="8"/>
  <c r="S1515" i="8"/>
  <c r="R1515" i="8"/>
  <c r="Q1515" i="8"/>
  <c r="P1515" i="8"/>
  <c r="N1515" i="8"/>
  <c r="M1515" i="8"/>
  <c r="Z1514" i="8"/>
  <c r="Y1514" i="8"/>
  <c r="X1514" i="8"/>
  <c r="W1514" i="8"/>
  <c r="V1514" i="8"/>
  <c r="U1514" i="8"/>
  <c r="T1514" i="8"/>
  <c r="S1514" i="8"/>
  <c r="R1514" i="8"/>
  <c r="Q1514" i="8"/>
  <c r="P1514" i="8"/>
  <c r="N1514" i="8"/>
  <c r="M1514" i="8"/>
  <c r="Z1513" i="8"/>
  <c r="Y1513" i="8"/>
  <c r="X1513" i="8"/>
  <c r="W1513" i="8"/>
  <c r="V1513" i="8"/>
  <c r="U1513" i="8"/>
  <c r="T1513" i="8"/>
  <c r="S1513" i="8"/>
  <c r="R1513" i="8"/>
  <c r="Q1513" i="8"/>
  <c r="P1513" i="8"/>
  <c r="N1513" i="8"/>
  <c r="M1513" i="8"/>
  <c r="Z1512" i="8"/>
  <c r="Y1512" i="8"/>
  <c r="X1512" i="8"/>
  <c r="W1512" i="8"/>
  <c r="V1512" i="8"/>
  <c r="U1512" i="8"/>
  <c r="T1512" i="8"/>
  <c r="S1512" i="8"/>
  <c r="R1512" i="8"/>
  <c r="Q1512" i="8"/>
  <c r="P1512" i="8"/>
  <c r="N1512" i="8"/>
  <c r="M1512" i="8"/>
  <c r="Z1511" i="8"/>
  <c r="Y1511" i="8"/>
  <c r="X1511" i="8"/>
  <c r="W1511" i="8"/>
  <c r="V1511" i="8"/>
  <c r="U1511" i="8"/>
  <c r="T1511" i="8"/>
  <c r="S1511" i="8"/>
  <c r="R1511" i="8"/>
  <c r="Q1511" i="8"/>
  <c r="P1511" i="8"/>
  <c r="N1511" i="8"/>
  <c r="M1511" i="8"/>
  <c r="Z1510" i="8"/>
  <c r="Y1510" i="8"/>
  <c r="X1510" i="8"/>
  <c r="W1510" i="8"/>
  <c r="V1510" i="8"/>
  <c r="U1510" i="8"/>
  <c r="T1510" i="8"/>
  <c r="S1510" i="8"/>
  <c r="R1510" i="8"/>
  <c r="Q1510" i="8"/>
  <c r="P1510" i="8"/>
  <c r="N1510" i="8"/>
  <c r="M1510" i="8"/>
  <c r="Z1509" i="8"/>
  <c r="Y1509" i="8"/>
  <c r="X1509" i="8"/>
  <c r="W1509" i="8"/>
  <c r="V1509" i="8"/>
  <c r="U1509" i="8"/>
  <c r="T1509" i="8"/>
  <c r="S1509" i="8"/>
  <c r="R1509" i="8"/>
  <c r="Q1509" i="8"/>
  <c r="P1509" i="8"/>
  <c r="N1509" i="8"/>
  <c r="M1509" i="8"/>
  <c r="Z1508" i="8"/>
  <c r="Y1508" i="8"/>
  <c r="X1508" i="8"/>
  <c r="W1508" i="8"/>
  <c r="V1508" i="8"/>
  <c r="U1508" i="8"/>
  <c r="T1508" i="8"/>
  <c r="S1508" i="8"/>
  <c r="R1508" i="8"/>
  <c r="Q1508" i="8"/>
  <c r="P1508" i="8"/>
  <c r="N1508" i="8"/>
  <c r="M1508" i="8"/>
  <c r="Z1507" i="8"/>
  <c r="Y1507" i="8"/>
  <c r="X1507" i="8"/>
  <c r="W1507" i="8"/>
  <c r="V1507" i="8"/>
  <c r="U1507" i="8"/>
  <c r="T1507" i="8"/>
  <c r="S1507" i="8"/>
  <c r="R1507" i="8"/>
  <c r="Q1507" i="8"/>
  <c r="P1507" i="8"/>
  <c r="N1507" i="8"/>
  <c r="M1507" i="8"/>
  <c r="Z1506" i="8"/>
  <c r="Y1506" i="8"/>
  <c r="X1506" i="8"/>
  <c r="W1506" i="8"/>
  <c r="V1506" i="8"/>
  <c r="U1506" i="8"/>
  <c r="T1506" i="8"/>
  <c r="S1506" i="8"/>
  <c r="R1506" i="8"/>
  <c r="Q1506" i="8"/>
  <c r="P1506" i="8"/>
  <c r="N1506" i="8"/>
  <c r="M1506" i="8"/>
  <c r="Z1505" i="8"/>
  <c r="Y1505" i="8"/>
  <c r="X1505" i="8"/>
  <c r="W1505" i="8"/>
  <c r="V1505" i="8"/>
  <c r="U1505" i="8"/>
  <c r="T1505" i="8"/>
  <c r="S1505" i="8"/>
  <c r="R1505" i="8"/>
  <c r="Q1505" i="8"/>
  <c r="P1505" i="8"/>
  <c r="N1505" i="8"/>
  <c r="M1505" i="8"/>
  <c r="Z1504" i="8"/>
  <c r="Y1504" i="8"/>
  <c r="X1504" i="8"/>
  <c r="W1504" i="8"/>
  <c r="V1504" i="8"/>
  <c r="U1504" i="8"/>
  <c r="T1504" i="8"/>
  <c r="S1504" i="8"/>
  <c r="R1504" i="8"/>
  <c r="Q1504" i="8"/>
  <c r="P1504" i="8"/>
  <c r="N1504" i="8"/>
  <c r="M1504" i="8"/>
  <c r="Z1503" i="8"/>
  <c r="Y1503" i="8"/>
  <c r="X1503" i="8"/>
  <c r="W1503" i="8"/>
  <c r="V1503" i="8"/>
  <c r="U1503" i="8"/>
  <c r="T1503" i="8"/>
  <c r="S1503" i="8"/>
  <c r="R1503" i="8"/>
  <c r="Q1503" i="8"/>
  <c r="P1503" i="8"/>
  <c r="N1503" i="8"/>
  <c r="M1503" i="8"/>
  <c r="Z1502" i="8"/>
  <c r="Y1502" i="8"/>
  <c r="X1502" i="8"/>
  <c r="W1502" i="8"/>
  <c r="V1502" i="8"/>
  <c r="U1502" i="8"/>
  <c r="T1502" i="8"/>
  <c r="S1502" i="8"/>
  <c r="R1502" i="8"/>
  <c r="Q1502" i="8"/>
  <c r="P1502" i="8"/>
  <c r="N1502" i="8"/>
  <c r="M1502" i="8"/>
  <c r="Z1501" i="8"/>
  <c r="Y1501" i="8"/>
  <c r="X1501" i="8"/>
  <c r="W1501" i="8"/>
  <c r="V1501" i="8"/>
  <c r="U1501" i="8"/>
  <c r="T1501" i="8"/>
  <c r="S1501" i="8"/>
  <c r="R1501" i="8"/>
  <c r="Q1501" i="8"/>
  <c r="P1501" i="8"/>
  <c r="N1501" i="8"/>
  <c r="M1501" i="8"/>
  <c r="Z1500" i="8"/>
  <c r="Y1500" i="8"/>
  <c r="X1500" i="8"/>
  <c r="W1500" i="8"/>
  <c r="V1500" i="8"/>
  <c r="U1500" i="8"/>
  <c r="T1500" i="8"/>
  <c r="S1500" i="8"/>
  <c r="R1500" i="8"/>
  <c r="Q1500" i="8"/>
  <c r="P1500" i="8"/>
  <c r="N1500" i="8"/>
  <c r="M1500" i="8"/>
  <c r="Z1499" i="8"/>
  <c r="Y1499" i="8"/>
  <c r="X1499" i="8"/>
  <c r="W1499" i="8"/>
  <c r="V1499" i="8"/>
  <c r="U1499" i="8"/>
  <c r="T1499" i="8"/>
  <c r="S1499" i="8"/>
  <c r="R1499" i="8"/>
  <c r="Q1499" i="8"/>
  <c r="P1499" i="8"/>
  <c r="N1499" i="8"/>
  <c r="M1499" i="8"/>
  <c r="Z1498" i="8"/>
  <c r="Y1498" i="8"/>
  <c r="X1498" i="8"/>
  <c r="W1498" i="8"/>
  <c r="V1498" i="8"/>
  <c r="U1498" i="8"/>
  <c r="T1498" i="8"/>
  <c r="S1498" i="8"/>
  <c r="R1498" i="8"/>
  <c r="Q1498" i="8"/>
  <c r="P1498" i="8"/>
  <c r="N1498" i="8"/>
  <c r="M1498" i="8"/>
  <c r="Z1497" i="8"/>
  <c r="Y1497" i="8"/>
  <c r="X1497" i="8"/>
  <c r="W1497" i="8"/>
  <c r="V1497" i="8"/>
  <c r="U1497" i="8"/>
  <c r="T1497" i="8"/>
  <c r="S1497" i="8"/>
  <c r="R1497" i="8"/>
  <c r="Q1497" i="8"/>
  <c r="P1497" i="8"/>
  <c r="N1497" i="8"/>
  <c r="M1497" i="8"/>
  <c r="Z1496" i="8"/>
  <c r="Y1496" i="8"/>
  <c r="X1496" i="8"/>
  <c r="W1496" i="8"/>
  <c r="V1496" i="8"/>
  <c r="U1496" i="8"/>
  <c r="T1496" i="8"/>
  <c r="S1496" i="8"/>
  <c r="R1496" i="8"/>
  <c r="Q1496" i="8"/>
  <c r="P1496" i="8"/>
  <c r="N1496" i="8"/>
  <c r="M1496" i="8"/>
  <c r="Z1495" i="8"/>
  <c r="Y1495" i="8"/>
  <c r="X1495" i="8"/>
  <c r="W1495" i="8"/>
  <c r="V1495" i="8"/>
  <c r="U1495" i="8"/>
  <c r="T1495" i="8"/>
  <c r="S1495" i="8"/>
  <c r="R1495" i="8"/>
  <c r="Q1495" i="8"/>
  <c r="P1495" i="8"/>
  <c r="N1495" i="8"/>
  <c r="M1495" i="8"/>
  <c r="Z1494" i="8"/>
  <c r="Y1494" i="8"/>
  <c r="X1494" i="8"/>
  <c r="W1494" i="8"/>
  <c r="V1494" i="8"/>
  <c r="U1494" i="8"/>
  <c r="T1494" i="8"/>
  <c r="S1494" i="8"/>
  <c r="R1494" i="8"/>
  <c r="Q1494" i="8"/>
  <c r="P1494" i="8"/>
  <c r="N1494" i="8"/>
  <c r="M1494" i="8"/>
  <c r="Z1493" i="8"/>
  <c r="Y1493" i="8"/>
  <c r="X1493" i="8"/>
  <c r="W1493" i="8"/>
  <c r="V1493" i="8"/>
  <c r="U1493" i="8"/>
  <c r="T1493" i="8"/>
  <c r="S1493" i="8"/>
  <c r="R1493" i="8"/>
  <c r="Q1493" i="8"/>
  <c r="P1493" i="8"/>
  <c r="N1493" i="8"/>
  <c r="M1493" i="8"/>
  <c r="Z1492" i="8"/>
  <c r="Y1492" i="8"/>
  <c r="X1492" i="8"/>
  <c r="W1492" i="8"/>
  <c r="V1492" i="8"/>
  <c r="U1492" i="8"/>
  <c r="T1492" i="8"/>
  <c r="S1492" i="8"/>
  <c r="R1492" i="8"/>
  <c r="Q1492" i="8"/>
  <c r="P1492" i="8"/>
  <c r="N1492" i="8"/>
  <c r="M1492" i="8"/>
  <c r="Z1491" i="8"/>
  <c r="Y1491" i="8"/>
  <c r="X1491" i="8"/>
  <c r="W1491" i="8"/>
  <c r="V1491" i="8"/>
  <c r="U1491" i="8"/>
  <c r="T1491" i="8"/>
  <c r="S1491" i="8"/>
  <c r="R1491" i="8"/>
  <c r="Q1491" i="8"/>
  <c r="P1491" i="8"/>
  <c r="N1491" i="8"/>
  <c r="M1491" i="8"/>
  <c r="Z1490" i="8"/>
  <c r="Y1490" i="8"/>
  <c r="X1490" i="8"/>
  <c r="W1490" i="8"/>
  <c r="V1490" i="8"/>
  <c r="U1490" i="8"/>
  <c r="T1490" i="8"/>
  <c r="S1490" i="8"/>
  <c r="R1490" i="8"/>
  <c r="Q1490" i="8"/>
  <c r="P1490" i="8"/>
  <c r="N1490" i="8"/>
  <c r="M1490" i="8"/>
  <c r="Z1489" i="8"/>
  <c r="Y1489" i="8"/>
  <c r="X1489" i="8"/>
  <c r="W1489" i="8"/>
  <c r="V1489" i="8"/>
  <c r="U1489" i="8"/>
  <c r="T1489" i="8"/>
  <c r="S1489" i="8"/>
  <c r="R1489" i="8"/>
  <c r="Q1489" i="8"/>
  <c r="P1489" i="8"/>
  <c r="N1489" i="8"/>
  <c r="M1489" i="8"/>
  <c r="Z1488" i="8"/>
  <c r="Y1488" i="8"/>
  <c r="X1488" i="8"/>
  <c r="W1488" i="8"/>
  <c r="V1488" i="8"/>
  <c r="U1488" i="8"/>
  <c r="T1488" i="8"/>
  <c r="S1488" i="8"/>
  <c r="R1488" i="8"/>
  <c r="Q1488" i="8"/>
  <c r="P1488" i="8"/>
  <c r="N1488" i="8"/>
  <c r="M1488" i="8"/>
  <c r="Z1487" i="8"/>
  <c r="Y1487" i="8"/>
  <c r="X1487" i="8"/>
  <c r="W1487" i="8"/>
  <c r="V1487" i="8"/>
  <c r="U1487" i="8"/>
  <c r="T1487" i="8"/>
  <c r="S1487" i="8"/>
  <c r="R1487" i="8"/>
  <c r="Q1487" i="8"/>
  <c r="P1487" i="8"/>
  <c r="N1487" i="8"/>
  <c r="M1487" i="8"/>
  <c r="Z1486" i="8"/>
  <c r="Y1486" i="8"/>
  <c r="X1486" i="8"/>
  <c r="W1486" i="8"/>
  <c r="V1486" i="8"/>
  <c r="U1486" i="8"/>
  <c r="T1486" i="8"/>
  <c r="S1486" i="8"/>
  <c r="R1486" i="8"/>
  <c r="Q1486" i="8"/>
  <c r="P1486" i="8"/>
  <c r="N1486" i="8"/>
  <c r="M1486" i="8"/>
  <c r="Z1485" i="8"/>
  <c r="Y1485" i="8"/>
  <c r="X1485" i="8"/>
  <c r="W1485" i="8"/>
  <c r="V1485" i="8"/>
  <c r="U1485" i="8"/>
  <c r="T1485" i="8"/>
  <c r="S1485" i="8"/>
  <c r="R1485" i="8"/>
  <c r="Q1485" i="8"/>
  <c r="P1485" i="8"/>
  <c r="N1485" i="8"/>
  <c r="M1485" i="8"/>
  <c r="Z1484" i="8"/>
  <c r="Y1484" i="8"/>
  <c r="X1484" i="8"/>
  <c r="W1484" i="8"/>
  <c r="V1484" i="8"/>
  <c r="U1484" i="8"/>
  <c r="T1484" i="8"/>
  <c r="S1484" i="8"/>
  <c r="R1484" i="8"/>
  <c r="Q1484" i="8"/>
  <c r="P1484" i="8"/>
  <c r="N1484" i="8"/>
  <c r="M1484" i="8"/>
  <c r="Z1483" i="8"/>
  <c r="Y1483" i="8"/>
  <c r="X1483" i="8"/>
  <c r="W1483" i="8"/>
  <c r="V1483" i="8"/>
  <c r="U1483" i="8"/>
  <c r="T1483" i="8"/>
  <c r="S1483" i="8"/>
  <c r="R1483" i="8"/>
  <c r="Q1483" i="8"/>
  <c r="P1483" i="8"/>
  <c r="N1483" i="8"/>
  <c r="M1483" i="8"/>
  <c r="Z1482" i="8"/>
  <c r="Y1482" i="8"/>
  <c r="X1482" i="8"/>
  <c r="W1482" i="8"/>
  <c r="V1482" i="8"/>
  <c r="U1482" i="8"/>
  <c r="T1482" i="8"/>
  <c r="S1482" i="8"/>
  <c r="R1482" i="8"/>
  <c r="Q1482" i="8"/>
  <c r="P1482" i="8"/>
  <c r="N1482" i="8"/>
  <c r="M1482" i="8"/>
  <c r="Z1481" i="8"/>
  <c r="Y1481" i="8"/>
  <c r="X1481" i="8"/>
  <c r="W1481" i="8"/>
  <c r="V1481" i="8"/>
  <c r="U1481" i="8"/>
  <c r="T1481" i="8"/>
  <c r="S1481" i="8"/>
  <c r="R1481" i="8"/>
  <c r="Q1481" i="8"/>
  <c r="P1481" i="8"/>
  <c r="N1481" i="8"/>
  <c r="M1481" i="8"/>
  <c r="Z1480" i="8"/>
  <c r="Y1480" i="8"/>
  <c r="X1480" i="8"/>
  <c r="W1480" i="8"/>
  <c r="V1480" i="8"/>
  <c r="U1480" i="8"/>
  <c r="T1480" i="8"/>
  <c r="S1480" i="8"/>
  <c r="R1480" i="8"/>
  <c r="Q1480" i="8"/>
  <c r="P1480" i="8"/>
  <c r="N1480" i="8"/>
  <c r="M1480" i="8"/>
  <c r="Z1479" i="8"/>
  <c r="Y1479" i="8"/>
  <c r="X1479" i="8"/>
  <c r="W1479" i="8"/>
  <c r="V1479" i="8"/>
  <c r="U1479" i="8"/>
  <c r="T1479" i="8"/>
  <c r="S1479" i="8"/>
  <c r="R1479" i="8"/>
  <c r="Q1479" i="8"/>
  <c r="P1479" i="8"/>
  <c r="N1479" i="8"/>
  <c r="M1479" i="8"/>
  <c r="Z1478" i="8"/>
  <c r="Y1478" i="8"/>
  <c r="X1478" i="8"/>
  <c r="W1478" i="8"/>
  <c r="V1478" i="8"/>
  <c r="U1478" i="8"/>
  <c r="T1478" i="8"/>
  <c r="S1478" i="8"/>
  <c r="R1478" i="8"/>
  <c r="Q1478" i="8"/>
  <c r="P1478" i="8"/>
  <c r="N1478" i="8"/>
  <c r="M1478" i="8"/>
  <c r="Z1477" i="8"/>
  <c r="Y1477" i="8"/>
  <c r="X1477" i="8"/>
  <c r="W1477" i="8"/>
  <c r="V1477" i="8"/>
  <c r="U1477" i="8"/>
  <c r="T1477" i="8"/>
  <c r="S1477" i="8"/>
  <c r="R1477" i="8"/>
  <c r="Q1477" i="8"/>
  <c r="P1477" i="8"/>
  <c r="N1477" i="8"/>
  <c r="M1477" i="8"/>
  <c r="Z1476" i="8"/>
  <c r="Y1476" i="8"/>
  <c r="X1476" i="8"/>
  <c r="W1476" i="8"/>
  <c r="V1476" i="8"/>
  <c r="U1476" i="8"/>
  <c r="T1476" i="8"/>
  <c r="S1476" i="8"/>
  <c r="R1476" i="8"/>
  <c r="Q1476" i="8"/>
  <c r="P1476" i="8"/>
  <c r="N1476" i="8"/>
  <c r="M1476" i="8"/>
  <c r="Z1475" i="8"/>
  <c r="Y1475" i="8"/>
  <c r="X1475" i="8"/>
  <c r="W1475" i="8"/>
  <c r="V1475" i="8"/>
  <c r="U1475" i="8"/>
  <c r="T1475" i="8"/>
  <c r="S1475" i="8"/>
  <c r="R1475" i="8"/>
  <c r="Q1475" i="8"/>
  <c r="P1475" i="8"/>
  <c r="N1475" i="8"/>
  <c r="M1475" i="8"/>
  <c r="Z1474" i="8"/>
  <c r="Y1474" i="8"/>
  <c r="X1474" i="8"/>
  <c r="W1474" i="8"/>
  <c r="V1474" i="8"/>
  <c r="U1474" i="8"/>
  <c r="T1474" i="8"/>
  <c r="S1474" i="8"/>
  <c r="R1474" i="8"/>
  <c r="Q1474" i="8"/>
  <c r="P1474" i="8"/>
  <c r="N1474" i="8"/>
  <c r="M1474" i="8"/>
  <c r="Z1473" i="8"/>
  <c r="Y1473" i="8"/>
  <c r="X1473" i="8"/>
  <c r="W1473" i="8"/>
  <c r="V1473" i="8"/>
  <c r="U1473" i="8"/>
  <c r="T1473" i="8"/>
  <c r="S1473" i="8"/>
  <c r="R1473" i="8"/>
  <c r="Q1473" i="8"/>
  <c r="P1473" i="8"/>
  <c r="N1473" i="8"/>
  <c r="M1473" i="8"/>
  <c r="Z1472" i="8"/>
  <c r="Y1472" i="8"/>
  <c r="X1472" i="8"/>
  <c r="W1472" i="8"/>
  <c r="V1472" i="8"/>
  <c r="U1472" i="8"/>
  <c r="T1472" i="8"/>
  <c r="S1472" i="8"/>
  <c r="R1472" i="8"/>
  <c r="Q1472" i="8"/>
  <c r="P1472" i="8"/>
  <c r="N1472" i="8"/>
  <c r="M1472" i="8"/>
  <c r="Z1471" i="8"/>
  <c r="Y1471" i="8"/>
  <c r="X1471" i="8"/>
  <c r="W1471" i="8"/>
  <c r="V1471" i="8"/>
  <c r="U1471" i="8"/>
  <c r="T1471" i="8"/>
  <c r="S1471" i="8"/>
  <c r="R1471" i="8"/>
  <c r="Q1471" i="8"/>
  <c r="P1471" i="8"/>
  <c r="N1471" i="8"/>
  <c r="M1471" i="8"/>
  <c r="Z1470" i="8"/>
  <c r="Y1470" i="8"/>
  <c r="X1470" i="8"/>
  <c r="W1470" i="8"/>
  <c r="V1470" i="8"/>
  <c r="U1470" i="8"/>
  <c r="T1470" i="8"/>
  <c r="S1470" i="8"/>
  <c r="R1470" i="8"/>
  <c r="Q1470" i="8"/>
  <c r="P1470" i="8"/>
  <c r="N1470" i="8"/>
  <c r="M1470" i="8"/>
  <c r="Z1469" i="8"/>
  <c r="Y1469" i="8"/>
  <c r="X1469" i="8"/>
  <c r="W1469" i="8"/>
  <c r="V1469" i="8"/>
  <c r="U1469" i="8"/>
  <c r="T1469" i="8"/>
  <c r="S1469" i="8"/>
  <c r="R1469" i="8"/>
  <c r="Q1469" i="8"/>
  <c r="P1469" i="8"/>
  <c r="N1469" i="8"/>
  <c r="M1469" i="8"/>
  <c r="Z1468" i="8"/>
  <c r="Y1468" i="8"/>
  <c r="X1468" i="8"/>
  <c r="W1468" i="8"/>
  <c r="V1468" i="8"/>
  <c r="U1468" i="8"/>
  <c r="T1468" i="8"/>
  <c r="S1468" i="8"/>
  <c r="R1468" i="8"/>
  <c r="Q1468" i="8"/>
  <c r="P1468" i="8"/>
  <c r="N1468" i="8"/>
  <c r="M1468" i="8"/>
  <c r="Z1467" i="8"/>
  <c r="Y1467" i="8"/>
  <c r="X1467" i="8"/>
  <c r="W1467" i="8"/>
  <c r="V1467" i="8"/>
  <c r="U1467" i="8"/>
  <c r="T1467" i="8"/>
  <c r="S1467" i="8"/>
  <c r="R1467" i="8"/>
  <c r="Q1467" i="8"/>
  <c r="P1467" i="8"/>
  <c r="N1467" i="8"/>
  <c r="M1467" i="8"/>
  <c r="Z1466" i="8"/>
  <c r="Y1466" i="8"/>
  <c r="X1466" i="8"/>
  <c r="W1466" i="8"/>
  <c r="V1466" i="8"/>
  <c r="U1466" i="8"/>
  <c r="T1466" i="8"/>
  <c r="S1466" i="8"/>
  <c r="R1466" i="8"/>
  <c r="Q1466" i="8"/>
  <c r="P1466" i="8"/>
  <c r="N1466" i="8"/>
  <c r="M1466" i="8"/>
  <c r="Z1465" i="8"/>
  <c r="Y1465" i="8"/>
  <c r="X1465" i="8"/>
  <c r="W1465" i="8"/>
  <c r="V1465" i="8"/>
  <c r="U1465" i="8"/>
  <c r="T1465" i="8"/>
  <c r="S1465" i="8"/>
  <c r="R1465" i="8"/>
  <c r="Q1465" i="8"/>
  <c r="P1465" i="8"/>
  <c r="N1465" i="8"/>
  <c r="M1465" i="8"/>
  <c r="Z1464" i="8"/>
  <c r="Y1464" i="8"/>
  <c r="X1464" i="8"/>
  <c r="W1464" i="8"/>
  <c r="V1464" i="8"/>
  <c r="U1464" i="8"/>
  <c r="T1464" i="8"/>
  <c r="S1464" i="8"/>
  <c r="R1464" i="8"/>
  <c r="Q1464" i="8"/>
  <c r="P1464" i="8"/>
  <c r="N1464" i="8"/>
  <c r="M1464" i="8"/>
  <c r="Z1463" i="8"/>
  <c r="Y1463" i="8"/>
  <c r="X1463" i="8"/>
  <c r="W1463" i="8"/>
  <c r="V1463" i="8"/>
  <c r="U1463" i="8"/>
  <c r="T1463" i="8"/>
  <c r="S1463" i="8"/>
  <c r="R1463" i="8"/>
  <c r="Q1463" i="8"/>
  <c r="P1463" i="8"/>
  <c r="N1463" i="8"/>
  <c r="M1463" i="8"/>
  <c r="Z1462" i="8"/>
  <c r="Y1462" i="8"/>
  <c r="X1462" i="8"/>
  <c r="W1462" i="8"/>
  <c r="V1462" i="8"/>
  <c r="U1462" i="8"/>
  <c r="T1462" i="8"/>
  <c r="S1462" i="8"/>
  <c r="R1462" i="8"/>
  <c r="Q1462" i="8"/>
  <c r="P1462" i="8"/>
  <c r="N1462" i="8"/>
  <c r="M1462" i="8"/>
  <c r="Z1461" i="8"/>
  <c r="Y1461" i="8"/>
  <c r="X1461" i="8"/>
  <c r="W1461" i="8"/>
  <c r="V1461" i="8"/>
  <c r="U1461" i="8"/>
  <c r="T1461" i="8"/>
  <c r="S1461" i="8"/>
  <c r="R1461" i="8"/>
  <c r="Q1461" i="8"/>
  <c r="P1461" i="8"/>
  <c r="N1461" i="8"/>
  <c r="M1461" i="8"/>
  <c r="Z1460" i="8"/>
  <c r="Y1460" i="8"/>
  <c r="X1460" i="8"/>
  <c r="W1460" i="8"/>
  <c r="V1460" i="8"/>
  <c r="U1460" i="8"/>
  <c r="T1460" i="8"/>
  <c r="S1460" i="8"/>
  <c r="R1460" i="8"/>
  <c r="Q1460" i="8"/>
  <c r="P1460" i="8"/>
  <c r="N1460" i="8"/>
  <c r="M1460" i="8"/>
  <c r="Z1459" i="8"/>
  <c r="Y1459" i="8"/>
  <c r="X1459" i="8"/>
  <c r="W1459" i="8"/>
  <c r="V1459" i="8"/>
  <c r="U1459" i="8"/>
  <c r="T1459" i="8"/>
  <c r="S1459" i="8"/>
  <c r="R1459" i="8"/>
  <c r="Q1459" i="8"/>
  <c r="P1459" i="8"/>
  <c r="N1459" i="8"/>
  <c r="M1459" i="8"/>
  <c r="Z1458" i="8"/>
  <c r="Y1458" i="8"/>
  <c r="X1458" i="8"/>
  <c r="W1458" i="8"/>
  <c r="V1458" i="8"/>
  <c r="U1458" i="8"/>
  <c r="T1458" i="8"/>
  <c r="S1458" i="8"/>
  <c r="R1458" i="8"/>
  <c r="Q1458" i="8"/>
  <c r="P1458" i="8"/>
  <c r="N1458" i="8"/>
  <c r="M1458" i="8"/>
  <c r="Z1457" i="8"/>
  <c r="Y1457" i="8"/>
  <c r="X1457" i="8"/>
  <c r="W1457" i="8"/>
  <c r="V1457" i="8"/>
  <c r="U1457" i="8"/>
  <c r="T1457" i="8"/>
  <c r="S1457" i="8"/>
  <c r="R1457" i="8"/>
  <c r="Q1457" i="8"/>
  <c r="P1457" i="8"/>
  <c r="N1457" i="8"/>
  <c r="M1457" i="8"/>
  <c r="Z1456" i="8"/>
  <c r="Y1456" i="8"/>
  <c r="X1456" i="8"/>
  <c r="W1456" i="8"/>
  <c r="V1456" i="8"/>
  <c r="U1456" i="8"/>
  <c r="T1456" i="8"/>
  <c r="S1456" i="8"/>
  <c r="R1456" i="8"/>
  <c r="Q1456" i="8"/>
  <c r="P1456" i="8"/>
  <c r="N1456" i="8"/>
  <c r="M1456" i="8"/>
  <c r="Z1455" i="8"/>
  <c r="Y1455" i="8"/>
  <c r="X1455" i="8"/>
  <c r="W1455" i="8"/>
  <c r="V1455" i="8"/>
  <c r="U1455" i="8"/>
  <c r="T1455" i="8"/>
  <c r="S1455" i="8"/>
  <c r="R1455" i="8"/>
  <c r="Q1455" i="8"/>
  <c r="P1455" i="8"/>
  <c r="N1455" i="8"/>
  <c r="M1455" i="8"/>
  <c r="Z1454" i="8"/>
  <c r="Y1454" i="8"/>
  <c r="X1454" i="8"/>
  <c r="W1454" i="8"/>
  <c r="V1454" i="8"/>
  <c r="U1454" i="8"/>
  <c r="T1454" i="8"/>
  <c r="S1454" i="8"/>
  <c r="R1454" i="8"/>
  <c r="Q1454" i="8"/>
  <c r="P1454" i="8"/>
  <c r="N1454" i="8"/>
  <c r="M1454" i="8"/>
  <c r="Z1453" i="8"/>
  <c r="Y1453" i="8"/>
  <c r="X1453" i="8"/>
  <c r="W1453" i="8"/>
  <c r="V1453" i="8"/>
  <c r="U1453" i="8"/>
  <c r="T1453" i="8"/>
  <c r="S1453" i="8"/>
  <c r="R1453" i="8"/>
  <c r="Q1453" i="8"/>
  <c r="P1453" i="8"/>
  <c r="N1453" i="8"/>
  <c r="M1453" i="8"/>
  <c r="Z1452" i="8"/>
  <c r="Y1452" i="8"/>
  <c r="X1452" i="8"/>
  <c r="W1452" i="8"/>
  <c r="V1452" i="8"/>
  <c r="U1452" i="8"/>
  <c r="T1452" i="8"/>
  <c r="S1452" i="8"/>
  <c r="R1452" i="8"/>
  <c r="Q1452" i="8"/>
  <c r="P1452" i="8"/>
  <c r="N1452" i="8"/>
  <c r="M1452" i="8"/>
  <c r="Z1451" i="8"/>
  <c r="Y1451" i="8"/>
  <c r="X1451" i="8"/>
  <c r="W1451" i="8"/>
  <c r="V1451" i="8"/>
  <c r="U1451" i="8"/>
  <c r="T1451" i="8"/>
  <c r="S1451" i="8"/>
  <c r="R1451" i="8"/>
  <c r="Q1451" i="8"/>
  <c r="P1451" i="8"/>
  <c r="N1451" i="8"/>
  <c r="M1451" i="8"/>
  <c r="Z1450" i="8"/>
  <c r="Y1450" i="8"/>
  <c r="X1450" i="8"/>
  <c r="W1450" i="8"/>
  <c r="V1450" i="8"/>
  <c r="U1450" i="8"/>
  <c r="T1450" i="8"/>
  <c r="S1450" i="8"/>
  <c r="R1450" i="8"/>
  <c r="Q1450" i="8"/>
  <c r="P1450" i="8"/>
  <c r="N1450" i="8"/>
  <c r="M1450" i="8"/>
  <c r="Z1449" i="8"/>
  <c r="Y1449" i="8"/>
  <c r="X1449" i="8"/>
  <c r="W1449" i="8"/>
  <c r="V1449" i="8"/>
  <c r="U1449" i="8"/>
  <c r="T1449" i="8"/>
  <c r="S1449" i="8"/>
  <c r="R1449" i="8"/>
  <c r="Q1449" i="8"/>
  <c r="P1449" i="8"/>
  <c r="N1449" i="8"/>
  <c r="M1449" i="8"/>
  <c r="Z1448" i="8"/>
  <c r="Y1448" i="8"/>
  <c r="X1448" i="8"/>
  <c r="W1448" i="8"/>
  <c r="V1448" i="8"/>
  <c r="U1448" i="8"/>
  <c r="T1448" i="8"/>
  <c r="S1448" i="8"/>
  <c r="R1448" i="8"/>
  <c r="Q1448" i="8"/>
  <c r="P1448" i="8"/>
  <c r="N1448" i="8"/>
  <c r="M1448" i="8"/>
  <c r="Z1447" i="8"/>
  <c r="Y1447" i="8"/>
  <c r="X1447" i="8"/>
  <c r="W1447" i="8"/>
  <c r="V1447" i="8"/>
  <c r="U1447" i="8"/>
  <c r="T1447" i="8"/>
  <c r="S1447" i="8"/>
  <c r="R1447" i="8"/>
  <c r="Q1447" i="8"/>
  <c r="P1447" i="8"/>
  <c r="N1447" i="8"/>
  <c r="M1447" i="8"/>
  <c r="Z1446" i="8"/>
  <c r="Y1446" i="8"/>
  <c r="X1446" i="8"/>
  <c r="W1446" i="8"/>
  <c r="V1446" i="8"/>
  <c r="U1446" i="8"/>
  <c r="T1446" i="8"/>
  <c r="S1446" i="8"/>
  <c r="R1446" i="8"/>
  <c r="Q1446" i="8"/>
  <c r="P1446" i="8"/>
  <c r="N1446" i="8"/>
  <c r="M1446" i="8"/>
  <c r="Z1445" i="8"/>
  <c r="Y1445" i="8"/>
  <c r="X1445" i="8"/>
  <c r="W1445" i="8"/>
  <c r="V1445" i="8"/>
  <c r="U1445" i="8"/>
  <c r="T1445" i="8"/>
  <c r="S1445" i="8"/>
  <c r="R1445" i="8"/>
  <c r="Q1445" i="8"/>
  <c r="P1445" i="8"/>
  <c r="N1445" i="8"/>
  <c r="M1445" i="8"/>
  <c r="Z1444" i="8"/>
  <c r="Y1444" i="8"/>
  <c r="X1444" i="8"/>
  <c r="W1444" i="8"/>
  <c r="V1444" i="8"/>
  <c r="U1444" i="8"/>
  <c r="T1444" i="8"/>
  <c r="S1444" i="8"/>
  <c r="R1444" i="8"/>
  <c r="Q1444" i="8"/>
  <c r="P1444" i="8"/>
  <c r="N1444" i="8"/>
  <c r="M1444" i="8"/>
  <c r="Z1443" i="8"/>
  <c r="Y1443" i="8"/>
  <c r="X1443" i="8"/>
  <c r="W1443" i="8"/>
  <c r="V1443" i="8"/>
  <c r="U1443" i="8"/>
  <c r="T1443" i="8"/>
  <c r="S1443" i="8"/>
  <c r="R1443" i="8"/>
  <c r="Q1443" i="8"/>
  <c r="P1443" i="8"/>
  <c r="N1443" i="8"/>
  <c r="M1443" i="8"/>
  <c r="Z1442" i="8"/>
  <c r="Y1442" i="8"/>
  <c r="X1442" i="8"/>
  <c r="W1442" i="8"/>
  <c r="V1442" i="8"/>
  <c r="U1442" i="8"/>
  <c r="T1442" i="8"/>
  <c r="S1442" i="8"/>
  <c r="R1442" i="8"/>
  <c r="Q1442" i="8"/>
  <c r="P1442" i="8"/>
  <c r="N1442" i="8"/>
  <c r="M1442" i="8"/>
  <c r="Z1441" i="8"/>
  <c r="Y1441" i="8"/>
  <c r="X1441" i="8"/>
  <c r="W1441" i="8"/>
  <c r="V1441" i="8"/>
  <c r="U1441" i="8"/>
  <c r="T1441" i="8"/>
  <c r="S1441" i="8"/>
  <c r="R1441" i="8"/>
  <c r="Q1441" i="8"/>
  <c r="P1441" i="8"/>
  <c r="N1441" i="8"/>
  <c r="M1441" i="8"/>
  <c r="Z1440" i="8"/>
  <c r="Y1440" i="8"/>
  <c r="X1440" i="8"/>
  <c r="W1440" i="8"/>
  <c r="V1440" i="8"/>
  <c r="U1440" i="8"/>
  <c r="T1440" i="8"/>
  <c r="S1440" i="8"/>
  <c r="R1440" i="8"/>
  <c r="Q1440" i="8"/>
  <c r="P1440" i="8"/>
  <c r="N1440" i="8"/>
  <c r="M1440" i="8"/>
  <c r="Z1439" i="8"/>
  <c r="Y1439" i="8"/>
  <c r="X1439" i="8"/>
  <c r="W1439" i="8"/>
  <c r="V1439" i="8"/>
  <c r="U1439" i="8"/>
  <c r="T1439" i="8"/>
  <c r="S1439" i="8"/>
  <c r="R1439" i="8"/>
  <c r="Q1439" i="8"/>
  <c r="P1439" i="8"/>
  <c r="N1439" i="8"/>
  <c r="M1439" i="8"/>
  <c r="Z1438" i="8"/>
  <c r="Y1438" i="8"/>
  <c r="X1438" i="8"/>
  <c r="W1438" i="8"/>
  <c r="V1438" i="8"/>
  <c r="U1438" i="8"/>
  <c r="T1438" i="8"/>
  <c r="S1438" i="8"/>
  <c r="R1438" i="8"/>
  <c r="Q1438" i="8"/>
  <c r="P1438" i="8"/>
  <c r="N1438" i="8"/>
  <c r="M1438" i="8"/>
  <c r="Z1437" i="8"/>
  <c r="Y1437" i="8"/>
  <c r="X1437" i="8"/>
  <c r="W1437" i="8"/>
  <c r="V1437" i="8"/>
  <c r="U1437" i="8"/>
  <c r="T1437" i="8"/>
  <c r="S1437" i="8"/>
  <c r="R1437" i="8"/>
  <c r="Q1437" i="8"/>
  <c r="P1437" i="8"/>
  <c r="N1437" i="8"/>
  <c r="M1437" i="8"/>
  <c r="Z1436" i="8"/>
  <c r="Y1436" i="8"/>
  <c r="X1436" i="8"/>
  <c r="W1436" i="8"/>
  <c r="V1436" i="8"/>
  <c r="U1436" i="8"/>
  <c r="T1436" i="8"/>
  <c r="S1436" i="8"/>
  <c r="R1436" i="8"/>
  <c r="Q1436" i="8"/>
  <c r="P1436" i="8"/>
  <c r="N1436" i="8"/>
  <c r="M1436" i="8"/>
  <c r="Z1435" i="8"/>
  <c r="Y1435" i="8"/>
  <c r="X1435" i="8"/>
  <c r="W1435" i="8"/>
  <c r="V1435" i="8"/>
  <c r="U1435" i="8"/>
  <c r="T1435" i="8"/>
  <c r="S1435" i="8"/>
  <c r="R1435" i="8"/>
  <c r="Q1435" i="8"/>
  <c r="P1435" i="8"/>
  <c r="N1435" i="8"/>
  <c r="M1435" i="8"/>
  <c r="Z1434" i="8"/>
  <c r="Y1434" i="8"/>
  <c r="X1434" i="8"/>
  <c r="W1434" i="8"/>
  <c r="V1434" i="8"/>
  <c r="U1434" i="8"/>
  <c r="T1434" i="8"/>
  <c r="S1434" i="8"/>
  <c r="R1434" i="8"/>
  <c r="Q1434" i="8"/>
  <c r="P1434" i="8"/>
  <c r="N1434" i="8"/>
  <c r="M1434" i="8"/>
  <c r="Z1433" i="8"/>
  <c r="Y1433" i="8"/>
  <c r="X1433" i="8"/>
  <c r="W1433" i="8"/>
  <c r="V1433" i="8"/>
  <c r="U1433" i="8"/>
  <c r="T1433" i="8"/>
  <c r="S1433" i="8"/>
  <c r="R1433" i="8"/>
  <c r="Q1433" i="8"/>
  <c r="P1433" i="8"/>
  <c r="N1433" i="8"/>
  <c r="M1433" i="8"/>
  <c r="Z1432" i="8"/>
  <c r="Y1432" i="8"/>
  <c r="X1432" i="8"/>
  <c r="W1432" i="8"/>
  <c r="V1432" i="8"/>
  <c r="U1432" i="8"/>
  <c r="T1432" i="8"/>
  <c r="S1432" i="8"/>
  <c r="R1432" i="8"/>
  <c r="Q1432" i="8"/>
  <c r="P1432" i="8"/>
  <c r="N1432" i="8"/>
  <c r="M1432" i="8"/>
  <c r="Z1431" i="8"/>
  <c r="Y1431" i="8"/>
  <c r="X1431" i="8"/>
  <c r="W1431" i="8"/>
  <c r="V1431" i="8"/>
  <c r="U1431" i="8"/>
  <c r="T1431" i="8"/>
  <c r="S1431" i="8"/>
  <c r="R1431" i="8"/>
  <c r="Q1431" i="8"/>
  <c r="P1431" i="8"/>
  <c r="N1431" i="8"/>
  <c r="M1431" i="8"/>
  <c r="Z1430" i="8"/>
  <c r="Y1430" i="8"/>
  <c r="X1430" i="8"/>
  <c r="W1430" i="8"/>
  <c r="V1430" i="8"/>
  <c r="U1430" i="8"/>
  <c r="T1430" i="8"/>
  <c r="S1430" i="8"/>
  <c r="R1430" i="8"/>
  <c r="Q1430" i="8"/>
  <c r="P1430" i="8"/>
  <c r="N1430" i="8"/>
  <c r="M1430" i="8"/>
  <c r="Z1429" i="8"/>
  <c r="Y1429" i="8"/>
  <c r="X1429" i="8"/>
  <c r="W1429" i="8"/>
  <c r="V1429" i="8"/>
  <c r="U1429" i="8"/>
  <c r="T1429" i="8"/>
  <c r="S1429" i="8"/>
  <c r="R1429" i="8"/>
  <c r="Q1429" i="8"/>
  <c r="P1429" i="8"/>
  <c r="N1429" i="8"/>
  <c r="M1429" i="8"/>
  <c r="Z1428" i="8"/>
  <c r="Y1428" i="8"/>
  <c r="X1428" i="8"/>
  <c r="W1428" i="8"/>
  <c r="V1428" i="8"/>
  <c r="U1428" i="8"/>
  <c r="T1428" i="8"/>
  <c r="S1428" i="8"/>
  <c r="R1428" i="8"/>
  <c r="Q1428" i="8"/>
  <c r="P1428" i="8"/>
  <c r="N1428" i="8"/>
  <c r="M1428" i="8"/>
  <c r="Z1427" i="8"/>
  <c r="Y1427" i="8"/>
  <c r="X1427" i="8"/>
  <c r="W1427" i="8"/>
  <c r="V1427" i="8"/>
  <c r="U1427" i="8"/>
  <c r="T1427" i="8"/>
  <c r="S1427" i="8"/>
  <c r="R1427" i="8"/>
  <c r="Q1427" i="8"/>
  <c r="P1427" i="8"/>
  <c r="N1427" i="8"/>
  <c r="M1427" i="8"/>
  <c r="Z1426" i="8"/>
  <c r="Y1426" i="8"/>
  <c r="X1426" i="8"/>
  <c r="W1426" i="8"/>
  <c r="V1426" i="8"/>
  <c r="U1426" i="8"/>
  <c r="T1426" i="8"/>
  <c r="S1426" i="8"/>
  <c r="R1426" i="8"/>
  <c r="Q1426" i="8"/>
  <c r="P1426" i="8"/>
  <c r="N1426" i="8"/>
  <c r="M1426" i="8"/>
  <c r="Z1425" i="8"/>
  <c r="Y1425" i="8"/>
  <c r="X1425" i="8"/>
  <c r="W1425" i="8"/>
  <c r="V1425" i="8"/>
  <c r="U1425" i="8"/>
  <c r="T1425" i="8"/>
  <c r="S1425" i="8"/>
  <c r="R1425" i="8"/>
  <c r="Q1425" i="8"/>
  <c r="P1425" i="8"/>
  <c r="N1425" i="8"/>
  <c r="M1425" i="8"/>
  <c r="Z1424" i="8"/>
  <c r="Y1424" i="8"/>
  <c r="X1424" i="8"/>
  <c r="W1424" i="8"/>
  <c r="V1424" i="8"/>
  <c r="U1424" i="8"/>
  <c r="T1424" i="8"/>
  <c r="S1424" i="8"/>
  <c r="R1424" i="8"/>
  <c r="Q1424" i="8"/>
  <c r="P1424" i="8"/>
  <c r="N1424" i="8"/>
  <c r="M1424" i="8"/>
  <c r="Z1423" i="8"/>
  <c r="Y1423" i="8"/>
  <c r="X1423" i="8"/>
  <c r="W1423" i="8"/>
  <c r="V1423" i="8"/>
  <c r="U1423" i="8"/>
  <c r="T1423" i="8"/>
  <c r="S1423" i="8"/>
  <c r="R1423" i="8"/>
  <c r="Q1423" i="8"/>
  <c r="P1423" i="8"/>
  <c r="N1423" i="8"/>
  <c r="M1423" i="8"/>
  <c r="Z1422" i="8"/>
  <c r="Y1422" i="8"/>
  <c r="X1422" i="8"/>
  <c r="W1422" i="8"/>
  <c r="V1422" i="8"/>
  <c r="U1422" i="8"/>
  <c r="T1422" i="8"/>
  <c r="S1422" i="8"/>
  <c r="R1422" i="8"/>
  <c r="Q1422" i="8"/>
  <c r="P1422" i="8"/>
  <c r="N1422" i="8"/>
  <c r="M1422" i="8"/>
  <c r="Z1421" i="8"/>
  <c r="Y1421" i="8"/>
  <c r="X1421" i="8"/>
  <c r="W1421" i="8"/>
  <c r="V1421" i="8"/>
  <c r="U1421" i="8"/>
  <c r="T1421" i="8"/>
  <c r="S1421" i="8"/>
  <c r="R1421" i="8"/>
  <c r="Q1421" i="8"/>
  <c r="P1421" i="8"/>
  <c r="N1421" i="8"/>
  <c r="M1421" i="8"/>
  <c r="Z1420" i="8"/>
  <c r="Y1420" i="8"/>
  <c r="X1420" i="8"/>
  <c r="W1420" i="8"/>
  <c r="V1420" i="8"/>
  <c r="U1420" i="8"/>
  <c r="T1420" i="8"/>
  <c r="S1420" i="8"/>
  <c r="R1420" i="8"/>
  <c r="Q1420" i="8"/>
  <c r="P1420" i="8"/>
  <c r="N1420" i="8"/>
  <c r="M1420" i="8"/>
  <c r="Z1419" i="8"/>
  <c r="Y1419" i="8"/>
  <c r="X1419" i="8"/>
  <c r="W1419" i="8"/>
  <c r="V1419" i="8"/>
  <c r="U1419" i="8"/>
  <c r="T1419" i="8"/>
  <c r="S1419" i="8"/>
  <c r="R1419" i="8"/>
  <c r="Q1419" i="8"/>
  <c r="P1419" i="8"/>
  <c r="N1419" i="8"/>
  <c r="M1419" i="8"/>
  <c r="Z1418" i="8"/>
  <c r="Y1418" i="8"/>
  <c r="X1418" i="8"/>
  <c r="W1418" i="8"/>
  <c r="V1418" i="8"/>
  <c r="U1418" i="8"/>
  <c r="T1418" i="8"/>
  <c r="S1418" i="8"/>
  <c r="R1418" i="8"/>
  <c r="Q1418" i="8"/>
  <c r="P1418" i="8"/>
  <c r="N1418" i="8"/>
  <c r="M1418" i="8"/>
  <c r="Z1417" i="8"/>
  <c r="Y1417" i="8"/>
  <c r="X1417" i="8"/>
  <c r="W1417" i="8"/>
  <c r="V1417" i="8"/>
  <c r="U1417" i="8"/>
  <c r="T1417" i="8"/>
  <c r="S1417" i="8"/>
  <c r="R1417" i="8"/>
  <c r="Q1417" i="8"/>
  <c r="P1417" i="8"/>
  <c r="N1417" i="8"/>
  <c r="M1417" i="8"/>
  <c r="Z1416" i="8"/>
  <c r="Y1416" i="8"/>
  <c r="X1416" i="8"/>
  <c r="W1416" i="8"/>
  <c r="V1416" i="8"/>
  <c r="U1416" i="8"/>
  <c r="T1416" i="8"/>
  <c r="S1416" i="8"/>
  <c r="R1416" i="8"/>
  <c r="Q1416" i="8"/>
  <c r="P1416" i="8"/>
  <c r="N1416" i="8"/>
  <c r="M1416" i="8"/>
  <c r="Z1415" i="8"/>
  <c r="Y1415" i="8"/>
  <c r="X1415" i="8"/>
  <c r="W1415" i="8"/>
  <c r="V1415" i="8"/>
  <c r="U1415" i="8"/>
  <c r="T1415" i="8"/>
  <c r="S1415" i="8"/>
  <c r="R1415" i="8"/>
  <c r="Q1415" i="8"/>
  <c r="P1415" i="8"/>
  <c r="N1415" i="8"/>
  <c r="M1415" i="8"/>
  <c r="Z1414" i="8"/>
  <c r="Y1414" i="8"/>
  <c r="X1414" i="8"/>
  <c r="W1414" i="8"/>
  <c r="V1414" i="8"/>
  <c r="U1414" i="8"/>
  <c r="T1414" i="8"/>
  <c r="S1414" i="8"/>
  <c r="R1414" i="8"/>
  <c r="Q1414" i="8"/>
  <c r="P1414" i="8"/>
  <c r="N1414" i="8"/>
  <c r="M1414" i="8"/>
  <c r="Z1413" i="8"/>
  <c r="Y1413" i="8"/>
  <c r="X1413" i="8"/>
  <c r="W1413" i="8"/>
  <c r="V1413" i="8"/>
  <c r="U1413" i="8"/>
  <c r="T1413" i="8"/>
  <c r="S1413" i="8"/>
  <c r="R1413" i="8"/>
  <c r="Q1413" i="8"/>
  <c r="P1413" i="8"/>
  <c r="N1413" i="8"/>
  <c r="M1413" i="8"/>
  <c r="Z1412" i="8"/>
  <c r="Y1412" i="8"/>
  <c r="X1412" i="8"/>
  <c r="W1412" i="8"/>
  <c r="V1412" i="8"/>
  <c r="U1412" i="8"/>
  <c r="T1412" i="8"/>
  <c r="S1412" i="8"/>
  <c r="R1412" i="8"/>
  <c r="Q1412" i="8"/>
  <c r="P1412" i="8"/>
  <c r="N1412" i="8"/>
  <c r="M1412" i="8"/>
  <c r="Z1411" i="8"/>
  <c r="Y1411" i="8"/>
  <c r="X1411" i="8"/>
  <c r="W1411" i="8"/>
  <c r="V1411" i="8"/>
  <c r="U1411" i="8"/>
  <c r="T1411" i="8"/>
  <c r="S1411" i="8"/>
  <c r="R1411" i="8"/>
  <c r="Q1411" i="8"/>
  <c r="P1411" i="8"/>
  <c r="N1411" i="8"/>
  <c r="M1411" i="8"/>
  <c r="Z1410" i="8"/>
  <c r="Y1410" i="8"/>
  <c r="X1410" i="8"/>
  <c r="W1410" i="8"/>
  <c r="V1410" i="8"/>
  <c r="U1410" i="8"/>
  <c r="T1410" i="8"/>
  <c r="S1410" i="8"/>
  <c r="R1410" i="8"/>
  <c r="Q1410" i="8"/>
  <c r="P1410" i="8"/>
  <c r="N1410" i="8"/>
  <c r="M1410" i="8"/>
  <c r="Z1409" i="8"/>
  <c r="Y1409" i="8"/>
  <c r="X1409" i="8"/>
  <c r="W1409" i="8"/>
  <c r="V1409" i="8"/>
  <c r="U1409" i="8"/>
  <c r="T1409" i="8"/>
  <c r="S1409" i="8"/>
  <c r="R1409" i="8"/>
  <c r="Q1409" i="8"/>
  <c r="P1409" i="8"/>
  <c r="N1409" i="8"/>
  <c r="M1409" i="8"/>
  <c r="Z1408" i="8"/>
  <c r="Y1408" i="8"/>
  <c r="X1408" i="8"/>
  <c r="W1408" i="8"/>
  <c r="V1408" i="8"/>
  <c r="U1408" i="8"/>
  <c r="T1408" i="8"/>
  <c r="S1408" i="8"/>
  <c r="R1408" i="8"/>
  <c r="Q1408" i="8"/>
  <c r="P1408" i="8"/>
  <c r="N1408" i="8"/>
  <c r="M1408" i="8"/>
  <c r="Z1407" i="8"/>
  <c r="Y1407" i="8"/>
  <c r="X1407" i="8"/>
  <c r="W1407" i="8"/>
  <c r="V1407" i="8"/>
  <c r="U1407" i="8"/>
  <c r="T1407" i="8"/>
  <c r="S1407" i="8"/>
  <c r="R1407" i="8"/>
  <c r="Q1407" i="8"/>
  <c r="P1407" i="8"/>
  <c r="N1407" i="8"/>
  <c r="M1407" i="8"/>
  <c r="Z1406" i="8"/>
  <c r="Y1406" i="8"/>
  <c r="X1406" i="8"/>
  <c r="W1406" i="8"/>
  <c r="V1406" i="8"/>
  <c r="U1406" i="8"/>
  <c r="T1406" i="8"/>
  <c r="S1406" i="8"/>
  <c r="R1406" i="8"/>
  <c r="Q1406" i="8"/>
  <c r="P1406" i="8"/>
  <c r="N1406" i="8"/>
  <c r="M1406" i="8"/>
  <c r="Z1405" i="8"/>
  <c r="Y1405" i="8"/>
  <c r="X1405" i="8"/>
  <c r="W1405" i="8"/>
  <c r="V1405" i="8"/>
  <c r="U1405" i="8"/>
  <c r="T1405" i="8"/>
  <c r="S1405" i="8"/>
  <c r="R1405" i="8"/>
  <c r="Q1405" i="8"/>
  <c r="P1405" i="8"/>
  <c r="N1405" i="8"/>
  <c r="M1405" i="8"/>
  <c r="Z1404" i="8"/>
  <c r="Y1404" i="8"/>
  <c r="X1404" i="8"/>
  <c r="W1404" i="8"/>
  <c r="V1404" i="8"/>
  <c r="U1404" i="8"/>
  <c r="T1404" i="8"/>
  <c r="S1404" i="8"/>
  <c r="R1404" i="8"/>
  <c r="Q1404" i="8"/>
  <c r="P1404" i="8"/>
  <c r="N1404" i="8"/>
  <c r="M1404" i="8"/>
  <c r="Z1403" i="8"/>
  <c r="Y1403" i="8"/>
  <c r="X1403" i="8"/>
  <c r="W1403" i="8"/>
  <c r="V1403" i="8"/>
  <c r="U1403" i="8"/>
  <c r="T1403" i="8"/>
  <c r="S1403" i="8"/>
  <c r="R1403" i="8"/>
  <c r="Q1403" i="8"/>
  <c r="P1403" i="8"/>
  <c r="N1403" i="8"/>
  <c r="M1403" i="8"/>
  <c r="Z1402" i="8"/>
  <c r="Y1402" i="8"/>
  <c r="X1402" i="8"/>
  <c r="W1402" i="8"/>
  <c r="V1402" i="8"/>
  <c r="U1402" i="8"/>
  <c r="T1402" i="8"/>
  <c r="S1402" i="8"/>
  <c r="R1402" i="8"/>
  <c r="Q1402" i="8"/>
  <c r="P1402" i="8"/>
  <c r="N1402" i="8"/>
  <c r="M1402" i="8"/>
  <c r="Z1401" i="8"/>
  <c r="Y1401" i="8"/>
  <c r="X1401" i="8"/>
  <c r="W1401" i="8"/>
  <c r="V1401" i="8"/>
  <c r="U1401" i="8"/>
  <c r="T1401" i="8"/>
  <c r="S1401" i="8"/>
  <c r="R1401" i="8"/>
  <c r="Q1401" i="8"/>
  <c r="P1401" i="8"/>
  <c r="N1401" i="8"/>
  <c r="M1401" i="8"/>
  <c r="Z1400" i="8"/>
  <c r="Y1400" i="8"/>
  <c r="X1400" i="8"/>
  <c r="W1400" i="8"/>
  <c r="V1400" i="8"/>
  <c r="U1400" i="8"/>
  <c r="T1400" i="8"/>
  <c r="S1400" i="8"/>
  <c r="R1400" i="8"/>
  <c r="Q1400" i="8"/>
  <c r="P1400" i="8"/>
  <c r="N1400" i="8"/>
  <c r="M1400" i="8"/>
  <c r="Z1399" i="8"/>
  <c r="Y1399" i="8"/>
  <c r="X1399" i="8"/>
  <c r="W1399" i="8"/>
  <c r="V1399" i="8"/>
  <c r="U1399" i="8"/>
  <c r="T1399" i="8"/>
  <c r="S1399" i="8"/>
  <c r="R1399" i="8"/>
  <c r="Q1399" i="8"/>
  <c r="P1399" i="8"/>
  <c r="N1399" i="8"/>
  <c r="M1399" i="8"/>
  <c r="Z1398" i="8"/>
  <c r="Y1398" i="8"/>
  <c r="X1398" i="8"/>
  <c r="W1398" i="8"/>
  <c r="V1398" i="8"/>
  <c r="U1398" i="8"/>
  <c r="T1398" i="8"/>
  <c r="S1398" i="8"/>
  <c r="R1398" i="8"/>
  <c r="Q1398" i="8"/>
  <c r="P1398" i="8"/>
  <c r="N1398" i="8"/>
  <c r="M1398" i="8"/>
  <c r="Z1397" i="8"/>
  <c r="Y1397" i="8"/>
  <c r="X1397" i="8"/>
  <c r="W1397" i="8"/>
  <c r="V1397" i="8"/>
  <c r="U1397" i="8"/>
  <c r="T1397" i="8"/>
  <c r="S1397" i="8"/>
  <c r="R1397" i="8"/>
  <c r="Q1397" i="8"/>
  <c r="P1397" i="8"/>
  <c r="N1397" i="8"/>
  <c r="M1397" i="8"/>
  <c r="Z1396" i="8"/>
  <c r="Y1396" i="8"/>
  <c r="X1396" i="8"/>
  <c r="W1396" i="8"/>
  <c r="V1396" i="8"/>
  <c r="U1396" i="8"/>
  <c r="T1396" i="8"/>
  <c r="S1396" i="8"/>
  <c r="R1396" i="8"/>
  <c r="Q1396" i="8"/>
  <c r="P1396" i="8"/>
  <c r="N1396" i="8"/>
  <c r="M1396" i="8"/>
  <c r="Z1395" i="8"/>
  <c r="Y1395" i="8"/>
  <c r="X1395" i="8"/>
  <c r="W1395" i="8"/>
  <c r="V1395" i="8"/>
  <c r="U1395" i="8"/>
  <c r="T1395" i="8"/>
  <c r="S1395" i="8"/>
  <c r="R1395" i="8"/>
  <c r="Q1395" i="8"/>
  <c r="P1395" i="8"/>
  <c r="N1395" i="8"/>
  <c r="M1395" i="8"/>
  <c r="Z1394" i="8"/>
  <c r="Y1394" i="8"/>
  <c r="X1394" i="8"/>
  <c r="W1394" i="8"/>
  <c r="V1394" i="8"/>
  <c r="U1394" i="8"/>
  <c r="T1394" i="8"/>
  <c r="S1394" i="8"/>
  <c r="R1394" i="8"/>
  <c r="Q1394" i="8"/>
  <c r="P1394" i="8"/>
  <c r="N1394" i="8"/>
  <c r="M1394" i="8"/>
  <c r="Z1393" i="8"/>
  <c r="Y1393" i="8"/>
  <c r="X1393" i="8"/>
  <c r="W1393" i="8"/>
  <c r="V1393" i="8"/>
  <c r="U1393" i="8"/>
  <c r="T1393" i="8"/>
  <c r="S1393" i="8"/>
  <c r="R1393" i="8"/>
  <c r="Q1393" i="8"/>
  <c r="P1393" i="8"/>
  <c r="N1393" i="8"/>
  <c r="M1393" i="8"/>
  <c r="Z1392" i="8"/>
  <c r="Y1392" i="8"/>
  <c r="X1392" i="8"/>
  <c r="W1392" i="8"/>
  <c r="V1392" i="8"/>
  <c r="U1392" i="8"/>
  <c r="T1392" i="8"/>
  <c r="S1392" i="8"/>
  <c r="R1392" i="8"/>
  <c r="Q1392" i="8"/>
  <c r="P1392" i="8"/>
  <c r="N1392" i="8"/>
  <c r="M1392" i="8"/>
  <c r="Z1391" i="8"/>
  <c r="Y1391" i="8"/>
  <c r="X1391" i="8"/>
  <c r="W1391" i="8"/>
  <c r="V1391" i="8"/>
  <c r="U1391" i="8"/>
  <c r="T1391" i="8"/>
  <c r="S1391" i="8"/>
  <c r="R1391" i="8"/>
  <c r="Q1391" i="8"/>
  <c r="P1391" i="8"/>
  <c r="N1391" i="8"/>
  <c r="M1391" i="8"/>
  <c r="Z1390" i="8"/>
  <c r="Y1390" i="8"/>
  <c r="X1390" i="8"/>
  <c r="W1390" i="8"/>
  <c r="V1390" i="8"/>
  <c r="U1390" i="8"/>
  <c r="T1390" i="8"/>
  <c r="S1390" i="8"/>
  <c r="R1390" i="8"/>
  <c r="Q1390" i="8"/>
  <c r="P1390" i="8"/>
  <c r="N1390" i="8"/>
  <c r="M1390" i="8"/>
  <c r="Z1389" i="8"/>
  <c r="Y1389" i="8"/>
  <c r="X1389" i="8"/>
  <c r="W1389" i="8"/>
  <c r="V1389" i="8"/>
  <c r="U1389" i="8"/>
  <c r="T1389" i="8"/>
  <c r="S1389" i="8"/>
  <c r="R1389" i="8"/>
  <c r="Q1389" i="8"/>
  <c r="P1389" i="8"/>
  <c r="N1389" i="8"/>
  <c r="M1389" i="8"/>
  <c r="Z1388" i="8"/>
  <c r="Y1388" i="8"/>
  <c r="X1388" i="8"/>
  <c r="W1388" i="8"/>
  <c r="V1388" i="8"/>
  <c r="U1388" i="8"/>
  <c r="T1388" i="8"/>
  <c r="S1388" i="8"/>
  <c r="R1388" i="8"/>
  <c r="Q1388" i="8"/>
  <c r="P1388" i="8"/>
  <c r="N1388" i="8"/>
  <c r="M1388" i="8"/>
  <c r="Z1387" i="8"/>
  <c r="Y1387" i="8"/>
  <c r="X1387" i="8"/>
  <c r="W1387" i="8"/>
  <c r="V1387" i="8"/>
  <c r="U1387" i="8"/>
  <c r="T1387" i="8"/>
  <c r="S1387" i="8"/>
  <c r="R1387" i="8"/>
  <c r="Q1387" i="8"/>
  <c r="P1387" i="8"/>
  <c r="N1387" i="8"/>
  <c r="M1387" i="8"/>
  <c r="Z1386" i="8"/>
  <c r="Y1386" i="8"/>
  <c r="X1386" i="8"/>
  <c r="W1386" i="8"/>
  <c r="V1386" i="8"/>
  <c r="U1386" i="8"/>
  <c r="T1386" i="8"/>
  <c r="S1386" i="8"/>
  <c r="R1386" i="8"/>
  <c r="Q1386" i="8"/>
  <c r="P1386" i="8"/>
  <c r="N1386" i="8"/>
  <c r="M1386" i="8"/>
  <c r="Z1385" i="8"/>
  <c r="Y1385" i="8"/>
  <c r="X1385" i="8"/>
  <c r="W1385" i="8"/>
  <c r="V1385" i="8"/>
  <c r="U1385" i="8"/>
  <c r="T1385" i="8"/>
  <c r="S1385" i="8"/>
  <c r="R1385" i="8"/>
  <c r="Q1385" i="8"/>
  <c r="P1385" i="8"/>
  <c r="N1385" i="8"/>
  <c r="M1385" i="8"/>
  <c r="Z1384" i="8"/>
  <c r="Y1384" i="8"/>
  <c r="X1384" i="8"/>
  <c r="W1384" i="8"/>
  <c r="V1384" i="8"/>
  <c r="U1384" i="8"/>
  <c r="T1384" i="8"/>
  <c r="S1384" i="8"/>
  <c r="R1384" i="8"/>
  <c r="Q1384" i="8"/>
  <c r="P1384" i="8"/>
  <c r="N1384" i="8"/>
  <c r="M1384" i="8"/>
  <c r="Z1383" i="8"/>
  <c r="Y1383" i="8"/>
  <c r="X1383" i="8"/>
  <c r="W1383" i="8"/>
  <c r="V1383" i="8"/>
  <c r="U1383" i="8"/>
  <c r="T1383" i="8"/>
  <c r="S1383" i="8"/>
  <c r="R1383" i="8"/>
  <c r="Q1383" i="8"/>
  <c r="P1383" i="8"/>
  <c r="N1383" i="8"/>
  <c r="M1383" i="8"/>
  <c r="Z1382" i="8"/>
  <c r="Y1382" i="8"/>
  <c r="X1382" i="8"/>
  <c r="W1382" i="8"/>
  <c r="V1382" i="8"/>
  <c r="U1382" i="8"/>
  <c r="T1382" i="8"/>
  <c r="S1382" i="8"/>
  <c r="R1382" i="8"/>
  <c r="Q1382" i="8"/>
  <c r="P1382" i="8"/>
  <c r="N1382" i="8"/>
  <c r="M1382" i="8"/>
  <c r="Z1381" i="8"/>
  <c r="Y1381" i="8"/>
  <c r="X1381" i="8"/>
  <c r="W1381" i="8"/>
  <c r="V1381" i="8"/>
  <c r="U1381" i="8"/>
  <c r="T1381" i="8"/>
  <c r="S1381" i="8"/>
  <c r="R1381" i="8"/>
  <c r="Q1381" i="8"/>
  <c r="P1381" i="8"/>
  <c r="N1381" i="8"/>
  <c r="M1381" i="8"/>
  <c r="Z1380" i="8"/>
  <c r="Y1380" i="8"/>
  <c r="X1380" i="8"/>
  <c r="W1380" i="8"/>
  <c r="V1380" i="8"/>
  <c r="U1380" i="8"/>
  <c r="T1380" i="8"/>
  <c r="S1380" i="8"/>
  <c r="R1380" i="8"/>
  <c r="Q1380" i="8"/>
  <c r="P1380" i="8"/>
  <c r="N1380" i="8"/>
  <c r="M1380" i="8"/>
  <c r="Z1379" i="8"/>
  <c r="Y1379" i="8"/>
  <c r="X1379" i="8"/>
  <c r="W1379" i="8"/>
  <c r="V1379" i="8"/>
  <c r="U1379" i="8"/>
  <c r="T1379" i="8"/>
  <c r="S1379" i="8"/>
  <c r="R1379" i="8"/>
  <c r="Q1379" i="8"/>
  <c r="P1379" i="8"/>
  <c r="N1379" i="8"/>
  <c r="M1379" i="8"/>
  <c r="Z1378" i="8"/>
  <c r="Y1378" i="8"/>
  <c r="X1378" i="8"/>
  <c r="W1378" i="8"/>
  <c r="V1378" i="8"/>
  <c r="U1378" i="8"/>
  <c r="T1378" i="8"/>
  <c r="S1378" i="8"/>
  <c r="R1378" i="8"/>
  <c r="Q1378" i="8"/>
  <c r="P1378" i="8"/>
  <c r="N1378" i="8"/>
  <c r="M1378" i="8"/>
  <c r="Z1377" i="8"/>
  <c r="Y1377" i="8"/>
  <c r="X1377" i="8"/>
  <c r="W1377" i="8"/>
  <c r="V1377" i="8"/>
  <c r="U1377" i="8"/>
  <c r="T1377" i="8"/>
  <c r="S1377" i="8"/>
  <c r="R1377" i="8"/>
  <c r="Q1377" i="8"/>
  <c r="P1377" i="8"/>
  <c r="N1377" i="8"/>
  <c r="M1377" i="8"/>
  <c r="Z1376" i="8"/>
  <c r="Y1376" i="8"/>
  <c r="X1376" i="8"/>
  <c r="W1376" i="8"/>
  <c r="V1376" i="8"/>
  <c r="U1376" i="8"/>
  <c r="T1376" i="8"/>
  <c r="S1376" i="8"/>
  <c r="R1376" i="8"/>
  <c r="Q1376" i="8"/>
  <c r="P1376" i="8"/>
  <c r="N1376" i="8"/>
  <c r="M1376" i="8"/>
  <c r="Z1375" i="8"/>
  <c r="Y1375" i="8"/>
  <c r="X1375" i="8"/>
  <c r="W1375" i="8"/>
  <c r="V1375" i="8"/>
  <c r="U1375" i="8"/>
  <c r="T1375" i="8"/>
  <c r="S1375" i="8"/>
  <c r="R1375" i="8"/>
  <c r="Q1375" i="8"/>
  <c r="P1375" i="8"/>
  <c r="N1375" i="8"/>
  <c r="M1375" i="8"/>
  <c r="Z1374" i="8"/>
  <c r="Y1374" i="8"/>
  <c r="X1374" i="8"/>
  <c r="W1374" i="8"/>
  <c r="V1374" i="8"/>
  <c r="U1374" i="8"/>
  <c r="T1374" i="8"/>
  <c r="S1374" i="8"/>
  <c r="R1374" i="8"/>
  <c r="Q1374" i="8"/>
  <c r="P1374" i="8"/>
  <c r="N1374" i="8"/>
  <c r="M1374" i="8"/>
  <c r="Z1373" i="8"/>
  <c r="Y1373" i="8"/>
  <c r="X1373" i="8"/>
  <c r="W1373" i="8"/>
  <c r="V1373" i="8"/>
  <c r="U1373" i="8"/>
  <c r="T1373" i="8"/>
  <c r="S1373" i="8"/>
  <c r="R1373" i="8"/>
  <c r="Q1373" i="8"/>
  <c r="P1373" i="8"/>
  <c r="N1373" i="8"/>
  <c r="M1373" i="8"/>
  <c r="Z1372" i="8"/>
  <c r="Y1372" i="8"/>
  <c r="X1372" i="8"/>
  <c r="W1372" i="8"/>
  <c r="V1372" i="8"/>
  <c r="U1372" i="8"/>
  <c r="T1372" i="8"/>
  <c r="S1372" i="8"/>
  <c r="R1372" i="8"/>
  <c r="Q1372" i="8"/>
  <c r="P1372" i="8"/>
  <c r="N1372" i="8"/>
  <c r="M1372" i="8"/>
  <c r="Z1371" i="8"/>
  <c r="Y1371" i="8"/>
  <c r="X1371" i="8"/>
  <c r="W1371" i="8"/>
  <c r="V1371" i="8"/>
  <c r="U1371" i="8"/>
  <c r="T1371" i="8"/>
  <c r="S1371" i="8"/>
  <c r="R1371" i="8"/>
  <c r="Q1371" i="8"/>
  <c r="P1371" i="8"/>
  <c r="N1371" i="8"/>
  <c r="M1371" i="8"/>
  <c r="Z1370" i="8"/>
  <c r="Y1370" i="8"/>
  <c r="X1370" i="8"/>
  <c r="W1370" i="8"/>
  <c r="V1370" i="8"/>
  <c r="U1370" i="8"/>
  <c r="T1370" i="8"/>
  <c r="S1370" i="8"/>
  <c r="R1370" i="8"/>
  <c r="Q1370" i="8"/>
  <c r="P1370" i="8"/>
  <c r="N1370" i="8"/>
  <c r="M1370" i="8"/>
  <c r="Z1369" i="8"/>
  <c r="Y1369" i="8"/>
  <c r="X1369" i="8"/>
  <c r="W1369" i="8"/>
  <c r="V1369" i="8"/>
  <c r="U1369" i="8"/>
  <c r="T1369" i="8"/>
  <c r="S1369" i="8"/>
  <c r="R1369" i="8"/>
  <c r="Q1369" i="8"/>
  <c r="P1369" i="8"/>
  <c r="N1369" i="8"/>
  <c r="M1369" i="8"/>
  <c r="Z1368" i="8"/>
  <c r="Y1368" i="8"/>
  <c r="X1368" i="8"/>
  <c r="W1368" i="8"/>
  <c r="V1368" i="8"/>
  <c r="U1368" i="8"/>
  <c r="T1368" i="8"/>
  <c r="S1368" i="8"/>
  <c r="R1368" i="8"/>
  <c r="Q1368" i="8"/>
  <c r="P1368" i="8"/>
  <c r="N1368" i="8"/>
  <c r="M1368" i="8"/>
  <c r="Z1367" i="8"/>
  <c r="Y1367" i="8"/>
  <c r="X1367" i="8"/>
  <c r="W1367" i="8"/>
  <c r="V1367" i="8"/>
  <c r="U1367" i="8"/>
  <c r="T1367" i="8"/>
  <c r="S1367" i="8"/>
  <c r="R1367" i="8"/>
  <c r="Q1367" i="8"/>
  <c r="P1367" i="8"/>
  <c r="N1367" i="8"/>
  <c r="M1367" i="8"/>
  <c r="Z1366" i="8"/>
  <c r="Y1366" i="8"/>
  <c r="X1366" i="8"/>
  <c r="W1366" i="8"/>
  <c r="V1366" i="8"/>
  <c r="U1366" i="8"/>
  <c r="T1366" i="8"/>
  <c r="S1366" i="8"/>
  <c r="R1366" i="8"/>
  <c r="Q1366" i="8"/>
  <c r="P1366" i="8"/>
  <c r="N1366" i="8"/>
  <c r="M1366" i="8"/>
  <c r="Z1365" i="8"/>
  <c r="Y1365" i="8"/>
  <c r="X1365" i="8"/>
  <c r="W1365" i="8"/>
  <c r="V1365" i="8"/>
  <c r="U1365" i="8"/>
  <c r="T1365" i="8"/>
  <c r="S1365" i="8"/>
  <c r="R1365" i="8"/>
  <c r="Q1365" i="8"/>
  <c r="P1365" i="8"/>
  <c r="N1365" i="8"/>
  <c r="M1365" i="8"/>
  <c r="Z1364" i="8"/>
  <c r="Y1364" i="8"/>
  <c r="X1364" i="8"/>
  <c r="W1364" i="8"/>
  <c r="V1364" i="8"/>
  <c r="U1364" i="8"/>
  <c r="T1364" i="8"/>
  <c r="S1364" i="8"/>
  <c r="R1364" i="8"/>
  <c r="Q1364" i="8"/>
  <c r="P1364" i="8"/>
  <c r="N1364" i="8"/>
  <c r="M1364" i="8"/>
  <c r="Z1363" i="8"/>
  <c r="Y1363" i="8"/>
  <c r="X1363" i="8"/>
  <c r="W1363" i="8"/>
  <c r="V1363" i="8"/>
  <c r="U1363" i="8"/>
  <c r="T1363" i="8"/>
  <c r="S1363" i="8"/>
  <c r="R1363" i="8"/>
  <c r="Q1363" i="8"/>
  <c r="P1363" i="8"/>
  <c r="N1363" i="8"/>
  <c r="M1363" i="8"/>
  <c r="Z1362" i="8"/>
  <c r="Y1362" i="8"/>
  <c r="X1362" i="8"/>
  <c r="W1362" i="8"/>
  <c r="V1362" i="8"/>
  <c r="U1362" i="8"/>
  <c r="T1362" i="8"/>
  <c r="S1362" i="8"/>
  <c r="R1362" i="8"/>
  <c r="Q1362" i="8"/>
  <c r="P1362" i="8"/>
  <c r="N1362" i="8"/>
  <c r="M1362" i="8"/>
  <c r="Z1361" i="8"/>
  <c r="Y1361" i="8"/>
  <c r="X1361" i="8"/>
  <c r="W1361" i="8"/>
  <c r="V1361" i="8"/>
  <c r="U1361" i="8"/>
  <c r="T1361" i="8"/>
  <c r="S1361" i="8"/>
  <c r="R1361" i="8"/>
  <c r="Q1361" i="8"/>
  <c r="P1361" i="8"/>
  <c r="N1361" i="8"/>
  <c r="M1361" i="8"/>
  <c r="Z1360" i="8"/>
  <c r="Y1360" i="8"/>
  <c r="X1360" i="8"/>
  <c r="W1360" i="8"/>
  <c r="V1360" i="8"/>
  <c r="U1360" i="8"/>
  <c r="T1360" i="8"/>
  <c r="S1360" i="8"/>
  <c r="R1360" i="8"/>
  <c r="Q1360" i="8"/>
  <c r="P1360" i="8"/>
  <c r="N1360" i="8"/>
  <c r="M1360" i="8"/>
  <c r="Z1359" i="8"/>
  <c r="Y1359" i="8"/>
  <c r="X1359" i="8"/>
  <c r="W1359" i="8"/>
  <c r="V1359" i="8"/>
  <c r="U1359" i="8"/>
  <c r="T1359" i="8"/>
  <c r="S1359" i="8"/>
  <c r="R1359" i="8"/>
  <c r="Q1359" i="8"/>
  <c r="P1359" i="8"/>
  <c r="N1359" i="8"/>
  <c r="M1359" i="8"/>
  <c r="Z1358" i="8"/>
  <c r="Y1358" i="8"/>
  <c r="X1358" i="8"/>
  <c r="W1358" i="8"/>
  <c r="V1358" i="8"/>
  <c r="U1358" i="8"/>
  <c r="T1358" i="8"/>
  <c r="S1358" i="8"/>
  <c r="R1358" i="8"/>
  <c r="Q1358" i="8"/>
  <c r="P1358" i="8"/>
  <c r="N1358" i="8"/>
  <c r="M1358" i="8"/>
  <c r="Z1357" i="8"/>
  <c r="Y1357" i="8"/>
  <c r="X1357" i="8"/>
  <c r="W1357" i="8"/>
  <c r="V1357" i="8"/>
  <c r="U1357" i="8"/>
  <c r="T1357" i="8"/>
  <c r="S1357" i="8"/>
  <c r="R1357" i="8"/>
  <c r="Q1357" i="8"/>
  <c r="P1357" i="8"/>
  <c r="N1357" i="8"/>
  <c r="M1357" i="8"/>
  <c r="Z1356" i="8"/>
  <c r="Y1356" i="8"/>
  <c r="X1356" i="8"/>
  <c r="W1356" i="8"/>
  <c r="V1356" i="8"/>
  <c r="U1356" i="8"/>
  <c r="T1356" i="8"/>
  <c r="S1356" i="8"/>
  <c r="R1356" i="8"/>
  <c r="Q1356" i="8"/>
  <c r="P1356" i="8"/>
  <c r="N1356" i="8"/>
  <c r="M1356" i="8"/>
  <c r="Z1355" i="8"/>
  <c r="Y1355" i="8"/>
  <c r="X1355" i="8"/>
  <c r="W1355" i="8"/>
  <c r="V1355" i="8"/>
  <c r="U1355" i="8"/>
  <c r="T1355" i="8"/>
  <c r="S1355" i="8"/>
  <c r="R1355" i="8"/>
  <c r="Q1355" i="8"/>
  <c r="P1355" i="8"/>
  <c r="N1355" i="8"/>
  <c r="M1355" i="8"/>
  <c r="Z1354" i="8"/>
  <c r="Y1354" i="8"/>
  <c r="X1354" i="8"/>
  <c r="W1354" i="8"/>
  <c r="V1354" i="8"/>
  <c r="U1354" i="8"/>
  <c r="T1354" i="8"/>
  <c r="S1354" i="8"/>
  <c r="R1354" i="8"/>
  <c r="Q1354" i="8"/>
  <c r="P1354" i="8"/>
  <c r="N1354" i="8"/>
  <c r="M1354" i="8"/>
  <c r="Z1353" i="8"/>
  <c r="Y1353" i="8"/>
  <c r="X1353" i="8"/>
  <c r="W1353" i="8"/>
  <c r="V1353" i="8"/>
  <c r="U1353" i="8"/>
  <c r="T1353" i="8"/>
  <c r="S1353" i="8"/>
  <c r="R1353" i="8"/>
  <c r="Q1353" i="8"/>
  <c r="P1353" i="8"/>
  <c r="N1353" i="8"/>
  <c r="M1353" i="8"/>
  <c r="Z1352" i="8"/>
  <c r="Y1352" i="8"/>
  <c r="X1352" i="8"/>
  <c r="W1352" i="8"/>
  <c r="V1352" i="8"/>
  <c r="U1352" i="8"/>
  <c r="T1352" i="8"/>
  <c r="S1352" i="8"/>
  <c r="R1352" i="8"/>
  <c r="Q1352" i="8"/>
  <c r="P1352" i="8"/>
  <c r="N1352" i="8"/>
  <c r="M1352" i="8"/>
  <c r="Z1351" i="8"/>
  <c r="Y1351" i="8"/>
  <c r="X1351" i="8"/>
  <c r="W1351" i="8"/>
  <c r="V1351" i="8"/>
  <c r="U1351" i="8"/>
  <c r="T1351" i="8"/>
  <c r="S1351" i="8"/>
  <c r="R1351" i="8"/>
  <c r="Q1351" i="8"/>
  <c r="P1351" i="8"/>
  <c r="N1351" i="8"/>
  <c r="M1351" i="8"/>
  <c r="Z1350" i="8"/>
  <c r="Y1350" i="8"/>
  <c r="X1350" i="8"/>
  <c r="W1350" i="8"/>
  <c r="V1350" i="8"/>
  <c r="U1350" i="8"/>
  <c r="T1350" i="8"/>
  <c r="S1350" i="8"/>
  <c r="R1350" i="8"/>
  <c r="Q1350" i="8"/>
  <c r="P1350" i="8"/>
  <c r="N1350" i="8"/>
  <c r="M1350" i="8"/>
  <c r="Z1349" i="8"/>
  <c r="Y1349" i="8"/>
  <c r="X1349" i="8"/>
  <c r="W1349" i="8"/>
  <c r="V1349" i="8"/>
  <c r="U1349" i="8"/>
  <c r="T1349" i="8"/>
  <c r="S1349" i="8"/>
  <c r="R1349" i="8"/>
  <c r="Q1349" i="8"/>
  <c r="P1349" i="8"/>
  <c r="N1349" i="8"/>
  <c r="M1349" i="8"/>
  <c r="Z1348" i="8"/>
  <c r="Y1348" i="8"/>
  <c r="X1348" i="8"/>
  <c r="W1348" i="8"/>
  <c r="V1348" i="8"/>
  <c r="U1348" i="8"/>
  <c r="T1348" i="8"/>
  <c r="S1348" i="8"/>
  <c r="R1348" i="8"/>
  <c r="Q1348" i="8"/>
  <c r="P1348" i="8"/>
  <c r="N1348" i="8"/>
  <c r="M1348" i="8"/>
  <c r="Z1347" i="8"/>
  <c r="Y1347" i="8"/>
  <c r="X1347" i="8"/>
  <c r="W1347" i="8"/>
  <c r="V1347" i="8"/>
  <c r="U1347" i="8"/>
  <c r="T1347" i="8"/>
  <c r="S1347" i="8"/>
  <c r="R1347" i="8"/>
  <c r="Q1347" i="8"/>
  <c r="P1347" i="8"/>
  <c r="N1347" i="8"/>
  <c r="M1347" i="8"/>
  <c r="Z1346" i="8"/>
  <c r="Y1346" i="8"/>
  <c r="X1346" i="8"/>
  <c r="W1346" i="8"/>
  <c r="V1346" i="8"/>
  <c r="U1346" i="8"/>
  <c r="T1346" i="8"/>
  <c r="S1346" i="8"/>
  <c r="R1346" i="8"/>
  <c r="Q1346" i="8"/>
  <c r="P1346" i="8"/>
  <c r="N1346" i="8"/>
  <c r="M1346" i="8"/>
  <c r="Z1345" i="8"/>
  <c r="Y1345" i="8"/>
  <c r="X1345" i="8"/>
  <c r="W1345" i="8"/>
  <c r="V1345" i="8"/>
  <c r="U1345" i="8"/>
  <c r="T1345" i="8"/>
  <c r="S1345" i="8"/>
  <c r="R1345" i="8"/>
  <c r="Q1345" i="8"/>
  <c r="P1345" i="8"/>
  <c r="N1345" i="8"/>
  <c r="M1345" i="8"/>
  <c r="Z1344" i="8"/>
  <c r="Y1344" i="8"/>
  <c r="X1344" i="8"/>
  <c r="W1344" i="8"/>
  <c r="V1344" i="8"/>
  <c r="U1344" i="8"/>
  <c r="T1344" i="8"/>
  <c r="S1344" i="8"/>
  <c r="R1344" i="8"/>
  <c r="Q1344" i="8"/>
  <c r="P1344" i="8"/>
  <c r="N1344" i="8"/>
  <c r="M1344" i="8"/>
  <c r="Z1343" i="8"/>
  <c r="Y1343" i="8"/>
  <c r="X1343" i="8"/>
  <c r="W1343" i="8"/>
  <c r="V1343" i="8"/>
  <c r="U1343" i="8"/>
  <c r="T1343" i="8"/>
  <c r="S1343" i="8"/>
  <c r="R1343" i="8"/>
  <c r="Q1343" i="8"/>
  <c r="P1343" i="8"/>
  <c r="N1343" i="8"/>
  <c r="M1343" i="8"/>
  <c r="Z1342" i="8"/>
  <c r="Y1342" i="8"/>
  <c r="X1342" i="8"/>
  <c r="W1342" i="8"/>
  <c r="V1342" i="8"/>
  <c r="U1342" i="8"/>
  <c r="T1342" i="8"/>
  <c r="S1342" i="8"/>
  <c r="R1342" i="8"/>
  <c r="Q1342" i="8"/>
  <c r="P1342" i="8"/>
  <c r="N1342" i="8"/>
  <c r="M1342" i="8"/>
  <c r="Z1341" i="8"/>
  <c r="Y1341" i="8"/>
  <c r="X1341" i="8"/>
  <c r="W1341" i="8"/>
  <c r="V1341" i="8"/>
  <c r="U1341" i="8"/>
  <c r="T1341" i="8"/>
  <c r="S1341" i="8"/>
  <c r="R1341" i="8"/>
  <c r="Q1341" i="8"/>
  <c r="P1341" i="8"/>
  <c r="N1341" i="8"/>
  <c r="M1341" i="8"/>
  <c r="Z1340" i="8"/>
  <c r="Y1340" i="8"/>
  <c r="X1340" i="8"/>
  <c r="W1340" i="8"/>
  <c r="V1340" i="8"/>
  <c r="U1340" i="8"/>
  <c r="T1340" i="8"/>
  <c r="S1340" i="8"/>
  <c r="R1340" i="8"/>
  <c r="Q1340" i="8"/>
  <c r="P1340" i="8"/>
  <c r="N1340" i="8"/>
  <c r="M1340" i="8"/>
  <c r="Z1339" i="8"/>
  <c r="Y1339" i="8"/>
  <c r="X1339" i="8"/>
  <c r="W1339" i="8"/>
  <c r="V1339" i="8"/>
  <c r="U1339" i="8"/>
  <c r="T1339" i="8"/>
  <c r="S1339" i="8"/>
  <c r="R1339" i="8"/>
  <c r="Q1339" i="8"/>
  <c r="P1339" i="8"/>
  <c r="N1339" i="8"/>
  <c r="M1339" i="8"/>
  <c r="Z1338" i="8"/>
  <c r="Y1338" i="8"/>
  <c r="X1338" i="8"/>
  <c r="W1338" i="8"/>
  <c r="V1338" i="8"/>
  <c r="U1338" i="8"/>
  <c r="T1338" i="8"/>
  <c r="S1338" i="8"/>
  <c r="R1338" i="8"/>
  <c r="Q1338" i="8"/>
  <c r="P1338" i="8"/>
  <c r="N1338" i="8"/>
  <c r="M1338" i="8"/>
  <c r="Z1337" i="8"/>
  <c r="Y1337" i="8"/>
  <c r="X1337" i="8"/>
  <c r="W1337" i="8"/>
  <c r="V1337" i="8"/>
  <c r="U1337" i="8"/>
  <c r="T1337" i="8"/>
  <c r="S1337" i="8"/>
  <c r="R1337" i="8"/>
  <c r="Q1337" i="8"/>
  <c r="P1337" i="8"/>
  <c r="N1337" i="8"/>
  <c r="M1337" i="8"/>
  <c r="Z1336" i="8"/>
  <c r="Y1336" i="8"/>
  <c r="X1336" i="8"/>
  <c r="W1336" i="8"/>
  <c r="V1336" i="8"/>
  <c r="U1336" i="8"/>
  <c r="T1336" i="8"/>
  <c r="S1336" i="8"/>
  <c r="R1336" i="8"/>
  <c r="Q1336" i="8"/>
  <c r="P1336" i="8"/>
  <c r="N1336" i="8"/>
  <c r="M1336" i="8"/>
  <c r="Z1335" i="8"/>
  <c r="Y1335" i="8"/>
  <c r="X1335" i="8"/>
  <c r="W1335" i="8"/>
  <c r="V1335" i="8"/>
  <c r="U1335" i="8"/>
  <c r="T1335" i="8"/>
  <c r="S1335" i="8"/>
  <c r="R1335" i="8"/>
  <c r="Q1335" i="8"/>
  <c r="P1335" i="8"/>
  <c r="N1335" i="8"/>
  <c r="M1335" i="8"/>
  <c r="Z1334" i="8"/>
  <c r="Y1334" i="8"/>
  <c r="X1334" i="8"/>
  <c r="W1334" i="8"/>
  <c r="V1334" i="8"/>
  <c r="U1334" i="8"/>
  <c r="T1334" i="8"/>
  <c r="S1334" i="8"/>
  <c r="R1334" i="8"/>
  <c r="Q1334" i="8"/>
  <c r="P1334" i="8"/>
  <c r="N1334" i="8"/>
  <c r="M1334" i="8"/>
  <c r="Z1333" i="8"/>
  <c r="Y1333" i="8"/>
  <c r="X1333" i="8"/>
  <c r="W1333" i="8"/>
  <c r="V1333" i="8"/>
  <c r="U1333" i="8"/>
  <c r="T1333" i="8"/>
  <c r="S1333" i="8"/>
  <c r="R1333" i="8"/>
  <c r="Q1333" i="8"/>
  <c r="P1333" i="8"/>
  <c r="N1333" i="8"/>
  <c r="M1333" i="8"/>
  <c r="Z1332" i="8"/>
  <c r="Y1332" i="8"/>
  <c r="X1332" i="8"/>
  <c r="W1332" i="8"/>
  <c r="V1332" i="8"/>
  <c r="U1332" i="8"/>
  <c r="T1332" i="8"/>
  <c r="S1332" i="8"/>
  <c r="R1332" i="8"/>
  <c r="Q1332" i="8"/>
  <c r="P1332" i="8"/>
  <c r="N1332" i="8"/>
  <c r="M1332" i="8"/>
  <c r="Z1331" i="8"/>
  <c r="Y1331" i="8"/>
  <c r="X1331" i="8"/>
  <c r="W1331" i="8"/>
  <c r="V1331" i="8"/>
  <c r="U1331" i="8"/>
  <c r="T1331" i="8"/>
  <c r="S1331" i="8"/>
  <c r="R1331" i="8"/>
  <c r="Q1331" i="8"/>
  <c r="P1331" i="8"/>
  <c r="N1331" i="8"/>
  <c r="M1331" i="8"/>
  <c r="Z1330" i="8"/>
  <c r="Y1330" i="8"/>
  <c r="X1330" i="8"/>
  <c r="W1330" i="8"/>
  <c r="V1330" i="8"/>
  <c r="U1330" i="8"/>
  <c r="T1330" i="8"/>
  <c r="S1330" i="8"/>
  <c r="R1330" i="8"/>
  <c r="Q1330" i="8"/>
  <c r="P1330" i="8"/>
  <c r="N1330" i="8"/>
  <c r="M1330" i="8"/>
  <c r="Z1329" i="8"/>
  <c r="Y1329" i="8"/>
  <c r="X1329" i="8"/>
  <c r="W1329" i="8"/>
  <c r="V1329" i="8"/>
  <c r="U1329" i="8"/>
  <c r="T1329" i="8"/>
  <c r="S1329" i="8"/>
  <c r="R1329" i="8"/>
  <c r="Q1329" i="8"/>
  <c r="P1329" i="8"/>
  <c r="N1329" i="8"/>
  <c r="M1329" i="8"/>
  <c r="Z1328" i="8"/>
  <c r="Y1328" i="8"/>
  <c r="X1328" i="8"/>
  <c r="W1328" i="8"/>
  <c r="V1328" i="8"/>
  <c r="U1328" i="8"/>
  <c r="T1328" i="8"/>
  <c r="S1328" i="8"/>
  <c r="R1328" i="8"/>
  <c r="Q1328" i="8"/>
  <c r="P1328" i="8"/>
  <c r="N1328" i="8"/>
  <c r="M1328" i="8"/>
  <c r="Z1327" i="8"/>
  <c r="Y1327" i="8"/>
  <c r="X1327" i="8"/>
  <c r="W1327" i="8"/>
  <c r="V1327" i="8"/>
  <c r="U1327" i="8"/>
  <c r="T1327" i="8"/>
  <c r="S1327" i="8"/>
  <c r="R1327" i="8"/>
  <c r="Q1327" i="8"/>
  <c r="P1327" i="8"/>
  <c r="N1327" i="8"/>
  <c r="M1327" i="8"/>
  <c r="Z1326" i="8"/>
  <c r="Y1326" i="8"/>
  <c r="X1326" i="8"/>
  <c r="W1326" i="8"/>
  <c r="V1326" i="8"/>
  <c r="U1326" i="8"/>
  <c r="T1326" i="8"/>
  <c r="S1326" i="8"/>
  <c r="R1326" i="8"/>
  <c r="Q1326" i="8"/>
  <c r="P1326" i="8"/>
  <c r="N1326" i="8"/>
  <c r="M1326" i="8"/>
  <c r="Z1325" i="8"/>
  <c r="Y1325" i="8"/>
  <c r="X1325" i="8"/>
  <c r="W1325" i="8"/>
  <c r="V1325" i="8"/>
  <c r="U1325" i="8"/>
  <c r="T1325" i="8"/>
  <c r="S1325" i="8"/>
  <c r="R1325" i="8"/>
  <c r="Q1325" i="8"/>
  <c r="P1325" i="8"/>
  <c r="N1325" i="8"/>
  <c r="M1325" i="8"/>
  <c r="Z1324" i="8"/>
  <c r="Y1324" i="8"/>
  <c r="X1324" i="8"/>
  <c r="W1324" i="8"/>
  <c r="V1324" i="8"/>
  <c r="U1324" i="8"/>
  <c r="T1324" i="8"/>
  <c r="S1324" i="8"/>
  <c r="R1324" i="8"/>
  <c r="Q1324" i="8"/>
  <c r="P1324" i="8"/>
  <c r="N1324" i="8"/>
  <c r="M1324" i="8"/>
  <c r="Z1323" i="8"/>
  <c r="Y1323" i="8"/>
  <c r="X1323" i="8"/>
  <c r="W1323" i="8"/>
  <c r="V1323" i="8"/>
  <c r="U1323" i="8"/>
  <c r="T1323" i="8"/>
  <c r="S1323" i="8"/>
  <c r="R1323" i="8"/>
  <c r="Q1323" i="8"/>
  <c r="P1323" i="8"/>
  <c r="N1323" i="8"/>
  <c r="M1323" i="8"/>
  <c r="Z1322" i="8"/>
  <c r="Y1322" i="8"/>
  <c r="X1322" i="8"/>
  <c r="W1322" i="8"/>
  <c r="V1322" i="8"/>
  <c r="U1322" i="8"/>
  <c r="T1322" i="8"/>
  <c r="S1322" i="8"/>
  <c r="R1322" i="8"/>
  <c r="Q1322" i="8"/>
  <c r="P1322" i="8"/>
  <c r="N1322" i="8"/>
  <c r="M1322" i="8"/>
  <c r="Z1321" i="8"/>
  <c r="Y1321" i="8"/>
  <c r="X1321" i="8"/>
  <c r="W1321" i="8"/>
  <c r="V1321" i="8"/>
  <c r="U1321" i="8"/>
  <c r="T1321" i="8"/>
  <c r="S1321" i="8"/>
  <c r="R1321" i="8"/>
  <c r="Q1321" i="8"/>
  <c r="P1321" i="8"/>
  <c r="N1321" i="8"/>
  <c r="M1321" i="8"/>
  <c r="Z1320" i="8"/>
  <c r="Y1320" i="8"/>
  <c r="X1320" i="8"/>
  <c r="W1320" i="8"/>
  <c r="V1320" i="8"/>
  <c r="U1320" i="8"/>
  <c r="T1320" i="8"/>
  <c r="S1320" i="8"/>
  <c r="R1320" i="8"/>
  <c r="Q1320" i="8"/>
  <c r="P1320" i="8"/>
  <c r="N1320" i="8"/>
  <c r="M1320" i="8"/>
  <c r="Z1319" i="8"/>
  <c r="Y1319" i="8"/>
  <c r="X1319" i="8"/>
  <c r="W1319" i="8"/>
  <c r="V1319" i="8"/>
  <c r="U1319" i="8"/>
  <c r="T1319" i="8"/>
  <c r="S1319" i="8"/>
  <c r="R1319" i="8"/>
  <c r="Q1319" i="8"/>
  <c r="P1319" i="8"/>
  <c r="N1319" i="8"/>
  <c r="M1319" i="8"/>
  <c r="Z1318" i="8"/>
  <c r="Y1318" i="8"/>
  <c r="X1318" i="8"/>
  <c r="W1318" i="8"/>
  <c r="V1318" i="8"/>
  <c r="U1318" i="8"/>
  <c r="T1318" i="8"/>
  <c r="S1318" i="8"/>
  <c r="R1318" i="8"/>
  <c r="Q1318" i="8"/>
  <c r="P1318" i="8"/>
  <c r="N1318" i="8"/>
  <c r="M1318" i="8"/>
  <c r="Z1317" i="8"/>
  <c r="Y1317" i="8"/>
  <c r="X1317" i="8"/>
  <c r="W1317" i="8"/>
  <c r="V1317" i="8"/>
  <c r="U1317" i="8"/>
  <c r="T1317" i="8"/>
  <c r="S1317" i="8"/>
  <c r="R1317" i="8"/>
  <c r="Q1317" i="8"/>
  <c r="P1317" i="8"/>
  <c r="N1317" i="8"/>
  <c r="M1317" i="8"/>
  <c r="Z1316" i="8"/>
  <c r="Y1316" i="8"/>
  <c r="X1316" i="8"/>
  <c r="W1316" i="8"/>
  <c r="V1316" i="8"/>
  <c r="U1316" i="8"/>
  <c r="T1316" i="8"/>
  <c r="S1316" i="8"/>
  <c r="R1316" i="8"/>
  <c r="Q1316" i="8"/>
  <c r="P1316" i="8"/>
  <c r="N1316" i="8"/>
  <c r="M1316" i="8"/>
  <c r="Z1315" i="8"/>
  <c r="Y1315" i="8"/>
  <c r="X1315" i="8"/>
  <c r="W1315" i="8"/>
  <c r="V1315" i="8"/>
  <c r="U1315" i="8"/>
  <c r="T1315" i="8"/>
  <c r="S1315" i="8"/>
  <c r="R1315" i="8"/>
  <c r="Q1315" i="8"/>
  <c r="P1315" i="8"/>
  <c r="N1315" i="8"/>
  <c r="M1315" i="8"/>
  <c r="Z1314" i="8"/>
  <c r="Y1314" i="8"/>
  <c r="X1314" i="8"/>
  <c r="W1314" i="8"/>
  <c r="V1314" i="8"/>
  <c r="U1314" i="8"/>
  <c r="T1314" i="8"/>
  <c r="S1314" i="8"/>
  <c r="R1314" i="8"/>
  <c r="Q1314" i="8"/>
  <c r="P1314" i="8"/>
  <c r="N1314" i="8"/>
  <c r="M1314" i="8"/>
  <c r="Z1313" i="8"/>
  <c r="Y1313" i="8"/>
  <c r="X1313" i="8"/>
  <c r="W1313" i="8"/>
  <c r="V1313" i="8"/>
  <c r="U1313" i="8"/>
  <c r="T1313" i="8"/>
  <c r="S1313" i="8"/>
  <c r="R1313" i="8"/>
  <c r="Q1313" i="8"/>
  <c r="P1313" i="8"/>
  <c r="N1313" i="8"/>
  <c r="M1313" i="8"/>
  <c r="Z1312" i="8"/>
  <c r="Y1312" i="8"/>
  <c r="X1312" i="8"/>
  <c r="W1312" i="8"/>
  <c r="V1312" i="8"/>
  <c r="U1312" i="8"/>
  <c r="T1312" i="8"/>
  <c r="S1312" i="8"/>
  <c r="R1312" i="8"/>
  <c r="Q1312" i="8"/>
  <c r="P1312" i="8"/>
  <c r="N1312" i="8"/>
  <c r="M1312" i="8"/>
  <c r="Z1311" i="8"/>
  <c r="Y1311" i="8"/>
  <c r="X1311" i="8"/>
  <c r="W1311" i="8"/>
  <c r="V1311" i="8"/>
  <c r="U1311" i="8"/>
  <c r="T1311" i="8"/>
  <c r="S1311" i="8"/>
  <c r="R1311" i="8"/>
  <c r="Q1311" i="8"/>
  <c r="P1311" i="8"/>
  <c r="N1311" i="8"/>
  <c r="M1311" i="8"/>
  <c r="Z1310" i="8"/>
  <c r="Y1310" i="8"/>
  <c r="X1310" i="8"/>
  <c r="W1310" i="8"/>
  <c r="V1310" i="8"/>
  <c r="U1310" i="8"/>
  <c r="T1310" i="8"/>
  <c r="S1310" i="8"/>
  <c r="R1310" i="8"/>
  <c r="Q1310" i="8"/>
  <c r="P1310" i="8"/>
  <c r="N1310" i="8"/>
  <c r="M1310" i="8"/>
  <c r="Z1309" i="8"/>
  <c r="Y1309" i="8"/>
  <c r="X1309" i="8"/>
  <c r="W1309" i="8"/>
  <c r="V1309" i="8"/>
  <c r="U1309" i="8"/>
  <c r="T1309" i="8"/>
  <c r="S1309" i="8"/>
  <c r="R1309" i="8"/>
  <c r="Q1309" i="8"/>
  <c r="P1309" i="8"/>
  <c r="N1309" i="8"/>
  <c r="M1309" i="8"/>
  <c r="Z1308" i="8"/>
  <c r="Y1308" i="8"/>
  <c r="X1308" i="8"/>
  <c r="W1308" i="8"/>
  <c r="V1308" i="8"/>
  <c r="U1308" i="8"/>
  <c r="T1308" i="8"/>
  <c r="S1308" i="8"/>
  <c r="R1308" i="8"/>
  <c r="Q1308" i="8"/>
  <c r="P1308" i="8"/>
  <c r="N1308" i="8"/>
  <c r="M1308" i="8"/>
  <c r="Z1307" i="8"/>
  <c r="Y1307" i="8"/>
  <c r="X1307" i="8"/>
  <c r="W1307" i="8"/>
  <c r="V1307" i="8"/>
  <c r="U1307" i="8"/>
  <c r="T1307" i="8"/>
  <c r="S1307" i="8"/>
  <c r="R1307" i="8"/>
  <c r="Q1307" i="8"/>
  <c r="P1307" i="8"/>
  <c r="N1307" i="8"/>
  <c r="M1307" i="8"/>
  <c r="Z1306" i="8"/>
  <c r="Y1306" i="8"/>
  <c r="X1306" i="8"/>
  <c r="W1306" i="8"/>
  <c r="V1306" i="8"/>
  <c r="U1306" i="8"/>
  <c r="T1306" i="8"/>
  <c r="S1306" i="8"/>
  <c r="R1306" i="8"/>
  <c r="Q1306" i="8"/>
  <c r="P1306" i="8"/>
  <c r="N1306" i="8"/>
  <c r="M1306" i="8"/>
  <c r="Z1305" i="8"/>
  <c r="Y1305" i="8"/>
  <c r="X1305" i="8"/>
  <c r="W1305" i="8"/>
  <c r="V1305" i="8"/>
  <c r="U1305" i="8"/>
  <c r="T1305" i="8"/>
  <c r="S1305" i="8"/>
  <c r="R1305" i="8"/>
  <c r="Q1305" i="8"/>
  <c r="P1305" i="8"/>
  <c r="N1305" i="8"/>
  <c r="M1305" i="8"/>
  <c r="Z1304" i="8"/>
  <c r="Y1304" i="8"/>
  <c r="X1304" i="8"/>
  <c r="W1304" i="8"/>
  <c r="V1304" i="8"/>
  <c r="U1304" i="8"/>
  <c r="T1304" i="8"/>
  <c r="S1304" i="8"/>
  <c r="R1304" i="8"/>
  <c r="Q1304" i="8"/>
  <c r="P1304" i="8"/>
  <c r="N1304" i="8"/>
  <c r="M1304" i="8"/>
  <c r="Z1303" i="8"/>
  <c r="Y1303" i="8"/>
  <c r="X1303" i="8"/>
  <c r="W1303" i="8"/>
  <c r="V1303" i="8"/>
  <c r="U1303" i="8"/>
  <c r="T1303" i="8"/>
  <c r="S1303" i="8"/>
  <c r="R1303" i="8"/>
  <c r="Q1303" i="8"/>
  <c r="P1303" i="8"/>
  <c r="N1303" i="8"/>
  <c r="M1303" i="8"/>
  <c r="Z1302" i="8"/>
  <c r="Y1302" i="8"/>
  <c r="X1302" i="8"/>
  <c r="W1302" i="8"/>
  <c r="V1302" i="8"/>
  <c r="U1302" i="8"/>
  <c r="T1302" i="8"/>
  <c r="S1302" i="8"/>
  <c r="R1302" i="8"/>
  <c r="Q1302" i="8"/>
  <c r="P1302" i="8"/>
  <c r="N1302" i="8"/>
  <c r="M1302" i="8"/>
  <c r="Z1301" i="8"/>
  <c r="Y1301" i="8"/>
  <c r="X1301" i="8"/>
  <c r="W1301" i="8"/>
  <c r="V1301" i="8"/>
  <c r="U1301" i="8"/>
  <c r="T1301" i="8"/>
  <c r="S1301" i="8"/>
  <c r="R1301" i="8"/>
  <c r="Q1301" i="8"/>
  <c r="P1301" i="8"/>
  <c r="N1301" i="8"/>
  <c r="M1301" i="8"/>
  <c r="Z1300" i="8"/>
  <c r="Y1300" i="8"/>
  <c r="X1300" i="8"/>
  <c r="W1300" i="8"/>
  <c r="V1300" i="8"/>
  <c r="U1300" i="8"/>
  <c r="T1300" i="8"/>
  <c r="S1300" i="8"/>
  <c r="R1300" i="8"/>
  <c r="Q1300" i="8"/>
  <c r="P1300" i="8"/>
  <c r="N1300" i="8"/>
  <c r="M1300" i="8"/>
  <c r="Z1299" i="8"/>
  <c r="Y1299" i="8"/>
  <c r="X1299" i="8"/>
  <c r="W1299" i="8"/>
  <c r="V1299" i="8"/>
  <c r="U1299" i="8"/>
  <c r="T1299" i="8"/>
  <c r="S1299" i="8"/>
  <c r="R1299" i="8"/>
  <c r="Q1299" i="8"/>
  <c r="P1299" i="8"/>
  <c r="N1299" i="8"/>
  <c r="M1299" i="8"/>
  <c r="Z1298" i="8"/>
  <c r="Y1298" i="8"/>
  <c r="X1298" i="8"/>
  <c r="W1298" i="8"/>
  <c r="V1298" i="8"/>
  <c r="U1298" i="8"/>
  <c r="T1298" i="8"/>
  <c r="S1298" i="8"/>
  <c r="R1298" i="8"/>
  <c r="Q1298" i="8"/>
  <c r="P1298" i="8"/>
  <c r="N1298" i="8"/>
  <c r="M1298" i="8"/>
  <c r="Z1297" i="8"/>
  <c r="Y1297" i="8"/>
  <c r="X1297" i="8"/>
  <c r="W1297" i="8"/>
  <c r="V1297" i="8"/>
  <c r="U1297" i="8"/>
  <c r="T1297" i="8"/>
  <c r="S1297" i="8"/>
  <c r="R1297" i="8"/>
  <c r="Q1297" i="8"/>
  <c r="P1297" i="8"/>
  <c r="N1297" i="8"/>
  <c r="M1297" i="8"/>
  <c r="Z1296" i="8"/>
  <c r="Y1296" i="8"/>
  <c r="X1296" i="8"/>
  <c r="W1296" i="8"/>
  <c r="V1296" i="8"/>
  <c r="U1296" i="8"/>
  <c r="T1296" i="8"/>
  <c r="S1296" i="8"/>
  <c r="R1296" i="8"/>
  <c r="Q1296" i="8"/>
  <c r="P1296" i="8"/>
  <c r="N1296" i="8"/>
  <c r="M1296" i="8"/>
  <c r="Z1295" i="8"/>
  <c r="Y1295" i="8"/>
  <c r="X1295" i="8"/>
  <c r="W1295" i="8"/>
  <c r="V1295" i="8"/>
  <c r="U1295" i="8"/>
  <c r="T1295" i="8"/>
  <c r="S1295" i="8"/>
  <c r="R1295" i="8"/>
  <c r="Q1295" i="8"/>
  <c r="P1295" i="8"/>
  <c r="N1295" i="8"/>
  <c r="M1295" i="8"/>
  <c r="Z1294" i="8"/>
  <c r="Y1294" i="8"/>
  <c r="X1294" i="8"/>
  <c r="W1294" i="8"/>
  <c r="V1294" i="8"/>
  <c r="U1294" i="8"/>
  <c r="T1294" i="8"/>
  <c r="S1294" i="8"/>
  <c r="R1294" i="8"/>
  <c r="Q1294" i="8"/>
  <c r="P1294" i="8"/>
  <c r="N1294" i="8"/>
  <c r="M1294" i="8"/>
  <c r="Z1293" i="8"/>
  <c r="Y1293" i="8"/>
  <c r="X1293" i="8"/>
  <c r="W1293" i="8"/>
  <c r="V1293" i="8"/>
  <c r="U1293" i="8"/>
  <c r="T1293" i="8"/>
  <c r="S1293" i="8"/>
  <c r="R1293" i="8"/>
  <c r="Q1293" i="8"/>
  <c r="P1293" i="8"/>
  <c r="N1293" i="8"/>
  <c r="M1293" i="8"/>
  <c r="Z1292" i="8"/>
  <c r="Y1292" i="8"/>
  <c r="X1292" i="8"/>
  <c r="W1292" i="8"/>
  <c r="V1292" i="8"/>
  <c r="U1292" i="8"/>
  <c r="T1292" i="8"/>
  <c r="S1292" i="8"/>
  <c r="R1292" i="8"/>
  <c r="Q1292" i="8"/>
  <c r="P1292" i="8"/>
  <c r="N1292" i="8"/>
  <c r="M1292" i="8"/>
  <c r="Z1291" i="8"/>
  <c r="Y1291" i="8"/>
  <c r="X1291" i="8"/>
  <c r="W1291" i="8"/>
  <c r="V1291" i="8"/>
  <c r="U1291" i="8"/>
  <c r="T1291" i="8"/>
  <c r="S1291" i="8"/>
  <c r="R1291" i="8"/>
  <c r="Q1291" i="8"/>
  <c r="P1291" i="8"/>
  <c r="N1291" i="8"/>
  <c r="M1291" i="8"/>
  <c r="Z1290" i="8"/>
  <c r="Y1290" i="8"/>
  <c r="X1290" i="8"/>
  <c r="W1290" i="8"/>
  <c r="V1290" i="8"/>
  <c r="U1290" i="8"/>
  <c r="T1290" i="8"/>
  <c r="S1290" i="8"/>
  <c r="R1290" i="8"/>
  <c r="Q1290" i="8"/>
  <c r="P1290" i="8"/>
  <c r="N1290" i="8"/>
  <c r="M1290" i="8"/>
  <c r="Z1289" i="8"/>
  <c r="Y1289" i="8"/>
  <c r="X1289" i="8"/>
  <c r="W1289" i="8"/>
  <c r="V1289" i="8"/>
  <c r="U1289" i="8"/>
  <c r="T1289" i="8"/>
  <c r="S1289" i="8"/>
  <c r="R1289" i="8"/>
  <c r="Q1289" i="8"/>
  <c r="P1289" i="8"/>
  <c r="N1289" i="8"/>
  <c r="M1289" i="8"/>
  <c r="Z1288" i="8"/>
  <c r="Y1288" i="8"/>
  <c r="X1288" i="8"/>
  <c r="W1288" i="8"/>
  <c r="V1288" i="8"/>
  <c r="U1288" i="8"/>
  <c r="T1288" i="8"/>
  <c r="S1288" i="8"/>
  <c r="R1288" i="8"/>
  <c r="Q1288" i="8"/>
  <c r="P1288" i="8"/>
  <c r="N1288" i="8"/>
  <c r="M1288" i="8"/>
  <c r="Z1287" i="8"/>
  <c r="Y1287" i="8"/>
  <c r="X1287" i="8"/>
  <c r="W1287" i="8"/>
  <c r="V1287" i="8"/>
  <c r="U1287" i="8"/>
  <c r="T1287" i="8"/>
  <c r="S1287" i="8"/>
  <c r="R1287" i="8"/>
  <c r="Q1287" i="8"/>
  <c r="P1287" i="8"/>
  <c r="N1287" i="8"/>
  <c r="M1287" i="8"/>
  <c r="Z1286" i="8"/>
  <c r="Y1286" i="8"/>
  <c r="X1286" i="8"/>
  <c r="W1286" i="8"/>
  <c r="V1286" i="8"/>
  <c r="U1286" i="8"/>
  <c r="T1286" i="8"/>
  <c r="S1286" i="8"/>
  <c r="R1286" i="8"/>
  <c r="Q1286" i="8"/>
  <c r="P1286" i="8"/>
  <c r="N1286" i="8"/>
  <c r="M1286" i="8"/>
  <c r="Z1285" i="8"/>
  <c r="Y1285" i="8"/>
  <c r="X1285" i="8"/>
  <c r="W1285" i="8"/>
  <c r="V1285" i="8"/>
  <c r="U1285" i="8"/>
  <c r="T1285" i="8"/>
  <c r="S1285" i="8"/>
  <c r="R1285" i="8"/>
  <c r="Q1285" i="8"/>
  <c r="P1285" i="8"/>
  <c r="N1285" i="8"/>
  <c r="M1285" i="8"/>
  <c r="Z1284" i="8"/>
  <c r="Y1284" i="8"/>
  <c r="X1284" i="8"/>
  <c r="W1284" i="8"/>
  <c r="V1284" i="8"/>
  <c r="U1284" i="8"/>
  <c r="T1284" i="8"/>
  <c r="S1284" i="8"/>
  <c r="R1284" i="8"/>
  <c r="Q1284" i="8"/>
  <c r="P1284" i="8"/>
  <c r="N1284" i="8"/>
  <c r="M1284" i="8"/>
  <c r="Z1283" i="8"/>
  <c r="Y1283" i="8"/>
  <c r="X1283" i="8"/>
  <c r="W1283" i="8"/>
  <c r="V1283" i="8"/>
  <c r="U1283" i="8"/>
  <c r="T1283" i="8"/>
  <c r="S1283" i="8"/>
  <c r="R1283" i="8"/>
  <c r="Q1283" i="8"/>
  <c r="P1283" i="8"/>
  <c r="N1283" i="8"/>
  <c r="M1283" i="8"/>
  <c r="Z1282" i="8"/>
  <c r="Y1282" i="8"/>
  <c r="X1282" i="8"/>
  <c r="W1282" i="8"/>
  <c r="V1282" i="8"/>
  <c r="U1282" i="8"/>
  <c r="T1282" i="8"/>
  <c r="S1282" i="8"/>
  <c r="R1282" i="8"/>
  <c r="Q1282" i="8"/>
  <c r="P1282" i="8"/>
  <c r="N1282" i="8"/>
  <c r="M1282" i="8"/>
  <c r="Z1281" i="8"/>
  <c r="Y1281" i="8"/>
  <c r="X1281" i="8"/>
  <c r="W1281" i="8"/>
  <c r="V1281" i="8"/>
  <c r="U1281" i="8"/>
  <c r="T1281" i="8"/>
  <c r="S1281" i="8"/>
  <c r="R1281" i="8"/>
  <c r="Q1281" i="8"/>
  <c r="P1281" i="8"/>
  <c r="N1281" i="8"/>
  <c r="M1281" i="8"/>
  <c r="Z1280" i="8"/>
  <c r="Y1280" i="8"/>
  <c r="X1280" i="8"/>
  <c r="W1280" i="8"/>
  <c r="V1280" i="8"/>
  <c r="U1280" i="8"/>
  <c r="T1280" i="8"/>
  <c r="S1280" i="8"/>
  <c r="R1280" i="8"/>
  <c r="Q1280" i="8"/>
  <c r="P1280" i="8"/>
  <c r="N1280" i="8"/>
  <c r="M1280" i="8"/>
  <c r="Z1279" i="8"/>
  <c r="Y1279" i="8"/>
  <c r="X1279" i="8"/>
  <c r="W1279" i="8"/>
  <c r="V1279" i="8"/>
  <c r="U1279" i="8"/>
  <c r="T1279" i="8"/>
  <c r="S1279" i="8"/>
  <c r="R1279" i="8"/>
  <c r="Q1279" i="8"/>
  <c r="P1279" i="8"/>
  <c r="N1279" i="8"/>
  <c r="M1279" i="8"/>
  <c r="Z1278" i="8"/>
  <c r="Y1278" i="8"/>
  <c r="X1278" i="8"/>
  <c r="W1278" i="8"/>
  <c r="V1278" i="8"/>
  <c r="U1278" i="8"/>
  <c r="T1278" i="8"/>
  <c r="S1278" i="8"/>
  <c r="R1278" i="8"/>
  <c r="Q1278" i="8"/>
  <c r="P1278" i="8"/>
  <c r="N1278" i="8"/>
  <c r="M1278" i="8"/>
  <c r="Z1277" i="8"/>
  <c r="Y1277" i="8"/>
  <c r="X1277" i="8"/>
  <c r="W1277" i="8"/>
  <c r="V1277" i="8"/>
  <c r="U1277" i="8"/>
  <c r="T1277" i="8"/>
  <c r="S1277" i="8"/>
  <c r="R1277" i="8"/>
  <c r="Q1277" i="8"/>
  <c r="P1277" i="8"/>
  <c r="N1277" i="8"/>
  <c r="M1277" i="8"/>
  <c r="Z1276" i="8"/>
  <c r="Y1276" i="8"/>
  <c r="X1276" i="8"/>
  <c r="W1276" i="8"/>
  <c r="V1276" i="8"/>
  <c r="U1276" i="8"/>
  <c r="T1276" i="8"/>
  <c r="S1276" i="8"/>
  <c r="R1276" i="8"/>
  <c r="Q1276" i="8"/>
  <c r="P1276" i="8"/>
  <c r="N1276" i="8"/>
  <c r="M1276" i="8"/>
  <c r="Z1275" i="8"/>
  <c r="Y1275" i="8"/>
  <c r="X1275" i="8"/>
  <c r="W1275" i="8"/>
  <c r="V1275" i="8"/>
  <c r="U1275" i="8"/>
  <c r="T1275" i="8"/>
  <c r="S1275" i="8"/>
  <c r="R1275" i="8"/>
  <c r="Q1275" i="8"/>
  <c r="P1275" i="8"/>
  <c r="N1275" i="8"/>
  <c r="M1275" i="8"/>
  <c r="Z1274" i="8"/>
  <c r="Y1274" i="8"/>
  <c r="X1274" i="8"/>
  <c r="W1274" i="8"/>
  <c r="V1274" i="8"/>
  <c r="U1274" i="8"/>
  <c r="T1274" i="8"/>
  <c r="S1274" i="8"/>
  <c r="R1274" i="8"/>
  <c r="Q1274" i="8"/>
  <c r="P1274" i="8"/>
  <c r="N1274" i="8"/>
  <c r="M1274" i="8"/>
  <c r="Z1273" i="8"/>
  <c r="Y1273" i="8"/>
  <c r="X1273" i="8"/>
  <c r="W1273" i="8"/>
  <c r="V1273" i="8"/>
  <c r="U1273" i="8"/>
  <c r="T1273" i="8"/>
  <c r="S1273" i="8"/>
  <c r="R1273" i="8"/>
  <c r="Q1273" i="8"/>
  <c r="P1273" i="8"/>
  <c r="N1273" i="8"/>
  <c r="M1273" i="8"/>
  <c r="Z1272" i="8"/>
  <c r="Y1272" i="8"/>
  <c r="X1272" i="8"/>
  <c r="W1272" i="8"/>
  <c r="V1272" i="8"/>
  <c r="U1272" i="8"/>
  <c r="T1272" i="8"/>
  <c r="S1272" i="8"/>
  <c r="R1272" i="8"/>
  <c r="Q1272" i="8"/>
  <c r="P1272" i="8"/>
  <c r="N1272" i="8"/>
  <c r="M1272" i="8"/>
  <c r="Z1271" i="8"/>
  <c r="Y1271" i="8"/>
  <c r="X1271" i="8"/>
  <c r="W1271" i="8"/>
  <c r="V1271" i="8"/>
  <c r="U1271" i="8"/>
  <c r="T1271" i="8"/>
  <c r="S1271" i="8"/>
  <c r="R1271" i="8"/>
  <c r="Q1271" i="8"/>
  <c r="P1271" i="8"/>
  <c r="N1271" i="8"/>
  <c r="M1271" i="8"/>
  <c r="Z1270" i="8"/>
  <c r="Y1270" i="8"/>
  <c r="X1270" i="8"/>
  <c r="W1270" i="8"/>
  <c r="V1270" i="8"/>
  <c r="U1270" i="8"/>
  <c r="T1270" i="8"/>
  <c r="S1270" i="8"/>
  <c r="R1270" i="8"/>
  <c r="Q1270" i="8"/>
  <c r="P1270" i="8"/>
  <c r="N1270" i="8"/>
  <c r="M1270" i="8"/>
  <c r="Z1269" i="8"/>
  <c r="Y1269" i="8"/>
  <c r="X1269" i="8"/>
  <c r="W1269" i="8"/>
  <c r="V1269" i="8"/>
  <c r="U1269" i="8"/>
  <c r="T1269" i="8"/>
  <c r="S1269" i="8"/>
  <c r="R1269" i="8"/>
  <c r="Q1269" i="8"/>
  <c r="P1269" i="8"/>
  <c r="N1269" i="8"/>
  <c r="M1269" i="8"/>
  <c r="Z1268" i="8"/>
  <c r="Y1268" i="8"/>
  <c r="X1268" i="8"/>
  <c r="W1268" i="8"/>
  <c r="V1268" i="8"/>
  <c r="U1268" i="8"/>
  <c r="T1268" i="8"/>
  <c r="S1268" i="8"/>
  <c r="R1268" i="8"/>
  <c r="Q1268" i="8"/>
  <c r="P1268" i="8"/>
  <c r="N1268" i="8"/>
  <c r="M1268" i="8"/>
  <c r="Z1267" i="8"/>
  <c r="Y1267" i="8"/>
  <c r="X1267" i="8"/>
  <c r="W1267" i="8"/>
  <c r="V1267" i="8"/>
  <c r="U1267" i="8"/>
  <c r="T1267" i="8"/>
  <c r="S1267" i="8"/>
  <c r="R1267" i="8"/>
  <c r="Q1267" i="8"/>
  <c r="P1267" i="8"/>
  <c r="N1267" i="8"/>
  <c r="M1267" i="8"/>
  <c r="Z1266" i="8"/>
  <c r="Y1266" i="8"/>
  <c r="X1266" i="8"/>
  <c r="W1266" i="8"/>
  <c r="V1266" i="8"/>
  <c r="U1266" i="8"/>
  <c r="T1266" i="8"/>
  <c r="S1266" i="8"/>
  <c r="R1266" i="8"/>
  <c r="Q1266" i="8"/>
  <c r="P1266" i="8"/>
  <c r="N1266" i="8"/>
  <c r="M1266" i="8"/>
  <c r="Z1265" i="8"/>
  <c r="Y1265" i="8"/>
  <c r="X1265" i="8"/>
  <c r="W1265" i="8"/>
  <c r="V1265" i="8"/>
  <c r="U1265" i="8"/>
  <c r="T1265" i="8"/>
  <c r="S1265" i="8"/>
  <c r="R1265" i="8"/>
  <c r="Q1265" i="8"/>
  <c r="P1265" i="8"/>
  <c r="N1265" i="8"/>
  <c r="M1265" i="8"/>
  <c r="Z1264" i="8"/>
  <c r="Y1264" i="8"/>
  <c r="X1264" i="8"/>
  <c r="W1264" i="8"/>
  <c r="V1264" i="8"/>
  <c r="U1264" i="8"/>
  <c r="T1264" i="8"/>
  <c r="S1264" i="8"/>
  <c r="R1264" i="8"/>
  <c r="Q1264" i="8"/>
  <c r="P1264" i="8"/>
  <c r="N1264" i="8"/>
  <c r="M1264" i="8"/>
  <c r="Z1263" i="8"/>
  <c r="Y1263" i="8"/>
  <c r="X1263" i="8"/>
  <c r="W1263" i="8"/>
  <c r="V1263" i="8"/>
  <c r="U1263" i="8"/>
  <c r="T1263" i="8"/>
  <c r="S1263" i="8"/>
  <c r="R1263" i="8"/>
  <c r="Q1263" i="8"/>
  <c r="P1263" i="8"/>
  <c r="N1263" i="8"/>
  <c r="M1263" i="8"/>
  <c r="Z1262" i="8"/>
  <c r="Y1262" i="8"/>
  <c r="X1262" i="8"/>
  <c r="W1262" i="8"/>
  <c r="V1262" i="8"/>
  <c r="U1262" i="8"/>
  <c r="T1262" i="8"/>
  <c r="S1262" i="8"/>
  <c r="R1262" i="8"/>
  <c r="Q1262" i="8"/>
  <c r="P1262" i="8"/>
  <c r="N1262" i="8"/>
  <c r="M1262" i="8"/>
  <c r="Z1261" i="8"/>
  <c r="Y1261" i="8"/>
  <c r="X1261" i="8"/>
  <c r="W1261" i="8"/>
  <c r="V1261" i="8"/>
  <c r="U1261" i="8"/>
  <c r="T1261" i="8"/>
  <c r="S1261" i="8"/>
  <c r="R1261" i="8"/>
  <c r="Q1261" i="8"/>
  <c r="P1261" i="8"/>
  <c r="N1261" i="8"/>
  <c r="M1261" i="8"/>
  <c r="Z1260" i="8"/>
  <c r="Y1260" i="8"/>
  <c r="X1260" i="8"/>
  <c r="W1260" i="8"/>
  <c r="V1260" i="8"/>
  <c r="U1260" i="8"/>
  <c r="T1260" i="8"/>
  <c r="S1260" i="8"/>
  <c r="R1260" i="8"/>
  <c r="Q1260" i="8"/>
  <c r="P1260" i="8"/>
  <c r="N1260" i="8"/>
  <c r="M1260" i="8"/>
  <c r="Z1259" i="8"/>
  <c r="Y1259" i="8"/>
  <c r="X1259" i="8"/>
  <c r="W1259" i="8"/>
  <c r="V1259" i="8"/>
  <c r="U1259" i="8"/>
  <c r="T1259" i="8"/>
  <c r="S1259" i="8"/>
  <c r="R1259" i="8"/>
  <c r="Q1259" i="8"/>
  <c r="P1259" i="8"/>
  <c r="N1259" i="8"/>
  <c r="M1259" i="8"/>
  <c r="Z1258" i="8"/>
  <c r="Y1258" i="8"/>
  <c r="X1258" i="8"/>
  <c r="W1258" i="8"/>
  <c r="V1258" i="8"/>
  <c r="U1258" i="8"/>
  <c r="T1258" i="8"/>
  <c r="S1258" i="8"/>
  <c r="R1258" i="8"/>
  <c r="Q1258" i="8"/>
  <c r="P1258" i="8"/>
  <c r="N1258" i="8"/>
  <c r="M1258" i="8"/>
  <c r="Z1257" i="8"/>
  <c r="Y1257" i="8"/>
  <c r="X1257" i="8"/>
  <c r="W1257" i="8"/>
  <c r="V1257" i="8"/>
  <c r="U1257" i="8"/>
  <c r="T1257" i="8"/>
  <c r="S1257" i="8"/>
  <c r="R1257" i="8"/>
  <c r="Q1257" i="8"/>
  <c r="P1257" i="8"/>
  <c r="N1257" i="8"/>
  <c r="M1257" i="8"/>
  <c r="Z1256" i="8"/>
  <c r="Y1256" i="8"/>
  <c r="X1256" i="8"/>
  <c r="W1256" i="8"/>
  <c r="V1256" i="8"/>
  <c r="U1256" i="8"/>
  <c r="T1256" i="8"/>
  <c r="S1256" i="8"/>
  <c r="R1256" i="8"/>
  <c r="Q1256" i="8"/>
  <c r="P1256" i="8"/>
  <c r="N1256" i="8"/>
  <c r="M1256" i="8"/>
  <c r="Z1255" i="8"/>
  <c r="Y1255" i="8"/>
  <c r="X1255" i="8"/>
  <c r="W1255" i="8"/>
  <c r="V1255" i="8"/>
  <c r="U1255" i="8"/>
  <c r="T1255" i="8"/>
  <c r="S1255" i="8"/>
  <c r="R1255" i="8"/>
  <c r="Q1255" i="8"/>
  <c r="P1255" i="8"/>
  <c r="N1255" i="8"/>
  <c r="M1255" i="8"/>
  <c r="Z1254" i="8"/>
  <c r="Y1254" i="8"/>
  <c r="X1254" i="8"/>
  <c r="W1254" i="8"/>
  <c r="V1254" i="8"/>
  <c r="U1254" i="8"/>
  <c r="T1254" i="8"/>
  <c r="S1254" i="8"/>
  <c r="R1254" i="8"/>
  <c r="Q1254" i="8"/>
  <c r="P1254" i="8"/>
  <c r="N1254" i="8"/>
  <c r="M1254" i="8"/>
  <c r="Z1253" i="8"/>
  <c r="Y1253" i="8"/>
  <c r="X1253" i="8"/>
  <c r="W1253" i="8"/>
  <c r="V1253" i="8"/>
  <c r="U1253" i="8"/>
  <c r="T1253" i="8"/>
  <c r="S1253" i="8"/>
  <c r="R1253" i="8"/>
  <c r="Q1253" i="8"/>
  <c r="P1253" i="8"/>
  <c r="N1253" i="8"/>
  <c r="M1253" i="8"/>
  <c r="Z1252" i="8"/>
  <c r="Y1252" i="8"/>
  <c r="X1252" i="8"/>
  <c r="W1252" i="8"/>
  <c r="V1252" i="8"/>
  <c r="U1252" i="8"/>
  <c r="T1252" i="8"/>
  <c r="S1252" i="8"/>
  <c r="R1252" i="8"/>
  <c r="Q1252" i="8"/>
  <c r="P1252" i="8"/>
  <c r="N1252" i="8"/>
  <c r="M1252" i="8"/>
  <c r="Z1251" i="8"/>
  <c r="Y1251" i="8"/>
  <c r="X1251" i="8"/>
  <c r="W1251" i="8"/>
  <c r="V1251" i="8"/>
  <c r="U1251" i="8"/>
  <c r="T1251" i="8"/>
  <c r="S1251" i="8"/>
  <c r="R1251" i="8"/>
  <c r="Q1251" i="8"/>
  <c r="P1251" i="8"/>
  <c r="N1251" i="8"/>
  <c r="M1251" i="8"/>
  <c r="Z1250" i="8"/>
  <c r="Y1250" i="8"/>
  <c r="X1250" i="8"/>
  <c r="W1250" i="8"/>
  <c r="V1250" i="8"/>
  <c r="U1250" i="8"/>
  <c r="T1250" i="8"/>
  <c r="S1250" i="8"/>
  <c r="R1250" i="8"/>
  <c r="Q1250" i="8"/>
  <c r="P1250" i="8"/>
  <c r="N1250" i="8"/>
  <c r="M1250" i="8"/>
  <c r="Z1249" i="8"/>
  <c r="Y1249" i="8"/>
  <c r="X1249" i="8"/>
  <c r="W1249" i="8"/>
  <c r="V1249" i="8"/>
  <c r="U1249" i="8"/>
  <c r="T1249" i="8"/>
  <c r="S1249" i="8"/>
  <c r="R1249" i="8"/>
  <c r="Q1249" i="8"/>
  <c r="P1249" i="8"/>
  <c r="N1249" i="8"/>
  <c r="M1249" i="8"/>
  <c r="Z1248" i="8"/>
  <c r="Y1248" i="8"/>
  <c r="X1248" i="8"/>
  <c r="W1248" i="8"/>
  <c r="V1248" i="8"/>
  <c r="U1248" i="8"/>
  <c r="T1248" i="8"/>
  <c r="S1248" i="8"/>
  <c r="R1248" i="8"/>
  <c r="Q1248" i="8"/>
  <c r="P1248" i="8"/>
  <c r="N1248" i="8"/>
  <c r="M1248" i="8"/>
  <c r="Z1247" i="8"/>
  <c r="Y1247" i="8"/>
  <c r="X1247" i="8"/>
  <c r="W1247" i="8"/>
  <c r="V1247" i="8"/>
  <c r="U1247" i="8"/>
  <c r="T1247" i="8"/>
  <c r="S1247" i="8"/>
  <c r="R1247" i="8"/>
  <c r="Q1247" i="8"/>
  <c r="P1247" i="8"/>
  <c r="N1247" i="8"/>
  <c r="M1247" i="8"/>
  <c r="Z1246" i="8"/>
  <c r="Y1246" i="8"/>
  <c r="X1246" i="8"/>
  <c r="W1246" i="8"/>
  <c r="V1246" i="8"/>
  <c r="U1246" i="8"/>
  <c r="T1246" i="8"/>
  <c r="S1246" i="8"/>
  <c r="R1246" i="8"/>
  <c r="Q1246" i="8"/>
  <c r="P1246" i="8"/>
  <c r="N1246" i="8"/>
  <c r="M1246" i="8"/>
  <c r="Z1245" i="8"/>
  <c r="Y1245" i="8"/>
  <c r="X1245" i="8"/>
  <c r="W1245" i="8"/>
  <c r="V1245" i="8"/>
  <c r="U1245" i="8"/>
  <c r="T1245" i="8"/>
  <c r="S1245" i="8"/>
  <c r="R1245" i="8"/>
  <c r="Q1245" i="8"/>
  <c r="P1245" i="8"/>
  <c r="N1245" i="8"/>
  <c r="M1245" i="8"/>
  <c r="Z1244" i="8"/>
  <c r="Y1244" i="8"/>
  <c r="X1244" i="8"/>
  <c r="W1244" i="8"/>
  <c r="V1244" i="8"/>
  <c r="U1244" i="8"/>
  <c r="T1244" i="8"/>
  <c r="S1244" i="8"/>
  <c r="R1244" i="8"/>
  <c r="Q1244" i="8"/>
  <c r="P1244" i="8"/>
  <c r="N1244" i="8"/>
  <c r="M1244" i="8"/>
  <c r="Z1243" i="8"/>
  <c r="Y1243" i="8"/>
  <c r="X1243" i="8"/>
  <c r="W1243" i="8"/>
  <c r="V1243" i="8"/>
  <c r="U1243" i="8"/>
  <c r="T1243" i="8"/>
  <c r="S1243" i="8"/>
  <c r="R1243" i="8"/>
  <c r="Q1243" i="8"/>
  <c r="P1243" i="8"/>
  <c r="N1243" i="8"/>
  <c r="M1243" i="8"/>
  <c r="Z1242" i="8"/>
  <c r="Y1242" i="8"/>
  <c r="X1242" i="8"/>
  <c r="W1242" i="8"/>
  <c r="V1242" i="8"/>
  <c r="U1242" i="8"/>
  <c r="T1242" i="8"/>
  <c r="S1242" i="8"/>
  <c r="R1242" i="8"/>
  <c r="Q1242" i="8"/>
  <c r="P1242" i="8"/>
  <c r="N1242" i="8"/>
  <c r="M1242" i="8"/>
  <c r="Z1241" i="8"/>
  <c r="Y1241" i="8"/>
  <c r="X1241" i="8"/>
  <c r="W1241" i="8"/>
  <c r="V1241" i="8"/>
  <c r="U1241" i="8"/>
  <c r="T1241" i="8"/>
  <c r="S1241" i="8"/>
  <c r="R1241" i="8"/>
  <c r="Q1241" i="8"/>
  <c r="P1241" i="8"/>
  <c r="N1241" i="8"/>
  <c r="M1241" i="8"/>
  <c r="Z1240" i="8"/>
  <c r="Y1240" i="8"/>
  <c r="X1240" i="8"/>
  <c r="W1240" i="8"/>
  <c r="V1240" i="8"/>
  <c r="U1240" i="8"/>
  <c r="T1240" i="8"/>
  <c r="S1240" i="8"/>
  <c r="R1240" i="8"/>
  <c r="Q1240" i="8"/>
  <c r="P1240" i="8"/>
  <c r="N1240" i="8"/>
  <c r="M1240" i="8"/>
  <c r="Z1239" i="8"/>
  <c r="Y1239" i="8"/>
  <c r="X1239" i="8"/>
  <c r="W1239" i="8"/>
  <c r="V1239" i="8"/>
  <c r="U1239" i="8"/>
  <c r="T1239" i="8"/>
  <c r="S1239" i="8"/>
  <c r="R1239" i="8"/>
  <c r="Q1239" i="8"/>
  <c r="P1239" i="8"/>
  <c r="N1239" i="8"/>
  <c r="M1239" i="8"/>
  <c r="Z1238" i="8"/>
  <c r="Y1238" i="8"/>
  <c r="X1238" i="8"/>
  <c r="W1238" i="8"/>
  <c r="V1238" i="8"/>
  <c r="U1238" i="8"/>
  <c r="T1238" i="8"/>
  <c r="S1238" i="8"/>
  <c r="R1238" i="8"/>
  <c r="Q1238" i="8"/>
  <c r="P1238" i="8"/>
  <c r="N1238" i="8"/>
  <c r="M1238" i="8"/>
  <c r="Z1237" i="8"/>
  <c r="Y1237" i="8"/>
  <c r="X1237" i="8"/>
  <c r="W1237" i="8"/>
  <c r="V1237" i="8"/>
  <c r="U1237" i="8"/>
  <c r="T1237" i="8"/>
  <c r="S1237" i="8"/>
  <c r="R1237" i="8"/>
  <c r="Q1237" i="8"/>
  <c r="P1237" i="8"/>
  <c r="N1237" i="8"/>
  <c r="M1237" i="8"/>
  <c r="Z1236" i="8"/>
  <c r="Y1236" i="8"/>
  <c r="X1236" i="8"/>
  <c r="W1236" i="8"/>
  <c r="V1236" i="8"/>
  <c r="U1236" i="8"/>
  <c r="T1236" i="8"/>
  <c r="S1236" i="8"/>
  <c r="R1236" i="8"/>
  <c r="Q1236" i="8"/>
  <c r="P1236" i="8"/>
  <c r="N1236" i="8"/>
  <c r="M1236" i="8"/>
  <c r="Z1235" i="8"/>
  <c r="Y1235" i="8"/>
  <c r="X1235" i="8"/>
  <c r="W1235" i="8"/>
  <c r="V1235" i="8"/>
  <c r="U1235" i="8"/>
  <c r="T1235" i="8"/>
  <c r="S1235" i="8"/>
  <c r="R1235" i="8"/>
  <c r="Q1235" i="8"/>
  <c r="P1235" i="8"/>
  <c r="N1235" i="8"/>
  <c r="M1235" i="8"/>
  <c r="Z1234" i="8"/>
  <c r="Y1234" i="8"/>
  <c r="X1234" i="8"/>
  <c r="W1234" i="8"/>
  <c r="V1234" i="8"/>
  <c r="U1234" i="8"/>
  <c r="T1234" i="8"/>
  <c r="S1234" i="8"/>
  <c r="R1234" i="8"/>
  <c r="Q1234" i="8"/>
  <c r="P1234" i="8"/>
  <c r="N1234" i="8"/>
  <c r="M1234" i="8"/>
  <c r="Z1233" i="8"/>
  <c r="Y1233" i="8"/>
  <c r="X1233" i="8"/>
  <c r="W1233" i="8"/>
  <c r="V1233" i="8"/>
  <c r="U1233" i="8"/>
  <c r="T1233" i="8"/>
  <c r="S1233" i="8"/>
  <c r="R1233" i="8"/>
  <c r="Q1233" i="8"/>
  <c r="P1233" i="8"/>
  <c r="N1233" i="8"/>
  <c r="M1233" i="8"/>
  <c r="Z1232" i="8"/>
  <c r="Y1232" i="8"/>
  <c r="X1232" i="8"/>
  <c r="W1232" i="8"/>
  <c r="V1232" i="8"/>
  <c r="U1232" i="8"/>
  <c r="T1232" i="8"/>
  <c r="S1232" i="8"/>
  <c r="R1232" i="8"/>
  <c r="Q1232" i="8"/>
  <c r="P1232" i="8"/>
  <c r="N1232" i="8"/>
  <c r="M1232" i="8"/>
  <c r="Z1231" i="8"/>
  <c r="Y1231" i="8"/>
  <c r="X1231" i="8"/>
  <c r="W1231" i="8"/>
  <c r="V1231" i="8"/>
  <c r="U1231" i="8"/>
  <c r="T1231" i="8"/>
  <c r="S1231" i="8"/>
  <c r="R1231" i="8"/>
  <c r="Q1231" i="8"/>
  <c r="P1231" i="8"/>
  <c r="N1231" i="8"/>
  <c r="M1231" i="8"/>
  <c r="Z1230" i="8"/>
  <c r="Y1230" i="8"/>
  <c r="X1230" i="8"/>
  <c r="W1230" i="8"/>
  <c r="V1230" i="8"/>
  <c r="U1230" i="8"/>
  <c r="T1230" i="8"/>
  <c r="S1230" i="8"/>
  <c r="R1230" i="8"/>
  <c r="Q1230" i="8"/>
  <c r="P1230" i="8"/>
  <c r="N1230" i="8"/>
  <c r="M1230" i="8"/>
  <c r="Z1229" i="8"/>
  <c r="Y1229" i="8"/>
  <c r="X1229" i="8"/>
  <c r="W1229" i="8"/>
  <c r="V1229" i="8"/>
  <c r="U1229" i="8"/>
  <c r="T1229" i="8"/>
  <c r="S1229" i="8"/>
  <c r="R1229" i="8"/>
  <c r="Q1229" i="8"/>
  <c r="P1229" i="8"/>
  <c r="N1229" i="8"/>
  <c r="M1229" i="8"/>
  <c r="Z1228" i="8"/>
  <c r="Y1228" i="8"/>
  <c r="X1228" i="8"/>
  <c r="W1228" i="8"/>
  <c r="V1228" i="8"/>
  <c r="U1228" i="8"/>
  <c r="T1228" i="8"/>
  <c r="S1228" i="8"/>
  <c r="R1228" i="8"/>
  <c r="Q1228" i="8"/>
  <c r="P1228" i="8"/>
  <c r="N1228" i="8"/>
  <c r="M1228" i="8"/>
  <c r="Z1227" i="8"/>
  <c r="Y1227" i="8"/>
  <c r="X1227" i="8"/>
  <c r="W1227" i="8"/>
  <c r="V1227" i="8"/>
  <c r="U1227" i="8"/>
  <c r="T1227" i="8"/>
  <c r="S1227" i="8"/>
  <c r="R1227" i="8"/>
  <c r="Q1227" i="8"/>
  <c r="P1227" i="8"/>
  <c r="N1227" i="8"/>
  <c r="M1227" i="8"/>
  <c r="Z1226" i="8"/>
  <c r="Y1226" i="8"/>
  <c r="X1226" i="8"/>
  <c r="W1226" i="8"/>
  <c r="V1226" i="8"/>
  <c r="U1226" i="8"/>
  <c r="T1226" i="8"/>
  <c r="S1226" i="8"/>
  <c r="R1226" i="8"/>
  <c r="Q1226" i="8"/>
  <c r="P1226" i="8"/>
  <c r="N1226" i="8"/>
  <c r="M1226" i="8"/>
  <c r="Z1225" i="8"/>
  <c r="Y1225" i="8"/>
  <c r="X1225" i="8"/>
  <c r="W1225" i="8"/>
  <c r="V1225" i="8"/>
  <c r="U1225" i="8"/>
  <c r="T1225" i="8"/>
  <c r="S1225" i="8"/>
  <c r="R1225" i="8"/>
  <c r="Q1225" i="8"/>
  <c r="P1225" i="8"/>
  <c r="N1225" i="8"/>
  <c r="M1225" i="8"/>
  <c r="Z1224" i="8"/>
  <c r="Y1224" i="8"/>
  <c r="X1224" i="8"/>
  <c r="W1224" i="8"/>
  <c r="V1224" i="8"/>
  <c r="U1224" i="8"/>
  <c r="T1224" i="8"/>
  <c r="S1224" i="8"/>
  <c r="R1224" i="8"/>
  <c r="Q1224" i="8"/>
  <c r="P1224" i="8"/>
  <c r="N1224" i="8"/>
  <c r="M1224" i="8"/>
  <c r="Z1223" i="8"/>
  <c r="Y1223" i="8"/>
  <c r="X1223" i="8"/>
  <c r="W1223" i="8"/>
  <c r="V1223" i="8"/>
  <c r="U1223" i="8"/>
  <c r="T1223" i="8"/>
  <c r="S1223" i="8"/>
  <c r="R1223" i="8"/>
  <c r="Q1223" i="8"/>
  <c r="P1223" i="8"/>
  <c r="N1223" i="8"/>
  <c r="M1223" i="8"/>
  <c r="Z1222" i="8"/>
  <c r="Y1222" i="8"/>
  <c r="X1222" i="8"/>
  <c r="W1222" i="8"/>
  <c r="V1222" i="8"/>
  <c r="U1222" i="8"/>
  <c r="T1222" i="8"/>
  <c r="S1222" i="8"/>
  <c r="R1222" i="8"/>
  <c r="Q1222" i="8"/>
  <c r="P1222" i="8"/>
  <c r="N1222" i="8"/>
  <c r="M1222" i="8"/>
  <c r="Z1221" i="8"/>
  <c r="Y1221" i="8"/>
  <c r="X1221" i="8"/>
  <c r="W1221" i="8"/>
  <c r="V1221" i="8"/>
  <c r="U1221" i="8"/>
  <c r="T1221" i="8"/>
  <c r="S1221" i="8"/>
  <c r="R1221" i="8"/>
  <c r="Q1221" i="8"/>
  <c r="P1221" i="8"/>
  <c r="N1221" i="8"/>
  <c r="M1221" i="8"/>
  <c r="Z1220" i="8"/>
  <c r="Y1220" i="8"/>
  <c r="X1220" i="8"/>
  <c r="W1220" i="8"/>
  <c r="V1220" i="8"/>
  <c r="U1220" i="8"/>
  <c r="T1220" i="8"/>
  <c r="S1220" i="8"/>
  <c r="R1220" i="8"/>
  <c r="Q1220" i="8"/>
  <c r="P1220" i="8"/>
  <c r="N1220" i="8"/>
  <c r="M1220" i="8"/>
  <c r="Z1219" i="8"/>
  <c r="Y1219" i="8"/>
  <c r="X1219" i="8"/>
  <c r="W1219" i="8"/>
  <c r="V1219" i="8"/>
  <c r="U1219" i="8"/>
  <c r="T1219" i="8"/>
  <c r="S1219" i="8"/>
  <c r="R1219" i="8"/>
  <c r="Q1219" i="8"/>
  <c r="P1219" i="8"/>
  <c r="N1219" i="8"/>
  <c r="M1219" i="8"/>
  <c r="Z1218" i="8"/>
  <c r="Y1218" i="8"/>
  <c r="X1218" i="8"/>
  <c r="W1218" i="8"/>
  <c r="V1218" i="8"/>
  <c r="U1218" i="8"/>
  <c r="T1218" i="8"/>
  <c r="S1218" i="8"/>
  <c r="R1218" i="8"/>
  <c r="Q1218" i="8"/>
  <c r="P1218" i="8"/>
  <c r="N1218" i="8"/>
  <c r="M1218" i="8"/>
  <c r="Z1217" i="8"/>
  <c r="Y1217" i="8"/>
  <c r="X1217" i="8"/>
  <c r="W1217" i="8"/>
  <c r="V1217" i="8"/>
  <c r="U1217" i="8"/>
  <c r="T1217" i="8"/>
  <c r="S1217" i="8"/>
  <c r="R1217" i="8"/>
  <c r="Q1217" i="8"/>
  <c r="P1217" i="8"/>
  <c r="N1217" i="8"/>
  <c r="M1217" i="8"/>
  <c r="Z1216" i="8"/>
  <c r="Y1216" i="8"/>
  <c r="X1216" i="8"/>
  <c r="W1216" i="8"/>
  <c r="V1216" i="8"/>
  <c r="U1216" i="8"/>
  <c r="T1216" i="8"/>
  <c r="S1216" i="8"/>
  <c r="R1216" i="8"/>
  <c r="Q1216" i="8"/>
  <c r="P1216" i="8"/>
  <c r="N1216" i="8"/>
  <c r="M1216" i="8"/>
  <c r="Z1215" i="8"/>
  <c r="Y1215" i="8"/>
  <c r="X1215" i="8"/>
  <c r="W1215" i="8"/>
  <c r="V1215" i="8"/>
  <c r="U1215" i="8"/>
  <c r="T1215" i="8"/>
  <c r="S1215" i="8"/>
  <c r="R1215" i="8"/>
  <c r="Q1215" i="8"/>
  <c r="P1215" i="8"/>
  <c r="N1215" i="8"/>
  <c r="M1215" i="8"/>
  <c r="Z1214" i="8"/>
  <c r="Y1214" i="8"/>
  <c r="X1214" i="8"/>
  <c r="W1214" i="8"/>
  <c r="V1214" i="8"/>
  <c r="U1214" i="8"/>
  <c r="T1214" i="8"/>
  <c r="S1214" i="8"/>
  <c r="R1214" i="8"/>
  <c r="Q1214" i="8"/>
  <c r="P1214" i="8"/>
  <c r="N1214" i="8"/>
  <c r="M1214" i="8"/>
  <c r="Z1213" i="8"/>
  <c r="Y1213" i="8"/>
  <c r="X1213" i="8"/>
  <c r="W1213" i="8"/>
  <c r="V1213" i="8"/>
  <c r="U1213" i="8"/>
  <c r="T1213" i="8"/>
  <c r="S1213" i="8"/>
  <c r="R1213" i="8"/>
  <c r="Q1213" i="8"/>
  <c r="P1213" i="8"/>
  <c r="N1213" i="8"/>
  <c r="M1213" i="8"/>
  <c r="Z1212" i="8"/>
  <c r="Y1212" i="8"/>
  <c r="X1212" i="8"/>
  <c r="W1212" i="8"/>
  <c r="V1212" i="8"/>
  <c r="U1212" i="8"/>
  <c r="T1212" i="8"/>
  <c r="S1212" i="8"/>
  <c r="R1212" i="8"/>
  <c r="Q1212" i="8"/>
  <c r="P1212" i="8"/>
  <c r="N1212" i="8"/>
  <c r="M1212" i="8"/>
  <c r="Z1211" i="8"/>
  <c r="Y1211" i="8"/>
  <c r="X1211" i="8"/>
  <c r="W1211" i="8"/>
  <c r="V1211" i="8"/>
  <c r="U1211" i="8"/>
  <c r="T1211" i="8"/>
  <c r="S1211" i="8"/>
  <c r="R1211" i="8"/>
  <c r="Q1211" i="8"/>
  <c r="P1211" i="8"/>
  <c r="N1211" i="8"/>
  <c r="M1211" i="8"/>
  <c r="Z1210" i="8"/>
  <c r="Y1210" i="8"/>
  <c r="X1210" i="8"/>
  <c r="W1210" i="8"/>
  <c r="V1210" i="8"/>
  <c r="U1210" i="8"/>
  <c r="T1210" i="8"/>
  <c r="S1210" i="8"/>
  <c r="R1210" i="8"/>
  <c r="Q1210" i="8"/>
  <c r="P1210" i="8"/>
  <c r="N1210" i="8"/>
  <c r="M1210" i="8"/>
  <c r="Z1209" i="8"/>
  <c r="Y1209" i="8"/>
  <c r="X1209" i="8"/>
  <c r="W1209" i="8"/>
  <c r="V1209" i="8"/>
  <c r="U1209" i="8"/>
  <c r="T1209" i="8"/>
  <c r="S1209" i="8"/>
  <c r="R1209" i="8"/>
  <c r="Q1209" i="8"/>
  <c r="P1209" i="8"/>
  <c r="N1209" i="8"/>
  <c r="M1209" i="8"/>
  <c r="Z1208" i="8"/>
  <c r="Y1208" i="8"/>
  <c r="X1208" i="8"/>
  <c r="W1208" i="8"/>
  <c r="V1208" i="8"/>
  <c r="U1208" i="8"/>
  <c r="T1208" i="8"/>
  <c r="S1208" i="8"/>
  <c r="R1208" i="8"/>
  <c r="Q1208" i="8"/>
  <c r="P1208" i="8"/>
  <c r="N1208" i="8"/>
  <c r="M1208" i="8"/>
  <c r="Z1207" i="8"/>
  <c r="Y1207" i="8"/>
  <c r="X1207" i="8"/>
  <c r="W1207" i="8"/>
  <c r="V1207" i="8"/>
  <c r="U1207" i="8"/>
  <c r="T1207" i="8"/>
  <c r="S1207" i="8"/>
  <c r="R1207" i="8"/>
  <c r="Q1207" i="8"/>
  <c r="P1207" i="8"/>
  <c r="N1207" i="8"/>
  <c r="M1207" i="8"/>
  <c r="Z1206" i="8"/>
  <c r="Y1206" i="8"/>
  <c r="X1206" i="8"/>
  <c r="W1206" i="8"/>
  <c r="V1206" i="8"/>
  <c r="U1206" i="8"/>
  <c r="T1206" i="8"/>
  <c r="S1206" i="8"/>
  <c r="R1206" i="8"/>
  <c r="Q1206" i="8"/>
  <c r="P1206" i="8"/>
  <c r="N1206" i="8"/>
  <c r="M1206" i="8"/>
  <c r="Z1205" i="8"/>
  <c r="Y1205" i="8"/>
  <c r="X1205" i="8"/>
  <c r="W1205" i="8"/>
  <c r="V1205" i="8"/>
  <c r="U1205" i="8"/>
  <c r="T1205" i="8"/>
  <c r="S1205" i="8"/>
  <c r="R1205" i="8"/>
  <c r="Q1205" i="8"/>
  <c r="P1205" i="8"/>
  <c r="N1205" i="8"/>
  <c r="M1205" i="8"/>
  <c r="Z1204" i="8"/>
  <c r="Y1204" i="8"/>
  <c r="X1204" i="8"/>
  <c r="W1204" i="8"/>
  <c r="V1204" i="8"/>
  <c r="U1204" i="8"/>
  <c r="T1204" i="8"/>
  <c r="S1204" i="8"/>
  <c r="R1204" i="8"/>
  <c r="Q1204" i="8"/>
  <c r="P1204" i="8"/>
  <c r="N1204" i="8"/>
  <c r="M1204" i="8"/>
  <c r="Z1203" i="8"/>
  <c r="Y1203" i="8"/>
  <c r="X1203" i="8"/>
  <c r="W1203" i="8"/>
  <c r="V1203" i="8"/>
  <c r="U1203" i="8"/>
  <c r="T1203" i="8"/>
  <c r="S1203" i="8"/>
  <c r="R1203" i="8"/>
  <c r="Q1203" i="8"/>
  <c r="P1203" i="8"/>
  <c r="N1203" i="8"/>
  <c r="M1203" i="8"/>
  <c r="Z1202" i="8"/>
  <c r="Y1202" i="8"/>
  <c r="X1202" i="8"/>
  <c r="W1202" i="8"/>
  <c r="V1202" i="8"/>
  <c r="U1202" i="8"/>
  <c r="T1202" i="8"/>
  <c r="S1202" i="8"/>
  <c r="R1202" i="8"/>
  <c r="Q1202" i="8"/>
  <c r="P1202" i="8"/>
  <c r="N1202" i="8"/>
  <c r="M1202" i="8"/>
  <c r="Z1201" i="8"/>
  <c r="Y1201" i="8"/>
  <c r="X1201" i="8"/>
  <c r="W1201" i="8"/>
  <c r="V1201" i="8"/>
  <c r="U1201" i="8"/>
  <c r="T1201" i="8"/>
  <c r="S1201" i="8"/>
  <c r="R1201" i="8"/>
  <c r="Q1201" i="8"/>
  <c r="P1201" i="8"/>
  <c r="N1201" i="8"/>
  <c r="M1201" i="8"/>
  <c r="Z1200" i="8"/>
  <c r="Y1200" i="8"/>
  <c r="X1200" i="8"/>
  <c r="W1200" i="8"/>
  <c r="V1200" i="8"/>
  <c r="U1200" i="8"/>
  <c r="T1200" i="8"/>
  <c r="S1200" i="8"/>
  <c r="R1200" i="8"/>
  <c r="Q1200" i="8"/>
  <c r="P1200" i="8"/>
  <c r="N1200" i="8"/>
  <c r="M1200" i="8"/>
  <c r="Z1199" i="8"/>
  <c r="Y1199" i="8"/>
  <c r="X1199" i="8"/>
  <c r="W1199" i="8"/>
  <c r="V1199" i="8"/>
  <c r="U1199" i="8"/>
  <c r="T1199" i="8"/>
  <c r="S1199" i="8"/>
  <c r="R1199" i="8"/>
  <c r="Q1199" i="8"/>
  <c r="P1199" i="8"/>
  <c r="N1199" i="8"/>
  <c r="M1199" i="8"/>
  <c r="Z1198" i="8"/>
  <c r="Y1198" i="8"/>
  <c r="X1198" i="8"/>
  <c r="W1198" i="8"/>
  <c r="V1198" i="8"/>
  <c r="U1198" i="8"/>
  <c r="T1198" i="8"/>
  <c r="S1198" i="8"/>
  <c r="R1198" i="8"/>
  <c r="Q1198" i="8"/>
  <c r="P1198" i="8"/>
  <c r="N1198" i="8"/>
  <c r="M1198" i="8"/>
  <c r="Z1197" i="8"/>
  <c r="Y1197" i="8"/>
  <c r="X1197" i="8"/>
  <c r="W1197" i="8"/>
  <c r="V1197" i="8"/>
  <c r="U1197" i="8"/>
  <c r="T1197" i="8"/>
  <c r="S1197" i="8"/>
  <c r="R1197" i="8"/>
  <c r="Q1197" i="8"/>
  <c r="P1197" i="8"/>
  <c r="N1197" i="8"/>
  <c r="M1197" i="8"/>
  <c r="Z1196" i="8"/>
  <c r="Y1196" i="8"/>
  <c r="X1196" i="8"/>
  <c r="W1196" i="8"/>
  <c r="V1196" i="8"/>
  <c r="U1196" i="8"/>
  <c r="T1196" i="8"/>
  <c r="S1196" i="8"/>
  <c r="R1196" i="8"/>
  <c r="Q1196" i="8"/>
  <c r="P1196" i="8"/>
  <c r="N1196" i="8"/>
  <c r="M1196" i="8"/>
  <c r="Z1195" i="8"/>
  <c r="Y1195" i="8"/>
  <c r="X1195" i="8"/>
  <c r="W1195" i="8"/>
  <c r="V1195" i="8"/>
  <c r="U1195" i="8"/>
  <c r="T1195" i="8"/>
  <c r="S1195" i="8"/>
  <c r="R1195" i="8"/>
  <c r="Q1195" i="8"/>
  <c r="P1195" i="8"/>
  <c r="N1195" i="8"/>
  <c r="M1195" i="8"/>
  <c r="Z1194" i="8"/>
  <c r="Y1194" i="8"/>
  <c r="X1194" i="8"/>
  <c r="W1194" i="8"/>
  <c r="V1194" i="8"/>
  <c r="U1194" i="8"/>
  <c r="T1194" i="8"/>
  <c r="S1194" i="8"/>
  <c r="R1194" i="8"/>
  <c r="Q1194" i="8"/>
  <c r="P1194" i="8"/>
  <c r="N1194" i="8"/>
  <c r="M1194" i="8"/>
  <c r="Z1193" i="8"/>
  <c r="Y1193" i="8"/>
  <c r="X1193" i="8"/>
  <c r="W1193" i="8"/>
  <c r="V1193" i="8"/>
  <c r="U1193" i="8"/>
  <c r="T1193" i="8"/>
  <c r="S1193" i="8"/>
  <c r="R1193" i="8"/>
  <c r="Q1193" i="8"/>
  <c r="P1193" i="8"/>
  <c r="N1193" i="8"/>
  <c r="M1193" i="8"/>
  <c r="Z1192" i="8"/>
  <c r="Y1192" i="8"/>
  <c r="X1192" i="8"/>
  <c r="W1192" i="8"/>
  <c r="V1192" i="8"/>
  <c r="U1192" i="8"/>
  <c r="T1192" i="8"/>
  <c r="S1192" i="8"/>
  <c r="R1192" i="8"/>
  <c r="Q1192" i="8"/>
  <c r="P1192" i="8"/>
  <c r="N1192" i="8"/>
  <c r="M1192" i="8"/>
  <c r="Z1191" i="8"/>
  <c r="Y1191" i="8"/>
  <c r="X1191" i="8"/>
  <c r="W1191" i="8"/>
  <c r="V1191" i="8"/>
  <c r="U1191" i="8"/>
  <c r="T1191" i="8"/>
  <c r="S1191" i="8"/>
  <c r="R1191" i="8"/>
  <c r="Q1191" i="8"/>
  <c r="P1191" i="8"/>
  <c r="N1191" i="8"/>
  <c r="M1191" i="8"/>
  <c r="Z1190" i="8"/>
  <c r="Y1190" i="8"/>
  <c r="X1190" i="8"/>
  <c r="W1190" i="8"/>
  <c r="V1190" i="8"/>
  <c r="U1190" i="8"/>
  <c r="T1190" i="8"/>
  <c r="S1190" i="8"/>
  <c r="R1190" i="8"/>
  <c r="Q1190" i="8"/>
  <c r="P1190" i="8"/>
  <c r="N1190" i="8"/>
  <c r="M1190" i="8"/>
  <c r="Z1189" i="8"/>
  <c r="Y1189" i="8"/>
  <c r="X1189" i="8"/>
  <c r="W1189" i="8"/>
  <c r="V1189" i="8"/>
  <c r="U1189" i="8"/>
  <c r="T1189" i="8"/>
  <c r="S1189" i="8"/>
  <c r="R1189" i="8"/>
  <c r="Q1189" i="8"/>
  <c r="P1189" i="8"/>
  <c r="N1189" i="8"/>
  <c r="M1189" i="8"/>
  <c r="Z1188" i="8"/>
  <c r="Y1188" i="8"/>
  <c r="X1188" i="8"/>
  <c r="W1188" i="8"/>
  <c r="V1188" i="8"/>
  <c r="U1188" i="8"/>
  <c r="T1188" i="8"/>
  <c r="S1188" i="8"/>
  <c r="R1188" i="8"/>
  <c r="Q1188" i="8"/>
  <c r="P1188" i="8"/>
  <c r="N1188" i="8"/>
  <c r="M1188" i="8"/>
  <c r="Z1187" i="8"/>
  <c r="Y1187" i="8"/>
  <c r="X1187" i="8"/>
  <c r="W1187" i="8"/>
  <c r="V1187" i="8"/>
  <c r="U1187" i="8"/>
  <c r="T1187" i="8"/>
  <c r="S1187" i="8"/>
  <c r="R1187" i="8"/>
  <c r="Q1187" i="8"/>
  <c r="P1187" i="8"/>
  <c r="N1187" i="8"/>
  <c r="M1187" i="8"/>
  <c r="Z1186" i="8"/>
  <c r="Y1186" i="8"/>
  <c r="X1186" i="8"/>
  <c r="W1186" i="8"/>
  <c r="V1186" i="8"/>
  <c r="U1186" i="8"/>
  <c r="T1186" i="8"/>
  <c r="S1186" i="8"/>
  <c r="R1186" i="8"/>
  <c r="Q1186" i="8"/>
  <c r="P1186" i="8"/>
  <c r="N1186" i="8"/>
  <c r="M1186" i="8"/>
  <c r="Z1185" i="8"/>
  <c r="Y1185" i="8"/>
  <c r="X1185" i="8"/>
  <c r="W1185" i="8"/>
  <c r="V1185" i="8"/>
  <c r="U1185" i="8"/>
  <c r="T1185" i="8"/>
  <c r="S1185" i="8"/>
  <c r="R1185" i="8"/>
  <c r="Q1185" i="8"/>
  <c r="P1185" i="8"/>
  <c r="N1185" i="8"/>
  <c r="M1185" i="8"/>
  <c r="Z1184" i="8"/>
  <c r="Y1184" i="8"/>
  <c r="X1184" i="8"/>
  <c r="W1184" i="8"/>
  <c r="V1184" i="8"/>
  <c r="U1184" i="8"/>
  <c r="T1184" i="8"/>
  <c r="S1184" i="8"/>
  <c r="R1184" i="8"/>
  <c r="Q1184" i="8"/>
  <c r="P1184" i="8"/>
  <c r="N1184" i="8"/>
  <c r="M1184" i="8"/>
  <c r="Z1183" i="8"/>
  <c r="Y1183" i="8"/>
  <c r="X1183" i="8"/>
  <c r="W1183" i="8"/>
  <c r="V1183" i="8"/>
  <c r="U1183" i="8"/>
  <c r="T1183" i="8"/>
  <c r="S1183" i="8"/>
  <c r="R1183" i="8"/>
  <c r="Q1183" i="8"/>
  <c r="P1183" i="8"/>
  <c r="N1183" i="8"/>
  <c r="M1183" i="8"/>
  <c r="Z1182" i="8"/>
  <c r="Y1182" i="8"/>
  <c r="X1182" i="8"/>
  <c r="W1182" i="8"/>
  <c r="V1182" i="8"/>
  <c r="U1182" i="8"/>
  <c r="T1182" i="8"/>
  <c r="S1182" i="8"/>
  <c r="R1182" i="8"/>
  <c r="Q1182" i="8"/>
  <c r="P1182" i="8"/>
  <c r="N1182" i="8"/>
  <c r="M1182" i="8"/>
  <c r="Z1181" i="8"/>
  <c r="Y1181" i="8"/>
  <c r="X1181" i="8"/>
  <c r="W1181" i="8"/>
  <c r="V1181" i="8"/>
  <c r="U1181" i="8"/>
  <c r="T1181" i="8"/>
  <c r="S1181" i="8"/>
  <c r="R1181" i="8"/>
  <c r="Q1181" i="8"/>
  <c r="P1181" i="8"/>
  <c r="N1181" i="8"/>
  <c r="M1181" i="8"/>
  <c r="Z1180" i="8"/>
  <c r="Y1180" i="8"/>
  <c r="X1180" i="8"/>
  <c r="W1180" i="8"/>
  <c r="V1180" i="8"/>
  <c r="U1180" i="8"/>
  <c r="T1180" i="8"/>
  <c r="S1180" i="8"/>
  <c r="R1180" i="8"/>
  <c r="Q1180" i="8"/>
  <c r="P1180" i="8"/>
  <c r="N1180" i="8"/>
  <c r="M1180" i="8"/>
  <c r="Z1179" i="8"/>
  <c r="Y1179" i="8"/>
  <c r="X1179" i="8"/>
  <c r="W1179" i="8"/>
  <c r="V1179" i="8"/>
  <c r="U1179" i="8"/>
  <c r="T1179" i="8"/>
  <c r="S1179" i="8"/>
  <c r="R1179" i="8"/>
  <c r="Q1179" i="8"/>
  <c r="P1179" i="8"/>
  <c r="N1179" i="8"/>
  <c r="M1179" i="8"/>
  <c r="Z1178" i="8"/>
  <c r="Y1178" i="8"/>
  <c r="X1178" i="8"/>
  <c r="W1178" i="8"/>
  <c r="V1178" i="8"/>
  <c r="U1178" i="8"/>
  <c r="T1178" i="8"/>
  <c r="S1178" i="8"/>
  <c r="R1178" i="8"/>
  <c r="Q1178" i="8"/>
  <c r="P1178" i="8"/>
  <c r="N1178" i="8"/>
  <c r="M1178" i="8"/>
  <c r="Z1177" i="8"/>
  <c r="Y1177" i="8"/>
  <c r="X1177" i="8"/>
  <c r="W1177" i="8"/>
  <c r="V1177" i="8"/>
  <c r="U1177" i="8"/>
  <c r="T1177" i="8"/>
  <c r="S1177" i="8"/>
  <c r="R1177" i="8"/>
  <c r="Q1177" i="8"/>
  <c r="P1177" i="8"/>
  <c r="N1177" i="8"/>
  <c r="M1177" i="8"/>
  <c r="Z1176" i="8"/>
  <c r="Y1176" i="8"/>
  <c r="X1176" i="8"/>
  <c r="W1176" i="8"/>
  <c r="V1176" i="8"/>
  <c r="U1176" i="8"/>
  <c r="T1176" i="8"/>
  <c r="S1176" i="8"/>
  <c r="R1176" i="8"/>
  <c r="Q1176" i="8"/>
  <c r="P1176" i="8"/>
  <c r="N1176" i="8"/>
  <c r="M1176" i="8"/>
  <c r="Z1175" i="8"/>
  <c r="Y1175" i="8"/>
  <c r="X1175" i="8"/>
  <c r="W1175" i="8"/>
  <c r="V1175" i="8"/>
  <c r="U1175" i="8"/>
  <c r="T1175" i="8"/>
  <c r="S1175" i="8"/>
  <c r="R1175" i="8"/>
  <c r="Q1175" i="8"/>
  <c r="P1175" i="8"/>
  <c r="N1175" i="8"/>
  <c r="M1175" i="8"/>
  <c r="Z1174" i="8"/>
  <c r="Y1174" i="8"/>
  <c r="X1174" i="8"/>
  <c r="W1174" i="8"/>
  <c r="V1174" i="8"/>
  <c r="U1174" i="8"/>
  <c r="T1174" i="8"/>
  <c r="S1174" i="8"/>
  <c r="R1174" i="8"/>
  <c r="Q1174" i="8"/>
  <c r="P1174" i="8"/>
  <c r="N1174" i="8"/>
  <c r="M1174" i="8"/>
  <c r="Z1173" i="8"/>
  <c r="Y1173" i="8"/>
  <c r="X1173" i="8"/>
  <c r="W1173" i="8"/>
  <c r="V1173" i="8"/>
  <c r="U1173" i="8"/>
  <c r="T1173" i="8"/>
  <c r="S1173" i="8"/>
  <c r="R1173" i="8"/>
  <c r="Q1173" i="8"/>
  <c r="P1173" i="8"/>
  <c r="N1173" i="8"/>
  <c r="M1173" i="8"/>
  <c r="Z1172" i="8"/>
  <c r="Y1172" i="8"/>
  <c r="X1172" i="8"/>
  <c r="W1172" i="8"/>
  <c r="V1172" i="8"/>
  <c r="U1172" i="8"/>
  <c r="T1172" i="8"/>
  <c r="S1172" i="8"/>
  <c r="R1172" i="8"/>
  <c r="Q1172" i="8"/>
  <c r="P1172" i="8"/>
  <c r="N1172" i="8"/>
  <c r="M1172" i="8"/>
  <c r="Z1171" i="8"/>
  <c r="Y1171" i="8"/>
  <c r="X1171" i="8"/>
  <c r="W1171" i="8"/>
  <c r="V1171" i="8"/>
  <c r="U1171" i="8"/>
  <c r="T1171" i="8"/>
  <c r="S1171" i="8"/>
  <c r="R1171" i="8"/>
  <c r="Q1171" i="8"/>
  <c r="P1171" i="8"/>
  <c r="N1171" i="8"/>
  <c r="M1171" i="8"/>
  <c r="Z1170" i="8"/>
  <c r="Y1170" i="8"/>
  <c r="X1170" i="8"/>
  <c r="W1170" i="8"/>
  <c r="V1170" i="8"/>
  <c r="U1170" i="8"/>
  <c r="T1170" i="8"/>
  <c r="S1170" i="8"/>
  <c r="R1170" i="8"/>
  <c r="Q1170" i="8"/>
  <c r="P1170" i="8"/>
  <c r="N1170" i="8"/>
  <c r="M1170" i="8"/>
  <c r="Z1169" i="8"/>
  <c r="Y1169" i="8"/>
  <c r="X1169" i="8"/>
  <c r="W1169" i="8"/>
  <c r="V1169" i="8"/>
  <c r="U1169" i="8"/>
  <c r="T1169" i="8"/>
  <c r="S1169" i="8"/>
  <c r="R1169" i="8"/>
  <c r="Q1169" i="8"/>
  <c r="P1169" i="8"/>
  <c r="N1169" i="8"/>
  <c r="M1169" i="8"/>
  <c r="Z1168" i="8"/>
  <c r="Y1168" i="8"/>
  <c r="X1168" i="8"/>
  <c r="W1168" i="8"/>
  <c r="V1168" i="8"/>
  <c r="U1168" i="8"/>
  <c r="T1168" i="8"/>
  <c r="S1168" i="8"/>
  <c r="R1168" i="8"/>
  <c r="Q1168" i="8"/>
  <c r="P1168" i="8"/>
  <c r="N1168" i="8"/>
  <c r="M1168" i="8"/>
  <c r="Z1167" i="8"/>
  <c r="Y1167" i="8"/>
  <c r="X1167" i="8"/>
  <c r="W1167" i="8"/>
  <c r="V1167" i="8"/>
  <c r="U1167" i="8"/>
  <c r="T1167" i="8"/>
  <c r="S1167" i="8"/>
  <c r="R1167" i="8"/>
  <c r="Q1167" i="8"/>
  <c r="P1167" i="8"/>
  <c r="N1167" i="8"/>
  <c r="M1167" i="8"/>
  <c r="Z1166" i="8"/>
  <c r="Y1166" i="8"/>
  <c r="X1166" i="8"/>
  <c r="W1166" i="8"/>
  <c r="V1166" i="8"/>
  <c r="U1166" i="8"/>
  <c r="T1166" i="8"/>
  <c r="S1166" i="8"/>
  <c r="R1166" i="8"/>
  <c r="Q1166" i="8"/>
  <c r="P1166" i="8"/>
  <c r="N1166" i="8"/>
  <c r="M1166" i="8"/>
  <c r="Z1165" i="8"/>
  <c r="Y1165" i="8"/>
  <c r="X1165" i="8"/>
  <c r="W1165" i="8"/>
  <c r="V1165" i="8"/>
  <c r="U1165" i="8"/>
  <c r="T1165" i="8"/>
  <c r="S1165" i="8"/>
  <c r="R1165" i="8"/>
  <c r="Q1165" i="8"/>
  <c r="P1165" i="8"/>
  <c r="N1165" i="8"/>
  <c r="M1165" i="8"/>
  <c r="Z1164" i="8"/>
  <c r="Y1164" i="8"/>
  <c r="X1164" i="8"/>
  <c r="W1164" i="8"/>
  <c r="V1164" i="8"/>
  <c r="U1164" i="8"/>
  <c r="T1164" i="8"/>
  <c r="S1164" i="8"/>
  <c r="R1164" i="8"/>
  <c r="Q1164" i="8"/>
  <c r="P1164" i="8"/>
  <c r="N1164" i="8"/>
  <c r="M1164" i="8"/>
  <c r="Z1163" i="8"/>
  <c r="Y1163" i="8"/>
  <c r="X1163" i="8"/>
  <c r="W1163" i="8"/>
  <c r="V1163" i="8"/>
  <c r="U1163" i="8"/>
  <c r="T1163" i="8"/>
  <c r="S1163" i="8"/>
  <c r="R1163" i="8"/>
  <c r="Q1163" i="8"/>
  <c r="P1163" i="8"/>
  <c r="N1163" i="8"/>
  <c r="M1163" i="8"/>
  <c r="Z1162" i="8"/>
  <c r="Y1162" i="8"/>
  <c r="X1162" i="8"/>
  <c r="W1162" i="8"/>
  <c r="V1162" i="8"/>
  <c r="U1162" i="8"/>
  <c r="T1162" i="8"/>
  <c r="S1162" i="8"/>
  <c r="R1162" i="8"/>
  <c r="Q1162" i="8"/>
  <c r="P1162" i="8"/>
  <c r="N1162" i="8"/>
  <c r="M1162" i="8"/>
  <c r="Z1161" i="8"/>
  <c r="Y1161" i="8"/>
  <c r="X1161" i="8"/>
  <c r="W1161" i="8"/>
  <c r="V1161" i="8"/>
  <c r="U1161" i="8"/>
  <c r="T1161" i="8"/>
  <c r="S1161" i="8"/>
  <c r="R1161" i="8"/>
  <c r="Q1161" i="8"/>
  <c r="P1161" i="8"/>
  <c r="N1161" i="8"/>
  <c r="M1161" i="8"/>
  <c r="Z1160" i="8"/>
  <c r="Y1160" i="8"/>
  <c r="X1160" i="8"/>
  <c r="W1160" i="8"/>
  <c r="V1160" i="8"/>
  <c r="U1160" i="8"/>
  <c r="T1160" i="8"/>
  <c r="S1160" i="8"/>
  <c r="R1160" i="8"/>
  <c r="Q1160" i="8"/>
  <c r="P1160" i="8"/>
  <c r="N1160" i="8"/>
  <c r="M1160" i="8"/>
  <c r="Z1159" i="8"/>
  <c r="Y1159" i="8"/>
  <c r="X1159" i="8"/>
  <c r="W1159" i="8"/>
  <c r="V1159" i="8"/>
  <c r="U1159" i="8"/>
  <c r="T1159" i="8"/>
  <c r="S1159" i="8"/>
  <c r="R1159" i="8"/>
  <c r="Q1159" i="8"/>
  <c r="P1159" i="8"/>
  <c r="N1159" i="8"/>
  <c r="M1159" i="8"/>
  <c r="Z1158" i="8"/>
  <c r="Y1158" i="8"/>
  <c r="X1158" i="8"/>
  <c r="W1158" i="8"/>
  <c r="V1158" i="8"/>
  <c r="U1158" i="8"/>
  <c r="T1158" i="8"/>
  <c r="S1158" i="8"/>
  <c r="R1158" i="8"/>
  <c r="Q1158" i="8"/>
  <c r="P1158" i="8"/>
  <c r="N1158" i="8"/>
  <c r="M1158" i="8"/>
  <c r="Z1157" i="8"/>
  <c r="Y1157" i="8"/>
  <c r="X1157" i="8"/>
  <c r="W1157" i="8"/>
  <c r="V1157" i="8"/>
  <c r="U1157" i="8"/>
  <c r="T1157" i="8"/>
  <c r="S1157" i="8"/>
  <c r="R1157" i="8"/>
  <c r="Q1157" i="8"/>
  <c r="P1157" i="8"/>
  <c r="N1157" i="8"/>
  <c r="M1157" i="8"/>
  <c r="Z1156" i="8"/>
  <c r="Y1156" i="8"/>
  <c r="X1156" i="8"/>
  <c r="W1156" i="8"/>
  <c r="V1156" i="8"/>
  <c r="U1156" i="8"/>
  <c r="T1156" i="8"/>
  <c r="S1156" i="8"/>
  <c r="R1156" i="8"/>
  <c r="Q1156" i="8"/>
  <c r="P1156" i="8"/>
  <c r="N1156" i="8"/>
  <c r="M1156" i="8"/>
  <c r="Z1155" i="8"/>
  <c r="Y1155" i="8"/>
  <c r="X1155" i="8"/>
  <c r="W1155" i="8"/>
  <c r="V1155" i="8"/>
  <c r="U1155" i="8"/>
  <c r="T1155" i="8"/>
  <c r="S1155" i="8"/>
  <c r="R1155" i="8"/>
  <c r="Q1155" i="8"/>
  <c r="P1155" i="8"/>
  <c r="N1155" i="8"/>
  <c r="M1155" i="8"/>
  <c r="Z1154" i="8"/>
  <c r="Y1154" i="8"/>
  <c r="X1154" i="8"/>
  <c r="W1154" i="8"/>
  <c r="V1154" i="8"/>
  <c r="U1154" i="8"/>
  <c r="T1154" i="8"/>
  <c r="S1154" i="8"/>
  <c r="R1154" i="8"/>
  <c r="Q1154" i="8"/>
  <c r="P1154" i="8"/>
  <c r="N1154" i="8"/>
  <c r="M1154" i="8"/>
  <c r="Z1153" i="8"/>
  <c r="Y1153" i="8"/>
  <c r="X1153" i="8"/>
  <c r="W1153" i="8"/>
  <c r="V1153" i="8"/>
  <c r="U1153" i="8"/>
  <c r="T1153" i="8"/>
  <c r="S1153" i="8"/>
  <c r="R1153" i="8"/>
  <c r="Q1153" i="8"/>
  <c r="P1153" i="8"/>
  <c r="N1153" i="8"/>
  <c r="M1153" i="8"/>
  <c r="Z1152" i="8"/>
  <c r="Y1152" i="8"/>
  <c r="X1152" i="8"/>
  <c r="W1152" i="8"/>
  <c r="V1152" i="8"/>
  <c r="U1152" i="8"/>
  <c r="T1152" i="8"/>
  <c r="S1152" i="8"/>
  <c r="R1152" i="8"/>
  <c r="Q1152" i="8"/>
  <c r="P1152" i="8"/>
  <c r="N1152" i="8"/>
  <c r="M1152" i="8"/>
  <c r="Z1151" i="8"/>
  <c r="Y1151" i="8"/>
  <c r="X1151" i="8"/>
  <c r="W1151" i="8"/>
  <c r="V1151" i="8"/>
  <c r="U1151" i="8"/>
  <c r="T1151" i="8"/>
  <c r="S1151" i="8"/>
  <c r="R1151" i="8"/>
  <c r="Q1151" i="8"/>
  <c r="P1151" i="8"/>
  <c r="N1151" i="8"/>
  <c r="M1151" i="8"/>
  <c r="Z1150" i="8"/>
  <c r="Y1150" i="8"/>
  <c r="X1150" i="8"/>
  <c r="W1150" i="8"/>
  <c r="V1150" i="8"/>
  <c r="U1150" i="8"/>
  <c r="T1150" i="8"/>
  <c r="S1150" i="8"/>
  <c r="R1150" i="8"/>
  <c r="Q1150" i="8"/>
  <c r="P1150" i="8"/>
  <c r="N1150" i="8"/>
  <c r="M1150" i="8"/>
  <c r="Z1149" i="8"/>
  <c r="Y1149" i="8"/>
  <c r="X1149" i="8"/>
  <c r="W1149" i="8"/>
  <c r="V1149" i="8"/>
  <c r="U1149" i="8"/>
  <c r="T1149" i="8"/>
  <c r="S1149" i="8"/>
  <c r="R1149" i="8"/>
  <c r="Q1149" i="8"/>
  <c r="P1149" i="8"/>
  <c r="N1149" i="8"/>
  <c r="M1149" i="8"/>
  <c r="Z1148" i="8"/>
  <c r="Y1148" i="8"/>
  <c r="X1148" i="8"/>
  <c r="W1148" i="8"/>
  <c r="V1148" i="8"/>
  <c r="U1148" i="8"/>
  <c r="T1148" i="8"/>
  <c r="S1148" i="8"/>
  <c r="R1148" i="8"/>
  <c r="Q1148" i="8"/>
  <c r="P1148" i="8"/>
  <c r="N1148" i="8"/>
  <c r="M1148" i="8"/>
  <c r="Z1147" i="8"/>
  <c r="Y1147" i="8"/>
  <c r="X1147" i="8"/>
  <c r="W1147" i="8"/>
  <c r="V1147" i="8"/>
  <c r="U1147" i="8"/>
  <c r="T1147" i="8"/>
  <c r="S1147" i="8"/>
  <c r="R1147" i="8"/>
  <c r="Q1147" i="8"/>
  <c r="P1147" i="8"/>
  <c r="N1147" i="8"/>
  <c r="M1147" i="8"/>
  <c r="Z1146" i="8"/>
  <c r="Y1146" i="8"/>
  <c r="X1146" i="8"/>
  <c r="W1146" i="8"/>
  <c r="V1146" i="8"/>
  <c r="U1146" i="8"/>
  <c r="T1146" i="8"/>
  <c r="S1146" i="8"/>
  <c r="R1146" i="8"/>
  <c r="Q1146" i="8"/>
  <c r="P1146" i="8"/>
  <c r="N1146" i="8"/>
  <c r="M1146" i="8"/>
  <c r="Z1145" i="8"/>
  <c r="Y1145" i="8"/>
  <c r="X1145" i="8"/>
  <c r="W1145" i="8"/>
  <c r="V1145" i="8"/>
  <c r="U1145" i="8"/>
  <c r="T1145" i="8"/>
  <c r="S1145" i="8"/>
  <c r="R1145" i="8"/>
  <c r="Q1145" i="8"/>
  <c r="P1145" i="8"/>
  <c r="N1145" i="8"/>
  <c r="M1145" i="8"/>
  <c r="Z1144" i="8"/>
  <c r="Y1144" i="8"/>
  <c r="X1144" i="8"/>
  <c r="W1144" i="8"/>
  <c r="V1144" i="8"/>
  <c r="U1144" i="8"/>
  <c r="T1144" i="8"/>
  <c r="S1144" i="8"/>
  <c r="R1144" i="8"/>
  <c r="Q1144" i="8"/>
  <c r="P1144" i="8"/>
  <c r="N1144" i="8"/>
  <c r="M1144" i="8"/>
  <c r="Z1143" i="8"/>
  <c r="Y1143" i="8"/>
  <c r="X1143" i="8"/>
  <c r="W1143" i="8"/>
  <c r="V1143" i="8"/>
  <c r="U1143" i="8"/>
  <c r="T1143" i="8"/>
  <c r="S1143" i="8"/>
  <c r="R1143" i="8"/>
  <c r="Q1143" i="8"/>
  <c r="P1143" i="8"/>
  <c r="N1143" i="8"/>
  <c r="M1143" i="8"/>
  <c r="Z1142" i="8"/>
  <c r="Y1142" i="8"/>
  <c r="X1142" i="8"/>
  <c r="W1142" i="8"/>
  <c r="V1142" i="8"/>
  <c r="U1142" i="8"/>
  <c r="T1142" i="8"/>
  <c r="S1142" i="8"/>
  <c r="R1142" i="8"/>
  <c r="Q1142" i="8"/>
  <c r="P1142" i="8"/>
  <c r="N1142" i="8"/>
  <c r="M1142" i="8"/>
  <c r="Z1141" i="8"/>
  <c r="Y1141" i="8"/>
  <c r="X1141" i="8"/>
  <c r="W1141" i="8"/>
  <c r="V1141" i="8"/>
  <c r="U1141" i="8"/>
  <c r="T1141" i="8"/>
  <c r="S1141" i="8"/>
  <c r="R1141" i="8"/>
  <c r="Q1141" i="8"/>
  <c r="P1141" i="8"/>
  <c r="N1141" i="8"/>
  <c r="M1141" i="8"/>
  <c r="Z1140" i="8"/>
  <c r="Y1140" i="8"/>
  <c r="X1140" i="8"/>
  <c r="W1140" i="8"/>
  <c r="V1140" i="8"/>
  <c r="U1140" i="8"/>
  <c r="T1140" i="8"/>
  <c r="S1140" i="8"/>
  <c r="R1140" i="8"/>
  <c r="Q1140" i="8"/>
  <c r="P1140" i="8"/>
  <c r="N1140" i="8"/>
  <c r="M1140" i="8"/>
  <c r="Z1139" i="8"/>
  <c r="Y1139" i="8"/>
  <c r="X1139" i="8"/>
  <c r="W1139" i="8"/>
  <c r="V1139" i="8"/>
  <c r="U1139" i="8"/>
  <c r="T1139" i="8"/>
  <c r="S1139" i="8"/>
  <c r="R1139" i="8"/>
  <c r="Q1139" i="8"/>
  <c r="P1139" i="8"/>
  <c r="N1139" i="8"/>
  <c r="M1139" i="8"/>
  <c r="Z1138" i="8"/>
  <c r="Y1138" i="8"/>
  <c r="X1138" i="8"/>
  <c r="W1138" i="8"/>
  <c r="V1138" i="8"/>
  <c r="U1138" i="8"/>
  <c r="T1138" i="8"/>
  <c r="S1138" i="8"/>
  <c r="R1138" i="8"/>
  <c r="Q1138" i="8"/>
  <c r="P1138" i="8"/>
  <c r="N1138" i="8"/>
  <c r="M1138" i="8"/>
  <c r="Z1137" i="8"/>
  <c r="Y1137" i="8"/>
  <c r="X1137" i="8"/>
  <c r="W1137" i="8"/>
  <c r="V1137" i="8"/>
  <c r="U1137" i="8"/>
  <c r="T1137" i="8"/>
  <c r="S1137" i="8"/>
  <c r="R1137" i="8"/>
  <c r="Q1137" i="8"/>
  <c r="P1137" i="8"/>
  <c r="N1137" i="8"/>
  <c r="M1137" i="8"/>
  <c r="Z1136" i="8"/>
  <c r="Y1136" i="8"/>
  <c r="X1136" i="8"/>
  <c r="W1136" i="8"/>
  <c r="V1136" i="8"/>
  <c r="U1136" i="8"/>
  <c r="T1136" i="8"/>
  <c r="S1136" i="8"/>
  <c r="R1136" i="8"/>
  <c r="Q1136" i="8"/>
  <c r="P1136" i="8"/>
  <c r="N1136" i="8"/>
  <c r="M1136" i="8"/>
  <c r="Z1135" i="8"/>
  <c r="Y1135" i="8"/>
  <c r="X1135" i="8"/>
  <c r="W1135" i="8"/>
  <c r="V1135" i="8"/>
  <c r="U1135" i="8"/>
  <c r="T1135" i="8"/>
  <c r="S1135" i="8"/>
  <c r="R1135" i="8"/>
  <c r="Q1135" i="8"/>
  <c r="P1135" i="8"/>
  <c r="N1135" i="8"/>
  <c r="M1135" i="8"/>
  <c r="Z1134" i="8"/>
  <c r="Y1134" i="8"/>
  <c r="X1134" i="8"/>
  <c r="W1134" i="8"/>
  <c r="V1134" i="8"/>
  <c r="U1134" i="8"/>
  <c r="T1134" i="8"/>
  <c r="S1134" i="8"/>
  <c r="R1134" i="8"/>
  <c r="Q1134" i="8"/>
  <c r="P1134" i="8"/>
  <c r="N1134" i="8"/>
  <c r="M1134" i="8"/>
  <c r="Z1133" i="8"/>
  <c r="Y1133" i="8"/>
  <c r="X1133" i="8"/>
  <c r="W1133" i="8"/>
  <c r="V1133" i="8"/>
  <c r="U1133" i="8"/>
  <c r="T1133" i="8"/>
  <c r="S1133" i="8"/>
  <c r="R1133" i="8"/>
  <c r="Q1133" i="8"/>
  <c r="P1133" i="8"/>
  <c r="N1133" i="8"/>
  <c r="M1133" i="8"/>
  <c r="Z1132" i="8"/>
  <c r="Y1132" i="8"/>
  <c r="X1132" i="8"/>
  <c r="W1132" i="8"/>
  <c r="V1132" i="8"/>
  <c r="U1132" i="8"/>
  <c r="T1132" i="8"/>
  <c r="S1132" i="8"/>
  <c r="R1132" i="8"/>
  <c r="Q1132" i="8"/>
  <c r="P1132" i="8"/>
  <c r="N1132" i="8"/>
  <c r="M1132" i="8"/>
  <c r="Z1131" i="8"/>
  <c r="Y1131" i="8"/>
  <c r="X1131" i="8"/>
  <c r="W1131" i="8"/>
  <c r="V1131" i="8"/>
  <c r="U1131" i="8"/>
  <c r="T1131" i="8"/>
  <c r="S1131" i="8"/>
  <c r="R1131" i="8"/>
  <c r="Q1131" i="8"/>
  <c r="P1131" i="8"/>
  <c r="N1131" i="8"/>
  <c r="M1131" i="8"/>
  <c r="Z1130" i="8"/>
  <c r="Y1130" i="8"/>
  <c r="X1130" i="8"/>
  <c r="W1130" i="8"/>
  <c r="V1130" i="8"/>
  <c r="U1130" i="8"/>
  <c r="T1130" i="8"/>
  <c r="S1130" i="8"/>
  <c r="R1130" i="8"/>
  <c r="Q1130" i="8"/>
  <c r="P1130" i="8"/>
  <c r="N1130" i="8"/>
  <c r="M1130" i="8"/>
  <c r="Z1129" i="8"/>
  <c r="Y1129" i="8"/>
  <c r="X1129" i="8"/>
  <c r="W1129" i="8"/>
  <c r="V1129" i="8"/>
  <c r="U1129" i="8"/>
  <c r="T1129" i="8"/>
  <c r="S1129" i="8"/>
  <c r="R1129" i="8"/>
  <c r="Q1129" i="8"/>
  <c r="P1129" i="8"/>
  <c r="N1129" i="8"/>
  <c r="M1129" i="8"/>
  <c r="Z1128" i="8"/>
  <c r="Y1128" i="8"/>
  <c r="X1128" i="8"/>
  <c r="W1128" i="8"/>
  <c r="V1128" i="8"/>
  <c r="U1128" i="8"/>
  <c r="T1128" i="8"/>
  <c r="S1128" i="8"/>
  <c r="R1128" i="8"/>
  <c r="Q1128" i="8"/>
  <c r="P1128" i="8"/>
  <c r="N1128" i="8"/>
  <c r="M1128" i="8"/>
  <c r="Z1127" i="8"/>
  <c r="Y1127" i="8"/>
  <c r="X1127" i="8"/>
  <c r="W1127" i="8"/>
  <c r="V1127" i="8"/>
  <c r="U1127" i="8"/>
  <c r="T1127" i="8"/>
  <c r="S1127" i="8"/>
  <c r="R1127" i="8"/>
  <c r="Q1127" i="8"/>
  <c r="P1127" i="8"/>
  <c r="N1127" i="8"/>
  <c r="M1127" i="8"/>
  <c r="Z1126" i="8"/>
  <c r="Y1126" i="8"/>
  <c r="X1126" i="8"/>
  <c r="W1126" i="8"/>
  <c r="V1126" i="8"/>
  <c r="U1126" i="8"/>
  <c r="T1126" i="8"/>
  <c r="S1126" i="8"/>
  <c r="R1126" i="8"/>
  <c r="Q1126" i="8"/>
  <c r="P1126" i="8"/>
  <c r="N1126" i="8"/>
  <c r="M1126" i="8"/>
  <c r="Z1125" i="8"/>
  <c r="Y1125" i="8"/>
  <c r="X1125" i="8"/>
  <c r="W1125" i="8"/>
  <c r="V1125" i="8"/>
  <c r="U1125" i="8"/>
  <c r="T1125" i="8"/>
  <c r="S1125" i="8"/>
  <c r="R1125" i="8"/>
  <c r="Q1125" i="8"/>
  <c r="P1125" i="8"/>
  <c r="N1125" i="8"/>
  <c r="M1125" i="8"/>
  <c r="Z1124" i="8"/>
  <c r="Y1124" i="8"/>
  <c r="X1124" i="8"/>
  <c r="W1124" i="8"/>
  <c r="V1124" i="8"/>
  <c r="U1124" i="8"/>
  <c r="T1124" i="8"/>
  <c r="S1124" i="8"/>
  <c r="R1124" i="8"/>
  <c r="Q1124" i="8"/>
  <c r="P1124" i="8"/>
  <c r="N1124" i="8"/>
  <c r="M1124" i="8"/>
  <c r="Z1123" i="8"/>
  <c r="Y1123" i="8"/>
  <c r="X1123" i="8"/>
  <c r="W1123" i="8"/>
  <c r="V1123" i="8"/>
  <c r="U1123" i="8"/>
  <c r="T1123" i="8"/>
  <c r="S1123" i="8"/>
  <c r="R1123" i="8"/>
  <c r="Q1123" i="8"/>
  <c r="P1123" i="8"/>
  <c r="N1123" i="8"/>
  <c r="M1123" i="8"/>
  <c r="Z1122" i="8"/>
  <c r="Y1122" i="8"/>
  <c r="X1122" i="8"/>
  <c r="W1122" i="8"/>
  <c r="V1122" i="8"/>
  <c r="U1122" i="8"/>
  <c r="T1122" i="8"/>
  <c r="S1122" i="8"/>
  <c r="R1122" i="8"/>
  <c r="Q1122" i="8"/>
  <c r="P1122" i="8"/>
  <c r="N1122" i="8"/>
  <c r="M1122" i="8"/>
  <c r="Z1121" i="8"/>
  <c r="Y1121" i="8"/>
  <c r="X1121" i="8"/>
  <c r="W1121" i="8"/>
  <c r="V1121" i="8"/>
  <c r="U1121" i="8"/>
  <c r="T1121" i="8"/>
  <c r="S1121" i="8"/>
  <c r="R1121" i="8"/>
  <c r="Q1121" i="8"/>
  <c r="P1121" i="8"/>
  <c r="N1121" i="8"/>
  <c r="M1121" i="8"/>
  <c r="Z1120" i="8"/>
  <c r="Y1120" i="8"/>
  <c r="X1120" i="8"/>
  <c r="W1120" i="8"/>
  <c r="V1120" i="8"/>
  <c r="U1120" i="8"/>
  <c r="T1120" i="8"/>
  <c r="S1120" i="8"/>
  <c r="R1120" i="8"/>
  <c r="Q1120" i="8"/>
  <c r="P1120" i="8"/>
  <c r="N1120" i="8"/>
  <c r="M1120" i="8"/>
  <c r="Z1119" i="8"/>
  <c r="Y1119" i="8"/>
  <c r="X1119" i="8"/>
  <c r="W1119" i="8"/>
  <c r="V1119" i="8"/>
  <c r="U1119" i="8"/>
  <c r="T1119" i="8"/>
  <c r="S1119" i="8"/>
  <c r="R1119" i="8"/>
  <c r="Q1119" i="8"/>
  <c r="P1119" i="8"/>
  <c r="N1119" i="8"/>
  <c r="M1119" i="8"/>
  <c r="Z1118" i="8"/>
  <c r="Y1118" i="8"/>
  <c r="X1118" i="8"/>
  <c r="W1118" i="8"/>
  <c r="V1118" i="8"/>
  <c r="U1118" i="8"/>
  <c r="T1118" i="8"/>
  <c r="S1118" i="8"/>
  <c r="R1118" i="8"/>
  <c r="Q1118" i="8"/>
  <c r="P1118" i="8"/>
  <c r="N1118" i="8"/>
  <c r="M1118" i="8"/>
  <c r="Z1117" i="8"/>
  <c r="Y1117" i="8"/>
  <c r="X1117" i="8"/>
  <c r="W1117" i="8"/>
  <c r="V1117" i="8"/>
  <c r="U1117" i="8"/>
  <c r="T1117" i="8"/>
  <c r="S1117" i="8"/>
  <c r="R1117" i="8"/>
  <c r="Q1117" i="8"/>
  <c r="P1117" i="8"/>
  <c r="N1117" i="8"/>
  <c r="M1117" i="8"/>
  <c r="Z1116" i="8"/>
  <c r="Y1116" i="8"/>
  <c r="X1116" i="8"/>
  <c r="W1116" i="8"/>
  <c r="V1116" i="8"/>
  <c r="U1116" i="8"/>
  <c r="T1116" i="8"/>
  <c r="S1116" i="8"/>
  <c r="R1116" i="8"/>
  <c r="Q1116" i="8"/>
  <c r="P1116" i="8"/>
  <c r="N1116" i="8"/>
  <c r="M1116" i="8"/>
  <c r="Z1115" i="8"/>
  <c r="Y1115" i="8"/>
  <c r="X1115" i="8"/>
  <c r="W1115" i="8"/>
  <c r="V1115" i="8"/>
  <c r="U1115" i="8"/>
  <c r="T1115" i="8"/>
  <c r="S1115" i="8"/>
  <c r="R1115" i="8"/>
  <c r="Q1115" i="8"/>
  <c r="P1115" i="8"/>
  <c r="N1115" i="8"/>
  <c r="M1115" i="8"/>
  <c r="Z1114" i="8"/>
  <c r="Y1114" i="8"/>
  <c r="X1114" i="8"/>
  <c r="W1114" i="8"/>
  <c r="V1114" i="8"/>
  <c r="U1114" i="8"/>
  <c r="T1114" i="8"/>
  <c r="S1114" i="8"/>
  <c r="R1114" i="8"/>
  <c r="Q1114" i="8"/>
  <c r="P1114" i="8"/>
  <c r="N1114" i="8"/>
  <c r="M1114" i="8"/>
  <c r="Z1113" i="8"/>
  <c r="Y1113" i="8"/>
  <c r="X1113" i="8"/>
  <c r="W1113" i="8"/>
  <c r="V1113" i="8"/>
  <c r="U1113" i="8"/>
  <c r="T1113" i="8"/>
  <c r="S1113" i="8"/>
  <c r="R1113" i="8"/>
  <c r="Q1113" i="8"/>
  <c r="P1113" i="8"/>
  <c r="N1113" i="8"/>
  <c r="M1113" i="8"/>
  <c r="Z1112" i="8"/>
  <c r="Y1112" i="8"/>
  <c r="X1112" i="8"/>
  <c r="W1112" i="8"/>
  <c r="V1112" i="8"/>
  <c r="U1112" i="8"/>
  <c r="T1112" i="8"/>
  <c r="S1112" i="8"/>
  <c r="R1112" i="8"/>
  <c r="Q1112" i="8"/>
  <c r="P1112" i="8"/>
  <c r="N1112" i="8"/>
  <c r="M1112" i="8"/>
  <c r="Z1111" i="8"/>
  <c r="Y1111" i="8"/>
  <c r="X1111" i="8"/>
  <c r="W1111" i="8"/>
  <c r="V1111" i="8"/>
  <c r="U1111" i="8"/>
  <c r="T1111" i="8"/>
  <c r="S1111" i="8"/>
  <c r="R1111" i="8"/>
  <c r="Q1111" i="8"/>
  <c r="P1111" i="8"/>
  <c r="N1111" i="8"/>
  <c r="M1111" i="8"/>
  <c r="Z1110" i="8"/>
  <c r="Y1110" i="8"/>
  <c r="X1110" i="8"/>
  <c r="W1110" i="8"/>
  <c r="V1110" i="8"/>
  <c r="U1110" i="8"/>
  <c r="T1110" i="8"/>
  <c r="S1110" i="8"/>
  <c r="R1110" i="8"/>
  <c r="Q1110" i="8"/>
  <c r="P1110" i="8"/>
  <c r="N1110" i="8"/>
  <c r="M1110" i="8"/>
  <c r="Z1109" i="8"/>
  <c r="Y1109" i="8"/>
  <c r="X1109" i="8"/>
  <c r="W1109" i="8"/>
  <c r="V1109" i="8"/>
  <c r="U1109" i="8"/>
  <c r="T1109" i="8"/>
  <c r="S1109" i="8"/>
  <c r="R1109" i="8"/>
  <c r="Q1109" i="8"/>
  <c r="P1109" i="8"/>
  <c r="N1109" i="8"/>
  <c r="M1109" i="8"/>
  <c r="Z1108" i="8"/>
  <c r="Y1108" i="8"/>
  <c r="X1108" i="8"/>
  <c r="W1108" i="8"/>
  <c r="V1108" i="8"/>
  <c r="U1108" i="8"/>
  <c r="T1108" i="8"/>
  <c r="S1108" i="8"/>
  <c r="R1108" i="8"/>
  <c r="Q1108" i="8"/>
  <c r="P1108" i="8"/>
  <c r="N1108" i="8"/>
  <c r="M1108" i="8"/>
  <c r="Z1107" i="8"/>
  <c r="Y1107" i="8"/>
  <c r="X1107" i="8"/>
  <c r="W1107" i="8"/>
  <c r="V1107" i="8"/>
  <c r="U1107" i="8"/>
  <c r="T1107" i="8"/>
  <c r="S1107" i="8"/>
  <c r="R1107" i="8"/>
  <c r="Q1107" i="8"/>
  <c r="P1107" i="8"/>
  <c r="N1107" i="8"/>
  <c r="M1107" i="8"/>
  <c r="Z1106" i="8"/>
  <c r="Y1106" i="8"/>
  <c r="X1106" i="8"/>
  <c r="W1106" i="8"/>
  <c r="V1106" i="8"/>
  <c r="U1106" i="8"/>
  <c r="T1106" i="8"/>
  <c r="S1106" i="8"/>
  <c r="R1106" i="8"/>
  <c r="Q1106" i="8"/>
  <c r="P1106" i="8"/>
  <c r="N1106" i="8"/>
  <c r="M1106" i="8"/>
  <c r="Z1105" i="8"/>
  <c r="Y1105" i="8"/>
  <c r="X1105" i="8"/>
  <c r="W1105" i="8"/>
  <c r="V1105" i="8"/>
  <c r="U1105" i="8"/>
  <c r="T1105" i="8"/>
  <c r="S1105" i="8"/>
  <c r="R1105" i="8"/>
  <c r="Q1105" i="8"/>
  <c r="P1105" i="8"/>
  <c r="N1105" i="8"/>
  <c r="M1105" i="8"/>
  <c r="Z1104" i="8"/>
  <c r="Y1104" i="8"/>
  <c r="X1104" i="8"/>
  <c r="W1104" i="8"/>
  <c r="V1104" i="8"/>
  <c r="U1104" i="8"/>
  <c r="T1104" i="8"/>
  <c r="S1104" i="8"/>
  <c r="R1104" i="8"/>
  <c r="Q1104" i="8"/>
  <c r="P1104" i="8"/>
  <c r="N1104" i="8"/>
  <c r="M1104" i="8"/>
  <c r="Z1103" i="8"/>
  <c r="Y1103" i="8"/>
  <c r="X1103" i="8"/>
  <c r="W1103" i="8"/>
  <c r="V1103" i="8"/>
  <c r="U1103" i="8"/>
  <c r="T1103" i="8"/>
  <c r="S1103" i="8"/>
  <c r="R1103" i="8"/>
  <c r="Q1103" i="8"/>
  <c r="P1103" i="8"/>
  <c r="N1103" i="8"/>
  <c r="M1103" i="8"/>
  <c r="Z1102" i="8"/>
  <c r="Y1102" i="8"/>
  <c r="X1102" i="8"/>
  <c r="W1102" i="8"/>
  <c r="V1102" i="8"/>
  <c r="U1102" i="8"/>
  <c r="T1102" i="8"/>
  <c r="S1102" i="8"/>
  <c r="R1102" i="8"/>
  <c r="Q1102" i="8"/>
  <c r="P1102" i="8"/>
  <c r="N1102" i="8"/>
  <c r="M1102" i="8"/>
  <c r="Z1101" i="8"/>
  <c r="Y1101" i="8"/>
  <c r="X1101" i="8"/>
  <c r="W1101" i="8"/>
  <c r="V1101" i="8"/>
  <c r="U1101" i="8"/>
  <c r="T1101" i="8"/>
  <c r="S1101" i="8"/>
  <c r="R1101" i="8"/>
  <c r="Q1101" i="8"/>
  <c r="P1101" i="8"/>
  <c r="N1101" i="8"/>
  <c r="M1101" i="8"/>
  <c r="Z1100" i="8"/>
  <c r="Y1100" i="8"/>
  <c r="X1100" i="8"/>
  <c r="W1100" i="8"/>
  <c r="V1100" i="8"/>
  <c r="U1100" i="8"/>
  <c r="T1100" i="8"/>
  <c r="S1100" i="8"/>
  <c r="R1100" i="8"/>
  <c r="Q1100" i="8"/>
  <c r="P1100" i="8"/>
  <c r="N1100" i="8"/>
  <c r="M1100" i="8"/>
  <c r="Z1099" i="8"/>
  <c r="Y1099" i="8"/>
  <c r="X1099" i="8"/>
  <c r="W1099" i="8"/>
  <c r="V1099" i="8"/>
  <c r="U1099" i="8"/>
  <c r="T1099" i="8"/>
  <c r="S1099" i="8"/>
  <c r="R1099" i="8"/>
  <c r="Q1099" i="8"/>
  <c r="P1099" i="8"/>
  <c r="N1099" i="8"/>
  <c r="M1099" i="8"/>
  <c r="Z1098" i="8"/>
  <c r="Y1098" i="8"/>
  <c r="X1098" i="8"/>
  <c r="W1098" i="8"/>
  <c r="V1098" i="8"/>
  <c r="U1098" i="8"/>
  <c r="T1098" i="8"/>
  <c r="S1098" i="8"/>
  <c r="R1098" i="8"/>
  <c r="Q1098" i="8"/>
  <c r="P1098" i="8"/>
  <c r="N1098" i="8"/>
  <c r="M1098" i="8"/>
  <c r="Z1097" i="8"/>
  <c r="Y1097" i="8"/>
  <c r="X1097" i="8"/>
  <c r="W1097" i="8"/>
  <c r="V1097" i="8"/>
  <c r="U1097" i="8"/>
  <c r="T1097" i="8"/>
  <c r="S1097" i="8"/>
  <c r="R1097" i="8"/>
  <c r="Q1097" i="8"/>
  <c r="P1097" i="8"/>
  <c r="N1097" i="8"/>
  <c r="M1097" i="8"/>
  <c r="Z1096" i="8"/>
  <c r="Y1096" i="8"/>
  <c r="X1096" i="8"/>
  <c r="W1096" i="8"/>
  <c r="V1096" i="8"/>
  <c r="U1096" i="8"/>
  <c r="T1096" i="8"/>
  <c r="S1096" i="8"/>
  <c r="R1096" i="8"/>
  <c r="Q1096" i="8"/>
  <c r="P1096" i="8"/>
  <c r="N1096" i="8"/>
  <c r="M1096" i="8"/>
  <c r="Z1095" i="8"/>
  <c r="Y1095" i="8"/>
  <c r="X1095" i="8"/>
  <c r="W1095" i="8"/>
  <c r="V1095" i="8"/>
  <c r="U1095" i="8"/>
  <c r="T1095" i="8"/>
  <c r="S1095" i="8"/>
  <c r="R1095" i="8"/>
  <c r="Q1095" i="8"/>
  <c r="P1095" i="8"/>
  <c r="N1095" i="8"/>
  <c r="M1095" i="8"/>
  <c r="Z1094" i="8"/>
  <c r="Y1094" i="8"/>
  <c r="X1094" i="8"/>
  <c r="W1094" i="8"/>
  <c r="V1094" i="8"/>
  <c r="U1094" i="8"/>
  <c r="T1094" i="8"/>
  <c r="S1094" i="8"/>
  <c r="R1094" i="8"/>
  <c r="Q1094" i="8"/>
  <c r="P1094" i="8"/>
  <c r="N1094" i="8"/>
  <c r="M1094" i="8"/>
  <c r="Z1093" i="8"/>
  <c r="Y1093" i="8"/>
  <c r="X1093" i="8"/>
  <c r="W1093" i="8"/>
  <c r="V1093" i="8"/>
  <c r="U1093" i="8"/>
  <c r="T1093" i="8"/>
  <c r="S1093" i="8"/>
  <c r="R1093" i="8"/>
  <c r="Q1093" i="8"/>
  <c r="P1093" i="8"/>
  <c r="N1093" i="8"/>
  <c r="M1093" i="8"/>
  <c r="Z1092" i="8"/>
  <c r="Y1092" i="8"/>
  <c r="X1092" i="8"/>
  <c r="W1092" i="8"/>
  <c r="V1092" i="8"/>
  <c r="U1092" i="8"/>
  <c r="T1092" i="8"/>
  <c r="S1092" i="8"/>
  <c r="R1092" i="8"/>
  <c r="Q1092" i="8"/>
  <c r="P1092" i="8"/>
  <c r="N1092" i="8"/>
  <c r="M1092" i="8"/>
  <c r="Z1091" i="8"/>
  <c r="Y1091" i="8"/>
  <c r="X1091" i="8"/>
  <c r="W1091" i="8"/>
  <c r="V1091" i="8"/>
  <c r="U1091" i="8"/>
  <c r="T1091" i="8"/>
  <c r="S1091" i="8"/>
  <c r="R1091" i="8"/>
  <c r="Q1091" i="8"/>
  <c r="P1091" i="8"/>
  <c r="N1091" i="8"/>
  <c r="M1091" i="8"/>
  <c r="Z1090" i="8"/>
  <c r="Y1090" i="8"/>
  <c r="X1090" i="8"/>
  <c r="W1090" i="8"/>
  <c r="V1090" i="8"/>
  <c r="U1090" i="8"/>
  <c r="T1090" i="8"/>
  <c r="S1090" i="8"/>
  <c r="R1090" i="8"/>
  <c r="Q1090" i="8"/>
  <c r="P1090" i="8"/>
  <c r="N1090" i="8"/>
  <c r="M1090" i="8"/>
  <c r="Z1089" i="8"/>
  <c r="Y1089" i="8"/>
  <c r="X1089" i="8"/>
  <c r="W1089" i="8"/>
  <c r="V1089" i="8"/>
  <c r="U1089" i="8"/>
  <c r="T1089" i="8"/>
  <c r="S1089" i="8"/>
  <c r="R1089" i="8"/>
  <c r="Q1089" i="8"/>
  <c r="P1089" i="8"/>
  <c r="N1089" i="8"/>
  <c r="M1089" i="8"/>
  <c r="Z1088" i="8"/>
  <c r="Y1088" i="8"/>
  <c r="X1088" i="8"/>
  <c r="W1088" i="8"/>
  <c r="V1088" i="8"/>
  <c r="U1088" i="8"/>
  <c r="T1088" i="8"/>
  <c r="S1088" i="8"/>
  <c r="R1088" i="8"/>
  <c r="Q1088" i="8"/>
  <c r="P1088" i="8"/>
  <c r="N1088" i="8"/>
  <c r="M1088" i="8"/>
  <c r="Z1087" i="8"/>
  <c r="Y1087" i="8"/>
  <c r="X1087" i="8"/>
  <c r="W1087" i="8"/>
  <c r="V1087" i="8"/>
  <c r="U1087" i="8"/>
  <c r="T1087" i="8"/>
  <c r="S1087" i="8"/>
  <c r="R1087" i="8"/>
  <c r="Q1087" i="8"/>
  <c r="P1087" i="8"/>
  <c r="N1087" i="8"/>
  <c r="M1087" i="8"/>
  <c r="Z1086" i="8"/>
  <c r="Y1086" i="8"/>
  <c r="X1086" i="8"/>
  <c r="W1086" i="8"/>
  <c r="V1086" i="8"/>
  <c r="U1086" i="8"/>
  <c r="T1086" i="8"/>
  <c r="S1086" i="8"/>
  <c r="R1086" i="8"/>
  <c r="Q1086" i="8"/>
  <c r="P1086" i="8"/>
  <c r="N1086" i="8"/>
  <c r="M1086" i="8"/>
  <c r="Z1085" i="8"/>
  <c r="Y1085" i="8"/>
  <c r="X1085" i="8"/>
  <c r="W1085" i="8"/>
  <c r="V1085" i="8"/>
  <c r="U1085" i="8"/>
  <c r="T1085" i="8"/>
  <c r="S1085" i="8"/>
  <c r="R1085" i="8"/>
  <c r="Q1085" i="8"/>
  <c r="P1085" i="8"/>
  <c r="N1085" i="8"/>
  <c r="M1085" i="8"/>
  <c r="Z1084" i="8"/>
  <c r="Y1084" i="8"/>
  <c r="X1084" i="8"/>
  <c r="W1084" i="8"/>
  <c r="V1084" i="8"/>
  <c r="U1084" i="8"/>
  <c r="T1084" i="8"/>
  <c r="S1084" i="8"/>
  <c r="R1084" i="8"/>
  <c r="Q1084" i="8"/>
  <c r="P1084" i="8"/>
  <c r="N1084" i="8"/>
  <c r="M1084" i="8"/>
  <c r="Z1083" i="8"/>
  <c r="Y1083" i="8"/>
  <c r="X1083" i="8"/>
  <c r="W1083" i="8"/>
  <c r="V1083" i="8"/>
  <c r="U1083" i="8"/>
  <c r="T1083" i="8"/>
  <c r="S1083" i="8"/>
  <c r="R1083" i="8"/>
  <c r="Q1083" i="8"/>
  <c r="P1083" i="8"/>
  <c r="N1083" i="8"/>
  <c r="M1083" i="8"/>
  <c r="Z1082" i="8"/>
  <c r="Y1082" i="8"/>
  <c r="X1082" i="8"/>
  <c r="W1082" i="8"/>
  <c r="V1082" i="8"/>
  <c r="U1082" i="8"/>
  <c r="T1082" i="8"/>
  <c r="S1082" i="8"/>
  <c r="R1082" i="8"/>
  <c r="Q1082" i="8"/>
  <c r="P1082" i="8"/>
  <c r="N1082" i="8"/>
  <c r="M1082" i="8"/>
  <c r="Z1081" i="8"/>
  <c r="Y1081" i="8"/>
  <c r="X1081" i="8"/>
  <c r="W1081" i="8"/>
  <c r="V1081" i="8"/>
  <c r="U1081" i="8"/>
  <c r="T1081" i="8"/>
  <c r="S1081" i="8"/>
  <c r="R1081" i="8"/>
  <c r="Q1081" i="8"/>
  <c r="P1081" i="8"/>
  <c r="N1081" i="8"/>
  <c r="M1081" i="8"/>
  <c r="Z1080" i="8"/>
  <c r="Y1080" i="8"/>
  <c r="X1080" i="8"/>
  <c r="W1080" i="8"/>
  <c r="V1080" i="8"/>
  <c r="U1080" i="8"/>
  <c r="T1080" i="8"/>
  <c r="S1080" i="8"/>
  <c r="R1080" i="8"/>
  <c r="Q1080" i="8"/>
  <c r="P1080" i="8"/>
  <c r="N1080" i="8"/>
  <c r="M1080" i="8"/>
  <c r="Z1079" i="8"/>
  <c r="Y1079" i="8"/>
  <c r="X1079" i="8"/>
  <c r="W1079" i="8"/>
  <c r="V1079" i="8"/>
  <c r="U1079" i="8"/>
  <c r="T1079" i="8"/>
  <c r="S1079" i="8"/>
  <c r="R1079" i="8"/>
  <c r="Q1079" i="8"/>
  <c r="P1079" i="8"/>
  <c r="N1079" i="8"/>
  <c r="M1079" i="8"/>
  <c r="Z1078" i="8"/>
  <c r="Y1078" i="8"/>
  <c r="X1078" i="8"/>
  <c r="W1078" i="8"/>
  <c r="V1078" i="8"/>
  <c r="U1078" i="8"/>
  <c r="T1078" i="8"/>
  <c r="S1078" i="8"/>
  <c r="R1078" i="8"/>
  <c r="Q1078" i="8"/>
  <c r="P1078" i="8"/>
  <c r="N1078" i="8"/>
  <c r="M1078" i="8"/>
  <c r="Z1077" i="8"/>
  <c r="Y1077" i="8"/>
  <c r="X1077" i="8"/>
  <c r="W1077" i="8"/>
  <c r="V1077" i="8"/>
  <c r="U1077" i="8"/>
  <c r="T1077" i="8"/>
  <c r="S1077" i="8"/>
  <c r="R1077" i="8"/>
  <c r="Q1077" i="8"/>
  <c r="P1077" i="8"/>
  <c r="N1077" i="8"/>
  <c r="M1077" i="8"/>
  <c r="Z1076" i="8"/>
  <c r="Y1076" i="8"/>
  <c r="X1076" i="8"/>
  <c r="W1076" i="8"/>
  <c r="V1076" i="8"/>
  <c r="U1076" i="8"/>
  <c r="T1076" i="8"/>
  <c r="S1076" i="8"/>
  <c r="R1076" i="8"/>
  <c r="Q1076" i="8"/>
  <c r="P1076" i="8"/>
  <c r="N1076" i="8"/>
  <c r="M1076" i="8"/>
  <c r="Z1075" i="8"/>
  <c r="Y1075" i="8"/>
  <c r="X1075" i="8"/>
  <c r="W1075" i="8"/>
  <c r="V1075" i="8"/>
  <c r="U1075" i="8"/>
  <c r="T1075" i="8"/>
  <c r="S1075" i="8"/>
  <c r="R1075" i="8"/>
  <c r="Q1075" i="8"/>
  <c r="P1075" i="8"/>
  <c r="N1075" i="8"/>
  <c r="M1075" i="8"/>
  <c r="Z1074" i="8"/>
  <c r="Y1074" i="8"/>
  <c r="X1074" i="8"/>
  <c r="W1074" i="8"/>
  <c r="V1074" i="8"/>
  <c r="U1074" i="8"/>
  <c r="T1074" i="8"/>
  <c r="S1074" i="8"/>
  <c r="R1074" i="8"/>
  <c r="Q1074" i="8"/>
  <c r="P1074" i="8"/>
  <c r="N1074" i="8"/>
  <c r="M1074" i="8"/>
  <c r="Z1073" i="8"/>
  <c r="Y1073" i="8"/>
  <c r="X1073" i="8"/>
  <c r="W1073" i="8"/>
  <c r="V1073" i="8"/>
  <c r="U1073" i="8"/>
  <c r="T1073" i="8"/>
  <c r="S1073" i="8"/>
  <c r="R1073" i="8"/>
  <c r="Q1073" i="8"/>
  <c r="P1073" i="8"/>
  <c r="N1073" i="8"/>
  <c r="M1073" i="8"/>
  <c r="Z1072" i="8"/>
  <c r="Y1072" i="8"/>
  <c r="X1072" i="8"/>
  <c r="W1072" i="8"/>
  <c r="V1072" i="8"/>
  <c r="U1072" i="8"/>
  <c r="T1072" i="8"/>
  <c r="S1072" i="8"/>
  <c r="R1072" i="8"/>
  <c r="Q1072" i="8"/>
  <c r="P1072" i="8"/>
  <c r="N1072" i="8"/>
  <c r="M1072" i="8"/>
  <c r="Z1071" i="8"/>
  <c r="Y1071" i="8"/>
  <c r="X1071" i="8"/>
  <c r="W1071" i="8"/>
  <c r="V1071" i="8"/>
  <c r="U1071" i="8"/>
  <c r="T1071" i="8"/>
  <c r="S1071" i="8"/>
  <c r="R1071" i="8"/>
  <c r="Q1071" i="8"/>
  <c r="P1071" i="8"/>
  <c r="N1071" i="8"/>
  <c r="M1071" i="8"/>
  <c r="Z1070" i="8"/>
  <c r="Y1070" i="8"/>
  <c r="X1070" i="8"/>
  <c r="W1070" i="8"/>
  <c r="V1070" i="8"/>
  <c r="U1070" i="8"/>
  <c r="T1070" i="8"/>
  <c r="S1070" i="8"/>
  <c r="R1070" i="8"/>
  <c r="Q1070" i="8"/>
  <c r="P1070" i="8"/>
  <c r="N1070" i="8"/>
  <c r="M1070" i="8"/>
  <c r="Z1069" i="8"/>
  <c r="Y1069" i="8"/>
  <c r="X1069" i="8"/>
  <c r="W1069" i="8"/>
  <c r="V1069" i="8"/>
  <c r="U1069" i="8"/>
  <c r="T1069" i="8"/>
  <c r="S1069" i="8"/>
  <c r="R1069" i="8"/>
  <c r="Q1069" i="8"/>
  <c r="P1069" i="8"/>
  <c r="N1069" i="8"/>
  <c r="M1069" i="8"/>
  <c r="Z1068" i="8"/>
  <c r="Y1068" i="8"/>
  <c r="X1068" i="8"/>
  <c r="W1068" i="8"/>
  <c r="V1068" i="8"/>
  <c r="U1068" i="8"/>
  <c r="T1068" i="8"/>
  <c r="S1068" i="8"/>
  <c r="R1068" i="8"/>
  <c r="Q1068" i="8"/>
  <c r="P1068" i="8"/>
  <c r="N1068" i="8"/>
  <c r="M1068" i="8"/>
  <c r="Z1067" i="8"/>
  <c r="Y1067" i="8"/>
  <c r="X1067" i="8"/>
  <c r="W1067" i="8"/>
  <c r="V1067" i="8"/>
  <c r="U1067" i="8"/>
  <c r="T1067" i="8"/>
  <c r="S1067" i="8"/>
  <c r="R1067" i="8"/>
  <c r="Q1067" i="8"/>
  <c r="P1067" i="8"/>
  <c r="N1067" i="8"/>
  <c r="M1067" i="8"/>
  <c r="Z1066" i="8"/>
  <c r="Y1066" i="8"/>
  <c r="X1066" i="8"/>
  <c r="W1066" i="8"/>
  <c r="V1066" i="8"/>
  <c r="U1066" i="8"/>
  <c r="T1066" i="8"/>
  <c r="S1066" i="8"/>
  <c r="R1066" i="8"/>
  <c r="Q1066" i="8"/>
  <c r="P1066" i="8"/>
  <c r="N1066" i="8"/>
  <c r="M1066" i="8"/>
  <c r="Z1065" i="8"/>
  <c r="Y1065" i="8"/>
  <c r="X1065" i="8"/>
  <c r="W1065" i="8"/>
  <c r="V1065" i="8"/>
  <c r="U1065" i="8"/>
  <c r="T1065" i="8"/>
  <c r="S1065" i="8"/>
  <c r="R1065" i="8"/>
  <c r="Q1065" i="8"/>
  <c r="P1065" i="8"/>
  <c r="N1065" i="8"/>
  <c r="M1065" i="8"/>
  <c r="Z1064" i="8"/>
  <c r="Y1064" i="8"/>
  <c r="X1064" i="8"/>
  <c r="W1064" i="8"/>
  <c r="V1064" i="8"/>
  <c r="U1064" i="8"/>
  <c r="T1064" i="8"/>
  <c r="S1064" i="8"/>
  <c r="R1064" i="8"/>
  <c r="Q1064" i="8"/>
  <c r="P1064" i="8"/>
  <c r="N1064" i="8"/>
  <c r="M1064" i="8"/>
  <c r="Z1063" i="8"/>
  <c r="Y1063" i="8"/>
  <c r="X1063" i="8"/>
  <c r="W1063" i="8"/>
  <c r="V1063" i="8"/>
  <c r="U1063" i="8"/>
  <c r="T1063" i="8"/>
  <c r="S1063" i="8"/>
  <c r="R1063" i="8"/>
  <c r="Q1063" i="8"/>
  <c r="P1063" i="8"/>
  <c r="N1063" i="8"/>
  <c r="M1063" i="8"/>
  <c r="Z1062" i="8"/>
  <c r="Y1062" i="8"/>
  <c r="X1062" i="8"/>
  <c r="W1062" i="8"/>
  <c r="V1062" i="8"/>
  <c r="U1062" i="8"/>
  <c r="T1062" i="8"/>
  <c r="S1062" i="8"/>
  <c r="R1062" i="8"/>
  <c r="Q1062" i="8"/>
  <c r="P1062" i="8"/>
  <c r="N1062" i="8"/>
  <c r="M1062" i="8"/>
  <c r="Z1061" i="8"/>
  <c r="Y1061" i="8"/>
  <c r="X1061" i="8"/>
  <c r="W1061" i="8"/>
  <c r="V1061" i="8"/>
  <c r="U1061" i="8"/>
  <c r="T1061" i="8"/>
  <c r="S1061" i="8"/>
  <c r="R1061" i="8"/>
  <c r="Q1061" i="8"/>
  <c r="P1061" i="8"/>
  <c r="N1061" i="8"/>
  <c r="M1061" i="8"/>
  <c r="Z1060" i="8"/>
  <c r="Y1060" i="8"/>
  <c r="X1060" i="8"/>
  <c r="W1060" i="8"/>
  <c r="V1060" i="8"/>
  <c r="U1060" i="8"/>
  <c r="T1060" i="8"/>
  <c r="S1060" i="8"/>
  <c r="R1060" i="8"/>
  <c r="Q1060" i="8"/>
  <c r="P1060" i="8"/>
  <c r="N1060" i="8"/>
  <c r="M1060" i="8"/>
  <c r="Z1059" i="8"/>
  <c r="Y1059" i="8"/>
  <c r="X1059" i="8"/>
  <c r="W1059" i="8"/>
  <c r="V1059" i="8"/>
  <c r="U1059" i="8"/>
  <c r="T1059" i="8"/>
  <c r="S1059" i="8"/>
  <c r="R1059" i="8"/>
  <c r="Q1059" i="8"/>
  <c r="P1059" i="8"/>
  <c r="N1059" i="8"/>
  <c r="M1059" i="8"/>
  <c r="Z1058" i="8"/>
  <c r="Y1058" i="8"/>
  <c r="X1058" i="8"/>
  <c r="W1058" i="8"/>
  <c r="V1058" i="8"/>
  <c r="U1058" i="8"/>
  <c r="T1058" i="8"/>
  <c r="S1058" i="8"/>
  <c r="R1058" i="8"/>
  <c r="Q1058" i="8"/>
  <c r="P1058" i="8"/>
  <c r="N1058" i="8"/>
  <c r="M1058" i="8"/>
  <c r="Z1057" i="8"/>
  <c r="Y1057" i="8"/>
  <c r="X1057" i="8"/>
  <c r="W1057" i="8"/>
  <c r="V1057" i="8"/>
  <c r="U1057" i="8"/>
  <c r="T1057" i="8"/>
  <c r="S1057" i="8"/>
  <c r="R1057" i="8"/>
  <c r="Q1057" i="8"/>
  <c r="P1057" i="8"/>
  <c r="N1057" i="8"/>
  <c r="M1057" i="8"/>
  <c r="Z1056" i="8"/>
  <c r="Y1056" i="8"/>
  <c r="X1056" i="8"/>
  <c r="W1056" i="8"/>
  <c r="V1056" i="8"/>
  <c r="U1056" i="8"/>
  <c r="T1056" i="8"/>
  <c r="S1056" i="8"/>
  <c r="R1056" i="8"/>
  <c r="Q1056" i="8"/>
  <c r="P1056" i="8"/>
  <c r="N1056" i="8"/>
  <c r="M1056" i="8"/>
  <c r="Z1055" i="8"/>
  <c r="Y1055" i="8"/>
  <c r="X1055" i="8"/>
  <c r="W1055" i="8"/>
  <c r="V1055" i="8"/>
  <c r="U1055" i="8"/>
  <c r="T1055" i="8"/>
  <c r="S1055" i="8"/>
  <c r="R1055" i="8"/>
  <c r="Q1055" i="8"/>
  <c r="P1055" i="8"/>
  <c r="N1055" i="8"/>
  <c r="M1055" i="8"/>
  <c r="Z1054" i="8"/>
  <c r="Y1054" i="8"/>
  <c r="X1054" i="8"/>
  <c r="W1054" i="8"/>
  <c r="V1054" i="8"/>
  <c r="U1054" i="8"/>
  <c r="T1054" i="8"/>
  <c r="S1054" i="8"/>
  <c r="R1054" i="8"/>
  <c r="Q1054" i="8"/>
  <c r="P1054" i="8"/>
  <c r="N1054" i="8"/>
  <c r="M1054" i="8"/>
  <c r="Z1053" i="8"/>
  <c r="Y1053" i="8"/>
  <c r="X1053" i="8"/>
  <c r="W1053" i="8"/>
  <c r="V1053" i="8"/>
  <c r="U1053" i="8"/>
  <c r="T1053" i="8"/>
  <c r="S1053" i="8"/>
  <c r="R1053" i="8"/>
  <c r="Q1053" i="8"/>
  <c r="P1053" i="8"/>
  <c r="N1053" i="8"/>
  <c r="M1053" i="8"/>
  <c r="Z1052" i="8"/>
  <c r="Y1052" i="8"/>
  <c r="X1052" i="8"/>
  <c r="W1052" i="8"/>
  <c r="V1052" i="8"/>
  <c r="U1052" i="8"/>
  <c r="T1052" i="8"/>
  <c r="S1052" i="8"/>
  <c r="R1052" i="8"/>
  <c r="Q1052" i="8"/>
  <c r="P1052" i="8"/>
  <c r="N1052" i="8"/>
  <c r="M1052" i="8"/>
  <c r="Z1051" i="8"/>
  <c r="Y1051" i="8"/>
  <c r="X1051" i="8"/>
  <c r="W1051" i="8"/>
  <c r="V1051" i="8"/>
  <c r="U1051" i="8"/>
  <c r="T1051" i="8"/>
  <c r="S1051" i="8"/>
  <c r="R1051" i="8"/>
  <c r="Q1051" i="8"/>
  <c r="P1051" i="8"/>
  <c r="N1051" i="8"/>
  <c r="M1051" i="8"/>
  <c r="Z1050" i="8"/>
  <c r="Y1050" i="8"/>
  <c r="X1050" i="8"/>
  <c r="W1050" i="8"/>
  <c r="V1050" i="8"/>
  <c r="U1050" i="8"/>
  <c r="T1050" i="8"/>
  <c r="S1050" i="8"/>
  <c r="R1050" i="8"/>
  <c r="Q1050" i="8"/>
  <c r="P1050" i="8"/>
  <c r="N1050" i="8"/>
  <c r="M1050" i="8"/>
  <c r="Z1049" i="8"/>
  <c r="Y1049" i="8"/>
  <c r="X1049" i="8"/>
  <c r="W1049" i="8"/>
  <c r="V1049" i="8"/>
  <c r="U1049" i="8"/>
  <c r="T1049" i="8"/>
  <c r="S1049" i="8"/>
  <c r="R1049" i="8"/>
  <c r="Q1049" i="8"/>
  <c r="P1049" i="8"/>
  <c r="N1049" i="8"/>
  <c r="M1049" i="8"/>
  <c r="Z1048" i="8"/>
  <c r="Y1048" i="8"/>
  <c r="X1048" i="8"/>
  <c r="W1048" i="8"/>
  <c r="V1048" i="8"/>
  <c r="U1048" i="8"/>
  <c r="T1048" i="8"/>
  <c r="S1048" i="8"/>
  <c r="R1048" i="8"/>
  <c r="Q1048" i="8"/>
  <c r="P1048" i="8"/>
  <c r="N1048" i="8"/>
  <c r="M1048" i="8"/>
  <c r="Z1047" i="8"/>
  <c r="Y1047" i="8"/>
  <c r="X1047" i="8"/>
  <c r="W1047" i="8"/>
  <c r="V1047" i="8"/>
  <c r="U1047" i="8"/>
  <c r="T1047" i="8"/>
  <c r="S1047" i="8"/>
  <c r="R1047" i="8"/>
  <c r="Q1047" i="8"/>
  <c r="P1047" i="8"/>
  <c r="N1047" i="8"/>
  <c r="M1047" i="8"/>
  <c r="Z1046" i="8"/>
  <c r="Y1046" i="8"/>
  <c r="X1046" i="8"/>
  <c r="W1046" i="8"/>
  <c r="V1046" i="8"/>
  <c r="U1046" i="8"/>
  <c r="T1046" i="8"/>
  <c r="S1046" i="8"/>
  <c r="R1046" i="8"/>
  <c r="Q1046" i="8"/>
  <c r="P1046" i="8"/>
  <c r="N1046" i="8"/>
  <c r="M1046" i="8"/>
  <c r="Z1045" i="8"/>
  <c r="Y1045" i="8"/>
  <c r="X1045" i="8"/>
  <c r="W1045" i="8"/>
  <c r="V1045" i="8"/>
  <c r="U1045" i="8"/>
  <c r="T1045" i="8"/>
  <c r="S1045" i="8"/>
  <c r="R1045" i="8"/>
  <c r="Q1045" i="8"/>
  <c r="P1045" i="8"/>
  <c r="N1045" i="8"/>
  <c r="M1045" i="8"/>
  <c r="Z1044" i="8"/>
  <c r="Y1044" i="8"/>
  <c r="X1044" i="8"/>
  <c r="W1044" i="8"/>
  <c r="V1044" i="8"/>
  <c r="U1044" i="8"/>
  <c r="T1044" i="8"/>
  <c r="S1044" i="8"/>
  <c r="R1044" i="8"/>
  <c r="Q1044" i="8"/>
  <c r="P1044" i="8"/>
  <c r="N1044" i="8"/>
  <c r="M1044" i="8"/>
  <c r="Z1043" i="8"/>
  <c r="Y1043" i="8"/>
  <c r="X1043" i="8"/>
  <c r="W1043" i="8"/>
  <c r="V1043" i="8"/>
  <c r="U1043" i="8"/>
  <c r="T1043" i="8"/>
  <c r="S1043" i="8"/>
  <c r="R1043" i="8"/>
  <c r="Q1043" i="8"/>
  <c r="P1043" i="8"/>
  <c r="N1043" i="8"/>
  <c r="M1043" i="8"/>
  <c r="Z1042" i="8"/>
  <c r="Y1042" i="8"/>
  <c r="X1042" i="8"/>
  <c r="W1042" i="8"/>
  <c r="V1042" i="8"/>
  <c r="U1042" i="8"/>
  <c r="T1042" i="8"/>
  <c r="S1042" i="8"/>
  <c r="R1042" i="8"/>
  <c r="Q1042" i="8"/>
  <c r="P1042" i="8"/>
  <c r="N1042" i="8"/>
  <c r="M1042" i="8"/>
  <c r="Z1041" i="8"/>
  <c r="Y1041" i="8"/>
  <c r="X1041" i="8"/>
  <c r="W1041" i="8"/>
  <c r="V1041" i="8"/>
  <c r="U1041" i="8"/>
  <c r="T1041" i="8"/>
  <c r="S1041" i="8"/>
  <c r="R1041" i="8"/>
  <c r="Q1041" i="8"/>
  <c r="P1041" i="8"/>
  <c r="N1041" i="8"/>
  <c r="M1041" i="8"/>
  <c r="Z1040" i="8"/>
  <c r="Y1040" i="8"/>
  <c r="X1040" i="8"/>
  <c r="W1040" i="8"/>
  <c r="V1040" i="8"/>
  <c r="U1040" i="8"/>
  <c r="T1040" i="8"/>
  <c r="S1040" i="8"/>
  <c r="R1040" i="8"/>
  <c r="Q1040" i="8"/>
  <c r="P1040" i="8"/>
  <c r="N1040" i="8"/>
  <c r="M1040" i="8"/>
  <c r="Z1039" i="8"/>
  <c r="Y1039" i="8"/>
  <c r="X1039" i="8"/>
  <c r="W1039" i="8"/>
  <c r="V1039" i="8"/>
  <c r="U1039" i="8"/>
  <c r="T1039" i="8"/>
  <c r="S1039" i="8"/>
  <c r="R1039" i="8"/>
  <c r="Q1039" i="8"/>
  <c r="P1039" i="8"/>
  <c r="N1039" i="8"/>
  <c r="M1039" i="8"/>
  <c r="Z1038" i="8"/>
  <c r="Y1038" i="8"/>
  <c r="X1038" i="8"/>
  <c r="W1038" i="8"/>
  <c r="V1038" i="8"/>
  <c r="U1038" i="8"/>
  <c r="T1038" i="8"/>
  <c r="S1038" i="8"/>
  <c r="R1038" i="8"/>
  <c r="Q1038" i="8"/>
  <c r="P1038" i="8"/>
  <c r="N1038" i="8"/>
  <c r="M1038" i="8"/>
  <c r="Z1037" i="8"/>
  <c r="Y1037" i="8"/>
  <c r="X1037" i="8"/>
  <c r="W1037" i="8"/>
  <c r="V1037" i="8"/>
  <c r="U1037" i="8"/>
  <c r="T1037" i="8"/>
  <c r="S1037" i="8"/>
  <c r="R1037" i="8"/>
  <c r="Q1037" i="8"/>
  <c r="P1037" i="8"/>
  <c r="N1037" i="8"/>
  <c r="M1037" i="8"/>
  <c r="Z1036" i="8"/>
  <c r="Y1036" i="8"/>
  <c r="X1036" i="8"/>
  <c r="W1036" i="8"/>
  <c r="V1036" i="8"/>
  <c r="U1036" i="8"/>
  <c r="T1036" i="8"/>
  <c r="S1036" i="8"/>
  <c r="R1036" i="8"/>
  <c r="Q1036" i="8"/>
  <c r="P1036" i="8"/>
  <c r="N1036" i="8"/>
  <c r="M1036" i="8"/>
  <c r="Z1035" i="8"/>
  <c r="Y1035" i="8"/>
  <c r="X1035" i="8"/>
  <c r="W1035" i="8"/>
  <c r="V1035" i="8"/>
  <c r="U1035" i="8"/>
  <c r="T1035" i="8"/>
  <c r="S1035" i="8"/>
  <c r="R1035" i="8"/>
  <c r="Q1035" i="8"/>
  <c r="P1035" i="8"/>
  <c r="N1035" i="8"/>
  <c r="M1035" i="8"/>
  <c r="Z1034" i="8"/>
  <c r="Y1034" i="8"/>
  <c r="X1034" i="8"/>
  <c r="W1034" i="8"/>
  <c r="V1034" i="8"/>
  <c r="U1034" i="8"/>
  <c r="T1034" i="8"/>
  <c r="S1034" i="8"/>
  <c r="R1034" i="8"/>
  <c r="Q1034" i="8"/>
  <c r="P1034" i="8"/>
  <c r="N1034" i="8"/>
  <c r="M1034" i="8"/>
  <c r="Z1033" i="8"/>
  <c r="Y1033" i="8"/>
  <c r="X1033" i="8"/>
  <c r="W1033" i="8"/>
  <c r="V1033" i="8"/>
  <c r="U1033" i="8"/>
  <c r="T1033" i="8"/>
  <c r="S1033" i="8"/>
  <c r="R1033" i="8"/>
  <c r="Q1033" i="8"/>
  <c r="P1033" i="8"/>
  <c r="N1033" i="8"/>
  <c r="M1033" i="8"/>
  <c r="Z1032" i="8"/>
  <c r="Y1032" i="8"/>
  <c r="X1032" i="8"/>
  <c r="W1032" i="8"/>
  <c r="V1032" i="8"/>
  <c r="U1032" i="8"/>
  <c r="T1032" i="8"/>
  <c r="S1032" i="8"/>
  <c r="R1032" i="8"/>
  <c r="Q1032" i="8"/>
  <c r="P1032" i="8"/>
  <c r="N1032" i="8"/>
  <c r="M1032" i="8"/>
  <c r="Z1031" i="8"/>
  <c r="Y1031" i="8"/>
  <c r="X1031" i="8"/>
  <c r="W1031" i="8"/>
  <c r="V1031" i="8"/>
  <c r="U1031" i="8"/>
  <c r="T1031" i="8"/>
  <c r="S1031" i="8"/>
  <c r="R1031" i="8"/>
  <c r="Q1031" i="8"/>
  <c r="P1031" i="8"/>
  <c r="N1031" i="8"/>
  <c r="M1031" i="8"/>
  <c r="Z1030" i="8"/>
  <c r="Y1030" i="8"/>
  <c r="X1030" i="8"/>
  <c r="W1030" i="8"/>
  <c r="V1030" i="8"/>
  <c r="U1030" i="8"/>
  <c r="T1030" i="8"/>
  <c r="S1030" i="8"/>
  <c r="R1030" i="8"/>
  <c r="Q1030" i="8"/>
  <c r="P1030" i="8"/>
  <c r="N1030" i="8"/>
  <c r="M1030" i="8"/>
  <c r="Z1029" i="8"/>
  <c r="Y1029" i="8"/>
  <c r="X1029" i="8"/>
  <c r="W1029" i="8"/>
  <c r="V1029" i="8"/>
  <c r="U1029" i="8"/>
  <c r="T1029" i="8"/>
  <c r="S1029" i="8"/>
  <c r="R1029" i="8"/>
  <c r="Q1029" i="8"/>
  <c r="P1029" i="8"/>
  <c r="N1029" i="8"/>
  <c r="M1029" i="8"/>
  <c r="Z1028" i="8"/>
  <c r="Y1028" i="8"/>
  <c r="X1028" i="8"/>
  <c r="W1028" i="8"/>
  <c r="V1028" i="8"/>
  <c r="U1028" i="8"/>
  <c r="T1028" i="8"/>
  <c r="S1028" i="8"/>
  <c r="R1028" i="8"/>
  <c r="Q1028" i="8"/>
  <c r="P1028" i="8"/>
  <c r="N1028" i="8"/>
  <c r="M1028" i="8"/>
  <c r="Z1027" i="8"/>
  <c r="Y1027" i="8"/>
  <c r="X1027" i="8"/>
  <c r="W1027" i="8"/>
  <c r="V1027" i="8"/>
  <c r="U1027" i="8"/>
  <c r="T1027" i="8"/>
  <c r="S1027" i="8"/>
  <c r="R1027" i="8"/>
  <c r="Q1027" i="8"/>
  <c r="P1027" i="8"/>
  <c r="N1027" i="8"/>
  <c r="M1027" i="8"/>
  <c r="Z1026" i="8"/>
  <c r="Y1026" i="8"/>
  <c r="X1026" i="8"/>
  <c r="W1026" i="8"/>
  <c r="V1026" i="8"/>
  <c r="U1026" i="8"/>
  <c r="T1026" i="8"/>
  <c r="S1026" i="8"/>
  <c r="R1026" i="8"/>
  <c r="Q1026" i="8"/>
  <c r="P1026" i="8"/>
  <c r="N1026" i="8"/>
  <c r="M1026" i="8"/>
  <c r="Z1025" i="8"/>
  <c r="Y1025" i="8"/>
  <c r="X1025" i="8"/>
  <c r="W1025" i="8"/>
  <c r="V1025" i="8"/>
  <c r="U1025" i="8"/>
  <c r="T1025" i="8"/>
  <c r="S1025" i="8"/>
  <c r="R1025" i="8"/>
  <c r="Q1025" i="8"/>
  <c r="P1025" i="8"/>
  <c r="N1025" i="8"/>
  <c r="M1025" i="8"/>
  <c r="Z1024" i="8"/>
  <c r="Y1024" i="8"/>
  <c r="X1024" i="8"/>
  <c r="W1024" i="8"/>
  <c r="V1024" i="8"/>
  <c r="U1024" i="8"/>
  <c r="T1024" i="8"/>
  <c r="S1024" i="8"/>
  <c r="R1024" i="8"/>
  <c r="Q1024" i="8"/>
  <c r="P1024" i="8"/>
  <c r="N1024" i="8"/>
  <c r="M1024" i="8"/>
  <c r="Z1023" i="8"/>
  <c r="Y1023" i="8"/>
  <c r="X1023" i="8"/>
  <c r="W1023" i="8"/>
  <c r="V1023" i="8"/>
  <c r="U1023" i="8"/>
  <c r="T1023" i="8"/>
  <c r="S1023" i="8"/>
  <c r="R1023" i="8"/>
  <c r="Q1023" i="8"/>
  <c r="P1023" i="8"/>
  <c r="N1023" i="8"/>
  <c r="M1023" i="8"/>
  <c r="Z1022" i="8"/>
  <c r="Y1022" i="8"/>
  <c r="X1022" i="8"/>
  <c r="W1022" i="8"/>
  <c r="V1022" i="8"/>
  <c r="U1022" i="8"/>
  <c r="T1022" i="8"/>
  <c r="S1022" i="8"/>
  <c r="R1022" i="8"/>
  <c r="Q1022" i="8"/>
  <c r="P1022" i="8"/>
  <c r="N1022" i="8"/>
  <c r="M1022" i="8"/>
  <c r="Z1021" i="8"/>
  <c r="Y1021" i="8"/>
  <c r="X1021" i="8"/>
  <c r="W1021" i="8"/>
  <c r="V1021" i="8"/>
  <c r="U1021" i="8"/>
  <c r="T1021" i="8"/>
  <c r="S1021" i="8"/>
  <c r="R1021" i="8"/>
  <c r="Q1021" i="8"/>
  <c r="P1021" i="8"/>
  <c r="N1021" i="8"/>
  <c r="M1021" i="8"/>
  <c r="Z1020" i="8"/>
  <c r="Y1020" i="8"/>
  <c r="X1020" i="8"/>
  <c r="W1020" i="8"/>
  <c r="V1020" i="8"/>
  <c r="U1020" i="8"/>
  <c r="T1020" i="8"/>
  <c r="S1020" i="8"/>
  <c r="R1020" i="8"/>
  <c r="Q1020" i="8"/>
  <c r="P1020" i="8"/>
  <c r="N1020" i="8"/>
  <c r="M1020" i="8"/>
  <c r="Z1019" i="8"/>
  <c r="Y1019" i="8"/>
  <c r="X1019" i="8"/>
  <c r="W1019" i="8"/>
  <c r="V1019" i="8"/>
  <c r="U1019" i="8"/>
  <c r="T1019" i="8"/>
  <c r="S1019" i="8"/>
  <c r="R1019" i="8"/>
  <c r="Q1019" i="8"/>
  <c r="P1019" i="8"/>
  <c r="N1019" i="8"/>
  <c r="M1019" i="8"/>
  <c r="Z1018" i="8"/>
  <c r="Y1018" i="8"/>
  <c r="X1018" i="8"/>
  <c r="W1018" i="8"/>
  <c r="V1018" i="8"/>
  <c r="U1018" i="8"/>
  <c r="T1018" i="8"/>
  <c r="S1018" i="8"/>
  <c r="R1018" i="8"/>
  <c r="Q1018" i="8"/>
  <c r="P1018" i="8"/>
  <c r="N1018" i="8"/>
  <c r="M1018" i="8"/>
  <c r="Z1017" i="8"/>
  <c r="Y1017" i="8"/>
  <c r="X1017" i="8"/>
  <c r="W1017" i="8"/>
  <c r="V1017" i="8"/>
  <c r="U1017" i="8"/>
  <c r="T1017" i="8"/>
  <c r="S1017" i="8"/>
  <c r="R1017" i="8"/>
  <c r="Q1017" i="8"/>
  <c r="P1017" i="8"/>
  <c r="N1017" i="8"/>
  <c r="M1017" i="8"/>
  <c r="Z1016" i="8"/>
  <c r="Y1016" i="8"/>
  <c r="X1016" i="8"/>
  <c r="W1016" i="8"/>
  <c r="V1016" i="8"/>
  <c r="U1016" i="8"/>
  <c r="T1016" i="8"/>
  <c r="S1016" i="8"/>
  <c r="R1016" i="8"/>
  <c r="Q1016" i="8"/>
  <c r="P1016" i="8"/>
  <c r="N1016" i="8"/>
  <c r="M1016" i="8"/>
  <c r="Z1015" i="8"/>
  <c r="Y1015" i="8"/>
  <c r="X1015" i="8"/>
  <c r="W1015" i="8"/>
  <c r="V1015" i="8"/>
  <c r="U1015" i="8"/>
  <c r="T1015" i="8"/>
  <c r="S1015" i="8"/>
  <c r="R1015" i="8"/>
  <c r="Q1015" i="8"/>
  <c r="P1015" i="8"/>
  <c r="N1015" i="8"/>
  <c r="M1015" i="8"/>
  <c r="Z1014" i="8"/>
  <c r="Y1014" i="8"/>
  <c r="X1014" i="8"/>
  <c r="W1014" i="8"/>
  <c r="V1014" i="8"/>
  <c r="U1014" i="8"/>
  <c r="T1014" i="8"/>
  <c r="S1014" i="8"/>
  <c r="R1014" i="8"/>
  <c r="Q1014" i="8"/>
  <c r="P1014" i="8"/>
  <c r="N1014" i="8"/>
  <c r="M1014" i="8"/>
  <c r="Z1013" i="8"/>
  <c r="Y1013" i="8"/>
  <c r="X1013" i="8"/>
  <c r="W1013" i="8"/>
  <c r="V1013" i="8"/>
  <c r="U1013" i="8"/>
  <c r="T1013" i="8"/>
  <c r="S1013" i="8"/>
  <c r="R1013" i="8"/>
  <c r="Q1013" i="8"/>
  <c r="P1013" i="8"/>
  <c r="N1013" i="8"/>
  <c r="M1013" i="8"/>
  <c r="Z1012" i="8"/>
  <c r="Y1012" i="8"/>
  <c r="X1012" i="8"/>
  <c r="W1012" i="8"/>
  <c r="V1012" i="8"/>
  <c r="U1012" i="8"/>
  <c r="T1012" i="8"/>
  <c r="S1012" i="8"/>
  <c r="R1012" i="8"/>
  <c r="Q1012" i="8"/>
  <c r="P1012" i="8"/>
  <c r="N1012" i="8"/>
  <c r="M1012" i="8"/>
  <c r="Z1011" i="8"/>
  <c r="Y1011" i="8"/>
  <c r="X1011" i="8"/>
  <c r="W1011" i="8"/>
  <c r="V1011" i="8"/>
  <c r="U1011" i="8"/>
  <c r="T1011" i="8"/>
  <c r="S1011" i="8"/>
  <c r="R1011" i="8"/>
  <c r="Q1011" i="8"/>
  <c r="P1011" i="8"/>
  <c r="N1011" i="8"/>
  <c r="M1011" i="8"/>
  <c r="Z1010" i="8"/>
  <c r="Y1010" i="8"/>
  <c r="X1010" i="8"/>
  <c r="W1010" i="8"/>
  <c r="V1010" i="8"/>
  <c r="U1010" i="8"/>
  <c r="T1010" i="8"/>
  <c r="S1010" i="8"/>
  <c r="R1010" i="8"/>
  <c r="Q1010" i="8"/>
  <c r="P1010" i="8"/>
  <c r="N1010" i="8"/>
  <c r="M1010" i="8"/>
  <c r="Z1009" i="8"/>
  <c r="Y1009" i="8"/>
  <c r="X1009" i="8"/>
  <c r="W1009" i="8"/>
  <c r="V1009" i="8"/>
  <c r="U1009" i="8"/>
  <c r="T1009" i="8"/>
  <c r="S1009" i="8"/>
  <c r="R1009" i="8"/>
  <c r="Q1009" i="8"/>
  <c r="P1009" i="8"/>
  <c r="N1009" i="8"/>
  <c r="M1009" i="8"/>
  <c r="Z1008" i="8"/>
  <c r="Y1008" i="8"/>
  <c r="X1008" i="8"/>
  <c r="W1008" i="8"/>
  <c r="V1008" i="8"/>
  <c r="U1008" i="8"/>
  <c r="T1008" i="8"/>
  <c r="S1008" i="8"/>
  <c r="R1008" i="8"/>
  <c r="Q1008" i="8"/>
  <c r="P1008" i="8"/>
  <c r="N1008" i="8"/>
  <c r="M1008" i="8"/>
  <c r="Z1007" i="8"/>
  <c r="Y1007" i="8"/>
  <c r="X1007" i="8"/>
  <c r="W1007" i="8"/>
  <c r="V1007" i="8"/>
  <c r="U1007" i="8"/>
  <c r="T1007" i="8"/>
  <c r="S1007" i="8"/>
  <c r="R1007" i="8"/>
  <c r="Q1007" i="8"/>
  <c r="P1007" i="8"/>
  <c r="N1007" i="8"/>
  <c r="M1007" i="8"/>
  <c r="Z1006" i="8"/>
  <c r="Y1006" i="8"/>
  <c r="X1006" i="8"/>
  <c r="W1006" i="8"/>
  <c r="V1006" i="8"/>
  <c r="U1006" i="8"/>
  <c r="T1006" i="8"/>
  <c r="S1006" i="8"/>
  <c r="R1006" i="8"/>
  <c r="Q1006" i="8"/>
  <c r="P1006" i="8"/>
  <c r="N1006" i="8"/>
  <c r="M1006" i="8"/>
  <c r="Z1005" i="8"/>
  <c r="Y1005" i="8"/>
  <c r="X1005" i="8"/>
  <c r="W1005" i="8"/>
  <c r="V1005" i="8"/>
  <c r="U1005" i="8"/>
  <c r="T1005" i="8"/>
  <c r="S1005" i="8"/>
  <c r="R1005" i="8"/>
  <c r="Q1005" i="8"/>
  <c r="P1005" i="8"/>
  <c r="N1005" i="8"/>
  <c r="M1005" i="8"/>
  <c r="Z1004" i="8"/>
  <c r="Y1004" i="8"/>
  <c r="X1004" i="8"/>
  <c r="W1004" i="8"/>
  <c r="V1004" i="8"/>
  <c r="U1004" i="8"/>
  <c r="T1004" i="8"/>
  <c r="S1004" i="8"/>
  <c r="R1004" i="8"/>
  <c r="Q1004" i="8"/>
  <c r="P1004" i="8"/>
  <c r="N1004" i="8"/>
  <c r="M1004" i="8"/>
  <c r="Z1003" i="8"/>
  <c r="Y1003" i="8"/>
  <c r="X1003" i="8"/>
  <c r="W1003" i="8"/>
  <c r="V1003" i="8"/>
  <c r="U1003" i="8"/>
  <c r="T1003" i="8"/>
  <c r="S1003" i="8"/>
  <c r="R1003" i="8"/>
  <c r="Q1003" i="8"/>
  <c r="P1003" i="8"/>
  <c r="N1003" i="8"/>
  <c r="M1003" i="8"/>
  <c r="Z1002" i="8"/>
  <c r="Y1002" i="8"/>
  <c r="X1002" i="8"/>
  <c r="W1002" i="8"/>
  <c r="V1002" i="8"/>
  <c r="U1002" i="8"/>
  <c r="T1002" i="8"/>
  <c r="S1002" i="8"/>
  <c r="R1002" i="8"/>
  <c r="Q1002" i="8"/>
  <c r="P1002" i="8"/>
  <c r="N1002" i="8"/>
  <c r="M1002" i="8"/>
  <c r="Z1001" i="8"/>
  <c r="Y1001" i="8"/>
  <c r="X1001" i="8"/>
  <c r="W1001" i="8"/>
  <c r="V1001" i="8"/>
  <c r="U1001" i="8"/>
  <c r="T1001" i="8"/>
  <c r="S1001" i="8"/>
  <c r="R1001" i="8"/>
  <c r="Q1001" i="8"/>
  <c r="P1001" i="8"/>
  <c r="N1001" i="8"/>
  <c r="M1001" i="8"/>
  <c r="Z1000" i="8"/>
  <c r="Y1000" i="8"/>
  <c r="X1000" i="8"/>
  <c r="W1000" i="8"/>
  <c r="V1000" i="8"/>
  <c r="U1000" i="8"/>
  <c r="T1000" i="8"/>
  <c r="S1000" i="8"/>
  <c r="R1000" i="8"/>
  <c r="Q1000" i="8"/>
  <c r="P1000" i="8"/>
  <c r="N1000" i="8"/>
  <c r="M1000" i="8"/>
  <c r="Z999" i="8"/>
  <c r="Y999" i="8"/>
  <c r="X999" i="8"/>
  <c r="W999" i="8"/>
  <c r="V999" i="8"/>
  <c r="U999" i="8"/>
  <c r="T999" i="8"/>
  <c r="S999" i="8"/>
  <c r="R999" i="8"/>
  <c r="Q999" i="8"/>
  <c r="P999" i="8"/>
  <c r="N999" i="8"/>
  <c r="M999" i="8"/>
  <c r="Z998" i="8"/>
  <c r="Y998" i="8"/>
  <c r="X998" i="8"/>
  <c r="W998" i="8"/>
  <c r="V998" i="8"/>
  <c r="U998" i="8"/>
  <c r="T998" i="8"/>
  <c r="S998" i="8"/>
  <c r="R998" i="8"/>
  <c r="Q998" i="8"/>
  <c r="P998" i="8"/>
  <c r="N998" i="8"/>
  <c r="M998" i="8"/>
  <c r="Z997" i="8"/>
  <c r="Y997" i="8"/>
  <c r="X997" i="8"/>
  <c r="W997" i="8"/>
  <c r="V997" i="8"/>
  <c r="U997" i="8"/>
  <c r="T997" i="8"/>
  <c r="S997" i="8"/>
  <c r="R997" i="8"/>
  <c r="Q997" i="8"/>
  <c r="P997" i="8"/>
  <c r="N997" i="8"/>
  <c r="M997" i="8"/>
  <c r="Z996" i="8"/>
  <c r="Y996" i="8"/>
  <c r="X996" i="8"/>
  <c r="W996" i="8"/>
  <c r="V996" i="8"/>
  <c r="U996" i="8"/>
  <c r="T996" i="8"/>
  <c r="S996" i="8"/>
  <c r="R996" i="8"/>
  <c r="Q996" i="8"/>
  <c r="P996" i="8"/>
  <c r="N996" i="8"/>
  <c r="M996" i="8"/>
  <c r="Z995" i="8"/>
  <c r="Y995" i="8"/>
  <c r="X995" i="8"/>
  <c r="W995" i="8"/>
  <c r="V995" i="8"/>
  <c r="U995" i="8"/>
  <c r="T995" i="8"/>
  <c r="S995" i="8"/>
  <c r="R995" i="8"/>
  <c r="Q995" i="8"/>
  <c r="P995" i="8"/>
  <c r="N995" i="8"/>
  <c r="M995" i="8"/>
  <c r="Z994" i="8"/>
  <c r="Y994" i="8"/>
  <c r="X994" i="8"/>
  <c r="W994" i="8"/>
  <c r="V994" i="8"/>
  <c r="U994" i="8"/>
  <c r="T994" i="8"/>
  <c r="S994" i="8"/>
  <c r="R994" i="8"/>
  <c r="Q994" i="8"/>
  <c r="P994" i="8"/>
  <c r="N994" i="8"/>
  <c r="M994" i="8"/>
  <c r="Z993" i="8"/>
  <c r="Y993" i="8"/>
  <c r="X993" i="8"/>
  <c r="W993" i="8"/>
  <c r="V993" i="8"/>
  <c r="U993" i="8"/>
  <c r="T993" i="8"/>
  <c r="S993" i="8"/>
  <c r="R993" i="8"/>
  <c r="Q993" i="8"/>
  <c r="P993" i="8"/>
  <c r="N993" i="8"/>
  <c r="M993" i="8"/>
  <c r="Z992" i="8"/>
  <c r="Y992" i="8"/>
  <c r="X992" i="8"/>
  <c r="W992" i="8"/>
  <c r="V992" i="8"/>
  <c r="U992" i="8"/>
  <c r="T992" i="8"/>
  <c r="S992" i="8"/>
  <c r="R992" i="8"/>
  <c r="Q992" i="8"/>
  <c r="P992" i="8"/>
  <c r="N992" i="8"/>
  <c r="M992" i="8"/>
  <c r="Z991" i="8"/>
  <c r="Y991" i="8"/>
  <c r="X991" i="8"/>
  <c r="W991" i="8"/>
  <c r="V991" i="8"/>
  <c r="U991" i="8"/>
  <c r="T991" i="8"/>
  <c r="S991" i="8"/>
  <c r="R991" i="8"/>
  <c r="Q991" i="8"/>
  <c r="P991" i="8"/>
  <c r="N991" i="8"/>
  <c r="M991" i="8"/>
  <c r="Z990" i="8"/>
  <c r="Y990" i="8"/>
  <c r="X990" i="8"/>
  <c r="W990" i="8"/>
  <c r="V990" i="8"/>
  <c r="U990" i="8"/>
  <c r="T990" i="8"/>
  <c r="S990" i="8"/>
  <c r="R990" i="8"/>
  <c r="Q990" i="8"/>
  <c r="P990" i="8"/>
  <c r="N990" i="8"/>
  <c r="M990" i="8"/>
  <c r="Z989" i="8"/>
  <c r="Y989" i="8"/>
  <c r="X989" i="8"/>
  <c r="W989" i="8"/>
  <c r="V989" i="8"/>
  <c r="U989" i="8"/>
  <c r="T989" i="8"/>
  <c r="S989" i="8"/>
  <c r="R989" i="8"/>
  <c r="Q989" i="8"/>
  <c r="P989" i="8"/>
  <c r="N989" i="8"/>
  <c r="M989" i="8"/>
  <c r="Z988" i="8"/>
  <c r="Y988" i="8"/>
  <c r="X988" i="8"/>
  <c r="W988" i="8"/>
  <c r="V988" i="8"/>
  <c r="U988" i="8"/>
  <c r="T988" i="8"/>
  <c r="S988" i="8"/>
  <c r="R988" i="8"/>
  <c r="Q988" i="8"/>
  <c r="P988" i="8"/>
  <c r="N988" i="8"/>
  <c r="M988" i="8"/>
  <c r="Z987" i="8"/>
  <c r="Y987" i="8"/>
  <c r="X987" i="8"/>
  <c r="W987" i="8"/>
  <c r="V987" i="8"/>
  <c r="U987" i="8"/>
  <c r="T987" i="8"/>
  <c r="S987" i="8"/>
  <c r="R987" i="8"/>
  <c r="Q987" i="8"/>
  <c r="P987" i="8"/>
  <c r="N987" i="8"/>
  <c r="M987" i="8"/>
  <c r="Z986" i="8"/>
  <c r="Y986" i="8"/>
  <c r="X986" i="8"/>
  <c r="W986" i="8"/>
  <c r="V986" i="8"/>
  <c r="U986" i="8"/>
  <c r="T986" i="8"/>
  <c r="S986" i="8"/>
  <c r="R986" i="8"/>
  <c r="Q986" i="8"/>
  <c r="P986" i="8"/>
  <c r="N986" i="8"/>
  <c r="M986" i="8"/>
  <c r="Z985" i="8"/>
  <c r="Y985" i="8"/>
  <c r="X985" i="8"/>
  <c r="W985" i="8"/>
  <c r="V985" i="8"/>
  <c r="U985" i="8"/>
  <c r="T985" i="8"/>
  <c r="S985" i="8"/>
  <c r="R985" i="8"/>
  <c r="Q985" i="8"/>
  <c r="P985" i="8"/>
  <c r="N985" i="8"/>
  <c r="M985" i="8"/>
  <c r="Z984" i="8"/>
  <c r="Y984" i="8"/>
  <c r="X984" i="8"/>
  <c r="W984" i="8"/>
  <c r="V984" i="8"/>
  <c r="U984" i="8"/>
  <c r="T984" i="8"/>
  <c r="S984" i="8"/>
  <c r="R984" i="8"/>
  <c r="Q984" i="8"/>
  <c r="P984" i="8"/>
  <c r="N984" i="8"/>
  <c r="M984" i="8"/>
  <c r="Z983" i="8"/>
  <c r="Y983" i="8"/>
  <c r="X983" i="8"/>
  <c r="W983" i="8"/>
  <c r="V983" i="8"/>
  <c r="U983" i="8"/>
  <c r="T983" i="8"/>
  <c r="S983" i="8"/>
  <c r="R983" i="8"/>
  <c r="Q983" i="8"/>
  <c r="P983" i="8"/>
  <c r="N983" i="8"/>
  <c r="M983" i="8"/>
  <c r="Z982" i="8"/>
  <c r="Y982" i="8"/>
  <c r="X982" i="8"/>
  <c r="W982" i="8"/>
  <c r="V982" i="8"/>
  <c r="U982" i="8"/>
  <c r="T982" i="8"/>
  <c r="S982" i="8"/>
  <c r="R982" i="8"/>
  <c r="Q982" i="8"/>
  <c r="P982" i="8"/>
  <c r="N982" i="8"/>
  <c r="M982" i="8"/>
  <c r="Z981" i="8"/>
  <c r="Y981" i="8"/>
  <c r="X981" i="8"/>
  <c r="W981" i="8"/>
  <c r="V981" i="8"/>
  <c r="U981" i="8"/>
  <c r="T981" i="8"/>
  <c r="S981" i="8"/>
  <c r="R981" i="8"/>
  <c r="Q981" i="8"/>
  <c r="P981" i="8"/>
  <c r="N981" i="8"/>
  <c r="M981" i="8"/>
  <c r="Z980" i="8"/>
  <c r="Y980" i="8"/>
  <c r="X980" i="8"/>
  <c r="W980" i="8"/>
  <c r="V980" i="8"/>
  <c r="U980" i="8"/>
  <c r="T980" i="8"/>
  <c r="S980" i="8"/>
  <c r="R980" i="8"/>
  <c r="Q980" i="8"/>
  <c r="P980" i="8"/>
  <c r="N980" i="8"/>
  <c r="M980" i="8"/>
  <c r="Z979" i="8"/>
  <c r="Y979" i="8"/>
  <c r="X979" i="8"/>
  <c r="W979" i="8"/>
  <c r="V979" i="8"/>
  <c r="U979" i="8"/>
  <c r="T979" i="8"/>
  <c r="S979" i="8"/>
  <c r="R979" i="8"/>
  <c r="Q979" i="8"/>
  <c r="P979" i="8"/>
  <c r="N979" i="8"/>
  <c r="M979" i="8"/>
  <c r="Z978" i="8"/>
  <c r="Y978" i="8"/>
  <c r="X978" i="8"/>
  <c r="W978" i="8"/>
  <c r="V978" i="8"/>
  <c r="U978" i="8"/>
  <c r="T978" i="8"/>
  <c r="S978" i="8"/>
  <c r="R978" i="8"/>
  <c r="Q978" i="8"/>
  <c r="P978" i="8"/>
  <c r="N978" i="8"/>
  <c r="M978" i="8"/>
  <c r="Z977" i="8"/>
  <c r="Y977" i="8"/>
  <c r="X977" i="8"/>
  <c r="W977" i="8"/>
  <c r="V977" i="8"/>
  <c r="U977" i="8"/>
  <c r="T977" i="8"/>
  <c r="S977" i="8"/>
  <c r="R977" i="8"/>
  <c r="Q977" i="8"/>
  <c r="P977" i="8"/>
  <c r="N977" i="8"/>
  <c r="M977" i="8"/>
  <c r="Z976" i="8"/>
  <c r="Y976" i="8"/>
  <c r="X976" i="8"/>
  <c r="W976" i="8"/>
  <c r="V976" i="8"/>
  <c r="U976" i="8"/>
  <c r="T976" i="8"/>
  <c r="S976" i="8"/>
  <c r="R976" i="8"/>
  <c r="Q976" i="8"/>
  <c r="P976" i="8"/>
  <c r="N976" i="8"/>
  <c r="M976" i="8"/>
  <c r="Z975" i="8"/>
  <c r="Y975" i="8"/>
  <c r="X975" i="8"/>
  <c r="W975" i="8"/>
  <c r="V975" i="8"/>
  <c r="U975" i="8"/>
  <c r="T975" i="8"/>
  <c r="S975" i="8"/>
  <c r="R975" i="8"/>
  <c r="Q975" i="8"/>
  <c r="P975" i="8"/>
  <c r="N975" i="8"/>
  <c r="M975" i="8"/>
  <c r="Z974" i="8"/>
  <c r="Y974" i="8"/>
  <c r="X974" i="8"/>
  <c r="W974" i="8"/>
  <c r="V974" i="8"/>
  <c r="U974" i="8"/>
  <c r="T974" i="8"/>
  <c r="S974" i="8"/>
  <c r="R974" i="8"/>
  <c r="Q974" i="8"/>
  <c r="P974" i="8"/>
  <c r="N974" i="8"/>
  <c r="M974" i="8"/>
  <c r="Z973" i="8"/>
  <c r="Y973" i="8"/>
  <c r="X973" i="8"/>
  <c r="W973" i="8"/>
  <c r="V973" i="8"/>
  <c r="U973" i="8"/>
  <c r="T973" i="8"/>
  <c r="S973" i="8"/>
  <c r="R973" i="8"/>
  <c r="Q973" i="8"/>
  <c r="P973" i="8"/>
  <c r="N973" i="8"/>
  <c r="M973" i="8"/>
  <c r="Z972" i="8"/>
  <c r="Y972" i="8"/>
  <c r="X972" i="8"/>
  <c r="W972" i="8"/>
  <c r="V972" i="8"/>
  <c r="U972" i="8"/>
  <c r="T972" i="8"/>
  <c r="S972" i="8"/>
  <c r="R972" i="8"/>
  <c r="Q972" i="8"/>
  <c r="P972" i="8"/>
  <c r="N972" i="8"/>
  <c r="M972" i="8"/>
  <c r="Z971" i="8"/>
  <c r="Y971" i="8"/>
  <c r="X971" i="8"/>
  <c r="W971" i="8"/>
  <c r="V971" i="8"/>
  <c r="U971" i="8"/>
  <c r="T971" i="8"/>
  <c r="S971" i="8"/>
  <c r="R971" i="8"/>
  <c r="Q971" i="8"/>
  <c r="P971" i="8"/>
  <c r="N971" i="8"/>
  <c r="M971" i="8"/>
  <c r="Z970" i="8"/>
  <c r="Y970" i="8"/>
  <c r="X970" i="8"/>
  <c r="W970" i="8"/>
  <c r="V970" i="8"/>
  <c r="U970" i="8"/>
  <c r="T970" i="8"/>
  <c r="S970" i="8"/>
  <c r="R970" i="8"/>
  <c r="Q970" i="8"/>
  <c r="P970" i="8"/>
  <c r="N970" i="8"/>
  <c r="M970" i="8"/>
  <c r="Z969" i="8"/>
  <c r="Y969" i="8"/>
  <c r="X969" i="8"/>
  <c r="W969" i="8"/>
  <c r="V969" i="8"/>
  <c r="U969" i="8"/>
  <c r="T969" i="8"/>
  <c r="S969" i="8"/>
  <c r="R969" i="8"/>
  <c r="Q969" i="8"/>
  <c r="P969" i="8"/>
  <c r="N969" i="8"/>
  <c r="M969" i="8"/>
  <c r="Z968" i="8"/>
  <c r="Y968" i="8"/>
  <c r="X968" i="8"/>
  <c r="W968" i="8"/>
  <c r="V968" i="8"/>
  <c r="U968" i="8"/>
  <c r="T968" i="8"/>
  <c r="S968" i="8"/>
  <c r="R968" i="8"/>
  <c r="Q968" i="8"/>
  <c r="P968" i="8"/>
  <c r="N968" i="8"/>
  <c r="M968" i="8"/>
  <c r="Z967" i="8"/>
  <c r="Y967" i="8"/>
  <c r="X967" i="8"/>
  <c r="W967" i="8"/>
  <c r="V967" i="8"/>
  <c r="U967" i="8"/>
  <c r="T967" i="8"/>
  <c r="S967" i="8"/>
  <c r="R967" i="8"/>
  <c r="Q967" i="8"/>
  <c r="P967" i="8"/>
  <c r="N967" i="8"/>
  <c r="M967" i="8"/>
  <c r="Z966" i="8"/>
  <c r="Y966" i="8"/>
  <c r="X966" i="8"/>
  <c r="W966" i="8"/>
  <c r="V966" i="8"/>
  <c r="U966" i="8"/>
  <c r="T966" i="8"/>
  <c r="S966" i="8"/>
  <c r="R966" i="8"/>
  <c r="Q966" i="8"/>
  <c r="P966" i="8"/>
  <c r="N966" i="8"/>
  <c r="M966" i="8"/>
  <c r="Z965" i="8"/>
  <c r="Y965" i="8"/>
  <c r="X965" i="8"/>
  <c r="W965" i="8"/>
  <c r="V965" i="8"/>
  <c r="U965" i="8"/>
  <c r="T965" i="8"/>
  <c r="S965" i="8"/>
  <c r="R965" i="8"/>
  <c r="Q965" i="8"/>
  <c r="P965" i="8"/>
  <c r="N965" i="8"/>
  <c r="M965" i="8"/>
  <c r="Z964" i="8"/>
  <c r="Y964" i="8"/>
  <c r="X964" i="8"/>
  <c r="W964" i="8"/>
  <c r="V964" i="8"/>
  <c r="U964" i="8"/>
  <c r="T964" i="8"/>
  <c r="S964" i="8"/>
  <c r="R964" i="8"/>
  <c r="Q964" i="8"/>
  <c r="P964" i="8"/>
  <c r="N964" i="8"/>
  <c r="M964" i="8"/>
  <c r="Z963" i="8"/>
  <c r="Y963" i="8"/>
  <c r="X963" i="8"/>
  <c r="W963" i="8"/>
  <c r="V963" i="8"/>
  <c r="U963" i="8"/>
  <c r="T963" i="8"/>
  <c r="S963" i="8"/>
  <c r="R963" i="8"/>
  <c r="Q963" i="8"/>
  <c r="P963" i="8"/>
  <c r="N963" i="8"/>
  <c r="M963" i="8"/>
  <c r="Z962" i="8"/>
  <c r="Y962" i="8"/>
  <c r="X962" i="8"/>
  <c r="W962" i="8"/>
  <c r="V962" i="8"/>
  <c r="U962" i="8"/>
  <c r="T962" i="8"/>
  <c r="S962" i="8"/>
  <c r="R962" i="8"/>
  <c r="Q962" i="8"/>
  <c r="P962" i="8"/>
  <c r="N962" i="8"/>
  <c r="M962" i="8"/>
  <c r="Z961" i="8"/>
  <c r="Y961" i="8"/>
  <c r="X961" i="8"/>
  <c r="W961" i="8"/>
  <c r="V961" i="8"/>
  <c r="U961" i="8"/>
  <c r="T961" i="8"/>
  <c r="S961" i="8"/>
  <c r="R961" i="8"/>
  <c r="Q961" i="8"/>
  <c r="P961" i="8"/>
  <c r="N961" i="8"/>
  <c r="M961" i="8"/>
  <c r="Z960" i="8"/>
  <c r="Y960" i="8"/>
  <c r="X960" i="8"/>
  <c r="W960" i="8"/>
  <c r="V960" i="8"/>
  <c r="U960" i="8"/>
  <c r="T960" i="8"/>
  <c r="S960" i="8"/>
  <c r="R960" i="8"/>
  <c r="Q960" i="8"/>
  <c r="P960" i="8"/>
  <c r="N960" i="8"/>
  <c r="M960" i="8"/>
  <c r="Z959" i="8"/>
  <c r="Y959" i="8"/>
  <c r="X959" i="8"/>
  <c r="W959" i="8"/>
  <c r="V959" i="8"/>
  <c r="U959" i="8"/>
  <c r="T959" i="8"/>
  <c r="S959" i="8"/>
  <c r="R959" i="8"/>
  <c r="Q959" i="8"/>
  <c r="P959" i="8"/>
  <c r="N959" i="8"/>
  <c r="M959" i="8"/>
  <c r="Z958" i="8"/>
  <c r="Y958" i="8"/>
  <c r="X958" i="8"/>
  <c r="W958" i="8"/>
  <c r="V958" i="8"/>
  <c r="U958" i="8"/>
  <c r="T958" i="8"/>
  <c r="S958" i="8"/>
  <c r="R958" i="8"/>
  <c r="Q958" i="8"/>
  <c r="P958" i="8"/>
  <c r="N958" i="8"/>
  <c r="M958" i="8"/>
  <c r="Z957" i="8"/>
  <c r="Y957" i="8"/>
  <c r="X957" i="8"/>
  <c r="W957" i="8"/>
  <c r="V957" i="8"/>
  <c r="U957" i="8"/>
  <c r="T957" i="8"/>
  <c r="S957" i="8"/>
  <c r="R957" i="8"/>
  <c r="Q957" i="8"/>
  <c r="P957" i="8"/>
  <c r="N957" i="8"/>
  <c r="M957" i="8"/>
  <c r="Z956" i="8"/>
  <c r="Y956" i="8"/>
  <c r="X956" i="8"/>
  <c r="W956" i="8"/>
  <c r="V956" i="8"/>
  <c r="U956" i="8"/>
  <c r="T956" i="8"/>
  <c r="S956" i="8"/>
  <c r="R956" i="8"/>
  <c r="Q956" i="8"/>
  <c r="P956" i="8"/>
  <c r="N956" i="8"/>
  <c r="M956" i="8"/>
  <c r="Z955" i="8"/>
  <c r="Y955" i="8"/>
  <c r="X955" i="8"/>
  <c r="W955" i="8"/>
  <c r="V955" i="8"/>
  <c r="U955" i="8"/>
  <c r="T955" i="8"/>
  <c r="S955" i="8"/>
  <c r="R955" i="8"/>
  <c r="Q955" i="8"/>
  <c r="P955" i="8"/>
  <c r="N955" i="8"/>
  <c r="M955" i="8"/>
  <c r="Z954" i="8"/>
  <c r="Y954" i="8"/>
  <c r="X954" i="8"/>
  <c r="W954" i="8"/>
  <c r="V954" i="8"/>
  <c r="U954" i="8"/>
  <c r="T954" i="8"/>
  <c r="S954" i="8"/>
  <c r="R954" i="8"/>
  <c r="Q954" i="8"/>
  <c r="P954" i="8"/>
  <c r="N954" i="8"/>
  <c r="M954" i="8"/>
  <c r="Z953" i="8"/>
  <c r="Y953" i="8"/>
  <c r="X953" i="8"/>
  <c r="W953" i="8"/>
  <c r="V953" i="8"/>
  <c r="U953" i="8"/>
  <c r="T953" i="8"/>
  <c r="S953" i="8"/>
  <c r="R953" i="8"/>
  <c r="Q953" i="8"/>
  <c r="P953" i="8"/>
  <c r="N953" i="8"/>
  <c r="M953" i="8"/>
  <c r="Z952" i="8"/>
  <c r="Y952" i="8"/>
  <c r="X952" i="8"/>
  <c r="W952" i="8"/>
  <c r="V952" i="8"/>
  <c r="U952" i="8"/>
  <c r="T952" i="8"/>
  <c r="S952" i="8"/>
  <c r="R952" i="8"/>
  <c r="Q952" i="8"/>
  <c r="P952" i="8"/>
  <c r="N952" i="8"/>
  <c r="M952" i="8"/>
  <c r="Z951" i="8"/>
  <c r="Y951" i="8"/>
  <c r="X951" i="8"/>
  <c r="W951" i="8"/>
  <c r="V951" i="8"/>
  <c r="U951" i="8"/>
  <c r="T951" i="8"/>
  <c r="S951" i="8"/>
  <c r="R951" i="8"/>
  <c r="Q951" i="8"/>
  <c r="P951" i="8"/>
  <c r="N951" i="8"/>
  <c r="M951" i="8"/>
  <c r="Z950" i="8"/>
  <c r="Y950" i="8"/>
  <c r="X950" i="8"/>
  <c r="W950" i="8"/>
  <c r="V950" i="8"/>
  <c r="U950" i="8"/>
  <c r="T950" i="8"/>
  <c r="S950" i="8"/>
  <c r="R950" i="8"/>
  <c r="Q950" i="8"/>
  <c r="P950" i="8"/>
  <c r="N950" i="8"/>
  <c r="M950" i="8"/>
  <c r="Z949" i="8"/>
  <c r="Y949" i="8"/>
  <c r="X949" i="8"/>
  <c r="W949" i="8"/>
  <c r="V949" i="8"/>
  <c r="U949" i="8"/>
  <c r="T949" i="8"/>
  <c r="S949" i="8"/>
  <c r="R949" i="8"/>
  <c r="Q949" i="8"/>
  <c r="P949" i="8"/>
  <c r="N949" i="8"/>
  <c r="M949" i="8"/>
  <c r="Z948" i="8"/>
  <c r="Y948" i="8"/>
  <c r="X948" i="8"/>
  <c r="W948" i="8"/>
  <c r="V948" i="8"/>
  <c r="U948" i="8"/>
  <c r="T948" i="8"/>
  <c r="S948" i="8"/>
  <c r="R948" i="8"/>
  <c r="Q948" i="8"/>
  <c r="P948" i="8"/>
  <c r="N948" i="8"/>
  <c r="M948" i="8"/>
  <c r="Z947" i="8"/>
  <c r="Y947" i="8"/>
  <c r="X947" i="8"/>
  <c r="W947" i="8"/>
  <c r="V947" i="8"/>
  <c r="U947" i="8"/>
  <c r="T947" i="8"/>
  <c r="S947" i="8"/>
  <c r="R947" i="8"/>
  <c r="Q947" i="8"/>
  <c r="P947" i="8"/>
  <c r="N947" i="8"/>
  <c r="M947" i="8"/>
  <c r="Z946" i="8"/>
  <c r="Y946" i="8"/>
  <c r="X946" i="8"/>
  <c r="W946" i="8"/>
  <c r="V946" i="8"/>
  <c r="U946" i="8"/>
  <c r="T946" i="8"/>
  <c r="S946" i="8"/>
  <c r="R946" i="8"/>
  <c r="Q946" i="8"/>
  <c r="P946" i="8"/>
  <c r="N946" i="8"/>
  <c r="M946" i="8"/>
  <c r="Z945" i="8"/>
  <c r="Y945" i="8"/>
  <c r="X945" i="8"/>
  <c r="W945" i="8"/>
  <c r="V945" i="8"/>
  <c r="U945" i="8"/>
  <c r="T945" i="8"/>
  <c r="S945" i="8"/>
  <c r="R945" i="8"/>
  <c r="Q945" i="8"/>
  <c r="P945" i="8"/>
  <c r="N945" i="8"/>
  <c r="M945" i="8"/>
  <c r="Z944" i="8"/>
  <c r="Y944" i="8"/>
  <c r="X944" i="8"/>
  <c r="W944" i="8"/>
  <c r="V944" i="8"/>
  <c r="U944" i="8"/>
  <c r="T944" i="8"/>
  <c r="S944" i="8"/>
  <c r="R944" i="8"/>
  <c r="Q944" i="8"/>
  <c r="P944" i="8"/>
  <c r="N944" i="8"/>
  <c r="M944" i="8"/>
  <c r="Z943" i="8"/>
  <c r="Y943" i="8"/>
  <c r="X943" i="8"/>
  <c r="W943" i="8"/>
  <c r="V943" i="8"/>
  <c r="U943" i="8"/>
  <c r="T943" i="8"/>
  <c r="S943" i="8"/>
  <c r="R943" i="8"/>
  <c r="Q943" i="8"/>
  <c r="P943" i="8"/>
  <c r="N943" i="8"/>
  <c r="M943" i="8"/>
  <c r="Z942" i="8"/>
  <c r="Y942" i="8"/>
  <c r="X942" i="8"/>
  <c r="W942" i="8"/>
  <c r="V942" i="8"/>
  <c r="U942" i="8"/>
  <c r="T942" i="8"/>
  <c r="S942" i="8"/>
  <c r="R942" i="8"/>
  <c r="Q942" i="8"/>
  <c r="P942" i="8"/>
  <c r="N942" i="8"/>
  <c r="M942" i="8"/>
  <c r="Z941" i="8"/>
  <c r="Y941" i="8"/>
  <c r="X941" i="8"/>
  <c r="W941" i="8"/>
  <c r="V941" i="8"/>
  <c r="U941" i="8"/>
  <c r="T941" i="8"/>
  <c r="S941" i="8"/>
  <c r="R941" i="8"/>
  <c r="Q941" i="8"/>
  <c r="P941" i="8"/>
  <c r="N941" i="8"/>
  <c r="M941" i="8"/>
  <c r="Z940" i="8"/>
  <c r="Y940" i="8"/>
  <c r="X940" i="8"/>
  <c r="W940" i="8"/>
  <c r="V940" i="8"/>
  <c r="U940" i="8"/>
  <c r="T940" i="8"/>
  <c r="S940" i="8"/>
  <c r="R940" i="8"/>
  <c r="Q940" i="8"/>
  <c r="P940" i="8"/>
  <c r="N940" i="8"/>
  <c r="M940" i="8"/>
  <c r="Z939" i="8"/>
  <c r="Y939" i="8"/>
  <c r="X939" i="8"/>
  <c r="W939" i="8"/>
  <c r="V939" i="8"/>
  <c r="U939" i="8"/>
  <c r="T939" i="8"/>
  <c r="S939" i="8"/>
  <c r="R939" i="8"/>
  <c r="Q939" i="8"/>
  <c r="P939" i="8"/>
  <c r="N939" i="8"/>
  <c r="M939" i="8"/>
  <c r="Z938" i="8"/>
  <c r="Y938" i="8"/>
  <c r="X938" i="8"/>
  <c r="W938" i="8"/>
  <c r="V938" i="8"/>
  <c r="U938" i="8"/>
  <c r="T938" i="8"/>
  <c r="S938" i="8"/>
  <c r="R938" i="8"/>
  <c r="Q938" i="8"/>
  <c r="P938" i="8"/>
  <c r="N938" i="8"/>
  <c r="M938" i="8"/>
  <c r="Z937" i="8"/>
  <c r="Y937" i="8"/>
  <c r="X937" i="8"/>
  <c r="W937" i="8"/>
  <c r="V937" i="8"/>
  <c r="U937" i="8"/>
  <c r="T937" i="8"/>
  <c r="S937" i="8"/>
  <c r="R937" i="8"/>
  <c r="Q937" i="8"/>
  <c r="P937" i="8"/>
  <c r="N937" i="8"/>
  <c r="M937" i="8"/>
  <c r="Z936" i="8"/>
  <c r="Y936" i="8"/>
  <c r="X936" i="8"/>
  <c r="W936" i="8"/>
  <c r="V936" i="8"/>
  <c r="U936" i="8"/>
  <c r="T936" i="8"/>
  <c r="S936" i="8"/>
  <c r="R936" i="8"/>
  <c r="Q936" i="8"/>
  <c r="P936" i="8"/>
  <c r="N936" i="8"/>
  <c r="M936" i="8"/>
  <c r="Z935" i="8"/>
  <c r="Y935" i="8"/>
  <c r="X935" i="8"/>
  <c r="W935" i="8"/>
  <c r="V935" i="8"/>
  <c r="U935" i="8"/>
  <c r="T935" i="8"/>
  <c r="S935" i="8"/>
  <c r="R935" i="8"/>
  <c r="Q935" i="8"/>
  <c r="P935" i="8"/>
  <c r="N935" i="8"/>
  <c r="M935" i="8"/>
  <c r="Z934" i="8"/>
  <c r="Y934" i="8"/>
  <c r="X934" i="8"/>
  <c r="W934" i="8"/>
  <c r="V934" i="8"/>
  <c r="U934" i="8"/>
  <c r="T934" i="8"/>
  <c r="S934" i="8"/>
  <c r="R934" i="8"/>
  <c r="Q934" i="8"/>
  <c r="P934" i="8"/>
  <c r="N934" i="8"/>
  <c r="M934" i="8"/>
  <c r="Z933" i="8"/>
  <c r="Y933" i="8"/>
  <c r="X933" i="8"/>
  <c r="W933" i="8"/>
  <c r="V933" i="8"/>
  <c r="U933" i="8"/>
  <c r="T933" i="8"/>
  <c r="S933" i="8"/>
  <c r="R933" i="8"/>
  <c r="Q933" i="8"/>
  <c r="P933" i="8"/>
  <c r="N933" i="8"/>
  <c r="M933" i="8"/>
  <c r="Z932" i="8"/>
  <c r="Y932" i="8"/>
  <c r="X932" i="8"/>
  <c r="W932" i="8"/>
  <c r="V932" i="8"/>
  <c r="U932" i="8"/>
  <c r="T932" i="8"/>
  <c r="S932" i="8"/>
  <c r="R932" i="8"/>
  <c r="Q932" i="8"/>
  <c r="P932" i="8"/>
  <c r="N932" i="8"/>
  <c r="M932" i="8"/>
  <c r="Z931" i="8"/>
  <c r="Y931" i="8"/>
  <c r="X931" i="8"/>
  <c r="W931" i="8"/>
  <c r="V931" i="8"/>
  <c r="U931" i="8"/>
  <c r="T931" i="8"/>
  <c r="S931" i="8"/>
  <c r="R931" i="8"/>
  <c r="Q931" i="8"/>
  <c r="P931" i="8"/>
  <c r="N931" i="8"/>
  <c r="M931" i="8"/>
  <c r="Z930" i="8"/>
  <c r="Y930" i="8"/>
  <c r="X930" i="8"/>
  <c r="W930" i="8"/>
  <c r="V930" i="8"/>
  <c r="U930" i="8"/>
  <c r="T930" i="8"/>
  <c r="S930" i="8"/>
  <c r="R930" i="8"/>
  <c r="Q930" i="8"/>
  <c r="P930" i="8"/>
  <c r="N930" i="8"/>
  <c r="M930" i="8"/>
  <c r="Z929" i="8"/>
  <c r="Y929" i="8"/>
  <c r="X929" i="8"/>
  <c r="W929" i="8"/>
  <c r="V929" i="8"/>
  <c r="U929" i="8"/>
  <c r="T929" i="8"/>
  <c r="S929" i="8"/>
  <c r="R929" i="8"/>
  <c r="Q929" i="8"/>
  <c r="P929" i="8"/>
  <c r="N929" i="8"/>
  <c r="M929" i="8"/>
  <c r="Z928" i="8"/>
  <c r="Y928" i="8"/>
  <c r="X928" i="8"/>
  <c r="W928" i="8"/>
  <c r="V928" i="8"/>
  <c r="U928" i="8"/>
  <c r="T928" i="8"/>
  <c r="S928" i="8"/>
  <c r="R928" i="8"/>
  <c r="Q928" i="8"/>
  <c r="P928" i="8"/>
  <c r="N928" i="8"/>
  <c r="M928" i="8"/>
  <c r="Z927" i="8"/>
  <c r="Y927" i="8"/>
  <c r="X927" i="8"/>
  <c r="W927" i="8"/>
  <c r="V927" i="8"/>
  <c r="U927" i="8"/>
  <c r="T927" i="8"/>
  <c r="S927" i="8"/>
  <c r="R927" i="8"/>
  <c r="Q927" i="8"/>
  <c r="P927" i="8"/>
  <c r="N927" i="8"/>
  <c r="M927" i="8"/>
  <c r="Z926" i="8"/>
  <c r="Y926" i="8"/>
  <c r="X926" i="8"/>
  <c r="W926" i="8"/>
  <c r="V926" i="8"/>
  <c r="U926" i="8"/>
  <c r="T926" i="8"/>
  <c r="S926" i="8"/>
  <c r="R926" i="8"/>
  <c r="Q926" i="8"/>
  <c r="P926" i="8"/>
  <c r="N926" i="8"/>
  <c r="M926" i="8"/>
  <c r="Z925" i="8"/>
  <c r="Y925" i="8"/>
  <c r="X925" i="8"/>
  <c r="W925" i="8"/>
  <c r="V925" i="8"/>
  <c r="U925" i="8"/>
  <c r="T925" i="8"/>
  <c r="S925" i="8"/>
  <c r="R925" i="8"/>
  <c r="Q925" i="8"/>
  <c r="P925" i="8"/>
  <c r="N925" i="8"/>
  <c r="M925" i="8"/>
  <c r="Z924" i="8"/>
  <c r="Y924" i="8"/>
  <c r="X924" i="8"/>
  <c r="W924" i="8"/>
  <c r="V924" i="8"/>
  <c r="U924" i="8"/>
  <c r="T924" i="8"/>
  <c r="S924" i="8"/>
  <c r="R924" i="8"/>
  <c r="Q924" i="8"/>
  <c r="P924" i="8"/>
  <c r="N924" i="8"/>
  <c r="M924" i="8"/>
  <c r="Z923" i="8"/>
  <c r="Y923" i="8"/>
  <c r="X923" i="8"/>
  <c r="W923" i="8"/>
  <c r="V923" i="8"/>
  <c r="U923" i="8"/>
  <c r="T923" i="8"/>
  <c r="S923" i="8"/>
  <c r="R923" i="8"/>
  <c r="Q923" i="8"/>
  <c r="P923" i="8"/>
  <c r="N923" i="8"/>
  <c r="M923" i="8"/>
  <c r="Z922" i="8"/>
  <c r="Y922" i="8"/>
  <c r="X922" i="8"/>
  <c r="W922" i="8"/>
  <c r="V922" i="8"/>
  <c r="U922" i="8"/>
  <c r="T922" i="8"/>
  <c r="S922" i="8"/>
  <c r="R922" i="8"/>
  <c r="Q922" i="8"/>
  <c r="P922" i="8"/>
  <c r="N922" i="8"/>
  <c r="M922" i="8"/>
  <c r="Z921" i="8"/>
  <c r="Y921" i="8"/>
  <c r="X921" i="8"/>
  <c r="W921" i="8"/>
  <c r="V921" i="8"/>
  <c r="U921" i="8"/>
  <c r="T921" i="8"/>
  <c r="S921" i="8"/>
  <c r="R921" i="8"/>
  <c r="Q921" i="8"/>
  <c r="P921" i="8"/>
  <c r="N921" i="8"/>
  <c r="M921" i="8"/>
  <c r="Z920" i="8"/>
  <c r="Y920" i="8"/>
  <c r="X920" i="8"/>
  <c r="W920" i="8"/>
  <c r="V920" i="8"/>
  <c r="U920" i="8"/>
  <c r="T920" i="8"/>
  <c r="S920" i="8"/>
  <c r="R920" i="8"/>
  <c r="Q920" i="8"/>
  <c r="P920" i="8"/>
  <c r="N920" i="8"/>
  <c r="M920" i="8"/>
  <c r="Z919" i="8"/>
  <c r="Y919" i="8"/>
  <c r="X919" i="8"/>
  <c r="W919" i="8"/>
  <c r="V919" i="8"/>
  <c r="U919" i="8"/>
  <c r="T919" i="8"/>
  <c r="S919" i="8"/>
  <c r="R919" i="8"/>
  <c r="Q919" i="8"/>
  <c r="P919" i="8"/>
  <c r="N919" i="8"/>
  <c r="M919" i="8"/>
  <c r="Z918" i="8"/>
  <c r="Y918" i="8"/>
  <c r="X918" i="8"/>
  <c r="W918" i="8"/>
  <c r="V918" i="8"/>
  <c r="U918" i="8"/>
  <c r="T918" i="8"/>
  <c r="S918" i="8"/>
  <c r="R918" i="8"/>
  <c r="Q918" i="8"/>
  <c r="P918" i="8"/>
  <c r="N918" i="8"/>
  <c r="M918" i="8"/>
  <c r="Z917" i="8"/>
  <c r="Y917" i="8"/>
  <c r="X917" i="8"/>
  <c r="W917" i="8"/>
  <c r="V917" i="8"/>
  <c r="U917" i="8"/>
  <c r="T917" i="8"/>
  <c r="S917" i="8"/>
  <c r="R917" i="8"/>
  <c r="Q917" i="8"/>
  <c r="P917" i="8"/>
  <c r="N917" i="8"/>
  <c r="M917" i="8"/>
  <c r="Z916" i="8"/>
  <c r="Y916" i="8"/>
  <c r="X916" i="8"/>
  <c r="W916" i="8"/>
  <c r="V916" i="8"/>
  <c r="U916" i="8"/>
  <c r="T916" i="8"/>
  <c r="S916" i="8"/>
  <c r="R916" i="8"/>
  <c r="Q916" i="8"/>
  <c r="P916" i="8"/>
  <c r="N916" i="8"/>
  <c r="M916" i="8"/>
  <c r="Z915" i="8"/>
  <c r="Y915" i="8"/>
  <c r="X915" i="8"/>
  <c r="W915" i="8"/>
  <c r="V915" i="8"/>
  <c r="U915" i="8"/>
  <c r="T915" i="8"/>
  <c r="S915" i="8"/>
  <c r="R915" i="8"/>
  <c r="Q915" i="8"/>
  <c r="P915" i="8"/>
  <c r="N915" i="8"/>
  <c r="M915" i="8"/>
  <c r="Z914" i="8"/>
  <c r="Y914" i="8"/>
  <c r="X914" i="8"/>
  <c r="W914" i="8"/>
  <c r="V914" i="8"/>
  <c r="U914" i="8"/>
  <c r="T914" i="8"/>
  <c r="S914" i="8"/>
  <c r="R914" i="8"/>
  <c r="Q914" i="8"/>
  <c r="P914" i="8"/>
  <c r="N914" i="8"/>
  <c r="M914" i="8"/>
  <c r="Z913" i="8"/>
  <c r="Y913" i="8"/>
  <c r="X913" i="8"/>
  <c r="W913" i="8"/>
  <c r="V913" i="8"/>
  <c r="U913" i="8"/>
  <c r="T913" i="8"/>
  <c r="S913" i="8"/>
  <c r="R913" i="8"/>
  <c r="Q913" i="8"/>
  <c r="P913" i="8"/>
  <c r="N913" i="8"/>
  <c r="M913" i="8"/>
  <c r="Z912" i="8"/>
  <c r="Y912" i="8"/>
  <c r="X912" i="8"/>
  <c r="W912" i="8"/>
  <c r="V912" i="8"/>
  <c r="U912" i="8"/>
  <c r="T912" i="8"/>
  <c r="S912" i="8"/>
  <c r="R912" i="8"/>
  <c r="Q912" i="8"/>
  <c r="P912" i="8"/>
  <c r="N912" i="8"/>
  <c r="M912" i="8"/>
  <c r="Z911" i="8"/>
  <c r="Y911" i="8"/>
  <c r="X911" i="8"/>
  <c r="W911" i="8"/>
  <c r="V911" i="8"/>
  <c r="U911" i="8"/>
  <c r="T911" i="8"/>
  <c r="S911" i="8"/>
  <c r="R911" i="8"/>
  <c r="Q911" i="8"/>
  <c r="P911" i="8"/>
  <c r="N911" i="8"/>
  <c r="M911" i="8"/>
  <c r="Z910" i="8"/>
  <c r="Y910" i="8"/>
  <c r="X910" i="8"/>
  <c r="W910" i="8"/>
  <c r="V910" i="8"/>
  <c r="U910" i="8"/>
  <c r="T910" i="8"/>
  <c r="S910" i="8"/>
  <c r="R910" i="8"/>
  <c r="Q910" i="8"/>
  <c r="P910" i="8"/>
  <c r="N910" i="8"/>
  <c r="M910" i="8"/>
  <c r="Z909" i="8"/>
  <c r="Y909" i="8"/>
  <c r="X909" i="8"/>
  <c r="W909" i="8"/>
  <c r="V909" i="8"/>
  <c r="U909" i="8"/>
  <c r="T909" i="8"/>
  <c r="S909" i="8"/>
  <c r="R909" i="8"/>
  <c r="Q909" i="8"/>
  <c r="P909" i="8"/>
  <c r="N909" i="8"/>
  <c r="M909" i="8"/>
  <c r="Z908" i="8"/>
  <c r="Y908" i="8"/>
  <c r="X908" i="8"/>
  <c r="W908" i="8"/>
  <c r="V908" i="8"/>
  <c r="U908" i="8"/>
  <c r="T908" i="8"/>
  <c r="S908" i="8"/>
  <c r="R908" i="8"/>
  <c r="Q908" i="8"/>
  <c r="P908" i="8"/>
  <c r="N908" i="8"/>
  <c r="M908" i="8"/>
  <c r="Z907" i="8"/>
  <c r="Y907" i="8"/>
  <c r="X907" i="8"/>
  <c r="W907" i="8"/>
  <c r="V907" i="8"/>
  <c r="U907" i="8"/>
  <c r="T907" i="8"/>
  <c r="S907" i="8"/>
  <c r="R907" i="8"/>
  <c r="Q907" i="8"/>
  <c r="P907" i="8"/>
  <c r="N907" i="8"/>
  <c r="M907" i="8"/>
  <c r="Z906" i="8"/>
  <c r="Y906" i="8"/>
  <c r="X906" i="8"/>
  <c r="W906" i="8"/>
  <c r="V906" i="8"/>
  <c r="U906" i="8"/>
  <c r="T906" i="8"/>
  <c r="S906" i="8"/>
  <c r="R906" i="8"/>
  <c r="Q906" i="8"/>
  <c r="P906" i="8"/>
  <c r="N906" i="8"/>
  <c r="M906" i="8"/>
  <c r="Z905" i="8"/>
  <c r="Y905" i="8"/>
  <c r="X905" i="8"/>
  <c r="W905" i="8"/>
  <c r="V905" i="8"/>
  <c r="U905" i="8"/>
  <c r="T905" i="8"/>
  <c r="S905" i="8"/>
  <c r="R905" i="8"/>
  <c r="Q905" i="8"/>
  <c r="P905" i="8"/>
  <c r="N905" i="8"/>
  <c r="M905" i="8"/>
  <c r="Z904" i="8"/>
  <c r="Y904" i="8"/>
  <c r="X904" i="8"/>
  <c r="W904" i="8"/>
  <c r="V904" i="8"/>
  <c r="U904" i="8"/>
  <c r="T904" i="8"/>
  <c r="S904" i="8"/>
  <c r="R904" i="8"/>
  <c r="Q904" i="8"/>
  <c r="P904" i="8"/>
  <c r="N904" i="8"/>
  <c r="M904" i="8"/>
  <c r="Z903" i="8"/>
  <c r="Y903" i="8"/>
  <c r="X903" i="8"/>
  <c r="W903" i="8"/>
  <c r="V903" i="8"/>
  <c r="U903" i="8"/>
  <c r="T903" i="8"/>
  <c r="S903" i="8"/>
  <c r="R903" i="8"/>
  <c r="Q903" i="8"/>
  <c r="P903" i="8"/>
  <c r="N903" i="8"/>
  <c r="M903" i="8"/>
  <c r="Z902" i="8"/>
  <c r="Y902" i="8"/>
  <c r="X902" i="8"/>
  <c r="W902" i="8"/>
  <c r="V902" i="8"/>
  <c r="U902" i="8"/>
  <c r="T902" i="8"/>
  <c r="S902" i="8"/>
  <c r="R902" i="8"/>
  <c r="Q902" i="8"/>
  <c r="P902" i="8"/>
  <c r="N902" i="8"/>
  <c r="M902" i="8"/>
  <c r="Z901" i="8"/>
  <c r="Y901" i="8"/>
  <c r="X901" i="8"/>
  <c r="W901" i="8"/>
  <c r="V901" i="8"/>
  <c r="U901" i="8"/>
  <c r="T901" i="8"/>
  <c r="S901" i="8"/>
  <c r="R901" i="8"/>
  <c r="Q901" i="8"/>
  <c r="P901" i="8"/>
  <c r="N901" i="8"/>
  <c r="M901" i="8"/>
  <c r="Z900" i="8"/>
  <c r="Y900" i="8"/>
  <c r="X900" i="8"/>
  <c r="W900" i="8"/>
  <c r="V900" i="8"/>
  <c r="U900" i="8"/>
  <c r="T900" i="8"/>
  <c r="S900" i="8"/>
  <c r="R900" i="8"/>
  <c r="Q900" i="8"/>
  <c r="P900" i="8"/>
  <c r="N900" i="8"/>
  <c r="M900" i="8"/>
  <c r="Z899" i="8"/>
  <c r="Y899" i="8"/>
  <c r="X899" i="8"/>
  <c r="W899" i="8"/>
  <c r="V899" i="8"/>
  <c r="U899" i="8"/>
  <c r="T899" i="8"/>
  <c r="S899" i="8"/>
  <c r="R899" i="8"/>
  <c r="Q899" i="8"/>
  <c r="P899" i="8"/>
  <c r="N899" i="8"/>
  <c r="M899" i="8"/>
  <c r="Z898" i="8"/>
  <c r="Y898" i="8"/>
  <c r="X898" i="8"/>
  <c r="W898" i="8"/>
  <c r="V898" i="8"/>
  <c r="U898" i="8"/>
  <c r="T898" i="8"/>
  <c r="S898" i="8"/>
  <c r="R898" i="8"/>
  <c r="Q898" i="8"/>
  <c r="P898" i="8"/>
  <c r="N898" i="8"/>
  <c r="M898" i="8"/>
  <c r="Z897" i="8"/>
  <c r="Y897" i="8"/>
  <c r="X897" i="8"/>
  <c r="W897" i="8"/>
  <c r="V897" i="8"/>
  <c r="U897" i="8"/>
  <c r="T897" i="8"/>
  <c r="S897" i="8"/>
  <c r="R897" i="8"/>
  <c r="Q897" i="8"/>
  <c r="P897" i="8"/>
  <c r="N897" i="8"/>
  <c r="M897" i="8"/>
  <c r="Z896" i="8"/>
  <c r="Y896" i="8"/>
  <c r="X896" i="8"/>
  <c r="W896" i="8"/>
  <c r="V896" i="8"/>
  <c r="U896" i="8"/>
  <c r="T896" i="8"/>
  <c r="S896" i="8"/>
  <c r="R896" i="8"/>
  <c r="Q896" i="8"/>
  <c r="P896" i="8"/>
  <c r="N896" i="8"/>
  <c r="M896" i="8"/>
  <c r="Z895" i="8"/>
  <c r="Y895" i="8"/>
  <c r="X895" i="8"/>
  <c r="W895" i="8"/>
  <c r="V895" i="8"/>
  <c r="U895" i="8"/>
  <c r="T895" i="8"/>
  <c r="S895" i="8"/>
  <c r="R895" i="8"/>
  <c r="Q895" i="8"/>
  <c r="P895" i="8"/>
  <c r="N895" i="8"/>
  <c r="M895" i="8"/>
  <c r="Z894" i="8"/>
  <c r="Y894" i="8"/>
  <c r="X894" i="8"/>
  <c r="W894" i="8"/>
  <c r="V894" i="8"/>
  <c r="U894" i="8"/>
  <c r="T894" i="8"/>
  <c r="S894" i="8"/>
  <c r="R894" i="8"/>
  <c r="Q894" i="8"/>
  <c r="P894" i="8"/>
  <c r="N894" i="8"/>
  <c r="M894" i="8"/>
  <c r="Z893" i="8"/>
  <c r="Y893" i="8"/>
  <c r="X893" i="8"/>
  <c r="W893" i="8"/>
  <c r="V893" i="8"/>
  <c r="U893" i="8"/>
  <c r="T893" i="8"/>
  <c r="S893" i="8"/>
  <c r="R893" i="8"/>
  <c r="Q893" i="8"/>
  <c r="P893" i="8"/>
  <c r="N893" i="8"/>
  <c r="M893" i="8"/>
  <c r="Z892" i="8"/>
  <c r="Y892" i="8"/>
  <c r="X892" i="8"/>
  <c r="W892" i="8"/>
  <c r="V892" i="8"/>
  <c r="U892" i="8"/>
  <c r="T892" i="8"/>
  <c r="S892" i="8"/>
  <c r="R892" i="8"/>
  <c r="Q892" i="8"/>
  <c r="P892" i="8"/>
  <c r="N892" i="8"/>
  <c r="M892" i="8"/>
  <c r="Z891" i="8"/>
  <c r="Y891" i="8"/>
  <c r="X891" i="8"/>
  <c r="W891" i="8"/>
  <c r="V891" i="8"/>
  <c r="U891" i="8"/>
  <c r="T891" i="8"/>
  <c r="S891" i="8"/>
  <c r="R891" i="8"/>
  <c r="Q891" i="8"/>
  <c r="P891" i="8"/>
  <c r="N891" i="8"/>
  <c r="M891" i="8"/>
  <c r="Z890" i="8"/>
  <c r="Y890" i="8"/>
  <c r="X890" i="8"/>
  <c r="W890" i="8"/>
  <c r="V890" i="8"/>
  <c r="U890" i="8"/>
  <c r="T890" i="8"/>
  <c r="S890" i="8"/>
  <c r="R890" i="8"/>
  <c r="Q890" i="8"/>
  <c r="P890" i="8"/>
  <c r="N890" i="8"/>
  <c r="M890" i="8"/>
  <c r="Z889" i="8"/>
  <c r="Y889" i="8"/>
  <c r="X889" i="8"/>
  <c r="W889" i="8"/>
  <c r="V889" i="8"/>
  <c r="U889" i="8"/>
  <c r="T889" i="8"/>
  <c r="S889" i="8"/>
  <c r="R889" i="8"/>
  <c r="Q889" i="8"/>
  <c r="P889" i="8"/>
  <c r="N889" i="8"/>
  <c r="M889" i="8"/>
  <c r="Z888" i="8"/>
  <c r="Y888" i="8"/>
  <c r="X888" i="8"/>
  <c r="W888" i="8"/>
  <c r="V888" i="8"/>
  <c r="U888" i="8"/>
  <c r="T888" i="8"/>
  <c r="S888" i="8"/>
  <c r="R888" i="8"/>
  <c r="Q888" i="8"/>
  <c r="P888" i="8"/>
  <c r="N888" i="8"/>
  <c r="M888" i="8"/>
  <c r="Z887" i="8"/>
  <c r="Y887" i="8"/>
  <c r="X887" i="8"/>
  <c r="W887" i="8"/>
  <c r="V887" i="8"/>
  <c r="U887" i="8"/>
  <c r="T887" i="8"/>
  <c r="S887" i="8"/>
  <c r="R887" i="8"/>
  <c r="Q887" i="8"/>
  <c r="P887" i="8"/>
  <c r="N887" i="8"/>
  <c r="M887" i="8"/>
  <c r="Z886" i="8"/>
  <c r="Y886" i="8"/>
  <c r="X886" i="8"/>
  <c r="W886" i="8"/>
  <c r="V886" i="8"/>
  <c r="U886" i="8"/>
  <c r="T886" i="8"/>
  <c r="S886" i="8"/>
  <c r="R886" i="8"/>
  <c r="Q886" i="8"/>
  <c r="P886" i="8"/>
  <c r="N886" i="8"/>
  <c r="M886" i="8"/>
  <c r="Z885" i="8"/>
  <c r="Y885" i="8"/>
  <c r="X885" i="8"/>
  <c r="W885" i="8"/>
  <c r="V885" i="8"/>
  <c r="U885" i="8"/>
  <c r="T885" i="8"/>
  <c r="S885" i="8"/>
  <c r="R885" i="8"/>
  <c r="Q885" i="8"/>
  <c r="P885" i="8"/>
  <c r="N885" i="8"/>
  <c r="M885" i="8"/>
  <c r="Z884" i="8"/>
  <c r="Y884" i="8"/>
  <c r="X884" i="8"/>
  <c r="W884" i="8"/>
  <c r="V884" i="8"/>
  <c r="U884" i="8"/>
  <c r="T884" i="8"/>
  <c r="S884" i="8"/>
  <c r="R884" i="8"/>
  <c r="Q884" i="8"/>
  <c r="P884" i="8"/>
  <c r="N884" i="8"/>
  <c r="M884" i="8"/>
  <c r="Z883" i="8"/>
  <c r="Y883" i="8"/>
  <c r="X883" i="8"/>
  <c r="W883" i="8"/>
  <c r="V883" i="8"/>
  <c r="U883" i="8"/>
  <c r="T883" i="8"/>
  <c r="S883" i="8"/>
  <c r="R883" i="8"/>
  <c r="Q883" i="8"/>
  <c r="P883" i="8"/>
  <c r="N883" i="8"/>
  <c r="M883" i="8"/>
  <c r="Z882" i="8"/>
  <c r="Y882" i="8"/>
  <c r="X882" i="8"/>
  <c r="W882" i="8"/>
  <c r="V882" i="8"/>
  <c r="U882" i="8"/>
  <c r="T882" i="8"/>
  <c r="S882" i="8"/>
  <c r="R882" i="8"/>
  <c r="Q882" i="8"/>
  <c r="P882" i="8"/>
  <c r="N882" i="8"/>
  <c r="M882" i="8"/>
  <c r="Z881" i="8"/>
  <c r="Y881" i="8"/>
  <c r="X881" i="8"/>
  <c r="W881" i="8"/>
  <c r="V881" i="8"/>
  <c r="U881" i="8"/>
  <c r="T881" i="8"/>
  <c r="S881" i="8"/>
  <c r="R881" i="8"/>
  <c r="Q881" i="8"/>
  <c r="P881" i="8"/>
  <c r="N881" i="8"/>
  <c r="M881" i="8"/>
  <c r="Z880" i="8"/>
  <c r="Y880" i="8"/>
  <c r="X880" i="8"/>
  <c r="W880" i="8"/>
  <c r="V880" i="8"/>
  <c r="U880" i="8"/>
  <c r="T880" i="8"/>
  <c r="S880" i="8"/>
  <c r="R880" i="8"/>
  <c r="Q880" i="8"/>
  <c r="P880" i="8"/>
  <c r="N880" i="8"/>
  <c r="M880" i="8"/>
  <c r="Z879" i="8"/>
  <c r="Y879" i="8"/>
  <c r="X879" i="8"/>
  <c r="W879" i="8"/>
  <c r="V879" i="8"/>
  <c r="U879" i="8"/>
  <c r="T879" i="8"/>
  <c r="S879" i="8"/>
  <c r="R879" i="8"/>
  <c r="Q879" i="8"/>
  <c r="P879" i="8"/>
  <c r="N879" i="8"/>
  <c r="M879" i="8"/>
  <c r="Z878" i="8"/>
  <c r="Y878" i="8"/>
  <c r="X878" i="8"/>
  <c r="W878" i="8"/>
  <c r="V878" i="8"/>
  <c r="U878" i="8"/>
  <c r="T878" i="8"/>
  <c r="S878" i="8"/>
  <c r="R878" i="8"/>
  <c r="Q878" i="8"/>
  <c r="P878" i="8"/>
  <c r="N878" i="8"/>
  <c r="M878" i="8"/>
  <c r="Z877" i="8"/>
  <c r="Y877" i="8"/>
  <c r="X877" i="8"/>
  <c r="W877" i="8"/>
  <c r="V877" i="8"/>
  <c r="U877" i="8"/>
  <c r="T877" i="8"/>
  <c r="S877" i="8"/>
  <c r="R877" i="8"/>
  <c r="Q877" i="8"/>
  <c r="P877" i="8"/>
  <c r="N877" i="8"/>
  <c r="M877" i="8"/>
  <c r="Z876" i="8"/>
  <c r="Y876" i="8"/>
  <c r="X876" i="8"/>
  <c r="W876" i="8"/>
  <c r="V876" i="8"/>
  <c r="U876" i="8"/>
  <c r="T876" i="8"/>
  <c r="S876" i="8"/>
  <c r="R876" i="8"/>
  <c r="Q876" i="8"/>
  <c r="P876" i="8"/>
  <c r="N876" i="8"/>
  <c r="M876" i="8"/>
  <c r="Z875" i="8"/>
  <c r="Y875" i="8"/>
  <c r="X875" i="8"/>
  <c r="W875" i="8"/>
  <c r="V875" i="8"/>
  <c r="U875" i="8"/>
  <c r="T875" i="8"/>
  <c r="S875" i="8"/>
  <c r="R875" i="8"/>
  <c r="Q875" i="8"/>
  <c r="P875" i="8"/>
  <c r="N875" i="8"/>
  <c r="M875" i="8"/>
  <c r="Z874" i="8"/>
  <c r="Y874" i="8"/>
  <c r="X874" i="8"/>
  <c r="W874" i="8"/>
  <c r="V874" i="8"/>
  <c r="U874" i="8"/>
  <c r="T874" i="8"/>
  <c r="S874" i="8"/>
  <c r="R874" i="8"/>
  <c r="Q874" i="8"/>
  <c r="P874" i="8"/>
  <c r="N874" i="8"/>
  <c r="M874" i="8"/>
  <c r="Z873" i="8"/>
  <c r="Y873" i="8"/>
  <c r="X873" i="8"/>
  <c r="W873" i="8"/>
  <c r="V873" i="8"/>
  <c r="U873" i="8"/>
  <c r="T873" i="8"/>
  <c r="S873" i="8"/>
  <c r="R873" i="8"/>
  <c r="Q873" i="8"/>
  <c r="P873" i="8"/>
  <c r="N873" i="8"/>
  <c r="M873" i="8"/>
  <c r="Z872" i="8"/>
  <c r="Y872" i="8"/>
  <c r="X872" i="8"/>
  <c r="W872" i="8"/>
  <c r="V872" i="8"/>
  <c r="U872" i="8"/>
  <c r="T872" i="8"/>
  <c r="S872" i="8"/>
  <c r="R872" i="8"/>
  <c r="Q872" i="8"/>
  <c r="P872" i="8"/>
  <c r="N872" i="8"/>
  <c r="M872" i="8"/>
  <c r="Z871" i="8"/>
  <c r="Y871" i="8"/>
  <c r="X871" i="8"/>
  <c r="W871" i="8"/>
  <c r="V871" i="8"/>
  <c r="U871" i="8"/>
  <c r="T871" i="8"/>
  <c r="S871" i="8"/>
  <c r="R871" i="8"/>
  <c r="Q871" i="8"/>
  <c r="P871" i="8"/>
  <c r="N871" i="8"/>
  <c r="M871" i="8"/>
  <c r="Z870" i="8"/>
  <c r="Y870" i="8"/>
  <c r="X870" i="8"/>
  <c r="W870" i="8"/>
  <c r="V870" i="8"/>
  <c r="U870" i="8"/>
  <c r="T870" i="8"/>
  <c r="S870" i="8"/>
  <c r="R870" i="8"/>
  <c r="Q870" i="8"/>
  <c r="P870" i="8"/>
  <c r="N870" i="8"/>
  <c r="M870" i="8"/>
  <c r="Z869" i="8"/>
  <c r="Y869" i="8"/>
  <c r="X869" i="8"/>
  <c r="W869" i="8"/>
  <c r="V869" i="8"/>
  <c r="U869" i="8"/>
  <c r="T869" i="8"/>
  <c r="S869" i="8"/>
  <c r="R869" i="8"/>
  <c r="Q869" i="8"/>
  <c r="P869" i="8"/>
  <c r="N869" i="8"/>
  <c r="M869" i="8"/>
  <c r="Z868" i="8"/>
  <c r="Y868" i="8"/>
  <c r="X868" i="8"/>
  <c r="W868" i="8"/>
  <c r="V868" i="8"/>
  <c r="U868" i="8"/>
  <c r="T868" i="8"/>
  <c r="S868" i="8"/>
  <c r="R868" i="8"/>
  <c r="Q868" i="8"/>
  <c r="P868" i="8"/>
  <c r="N868" i="8"/>
  <c r="M868" i="8"/>
  <c r="Z867" i="8"/>
  <c r="Y867" i="8"/>
  <c r="X867" i="8"/>
  <c r="W867" i="8"/>
  <c r="V867" i="8"/>
  <c r="U867" i="8"/>
  <c r="T867" i="8"/>
  <c r="S867" i="8"/>
  <c r="R867" i="8"/>
  <c r="Q867" i="8"/>
  <c r="P867" i="8"/>
  <c r="N867" i="8"/>
  <c r="M867" i="8"/>
  <c r="Z866" i="8"/>
  <c r="Y866" i="8"/>
  <c r="X866" i="8"/>
  <c r="W866" i="8"/>
  <c r="V866" i="8"/>
  <c r="U866" i="8"/>
  <c r="T866" i="8"/>
  <c r="S866" i="8"/>
  <c r="R866" i="8"/>
  <c r="Q866" i="8"/>
  <c r="P866" i="8"/>
  <c r="N866" i="8"/>
  <c r="M866" i="8"/>
  <c r="Z865" i="8"/>
  <c r="Y865" i="8"/>
  <c r="X865" i="8"/>
  <c r="W865" i="8"/>
  <c r="V865" i="8"/>
  <c r="U865" i="8"/>
  <c r="T865" i="8"/>
  <c r="S865" i="8"/>
  <c r="R865" i="8"/>
  <c r="Q865" i="8"/>
  <c r="P865" i="8"/>
  <c r="N865" i="8"/>
  <c r="M865" i="8"/>
  <c r="Z864" i="8"/>
  <c r="Y864" i="8"/>
  <c r="X864" i="8"/>
  <c r="W864" i="8"/>
  <c r="V864" i="8"/>
  <c r="U864" i="8"/>
  <c r="T864" i="8"/>
  <c r="S864" i="8"/>
  <c r="R864" i="8"/>
  <c r="Q864" i="8"/>
  <c r="P864" i="8"/>
  <c r="N864" i="8"/>
  <c r="M864" i="8"/>
  <c r="Z863" i="8"/>
  <c r="Y863" i="8"/>
  <c r="X863" i="8"/>
  <c r="W863" i="8"/>
  <c r="V863" i="8"/>
  <c r="U863" i="8"/>
  <c r="T863" i="8"/>
  <c r="S863" i="8"/>
  <c r="R863" i="8"/>
  <c r="Q863" i="8"/>
  <c r="P863" i="8"/>
  <c r="N863" i="8"/>
  <c r="M863" i="8"/>
  <c r="Z862" i="8"/>
  <c r="Y862" i="8"/>
  <c r="X862" i="8"/>
  <c r="W862" i="8"/>
  <c r="V862" i="8"/>
  <c r="U862" i="8"/>
  <c r="T862" i="8"/>
  <c r="S862" i="8"/>
  <c r="R862" i="8"/>
  <c r="Q862" i="8"/>
  <c r="P862" i="8"/>
  <c r="N862" i="8"/>
  <c r="M862" i="8"/>
  <c r="Z861" i="8"/>
  <c r="Y861" i="8"/>
  <c r="X861" i="8"/>
  <c r="W861" i="8"/>
  <c r="V861" i="8"/>
  <c r="U861" i="8"/>
  <c r="T861" i="8"/>
  <c r="S861" i="8"/>
  <c r="R861" i="8"/>
  <c r="Q861" i="8"/>
  <c r="P861" i="8"/>
  <c r="N861" i="8"/>
  <c r="M861" i="8"/>
  <c r="Z860" i="8"/>
  <c r="Y860" i="8"/>
  <c r="X860" i="8"/>
  <c r="W860" i="8"/>
  <c r="V860" i="8"/>
  <c r="U860" i="8"/>
  <c r="T860" i="8"/>
  <c r="S860" i="8"/>
  <c r="R860" i="8"/>
  <c r="Q860" i="8"/>
  <c r="P860" i="8"/>
  <c r="N860" i="8"/>
  <c r="M860" i="8"/>
  <c r="Z859" i="8"/>
  <c r="Y859" i="8"/>
  <c r="X859" i="8"/>
  <c r="W859" i="8"/>
  <c r="V859" i="8"/>
  <c r="U859" i="8"/>
  <c r="T859" i="8"/>
  <c r="S859" i="8"/>
  <c r="R859" i="8"/>
  <c r="Q859" i="8"/>
  <c r="P859" i="8"/>
  <c r="N859" i="8"/>
  <c r="M859" i="8"/>
  <c r="Z858" i="8"/>
  <c r="Y858" i="8"/>
  <c r="X858" i="8"/>
  <c r="W858" i="8"/>
  <c r="V858" i="8"/>
  <c r="U858" i="8"/>
  <c r="T858" i="8"/>
  <c r="S858" i="8"/>
  <c r="R858" i="8"/>
  <c r="Q858" i="8"/>
  <c r="P858" i="8"/>
  <c r="N858" i="8"/>
  <c r="M858" i="8"/>
  <c r="Z857" i="8"/>
  <c r="Y857" i="8"/>
  <c r="X857" i="8"/>
  <c r="W857" i="8"/>
  <c r="V857" i="8"/>
  <c r="U857" i="8"/>
  <c r="T857" i="8"/>
  <c r="S857" i="8"/>
  <c r="R857" i="8"/>
  <c r="Q857" i="8"/>
  <c r="P857" i="8"/>
  <c r="N857" i="8"/>
  <c r="M857" i="8"/>
  <c r="Z856" i="8"/>
  <c r="Y856" i="8"/>
  <c r="X856" i="8"/>
  <c r="W856" i="8"/>
  <c r="V856" i="8"/>
  <c r="U856" i="8"/>
  <c r="T856" i="8"/>
  <c r="S856" i="8"/>
  <c r="R856" i="8"/>
  <c r="Q856" i="8"/>
  <c r="P856" i="8"/>
  <c r="N856" i="8"/>
  <c r="M856" i="8"/>
  <c r="Z855" i="8"/>
  <c r="Y855" i="8"/>
  <c r="X855" i="8"/>
  <c r="W855" i="8"/>
  <c r="V855" i="8"/>
  <c r="U855" i="8"/>
  <c r="T855" i="8"/>
  <c r="S855" i="8"/>
  <c r="R855" i="8"/>
  <c r="Q855" i="8"/>
  <c r="P855" i="8"/>
  <c r="N855" i="8"/>
  <c r="M855" i="8"/>
  <c r="Z854" i="8"/>
  <c r="Y854" i="8"/>
  <c r="X854" i="8"/>
  <c r="W854" i="8"/>
  <c r="V854" i="8"/>
  <c r="U854" i="8"/>
  <c r="T854" i="8"/>
  <c r="S854" i="8"/>
  <c r="R854" i="8"/>
  <c r="Q854" i="8"/>
  <c r="P854" i="8"/>
  <c r="N854" i="8"/>
  <c r="M854" i="8"/>
  <c r="Z853" i="8"/>
  <c r="Y853" i="8"/>
  <c r="X853" i="8"/>
  <c r="W853" i="8"/>
  <c r="V853" i="8"/>
  <c r="U853" i="8"/>
  <c r="T853" i="8"/>
  <c r="S853" i="8"/>
  <c r="R853" i="8"/>
  <c r="Q853" i="8"/>
  <c r="P853" i="8"/>
  <c r="N853" i="8"/>
  <c r="M853" i="8"/>
  <c r="Z852" i="8"/>
  <c r="Y852" i="8"/>
  <c r="X852" i="8"/>
  <c r="W852" i="8"/>
  <c r="V852" i="8"/>
  <c r="U852" i="8"/>
  <c r="T852" i="8"/>
  <c r="S852" i="8"/>
  <c r="R852" i="8"/>
  <c r="Q852" i="8"/>
  <c r="P852" i="8"/>
  <c r="N852" i="8"/>
  <c r="M852" i="8"/>
  <c r="Z851" i="8"/>
  <c r="Y851" i="8"/>
  <c r="X851" i="8"/>
  <c r="W851" i="8"/>
  <c r="V851" i="8"/>
  <c r="U851" i="8"/>
  <c r="T851" i="8"/>
  <c r="S851" i="8"/>
  <c r="R851" i="8"/>
  <c r="Q851" i="8"/>
  <c r="P851" i="8"/>
  <c r="N851" i="8"/>
  <c r="M851" i="8"/>
  <c r="Z850" i="8"/>
  <c r="Y850" i="8"/>
  <c r="X850" i="8"/>
  <c r="W850" i="8"/>
  <c r="V850" i="8"/>
  <c r="U850" i="8"/>
  <c r="T850" i="8"/>
  <c r="S850" i="8"/>
  <c r="R850" i="8"/>
  <c r="Q850" i="8"/>
  <c r="P850" i="8"/>
  <c r="N850" i="8"/>
  <c r="M850" i="8"/>
  <c r="Z849" i="8"/>
  <c r="Y849" i="8"/>
  <c r="X849" i="8"/>
  <c r="W849" i="8"/>
  <c r="V849" i="8"/>
  <c r="U849" i="8"/>
  <c r="T849" i="8"/>
  <c r="S849" i="8"/>
  <c r="R849" i="8"/>
  <c r="Q849" i="8"/>
  <c r="P849" i="8"/>
  <c r="N849" i="8"/>
  <c r="M849" i="8"/>
  <c r="Z848" i="8"/>
  <c r="Y848" i="8"/>
  <c r="X848" i="8"/>
  <c r="W848" i="8"/>
  <c r="V848" i="8"/>
  <c r="U848" i="8"/>
  <c r="T848" i="8"/>
  <c r="S848" i="8"/>
  <c r="R848" i="8"/>
  <c r="Q848" i="8"/>
  <c r="P848" i="8"/>
  <c r="N848" i="8"/>
  <c r="M848" i="8"/>
  <c r="Z847" i="8"/>
  <c r="Y847" i="8"/>
  <c r="X847" i="8"/>
  <c r="W847" i="8"/>
  <c r="V847" i="8"/>
  <c r="U847" i="8"/>
  <c r="T847" i="8"/>
  <c r="S847" i="8"/>
  <c r="R847" i="8"/>
  <c r="Q847" i="8"/>
  <c r="P847" i="8"/>
  <c r="N847" i="8"/>
  <c r="M847" i="8"/>
  <c r="Z846" i="8"/>
  <c r="Y846" i="8"/>
  <c r="X846" i="8"/>
  <c r="W846" i="8"/>
  <c r="V846" i="8"/>
  <c r="U846" i="8"/>
  <c r="T846" i="8"/>
  <c r="S846" i="8"/>
  <c r="R846" i="8"/>
  <c r="Q846" i="8"/>
  <c r="P846" i="8"/>
  <c r="N846" i="8"/>
  <c r="M846" i="8"/>
  <c r="Z845" i="8"/>
  <c r="Y845" i="8"/>
  <c r="X845" i="8"/>
  <c r="W845" i="8"/>
  <c r="V845" i="8"/>
  <c r="U845" i="8"/>
  <c r="T845" i="8"/>
  <c r="S845" i="8"/>
  <c r="R845" i="8"/>
  <c r="Q845" i="8"/>
  <c r="P845" i="8"/>
  <c r="N845" i="8"/>
  <c r="M845" i="8"/>
  <c r="Z844" i="8"/>
  <c r="Y844" i="8"/>
  <c r="X844" i="8"/>
  <c r="W844" i="8"/>
  <c r="V844" i="8"/>
  <c r="U844" i="8"/>
  <c r="T844" i="8"/>
  <c r="S844" i="8"/>
  <c r="R844" i="8"/>
  <c r="Q844" i="8"/>
  <c r="P844" i="8"/>
  <c r="N844" i="8"/>
  <c r="M844" i="8"/>
  <c r="Z843" i="8"/>
  <c r="Y843" i="8"/>
  <c r="X843" i="8"/>
  <c r="W843" i="8"/>
  <c r="V843" i="8"/>
  <c r="U843" i="8"/>
  <c r="T843" i="8"/>
  <c r="S843" i="8"/>
  <c r="R843" i="8"/>
  <c r="Q843" i="8"/>
  <c r="P843" i="8"/>
  <c r="N843" i="8"/>
  <c r="M843" i="8"/>
  <c r="Z842" i="8"/>
  <c r="Y842" i="8"/>
  <c r="X842" i="8"/>
  <c r="W842" i="8"/>
  <c r="V842" i="8"/>
  <c r="U842" i="8"/>
  <c r="T842" i="8"/>
  <c r="S842" i="8"/>
  <c r="R842" i="8"/>
  <c r="Q842" i="8"/>
  <c r="P842" i="8"/>
  <c r="N842" i="8"/>
  <c r="M842" i="8"/>
  <c r="Z841" i="8"/>
  <c r="Y841" i="8"/>
  <c r="X841" i="8"/>
  <c r="W841" i="8"/>
  <c r="V841" i="8"/>
  <c r="U841" i="8"/>
  <c r="T841" i="8"/>
  <c r="S841" i="8"/>
  <c r="R841" i="8"/>
  <c r="Q841" i="8"/>
  <c r="P841" i="8"/>
  <c r="N841" i="8"/>
  <c r="M841" i="8"/>
  <c r="Z840" i="8"/>
  <c r="Y840" i="8"/>
  <c r="X840" i="8"/>
  <c r="W840" i="8"/>
  <c r="V840" i="8"/>
  <c r="U840" i="8"/>
  <c r="T840" i="8"/>
  <c r="S840" i="8"/>
  <c r="R840" i="8"/>
  <c r="Q840" i="8"/>
  <c r="P840" i="8"/>
  <c r="N840" i="8"/>
  <c r="M840" i="8"/>
  <c r="Z839" i="8"/>
  <c r="Y839" i="8"/>
  <c r="X839" i="8"/>
  <c r="W839" i="8"/>
  <c r="V839" i="8"/>
  <c r="U839" i="8"/>
  <c r="T839" i="8"/>
  <c r="S839" i="8"/>
  <c r="R839" i="8"/>
  <c r="Q839" i="8"/>
  <c r="P839" i="8"/>
  <c r="N839" i="8"/>
  <c r="M839" i="8"/>
  <c r="Z838" i="8"/>
  <c r="Y838" i="8"/>
  <c r="X838" i="8"/>
  <c r="W838" i="8"/>
  <c r="V838" i="8"/>
  <c r="U838" i="8"/>
  <c r="T838" i="8"/>
  <c r="S838" i="8"/>
  <c r="R838" i="8"/>
  <c r="Q838" i="8"/>
  <c r="P838" i="8"/>
  <c r="N838" i="8"/>
  <c r="M838" i="8"/>
  <c r="Z837" i="8"/>
  <c r="Y837" i="8"/>
  <c r="X837" i="8"/>
  <c r="W837" i="8"/>
  <c r="V837" i="8"/>
  <c r="U837" i="8"/>
  <c r="T837" i="8"/>
  <c r="S837" i="8"/>
  <c r="R837" i="8"/>
  <c r="Q837" i="8"/>
  <c r="P837" i="8"/>
  <c r="N837" i="8"/>
  <c r="M837" i="8"/>
  <c r="Z836" i="8"/>
  <c r="Y836" i="8"/>
  <c r="X836" i="8"/>
  <c r="W836" i="8"/>
  <c r="V836" i="8"/>
  <c r="U836" i="8"/>
  <c r="T836" i="8"/>
  <c r="S836" i="8"/>
  <c r="R836" i="8"/>
  <c r="Q836" i="8"/>
  <c r="P836" i="8"/>
  <c r="N836" i="8"/>
  <c r="M836" i="8"/>
  <c r="Z835" i="8"/>
  <c r="Y835" i="8"/>
  <c r="X835" i="8"/>
  <c r="W835" i="8"/>
  <c r="V835" i="8"/>
  <c r="U835" i="8"/>
  <c r="T835" i="8"/>
  <c r="S835" i="8"/>
  <c r="R835" i="8"/>
  <c r="Q835" i="8"/>
  <c r="P835" i="8"/>
  <c r="N835" i="8"/>
  <c r="M835" i="8"/>
  <c r="Z834" i="8"/>
  <c r="Y834" i="8"/>
  <c r="X834" i="8"/>
  <c r="W834" i="8"/>
  <c r="V834" i="8"/>
  <c r="U834" i="8"/>
  <c r="T834" i="8"/>
  <c r="S834" i="8"/>
  <c r="R834" i="8"/>
  <c r="Q834" i="8"/>
  <c r="P834" i="8"/>
  <c r="N834" i="8"/>
  <c r="M834" i="8"/>
  <c r="Z833" i="8"/>
  <c r="Y833" i="8"/>
  <c r="X833" i="8"/>
  <c r="W833" i="8"/>
  <c r="V833" i="8"/>
  <c r="U833" i="8"/>
  <c r="T833" i="8"/>
  <c r="S833" i="8"/>
  <c r="R833" i="8"/>
  <c r="Q833" i="8"/>
  <c r="P833" i="8"/>
  <c r="N833" i="8"/>
  <c r="M833" i="8"/>
  <c r="Z832" i="8"/>
  <c r="Y832" i="8"/>
  <c r="X832" i="8"/>
  <c r="W832" i="8"/>
  <c r="V832" i="8"/>
  <c r="U832" i="8"/>
  <c r="T832" i="8"/>
  <c r="S832" i="8"/>
  <c r="R832" i="8"/>
  <c r="Q832" i="8"/>
  <c r="P832" i="8"/>
  <c r="N832" i="8"/>
  <c r="M832" i="8"/>
  <c r="Z831" i="8"/>
  <c r="Y831" i="8"/>
  <c r="X831" i="8"/>
  <c r="W831" i="8"/>
  <c r="V831" i="8"/>
  <c r="U831" i="8"/>
  <c r="T831" i="8"/>
  <c r="S831" i="8"/>
  <c r="R831" i="8"/>
  <c r="Q831" i="8"/>
  <c r="P831" i="8"/>
  <c r="N831" i="8"/>
  <c r="M831" i="8"/>
  <c r="Z830" i="8"/>
  <c r="Y830" i="8"/>
  <c r="X830" i="8"/>
  <c r="W830" i="8"/>
  <c r="V830" i="8"/>
  <c r="U830" i="8"/>
  <c r="T830" i="8"/>
  <c r="S830" i="8"/>
  <c r="R830" i="8"/>
  <c r="Q830" i="8"/>
  <c r="P830" i="8"/>
  <c r="N830" i="8"/>
  <c r="M830" i="8"/>
  <c r="Z829" i="8"/>
  <c r="Y829" i="8"/>
  <c r="X829" i="8"/>
  <c r="W829" i="8"/>
  <c r="V829" i="8"/>
  <c r="U829" i="8"/>
  <c r="T829" i="8"/>
  <c r="S829" i="8"/>
  <c r="R829" i="8"/>
  <c r="Q829" i="8"/>
  <c r="P829" i="8"/>
  <c r="N829" i="8"/>
  <c r="M829" i="8"/>
  <c r="Z828" i="8"/>
  <c r="Y828" i="8"/>
  <c r="X828" i="8"/>
  <c r="W828" i="8"/>
  <c r="V828" i="8"/>
  <c r="U828" i="8"/>
  <c r="T828" i="8"/>
  <c r="S828" i="8"/>
  <c r="R828" i="8"/>
  <c r="Q828" i="8"/>
  <c r="P828" i="8"/>
  <c r="N828" i="8"/>
  <c r="M828" i="8"/>
  <c r="Z827" i="8"/>
  <c r="Y827" i="8"/>
  <c r="X827" i="8"/>
  <c r="W827" i="8"/>
  <c r="V827" i="8"/>
  <c r="U827" i="8"/>
  <c r="T827" i="8"/>
  <c r="S827" i="8"/>
  <c r="R827" i="8"/>
  <c r="Q827" i="8"/>
  <c r="P827" i="8"/>
  <c r="N827" i="8"/>
  <c r="M827" i="8"/>
  <c r="Z826" i="8"/>
  <c r="Y826" i="8"/>
  <c r="X826" i="8"/>
  <c r="W826" i="8"/>
  <c r="V826" i="8"/>
  <c r="U826" i="8"/>
  <c r="T826" i="8"/>
  <c r="S826" i="8"/>
  <c r="R826" i="8"/>
  <c r="Q826" i="8"/>
  <c r="P826" i="8"/>
  <c r="N826" i="8"/>
  <c r="M826" i="8"/>
  <c r="Z825" i="8"/>
  <c r="Y825" i="8"/>
  <c r="X825" i="8"/>
  <c r="W825" i="8"/>
  <c r="V825" i="8"/>
  <c r="U825" i="8"/>
  <c r="T825" i="8"/>
  <c r="S825" i="8"/>
  <c r="R825" i="8"/>
  <c r="Q825" i="8"/>
  <c r="P825" i="8"/>
  <c r="N825" i="8"/>
  <c r="M825" i="8"/>
  <c r="Z824" i="8"/>
  <c r="Y824" i="8"/>
  <c r="X824" i="8"/>
  <c r="W824" i="8"/>
  <c r="V824" i="8"/>
  <c r="U824" i="8"/>
  <c r="T824" i="8"/>
  <c r="S824" i="8"/>
  <c r="R824" i="8"/>
  <c r="Q824" i="8"/>
  <c r="P824" i="8"/>
  <c r="N824" i="8"/>
  <c r="M824" i="8"/>
  <c r="Z823" i="8"/>
  <c r="Y823" i="8"/>
  <c r="X823" i="8"/>
  <c r="W823" i="8"/>
  <c r="V823" i="8"/>
  <c r="U823" i="8"/>
  <c r="T823" i="8"/>
  <c r="S823" i="8"/>
  <c r="R823" i="8"/>
  <c r="Q823" i="8"/>
  <c r="P823" i="8"/>
  <c r="N823" i="8"/>
  <c r="M823" i="8"/>
  <c r="Z822" i="8"/>
  <c r="Y822" i="8"/>
  <c r="X822" i="8"/>
  <c r="W822" i="8"/>
  <c r="V822" i="8"/>
  <c r="U822" i="8"/>
  <c r="T822" i="8"/>
  <c r="S822" i="8"/>
  <c r="R822" i="8"/>
  <c r="Q822" i="8"/>
  <c r="P822" i="8"/>
  <c r="N822" i="8"/>
  <c r="M822" i="8"/>
  <c r="Z821" i="8"/>
  <c r="Y821" i="8"/>
  <c r="X821" i="8"/>
  <c r="W821" i="8"/>
  <c r="V821" i="8"/>
  <c r="U821" i="8"/>
  <c r="T821" i="8"/>
  <c r="S821" i="8"/>
  <c r="R821" i="8"/>
  <c r="Q821" i="8"/>
  <c r="P821" i="8"/>
  <c r="N821" i="8"/>
  <c r="M821" i="8"/>
  <c r="Z820" i="8"/>
  <c r="Y820" i="8"/>
  <c r="X820" i="8"/>
  <c r="W820" i="8"/>
  <c r="V820" i="8"/>
  <c r="U820" i="8"/>
  <c r="T820" i="8"/>
  <c r="S820" i="8"/>
  <c r="R820" i="8"/>
  <c r="Q820" i="8"/>
  <c r="P820" i="8"/>
  <c r="N820" i="8"/>
  <c r="M820" i="8"/>
  <c r="Z819" i="8"/>
  <c r="Y819" i="8"/>
  <c r="X819" i="8"/>
  <c r="W819" i="8"/>
  <c r="V819" i="8"/>
  <c r="U819" i="8"/>
  <c r="T819" i="8"/>
  <c r="S819" i="8"/>
  <c r="R819" i="8"/>
  <c r="Q819" i="8"/>
  <c r="P819" i="8"/>
  <c r="N819" i="8"/>
  <c r="M819" i="8"/>
  <c r="Z818" i="8"/>
  <c r="Y818" i="8"/>
  <c r="X818" i="8"/>
  <c r="W818" i="8"/>
  <c r="V818" i="8"/>
  <c r="U818" i="8"/>
  <c r="T818" i="8"/>
  <c r="S818" i="8"/>
  <c r="R818" i="8"/>
  <c r="Q818" i="8"/>
  <c r="P818" i="8"/>
  <c r="N818" i="8"/>
  <c r="M818" i="8"/>
  <c r="Z817" i="8"/>
  <c r="Y817" i="8"/>
  <c r="X817" i="8"/>
  <c r="W817" i="8"/>
  <c r="V817" i="8"/>
  <c r="U817" i="8"/>
  <c r="T817" i="8"/>
  <c r="S817" i="8"/>
  <c r="R817" i="8"/>
  <c r="Q817" i="8"/>
  <c r="P817" i="8"/>
  <c r="N817" i="8"/>
  <c r="M817" i="8"/>
  <c r="Z816" i="8"/>
  <c r="Y816" i="8"/>
  <c r="X816" i="8"/>
  <c r="W816" i="8"/>
  <c r="V816" i="8"/>
  <c r="U816" i="8"/>
  <c r="T816" i="8"/>
  <c r="S816" i="8"/>
  <c r="R816" i="8"/>
  <c r="Q816" i="8"/>
  <c r="P816" i="8"/>
  <c r="N816" i="8"/>
  <c r="M816" i="8"/>
  <c r="Z815" i="8"/>
  <c r="Y815" i="8"/>
  <c r="X815" i="8"/>
  <c r="W815" i="8"/>
  <c r="V815" i="8"/>
  <c r="U815" i="8"/>
  <c r="T815" i="8"/>
  <c r="S815" i="8"/>
  <c r="R815" i="8"/>
  <c r="Q815" i="8"/>
  <c r="P815" i="8"/>
  <c r="N815" i="8"/>
  <c r="M815" i="8"/>
  <c r="Z814" i="8"/>
  <c r="Y814" i="8"/>
  <c r="X814" i="8"/>
  <c r="W814" i="8"/>
  <c r="V814" i="8"/>
  <c r="U814" i="8"/>
  <c r="T814" i="8"/>
  <c r="S814" i="8"/>
  <c r="R814" i="8"/>
  <c r="Q814" i="8"/>
  <c r="P814" i="8"/>
  <c r="N814" i="8"/>
  <c r="M814" i="8"/>
  <c r="Z813" i="8"/>
  <c r="Y813" i="8"/>
  <c r="X813" i="8"/>
  <c r="W813" i="8"/>
  <c r="V813" i="8"/>
  <c r="U813" i="8"/>
  <c r="T813" i="8"/>
  <c r="S813" i="8"/>
  <c r="R813" i="8"/>
  <c r="Q813" i="8"/>
  <c r="P813" i="8"/>
  <c r="N813" i="8"/>
  <c r="M813" i="8"/>
  <c r="Z812" i="8"/>
  <c r="Y812" i="8"/>
  <c r="X812" i="8"/>
  <c r="W812" i="8"/>
  <c r="V812" i="8"/>
  <c r="U812" i="8"/>
  <c r="T812" i="8"/>
  <c r="S812" i="8"/>
  <c r="R812" i="8"/>
  <c r="Q812" i="8"/>
  <c r="P812" i="8"/>
  <c r="N812" i="8"/>
  <c r="M812" i="8"/>
  <c r="Z811" i="8"/>
  <c r="Y811" i="8"/>
  <c r="X811" i="8"/>
  <c r="W811" i="8"/>
  <c r="V811" i="8"/>
  <c r="U811" i="8"/>
  <c r="T811" i="8"/>
  <c r="S811" i="8"/>
  <c r="R811" i="8"/>
  <c r="Q811" i="8"/>
  <c r="P811" i="8"/>
  <c r="N811" i="8"/>
  <c r="M811" i="8"/>
  <c r="Z810" i="8"/>
  <c r="Y810" i="8"/>
  <c r="X810" i="8"/>
  <c r="W810" i="8"/>
  <c r="V810" i="8"/>
  <c r="U810" i="8"/>
  <c r="T810" i="8"/>
  <c r="S810" i="8"/>
  <c r="R810" i="8"/>
  <c r="Q810" i="8"/>
  <c r="P810" i="8"/>
  <c r="N810" i="8"/>
  <c r="M810" i="8"/>
  <c r="Z809" i="8"/>
  <c r="Y809" i="8"/>
  <c r="X809" i="8"/>
  <c r="W809" i="8"/>
  <c r="V809" i="8"/>
  <c r="U809" i="8"/>
  <c r="T809" i="8"/>
  <c r="S809" i="8"/>
  <c r="R809" i="8"/>
  <c r="Q809" i="8"/>
  <c r="P809" i="8"/>
  <c r="N809" i="8"/>
  <c r="M809" i="8"/>
  <c r="Z808" i="8"/>
  <c r="Y808" i="8"/>
  <c r="X808" i="8"/>
  <c r="W808" i="8"/>
  <c r="V808" i="8"/>
  <c r="U808" i="8"/>
  <c r="T808" i="8"/>
  <c r="S808" i="8"/>
  <c r="R808" i="8"/>
  <c r="Q808" i="8"/>
  <c r="P808" i="8"/>
  <c r="N808" i="8"/>
  <c r="M808" i="8"/>
  <c r="Z807" i="8"/>
  <c r="Y807" i="8"/>
  <c r="X807" i="8"/>
  <c r="W807" i="8"/>
  <c r="V807" i="8"/>
  <c r="U807" i="8"/>
  <c r="T807" i="8"/>
  <c r="S807" i="8"/>
  <c r="R807" i="8"/>
  <c r="Q807" i="8"/>
  <c r="P807" i="8"/>
  <c r="N807" i="8"/>
  <c r="M807" i="8"/>
  <c r="Z806" i="8"/>
  <c r="Y806" i="8"/>
  <c r="X806" i="8"/>
  <c r="W806" i="8"/>
  <c r="V806" i="8"/>
  <c r="U806" i="8"/>
  <c r="T806" i="8"/>
  <c r="S806" i="8"/>
  <c r="R806" i="8"/>
  <c r="Q806" i="8"/>
  <c r="P806" i="8"/>
  <c r="N806" i="8"/>
  <c r="M806" i="8"/>
  <c r="Z805" i="8"/>
  <c r="Y805" i="8"/>
  <c r="X805" i="8"/>
  <c r="W805" i="8"/>
  <c r="V805" i="8"/>
  <c r="U805" i="8"/>
  <c r="T805" i="8"/>
  <c r="S805" i="8"/>
  <c r="R805" i="8"/>
  <c r="Q805" i="8"/>
  <c r="P805" i="8"/>
  <c r="N805" i="8"/>
  <c r="M805" i="8"/>
  <c r="Z804" i="8"/>
  <c r="Y804" i="8"/>
  <c r="X804" i="8"/>
  <c r="W804" i="8"/>
  <c r="V804" i="8"/>
  <c r="U804" i="8"/>
  <c r="T804" i="8"/>
  <c r="S804" i="8"/>
  <c r="R804" i="8"/>
  <c r="Q804" i="8"/>
  <c r="P804" i="8"/>
  <c r="N804" i="8"/>
  <c r="M804" i="8"/>
  <c r="Z803" i="8"/>
  <c r="Y803" i="8"/>
  <c r="X803" i="8"/>
  <c r="W803" i="8"/>
  <c r="V803" i="8"/>
  <c r="U803" i="8"/>
  <c r="T803" i="8"/>
  <c r="S803" i="8"/>
  <c r="R803" i="8"/>
  <c r="Q803" i="8"/>
  <c r="P803" i="8"/>
  <c r="N803" i="8"/>
  <c r="M803" i="8"/>
  <c r="Z802" i="8"/>
  <c r="Y802" i="8"/>
  <c r="X802" i="8"/>
  <c r="W802" i="8"/>
  <c r="V802" i="8"/>
  <c r="U802" i="8"/>
  <c r="T802" i="8"/>
  <c r="S802" i="8"/>
  <c r="R802" i="8"/>
  <c r="Q802" i="8"/>
  <c r="P802" i="8"/>
  <c r="N802" i="8"/>
  <c r="M802" i="8"/>
  <c r="Z801" i="8"/>
  <c r="Y801" i="8"/>
  <c r="X801" i="8"/>
  <c r="W801" i="8"/>
  <c r="V801" i="8"/>
  <c r="U801" i="8"/>
  <c r="T801" i="8"/>
  <c r="S801" i="8"/>
  <c r="R801" i="8"/>
  <c r="Q801" i="8"/>
  <c r="P801" i="8"/>
  <c r="N801" i="8"/>
  <c r="M801" i="8"/>
  <c r="Z800" i="8"/>
  <c r="Y800" i="8"/>
  <c r="X800" i="8"/>
  <c r="W800" i="8"/>
  <c r="V800" i="8"/>
  <c r="U800" i="8"/>
  <c r="T800" i="8"/>
  <c r="S800" i="8"/>
  <c r="R800" i="8"/>
  <c r="Q800" i="8"/>
  <c r="P800" i="8"/>
  <c r="N800" i="8"/>
  <c r="M800" i="8"/>
  <c r="Z799" i="8"/>
  <c r="Y799" i="8"/>
  <c r="X799" i="8"/>
  <c r="W799" i="8"/>
  <c r="V799" i="8"/>
  <c r="U799" i="8"/>
  <c r="T799" i="8"/>
  <c r="S799" i="8"/>
  <c r="R799" i="8"/>
  <c r="Q799" i="8"/>
  <c r="P799" i="8"/>
  <c r="N799" i="8"/>
  <c r="M799" i="8"/>
  <c r="Z798" i="8"/>
  <c r="Y798" i="8"/>
  <c r="X798" i="8"/>
  <c r="W798" i="8"/>
  <c r="V798" i="8"/>
  <c r="U798" i="8"/>
  <c r="T798" i="8"/>
  <c r="S798" i="8"/>
  <c r="R798" i="8"/>
  <c r="Q798" i="8"/>
  <c r="P798" i="8"/>
  <c r="N798" i="8"/>
  <c r="M798" i="8"/>
  <c r="Z797" i="8"/>
  <c r="Y797" i="8"/>
  <c r="X797" i="8"/>
  <c r="W797" i="8"/>
  <c r="V797" i="8"/>
  <c r="U797" i="8"/>
  <c r="T797" i="8"/>
  <c r="S797" i="8"/>
  <c r="R797" i="8"/>
  <c r="Q797" i="8"/>
  <c r="P797" i="8"/>
  <c r="N797" i="8"/>
  <c r="M797" i="8"/>
  <c r="Z796" i="8"/>
  <c r="Y796" i="8"/>
  <c r="X796" i="8"/>
  <c r="W796" i="8"/>
  <c r="V796" i="8"/>
  <c r="U796" i="8"/>
  <c r="T796" i="8"/>
  <c r="S796" i="8"/>
  <c r="R796" i="8"/>
  <c r="Q796" i="8"/>
  <c r="P796" i="8"/>
  <c r="N796" i="8"/>
  <c r="M796" i="8"/>
  <c r="Z795" i="8"/>
  <c r="Y795" i="8"/>
  <c r="X795" i="8"/>
  <c r="W795" i="8"/>
  <c r="V795" i="8"/>
  <c r="U795" i="8"/>
  <c r="T795" i="8"/>
  <c r="S795" i="8"/>
  <c r="R795" i="8"/>
  <c r="Q795" i="8"/>
  <c r="P795" i="8"/>
  <c r="N795" i="8"/>
  <c r="M795" i="8"/>
  <c r="Z794" i="8"/>
  <c r="Y794" i="8"/>
  <c r="X794" i="8"/>
  <c r="W794" i="8"/>
  <c r="V794" i="8"/>
  <c r="U794" i="8"/>
  <c r="T794" i="8"/>
  <c r="S794" i="8"/>
  <c r="R794" i="8"/>
  <c r="Q794" i="8"/>
  <c r="P794" i="8"/>
  <c r="N794" i="8"/>
  <c r="M794" i="8"/>
  <c r="Z793" i="8"/>
  <c r="Y793" i="8"/>
  <c r="X793" i="8"/>
  <c r="W793" i="8"/>
  <c r="V793" i="8"/>
  <c r="U793" i="8"/>
  <c r="T793" i="8"/>
  <c r="S793" i="8"/>
  <c r="R793" i="8"/>
  <c r="Q793" i="8"/>
  <c r="P793" i="8"/>
  <c r="N793" i="8"/>
  <c r="M793" i="8"/>
  <c r="Z792" i="8"/>
  <c r="Y792" i="8"/>
  <c r="X792" i="8"/>
  <c r="W792" i="8"/>
  <c r="V792" i="8"/>
  <c r="U792" i="8"/>
  <c r="T792" i="8"/>
  <c r="S792" i="8"/>
  <c r="R792" i="8"/>
  <c r="Q792" i="8"/>
  <c r="P792" i="8"/>
  <c r="N792" i="8"/>
  <c r="M792" i="8"/>
  <c r="Z791" i="8"/>
  <c r="Y791" i="8"/>
  <c r="X791" i="8"/>
  <c r="W791" i="8"/>
  <c r="V791" i="8"/>
  <c r="U791" i="8"/>
  <c r="T791" i="8"/>
  <c r="S791" i="8"/>
  <c r="R791" i="8"/>
  <c r="Q791" i="8"/>
  <c r="P791" i="8"/>
  <c r="N791" i="8"/>
  <c r="M791" i="8"/>
  <c r="Z790" i="8"/>
  <c r="Y790" i="8"/>
  <c r="X790" i="8"/>
  <c r="W790" i="8"/>
  <c r="V790" i="8"/>
  <c r="U790" i="8"/>
  <c r="T790" i="8"/>
  <c r="S790" i="8"/>
  <c r="R790" i="8"/>
  <c r="Q790" i="8"/>
  <c r="P790" i="8"/>
  <c r="N790" i="8"/>
  <c r="M790" i="8"/>
  <c r="Z789" i="8"/>
  <c r="Y789" i="8"/>
  <c r="X789" i="8"/>
  <c r="W789" i="8"/>
  <c r="V789" i="8"/>
  <c r="U789" i="8"/>
  <c r="T789" i="8"/>
  <c r="S789" i="8"/>
  <c r="R789" i="8"/>
  <c r="Q789" i="8"/>
  <c r="P789" i="8"/>
  <c r="N789" i="8"/>
  <c r="M789" i="8"/>
  <c r="Z788" i="8"/>
  <c r="Y788" i="8"/>
  <c r="X788" i="8"/>
  <c r="W788" i="8"/>
  <c r="V788" i="8"/>
  <c r="U788" i="8"/>
  <c r="T788" i="8"/>
  <c r="S788" i="8"/>
  <c r="R788" i="8"/>
  <c r="Q788" i="8"/>
  <c r="P788" i="8"/>
  <c r="N788" i="8"/>
  <c r="M788" i="8"/>
  <c r="Z787" i="8"/>
  <c r="Y787" i="8"/>
  <c r="X787" i="8"/>
  <c r="W787" i="8"/>
  <c r="V787" i="8"/>
  <c r="U787" i="8"/>
  <c r="T787" i="8"/>
  <c r="S787" i="8"/>
  <c r="R787" i="8"/>
  <c r="Q787" i="8"/>
  <c r="P787" i="8"/>
  <c r="N787" i="8"/>
  <c r="M787" i="8"/>
  <c r="Z786" i="8"/>
  <c r="Y786" i="8"/>
  <c r="X786" i="8"/>
  <c r="W786" i="8"/>
  <c r="V786" i="8"/>
  <c r="U786" i="8"/>
  <c r="T786" i="8"/>
  <c r="S786" i="8"/>
  <c r="R786" i="8"/>
  <c r="Q786" i="8"/>
  <c r="P786" i="8"/>
  <c r="N786" i="8"/>
  <c r="M786" i="8"/>
  <c r="Z785" i="8"/>
  <c r="Y785" i="8"/>
  <c r="X785" i="8"/>
  <c r="W785" i="8"/>
  <c r="V785" i="8"/>
  <c r="U785" i="8"/>
  <c r="T785" i="8"/>
  <c r="S785" i="8"/>
  <c r="R785" i="8"/>
  <c r="Q785" i="8"/>
  <c r="P785" i="8"/>
  <c r="N785" i="8"/>
  <c r="M785" i="8"/>
  <c r="Z784" i="8"/>
  <c r="Y784" i="8"/>
  <c r="X784" i="8"/>
  <c r="W784" i="8"/>
  <c r="V784" i="8"/>
  <c r="U784" i="8"/>
  <c r="T784" i="8"/>
  <c r="S784" i="8"/>
  <c r="R784" i="8"/>
  <c r="Q784" i="8"/>
  <c r="P784" i="8"/>
  <c r="N784" i="8"/>
  <c r="M784" i="8"/>
  <c r="Z783" i="8"/>
  <c r="Y783" i="8"/>
  <c r="X783" i="8"/>
  <c r="W783" i="8"/>
  <c r="V783" i="8"/>
  <c r="U783" i="8"/>
  <c r="T783" i="8"/>
  <c r="S783" i="8"/>
  <c r="R783" i="8"/>
  <c r="Q783" i="8"/>
  <c r="P783" i="8"/>
  <c r="N783" i="8"/>
  <c r="M783" i="8"/>
  <c r="Z782" i="8"/>
  <c r="Y782" i="8"/>
  <c r="X782" i="8"/>
  <c r="W782" i="8"/>
  <c r="V782" i="8"/>
  <c r="U782" i="8"/>
  <c r="T782" i="8"/>
  <c r="S782" i="8"/>
  <c r="R782" i="8"/>
  <c r="Q782" i="8"/>
  <c r="P782" i="8"/>
  <c r="N782" i="8"/>
  <c r="M782" i="8"/>
  <c r="Z781" i="8"/>
  <c r="Y781" i="8"/>
  <c r="X781" i="8"/>
  <c r="W781" i="8"/>
  <c r="V781" i="8"/>
  <c r="U781" i="8"/>
  <c r="T781" i="8"/>
  <c r="S781" i="8"/>
  <c r="R781" i="8"/>
  <c r="Q781" i="8"/>
  <c r="P781" i="8"/>
  <c r="N781" i="8"/>
  <c r="M781" i="8"/>
  <c r="Z780" i="8"/>
  <c r="Y780" i="8"/>
  <c r="X780" i="8"/>
  <c r="W780" i="8"/>
  <c r="V780" i="8"/>
  <c r="U780" i="8"/>
  <c r="T780" i="8"/>
  <c r="S780" i="8"/>
  <c r="R780" i="8"/>
  <c r="Q780" i="8"/>
  <c r="P780" i="8"/>
  <c r="N780" i="8"/>
  <c r="M780" i="8"/>
  <c r="Z779" i="8"/>
  <c r="Y779" i="8"/>
  <c r="X779" i="8"/>
  <c r="W779" i="8"/>
  <c r="V779" i="8"/>
  <c r="U779" i="8"/>
  <c r="T779" i="8"/>
  <c r="S779" i="8"/>
  <c r="R779" i="8"/>
  <c r="Q779" i="8"/>
  <c r="P779" i="8"/>
  <c r="N779" i="8"/>
  <c r="M779" i="8"/>
  <c r="Z778" i="8"/>
  <c r="Y778" i="8"/>
  <c r="X778" i="8"/>
  <c r="W778" i="8"/>
  <c r="V778" i="8"/>
  <c r="U778" i="8"/>
  <c r="T778" i="8"/>
  <c r="S778" i="8"/>
  <c r="R778" i="8"/>
  <c r="Q778" i="8"/>
  <c r="P778" i="8"/>
  <c r="N778" i="8"/>
  <c r="M778" i="8"/>
  <c r="Z777" i="8"/>
  <c r="Y777" i="8"/>
  <c r="X777" i="8"/>
  <c r="W777" i="8"/>
  <c r="V777" i="8"/>
  <c r="U777" i="8"/>
  <c r="T777" i="8"/>
  <c r="S777" i="8"/>
  <c r="R777" i="8"/>
  <c r="Q777" i="8"/>
  <c r="P777" i="8"/>
  <c r="N777" i="8"/>
  <c r="M777" i="8"/>
  <c r="Z776" i="8"/>
  <c r="Y776" i="8"/>
  <c r="X776" i="8"/>
  <c r="W776" i="8"/>
  <c r="V776" i="8"/>
  <c r="U776" i="8"/>
  <c r="T776" i="8"/>
  <c r="S776" i="8"/>
  <c r="R776" i="8"/>
  <c r="Q776" i="8"/>
  <c r="P776" i="8"/>
  <c r="N776" i="8"/>
  <c r="M776" i="8"/>
  <c r="Z775" i="8"/>
  <c r="Y775" i="8"/>
  <c r="X775" i="8"/>
  <c r="W775" i="8"/>
  <c r="V775" i="8"/>
  <c r="U775" i="8"/>
  <c r="T775" i="8"/>
  <c r="S775" i="8"/>
  <c r="R775" i="8"/>
  <c r="Q775" i="8"/>
  <c r="P775" i="8"/>
  <c r="N775" i="8"/>
  <c r="M775" i="8"/>
  <c r="Z774" i="8"/>
  <c r="Y774" i="8"/>
  <c r="X774" i="8"/>
  <c r="W774" i="8"/>
  <c r="V774" i="8"/>
  <c r="U774" i="8"/>
  <c r="T774" i="8"/>
  <c r="S774" i="8"/>
  <c r="R774" i="8"/>
  <c r="Q774" i="8"/>
  <c r="P774" i="8"/>
  <c r="N774" i="8"/>
  <c r="M774" i="8"/>
  <c r="Z773" i="8"/>
  <c r="Y773" i="8"/>
  <c r="X773" i="8"/>
  <c r="W773" i="8"/>
  <c r="V773" i="8"/>
  <c r="U773" i="8"/>
  <c r="T773" i="8"/>
  <c r="S773" i="8"/>
  <c r="R773" i="8"/>
  <c r="Q773" i="8"/>
  <c r="P773" i="8"/>
  <c r="N773" i="8"/>
  <c r="M773" i="8"/>
  <c r="Z772" i="8"/>
  <c r="Y772" i="8"/>
  <c r="X772" i="8"/>
  <c r="W772" i="8"/>
  <c r="V772" i="8"/>
  <c r="U772" i="8"/>
  <c r="T772" i="8"/>
  <c r="S772" i="8"/>
  <c r="R772" i="8"/>
  <c r="Q772" i="8"/>
  <c r="P772" i="8"/>
  <c r="N772" i="8"/>
  <c r="M772" i="8"/>
  <c r="Z771" i="8"/>
  <c r="Y771" i="8"/>
  <c r="X771" i="8"/>
  <c r="W771" i="8"/>
  <c r="V771" i="8"/>
  <c r="U771" i="8"/>
  <c r="T771" i="8"/>
  <c r="S771" i="8"/>
  <c r="R771" i="8"/>
  <c r="Q771" i="8"/>
  <c r="P771" i="8"/>
  <c r="N771" i="8"/>
  <c r="M771" i="8"/>
  <c r="Z770" i="8"/>
  <c r="Y770" i="8"/>
  <c r="X770" i="8"/>
  <c r="W770" i="8"/>
  <c r="V770" i="8"/>
  <c r="U770" i="8"/>
  <c r="T770" i="8"/>
  <c r="S770" i="8"/>
  <c r="R770" i="8"/>
  <c r="Q770" i="8"/>
  <c r="P770" i="8"/>
  <c r="N770" i="8"/>
  <c r="M770" i="8"/>
  <c r="Z769" i="8"/>
  <c r="Y769" i="8"/>
  <c r="X769" i="8"/>
  <c r="W769" i="8"/>
  <c r="V769" i="8"/>
  <c r="U769" i="8"/>
  <c r="T769" i="8"/>
  <c r="S769" i="8"/>
  <c r="R769" i="8"/>
  <c r="Q769" i="8"/>
  <c r="P769" i="8"/>
  <c r="N769" i="8"/>
  <c r="M769" i="8"/>
  <c r="Z768" i="8"/>
  <c r="Y768" i="8"/>
  <c r="X768" i="8"/>
  <c r="W768" i="8"/>
  <c r="V768" i="8"/>
  <c r="U768" i="8"/>
  <c r="T768" i="8"/>
  <c r="S768" i="8"/>
  <c r="R768" i="8"/>
  <c r="Q768" i="8"/>
  <c r="P768" i="8"/>
  <c r="N768" i="8"/>
  <c r="M768" i="8"/>
  <c r="Z767" i="8"/>
  <c r="Y767" i="8"/>
  <c r="X767" i="8"/>
  <c r="W767" i="8"/>
  <c r="V767" i="8"/>
  <c r="U767" i="8"/>
  <c r="T767" i="8"/>
  <c r="S767" i="8"/>
  <c r="R767" i="8"/>
  <c r="Q767" i="8"/>
  <c r="P767" i="8"/>
  <c r="N767" i="8"/>
  <c r="M767" i="8"/>
  <c r="Z766" i="8"/>
  <c r="Y766" i="8"/>
  <c r="X766" i="8"/>
  <c r="W766" i="8"/>
  <c r="V766" i="8"/>
  <c r="U766" i="8"/>
  <c r="T766" i="8"/>
  <c r="S766" i="8"/>
  <c r="R766" i="8"/>
  <c r="Q766" i="8"/>
  <c r="P766" i="8"/>
  <c r="N766" i="8"/>
  <c r="M766" i="8"/>
  <c r="Z765" i="8"/>
  <c r="Y765" i="8"/>
  <c r="X765" i="8"/>
  <c r="W765" i="8"/>
  <c r="V765" i="8"/>
  <c r="U765" i="8"/>
  <c r="T765" i="8"/>
  <c r="S765" i="8"/>
  <c r="R765" i="8"/>
  <c r="Q765" i="8"/>
  <c r="P765" i="8"/>
  <c r="N765" i="8"/>
  <c r="M765" i="8"/>
  <c r="Z764" i="8"/>
  <c r="Y764" i="8"/>
  <c r="X764" i="8"/>
  <c r="W764" i="8"/>
  <c r="V764" i="8"/>
  <c r="U764" i="8"/>
  <c r="T764" i="8"/>
  <c r="S764" i="8"/>
  <c r="R764" i="8"/>
  <c r="Q764" i="8"/>
  <c r="P764" i="8"/>
  <c r="N764" i="8"/>
  <c r="M764" i="8"/>
  <c r="Z763" i="8"/>
  <c r="Y763" i="8"/>
  <c r="X763" i="8"/>
  <c r="W763" i="8"/>
  <c r="V763" i="8"/>
  <c r="U763" i="8"/>
  <c r="T763" i="8"/>
  <c r="S763" i="8"/>
  <c r="R763" i="8"/>
  <c r="Q763" i="8"/>
  <c r="P763" i="8"/>
  <c r="N763" i="8"/>
  <c r="M763" i="8"/>
  <c r="Z762" i="8"/>
  <c r="Y762" i="8"/>
  <c r="X762" i="8"/>
  <c r="W762" i="8"/>
  <c r="V762" i="8"/>
  <c r="U762" i="8"/>
  <c r="T762" i="8"/>
  <c r="S762" i="8"/>
  <c r="R762" i="8"/>
  <c r="Q762" i="8"/>
  <c r="P762" i="8"/>
  <c r="N762" i="8"/>
  <c r="M762" i="8"/>
  <c r="Z761" i="8"/>
  <c r="Y761" i="8"/>
  <c r="X761" i="8"/>
  <c r="W761" i="8"/>
  <c r="V761" i="8"/>
  <c r="U761" i="8"/>
  <c r="T761" i="8"/>
  <c r="S761" i="8"/>
  <c r="R761" i="8"/>
  <c r="Q761" i="8"/>
  <c r="P761" i="8"/>
  <c r="N761" i="8"/>
  <c r="M761" i="8"/>
  <c r="Z760" i="8"/>
  <c r="Y760" i="8"/>
  <c r="X760" i="8"/>
  <c r="W760" i="8"/>
  <c r="V760" i="8"/>
  <c r="U760" i="8"/>
  <c r="T760" i="8"/>
  <c r="S760" i="8"/>
  <c r="R760" i="8"/>
  <c r="Q760" i="8"/>
  <c r="P760" i="8"/>
  <c r="N760" i="8"/>
  <c r="M760" i="8"/>
  <c r="Z759" i="8"/>
  <c r="Y759" i="8"/>
  <c r="X759" i="8"/>
  <c r="W759" i="8"/>
  <c r="V759" i="8"/>
  <c r="U759" i="8"/>
  <c r="T759" i="8"/>
  <c r="S759" i="8"/>
  <c r="R759" i="8"/>
  <c r="Q759" i="8"/>
  <c r="P759" i="8"/>
  <c r="N759" i="8"/>
  <c r="M759" i="8"/>
  <c r="Z758" i="8"/>
  <c r="Y758" i="8"/>
  <c r="X758" i="8"/>
  <c r="W758" i="8"/>
  <c r="V758" i="8"/>
  <c r="U758" i="8"/>
  <c r="T758" i="8"/>
  <c r="S758" i="8"/>
  <c r="R758" i="8"/>
  <c r="Q758" i="8"/>
  <c r="P758" i="8"/>
  <c r="N758" i="8"/>
  <c r="M758" i="8"/>
  <c r="Z757" i="8"/>
  <c r="Y757" i="8"/>
  <c r="X757" i="8"/>
  <c r="W757" i="8"/>
  <c r="V757" i="8"/>
  <c r="U757" i="8"/>
  <c r="T757" i="8"/>
  <c r="S757" i="8"/>
  <c r="R757" i="8"/>
  <c r="Q757" i="8"/>
  <c r="P757" i="8"/>
  <c r="N757" i="8"/>
  <c r="M757" i="8"/>
  <c r="Z756" i="8"/>
  <c r="Y756" i="8"/>
  <c r="X756" i="8"/>
  <c r="W756" i="8"/>
  <c r="V756" i="8"/>
  <c r="U756" i="8"/>
  <c r="T756" i="8"/>
  <c r="S756" i="8"/>
  <c r="R756" i="8"/>
  <c r="Q756" i="8"/>
  <c r="P756" i="8"/>
  <c r="N756" i="8"/>
  <c r="M756" i="8"/>
  <c r="Z755" i="8"/>
  <c r="Y755" i="8"/>
  <c r="X755" i="8"/>
  <c r="W755" i="8"/>
  <c r="V755" i="8"/>
  <c r="U755" i="8"/>
  <c r="T755" i="8"/>
  <c r="S755" i="8"/>
  <c r="R755" i="8"/>
  <c r="Q755" i="8"/>
  <c r="P755" i="8"/>
  <c r="N755" i="8"/>
  <c r="M755" i="8"/>
  <c r="Z754" i="8"/>
  <c r="Y754" i="8"/>
  <c r="X754" i="8"/>
  <c r="W754" i="8"/>
  <c r="V754" i="8"/>
  <c r="U754" i="8"/>
  <c r="T754" i="8"/>
  <c r="S754" i="8"/>
  <c r="R754" i="8"/>
  <c r="Q754" i="8"/>
  <c r="P754" i="8"/>
  <c r="N754" i="8"/>
  <c r="M754" i="8"/>
  <c r="Z753" i="8"/>
  <c r="Y753" i="8"/>
  <c r="X753" i="8"/>
  <c r="W753" i="8"/>
  <c r="V753" i="8"/>
  <c r="U753" i="8"/>
  <c r="T753" i="8"/>
  <c r="S753" i="8"/>
  <c r="R753" i="8"/>
  <c r="Q753" i="8"/>
  <c r="P753" i="8"/>
  <c r="N753" i="8"/>
  <c r="M753" i="8"/>
  <c r="Z752" i="8"/>
  <c r="Y752" i="8"/>
  <c r="X752" i="8"/>
  <c r="W752" i="8"/>
  <c r="V752" i="8"/>
  <c r="U752" i="8"/>
  <c r="T752" i="8"/>
  <c r="S752" i="8"/>
  <c r="R752" i="8"/>
  <c r="Q752" i="8"/>
  <c r="P752" i="8"/>
  <c r="N752" i="8"/>
  <c r="M752" i="8"/>
  <c r="Z751" i="8"/>
  <c r="Y751" i="8"/>
  <c r="X751" i="8"/>
  <c r="W751" i="8"/>
  <c r="V751" i="8"/>
  <c r="U751" i="8"/>
  <c r="T751" i="8"/>
  <c r="S751" i="8"/>
  <c r="R751" i="8"/>
  <c r="Q751" i="8"/>
  <c r="P751" i="8"/>
  <c r="N751" i="8"/>
  <c r="M751" i="8"/>
  <c r="Z750" i="8"/>
  <c r="Y750" i="8"/>
  <c r="X750" i="8"/>
  <c r="W750" i="8"/>
  <c r="V750" i="8"/>
  <c r="U750" i="8"/>
  <c r="T750" i="8"/>
  <c r="S750" i="8"/>
  <c r="R750" i="8"/>
  <c r="Q750" i="8"/>
  <c r="P750" i="8"/>
  <c r="N750" i="8"/>
  <c r="M750" i="8"/>
  <c r="Z749" i="8"/>
  <c r="Y749" i="8"/>
  <c r="X749" i="8"/>
  <c r="W749" i="8"/>
  <c r="V749" i="8"/>
  <c r="U749" i="8"/>
  <c r="T749" i="8"/>
  <c r="S749" i="8"/>
  <c r="R749" i="8"/>
  <c r="Q749" i="8"/>
  <c r="P749" i="8"/>
  <c r="N749" i="8"/>
  <c r="M749" i="8"/>
  <c r="Z748" i="8"/>
  <c r="Y748" i="8"/>
  <c r="X748" i="8"/>
  <c r="W748" i="8"/>
  <c r="V748" i="8"/>
  <c r="U748" i="8"/>
  <c r="T748" i="8"/>
  <c r="S748" i="8"/>
  <c r="R748" i="8"/>
  <c r="Q748" i="8"/>
  <c r="P748" i="8"/>
  <c r="N748" i="8"/>
  <c r="M748" i="8"/>
  <c r="Z747" i="8"/>
  <c r="Y747" i="8"/>
  <c r="X747" i="8"/>
  <c r="W747" i="8"/>
  <c r="V747" i="8"/>
  <c r="U747" i="8"/>
  <c r="T747" i="8"/>
  <c r="S747" i="8"/>
  <c r="R747" i="8"/>
  <c r="Q747" i="8"/>
  <c r="P747" i="8"/>
  <c r="N747" i="8"/>
  <c r="M747" i="8"/>
  <c r="Z746" i="8"/>
  <c r="Y746" i="8"/>
  <c r="X746" i="8"/>
  <c r="W746" i="8"/>
  <c r="V746" i="8"/>
  <c r="U746" i="8"/>
  <c r="T746" i="8"/>
  <c r="S746" i="8"/>
  <c r="R746" i="8"/>
  <c r="Q746" i="8"/>
  <c r="P746" i="8"/>
  <c r="N746" i="8"/>
  <c r="M746" i="8"/>
  <c r="Z745" i="8"/>
  <c r="Y745" i="8"/>
  <c r="X745" i="8"/>
  <c r="W745" i="8"/>
  <c r="V745" i="8"/>
  <c r="U745" i="8"/>
  <c r="T745" i="8"/>
  <c r="S745" i="8"/>
  <c r="R745" i="8"/>
  <c r="Q745" i="8"/>
  <c r="P745" i="8"/>
  <c r="N745" i="8"/>
  <c r="M745" i="8"/>
  <c r="Z744" i="8"/>
  <c r="Y744" i="8"/>
  <c r="X744" i="8"/>
  <c r="W744" i="8"/>
  <c r="V744" i="8"/>
  <c r="U744" i="8"/>
  <c r="T744" i="8"/>
  <c r="S744" i="8"/>
  <c r="R744" i="8"/>
  <c r="Q744" i="8"/>
  <c r="P744" i="8"/>
  <c r="N744" i="8"/>
  <c r="M744" i="8"/>
  <c r="Z743" i="8"/>
  <c r="Y743" i="8"/>
  <c r="X743" i="8"/>
  <c r="W743" i="8"/>
  <c r="V743" i="8"/>
  <c r="U743" i="8"/>
  <c r="T743" i="8"/>
  <c r="S743" i="8"/>
  <c r="R743" i="8"/>
  <c r="Q743" i="8"/>
  <c r="P743" i="8"/>
  <c r="N743" i="8"/>
  <c r="M743" i="8"/>
  <c r="Z742" i="8"/>
  <c r="Y742" i="8"/>
  <c r="X742" i="8"/>
  <c r="W742" i="8"/>
  <c r="V742" i="8"/>
  <c r="U742" i="8"/>
  <c r="T742" i="8"/>
  <c r="S742" i="8"/>
  <c r="R742" i="8"/>
  <c r="Q742" i="8"/>
  <c r="P742" i="8"/>
  <c r="N742" i="8"/>
  <c r="M742" i="8"/>
  <c r="Z741" i="8"/>
  <c r="Y741" i="8"/>
  <c r="X741" i="8"/>
  <c r="W741" i="8"/>
  <c r="V741" i="8"/>
  <c r="U741" i="8"/>
  <c r="T741" i="8"/>
  <c r="S741" i="8"/>
  <c r="R741" i="8"/>
  <c r="Q741" i="8"/>
  <c r="P741" i="8"/>
  <c r="N741" i="8"/>
  <c r="M741" i="8"/>
  <c r="Z740" i="8"/>
  <c r="Y740" i="8"/>
  <c r="X740" i="8"/>
  <c r="W740" i="8"/>
  <c r="V740" i="8"/>
  <c r="U740" i="8"/>
  <c r="T740" i="8"/>
  <c r="S740" i="8"/>
  <c r="R740" i="8"/>
  <c r="Q740" i="8"/>
  <c r="P740" i="8"/>
  <c r="N740" i="8"/>
  <c r="M740" i="8"/>
  <c r="Z739" i="8"/>
  <c r="Y739" i="8"/>
  <c r="X739" i="8"/>
  <c r="W739" i="8"/>
  <c r="V739" i="8"/>
  <c r="U739" i="8"/>
  <c r="T739" i="8"/>
  <c r="S739" i="8"/>
  <c r="R739" i="8"/>
  <c r="Q739" i="8"/>
  <c r="P739" i="8"/>
  <c r="N739" i="8"/>
  <c r="M739" i="8"/>
  <c r="Z738" i="8"/>
  <c r="Y738" i="8"/>
  <c r="X738" i="8"/>
  <c r="W738" i="8"/>
  <c r="V738" i="8"/>
  <c r="U738" i="8"/>
  <c r="T738" i="8"/>
  <c r="S738" i="8"/>
  <c r="R738" i="8"/>
  <c r="Q738" i="8"/>
  <c r="P738" i="8"/>
  <c r="N738" i="8"/>
  <c r="M738" i="8"/>
  <c r="Z737" i="8"/>
  <c r="Y737" i="8"/>
  <c r="X737" i="8"/>
  <c r="W737" i="8"/>
  <c r="V737" i="8"/>
  <c r="U737" i="8"/>
  <c r="T737" i="8"/>
  <c r="S737" i="8"/>
  <c r="R737" i="8"/>
  <c r="Q737" i="8"/>
  <c r="P737" i="8"/>
  <c r="N737" i="8"/>
  <c r="M737" i="8"/>
  <c r="Z736" i="8"/>
  <c r="Y736" i="8"/>
  <c r="X736" i="8"/>
  <c r="W736" i="8"/>
  <c r="V736" i="8"/>
  <c r="U736" i="8"/>
  <c r="T736" i="8"/>
  <c r="S736" i="8"/>
  <c r="R736" i="8"/>
  <c r="Q736" i="8"/>
  <c r="P736" i="8"/>
  <c r="N736" i="8"/>
  <c r="M736" i="8"/>
  <c r="Z735" i="8"/>
  <c r="Y735" i="8"/>
  <c r="X735" i="8"/>
  <c r="W735" i="8"/>
  <c r="V735" i="8"/>
  <c r="U735" i="8"/>
  <c r="T735" i="8"/>
  <c r="S735" i="8"/>
  <c r="R735" i="8"/>
  <c r="Q735" i="8"/>
  <c r="P735" i="8"/>
  <c r="N735" i="8"/>
  <c r="M735" i="8"/>
  <c r="Z734" i="8"/>
  <c r="Y734" i="8"/>
  <c r="X734" i="8"/>
  <c r="W734" i="8"/>
  <c r="V734" i="8"/>
  <c r="U734" i="8"/>
  <c r="T734" i="8"/>
  <c r="S734" i="8"/>
  <c r="R734" i="8"/>
  <c r="Q734" i="8"/>
  <c r="P734" i="8"/>
  <c r="N734" i="8"/>
  <c r="M734" i="8"/>
  <c r="Z733" i="8"/>
  <c r="Y733" i="8"/>
  <c r="X733" i="8"/>
  <c r="W733" i="8"/>
  <c r="V733" i="8"/>
  <c r="U733" i="8"/>
  <c r="T733" i="8"/>
  <c r="S733" i="8"/>
  <c r="R733" i="8"/>
  <c r="Q733" i="8"/>
  <c r="P733" i="8"/>
  <c r="N733" i="8"/>
  <c r="M733" i="8"/>
  <c r="Z732" i="8"/>
  <c r="Y732" i="8"/>
  <c r="X732" i="8"/>
  <c r="W732" i="8"/>
  <c r="V732" i="8"/>
  <c r="U732" i="8"/>
  <c r="T732" i="8"/>
  <c r="S732" i="8"/>
  <c r="R732" i="8"/>
  <c r="Q732" i="8"/>
  <c r="P732" i="8"/>
  <c r="N732" i="8"/>
  <c r="M732" i="8"/>
  <c r="Z731" i="8"/>
  <c r="Y731" i="8"/>
  <c r="X731" i="8"/>
  <c r="W731" i="8"/>
  <c r="V731" i="8"/>
  <c r="U731" i="8"/>
  <c r="T731" i="8"/>
  <c r="S731" i="8"/>
  <c r="R731" i="8"/>
  <c r="Q731" i="8"/>
  <c r="P731" i="8"/>
  <c r="N731" i="8"/>
  <c r="M731" i="8"/>
  <c r="Z730" i="8"/>
  <c r="Y730" i="8"/>
  <c r="X730" i="8"/>
  <c r="W730" i="8"/>
  <c r="V730" i="8"/>
  <c r="U730" i="8"/>
  <c r="T730" i="8"/>
  <c r="S730" i="8"/>
  <c r="R730" i="8"/>
  <c r="Q730" i="8"/>
  <c r="P730" i="8"/>
  <c r="N730" i="8"/>
  <c r="M730" i="8"/>
  <c r="Z729" i="8"/>
  <c r="Y729" i="8"/>
  <c r="X729" i="8"/>
  <c r="W729" i="8"/>
  <c r="V729" i="8"/>
  <c r="U729" i="8"/>
  <c r="T729" i="8"/>
  <c r="S729" i="8"/>
  <c r="R729" i="8"/>
  <c r="Q729" i="8"/>
  <c r="P729" i="8"/>
  <c r="N729" i="8"/>
  <c r="M729" i="8"/>
  <c r="Z728" i="8"/>
  <c r="Y728" i="8"/>
  <c r="X728" i="8"/>
  <c r="W728" i="8"/>
  <c r="V728" i="8"/>
  <c r="U728" i="8"/>
  <c r="T728" i="8"/>
  <c r="S728" i="8"/>
  <c r="R728" i="8"/>
  <c r="Q728" i="8"/>
  <c r="P728" i="8"/>
  <c r="N728" i="8"/>
  <c r="M728" i="8"/>
  <c r="Z727" i="8"/>
  <c r="Y727" i="8"/>
  <c r="X727" i="8"/>
  <c r="W727" i="8"/>
  <c r="V727" i="8"/>
  <c r="U727" i="8"/>
  <c r="T727" i="8"/>
  <c r="S727" i="8"/>
  <c r="R727" i="8"/>
  <c r="Q727" i="8"/>
  <c r="P727" i="8"/>
  <c r="N727" i="8"/>
  <c r="M727" i="8"/>
  <c r="Z726" i="8"/>
  <c r="Y726" i="8"/>
  <c r="X726" i="8"/>
  <c r="W726" i="8"/>
  <c r="V726" i="8"/>
  <c r="U726" i="8"/>
  <c r="T726" i="8"/>
  <c r="S726" i="8"/>
  <c r="R726" i="8"/>
  <c r="Q726" i="8"/>
  <c r="P726" i="8"/>
  <c r="N726" i="8"/>
  <c r="M726" i="8"/>
  <c r="Z725" i="8"/>
  <c r="Y725" i="8"/>
  <c r="X725" i="8"/>
  <c r="W725" i="8"/>
  <c r="V725" i="8"/>
  <c r="U725" i="8"/>
  <c r="T725" i="8"/>
  <c r="S725" i="8"/>
  <c r="R725" i="8"/>
  <c r="Q725" i="8"/>
  <c r="P725" i="8"/>
  <c r="N725" i="8"/>
  <c r="M725" i="8"/>
  <c r="Z724" i="8"/>
  <c r="Y724" i="8"/>
  <c r="X724" i="8"/>
  <c r="W724" i="8"/>
  <c r="V724" i="8"/>
  <c r="U724" i="8"/>
  <c r="T724" i="8"/>
  <c r="S724" i="8"/>
  <c r="R724" i="8"/>
  <c r="Q724" i="8"/>
  <c r="P724" i="8"/>
  <c r="N724" i="8"/>
  <c r="M724" i="8"/>
  <c r="Z723" i="8"/>
  <c r="Y723" i="8"/>
  <c r="X723" i="8"/>
  <c r="W723" i="8"/>
  <c r="V723" i="8"/>
  <c r="U723" i="8"/>
  <c r="T723" i="8"/>
  <c r="S723" i="8"/>
  <c r="R723" i="8"/>
  <c r="Q723" i="8"/>
  <c r="P723" i="8"/>
  <c r="N723" i="8"/>
  <c r="M723" i="8"/>
  <c r="Z722" i="8"/>
  <c r="Y722" i="8"/>
  <c r="X722" i="8"/>
  <c r="W722" i="8"/>
  <c r="V722" i="8"/>
  <c r="U722" i="8"/>
  <c r="T722" i="8"/>
  <c r="S722" i="8"/>
  <c r="R722" i="8"/>
  <c r="Q722" i="8"/>
  <c r="P722" i="8"/>
  <c r="N722" i="8"/>
  <c r="M722" i="8"/>
  <c r="Z721" i="8"/>
  <c r="Y721" i="8"/>
  <c r="X721" i="8"/>
  <c r="W721" i="8"/>
  <c r="V721" i="8"/>
  <c r="U721" i="8"/>
  <c r="T721" i="8"/>
  <c r="S721" i="8"/>
  <c r="R721" i="8"/>
  <c r="Q721" i="8"/>
  <c r="P721" i="8"/>
  <c r="N721" i="8"/>
  <c r="M721" i="8"/>
  <c r="Z720" i="8"/>
  <c r="Y720" i="8"/>
  <c r="X720" i="8"/>
  <c r="W720" i="8"/>
  <c r="V720" i="8"/>
  <c r="U720" i="8"/>
  <c r="T720" i="8"/>
  <c r="S720" i="8"/>
  <c r="R720" i="8"/>
  <c r="Q720" i="8"/>
  <c r="P720" i="8"/>
  <c r="N720" i="8"/>
  <c r="M720" i="8"/>
  <c r="Z719" i="8"/>
  <c r="Y719" i="8"/>
  <c r="X719" i="8"/>
  <c r="W719" i="8"/>
  <c r="V719" i="8"/>
  <c r="U719" i="8"/>
  <c r="T719" i="8"/>
  <c r="S719" i="8"/>
  <c r="R719" i="8"/>
  <c r="Q719" i="8"/>
  <c r="P719" i="8"/>
  <c r="N719" i="8"/>
  <c r="M719" i="8"/>
  <c r="Z718" i="8"/>
  <c r="Y718" i="8"/>
  <c r="X718" i="8"/>
  <c r="W718" i="8"/>
  <c r="V718" i="8"/>
  <c r="U718" i="8"/>
  <c r="T718" i="8"/>
  <c r="S718" i="8"/>
  <c r="R718" i="8"/>
  <c r="Q718" i="8"/>
  <c r="P718" i="8"/>
  <c r="N718" i="8"/>
  <c r="M718" i="8"/>
  <c r="Z717" i="8"/>
  <c r="Y717" i="8"/>
  <c r="X717" i="8"/>
  <c r="W717" i="8"/>
  <c r="V717" i="8"/>
  <c r="U717" i="8"/>
  <c r="T717" i="8"/>
  <c r="S717" i="8"/>
  <c r="R717" i="8"/>
  <c r="Q717" i="8"/>
  <c r="P717" i="8"/>
  <c r="N717" i="8"/>
  <c r="M717" i="8"/>
  <c r="Z716" i="8"/>
  <c r="Y716" i="8"/>
  <c r="X716" i="8"/>
  <c r="W716" i="8"/>
  <c r="V716" i="8"/>
  <c r="U716" i="8"/>
  <c r="T716" i="8"/>
  <c r="S716" i="8"/>
  <c r="R716" i="8"/>
  <c r="Q716" i="8"/>
  <c r="P716" i="8"/>
  <c r="N716" i="8"/>
  <c r="M716" i="8"/>
  <c r="Z715" i="8"/>
  <c r="Y715" i="8"/>
  <c r="X715" i="8"/>
  <c r="W715" i="8"/>
  <c r="V715" i="8"/>
  <c r="U715" i="8"/>
  <c r="T715" i="8"/>
  <c r="S715" i="8"/>
  <c r="R715" i="8"/>
  <c r="Q715" i="8"/>
  <c r="P715" i="8"/>
  <c r="N715" i="8"/>
  <c r="M715" i="8"/>
  <c r="Z714" i="8"/>
  <c r="Y714" i="8"/>
  <c r="X714" i="8"/>
  <c r="W714" i="8"/>
  <c r="V714" i="8"/>
  <c r="U714" i="8"/>
  <c r="T714" i="8"/>
  <c r="S714" i="8"/>
  <c r="R714" i="8"/>
  <c r="Q714" i="8"/>
  <c r="P714" i="8"/>
  <c r="N714" i="8"/>
  <c r="M714" i="8"/>
  <c r="Z713" i="8"/>
  <c r="Y713" i="8"/>
  <c r="X713" i="8"/>
  <c r="W713" i="8"/>
  <c r="V713" i="8"/>
  <c r="U713" i="8"/>
  <c r="T713" i="8"/>
  <c r="S713" i="8"/>
  <c r="R713" i="8"/>
  <c r="Q713" i="8"/>
  <c r="P713" i="8"/>
  <c r="N713" i="8"/>
  <c r="M713" i="8"/>
  <c r="Z712" i="8"/>
  <c r="Y712" i="8"/>
  <c r="X712" i="8"/>
  <c r="W712" i="8"/>
  <c r="V712" i="8"/>
  <c r="U712" i="8"/>
  <c r="T712" i="8"/>
  <c r="S712" i="8"/>
  <c r="R712" i="8"/>
  <c r="Q712" i="8"/>
  <c r="P712" i="8"/>
  <c r="N712" i="8"/>
  <c r="M712" i="8"/>
  <c r="Z711" i="8"/>
  <c r="Y711" i="8"/>
  <c r="X711" i="8"/>
  <c r="W711" i="8"/>
  <c r="V711" i="8"/>
  <c r="U711" i="8"/>
  <c r="T711" i="8"/>
  <c r="S711" i="8"/>
  <c r="R711" i="8"/>
  <c r="Q711" i="8"/>
  <c r="P711" i="8"/>
  <c r="N711" i="8"/>
  <c r="M711" i="8"/>
  <c r="Z710" i="8"/>
  <c r="Y710" i="8"/>
  <c r="X710" i="8"/>
  <c r="W710" i="8"/>
  <c r="V710" i="8"/>
  <c r="U710" i="8"/>
  <c r="T710" i="8"/>
  <c r="S710" i="8"/>
  <c r="R710" i="8"/>
  <c r="Q710" i="8"/>
  <c r="P710" i="8"/>
  <c r="N710" i="8"/>
  <c r="M710" i="8"/>
  <c r="Z709" i="8"/>
  <c r="Y709" i="8"/>
  <c r="X709" i="8"/>
  <c r="W709" i="8"/>
  <c r="V709" i="8"/>
  <c r="U709" i="8"/>
  <c r="T709" i="8"/>
  <c r="S709" i="8"/>
  <c r="R709" i="8"/>
  <c r="Q709" i="8"/>
  <c r="P709" i="8"/>
  <c r="N709" i="8"/>
  <c r="M709" i="8"/>
  <c r="Z708" i="8"/>
  <c r="Y708" i="8"/>
  <c r="X708" i="8"/>
  <c r="W708" i="8"/>
  <c r="V708" i="8"/>
  <c r="U708" i="8"/>
  <c r="T708" i="8"/>
  <c r="S708" i="8"/>
  <c r="R708" i="8"/>
  <c r="Q708" i="8"/>
  <c r="P708" i="8"/>
  <c r="N708" i="8"/>
  <c r="M708" i="8"/>
  <c r="Z707" i="8"/>
  <c r="Y707" i="8"/>
  <c r="X707" i="8"/>
  <c r="W707" i="8"/>
  <c r="V707" i="8"/>
  <c r="U707" i="8"/>
  <c r="T707" i="8"/>
  <c r="S707" i="8"/>
  <c r="R707" i="8"/>
  <c r="Q707" i="8"/>
  <c r="P707" i="8"/>
  <c r="N707" i="8"/>
  <c r="M707" i="8"/>
  <c r="Z706" i="8"/>
  <c r="Y706" i="8"/>
  <c r="X706" i="8"/>
  <c r="W706" i="8"/>
  <c r="V706" i="8"/>
  <c r="U706" i="8"/>
  <c r="T706" i="8"/>
  <c r="S706" i="8"/>
  <c r="R706" i="8"/>
  <c r="Q706" i="8"/>
  <c r="P706" i="8"/>
  <c r="N706" i="8"/>
  <c r="M706" i="8"/>
  <c r="Z705" i="8"/>
  <c r="Y705" i="8"/>
  <c r="X705" i="8"/>
  <c r="W705" i="8"/>
  <c r="V705" i="8"/>
  <c r="U705" i="8"/>
  <c r="T705" i="8"/>
  <c r="S705" i="8"/>
  <c r="R705" i="8"/>
  <c r="Q705" i="8"/>
  <c r="P705" i="8"/>
  <c r="N705" i="8"/>
  <c r="M705" i="8"/>
  <c r="Z704" i="8"/>
  <c r="Y704" i="8"/>
  <c r="X704" i="8"/>
  <c r="W704" i="8"/>
  <c r="V704" i="8"/>
  <c r="U704" i="8"/>
  <c r="T704" i="8"/>
  <c r="S704" i="8"/>
  <c r="R704" i="8"/>
  <c r="Q704" i="8"/>
  <c r="P704" i="8"/>
  <c r="N704" i="8"/>
  <c r="M704" i="8"/>
  <c r="Z703" i="8"/>
  <c r="Y703" i="8"/>
  <c r="X703" i="8"/>
  <c r="W703" i="8"/>
  <c r="V703" i="8"/>
  <c r="U703" i="8"/>
  <c r="T703" i="8"/>
  <c r="S703" i="8"/>
  <c r="R703" i="8"/>
  <c r="Q703" i="8"/>
  <c r="P703" i="8"/>
  <c r="N703" i="8"/>
  <c r="M703" i="8"/>
  <c r="Z702" i="8"/>
  <c r="Y702" i="8"/>
  <c r="X702" i="8"/>
  <c r="W702" i="8"/>
  <c r="V702" i="8"/>
  <c r="U702" i="8"/>
  <c r="T702" i="8"/>
  <c r="S702" i="8"/>
  <c r="R702" i="8"/>
  <c r="Q702" i="8"/>
  <c r="P702" i="8"/>
  <c r="N702" i="8"/>
  <c r="M702" i="8"/>
  <c r="Z701" i="8"/>
  <c r="Y701" i="8"/>
  <c r="X701" i="8"/>
  <c r="W701" i="8"/>
  <c r="V701" i="8"/>
  <c r="U701" i="8"/>
  <c r="T701" i="8"/>
  <c r="S701" i="8"/>
  <c r="R701" i="8"/>
  <c r="Q701" i="8"/>
  <c r="P701" i="8"/>
  <c r="N701" i="8"/>
  <c r="M701" i="8"/>
  <c r="Z700" i="8"/>
  <c r="Y700" i="8"/>
  <c r="X700" i="8"/>
  <c r="W700" i="8"/>
  <c r="V700" i="8"/>
  <c r="U700" i="8"/>
  <c r="T700" i="8"/>
  <c r="S700" i="8"/>
  <c r="R700" i="8"/>
  <c r="Q700" i="8"/>
  <c r="P700" i="8"/>
  <c r="N700" i="8"/>
  <c r="M700" i="8"/>
  <c r="Z699" i="8"/>
  <c r="Y699" i="8"/>
  <c r="X699" i="8"/>
  <c r="W699" i="8"/>
  <c r="V699" i="8"/>
  <c r="U699" i="8"/>
  <c r="T699" i="8"/>
  <c r="S699" i="8"/>
  <c r="R699" i="8"/>
  <c r="Q699" i="8"/>
  <c r="P699" i="8"/>
  <c r="N699" i="8"/>
  <c r="M699" i="8"/>
  <c r="Z698" i="8"/>
  <c r="Y698" i="8"/>
  <c r="X698" i="8"/>
  <c r="W698" i="8"/>
  <c r="V698" i="8"/>
  <c r="U698" i="8"/>
  <c r="T698" i="8"/>
  <c r="S698" i="8"/>
  <c r="R698" i="8"/>
  <c r="Q698" i="8"/>
  <c r="P698" i="8"/>
  <c r="N698" i="8"/>
  <c r="M698" i="8"/>
  <c r="Z697" i="8"/>
  <c r="Y697" i="8"/>
  <c r="X697" i="8"/>
  <c r="W697" i="8"/>
  <c r="V697" i="8"/>
  <c r="U697" i="8"/>
  <c r="T697" i="8"/>
  <c r="S697" i="8"/>
  <c r="R697" i="8"/>
  <c r="Q697" i="8"/>
  <c r="P697" i="8"/>
  <c r="N697" i="8"/>
  <c r="M697" i="8"/>
  <c r="Z696" i="8"/>
  <c r="Y696" i="8"/>
  <c r="X696" i="8"/>
  <c r="W696" i="8"/>
  <c r="V696" i="8"/>
  <c r="U696" i="8"/>
  <c r="T696" i="8"/>
  <c r="S696" i="8"/>
  <c r="R696" i="8"/>
  <c r="Q696" i="8"/>
  <c r="P696" i="8"/>
  <c r="N696" i="8"/>
  <c r="M696" i="8"/>
  <c r="Z695" i="8"/>
  <c r="Y695" i="8"/>
  <c r="X695" i="8"/>
  <c r="W695" i="8"/>
  <c r="V695" i="8"/>
  <c r="U695" i="8"/>
  <c r="T695" i="8"/>
  <c r="S695" i="8"/>
  <c r="R695" i="8"/>
  <c r="Q695" i="8"/>
  <c r="P695" i="8"/>
  <c r="N695" i="8"/>
  <c r="M695" i="8"/>
  <c r="Z694" i="8"/>
  <c r="Y694" i="8"/>
  <c r="X694" i="8"/>
  <c r="W694" i="8"/>
  <c r="V694" i="8"/>
  <c r="U694" i="8"/>
  <c r="T694" i="8"/>
  <c r="S694" i="8"/>
  <c r="R694" i="8"/>
  <c r="Q694" i="8"/>
  <c r="P694" i="8"/>
  <c r="N694" i="8"/>
  <c r="M694" i="8"/>
  <c r="Z693" i="8"/>
  <c r="Y693" i="8"/>
  <c r="X693" i="8"/>
  <c r="W693" i="8"/>
  <c r="V693" i="8"/>
  <c r="U693" i="8"/>
  <c r="T693" i="8"/>
  <c r="S693" i="8"/>
  <c r="R693" i="8"/>
  <c r="Q693" i="8"/>
  <c r="P693" i="8"/>
  <c r="N693" i="8"/>
  <c r="M693" i="8"/>
  <c r="Z692" i="8"/>
  <c r="Y692" i="8"/>
  <c r="X692" i="8"/>
  <c r="W692" i="8"/>
  <c r="V692" i="8"/>
  <c r="U692" i="8"/>
  <c r="T692" i="8"/>
  <c r="S692" i="8"/>
  <c r="R692" i="8"/>
  <c r="Q692" i="8"/>
  <c r="P692" i="8"/>
  <c r="N692" i="8"/>
  <c r="M692" i="8"/>
  <c r="Z691" i="8"/>
  <c r="Y691" i="8"/>
  <c r="X691" i="8"/>
  <c r="W691" i="8"/>
  <c r="V691" i="8"/>
  <c r="U691" i="8"/>
  <c r="T691" i="8"/>
  <c r="S691" i="8"/>
  <c r="R691" i="8"/>
  <c r="Q691" i="8"/>
  <c r="P691" i="8"/>
  <c r="N691" i="8"/>
  <c r="M691" i="8"/>
  <c r="Z690" i="8"/>
  <c r="Y690" i="8"/>
  <c r="X690" i="8"/>
  <c r="W690" i="8"/>
  <c r="V690" i="8"/>
  <c r="U690" i="8"/>
  <c r="T690" i="8"/>
  <c r="S690" i="8"/>
  <c r="R690" i="8"/>
  <c r="Q690" i="8"/>
  <c r="P690" i="8"/>
  <c r="N690" i="8"/>
  <c r="M690" i="8"/>
  <c r="Z689" i="8"/>
  <c r="Y689" i="8"/>
  <c r="X689" i="8"/>
  <c r="W689" i="8"/>
  <c r="V689" i="8"/>
  <c r="U689" i="8"/>
  <c r="T689" i="8"/>
  <c r="S689" i="8"/>
  <c r="R689" i="8"/>
  <c r="Q689" i="8"/>
  <c r="P689" i="8"/>
  <c r="N689" i="8"/>
  <c r="M689" i="8"/>
  <c r="Z688" i="8"/>
  <c r="Y688" i="8"/>
  <c r="X688" i="8"/>
  <c r="W688" i="8"/>
  <c r="V688" i="8"/>
  <c r="U688" i="8"/>
  <c r="T688" i="8"/>
  <c r="S688" i="8"/>
  <c r="R688" i="8"/>
  <c r="Q688" i="8"/>
  <c r="P688" i="8"/>
  <c r="N688" i="8"/>
  <c r="M688" i="8"/>
  <c r="Z687" i="8"/>
  <c r="Y687" i="8"/>
  <c r="X687" i="8"/>
  <c r="W687" i="8"/>
  <c r="V687" i="8"/>
  <c r="U687" i="8"/>
  <c r="T687" i="8"/>
  <c r="S687" i="8"/>
  <c r="R687" i="8"/>
  <c r="Q687" i="8"/>
  <c r="P687" i="8"/>
  <c r="N687" i="8"/>
  <c r="M687" i="8"/>
  <c r="Z686" i="8"/>
  <c r="Y686" i="8"/>
  <c r="X686" i="8"/>
  <c r="W686" i="8"/>
  <c r="V686" i="8"/>
  <c r="U686" i="8"/>
  <c r="T686" i="8"/>
  <c r="S686" i="8"/>
  <c r="R686" i="8"/>
  <c r="Q686" i="8"/>
  <c r="P686" i="8"/>
  <c r="N686" i="8"/>
  <c r="M686" i="8"/>
  <c r="Z685" i="8"/>
  <c r="Y685" i="8"/>
  <c r="X685" i="8"/>
  <c r="W685" i="8"/>
  <c r="V685" i="8"/>
  <c r="U685" i="8"/>
  <c r="T685" i="8"/>
  <c r="S685" i="8"/>
  <c r="R685" i="8"/>
  <c r="Q685" i="8"/>
  <c r="P685" i="8"/>
  <c r="N685" i="8"/>
  <c r="M685" i="8"/>
  <c r="Z684" i="8"/>
  <c r="Y684" i="8"/>
  <c r="X684" i="8"/>
  <c r="W684" i="8"/>
  <c r="V684" i="8"/>
  <c r="U684" i="8"/>
  <c r="T684" i="8"/>
  <c r="S684" i="8"/>
  <c r="R684" i="8"/>
  <c r="Q684" i="8"/>
  <c r="P684" i="8"/>
  <c r="N684" i="8"/>
  <c r="M684" i="8"/>
  <c r="Z683" i="8"/>
  <c r="Y683" i="8"/>
  <c r="X683" i="8"/>
  <c r="W683" i="8"/>
  <c r="V683" i="8"/>
  <c r="U683" i="8"/>
  <c r="T683" i="8"/>
  <c r="S683" i="8"/>
  <c r="R683" i="8"/>
  <c r="Q683" i="8"/>
  <c r="P683" i="8"/>
  <c r="N683" i="8"/>
  <c r="M683" i="8"/>
  <c r="Z682" i="8"/>
  <c r="Y682" i="8"/>
  <c r="X682" i="8"/>
  <c r="W682" i="8"/>
  <c r="V682" i="8"/>
  <c r="U682" i="8"/>
  <c r="T682" i="8"/>
  <c r="S682" i="8"/>
  <c r="R682" i="8"/>
  <c r="Q682" i="8"/>
  <c r="P682" i="8"/>
  <c r="N682" i="8"/>
  <c r="M682" i="8"/>
  <c r="Z681" i="8"/>
  <c r="Y681" i="8"/>
  <c r="X681" i="8"/>
  <c r="W681" i="8"/>
  <c r="V681" i="8"/>
  <c r="U681" i="8"/>
  <c r="T681" i="8"/>
  <c r="S681" i="8"/>
  <c r="R681" i="8"/>
  <c r="Q681" i="8"/>
  <c r="P681" i="8"/>
  <c r="N681" i="8"/>
  <c r="M681" i="8"/>
  <c r="Z680" i="8"/>
  <c r="Y680" i="8"/>
  <c r="X680" i="8"/>
  <c r="W680" i="8"/>
  <c r="V680" i="8"/>
  <c r="U680" i="8"/>
  <c r="T680" i="8"/>
  <c r="S680" i="8"/>
  <c r="R680" i="8"/>
  <c r="Q680" i="8"/>
  <c r="P680" i="8"/>
  <c r="N680" i="8"/>
  <c r="M680" i="8"/>
  <c r="Z679" i="8"/>
  <c r="Y679" i="8"/>
  <c r="X679" i="8"/>
  <c r="W679" i="8"/>
  <c r="V679" i="8"/>
  <c r="U679" i="8"/>
  <c r="T679" i="8"/>
  <c r="S679" i="8"/>
  <c r="R679" i="8"/>
  <c r="Q679" i="8"/>
  <c r="P679" i="8"/>
  <c r="N679" i="8"/>
  <c r="M679" i="8"/>
  <c r="Z678" i="8"/>
  <c r="Y678" i="8"/>
  <c r="X678" i="8"/>
  <c r="W678" i="8"/>
  <c r="V678" i="8"/>
  <c r="U678" i="8"/>
  <c r="T678" i="8"/>
  <c r="S678" i="8"/>
  <c r="R678" i="8"/>
  <c r="Q678" i="8"/>
  <c r="P678" i="8"/>
  <c r="N678" i="8"/>
  <c r="M678" i="8"/>
  <c r="Z677" i="8"/>
  <c r="Y677" i="8"/>
  <c r="X677" i="8"/>
  <c r="W677" i="8"/>
  <c r="V677" i="8"/>
  <c r="U677" i="8"/>
  <c r="T677" i="8"/>
  <c r="S677" i="8"/>
  <c r="R677" i="8"/>
  <c r="Q677" i="8"/>
  <c r="P677" i="8"/>
  <c r="N677" i="8"/>
  <c r="M677" i="8"/>
  <c r="Z676" i="8"/>
  <c r="Y676" i="8"/>
  <c r="X676" i="8"/>
  <c r="W676" i="8"/>
  <c r="V676" i="8"/>
  <c r="U676" i="8"/>
  <c r="T676" i="8"/>
  <c r="S676" i="8"/>
  <c r="R676" i="8"/>
  <c r="Q676" i="8"/>
  <c r="P676" i="8"/>
  <c r="N676" i="8"/>
  <c r="M676" i="8"/>
  <c r="Z675" i="8"/>
  <c r="Y675" i="8"/>
  <c r="X675" i="8"/>
  <c r="W675" i="8"/>
  <c r="V675" i="8"/>
  <c r="U675" i="8"/>
  <c r="T675" i="8"/>
  <c r="S675" i="8"/>
  <c r="R675" i="8"/>
  <c r="Q675" i="8"/>
  <c r="P675" i="8"/>
  <c r="N675" i="8"/>
  <c r="M675" i="8"/>
  <c r="Z674" i="8"/>
  <c r="Y674" i="8"/>
  <c r="X674" i="8"/>
  <c r="W674" i="8"/>
  <c r="V674" i="8"/>
  <c r="U674" i="8"/>
  <c r="T674" i="8"/>
  <c r="S674" i="8"/>
  <c r="R674" i="8"/>
  <c r="Q674" i="8"/>
  <c r="P674" i="8"/>
  <c r="N674" i="8"/>
  <c r="M674" i="8"/>
  <c r="Z673" i="8"/>
  <c r="Y673" i="8"/>
  <c r="X673" i="8"/>
  <c r="W673" i="8"/>
  <c r="V673" i="8"/>
  <c r="U673" i="8"/>
  <c r="T673" i="8"/>
  <c r="S673" i="8"/>
  <c r="R673" i="8"/>
  <c r="Q673" i="8"/>
  <c r="P673" i="8"/>
  <c r="N673" i="8"/>
  <c r="M673" i="8"/>
  <c r="Z672" i="8"/>
  <c r="Y672" i="8"/>
  <c r="X672" i="8"/>
  <c r="W672" i="8"/>
  <c r="V672" i="8"/>
  <c r="U672" i="8"/>
  <c r="T672" i="8"/>
  <c r="S672" i="8"/>
  <c r="R672" i="8"/>
  <c r="Q672" i="8"/>
  <c r="P672" i="8"/>
  <c r="N672" i="8"/>
  <c r="M672" i="8"/>
  <c r="Z671" i="8"/>
  <c r="Y671" i="8"/>
  <c r="X671" i="8"/>
  <c r="W671" i="8"/>
  <c r="V671" i="8"/>
  <c r="U671" i="8"/>
  <c r="T671" i="8"/>
  <c r="S671" i="8"/>
  <c r="R671" i="8"/>
  <c r="Q671" i="8"/>
  <c r="P671" i="8"/>
  <c r="N671" i="8"/>
  <c r="M671" i="8"/>
  <c r="Z670" i="8"/>
  <c r="Y670" i="8"/>
  <c r="X670" i="8"/>
  <c r="W670" i="8"/>
  <c r="V670" i="8"/>
  <c r="U670" i="8"/>
  <c r="T670" i="8"/>
  <c r="S670" i="8"/>
  <c r="R670" i="8"/>
  <c r="Q670" i="8"/>
  <c r="P670" i="8"/>
  <c r="N670" i="8"/>
  <c r="M670" i="8"/>
  <c r="Z669" i="8"/>
  <c r="Y669" i="8"/>
  <c r="X669" i="8"/>
  <c r="W669" i="8"/>
  <c r="V669" i="8"/>
  <c r="U669" i="8"/>
  <c r="T669" i="8"/>
  <c r="S669" i="8"/>
  <c r="R669" i="8"/>
  <c r="Q669" i="8"/>
  <c r="P669" i="8"/>
  <c r="N669" i="8"/>
  <c r="M669" i="8"/>
  <c r="Z668" i="8"/>
  <c r="Y668" i="8"/>
  <c r="X668" i="8"/>
  <c r="W668" i="8"/>
  <c r="V668" i="8"/>
  <c r="U668" i="8"/>
  <c r="T668" i="8"/>
  <c r="S668" i="8"/>
  <c r="R668" i="8"/>
  <c r="Q668" i="8"/>
  <c r="P668" i="8"/>
  <c r="N668" i="8"/>
  <c r="M668" i="8"/>
  <c r="Z667" i="8"/>
  <c r="Y667" i="8"/>
  <c r="X667" i="8"/>
  <c r="W667" i="8"/>
  <c r="V667" i="8"/>
  <c r="U667" i="8"/>
  <c r="T667" i="8"/>
  <c r="S667" i="8"/>
  <c r="R667" i="8"/>
  <c r="Q667" i="8"/>
  <c r="P667" i="8"/>
  <c r="N667" i="8"/>
  <c r="M667" i="8"/>
  <c r="Z666" i="8"/>
  <c r="Y666" i="8"/>
  <c r="X666" i="8"/>
  <c r="W666" i="8"/>
  <c r="V666" i="8"/>
  <c r="U666" i="8"/>
  <c r="T666" i="8"/>
  <c r="S666" i="8"/>
  <c r="R666" i="8"/>
  <c r="Q666" i="8"/>
  <c r="P666" i="8"/>
  <c r="N666" i="8"/>
  <c r="M666" i="8"/>
  <c r="Z665" i="8"/>
  <c r="Y665" i="8"/>
  <c r="X665" i="8"/>
  <c r="W665" i="8"/>
  <c r="V665" i="8"/>
  <c r="U665" i="8"/>
  <c r="T665" i="8"/>
  <c r="S665" i="8"/>
  <c r="R665" i="8"/>
  <c r="Q665" i="8"/>
  <c r="P665" i="8"/>
  <c r="N665" i="8"/>
  <c r="M665" i="8"/>
  <c r="Z664" i="8"/>
  <c r="Y664" i="8"/>
  <c r="X664" i="8"/>
  <c r="W664" i="8"/>
  <c r="V664" i="8"/>
  <c r="U664" i="8"/>
  <c r="T664" i="8"/>
  <c r="S664" i="8"/>
  <c r="R664" i="8"/>
  <c r="Q664" i="8"/>
  <c r="P664" i="8"/>
  <c r="N664" i="8"/>
  <c r="M664" i="8"/>
  <c r="Z663" i="8"/>
  <c r="Y663" i="8"/>
  <c r="X663" i="8"/>
  <c r="W663" i="8"/>
  <c r="V663" i="8"/>
  <c r="U663" i="8"/>
  <c r="T663" i="8"/>
  <c r="S663" i="8"/>
  <c r="R663" i="8"/>
  <c r="Q663" i="8"/>
  <c r="P663" i="8"/>
  <c r="N663" i="8"/>
  <c r="M663" i="8"/>
  <c r="Z662" i="8"/>
  <c r="Y662" i="8"/>
  <c r="X662" i="8"/>
  <c r="W662" i="8"/>
  <c r="V662" i="8"/>
  <c r="U662" i="8"/>
  <c r="T662" i="8"/>
  <c r="S662" i="8"/>
  <c r="R662" i="8"/>
  <c r="Q662" i="8"/>
  <c r="P662" i="8"/>
  <c r="N662" i="8"/>
  <c r="M662" i="8"/>
  <c r="Z661" i="8"/>
  <c r="Y661" i="8"/>
  <c r="X661" i="8"/>
  <c r="W661" i="8"/>
  <c r="V661" i="8"/>
  <c r="U661" i="8"/>
  <c r="T661" i="8"/>
  <c r="S661" i="8"/>
  <c r="R661" i="8"/>
  <c r="Q661" i="8"/>
  <c r="P661" i="8"/>
  <c r="N661" i="8"/>
  <c r="M661" i="8"/>
  <c r="Z660" i="8"/>
  <c r="Y660" i="8"/>
  <c r="X660" i="8"/>
  <c r="W660" i="8"/>
  <c r="V660" i="8"/>
  <c r="U660" i="8"/>
  <c r="T660" i="8"/>
  <c r="S660" i="8"/>
  <c r="R660" i="8"/>
  <c r="Q660" i="8"/>
  <c r="P660" i="8"/>
  <c r="N660" i="8"/>
  <c r="M660" i="8"/>
  <c r="Z659" i="8"/>
  <c r="Y659" i="8"/>
  <c r="X659" i="8"/>
  <c r="W659" i="8"/>
  <c r="V659" i="8"/>
  <c r="U659" i="8"/>
  <c r="T659" i="8"/>
  <c r="S659" i="8"/>
  <c r="R659" i="8"/>
  <c r="Q659" i="8"/>
  <c r="P659" i="8"/>
  <c r="N659" i="8"/>
  <c r="M659" i="8"/>
  <c r="Z658" i="8"/>
  <c r="Y658" i="8"/>
  <c r="X658" i="8"/>
  <c r="W658" i="8"/>
  <c r="V658" i="8"/>
  <c r="U658" i="8"/>
  <c r="T658" i="8"/>
  <c r="S658" i="8"/>
  <c r="R658" i="8"/>
  <c r="Q658" i="8"/>
  <c r="P658" i="8"/>
  <c r="N658" i="8"/>
  <c r="M658" i="8"/>
  <c r="Z657" i="8"/>
  <c r="Y657" i="8"/>
  <c r="X657" i="8"/>
  <c r="W657" i="8"/>
  <c r="V657" i="8"/>
  <c r="U657" i="8"/>
  <c r="T657" i="8"/>
  <c r="S657" i="8"/>
  <c r="R657" i="8"/>
  <c r="Q657" i="8"/>
  <c r="P657" i="8"/>
  <c r="N657" i="8"/>
  <c r="M657" i="8"/>
  <c r="Z656" i="8"/>
  <c r="Y656" i="8"/>
  <c r="X656" i="8"/>
  <c r="W656" i="8"/>
  <c r="V656" i="8"/>
  <c r="U656" i="8"/>
  <c r="T656" i="8"/>
  <c r="S656" i="8"/>
  <c r="R656" i="8"/>
  <c r="Q656" i="8"/>
  <c r="P656" i="8"/>
  <c r="N656" i="8"/>
  <c r="M656" i="8"/>
  <c r="Z655" i="8"/>
  <c r="Y655" i="8"/>
  <c r="X655" i="8"/>
  <c r="W655" i="8"/>
  <c r="V655" i="8"/>
  <c r="U655" i="8"/>
  <c r="T655" i="8"/>
  <c r="S655" i="8"/>
  <c r="R655" i="8"/>
  <c r="Q655" i="8"/>
  <c r="P655" i="8"/>
  <c r="N655" i="8"/>
  <c r="M655" i="8"/>
  <c r="Z654" i="8"/>
  <c r="Y654" i="8"/>
  <c r="X654" i="8"/>
  <c r="W654" i="8"/>
  <c r="V654" i="8"/>
  <c r="U654" i="8"/>
  <c r="T654" i="8"/>
  <c r="S654" i="8"/>
  <c r="R654" i="8"/>
  <c r="Q654" i="8"/>
  <c r="P654" i="8"/>
  <c r="N654" i="8"/>
  <c r="M654" i="8"/>
  <c r="Z653" i="8"/>
  <c r="Y653" i="8"/>
  <c r="X653" i="8"/>
  <c r="W653" i="8"/>
  <c r="V653" i="8"/>
  <c r="U653" i="8"/>
  <c r="T653" i="8"/>
  <c r="S653" i="8"/>
  <c r="R653" i="8"/>
  <c r="Q653" i="8"/>
  <c r="P653" i="8"/>
  <c r="N653" i="8"/>
  <c r="M653" i="8"/>
  <c r="Z652" i="8"/>
  <c r="Y652" i="8"/>
  <c r="X652" i="8"/>
  <c r="W652" i="8"/>
  <c r="V652" i="8"/>
  <c r="U652" i="8"/>
  <c r="T652" i="8"/>
  <c r="S652" i="8"/>
  <c r="R652" i="8"/>
  <c r="Q652" i="8"/>
  <c r="P652" i="8"/>
  <c r="N652" i="8"/>
  <c r="M652" i="8"/>
  <c r="Z651" i="8"/>
  <c r="Y651" i="8"/>
  <c r="X651" i="8"/>
  <c r="W651" i="8"/>
  <c r="V651" i="8"/>
  <c r="U651" i="8"/>
  <c r="T651" i="8"/>
  <c r="S651" i="8"/>
  <c r="R651" i="8"/>
  <c r="Q651" i="8"/>
  <c r="P651" i="8"/>
  <c r="N651" i="8"/>
  <c r="M651" i="8"/>
  <c r="Z650" i="8"/>
  <c r="Y650" i="8"/>
  <c r="X650" i="8"/>
  <c r="W650" i="8"/>
  <c r="V650" i="8"/>
  <c r="U650" i="8"/>
  <c r="T650" i="8"/>
  <c r="S650" i="8"/>
  <c r="R650" i="8"/>
  <c r="Q650" i="8"/>
  <c r="P650" i="8"/>
  <c r="N650" i="8"/>
  <c r="M650" i="8"/>
  <c r="Z649" i="8"/>
  <c r="Y649" i="8"/>
  <c r="X649" i="8"/>
  <c r="W649" i="8"/>
  <c r="V649" i="8"/>
  <c r="U649" i="8"/>
  <c r="T649" i="8"/>
  <c r="S649" i="8"/>
  <c r="R649" i="8"/>
  <c r="Q649" i="8"/>
  <c r="P649" i="8"/>
  <c r="N649" i="8"/>
  <c r="M649" i="8"/>
  <c r="Z648" i="8"/>
  <c r="Y648" i="8"/>
  <c r="X648" i="8"/>
  <c r="W648" i="8"/>
  <c r="V648" i="8"/>
  <c r="U648" i="8"/>
  <c r="T648" i="8"/>
  <c r="S648" i="8"/>
  <c r="R648" i="8"/>
  <c r="Q648" i="8"/>
  <c r="P648" i="8"/>
  <c r="N648" i="8"/>
  <c r="M648" i="8"/>
  <c r="Z647" i="8"/>
  <c r="Y647" i="8"/>
  <c r="X647" i="8"/>
  <c r="W647" i="8"/>
  <c r="V647" i="8"/>
  <c r="U647" i="8"/>
  <c r="T647" i="8"/>
  <c r="S647" i="8"/>
  <c r="R647" i="8"/>
  <c r="Q647" i="8"/>
  <c r="P647" i="8"/>
  <c r="N647" i="8"/>
  <c r="M647" i="8"/>
  <c r="Z646" i="8"/>
  <c r="Y646" i="8"/>
  <c r="X646" i="8"/>
  <c r="W646" i="8"/>
  <c r="V646" i="8"/>
  <c r="U646" i="8"/>
  <c r="T646" i="8"/>
  <c r="S646" i="8"/>
  <c r="R646" i="8"/>
  <c r="Q646" i="8"/>
  <c r="P646" i="8"/>
  <c r="N646" i="8"/>
  <c r="M646" i="8"/>
  <c r="Z645" i="8"/>
  <c r="Y645" i="8"/>
  <c r="X645" i="8"/>
  <c r="W645" i="8"/>
  <c r="V645" i="8"/>
  <c r="U645" i="8"/>
  <c r="T645" i="8"/>
  <c r="S645" i="8"/>
  <c r="R645" i="8"/>
  <c r="Q645" i="8"/>
  <c r="P645" i="8"/>
  <c r="N645" i="8"/>
  <c r="M645" i="8"/>
  <c r="Z644" i="8"/>
  <c r="Y644" i="8"/>
  <c r="X644" i="8"/>
  <c r="W644" i="8"/>
  <c r="V644" i="8"/>
  <c r="U644" i="8"/>
  <c r="T644" i="8"/>
  <c r="S644" i="8"/>
  <c r="R644" i="8"/>
  <c r="Q644" i="8"/>
  <c r="P644" i="8"/>
  <c r="N644" i="8"/>
  <c r="M644" i="8"/>
  <c r="Z643" i="8"/>
  <c r="Y643" i="8"/>
  <c r="X643" i="8"/>
  <c r="W643" i="8"/>
  <c r="V643" i="8"/>
  <c r="U643" i="8"/>
  <c r="T643" i="8"/>
  <c r="S643" i="8"/>
  <c r="R643" i="8"/>
  <c r="Q643" i="8"/>
  <c r="P643" i="8"/>
  <c r="N643" i="8"/>
  <c r="M643" i="8"/>
  <c r="Z642" i="8"/>
  <c r="Y642" i="8"/>
  <c r="X642" i="8"/>
  <c r="W642" i="8"/>
  <c r="V642" i="8"/>
  <c r="U642" i="8"/>
  <c r="T642" i="8"/>
  <c r="S642" i="8"/>
  <c r="R642" i="8"/>
  <c r="Q642" i="8"/>
  <c r="P642" i="8"/>
  <c r="N642" i="8"/>
  <c r="M642" i="8"/>
  <c r="Z641" i="8"/>
  <c r="Y641" i="8"/>
  <c r="X641" i="8"/>
  <c r="W641" i="8"/>
  <c r="V641" i="8"/>
  <c r="U641" i="8"/>
  <c r="T641" i="8"/>
  <c r="S641" i="8"/>
  <c r="R641" i="8"/>
  <c r="Q641" i="8"/>
  <c r="P641" i="8"/>
  <c r="N641" i="8"/>
  <c r="M641" i="8"/>
  <c r="Z640" i="8"/>
  <c r="Y640" i="8"/>
  <c r="X640" i="8"/>
  <c r="W640" i="8"/>
  <c r="V640" i="8"/>
  <c r="U640" i="8"/>
  <c r="T640" i="8"/>
  <c r="S640" i="8"/>
  <c r="R640" i="8"/>
  <c r="Q640" i="8"/>
  <c r="P640" i="8"/>
  <c r="N640" i="8"/>
  <c r="M640" i="8"/>
  <c r="Z639" i="8"/>
  <c r="Y639" i="8"/>
  <c r="X639" i="8"/>
  <c r="W639" i="8"/>
  <c r="V639" i="8"/>
  <c r="U639" i="8"/>
  <c r="T639" i="8"/>
  <c r="S639" i="8"/>
  <c r="R639" i="8"/>
  <c r="Q639" i="8"/>
  <c r="P639" i="8"/>
  <c r="N639" i="8"/>
  <c r="M639" i="8"/>
  <c r="Z638" i="8"/>
  <c r="Y638" i="8"/>
  <c r="X638" i="8"/>
  <c r="W638" i="8"/>
  <c r="V638" i="8"/>
  <c r="U638" i="8"/>
  <c r="T638" i="8"/>
  <c r="S638" i="8"/>
  <c r="R638" i="8"/>
  <c r="Q638" i="8"/>
  <c r="P638" i="8"/>
  <c r="N638" i="8"/>
  <c r="M638" i="8"/>
  <c r="Z637" i="8"/>
  <c r="Y637" i="8"/>
  <c r="X637" i="8"/>
  <c r="W637" i="8"/>
  <c r="V637" i="8"/>
  <c r="U637" i="8"/>
  <c r="T637" i="8"/>
  <c r="S637" i="8"/>
  <c r="R637" i="8"/>
  <c r="Q637" i="8"/>
  <c r="Z312" i="8"/>
  <c r="Y312" i="8"/>
  <c r="X312" i="8"/>
  <c r="W312" i="8"/>
  <c r="V312" i="8"/>
  <c r="U312" i="8"/>
  <c r="T312" i="8"/>
  <c r="S312" i="8"/>
  <c r="R312" i="8"/>
  <c r="Q312" i="8"/>
  <c r="P312" i="8"/>
  <c r="N312" i="8"/>
  <c r="M312" i="8"/>
  <c r="Z311" i="8"/>
  <c r="Y311" i="8"/>
  <c r="X311" i="8"/>
  <c r="W311" i="8"/>
  <c r="V311" i="8"/>
  <c r="U311" i="8"/>
  <c r="T311" i="8"/>
  <c r="S311" i="8"/>
  <c r="R311" i="8"/>
  <c r="Q311" i="8"/>
  <c r="P311" i="8"/>
  <c r="N311" i="8"/>
  <c r="M311" i="8"/>
  <c r="Z310" i="8"/>
  <c r="Y310" i="8"/>
  <c r="X310" i="8"/>
  <c r="W310" i="8"/>
  <c r="V310" i="8"/>
  <c r="U310" i="8"/>
  <c r="T310" i="8"/>
  <c r="S310" i="8"/>
  <c r="R310" i="8"/>
  <c r="Q310" i="8"/>
  <c r="P310" i="8"/>
  <c r="N310" i="8"/>
  <c r="M310" i="8"/>
  <c r="Z309" i="8"/>
  <c r="Y309" i="8"/>
  <c r="X309" i="8"/>
  <c r="W309" i="8"/>
  <c r="V309" i="8"/>
  <c r="U309" i="8"/>
  <c r="T309" i="8"/>
  <c r="S309" i="8"/>
  <c r="R309" i="8"/>
  <c r="Q309" i="8"/>
  <c r="P309" i="8"/>
  <c r="N309" i="8"/>
  <c r="M309" i="8"/>
  <c r="Z308" i="8"/>
  <c r="Y308" i="8"/>
  <c r="X308" i="8"/>
  <c r="W308" i="8"/>
  <c r="V308" i="8"/>
  <c r="U308" i="8"/>
  <c r="T308" i="8"/>
  <c r="S308" i="8"/>
  <c r="R308" i="8"/>
  <c r="Q308" i="8"/>
  <c r="P308" i="8"/>
  <c r="N308" i="8"/>
  <c r="M308" i="8"/>
  <c r="Z307" i="8"/>
  <c r="Y307" i="8"/>
  <c r="X307" i="8"/>
  <c r="W307" i="8"/>
  <c r="V307" i="8"/>
  <c r="U307" i="8"/>
  <c r="T307" i="8"/>
  <c r="S307" i="8"/>
  <c r="R307" i="8"/>
  <c r="Q307" i="8"/>
  <c r="P307" i="8"/>
  <c r="N307" i="8"/>
  <c r="M307" i="8"/>
  <c r="Z306" i="8"/>
  <c r="Y306" i="8"/>
  <c r="X306" i="8"/>
  <c r="W306" i="8"/>
  <c r="V306" i="8"/>
  <c r="U306" i="8"/>
  <c r="T306" i="8"/>
  <c r="S306" i="8"/>
  <c r="R306" i="8"/>
  <c r="Q306" i="8"/>
  <c r="P306" i="8"/>
  <c r="N306" i="8"/>
  <c r="M306" i="8"/>
  <c r="Z305" i="8"/>
  <c r="Y305" i="8"/>
  <c r="X305" i="8"/>
  <c r="W305" i="8"/>
  <c r="V305" i="8"/>
  <c r="U305" i="8"/>
  <c r="T305" i="8"/>
  <c r="S305" i="8"/>
  <c r="R305" i="8"/>
  <c r="Q305" i="8"/>
  <c r="P305" i="8"/>
  <c r="N305" i="8"/>
  <c r="M305" i="8"/>
  <c r="Z304" i="8"/>
  <c r="Y304" i="8"/>
  <c r="X304" i="8"/>
  <c r="W304" i="8"/>
  <c r="V304" i="8"/>
  <c r="U304" i="8"/>
  <c r="T304" i="8"/>
  <c r="S304" i="8"/>
  <c r="R304" i="8"/>
  <c r="Q304" i="8"/>
  <c r="P304" i="8"/>
  <c r="N304" i="8"/>
  <c r="M304" i="8"/>
  <c r="Z303" i="8"/>
  <c r="Y303" i="8"/>
  <c r="X303" i="8"/>
  <c r="W303" i="8"/>
  <c r="V303" i="8"/>
  <c r="U303" i="8"/>
  <c r="T303" i="8"/>
  <c r="S303" i="8"/>
  <c r="R303" i="8"/>
  <c r="Q303" i="8"/>
  <c r="P303" i="8"/>
  <c r="N303" i="8"/>
  <c r="M303" i="8"/>
  <c r="Z302" i="8"/>
  <c r="Y302" i="8"/>
  <c r="X302" i="8"/>
  <c r="W302" i="8"/>
  <c r="V302" i="8"/>
  <c r="U302" i="8"/>
  <c r="T302" i="8"/>
  <c r="S302" i="8"/>
  <c r="R302" i="8"/>
  <c r="Q302" i="8"/>
  <c r="P302" i="8"/>
  <c r="N302" i="8"/>
  <c r="M302" i="8"/>
  <c r="Z301" i="8"/>
  <c r="Y301" i="8"/>
  <c r="X301" i="8"/>
  <c r="W301" i="8"/>
  <c r="V301" i="8"/>
  <c r="U301" i="8"/>
  <c r="T301" i="8"/>
  <c r="S301" i="8"/>
  <c r="R301" i="8"/>
  <c r="Q301" i="8"/>
  <c r="P301" i="8"/>
  <c r="N301" i="8"/>
  <c r="M301" i="8"/>
  <c r="Z300" i="8"/>
  <c r="Y300" i="8"/>
  <c r="X300" i="8"/>
  <c r="W300" i="8"/>
  <c r="V300" i="8"/>
  <c r="U300" i="8"/>
  <c r="T300" i="8"/>
  <c r="S300" i="8"/>
  <c r="R300" i="8"/>
  <c r="Q300" i="8"/>
  <c r="P300" i="8"/>
  <c r="N300" i="8"/>
  <c r="M300" i="8"/>
  <c r="Z299" i="8"/>
  <c r="Y299" i="8"/>
  <c r="X299" i="8"/>
  <c r="W299" i="8"/>
  <c r="V299" i="8"/>
  <c r="U299" i="8"/>
  <c r="T299" i="8"/>
  <c r="S299" i="8"/>
  <c r="R299" i="8"/>
  <c r="Q299" i="8"/>
  <c r="P299" i="8"/>
  <c r="N299" i="8"/>
  <c r="M299" i="8"/>
  <c r="X298" i="8"/>
  <c r="X297" i="8"/>
  <c r="M297" i="8"/>
  <c r="X296" i="8"/>
  <c r="M296" i="8"/>
  <c r="Z295" i="8"/>
  <c r="Y295" i="8"/>
  <c r="X295" i="8"/>
  <c r="W295" i="8"/>
  <c r="V295" i="8"/>
  <c r="U295" i="8"/>
  <c r="T295" i="8"/>
  <c r="S295" i="8"/>
  <c r="R295" i="8"/>
  <c r="Q295" i="8"/>
  <c r="P295" i="8"/>
  <c r="N295" i="8"/>
  <c r="M295" i="8"/>
  <c r="X294" i="8"/>
  <c r="M294" i="8"/>
  <c r="Z293" i="8"/>
  <c r="Y293" i="8"/>
  <c r="X293" i="8"/>
  <c r="W293" i="8"/>
  <c r="V293" i="8"/>
  <c r="U293" i="8"/>
  <c r="T293" i="8"/>
  <c r="S293" i="8"/>
  <c r="R293" i="8"/>
  <c r="Q293" i="8"/>
  <c r="P293" i="8"/>
  <c r="N293" i="8"/>
  <c r="M293" i="8"/>
  <c r="X292" i="8"/>
  <c r="Z291" i="8"/>
  <c r="Y291" i="8"/>
  <c r="X291" i="8"/>
  <c r="W291" i="8"/>
  <c r="V291" i="8"/>
  <c r="U291" i="8"/>
  <c r="T291" i="8"/>
  <c r="S291" i="8"/>
  <c r="R291" i="8"/>
  <c r="Q291" i="8"/>
  <c r="P291" i="8"/>
  <c r="N291" i="8"/>
  <c r="M291" i="8"/>
  <c r="Z290" i="8"/>
  <c r="Y290" i="8"/>
  <c r="X290" i="8"/>
  <c r="W290" i="8"/>
  <c r="V290" i="8"/>
  <c r="U290" i="8"/>
  <c r="T290" i="8"/>
  <c r="S290" i="8"/>
  <c r="R290" i="8"/>
  <c r="Q290" i="8"/>
  <c r="P290" i="8"/>
  <c r="N290" i="8"/>
  <c r="M290" i="8"/>
  <c r="Z288" i="8"/>
  <c r="Y288" i="8"/>
  <c r="X288" i="8"/>
  <c r="W288" i="8"/>
  <c r="V288" i="8"/>
  <c r="U288" i="8"/>
  <c r="T288" i="8"/>
  <c r="S288" i="8"/>
  <c r="R288" i="8"/>
  <c r="Q288" i="8"/>
  <c r="P288" i="8"/>
  <c r="N288" i="8"/>
  <c r="M288" i="8"/>
  <c r="X287" i="8"/>
  <c r="X286" i="8"/>
  <c r="Z285" i="8"/>
  <c r="Y285" i="8"/>
  <c r="X285" i="8"/>
  <c r="W285" i="8"/>
  <c r="V285" i="8"/>
  <c r="U285" i="8"/>
  <c r="T285" i="8"/>
  <c r="S285" i="8"/>
  <c r="R285" i="8"/>
  <c r="Q285" i="8"/>
  <c r="P285" i="8"/>
  <c r="N285" i="8"/>
  <c r="M285" i="8"/>
  <c r="Z284" i="8"/>
  <c r="Y284" i="8"/>
  <c r="X284" i="8"/>
  <c r="W284" i="8"/>
  <c r="V284" i="8"/>
  <c r="U284" i="8"/>
  <c r="T284" i="8"/>
  <c r="S284" i="8"/>
  <c r="R284" i="8"/>
  <c r="Q284" i="8"/>
  <c r="P284" i="8"/>
  <c r="N284" i="8"/>
  <c r="M284" i="8"/>
  <c r="X283" i="8"/>
  <c r="X282" i="8"/>
  <c r="X281" i="8"/>
  <c r="Z280" i="8"/>
  <c r="Y280" i="8"/>
  <c r="X280" i="8"/>
  <c r="W280" i="8"/>
  <c r="V280" i="8"/>
  <c r="U280" i="8"/>
  <c r="T280" i="8"/>
  <c r="S280" i="8"/>
  <c r="R280" i="8"/>
  <c r="Q280" i="8"/>
  <c r="P280" i="8"/>
  <c r="N280" i="8"/>
  <c r="M280" i="8"/>
  <c r="X279" i="8"/>
  <c r="X278" i="8"/>
  <c r="Z277" i="8"/>
  <c r="Y277" i="8"/>
  <c r="X277" i="8"/>
  <c r="W277" i="8"/>
  <c r="V277" i="8"/>
  <c r="U277" i="8"/>
  <c r="T277" i="8"/>
  <c r="S277" i="8"/>
  <c r="R277" i="8"/>
  <c r="Q277" i="8"/>
  <c r="P277" i="8"/>
  <c r="N277" i="8"/>
  <c r="M277" i="8"/>
  <c r="Z276" i="8"/>
  <c r="Y276" i="8"/>
  <c r="X276" i="8"/>
  <c r="W276" i="8"/>
  <c r="V276" i="8"/>
  <c r="U276" i="8"/>
  <c r="T276" i="8"/>
  <c r="S276" i="8"/>
  <c r="R276" i="8"/>
  <c r="Q276" i="8"/>
  <c r="P276" i="8"/>
  <c r="N276" i="8"/>
  <c r="M276" i="8"/>
  <c r="X275" i="8"/>
  <c r="X274" i="8"/>
  <c r="X273" i="8"/>
  <c r="X272" i="8"/>
  <c r="Z271" i="8"/>
  <c r="Y271" i="8"/>
  <c r="X271" i="8"/>
  <c r="W271" i="8"/>
  <c r="V271" i="8"/>
  <c r="U271" i="8"/>
  <c r="T271" i="8"/>
  <c r="S271" i="8"/>
  <c r="R271" i="8"/>
  <c r="Q271" i="8"/>
  <c r="P271" i="8"/>
  <c r="N271" i="8"/>
  <c r="M271" i="8"/>
  <c r="X270" i="8"/>
  <c r="X269" i="8"/>
  <c r="X268" i="8"/>
  <c r="X267" i="8"/>
  <c r="X266" i="8"/>
  <c r="M266" i="8"/>
  <c r="X265" i="8"/>
  <c r="X264" i="8"/>
  <c r="X263" i="8"/>
  <c r="X262" i="8"/>
  <c r="X261" i="8"/>
  <c r="X259" i="8"/>
  <c r="X258" i="8"/>
  <c r="X257" i="8"/>
  <c r="X256" i="8"/>
  <c r="X255" i="8"/>
  <c r="X254" i="8"/>
  <c r="X253" i="8"/>
  <c r="X252" i="8"/>
  <c r="X251" i="8"/>
  <c r="X248" i="8"/>
  <c r="X247" i="8"/>
  <c r="X245" i="8"/>
  <c r="X243" i="8"/>
  <c r="X241" i="8"/>
  <c r="X240" i="8"/>
  <c r="X236" i="8"/>
  <c r="X234" i="8"/>
  <c r="X232" i="8"/>
  <c r="X231" i="8"/>
  <c r="X230" i="8"/>
  <c r="X227" i="8"/>
  <c r="X223" i="8"/>
  <c r="X222" i="8"/>
  <c r="X220" i="8"/>
  <c r="X218" i="8"/>
  <c r="X217" i="8"/>
  <c r="X216" i="8"/>
  <c r="X215" i="8"/>
  <c r="X214" i="8"/>
  <c r="X213" i="8"/>
  <c r="X212" i="8"/>
  <c r="X211" i="8"/>
  <c r="X209" i="8"/>
  <c r="X208" i="8"/>
  <c r="X205" i="8"/>
  <c r="X202" i="8"/>
  <c r="X201" i="8"/>
  <c r="X195" i="8"/>
  <c r="X191" i="8"/>
  <c r="X190" i="8"/>
  <c r="X189" i="8"/>
  <c r="X188" i="8"/>
  <c r="X187" i="8"/>
  <c r="X186" i="8"/>
  <c r="X185" i="8"/>
  <c r="X184" i="8"/>
  <c r="X183" i="8"/>
  <c r="X182" i="8"/>
  <c r="X180" i="8"/>
  <c r="X179" i="8"/>
  <c r="X178" i="8"/>
  <c r="X177" i="8"/>
  <c r="X176" i="8"/>
  <c r="X175" i="8"/>
  <c r="X174" i="8"/>
  <c r="X173" i="8"/>
  <c r="X172" i="8"/>
  <c r="X171" i="8"/>
  <c r="X170" i="8"/>
  <c r="Z169" i="8"/>
  <c r="Y169" i="8"/>
  <c r="X169" i="8"/>
  <c r="W169" i="8"/>
  <c r="V169" i="8"/>
  <c r="U169" i="8"/>
  <c r="T169" i="8"/>
  <c r="S169" i="8"/>
  <c r="R169" i="8"/>
  <c r="Q169" i="8"/>
  <c r="P169" i="8"/>
  <c r="O169" i="8"/>
  <c r="N169" i="8"/>
  <c r="M169" i="8"/>
  <c r="Z168" i="8"/>
  <c r="Y168" i="8"/>
  <c r="X168" i="8"/>
  <c r="W168" i="8"/>
  <c r="V168" i="8"/>
  <c r="U168" i="8"/>
  <c r="T168" i="8"/>
  <c r="S168" i="8"/>
  <c r="R168" i="8"/>
  <c r="Q168" i="8"/>
  <c r="P168" i="8"/>
  <c r="O168" i="8"/>
  <c r="N168" i="8"/>
  <c r="M168" i="8"/>
  <c r="Z167" i="8"/>
  <c r="Y167" i="8"/>
  <c r="X167" i="8"/>
  <c r="W167" i="8"/>
  <c r="V167" i="8"/>
  <c r="U167" i="8"/>
  <c r="T167" i="8"/>
  <c r="S167" i="8"/>
  <c r="R167" i="8"/>
  <c r="Q167" i="8"/>
  <c r="P167" i="8"/>
  <c r="O167" i="8"/>
  <c r="N167" i="8"/>
  <c r="M167" i="8"/>
  <c r="Z166" i="8"/>
  <c r="Y166" i="8"/>
  <c r="X166" i="8"/>
  <c r="W166" i="8"/>
  <c r="V166" i="8"/>
  <c r="U166" i="8"/>
  <c r="T166" i="8"/>
  <c r="S166" i="8"/>
  <c r="R166" i="8"/>
  <c r="Q166" i="8"/>
  <c r="P166" i="8"/>
  <c r="O166" i="8"/>
  <c r="N166" i="8"/>
  <c r="M166" i="8"/>
  <c r="Z165" i="8"/>
  <c r="Y165" i="8"/>
  <c r="X165" i="8"/>
  <c r="W165" i="8"/>
  <c r="V165" i="8"/>
  <c r="U165" i="8"/>
  <c r="T165" i="8"/>
  <c r="S165" i="8"/>
  <c r="R165" i="8"/>
  <c r="Q165" i="8"/>
  <c r="P165" i="8"/>
  <c r="O165" i="8"/>
  <c r="N165" i="8"/>
  <c r="M165" i="8"/>
  <c r="Z164" i="8"/>
  <c r="Y164" i="8"/>
  <c r="X164" i="8"/>
  <c r="W164" i="8"/>
  <c r="V164" i="8"/>
  <c r="U164" i="8"/>
  <c r="T164" i="8"/>
  <c r="S164" i="8"/>
  <c r="R164" i="8"/>
  <c r="Q164" i="8"/>
  <c r="P164" i="8"/>
  <c r="O164" i="8"/>
  <c r="N164" i="8"/>
  <c r="M164" i="8"/>
  <c r="Z163" i="8"/>
  <c r="Y163" i="8"/>
  <c r="X163" i="8"/>
  <c r="W163" i="8"/>
  <c r="V163" i="8"/>
  <c r="U163" i="8"/>
  <c r="T163" i="8"/>
  <c r="S163" i="8"/>
  <c r="R163" i="8"/>
  <c r="Q163" i="8"/>
  <c r="P163" i="8"/>
  <c r="O163" i="8"/>
  <c r="N163" i="8"/>
  <c r="M163" i="8"/>
  <c r="Z162" i="8"/>
  <c r="Y162" i="8"/>
  <c r="X162" i="8"/>
  <c r="W162" i="8"/>
  <c r="V162" i="8"/>
  <c r="U162" i="8"/>
  <c r="T162" i="8"/>
  <c r="S162" i="8"/>
  <c r="R162" i="8"/>
  <c r="Q162" i="8"/>
  <c r="P162" i="8"/>
  <c r="O162" i="8"/>
  <c r="N162" i="8"/>
  <c r="M162" i="8"/>
  <c r="Z161" i="8"/>
  <c r="Y161" i="8"/>
  <c r="X161" i="8"/>
  <c r="W161" i="8"/>
  <c r="V161" i="8"/>
  <c r="U161" i="8"/>
  <c r="T161" i="8"/>
  <c r="S161" i="8"/>
  <c r="R161" i="8"/>
  <c r="Q161" i="8"/>
  <c r="P161" i="8"/>
  <c r="O161" i="8"/>
  <c r="N161" i="8"/>
  <c r="M161" i="8"/>
  <c r="Z160" i="8"/>
  <c r="Y160" i="8"/>
  <c r="X160" i="8"/>
  <c r="W160" i="8"/>
  <c r="V160" i="8"/>
  <c r="U160" i="8"/>
  <c r="T160" i="8"/>
  <c r="S160" i="8"/>
  <c r="R160" i="8"/>
  <c r="Q160" i="8"/>
  <c r="P160" i="8"/>
  <c r="O160" i="8"/>
  <c r="N160" i="8"/>
  <c r="M160" i="8"/>
  <c r="H160" i="8"/>
  <c r="Z159" i="8"/>
  <c r="Y159" i="8"/>
  <c r="X159" i="8"/>
  <c r="W159" i="8"/>
  <c r="V159" i="8"/>
  <c r="U159" i="8"/>
  <c r="T159" i="8"/>
  <c r="S159" i="8"/>
  <c r="R159" i="8"/>
  <c r="Q159" i="8"/>
  <c r="P159" i="8"/>
  <c r="O159" i="8"/>
  <c r="N159" i="8"/>
  <c r="M159" i="8"/>
  <c r="Z158" i="8"/>
  <c r="Y158" i="8"/>
  <c r="X158" i="8"/>
  <c r="W158" i="8"/>
  <c r="V158" i="8"/>
  <c r="U158" i="8"/>
  <c r="T158" i="8"/>
  <c r="S158" i="8"/>
  <c r="R158" i="8"/>
  <c r="Q158" i="8"/>
  <c r="P158" i="8"/>
  <c r="O158" i="8"/>
  <c r="N158" i="8"/>
  <c r="M158" i="8"/>
  <c r="Z157" i="8"/>
  <c r="Y157" i="8"/>
  <c r="X157" i="8"/>
  <c r="W157" i="8"/>
  <c r="V157" i="8"/>
  <c r="U157" i="8"/>
  <c r="T157" i="8"/>
  <c r="S157" i="8"/>
  <c r="R157" i="8"/>
  <c r="Q157" i="8"/>
  <c r="P157" i="8"/>
  <c r="O157" i="8"/>
  <c r="N157" i="8"/>
  <c r="M157" i="8"/>
  <c r="Z156" i="8"/>
  <c r="Y156" i="8"/>
  <c r="X156" i="8"/>
  <c r="W156" i="8"/>
  <c r="V156" i="8"/>
  <c r="U156" i="8"/>
  <c r="T156" i="8"/>
  <c r="S156" i="8"/>
  <c r="R156" i="8"/>
  <c r="Q156" i="8"/>
  <c r="P156" i="8"/>
  <c r="O156" i="8"/>
  <c r="N156" i="8"/>
  <c r="M156" i="8"/>
  <c r="Z155" i="8"/>
  <c r="Y155" i="8"/>
  <c r="X155" i="8"/>
  <c r="W155" i="8"/>
  <c r="V155" i="8"/>
  <c r="U155" i="8"/>
  <c r="T155" i="8"/>
  <c r="S155" i="8"/>
  <c r="R155" i="8"/>
  <c r="Q155" i="8"/>
  <c r="P155" i="8"/>
  <c r="O155" i="8"/>
  <c r="N155" i="8"/>
  <c r="M155" i="8"/>
  <c r="Z154" i="8"/>
  <c r="Y154" i="8"/>
  <c r="X154" i="8"/>
  <c r="W154" i="8"/>
  <c r="V154" i="8"/>
  <c r="U154" i="8"/>
  <c r="T154" i="8"/>
  <c r="S154" i="8"/>
  <c r="R154" i="8"/>
  <c r="Q154" i="8"/>
  <c r="P154" i="8"/>
  <c r="O154" i="8"/>
  <c r="N154" i="8"/>
  <c r="M154" i="8"/>
  <c r="Z153" i="8"/>
  <c r="Y153" i="8"/>
  <c r="X153" i="8"/>
  <c r="W153" i="8"/>
  <c r="V153" i="8"/>
  <c r="U153" i="8"/>
  <c r="T153" i="8"/>
  <c r="S153" i="8"/>
  <c r="R153" i="8"/>
  <c r="Q153" i="8"/>
  <c r="P153" i="8"/>
  <c r="O153" i="8"/>
  <c r="N153" i="8"/>
  <c r="M153" i="8"/>
  <c r="Z152" i="8"/>
  <c r="Y152" i="8"/>
  <c r="X152" i="8"/>
  <c r="W152" i="8"/>
  <c r="V152" i="8"/>
  <c r="U152" i="8"/>
  <c r="T152" i="8"/>
  <c r="S152" i="8"/>
  <c r="R152" i="8"/>
  <c r="Q152" i="8"/>
  <c r="P152" i="8"/>
  <c r="O152" i="8"/>
  <c r="N152" i="8"/>
  <c r="M152" i="8"/>
  <c r="Z151" i="8"/>
  <c r="Y151" i="8"/>
  <c r="X151" i="8"/>
  <c r="W151" i="8"/>
  <c r="V151" i="8"/>
  <c r="U151" i="8"/>
  <c r="T151" i="8"/>
  <c r="S151" i="8"/>
  <c r="R151" i="8"/>
  <c r="Q151" i="8"/>
  <c r="P151" i="8"/>
  <c r="O151" i="8"/>
  <c r="N151" i="8"/>
  <c r="M151" i="8"/>
  <c r="Z150" i="8"/>
  <c r="Y150" i="8"/>
  <c r="X150" i="8"/>
  <c r="W150" i="8"/>
  <c r="V150" i="8"/>
  <c r="U150" i="8"/>
  <c r="T150" i="8"/>
  <c r="S150" i="8"/>
  <c r="R150" i="8"/>
  <c r="Q150" i="8"/>
  <c r="P150" i="8"/>
  <c r="O150" i="8"/>
  <c r="N150" i="8"/>
  <c r="M150" i="8"/>
  <c r="Z149" i="8"/>
  <c r="Y149" i="8"/>
  <c r="X149" i="8"/>
  <c r="W149" i="8"/>
  <c r="V149" i="8"/>
  <c r="U149" i="8"/>
  <c r="T149" i="8"/>
  <c r="S149" i="8"/>
  <c r="R149" i="8"/>
  <c r="Q149" i="8"/>
  <c r="P149" i="8"/>
  <c r="O149" i="8"/>
  <c r="N149" i="8"/>
  <c r="M149" i="8"/>
  <c r="Z148" i="8"/>
  <c r="Y148" i="8"/>
  <c r="X148" i="8"/>
  <c r="W148" i="8"/>
  <c r="V148" i="8"/>
  <c r="U148" i="8"/>
  <c r="T148" i="8"/>
  <c r="S148" i="8"/>
  <c r="R148" i="8"/>
  <c r="Q148" i="8"/>
  <c r="P148" i="8"/>
  <c r="O148" i="8"/>
  <c r="N148" i="8"/>
  <c r="M148" i="8"/>
  <c r="Z147" i="8"/>
  <c r="Y147" i="8"/>
  <c r="X147" i="8"/>
  <c r="W147" i="8"/>
  <c r="V147" i="8"/>
  <c r="U147" i="8"/>
  <c r="T147" i="8"/>
  <c r="S147" i="8"/>
  <c r="R147" i="8"/>
  <c r="Q147" i="8"/>
  <c r="P147" i="8"/>
  <c r="O147" i="8"/>
  <c r="N147" i="8"/>
  <c r="M147" i="8"/>
  <c r="Z146" i="8"/>
  <c r="Y146" i="8"/>
  <c r="X146" i="8"/>
  <c r="W146" i="8"/>
  <c r="V146" i="8"/>
  <c r="U146" i="8"/>
  <c r="T146" i="8"/>
  <c r="S146" i="8"/>
  <c r="R146" i="8"/>
  <c r="Q146" i="8"/>
  <c r="P146" i="8"/>
  <c r="O146" i="8"/>
  <c r="N146" i="8"/>
  <c r="M146" i="8"/>
  <c r="Z145" i="8"/>
  <c r="Y145" i="8"/>
  <c r="X145" i="8"/>
  <c r="W145" i="8"/>
  <c r="V145" i="8"/>
  <c r="U145" i="8"/>
  <c r="T145" i="8"/>
  <c r="S145" i="8"/>
  <c r="R145" i="8"/>
  <c r="Q145" i="8"/>
  <c r="P145" i="8"/>
  <c r="O145" i="8"/>
  <c r="N145" i="8"/>
  <c r="M145" i="8"/>
  <c r="Z144" i="8"/>
  <c r="Y144" i="8"/>
  <c r="X144" i="8"/>
  <c r="W144" i="8"/>
  <c r="V144" i="8"/>
  <c r="U144" i="8"/>
  <c r="T144" i="8"/>
  <c r="S144" i="8"/>
  <c r="R144" i="8"/>
  <c r="Q144" i="8"/>
  <c r="P144" i="8"/>
  <c r="O144" i="8"/>
  <c r="N144" i="8"/>
  <c r="M144" i="8"/>
  <c r="Z143" i="8"/>
  <c r="Y143" i="8"/>
  <c r="X143" i="8"/>
  <c r="W143" i="8"/>
  <c r="V143" i="8"/>
  <c r="U143" i="8"/>
  <c r="T143" i="8"/>
  <c r="S143" i="8"/>
  <c r="R143" i="8"/>
  <c r="Q143" i="8"/>
  <c r="P143" i="8"/>
  <c r="O143" i="8"/>
  <c r="N143" i="8"/>
  <c r="M143" i="8"/>
  <c r="Z142" i="8"/>
  <c r="Y142" i="8"/>
  <c r="X142" i="8"/>
  <c r="W142" i="8"/>
  <c r="V142" i="8"/>
  <c r="U142" i="8"/>
  <c r="T142" i="8"/>
  <c r="S142" i="8"/>
  <c r="R142" i="8"/>
  <c r="Q142" i="8"/>
  <c r="P142" i="8"/>
  <c r="O142" i="8"/>
  <c r="N142" i="8"/>
  <c r="M142" i="8"/>
  <c r="Z141" i="8"/>
  <c r="Y141" i="8"/>
  <c r="X141" i="8"/>
  <c r="W141" i="8"/>
  <c r="V141" i="8"/>
  <c r="U141" i="8"/>
  <c r="T141" i="8"/>
  <c r="S141" i="8"/>
  <c r="R141" i="8"/>
  <c r="Q141" i="8"/>
  <c r="P141" i="8"/>
  <c r="O141" i="8"/>
  <c r="N141" i="8"/>
  <c r="M141" i="8"/>
  <c r="Z140" i="8"/>
  <c r="Y140" i="8"/>
  <c r="X140" i="8"/>
  <c r="W140" i="8"/>
  <c r="V140" i="8"/>
  <c r="U140" i="8"/>
  <c r="T140" i="8"/>
  <c r="S140" i="8"/>
  <c r="R140" i="8"/>
  <c r="Q140" i="8"/>
  <c r="P140" i="8"/>
  <c r="O140" i="8"/>
  <c r="N140" i="8"/>
  <c r="M140" i="8"/>
  <c r="Z139" i="8"/>
  <c r="Y139" i="8"/>
  <c r="X139" i="8"/>
  <c r="W139" i="8"/>
  <c r="V139" i="8"/>
  <c r="U139" i="8"/>
  <c r="T139" i="8"/>
  <c r="S139" i="8"/>
  <c r="R139" i="8"/>
  <c r="Q139" i="8"/>
  <c r="P139" i="8"/>
  <c r="O139" i="8"/>
  <c r="N139" i="8"/>
  <c r="M139" i="8"/>
  <c r="Z138" i="8"/>
  <c r="Y138" i="8"/>
  <c r="X138" i="8"/>
  <c r="W138" i="8"/>
  <c r="V138" i="8"/>
  <c r="U138" i="8"/>
  <c r="T138" i="8"/>
  <c r="S138" i="8"/>
  <c r="R138" i="8"/>
  <c r="Q138" i="8"/>
  <c r="P138" i="8"/>
  <c r="O138" i="8"/>
  <c r="N138" i="8"/>
  <c r="M138" i="8"/>
  <c r="Z137" i="8"/>
  <c r="Y137" i="8"/>
  <c r="X137" i="8"/>
  <c r="W137" i="8"/>
  <c r="V137" i="8"/>
  <c r="U137" i="8"/>
  <c r="T137" i="8"/>
  <c r="S137" i="8"/>
  <c r="R137" i="8"/>
  <c r="Q137" i="8"/>
  <c r="P137" i="8"/>
  <c r="O137" i="8"/>
  <c r="N137" i="8"/>
  <c r="M137" i="8"/>
  <c r="Z136" i="8"/>
  <c r="Y136" i="8"/>
  <c r="X136" i="8"/>
  <c r="W136" i="8"/>
  <c r="V136" i="8"/>
  <c r="U136" i="8"/>
  <c r="T136" i="8"/>
  <c r="S136" i="8"/>
  <c r="R136" i="8"/>
  <c r="Q136" i="8"/>
  <c r="P136" i="8"/>
  <c r="O136" i="8"/>
  <c r="N136" i="8"/>
  <c r="M136" i="8"/>
  <c r="Z135" i="8"/>
  <c r="Y135" i="8"/>
  <c r="X135" i="8"/>
  <c r="W135" i="8"/>
  <c r="V135" i="8"/>
  <c r="U135" i="8"/>
  <c r="T135" i="8"/>
  <c r="S135" i="8"/>
  <c r="R135" i="8"/>
  <c r="Q135" i="8"/>
  <c r="P135" i="8"/>
  <c r="O135" i="8"/>
  <c r="N135" i="8"/>
  <c r="M135" i="8"/>
  <c r="Z134" i="8"/>
  <c r="Y134" i="8"/>
  <c r="X134" i="8"/>
  <c r="W134" i="8"/>
  <c r="V134" i="8"/>
  <c r="U134" i="8"/>
  <c r="T134" i="8"/>
  <c r="S134" i="8"/>
  <c r="R134" i="8"/>
  <c r="Q134" i="8"/>
  <c r="P134" i="8"/>
  <c r="O134" i="8"/>
  <c r="N134" i="8"/>
  <c r="M134" i="8"/>
  <c r="Z133" i="8"/>
  <c r="Y133" i="8"/>
  <c r="X133" i="8"/>
  <c r="W133" i="8"/>
  <c r="V133" i="8"/>
  <c r="U133" i="8"/>
  <c r="T133" i="8"/>
  <c r="S133" i="8"/>
  <c r="R133" i="8"/>
  <c r="Q133" i="8"/>
  <c r="P133" i="8"/>
  <c r="O133" i="8"/>
  <c r="N133" i="8"/>
  <c r="M133" i="8"/>
  <c r="Z132" i="8"/>
  <c r="Y132" i="8"/>
  <c r="X132" i="8"/>
  <c r="W132" i="8"/>
  <c r="V132" i="8"/>
  <c r="U132" i="8"/>
  <c r="T132" i="8"/>
  <c r="S132" i="8"/>
  <c r="R132" i="8"/>
  <c r="Q132" i="8"/>
  <c r="P132" i="8"/>
  <c r="O132" i="8"/>
  <c r="N132" i="8"/>
  <c r="M132" i="8"/>
  <c r="Z131" i="8"/>
  <c r="Y131" i="8"/>
  <c r="X131" i="8"/>
  <c r="W131" i="8"/>
  <c r="V131" i="8"/>
  <c r="U131" i="8"/>
  <c r="T131" i="8"/>
  <c r="S131" i="8"/>
  <c r="R131" i="8"/>
  <c r="Q131" i="8"/>
  <c r="P131" i="8"/>
  <c r="O131" i="8"/>
  <c r="N131" i="8"/>
  <c r="M131" i="8"/>
  <c r="Z130" i="8"/>
  <c r="Y130" i="8"/>
  <c r="X130" i="8"/>
  <c r="W130" i="8"/>
  <c r="V130" i="8"/>
  <c r="U130" i="8"/>
  <c r="T130" i="8"/>
  <c r="S130" i="8"/>
  <c r="R130" i="8"/>
  <c r="Q130" i="8"/>
  <c r="P130" i="8"/>
  <c r="O130" i="8"/>
  <c r="N130" i="8"/>
  <c r="M130" i="8"/>
  <c r="Z129" i="8"/>
  <c r="Y129" i="8"/>
  <c r="X129" i="8"/>
  <c r="W129" i="8"/>
  <c r="V129" i="8"/>
  <c r="U129" i="8"/>
  <c r="T129" i="8"/>
  <c r="S129" i="8"/>
  <c r="R129" i="8"/>
  <c r="Q129" i="8"/>
  <c r="P129" i="8"/>
  <c r="O129" i="8"/>
  <c r="N129" i="8"/>
  <c r="M129" i="8"/>
  <c r="Z128" i="8"/>
  <c r="Y128" i="8"/>
  <c r="X128" i="8"/>
  <c r="W128" i="8"/>
  <c r="V128" i="8"/>
  <c r="U128" i="8"/>
  <c r="T128" i="8"/>
  <c r="S128" i="8"/>
  <c r="R128" i="8"/>
  <c r="Q128" i="8"/>
  <c r="P128" i="8"/>
  <c r="O128" i="8"/>
  <c r="N128" i="8"/>
  <c r="M128" i="8"/>
  <c r="Z127" i="8"/>
  <c r="Y127" i="8"/>
  <c r="X127" i="8"/>
  <c r="W127" i="8"/>
  <c r="V127" i="8"/>
  <c r="U127" i="8"/>
  <c r="T127" i="8"/>
  <c r="S127" i="8"/>
  <c r="R127" i="8"/>
  <c r="Q127" i="8"/>
  <c r="P127" i="8"/>
  <c r="O127" i="8"/>
  <c r="N127" i="8"/>
  <c r="M127" i="8"/>
  <c r="Z126" i="8"/>
  <c r="Y126" i="8"/>
  <c r="X126" i="8"/>
  <c r="W126" i="8"/>
  <c r="V126" i="8"/>
  <c r="U126" i="8"/>
  <c r="T126" i="8"/>
  <c r="S126" i="8"/>
  <c r="R126" i="8"/>
  <c r="Q126" i="8"/>
  <c r="P126" i="8"/>
  <c r="O126" i="8"/>
  <c r="N126" i="8"/>
  <c r="M126" i="8"/>
  <c r="Z125" i="8"/>
  <c r="Y125" i="8"/>
  <c r="X125" i="8"/>
  <c r="W125" i="8"/>
  <c r="V125" i="8"/>
  <c r="U125" i="8"/>
  <c r="T125" i="8"/>
  <c r="S125" i="8"/>
  <c r="R125" i="8"/>
  <c r="Q125" i="8"/>
  <c r="P125" i="8"/>
  <c r="O125" i="8"/>
  <c r="N125" i="8"/>
  <c r="M125" i="8"/>
  <c r="Z124" i="8"/>
  <c r="Y124" i="8"/>
  <c r="X124" i="8"/>
  <c r="W124" i="8"/>
  <c r="V124" i="8"/>
  <c r="U124" i="8"/>
  <c r="T124" i="8"/>
  <c r="S124" i="8"/>
  <c r="R124" i="8"/>
  <c r="Q124" i="8"/>
  <c r="P124" i="8"/>
  <c r="O124" i="8"/>
  <c r="N124" i="8"/>
  <c r="M124" i="8"/>
  <c r="Z123" i="8"/>
  <c r="Y123" i="8"/>
  <c r="X123" i="8"/>
  <c r="W123" i="8"/>
  <c r="V123" i="8"/>
  <c r="U123" i="8"/>
  <c r="T123" i="8"/>
  <c r="S123" i="8"/>
  <c r="R123" i="8"/>
  <c r="Q123" i="8"/>
  <c r="P123" i="8"/>
  <c r="O123" i="8"/>
  <c r="N123" i="8"/>
  <c r="M123" i="8"/>
  <c r="Z122" i="8"/>
  <c r="Y122" i="8"/>
  <c r="X122" i="8"/>
  <c r="W122" i="8"/>
  <c r="V122" i="8"/>
  <c r="U122" i="8"/>
  <c r="T122" i="8"/>
  <c r="S122" i="8"/>
  <c r="R122" i="8"/>
  <c r="Q122" i="8"/>
  <c r="P122" i="8"/>
  <c r="O122" i="8"/>
  <c r="N122" i="8"/>
  <c r="M122" i="8"/>
  <c r="Z121" i="8"/>
  <c r="Y121" i="8"/>
  <c r="X121" i="8"/>
  <c r="W121" i="8"/>
  <c r="V121" i="8"/>
  <c r="U121" i="8"/>
  <c r="T121" i="8"/>
  <c r="S121" i="8"/>
  <c r="R121" i="8"/>
  <c r="Q121" i="8"/>
  <c r="P121" i="8"/>
  <c r="O121" i="8"/>
  <c r="N121" i="8"/>
  <c r="M121" i="8"/>
  <c r="Z120" i="8"/>
  <c r="Y120" i="8"/>
  <c r="X120" i="8"/>
  <c r="W120" i="8"/>
  <c r="V120" i="8"/>
  <c r="U120" i="8"/>
  <c r="T120" i="8"/>
  <c r="S120" i="8"/>
  <c r="R120" i="8"/>
  <c r="Q120" i="8"/>
  <c r="P120" i="8"/>
  <c r="O120" i="8"/>
  <c r="N120" i="8"/>
  <c r="M120" i="8"/>
  <c r="Z119" i="8"/>
  <c r="Y119" i="8"/>
  <c r="X119" i="8"/>
  <c r="W119" i="8"/>
  <c r="V119" i="8"/>
  <c r="U119" i="8"/>
  <c r="T119" i="8"/>
  <c r="S119" i="8"/>
  <c r="R119" i="8"/>
  <c r="Q119" i="8"/>
  <c r="P119" i="8"/>
  <c r="O119" i="8"/>
  <c r="N119" i="8"/>
  <c r="M119" i="8"/>
  <c r="Z118" i="8"/>
  <c r="Y118" i="8"/>
  <c r="X118" i="8"/>
  <c r="W118" i="8"/>
  <c r="V118" i="8"/>
  <c r="U118" i="8"/>
  <c r="T118" i="8"/>
  <c r="S118" i="8"/>
  <c r="R118" i="8"/>
  <c r="Q118" i="8"/>
  <c r="P118" i="8"/>
  <c r="O118" i="8"/>
  <c r="N118" i="8"/>
  <c r="M118" i="8"/>
  <c r="Z117" i="8"/>
  <c r="Y117" i="8"/>
  <c r="X117" i="8"/>
  <c r="W117" i="8"/>
  <c r="V117" i="8"/>
  <c r="U117" i="8"/>
  <c r="T117" i="8"/>
  <c r="S117" i="8"/>
  <c r="R117" i="8"/>
  <c r="Q117" i="8"/>
  <c r="P117" i="8"/>
  <c r="O117" i="8"/>
  <c r="N117" i="8"/>
  <c r="M117" i="8"/>
  <c r="Z116" i="8"/>
  <c r="Y116" i="8"/>
  <c r="X116" i="8"/>
  <c r="W116" i="8"/>
  <c r="V116" i="8"/>
  <c r="U116" i="8"/>
  <c r="T116" i="8"/>
  <c r="S116" i="8"/>
  <c r="R116" i="8"/>
  <c r="Q116" i="8"/>
  <c r="P116" i="8"/>
  <c r="O116" i="8"/>
  <c r="N116" i="8"/>
  <c r="M116" i="8"/>
  <c r="Z115" i="8"/>
  <c r="Y115" i="8"/>
  <c r="X115" i="8"/>
  <c r="W115" i="8"/>
  <c r="V115" i="8"/>
  <c r="U115" i="8"/>
  <c r="T115" i="8"/>
  <c r="S115" i="8"/>
  <c r="R115" i="8"/>
  <c r="Q115" i="8"/>
  <c r="P115" i="8"/>
  <c r="O115" i="8"/>
  <c r="N115" i="8"/>
  <c r="M115" i="8"/>
  <c r="Z114" i="8"/>
  <c r="Y114" i="8"/>
  <c r="X114" i="8"/>
  <c r="W114" i="8"/>
  <c r="V114" i="8"/>
  <c r="U114" i="8"/>
  <c r="T114" i="8"/>
  <c r="S114" i="8"/>
  <c r="R114" i="8"/>
  <c r="Q114" i="8"/>
  <c r="P114" i="8"/>
  <c r="O114" i="8"/>
  <c r="N114" i="8"/>
  <c r="M114" i="8"/>
  <c r="Z113" i="8"/>
  <c r="Y113" i="8"/>
  <c r="X113" i="8"/>
  <c r="W113" i="8"/>
  <c r="V113" i="8"/>
  <c r="U113" i="8"/>
  <c r="T113" i="8"/>
  <c r="S113" i="8"/>
  <c r="R113" i="8"/>
  <c r="Q113" i="8"/>
  <c r="P113" i="8"/>
  <c r="O113" i="8"/>
  <c r="N113" i="8"/>
  <c r="M113" i="8"/>
  <c r="Z112" i="8"/>
  <c r="Y112" i="8"/>
  <c r="X112" i="8"/>
  <c r="W112" i="8"/>
  <c r="V112" i="8"/>
  <c r="U112" i="8"/>
  <c r="T112" i="8"/>
  <c r="S112" i="8"/>
  <c r="R112" i="8"/>
  <c r="Q112" i="8"/>
  <c r="P112" i="8"/>
  <c r="O112" i="8"/>
  <c r="N112" i="8"/>
  <c r="M112" i="8"/>
  <c r="Z111" i="8"/>
  <c r="Y111" i="8"/>
  <c r="X111" i="8"/>
  <c r="W111" i="8"/>
  <c r="V111" i="8"/>
  <c r="U111" i="8"/>
  <c r="T111" i="8"/>
  <c r="S111" i="8"/>
  <c r="R111" i="8"/>
  <c r="Q111" i="8"/>
  <c r="P111" i="8"/>
  <c r="O111" i="8"/>
  <c r="N111" i="8"/>
  <c r="M111" i="8"/>
  <c r="Z110" i="8"/>
  <c r="Y110" i="8"/>
  <c r="X110" i="8"/>
  <c r="W110" i="8"/>
  <c r="V110" i="8"/>
  <c r="U110" i="8"/>
  <c r="T110" i="8"/>
  <c r="S110" i="8"/>
  <c r="R110" i="8"/>
  <c r="Q110" i="8"/>
  <c r="P110" i="8"/>
  <c r="O110" i="8"/>
  <c r="N110" i="8"/>
  <c r="M110" i="8"/>
  <c r="Z109" i="8"/>
  <c r="Y109" i="8"/>
  <c r="X109" i="8"/>
  <c r="W109" i="8"/>
  <c r="V109" i="8"/>
  <c r="U109" i="8"/>
  <c r="T109" i="8"/>
  <c r="S109" i="8"/>
  <c r="R109" i="8"/>
  <c r="Q109" i="8"/>
  <c r="P109" i="8"/>
  <c r="O109" i="8"/>
  <c r="N109" i="8"/>
  <c r="M109" i="8"/>
  <c r="Z108" i="8"/>
  <c r="Y108" i="8"/>
  <c r="X108" i="8"/>
  <c r="W108" i="8"/>
  <c r="V108" i="8"/>
  <c r="U108" i="8"/>
  <c r="T108" i="8"/>
  <c r="S108" i="8"/>
  <c r="R108" i="8"/>
  <c r="Q108" i="8"/>
  <c r="P108" i="8"/>
  <c r="O108" i="8"/>
  <c r="N108" i="8"/>
  <c r="M108" i="8"/>
  <c r="Z107" i="8"/>
  <c r="Y107" i="8"/>
  <c r="X107" i="8"/>
  <c r="W107" i="8"/>
  <c r="V107" i="8"/>
  <c r="U107" i="8"/>
  <c r="T107" i="8"/>
  <c r="S107" i="8"/>
  <c r="R107" i="8"/>
  <c r="Q107" i="8"/>
  <c r="P107" i="8"/>
  <c r="O107" i="8"/>
  <c r="N107" i="8"/>
  <c r="M107" i="8"/>
  <c r="Z106" i="8"/>
  <c r="Y106" i="8"/>
  <c r="X106" i="8"/>
  <c r="W106" i="8"/>
  <c r="V106" i="8"/>
  <c r="U106" i="8"/>
  <c r="T106" i="8"/>
  <c r="S106" i="8"/>
  <c r="R106" i="8"/>
  <c r="Q106" i="8"/>
  <c r="P106" i="8"/>
  <c r="O106" i="8"/>
  <c r="N106" i="8"/>
  <c r="M106" i="8"/>
  <c r="Z105" i="8"/>
  <c r="Y105" i="8"/>
  <c r="X105" i="8"/>
  <c r="W105" i="8"/>
  <c r="V105" i="8"/>
  <c r="U105" i="8"/>
  <c r="T105" i="8"/>
  <c r="S105" i="8"/>
  <c r="R105" i="8"/>
  <c r="Q105" i="8"/>
  <c r="P105" i="8"/>
  <c r="O105" i="8"/>
  <c r="N105" i="8"/>
  <c r="M105" i="8"/>
  <c r="Z104" i="8"/>
  <c r="Y104" i="8"/>
  <c r="X104" i="8"/>
  <c r="W104" i="8"/>
  <c r="V104" i="8"/>
  <c r="U104" i="8"/>
  <c r="T104" i="8"/>
  <c r="S104" i="8"/>
  <c r="R104" i="8"/>
  <c r="Q104" i="8"/>
  <c r="P104" i="8"/>
  <c r="O104" i="8"/>
  <c r="N104" i="8"/>
  <c r="M104" i="8"/>
  <c r="Z103" i="8"/>
  <c r="Y103" i="8"/>
  <c r="X103" i="8"/>
  <c r="W103" i="8"/>
  <c r="V103" i="8"/>
  <c r="U103" i="8"/>
  <c r="T103" i="8"/>
  <c r="S103" i="8"/>
  <c r="R103" i="8"/>
  <c r="Q103" i="8"/>
  <c r="P103" i="8"/>
  <c r="O103" i="8"/>
  <c r="N103" i="8"/>
  <c r="M103" i="8"/>
  <c r="Z102" i="8"/>
  <c r="Y102" i="8"/>
  <c r="X102" i="8"/>
  <c r="W102" i="8"/>
  <c r="V102" i="8"/>
  <c r="U102" i="8"/>
  <c r="T102" i="8"/>
  <c r="S102" i="8"/>
  <c r="R102" i="8"/>
  <c r="Q102" i="8"/>
  <c r="P102" i="8"/>
  <c r="O102" i="8"/>
  <c r="N102" i="8"/>
  <c r="M102" i="8"/>
  <c r="Z101" i="8"/>
  <c r="Y101" i="8"/>
  <c r="X101" i="8"/>
  <c r="W101" i="8"/>
  <c r="V101" i="8"/>
  <c r="U101" i="8"/>
  <c r="T101" i="8"/>
  <c r="S101" i="8"/>
  <c r="R101" i="8"/>
  <c r="Q101" i="8"/>
  <c r="P101" i="8"/>
  <c r="O101" i="8"/>
  <c r="N101" i="8"/>
  <c r="M101" i="8"/>
  <c r="Z100" i="8"/>
  <c r="Y100" i="8"/>
  <c r="X100" i="8"/>
  <c r="W100" i="8"/>
  <c r="V100" i="8"/>
  <c r="U100" i="8"/>
  <c r="T100" i="8"/>
  <c r="S100" i="8"/>
  <c r="R100" i="8"/>
  <c r="Q100" i="8"/>
  <c r="P100" i="8"/>
  <c r="O100" i="8"/>
  <c r="N100" i="8"/>
  <c r="M100" i="8"/>
  <c r="Z99" i="8"/>
  <c r="Y99" i="8"/>
  <c r="X99" i="8"/>
  <c r="W99" i="8"/>
  <c r="V99" i="8"/>
  <c r="U99" i="8"/>
  <c r="T99" i="8"/>
  <c r="S99" i="8"/>
  <c r="R99" i="8"/>
  <c r="Q99" i="8"/>
  <c r="P99" i="8"/>
  <c r="O99" i="8"/>
  <c r="N99" i="8"/>
  <c r="M99" i="8"/>
  <c r="Z98" i="8"/>
  <c r="Y98" i="8"/>
  <c r="X98" i="8"/>
  <c r="W98" i="8"/>
  <c r="V98" i="8"/>
  <c r="U98" i="8"/>
  <c r="T98" i="8"/>
  <c r="S98" i="8"/>
  <c r="R98" i="8"/>
  <c r="Q98" i="8"/>
  <c r="P98" i="8"/>
  <c r="O98" i="8"/>
  <c r="N98" i="8"/>
  <c r="M98" i="8"/>
  <c r="Z97" i="8"/>
  <c r="Y97" i="8"/>
  <c r="X97" i="8"/>
  <c r="W97" i="8"/>
  <c r="V97" i="8"/>
  <c r="U97" i="8"/>
  <c r="T97" i="8"/>
  <c r="S97" i="8"/>
  <c r="R97" i="8"/>
  <c r="Q97" i="8"/>
  <c r="P97" i="8"/>
  <c r="O97" i="8"/>
  <c r="N97" i="8"/>
  <c r="M97" i="8"/>
  <c r="Z96" i="8"/>
  <c r="Y96" i="8"/>
  <c r="X96" i="8"/>
  <c r="W96" i="8"/>
  <c r="V96" i="8"/>
  <c r="U96" i="8"/>
  <c r="T96" i="8"/>
  <c r="S96" i="8"/>
  <c r="R96" i="8"/>
  <c r="Q96" i="8"/>
  <c r="P96" i="8"/>
  <c r="O96" i="8"/>
  <c r="N96" i="8"/>
  <c r="M96" i="8"/>
  <c r="Z95" i="8"/>
  <c r="Y95" i="8"/>
  <c r="X95" i="8"/>
  <c r="W95" i="8"/>
  <c r="V95" i="8"/>
  <c r="U95" i="8"/>
  <c r="T95" i="8"/>
  <c r="S95" i="8"/>
  <c r="R95" i="8"/>
  <c r="Q95" i="8"/>
  <c r="P95" i="8"/>
  <c r="O95" i="8"/>
  <c r="N95" i="8"/>
  <c r="M95" i="8"/>
  <c r="Z94" i="8"/>
  <c r="Y94" i="8"/>
  <c r="X94" i="8"/>
  <c r="W94" i="8"/>
  <c r="V94" i="8"/>
  <c r="U94" i="8"/>
  <c r="T94" i="8"/>
  <c r="S94" i="8"/>
  <c r="R94" i="8"/>
  <c r="Q94" i="8"/>
  <c r="P94" i="8"/>
  <c r="O94" i="8"/>
  <c r="N94" i="8"/>
  <c r="M94" i="8"/>
  <c r="Z93" i="8"/>
  <c r="Y93" i="8"/>
  <c r="X93" i="8"/>
  <c r="W93" i="8"/>
  <c r="V93" i="8"/>
  <c r="U93" i="8"/>
  <c r="T93" i="8"/>
  <c r="S93" i="8"/>
  <c r="R93" i="8"/>
  <c r="Q93" i="8"/>
  <c r="P93" i="8"/>
  <c r="O93" i="8"/>
  <c r="N93" i="8"/>
  <c r="M93" i="8"/>
  <c r="Z92" i="8"/>
  <c r="Y92" i="8"/>
  <c r="X92" i="8"/>
  <c r="W92" i="8"/>
  <c r="V92" i="8"/>
  <c r="U92" i="8"/>
  <c r="T92" i="8"/>
  <c r="S92" i="8"/>
  <c r="R92" i="8"/>
  <c r="Q92" i="8"/>
  <c r="P92" i="8"/>
  <c r="O92" i="8"/>
  <c r="N92" i="8"/>
  <c r="M92" i="8"/>
  <c r="Z91" i="8"/>
  <c r="Y91" i="8"/>
  <c r="X91" i="8"/>
  <c r="W91" i="8"/>
  <c r="V91" i="8"/>
  <c r="U91" i="8"/>
  <c r="T91" i="8"/>
  <c r="S91" i="8"/>
  <c r="R91" i="8"/>
  <c r="Q91" i="8"/>
  <c r="P91" i="8"/>
  <c r="O91" i="8"/>
  <c r="N91" i="8"/>
  <c r="M91" i="8"/>
  <c r="Z90" i="8"/>
  <c r="Y90" i="8"/>
  <c r="X90" i="8"/>
  <c r="W90" i="8"/>
  <c r="V90" i="8"/>
  <c r="U90" i="8"/>
  <c r="T90" i="8"/>
  <c r="S90" i="8"/>
  <c r="R90" i="8"/>
  <c r="Q90" i="8"/>
  <c r="P90" i="8"/>
  <c r="O90" i="8"/>
  <c r="N90" i="8"/>
  <c r="M90" i="8"/>
  <c r="Z89" i="8"/>
  <c r="Y89" i="8"/>
  <c r="X89" i="8"/>
  <c r="W89" i="8"/>
  <c r="V89" i="8"/>
  <c r="U89" i="8"/>
  <c r="T89" i="8"/>
  <c r="S89" i="8"/>
  <c r="R89" i="8"/>
  <c r="Q89" i="8"/>
  <c r="P89" i="8"/>
  <c r="O89" i="8"/>
  <c r="N89" i="8"/>
  <c r="M89" i="8"/>
  <c r="Z88" i="8"/>
  <c r="Y88" i="8"/>
  <c r="X88" i="8"/>
  <c r="W88" i="8"/>
  <c r="V88" i="8"/>
  <c r="U88" i="8"/>
  <c r="T88" i="8"/>
  <c r="S88" i="8"/>
  <c r="R88" i="8"/>
  <c r="Q88" i="8"/>
  <c r="P88" i="8"/>
  <c r="O88" i="8"/>
  <c r="N88" i="8"/>
  <c r="M88" i="8"/>
  <c r="Z87" i="8"/>
  <c r="Y87" i="8"/>
  <c r="X87" i="8"/>
  <c r="W87" i="8"/>
  <c r="V87" i="8"/>
  <c r="U87" i="8"/>
  <c r="T87" i="8"/>
  <c r="S87" i="8"/>
  <c r="R87" i="8"/>
  <c r="Q87" i="8"/>
  <c r="P87" i="8"/>
  <c r="O87" i="8"/>
  <c r="N87" i="8"/>
  <c r="M87" i="8"/>
  <c r="Z86" i="8"/>
  <c r="Y86" i="8"/>
  <c r="X86" i="8"/>
  <c r="W86" i="8"/>
  <c r="V86" i="8"/>
  <c r="U86" i="8"/>
  <c r="T86" i="8"/>
  <c r="S86" i="8"/>
  <c r="R86" i="8"/>
  <c r="Q86" i="8"/>
  <c r="P86" i="8"/>
  <c r="O86" i="8"/>
  <c r="N86" i="8"/>
  <c r="M86" i="8"/>
  <c r="Z85" i="8"/>
  <c r="Y85" i="8"/>
  <c r="X85" i="8"/>
  <c r="W85" i="8"/>
  <c r="V85" i="8"/>
  <c r="U85" i="8"/>
  <c r="T85" i="8"/>
  <c r="S85" i="8"/>
  <c r="R85" i="8"/>
  <c r="Q85" i="8"/>
  <c r="P85" i="8"/>
  <c r="O85" i="8"/>
  <c r="N85" i="8"/>
  <c r="M85" i="8"/>
  <c r="Z84" i="8"/>
  <c r="Y84" i="8"/>
  <c r="X84" i="8"/>
  <c r="W84" i="8"/>
  <c r="V84" i="8"/>
  <c r="U84" i="8"/>
  <c r="T84" i="8"/>
  <c r="S84" i="8"/>
  <c r="R84" i="8"/>
  <c r="Q84" i="8"/>
  <c r="P84" i="8"/>
  <c r="O84" i="8"/>
  <c r="N84" i="8"/>
  <c r="M84" i="8"/>
  <c r="Z83" i="8"/>
  <c r="Y83" i="8"/>
  <c r="X83" i="8"/>
  <c r="W83" i="8"/>
  <c r="V83" i="8"/>
  <c r="U83" i="8"/>
  <c r="T83" i="8"/>
  <c r="S83" i="8"/>
  <c r="R83" i="8"/>
  <c r="Q83" i="8"/>
  <c r="P83" i="8"/>
  <c r="O83" i="8"/>
  <c r="N83" i="8"/>
  <c r="M83" i="8"/>
  <c r="Z82" i="8"/>
  <c r="Y82" i="8"/>
  <c r="X82" i="8"/>
  <c r="W82" i="8"/>
  <c r="V82" i="8"/>
  <c r="U82" i="8"/>
  <c r="T82" i="8"/>
  <c r="S82" i="8"/>
  <c r="R82" i="8"/>
  <c r="Q82" i="8"/>
  <c r="P82" i="8"/>
  <c r="O82" i="8"/>
  <c r="N82" i="8"/>
  <c r="M82" i="8"/>
  <c r="Z81" i="8"/>
  <c r="Y81" i="8"/>
  <c r="X81" i="8"/>
  <c r="W81" i="8"/>
  <c r="V81" i="8"/>
  <c r="U81" i="8"/>
  <c r="T81" i="8"/>
  <c r="S81" i="8"/>
  <c r="R81" i="8"/>
  <c r="Q81" i="8"/>
  <c r="P81" i="8"/>
  <c r="O81" i="8"/>
  <c r="N81" i="8"/>
  <c r="M81" i="8"/>
  <c r="Z80" i="8"/>
  <c r="Y80" i="8"/>
  <c r="X80" i="8"/>
  <c r="W80" i="8"/>
  <c r="V80" i="8"/>
  <c r="U80" i="8"/>
  <c r="T80" i="8"/>
  <c r="S80" i="8"/>
  <c r="R80" i="8"/>
  <c r="Q80" i="8"/>
  <c r="P80" i="8"/>
  <c r="O80" i="8"/>
  <c r="N80" i="8"/>
  <c r="M80" i="8"/>
  <c r="Z79" i="8"/>
  <c r="Y79" i="8"/>
  <c r="X79" i="8"/>
  <c r="W79" i="8"/>
  <c r="V79" i="8"/>
  <c r="U79" i="8"/>
  <c r="T79" i="8"/>
  <c r="S79" i="8"/>
  <c r="R79" i="8"/>
  <c r="Q79" i="8"/>
  <c r="P79" i="8"/>
  <c r="O79" i="8"/>
  <c r="N79" i="8"/>
  <c r="M79" i="8"/>
  <c r="Z78" i="8"/>
  <c r="Y78" i="8"/>
  <c r="X78" i="8"/>
  <c r="W78" i="8"/>
  <c r="V78" i="8"/>
  <c r="U78" i="8"/>
  <c r="T78" i="8"/>
  <c r="S78" i="8"/>
  <c r="R78" i="8"/>
  <c r="Q78" i="8"/>
  <c r="P78" i="8"/>
  <c r="O78" i="8"/>
  <c r="N78" i="8"/>
  <c r="M78" i="8"/>
  <c r="Z77" i="8"/>
  <c r="Y77" i="8"/>
  <c r="X77" i="8"/>
  <c r="W77" i="8"/>
  <c r="V77" i="8"/>
  <c r="U77" i="8"/>
  <c r="T77" i="8"/>
  <c r="S77" i="8"/>
  <c r="R77" i="8"/>
  <c r="Q77" i="8"/>
  <c r="P77" i="8"/>
  <c r="O77" i="8"/>
  <c r="N77" i="8"/>
  <c r="M77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Z75" i="8"/>
  <c r="Y75" i="8"/>
  <c r="X75" i="8"/>
  <c r="W75" i="8"/>
  <c r="V75" i="8"/>
  <c r="U75" i="8"/>
  <c r="T75" i="8"/>
  <c r="S75" i="8"/>
  <c r="R75" i="8"/>
  <c r="Q75" i="8"/>
  <c r="P75" i="8"/>
  <c r="O75" i="8"/>
  <c r="N75" i="8"/>
  <c r="M75" i="8"/>
  <c r="Z74" i="8"/>
  <c r="Y74" i="8"/>
  <c r="X74" i="8"/>
  <c r="W74" i="8"/>
  <c r="V74" i="8"/>
  <c r="U74" i="8"/>
  <c r="T74" i="8"/>
  <c r="S74" i="8"/>
  <c r="R74" i="8"/>
  <c r="Q74" i="8"/>
  <c r="P74" i="8"/>
  <c r="O74" i="8"/>
  <c r="N74" i="8"/>
  <c r="M74" i="8"/>
  <c r="Z73" i="8"/>
  <c r="Y73" i="8"/>
  <c r="X73" i="8"/>
  <c r="W73" i="8"/>
  <c r="V73" i="8"/>
  <c r="U73" i="8"/>
  <c r="T73" i="8"/>
  <c r="S73" i="8"/>
  <c r="R73" i="8"/>
  <c r="Q73" i="8"/>
  <c r="P73" i="8"/>
  <c r="O73" i="8"/>
  <c r="N73" i="8"/>
  <c r="M73" i="8"/>
  <c r="Z72" i="8"/>
  <c r="Y72" i="8"/>
  <c r="X72" i="8"/>
  <c r="W72" i="8"/>
  <c r="V72" i="8"/>
  <c r="U72" i="8"/>
  <c r="T72" i="8"/>
  <c r="S72" i="8"/>
  <c r="R72" i="8"/>
  <c r="Q72" i="8"/>
  <c r="P72" i="8"/>
  <c r="O72" i="8"/>
  <c r="N72" i="8"/>
  <c r="M72" i="8"/>
  <c r="Z71" i="8"/>
  <c r="Y71" i="8"/>
  <c r="X71" i="8"/>
  <c r="W71" i="8"/>
  <c r="V71" i="8"/>
  <c r="U71" i="8"/>
  <c r="T71" i="8"/>
  <c r="S71" i="8"/>
  <c r="R71" i="8"/>
  <c r="Q71" i="8"/>
  <c r="P71" i="8"/>
  <c r="O71" i="8"/>
  <c r="N71" i="8"/>
  <c r="M71" i="8"/>
  <c r="Z70" i="8"/>
  <c r="Y70" i="8"/>
  <c r="X70" i="8"/>
  <c r="W70" i="8"/>
  <c r="V70" i="8"/>
  <c r="U70" i="8"/>
  <c r="T70" i="8"/>
  <c r="S70" i="8"/>
  <c r="R70" i="8"/>
  <c r="Q70" i="8"/>
  <c r="P70" i="8"/>
  <c r="O70" i="8"/>
  <c r="N70" i="8"/>
  <c r="M70" i="8"/>
  <c r="Z69" i="8"/>
  <c r="Y69" i="8"/>
  <c r="X69" i="8"/>
  <c r="W69" i="8"/>
  <c r="V69" i="8"/>
  <c r="U69" i="8"/>
  <c r="T69" i="8"/>
  <c r="S69" i="8"/>
  <c r="R69" i="8"/>
  <c r="Q69" i="8"/>
  <c r="P69" i="8"/>
  <c r="O69" i="8"/>
  <c r="N69" i="8"/>
  <c r="M69" i="8"/>
  <c r="Z68" i="8"/>
  <c r="Y68" i="8"/>
  <c r="X68" i="8"/>
  <c r="W68" i="8"/>
  <c r="V68" i="8"/>
  <c r="U68" i="8"/>
  <c r="T68" i="8"/>
  <c r="S68" i="8"/>
  <c r="R68" i="8"/>
  <c r="Q68" i="8"/>
  <c r="P68" i="8"/>
  <c r="O68" i="8"/>
  <c r="N68" i="8"/>
  <c r="M68" i="8"/>
  <c r="Z67" i="8"/>
  <c r="Y67" i="8"/>
  <c r="X67" i="8"/>
  <c r="W67" i="8"/>
  <c r="V67" i="8"/>
  <c r="U67" i="8"/>
  <c r="T67" i="8"/>
  <c r="S67" i="8"/>
  <c r="R67" i="8"/>
  <c r="Q67" i="8"/>
  <c r="P67" i="8"/>
  <c r="O67" i="8"/>
  <c r="N67" i="8"/>
  <c r="M67" i="8"/>
  <c r="Z66" i="8"/>
  <c r="Y66" i="8"/>
  <c r="X66" i="8"/>
  <c r="W66" i="8"/>
  <c r="V66" i="8"/>
  <c r="U66" i="8"/>
  <c r="T66" i="8"/>
  <c r="S66" i="8"/>
  <c r="R66" i="8"/>
  <c r="Q66" i="8"/>
  <c r="P66" i="8"/>
  <c r="O66" i="8"/>
  <c r="N66" i="8"/>
  <c r="M66" i="8"/>
  <c r="Z65" i="8"/>
  <c r="Y65" i="8"/>
  <c r="X65" i="8"/>
  <c r="W65" i="8"/>
  <c r="V65" i="8"/>
  <c r="U65" i="8"/>
  <c r="T65" i="8"/>
  <c r="S65" i="8"/>
  <c r="R65" i="8"/>
  <c r="Q65" i="8"/>
  <c r="P65" i="8"/>
  <c r="O65" i="8"/>
  <c r="N65" i="8"/>
  <c r="M65" i="8"/>
  <c r="Z64" i="8"/>
  <c r="Y64" i="8"/>
  <c r="X64" i="8"/>
  <c r="W64" i="8"/>
  <c r="V64" i="8"/>
  <c r="U64" i="8"/>
  <c r="T64" i="8"/>
  <c r="S64" i="8"/>
  <c r="R64" i="8"/>
  <c r="Q64" i="8"/>
  <c r="P64" i="8"/>
  <c r="O64" i="8"/>
  <c r="N64" i="8"/>
  <c r="M64" i="8"/>
  <c r="Z63" i="8"/>
  <c r="Y63" i="8"/>
  <c r="X63" i="8"/>
  <c r="W63" i="8"/>
  <c r="V63" i="8"/>
  <c r="U63" i="8"/>
  <c r="T63" i="8"/>
  <c r="S63" i="8"/>
  <c r="R63" i="8"/>
  <c r="Q63" i="8"/>
  <c r="P63" i="8"/>
  <c r="O63" i="8"/>
  <c r="N63" i="8"/>
  <c r="M63" i="8"/>
  <c r="Z62" i="8"/>
  <c r="Y62" i="8"/>
  <c r="X62" i="8"/>
  <c r="W62" i="8"/>
  <c r="V62" i="8"/>
  <c r="U62" i="8"/>
  <c r="T62" i="8"/>
  <c r="S62" i="8"/>
  <c r="R62" i="8"/>
  <c r="Q62" i="8"/>
  <c r="P62" i="8"/>
  <c r="O62" i="8"/>
  <c r="N62" i="8"/>
  <c r="M62" i="8"/>
  <c r="Z61" i="8"/>
  <c r="Y61" i="8"/>
  <c r="X61" i="8"/>
  <c r="W61" i="8"/>
  <c r="V61" i="8"/>
  <c r="U61" i="8"/>
  <c r="T61" i="8"/>
  <c r="S61" i="8"/>
  <c r="R61" i="8"/>
  <c r="Q61" i="8"/>
  <c r="P61" i="8"/>
  <c r="O61" i="8"/>
  <c r="N61" i="8"/>
  <c r="M61" i="8"/>
  <c r="Z60" i="8"/>
  <c r="Y60" i="8"/>
  <c r="X60" i="8"/>
  <c r="W60" i="8"/>
  <c r="V60" i="8"/>
  <c r="U60" i="8"/>
  <c r="T60" i="8"/>
  <c r="S60" i="8"/>
  <c r="R60" i="8"/>
  <c r="Q60" i="8"/>
  <c r="P60" i="8"/>
  <c r="O60" i="8"/>
  <c r="N60" i="8"/>
  <c r="M60" i="8"/>
  <c r="Z59" i="8"/>
  <c r="Y59" i="8"/>
  <c r="X59" i="8"/>
  <c r="W59" i="8"/>
  <c r="V59" i="8"/>
  <c r="U59" i="8"/>
  <c r="T59" i="8"/>
  <c r="S59" i="8"/>
  <c r="R59" i="8"/>
  <c r="Q59" i="8"/>
  <c r="P59" i="8"/>
  <c r="O59" i="8"/>
  <c r="N59" i="8"/>
  <c r="M59" i="8"/>
  <c r="Z58" i="8"/>
  <c r="Y58" i="8"/>
  <c r="X58" i="8"/>
  <c r="W58" i="8"/>
  <c r="V58" i="8"/>
  <c r="U58" i="8"/>
  <c r="T58" i="8"/>
  <c r="S58" i="8"/>
  <c r="R58" i="8"/>
  <c r="Q58" i="8"/>
  <c r="P58" i="8"/>
  <c r="O58" i="8"/>
  <c r="N58" i="8"/>
  <c r="M58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Z56" i="8"/>
  <c r="Y56" i="8"/>
  <c r="X56" i="8"/>
  <c r="W56" i="8"/>
  <c r="V56" i="8"/>
  <c r="U56" i="8"/>
  <c r="T56" i="8"/>
  <c r="S56" i="8"/>
  <c r="R56" i="8"/>
  <c r="Q56" i="8"/>
  <c r="P56" i="8"/>
  <c r="O56" i="8"/>
  <c r="N56" i="8"/>
  <c r="M56" i="8"/>
  <c r="Z55" i="8"/>
  <c r="Y55" i="8"/>
  <c r="X55" i="8"/>
  <c r="W55" i="8"/>
  <c r="V55" i="8"/>
  <c r="U55" i="8"/>
  <c r="T55" i="8"/>
  <c r="S55" i="8"/>
  <c r="R55" i="8"/>
  <c r="Q55" i="8"/>
  <c r="P55" i="8"/>
  <c r="O55" i="8"/>
  <c r="N55" i="8"/>
  <c r="M55" i="8"/>
  <c r="Z54" i="8"/>
  <c r="Y54" i="8"/>
  <c r="X54" i="8"/>
  <c r="W54" i="8"/>
  <c r="V54" i="8"/>
  <c r="U54" i="8"/>
  <c r="T54" i="8"/>
  <c r="S54" i="8"/>
  <c r="R54" i="8"/>
  <c r="Q54" i="8"/>
  <c r="P54" i="8"/>
  <c r="O54" i="8"/>
  <c r="N54" i="8"/>
  <c r="M54" i="8"/>
  <c r="Z53" i="8"/>
  <c r="Y53" i="8"/>
  <c r="X53" i="8"/>
  <c r="W53" i="8"/>
  <c r="V53" i="8"/>
  <c r="U53" i="8"/>
  <c r="T53" i="8"/>
  <c r="S53" i="8"/>
  <c r="R53" i="8"/>
  <c r="Q53" i="8"/>
  <c r="P53" i="8"/>
  <c r="O53" i="8"/>
  <c r="N53" i="8"/>
  <c r="M53" i="8"/>
  <c r="Z52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Z51" i="8"/>
  <c r="Y51" i="8"/>
  <c r="X51" i="8"/>
  <c r="W51" i="8"/>
  <c r="V51" i="8"/>
  <c r="U51" i="8"/>
  <c r="T51" i="8"/>
  <c r="S51" i="8"/>
  <c r="R51" i="8"/>
  <c r="Q51" i="8"/>
  <c r="P51" i="8"/>
  <c r="O51" i="8"/>
  <c r="N51" i="8"/>
  <c r="M51" i="8"/>
  <c r="Z50" i="8"/>
  <c r="Y50" i="8"/>
  <c r="X50" i="8"/>
  <c r="W50" i="8"/>
  <c r="V50" i="8"/>
  <c r="U50" i="8"/>
  <c r="T50" i="8"/>
  <c r="S50" i="8"/>
  <c r="R50" i="8"/>
  <c r="Q50" i="8"/>
  <c r="P50" i="8"/>
  <c r="O50" i="8"/>
  <c r="N50" i="8"/>
  <c r="M50" i="8"/>
  <c r="Z49" i="8"/>
  <c r="Y49" i="8"/>
  <c r="X49" i="8"/>
  <c r="W49" i="8"/>
  <c r="V49" i="8"/>
  <c r="U49" i="8"/>
  <c r="T49" i="8"/>
  <c r="S49" i="8"/>
  <c r="R49" i="8"/>
  <c r="Q49" i="8"/>
  <c r="P49" i="8"/>
  <c r="O49" i="8"/>
  <c r="N49" i="8"/>
  <c r="M49" i="8"/>
  <c r="Z48" i="8"/>
  <c r="Y48" i="8"/>
  <c r="X48" i="8"/>
  <c r="W48" i="8"/>
  <c r="V48" i="8"/>
  <c r="U48" i="8"/>
  <c r="T48" i="8"/>
  <c r="S48" i="8"/>
  <c r="R48" i="8"/>
  <c r="Q48" i="8"/>
  <c r="P48" i="8"/>
  <c r="O48" i="8"/>
  <c r="N48" i="8"/>
  <c r="M48" i="8"/>
  <c r="Z47" i="8"/>
  <c r="Y47" i="8"/>
  <c r="X47" i="8"/>
  <c r="W47" i="8"/>
  <c r="V47" i="8"/>
  <c r="U47" i="8"/>
  <c r="T47" i="8"/>
  <c r="S47" i="8"/>
  <c r="R47" i="8"/>
  <c r="Q47" i="8"/>
  <c r="P47" i="8"/>
  <c r="O47" i="8"/>
  <c r="N47" i="8"/>
  <c r="M47" i="8"/>
  <c r="Z46" i="8"/>
  <c r="Y46" i="8"/>
  <c r="X46" i="8"/>
  <c r="W46" i="8"/>
  <c r="V46" i="8"/>
  <c r="U46" i="8"/>
  <c r="T46" i="8"/>
  <c r="S46" i="8"/>
  <c r="R46" i="8"/>
  <c r="Q46" i="8"/>
  <c r="P46" i="8"/>
  <c r="O46" i="8"/>
  <c r="N46" i="8"/>
  <c r="M46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Z44" i="8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Z43" i="8"/>
  <c r="Y43" i="8"/>
  <c r="X43" i="8"/>
  <c r="W43" i="8"/>
  <c r="V43" i="8"/>
  <c r="U43" i="8"/>
  <c r="T43" i="8"/>
  <c r="S43" i="8"/>
  <c r="R43" i="8"/>
  <c r="Q43" i="8"/>
  <c r="P43" i="8"/>
  <c r="O43" i="8"/>
  <c r="N43" i="8"/>
  <c r="M43" i="8"/>
  <c r="Z42" i="8"/>
  <c r="Y42" i="8"/>
  <c r="X42" i="8"/>
  <c r="W42" i="8"/>
  <c r="V42" i="8"/>
  <c r="U42" i="8"/>
  <c r="T42" i="8"/>
  <c r="S42" i="8"/>
  <c r="R42" i="8"/>
  <c r="Q42" i="8"/>
  <c r="P42" i="8"/>
  <c r="O42" i="8"/>
  <c r="N42" i="8"/>
  <c r="M42" i="8"/>
  <c r="Z41" i="8"/>
  <c r="Y41" i="8"/>
  <c r="X41" i="8"/>
  <c r="W41" i="8"/>
  <c r="V41" i="8"/>
  <c r="U41" i="8"/>
  <c r="T41" i="8"/>
  <c r="S41" i="8"/>
  <c r="R41" i="8"/>
  <c r="Q41" i="8"/>
  <c r="P41" i="8"/>
  <c r="O41" i="8"/>
  <c r="N41" i="8"/>
  <c r="M41" i="8"/>
  <c r="Z40" i="8"/>
  <c r="Y40" i="8"/>
  <c r="X40" i="8"/>
  <c r="W40" i="8"/>
  <c r="V40" i="8"/>
  <c r="U40" i="8"/>
  <c r="T40" i="8"/>
  <c r="S40" i="8"/>
  <c r="R40" i="8"/>
  <c r="Q40" i="8"/>
  <c r="P40" i="8"/>
  <c r="O40" i="8"/>
  <c r="N40" i="8"/>
  <c r="M40" i="8"/>
  <c r="Z39" i="8"/>
  <c r="Y39" i="8"/>
  <c r="X39" i="8"/>
  <c r="W39" i="8"/>
  <c r="V39" i="8"/>
  <c r="U39" i="8"/>
  <c r="T39" i="8"/>
  <c r="S39" i="8"/>
  <c r="R39" i="8"/>
  <c r="Q39" i="8"/>
  <c r="P39" i="8"/>
  <c r="O39" i="8"/>
  <c r="N39" i="8"/>
  <c r="M39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Z36" i="8"/>
  <c r="Y36" i="8"/>
  <c r="X36" i="8"/>
  <c r="W36" i="8"/>
  <c r="V36" i="8"/>
  <c r="U36" i="8"/>
  <c r="T36" i="8"/>
  <c r="S36" i="8"/>
  <c r="R36" i="8"/>
  <c r="Q36" i="8"/>
  <c r="P36" i="8"/>
  <c r="O36" i="8"/>
  <c r="N36" i="8"/>
  <c r="M36" i="8"/>
  <c r="Z35" i="8"/>
  <c r="Y35" i="8"/>
  <c r="X35" i="8"/>
  <c r="W35" i="8"/>
  <c r="V35" i="8"/>
  <c r="U35" i="8"/>
  <c r="T35" i="8"/>
  <c r="S35" i="8"/>
  <c r="R35" i="8"/>
  <c r="Q35" i="8"/>
  <c r="P35" i="8"/>
  <c r="O35" i="8"/>
  <c r="N35" i="8"/>
  <c r="M35" i="8"/>
  <c r="Z34" i="8"/>
  <c r="Y34" i="8"/>
  <c r="X34" i="8"/>
  <c r="W34" i="8"/>
  <c r="V34" i="8"/>
  <c r="U34" i="8"/>
  <c r="T34" i="8"/>
  <c r="S34" i="8"/>
  <c r="R34" i="8"/>
  <c r="Q34" i="8"/>
  <c r="P34" i="8"/>
  <c r="O34" i="8"/>
  <c r="N34" i="8"/>
  <c r="M34" i="8"/>
  <c r="Z33" i="8"/>
  <c r="Y33" i="8"/>
  <c r="X33" i="8"/>
  <c r="W33" i="8"/>
  <c r="V33" i="8"/>
  <c r="U33" i="8"/>
  <c r="T33" i="8"/>
  <c r="S33" i="8"/>
  <c r="R33" i="8"/>
  <c r="Q33" i="8"/>
  <c r="P33" i="8"/>
  <c r="O33" i="8"/>
  <c r="N33" i="8"/>
  <c r="M33" i="8"/>
  <c r="Z32" i="8"/>
  <c r="Y32" i="8"/>
  <c r="X32" i="8"/>
  <c r="W32" i="8"/>
  <c r="V32" i="8"/>
  <c r="U32" i="8"/>
  <c r="T32" i="8"/>
  <c r="S32" i="8"/>
  <c r="R32" i="8"/>
  <c r="Q32" i="8"/>
  <c r="P32" i="8"/>
  <c r="O32" i="8"/>
  <c r="N32" i="8"/>
  <c r="M32" i="8"/>
  <c r="Z31" i="8"/>
  <c r="Y31" i="8"/>
  <c r="X31" i="8"/>
  <c r="W31" i="8"/>
  <c r="V31" i="8"/>
  <c r="U31" i="8"/>
  <c r="T31" i="8"/>
  <c r="S31" i="8"/>
  <c r="R31" i="8"/>
  <c r="Q31" i="8"/>
  <c r="P31" i="8"/>
  <c r="O31" i="8"/>
  <c r="N31" i="8"/>
  <c r="M31" i="8"/>
  <c r="Z30" i="8"/>
  <c r="Y30" i="8"/>
  <c r="X30" i="8"/>
  <c r="W30" i="8"/>
  <c r="V30" i="8"/>
  <c r="U30" i="8"/>
  <c r="T30" i="8"/>
  <c r="S30" i="8"/>
  <c r="R30" i="8"/>
  <c r="Q30" i="8"/>
  <c r="P30" i="8"/>
  <c r="O30" i="8"/>
  <c r="N30" i="8"/>
  <c r="M30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Z19" i="8"/>
  <c r="Y19" i="8"/>
  <c r="X19" i="8"/>
  <c r="W19" i="8"/>
  <c r="V19" i="8"/>
  <c r="U19" i="8"/>
  <c r="T19" i="8"/>
  <c r="S19" i="8"/>
  <c r="R19" i="8"/>
  <c r="Q19" i="8"/>
  <c r="P19" i="8"/>
  <c r="O19" i="8"/>
  <c r="N19" i="8"/>
  <c r="M19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C56" i="10"/>
  <c r="BD475" i="10"/>
  <c r="M475" i="10"/>
  <c r="J475" i="10"/>
  <c r="I475" i="10"/>
  <c r="BD474" i="10"/>
  <c r="M474" i="10"/>
  <c r="J474" i="10"/>
  <c r="I474" i="10"/>
  <c r="BD473" i="10"/>
  <c r="M473" i="10"/>
  <c r="J473" i="10"/>
  <c r="I473" i="10"/>
  <c r="BD472" i="10"/>
  <c r="M472" i="10"/>
  <c r="J472" i="10"/>
  <c r="I472" i="10"/>
  <c r="BD471" i="10"/>
  <c r="M471" i="10"/>
  <c r="J471" i="10"/>
  <c r="I471" i="10"/>
  <c r="BD470" i="10"/>
  <c r="M470" i="10"/>
  <c r="J470" i="10"/>
  <c r="I470" i="10"/>
  <c r="BD469" i="10"/>
  <c r="M469" i="10"/>
  <c r="J469" i="10"/>
  <c r="I469" i="10"/>
  <c r="BD468" i="10"/>
  <c r="M468" i="10"/>
  <c r="J468" i="10"/>
  <c r="I468" i="10"/>
  <c r="BD467" i="10"/>
  <c r="M467" i="10"/>
  <c r="J467" i="10"/>
  <c r="I467" i="10"/>
  <c r="BD466" i="10"/>
  <c r="M466" i="10"/>
  <c r="J466" i="10"/>
  <c r="I466" i="10"/>
  <c r="BD465" i="10"/>
  <c r="M465" i="10"/>
  <c r="J465" i="10"/>
  <c r="I465" i="10"/>
  <c r="BD464" i="10"/>
  <c r="M464" i="10"/>
  <c r="J464" i="10"/>
  <c r="I464" i="10"/>
  <c r="BD463" i="10"/>
  <c r="M463" i="10"/>
  <c r="J463" i="10"/>
  <c r="I463" i="10"/>
  <c r="BD462" i="10"/>
  <c r="M462" i="10"/>
  <c r="J462" i="10"/>
  <c r="I462" i="10"/>
  <c r="BD461" i="10"/>
  <c r="M461" i="10"/>
  <c r="J461" i="10"/>
  <c r="I461" i="10"/>
  <c r="BD460" i="10"/>
  <c r="M460" i="10"/>
  <c r="J460" i="10"/>
  <c r="I460" i="10"/>
  <c r="BD459" i="10"/>
  <c r="M459" i="10"/>
  <c r="J459" i="10"/>
  <c r="I459" i="10"/>
  <c r="BD458" i="10"/>
  <c r="M458" i="10"/>
  <c r="J458" i="10"/>
  <c r="I458" i="10"/>
  <c r="BD457" i="10"/>
  <c r="M457" i="10"/>
  <c r="J457" i="10"/>
  <c r="I457" i="10"/>
  <c r="BD456" i="10"/>
  <c r="M456" i="10"/>
  <c r="J456" i="10"/>
  <c r="I456" i="10"/>
  <c r="BD455" i="10"/>
  <c r="M455" i="10"/>
  <c r="J455" i="10"/>
  <c r="I455" i="10"/>
  <c r="BD454" i="10"/>
  <c r="M454" i="10"/>
  <c r="J454" i="10"/>
  <c r="I454" i="10"/>
  <c r="BD453" i="10"/>
  <c r="M453" i="10"/>
  <c r="J453" i="10"/>
  <c r="I453" i="10"/>
  <c r="BD452" i="10"/>
  <c r="M452" i="10"/>
  <c r="J452" i="10"/>
  <c r="I452" i="10"/>
  <c r="BD451" i="10"/>
  <c r="M451" i="10"/>
  <c r="J451" i="10"/>
  <c r="I451" i="10"/>
  <c r="BD450" i="10"/>
  <c r="M450" i="10"/>
  <c r="J450" i="10"/>
  <c r="I450" i="10"/>
  <c r="BD449" i="10"/>
  <c r="M449" i="10"/>
  <c r="J449" i="10"/>
  <c r="I449" i="10"/>
  <c r="BD448" i="10"/>
  <c r="M448" i="10"/>
  <c r="J448" i="10"/>
  <c r="I448" i="10"/>
  <c r="BD447" i="10"/>
  <c r="M447" i="10"/>
  <c r="J447" i="10"/>
  <c r="I447" i="10"/>
  <c r="BD446" i="10"/>
  <c r="M446" i="10"/>
  <c r="J446" i="10"/>
  <c r="I446" i="10"/>
  <c r="BD445" i="10"/>
  <c r="M445" i="10"/>
  <c r="J445" i="10"/>
  <c r="I445" i="10"/>
  <c r="BD444" i="10"/>
  <c r="M444" i="10"/>
  <c r="J444" i="10"/>
  <c r="I444" i="10"/>
  <c r="BD443" i="10"/>
  <c r="M443" i="10"/>
  <c r="J443" i="10"/>
  <c r="I443" i="10"/>
  <c r="BD442" i="10"/>
  <c r="M442" i="10"/>
  <c r="J442" i="10"/>
  <c r="I442" i="10"/>
  <c r="BD441" i="10"/>
  <c r="M441" i="10"/>
  <c r="J441" i="10"/>
  <c r="I441" i="10"/>
  <c r="BD440" i="10"/>
  <c r="M440" i="10"/>
  <c r="J440" i="10"/>
  <c r="I440" i="10"/>
  <c r="BD439" i="10"/>
  <c r="M439" i="10"/>
  <c r="J439" i="10"/>
  <c r="I439" i="10"/>
  <c r="BD438" i="10"/>
  <c r="M438" i="10"/>
  <c r="J438" i="10"/>
  <c r="I438" i="10"/>
  <c r="BD437" i="10"/>
  <c r="M437" i="10"/>
  <c r="J437" i="10"/>
  <c r="I437" i="10"/>
  <c r="BD436" i="10"/>
  <c r="M436" i="10"/>
  <c r="J436" i="10"/>
  <c r="I436" i="10"/>
  <c r="BD435" i="10"/>
  <c r="M435" i="10"/>
  <c r="J435" i="10"/>
  <c r="I435" i="10"/>
  <c r="BD434" i="10"/>
  <c r="M434" i="10"/>
  <c r="J434" i="10"/>
  <c r="I434" i="10"/>
  <c r="BD433" i="10"/>
  <c r="M433" i="10"/>
  <c r="J433" i="10"/>
  <c r="I433" i="10"/>
  <c r="BD432" i="10"/>
  <c r="M432" i="10"/>
  <c r="J432" i="10"/>
  <c r="I432" i="10"/>
  <c r="BD431" i="10"/>
  <c r="M431" i="10"/>
  <c r="J431" i="10"/>
  <c r="I431" i="10"/>
  <c r="BD430" i="10"/>
  <c r="M430" i="10"/>
  <c r="J430" i="10"/>
  <c r="I430" i="10"/>
  <c r="BD429" i="10"/>
  <c r="M429" i="10"/>
  <c r="J429" i="10"/>
  <c r="I429" i="10"/>
  <c r="BD428" i="10"/>
  <c r="M428" i="10"/>
  <c r="J428" i="10"/>
  <c r="I428" i="10"/>
  <c r="BD427" i="10"/>
  <c r="M427" i="10"/>
  <c r="J427" i="10"/>
  <c r="I427" i="10"/>
  <c r="BD426" i="10"/>
  <c r="M426" i="10"/>
  <c r="J426" i="10"/>
  <c r="I426" i="10"/>
  <c r="BD425" i="10"/>
  <c r="M425" i="10"/>
  <c r="J425" i="10"/>
  <c r="I425" i="10"/>
  <c r="BD424" i="10"/>
  <c r="M424" i="10"/>
  <c r="J424" i="10"/>
  <c r="I424" i="10"/>
  <c r="BD423" i="10"/>
  <c r="M423" i="10"/>
  <c r="J423" i="10"/>
  <c r="I423" i="10"/>
  <c r="BD422" i="10"/>
  <c r="M422" i="10"/>
  <c r="J422" i="10"/>
  <c r="I422" i="10"/>
  <c r="BD421" i="10"/>
  <c r="M421" i="10"/>
  <c r="J421" i="10"/>
  <c r="I421" i="10"/>
  <c r="BD420" i="10"/>
  <c r="M420" i="10"/>
  <c r="J420" i="10"/>
  <c r="I420" i="10"/>
  <c r="BD419" i="10"/>
  <c r="M419" i="10"/>
  <c r="J419" i="10"/>
  <c r="I419" i="10"/>
  <c r="BD418" i="10"/>
  <c r="M418" i="10"/>
  <c r="J418" i="10"/>
  <c r="I418" i="10"/>
  <c r="BD417" i="10"/>
  <c r="M417" i="10"/>
  <c r="J417" i="10"/>
  <c r="I417" i="10"/>
  <c r="BD416" i="10"/>
  <c r="M416" i="10"/>
  <c r="J416" i="10"/>
  <c r="I416" i="10"/>
  <c r="BD415" i="10"/>
  <c r="M415" i="10"/>
  <c r="J415" i="10"/>
  <c r="I415" i="10"/>
  <c r="BD414" i="10"/>
  <c r="M414" i="10"/>
  <c r="J414" i="10"/>
  <c r="I414" i="10"/>
  <c r="BD413" i="10"/>
  <c r="M413" i="10"/>
  <c r="J413" i="10"/>
  <c r="I413" i="10"/>
  <c r="BD412" i="10"/>
  <c r="M412" i="10"/>
  <c r="J412" i="10"/>
  <c r="I412" i="10"/>
  <c r="BD411" i="10"/>
  <c r="M411" i="10"/>
  <c r="J411" i="10"/>
  <c r="I411" i="10"/>
  <c r="BD410" i="10"/>
  <c r="M410" i="10"/>
  <c r="J410" i="10"/>
  <c r="I410" i="10"/>
  <c r="BD409" i="10"/>
  <c r="M409" i="10"/>
  <c r="J409" i="10"/>
  <c r="I409" i="10"/>
  <c r="BD408" i="10"/>
  <c r="M408" i="10"/>
  <c r="J408" i="10"/>
  <c r="I408" i="10"/>
  <c r="BD407" i="10"/>
  <c r="M407" i="10"/>
  <c r="J407" i="10"/>
  <c r="I407" i="10"/>
  <c r="BD406" i="10"/>
  <c r="M406" i="10"/>
  <c r="J406" i="10"/>
  <c r="I406" i="10"/>
  <c r="BD405" i="10"/>
  <c r="M405" i="10"/>
  <c r="J405" i="10"/>
  <c r="I405" i="10"/>
  <c r="BD404" i="10"/>
  <c r="M404" i="10"/>
  <c r="J404" i="10"/>
  <c r="I404" i="10"/>
  <c r="BD403" i="10"/>
  <c r="M403" i="10"/>
  <c r="J403" i="10"/>
  <c r="I403" i="10"/>
  <c r="BD402" i="10"/>
  <c r="M402" i="10"/>
  <c r="J402" i="10"/>
  <c r="I402" i="10"/>
  <c r="BD401" i="10"/>
  <c r="M401" i="10"/>
  <c r="J401" i="10"/>
  <c r="I401" i="10"/>
  <c r="BD400" i="10"/>
  <c r="M400" i="10"/>
  <c r="J400" i="10"/>
  <c r="I400" i="10"/>
  <c r="BD399" i="10"/>
  <c r="M399" i="10"/>
  <c r="J399" i="10"/>
  <c r="I399" i="10"/>
  <c r="BD398" i="10"/>
  <c r="M398" i="10"/>
  <c r="J398" i="10"/>
  <c r="I398" i="10"/>
  <c r="BD397" i="10"/>
  <c r="M397" i="10"/>
  <c r="J397" i="10"/>
  <c r="I397" i="10"/>
  <c r="BD396" i="10"/>
  <c r="M396" i="10"/>
  <c r="J396" i="10"/>
  <c r="I396" i="10"/>
  <c r="BD395" i="10"/>
  <c r="M395" i="10"/>
  <c r="J395" i="10"/>
  <c r="I395" i="10"/>
  <c r="BD394" i="10"/>
  <c r="M394" i="10"/>
  <c r="J394" i="10"/>
  <c r="I394" i="10"/>
  <c r="BD393" i="10"/>
  <c r="M393" i="10"/>
  <c r="J393" i="10"/>
  <c r="I393" i="10"/>
  <c r="BD392" i="10"/>
  <c r="M392" i="10"/>
  <c r="J392" i="10"/>
  <c r="I392" i="10"/>
  <c r="BD391" i="10"/>
  <c r="M391" i="10"/>
  <c r="J391" i="10"/>
  <c r="I391" i="10"/>
  <c r="BD390" i="10"/>
  <c r="M390" i="10"/>
  <c r="J390" i="10"/>
  <c r="I390" i="10"/>
  <c r="BD389" i="10"/>
  <c r="M389" i="10"/>
  <c r="J389" i="10"/>
  <c r="I389" i="10"/>
  <c r="BD388" i="10"/>
  <c r="M388" i="10"/>
  <c r="J388" i="10"/>
  <c r="I388" i="10"/>
  <c r="BD387" i="10"/>
  <c r="M387" i="10"/>
  <c r="J387" i="10"/>
  <c r="I387" i="10"/>
  <c r="BD386" i="10"/>
  <c r="M386" i="10"/>
  <c r="J386" i="10"/>
  <c r="I386" i="10"/>
  <c r="BD385" i="10"/>
  <c r="M385" i="10"/>
  <c r="J385" i="10"/>
  <c r="I385" i="10"/>
  <c r="BD384" i="10"/>
  <c r="M384" i="10"/>
  <c r="J384" i="10"/>
  <c r="I384" i="10"/>
  <c r="BD383" i="10"/>
  <c r="M383" i="10"/>
  <c r="J383" i="10"/>
  <c r="I383" i="10"/>
  <c r="BD382" i="10"/>
  <c r="M382" i="10"/>
  <c r="J382" i="10"/>
  <c r="I382" i="10"/>
  <c r="BD381" i="10"/>
  <c r="M381" i="10"/>
  <c r="J381" i="10"/>
  <c r="I381" i="10"/>
  <c r="BD380" i="10"/>
  <c r="M380" i="10"/>
  <c r="J380" i="10"/>
  <c r="I380" i="10"/>
  <c r="BD379" i="10"/>
  <c r="M379" i="10"/>
  <c r="J379" i="10"/>
  <c r="I379" i="10"/>
  <c r="BD378" i="10"/>
  <c r="M378" i="10"/>
  <c r="J378" i="10"/>
  <c r="I378" i="10"/>
  <c r="BD377" i="10"/>
  <c r="M377" i="10"/>
  <c r="J377" i="10"/>
  <c r="I377" i="10"/>
  <c r="BD376" i="10"/>
  <c r="M376" i="10"/>
  <c r="J376" i="10"/>
  <c r="I376" i="10"/>
  <c r="BD375" i="10"/>
  <c r="M375" i="10"/>
  <c r="J375" i="10"/>
  <c r="I375" i="10"/>
  <c r="BD374" i="10"/>
  <c r="M374" i="10"/>
  <c r="J374" i="10"/>
  <c r="I374" i="10"/>
  <c r="BD373" i="10"/>
  <c r="M373" i="10"/>
  <c r="J373" i="10"/>
  <c r="I373" i="10"/>
  <c r="BD372" i="10"/>
  <c r="M372" i="10"/>
  <c r="J372" i="10"/>
  <c r="I372" i="10"/>
  <c r="BD371" i="10"/>
  <c r="M371" i="10"/>
  <c r="J371" i="10"/>
  <c r="I371" i="10"/>
  <c r="BD370" i="10"/>
  <c r="M370" i="10"/>
  <c r="J370" i="10"/>
  <c r="I370" i="10"/>
  <c r="BD369" i="10"/>
  <c r="M369" i="10"/>
  <c r="J369" i="10"/>
  <c r="I369" i="10"/>
  <c r="BD368" i="10"/>
  <c r="M368" i="10"/>
  <c r="J368" i="10"/>
  <c r="I368" i="10"/>
  <c r="BD367" i="10"/>
  <c r="M367" i="10"/>
  <c r="J367" i="10"/>
  <c r="I367" i="10"/>
  <c r="BD366" i="10"/>
  <c r="M366" i="10"/>
  <c r="J366" i="10"/>
  <c r="I366" i="10"/>
  <c r="BD365" i="10"/>
  <c r="M365" i="10"/>
  <c r="J365" i="10"/>
  <c r="I365" i="10"/>
  <c r="BD364" i="10"/>
  <c r="M364" i="10"/>
  <c r="J364" i="10"/>
  <c r="I364" i="10"/>
  <c r="BD363" i="10"/>
  <c r="M363" i="10"/>
  <c r="J363" i="10"/>
  <c r="I363" i="10"/>
  <c r="BD362" i="10"/>
  <c r="M362" i="10"/>
  <c r="J362" i="10"/>
  <c r="I362" i="10"/>
  <c r="BD361" i="10"/>
  <c r="M361" i="10"/>
  <c r="J361" i="10"/>
  <c r="I361" i="10"/>
  <c r="BD360" i="10"/>
  <c r="M360" i="10"/>
  <c r="J360" i="10"/>
  <c r="I360" i="10"/>
  <c r="BD359" i="10"/>
  <c r="M359" i="10"/>
  <c r="J359" i="10"/>
  <c r="I359" i="10"/>
  <c r="BD358" i="10"/>
  <c r="M358" i="10"/>
  <c r="J358" i="10"/>
  <c r="I358" i="10"/>
  <c r="BD357" i="10"/>
  <c r="M357" i="10"/>
  <c r="J357" i="10"/>
  <c r="I357" i="10"/>
  <c r="BD356" i="10"/>
  <c r="M356" i="10"/>
  <c r="J356" i="10"/>
  <c r="I356" i="10"/>
  <c r="BD355" i="10"/>
  <c r="M355" i="10"/>
  <c r="J355" i="10"/>
  <c r="I355" i="10"/>
  <c r="BD354" i="10"/>
  <c r="M354" i="10"/>
  <c r="J354" i="10"/>
  <c r="I354" i="10"/>
  <c r="BD353" i="10"/>
  <c r="M353" i="10"/>
  <c r="J353" i="10"/>
  <c r="I353" i="10"/>
  <c r="BD352" i="10"/>
  <c r="M352" i="10"/>
  <c r="J352" i="10"/>
  <c r="I352" i="10"/>
  <c r="BD351" i="10"/>
  <c r="M351" i="10"/>
  <c r="J351" i="10"/>
  <c r="I351" i="10"/>
  <c r="BD350" i="10"/>
  <c r="M350" i="10"/>
  <c r="J350" i="10"/>
  <c r="I350" i="10"/>
  <c r="BD349" i="10"/>
  <c r="M349" i="10"/>
  <c r="J349" i="10"/>
  <c r="I349" i="10"/>
  <c r="BD348" i="10"/>
  <c r="M348" i="10"/>
  <c r="J348" i="10"/>
  <c r="I348" i="10"/>
  <c r="BD347" i="10"/>
  <c r="M347" i="10"/>
  <c r="J347" i="10"/>
  <c r="I347" i="10"/>
  <c r="BD346" i="10"/>
  <c r="M346" i="10"/>
  <c r="J346" i="10"/>
  <c r="I346" i="10"/>
  <c r="BD345" i="10"/>
  <c r="M345" i="10"/>
  <c r="J345" i="10"/>
  <c r="I345" i="10"/>
  <c r="BD344" i="10"/>
  <c r="M344" i="10"/>
  <c r="J344" i="10"/>
  <c r="I344" i="10"/>
  <c r="BD343" i="10"/>
  <c r="M343" i="10"/>
  <c r="J343" i="10"/>
  <c r="I343" i="10"/>
  <c r="BD342" i="10"/>
  <c r="M342" i="10"/>
  <c r="J342" i="10"/>
  <c r="I342" i="10"/>
  <c r="BD341" i="10"/>
  <c r="M341" i="10"/>
  <c r="J341" i="10"/>
  <c r="I341" i="10"/>
  <c r="BD340" i="10"/>
  <c r="M340" i="10"/>
  <c r="J340" i="10"/>
  <c r="I340" i="10"/>
  <c r="BD339" i="10"/>
  <c r="M339" i="10"/>
  <c r="J339" i="10"/>
  <c r="I339" i="10"/>
  <c r="BD338" i="10"/>
  <c r="M338" i="10"/>
  <c r="J338" i="10"/>
  <c r="I338" i="10"/>
  <c r="BD337" i="10"/>
  <c r="M337" i="10"/>
  <c r="J337" i="10"/>
  <c r="I337" i="10"/>
  <c r="BD336" i="10"/>
  <c r="M336" i="10"/>
  <c r="J336" i="10"/>
  <c r="I336" i="10"/>
  <c r="BD335" i="10"/>
  <c r="M335" i="10"/>
  <c r="J335" i="10"/>
  <c r="I335" i="10"/>
  <c r="BD334" i="10"/>
  <c r="M334" i="10"/>
  <c r="J334" i="10"/>
  <c r="I334" i="10"/>
  <c r="BD333" i="10"/>
  <c r="M333" i="10"/>
  <c r="J333" i="10"/>
  <c r="I333" i="10"/>
  <c r="BD332" i="10"/>
  <c r="M332" i="10"/>
  <c r="J332" i="10"/>
  <c r="I332" i="10"/>
  <c r="BD331" i="10"/>
  <c r="M331" i="10"/>
  <c r="J331" i="10"/>
  <c r="I331" i="10"/>
  <c r="BD330" i="10"/>
  <c r="M330" i="10"/>
  <c r="J330" i="10"/>
  <c r="I330" i="10"/>
  <c r="BD329" i="10"/>
  <c r="M329" i="10"/>
  <c r="J329" i="10"/>
  <c r="I329" i="10"/>
  <c r="BD328" i="10"/>
  <c r="M328" i="10"/>
  <c r="J328" i="10"/>
  <c r="I328" i="10"/>
  <c r="BD327" i="10"/>
  <c r="M327" i="10"/>
  <c r="J327" i="10"/>
  <c r="I327" i="10"/>
  <c r="BD326" i="10"/>
  <c r="M326" i="10"/>
  <c r="J326" i="10"/>
  <c r="I326" i="10"/>
  <c r="BD325" i="10"/>
  <c r="M325" i="10"/>
  <c r="J325" i="10"/>
  <c r="I325" i="10"/>
  <c r="BD324" i="10"/>
  <c r="M324" i="10"/>
  <c r="J324" i="10"/>
  <c r="I324" i="10"/>
  <c r="BD323" i="10"/>
  <c r="M323" i="10"/>
  <c r="J323" i="10"/>
  <c r="I323" i="10"/>
  <c r="BD322" i="10"/>
  <c r="M322" i="10"/>
  <c r="J322" i="10"/>
  <c r="I322" i="10"/>
  <c r="BD321" i="10"/>
  <c r="M321" i="10"/>
  <c r="J321" i="10"/>
  <c r="I321" i="10"/>
  <c r="BD320" i="10"/>
  <c r="M320" i="10"/>
  <c r="J320" i="10"/>
  <c r="I320" i="10"/>
  <c r="BD319" i="10"/>
  <c r="M319" i="10"/>
  <c r="J319" i="10"/>
  <c r="I319" i="10"/>
  <c r="BD318" i="10"/>
  <c r="M318" i="10"/>
  <c r="J318" i="10"/>
  <c r="I318" i="10"/>
  <c r="BD317" i="10"/>
  <c r="M317" i="10"/>
  <c r="J317" i="10"/>
  <c r="I317" i="10"/>
  <c r="BD316" i="10"/>
  <c r="M316" i="10"/>
  <c r="J316" i="10"/>
  <c r="I316" i="10"/>
  <c r="BD315" i="10"/>
  <c r="M315" i="10"/>
  <c r="J315" i="10"/>
  <c r="I315" i="10"/>
  <c r="BD314" i="10"/>
  <c r="M314" i="10"/>
  <c r="J314" i="10"/>
  <c r="I314" i="10"/>
  <c r="BD313" i="10"/>
  <c r="M313" i="10"/>
  <c r="J313" i="10"/>
  <c r="I313" i="10"/>
  <c r="BD312" i="10"/>
  <c r="M312" i="10"/>
  <c r="J312" i="10"/>
  <c r="I312" i="10"/>
  <c r="BD311" i="10"/>
  <c r="M311" i="10"/>
  <c r="J311" i="10"/>
  <c r="I311" i="10"/>
  <c r="BD310" i="10"/>
  <c r="M310" i="10"/>
  <c r="J310" i="10"/>
  <c r="I310" i="10"/>
  <c r="BD309" i="10"/>
  <c r="M309" i="10"/>
  <c r="J309" i="10"/>
  <c r="I309" i="10"/>
  <c r="BD308" i="10"/>
  <c r="M308" i="10"/>
  <c r="J308" i="10"/>
  <c r="I308" i="10"/>
  <c r="BD307" i="10"/>
  <c r="M307" i="10"/>
  <c r="J307" i="10"/>
  <c r="I307" i="10"/>
  <c r="BD306" i="10"/>
  <c r="M306" i="10"/>
  <c r="J306" i="10"/>
  <c r="I306" i="10"/>
  <c r="BD305" i="10"/>
  <c r="M305" i="10"/>
  <c r="J305" i="10"/>
  <c r="I305" i="10"/>
  <c r="BD304" i="10"/>
  <c r="M304" i="10"/>
  <c r="J304" i="10"/>
  <c r="I304" i="10"/>
  <c r="BD303" i="10"/>
  <c r="M303" i="10"/>
  <c r="J303" i="10"/>
  <c r="I303" i="10"/>
  <c r="BD302" i="10"/>
  <c r="M302" i="10"/>
  <c r="J302" i="10"/>
  <c r="I302" i="10"/>
  <c r="BD301" i="10"/>
  <c r="M301" i="10"/>
  <c r="J301" i="10"/>
  <c r="I301" i="10"/>
  <c r="BD300" i="10"/>
  <c r="M300" i="10"/>
  <c r="J300" i="10"/>
  <c r="I300" i="10"/>
  <c r="BD299" i="10"/>
  <c r="M299" i="10"/>
  <c r="J299" i="10"/>
  <c r="I299" i="10"/>
  <c r="BD298" i="10"/>
  <c r="M298" i="10"/>
  <c r="J298" i="10"/>
  <c r="I298" i="10"/>
  <c r="BD297" i="10"/>
  <c r="M297" i="10"/>
  <c r="J297" i="10"/>
  <c r="I297" i="10"/>
  <c r="BD296" i="10"/>
  <c r="M296" i="10"/>
  <c r="J296" i="10"/>
  <c r="I296" i="10"/>
  <c r="BD295" i="10"/>
  <c r="M295" i="10"/>
  <c r="J295" i="10"/>
  <c r="I295" i="10"/>
  <c r="BD294" i="10"/>
  <c r="M294" i="10"/>
  <c r="J294" i="10"/>
  <c r="I294" i="10"/>
  <c r="BD293" i="10"/>
  <c r="M293" i="10"/>
  <c r="J293" i="10"/>
  <c r="I293" i="10"/>
  <c r="BD292" i="10"/>
  <c r="M292" i="10"/>
  <c r="J292" i="10"/>
  <c r="I292" i="10"/>
  <c r="BD291" i="10"/>
  <c r="M291" i="10"/>
  <c r="J291" i="10"/>
  <c r="I291" i="10"/>
  <c r="BD290" i="10"/>
  <c r="M290" i="10"/>
  <c r="J290" i="10"/>
  <c r="I290" i="10"/>
  <c r="BD289" i="10"/>
  <c r="M289" i="10"/>
  <c r="J289" i="10"/>
  <c r="I289" i="10"/>
  <c r="BD288" i="10"/>
  <c r="M288" i="10"/>
  <c r="J288" i="10"/>
  <c r="I288" i="10"/>
  <c r="BD287" i="10"/>
  <c r="M287" i="10"/>
  <c r="J287" i="10"/>
  <c r="I287" i="10"/>
  <c r="BD286" i="10"/>
  <c r="M286" i="10"/>
  <c r="J286" i="10"/>
  <c r="I286" i="10"/>
  <c r="BD285" i="10"/>
  <c r="M285" i="10"/>
  <c r="J285" i="10"/>
  <c r="I285" i="10"/>
  <c r="BD284" i="10"/>
  <c r="M284" i="10"/>
  <c r="J284" i="10"/>
  <c r="I284" i="10"/>
  <c r="BD283" i="10"/>
  <c r="M283" i="10"/>
  <c r="J283" i="10"/>
  <c r="I283" i="10"/>
  <c r="BD282" i="10"/>
  <c r="M282" i="10"/>
  <c r="J282" i="10"/>
  <c r="I282" i="10"/>
  <c r="BD281" i="10"/>
  <c r="M281" i="10"/>
  <c r="J281" i="10"/>
  <c r="I281" i="10"/>
  <c r="BD280" i="10"/>
  <c r="M280" i="10"/>
  <c r="J280" i="10"/>
  <c r="I280" i="10"/>
  <c r="BD279" i="10"/>
  <c r="M279" i="10"/>
  <c r="J279" i="10"/>
  <c r="I279" i="10"/>
  <c r="BD278" i="10"/>
  <c r="M278" i="10"/>
  <c r="J278" i="10"/>
  <c r="I278" i="10"/>
  <c r="BD277" i="10"/>
  <c r="M277" i="10"/>
  <c r="J277" i="10"/>
  <c r="I277" i="10"/>
  <c r="BD276" i="10"/>
  <c r="M276" i="10"/>
  <c r="J276" i="10"/>
  <c r="I276" i="10"/>
  <c r="BD275" i="10"/>
  <c r="M275" i="10"/>
  <c r="J275" i="10"/>
  <c r="I275" i="10"/>
  <c r="BD274" i="10"/>
  <c r="M274" i="10"/>
  <c r="J274" i="10"/>
  <c r="I274" i="10"/>
  <c r="BD273" i="10"/>
  <c r="M273" i="10"/>
  <c r="J273" i="10"/>
  <c r="I273" i="10"/>
  <c r="BD272" i="10"/>
  <c r="M272" i="10"/>
  <c r="J272" i="10"/>
  <c r="I272" i="10"/>
  <c r="BD271" i="10"/>
  <c r="M271" i="10"/>
  <c r="J271" i="10"/>
  <c r="I271" i="10"/>
  <c r="BD270" i="10"/>
  <c r="M270" i="10"/>
  <c r="J270" i="10"/>
  <c r="I270" i="10"/>
  <c r="BD269" i="10"/>
  <c r="M269" i="10"/>
  <c r="J269" i="10"/>
  <c r="I269" i="10"/>
  <c r="BD268" i="10"/>
  <c r="M268" i="10"/>
  <c r="J268" i="10"/>
  <c r="I268" i="10"/>
  <c r="BD267" i="10"/>
  <c r="M267" i="10"/>
  <c r="J267" i="10"/>
  <c r="I267" i="10"/>
  <c r="BD266" i="10"/>
  <c r="M266" i="10"/>
  <c r="J266" i="10"/>
  <c r="I266" i="10"/>
  <c r="BD265" i="10"/>
  <c r="M265" i="10"/>
  <c r="J265" i="10"/>
  <c r="I265" i="10"/>
  <c r="BD264" i="10"/>
  <c r="M264" i="10"/>
  <c r="J264" i="10"/>
  <c r="I264" i="10"/>
  <c r="BD263" i="10"/>
  <c r="M263" i="10"/>
  <c r="J263" i="10"/>
  <c r="I263" i="10"/>
  <c r="BD262" i="10"/>
  <c r="M262" i="10"/>
  <c r="J262" i="10"/>
  <c r="I262" i="10"/>
  <c r="BD261" i="10"/>
  <c r="M261" i="10"/>
  <c r="J261" i="10"/>
  <c r="I261" i="10"/>
  <c r="BD260" i="10"/>
  <c r="M260" i="10"/>
  <c r="J260" i="10"/>
  <c r="I260" i="10"/>
  <c r="BD259" i="10"/>
  <c r="M259" i="10"/>
  <c r="J259" i="10"/>
  <c r="I259" i="10"/>
  <c r="BD258" i="10"/>
  <c r="M258" i="10"/>
  <c r="J258" i="10"/>
  <c r="I258" i="10"/>
  <c r="BD257" i="10"/>
  <c r="M257" i="10"/>
  <c r="J257" i="10"/>
  <c r="I257" i="10"/>
  <c r="BD256" i="10"/>
  <c r="M256" i="10"/>
  <c r="J256" i="10"/>
  <c r="I256" i="10"/>
  <c r="BD255" i="10"/>
  <c r="M255" i="10"/>
  <c r="J255" i="10"/>
  <c r="I255" i="10"/>
  <c r="BD254" i="10"/>
  <c r="M254" i="10"/>
  <c r="J254" i="10"/>
  <c r="I254" i="10"/>
  <c r="BD253" i="10"/>
  <c r="M253" i="10"/>
  <c r="J253" i="10"/>
  <c r="I253" i="10"/>
  <c r="BD252" i="10"/>
  <c r="M252" i="10"/>
  <c r="J252" i="10"/>
  <c r="I252" i="10"/>
  <c r="BD251" i="10"/>
  <c r="M251" i="10"/>
  <c r="J251" i="10"/>
  <c r="I251" i="10"/>
  <c r="BD250" i="10"/>
  <c r="M250" i="10"/>
  <c r="J250" i="10"/>
  <c r="I250" i="10"/>
  <c r="BD249" i="10"/>
  <c r="M249" i="10"/>
  <c r="J249" i="10"/>
  <c r="I249" i="10"/>
  <c r="BD248" i="10"/>
  <c r="M248" i="10"/>
  <c r="J248" i="10"/>
  <c r="I248" i="10"/>
  <c r="BD247" i="10"/>
  <c r="M247" i="10"/>
  <c r="J247" i="10"/>
  <c r="I247" i="10"/>
  <c r="BD246" i="10"/>
  <c r="M246" i="10"/>
  <c r="J246" i="10"/>
  <c r="I246" i="10"/>
  <c r="BD245" i="10"/>
  <c r="M245" i="10"/>
  <c r="J245" i="10"/>
  <c r="I245" i="10"/>
  <c r="BD244" i="10"/>
  <c r="M244" i="10"/>
  <c r="J244" i="10"/>
  <c r="I244" i="10"/>
  <c r="BD243" i="10"/>
  <c r="M243" i="10"/>
  <c r="J243" i="10"/>
  <c r="I243" i="10"/>
  <c r="BD242" i="10"/>
  <c r="M242" i="10"/>
  <c r="J242" i="10"/>
  <c r="I242" i="10"/>
  <c r="BD241" i="10"/>
  <c r="M241" i="10"/>
  <c r="J241" i="10"/>
  <c r="I241" i="10"/>
  <c r="BD240" i="10"/>
  <c r="M240" i="10"/>
  <c r="J240" i="10"/>
  <c r="I240" i="10"/>
  <c r="BD239" i="10"/>
  <c r="M239" i="10"/>
  <c r="J239" i="10"/>
  <c r="I239" i="10"/>
  <c r="BD238" i="10"/>
  <c r="M238" i="10"/>
  <c r="J238" i="10"/>
  <c r="I238" i="10"/>
  <c r="BD237" i="10"/>
  <c r="M237" i="10"/>
  <c r="J237" i="10"/>
  <c r="I237" i="10"/>
  <c r="BD236" i="10"/>
  <c r="M236" i="10"/>
  <c r="J236" i="10"/>
  <c r="I236" i="10"/>
  <c r="BD235" i="10"/>
  <c r="M235" i="10"/>
  <c r="J235" i="10"/>
  <c r="I235" i="10"/>
  <c r="BD234" i="10"/>
  <c r="M234" i="10"/>
  <c r="J234" i="10"/>
  <c r="I234" i="10"/>
  <c r="BD233" i="10"/>
  <c r="M233" i="10"/>
  <c r="J233" i="10"/>
  <c r="I233" i="10"/>
  <c r="BD232" i="10"/>
  <c r="M232" i="10"/>
  <c r="J232" i="10"/>
  <c r="I232" i="10"/>
  <c r="BD231" i="10"/>
  <c r="M231" i="10"/>
  <c r="J231" i="10"/>
  <c r="I231" i="10"/>
  <c r="BD230" i="10"/>
  <c r="M230" i="10"/>
  <c r="J230" i="10"/>
  <c r="I230" i="10"/>
  <c r="BD229" i="10"/>
  <c r="M229" i="10"/>
  <c r="J229" i="10"/>
  <c r="I229" i="10"/>
  <c r="BD228" i="10"/>
  <c r="M228" i="10"/>
  <c r="J228" i="10"/>
  <c r="I228" i="10"/>
  <c r="BD227" i="10"/>
  <c r="M227" i="10"/>
  <c r="J227" i="10"/>
  <c r="I227" i="10"/>
  <c r="BD226" i="10"/>
  <c r="M226" i="10"/>
  <c r="J226" i="10"/>
  <c r="I226" i="10"/>
  <c r="BD225" i="10"/>
  <c r="M225" i="10"/>
  <c r="J225" i="10"/>
  <c r="I225" i="10"/>
  <c r="BD224" i="10"/>
  <c r="M224" i="10"/>
  <c r="J224" i="10"/>
  <c r="I224" i="10"/>
  <c r="BD223" i="10"/>
  <c r="M223" i="10"/>
  <c r="J223" i="10"/>
  <c r="I223" i="10"/>
  <c r="BD222" i="10"/>
  <c r="M222" i="10"/>
  <c r="J222" i="10"/>
  <c r="I222" i="10"/>
  <c r="BD221" i="10"/>
  <c r="M221" i="10"/>
  <c r="J221" i="10"/>
  <c r="I221" i="10"/>
  <c r="BD220" i="10"/>
  <c r="M220" i="10"/>
  <c r="J220" i="10"/>
  <c r="I220" i="10"/>
  <c r="BD219" i="10"/>
  <c r="M219" i="10"/>
  <c r="J219" i="10"/>
  <c r="I219" i="10"/>
  <c r="BD218" i="10"/>
  <c r="M218" i="10"/>
  <c r="J218" i="10"/>
  <c r="I218" i="10"/>
  <c r="BD217" i="10"/>
  <c r="M217" i="10"/>
  <c r="J217" i="10"/>
  <c r="I217" i="10"/>
  <c r="BD216" i="10"/>
  <c r="M216" i="10"/>
  <c r="J216" i="10"/>
  <c r="I216" i="10"/>
  <c r="BD215" i="10"/>
  <c r="M215" i="10"/>
  <c r="J215" i="10"/>
  <c r="I215" i="10"/>
  <c r="BD214" i="10"/>
  <c r="M214" i="10"/>
  <c r="J214" i="10"/>
  <c r="I214" i="10"/>
  <c r="BD213" i="10"/>
  <c r="M213" i="10"/>
  <c r="J213" i="10"/>
  <c r="I213" i="10"/>
  <c r="BD212" i="10"/>
  <c r="M212" i="10"/>
  <c r="J212" i="10"/>
  <c r="I212" i="10"/>
  <c r="BD211" i="10"/>
  <c r="M211" i="10"/>
  <c r="J211" i="10"/>
  <c r="I211" i="10"/>
  <c r="BD210" i="10"/>
  <c r="M210" i="10"/>
  <c r="J210" i="10"/>
  <c r="I210" i="10"/>
  <c r="BD209" i="10"/>
  <c r="M209" i="10"/>
  <c r="J209" i="10"/>
  <c r="I209" i="10"/>
  <c r="BD208" i="10"/>
  <c r="M208" i="10"/>
  <c r="J208" i="10"/>
  <c r="I208" i="10"/>
  <c r="BD207" i="10"/>
  <c r="M207" i="10"/>
  <c r="J207" i="10"/>
  <c r="I207" i="10"/>
  <c r="BD206" i="10"/>
  <c r="M206" i="10"/>
  <c r="J206" i="10"/>
  <c r="I206" i="10"/>
  <c r="BD205" i="10"/>
  <c r="M205" i="10"/>
  <c r="J205" i="10"/>
  <c r="I205" i="10"/>
  <c r="BD204" i="10"/>
  <c r="M204" i="10"/>
  <c r="J204" i="10"/>
  <c r="I204" i="10"/>
  <c r="BD203" i="10"/>
  <c r="M203" i="10"/>
  <c r="J203" i="10"/>
  <c r="I203" i="10"/>
  <c r="BD202" i="10"/>
  <c r="M202" i="10"/>
  <c r="J202" i="10"/>
  <c r="I202" i="10"/>
  <c r="BD201" i="10"/>
  <c r="M201" i="10"/>
  <c r="J201" i="10"/>
  <c r="I201" i="10"/>
  <c r="BD200" i="10"/>
  <c r="M200" i="10"/>
  <c r="J200" i="10"/>
  <c r="I200" i="10"/>
  <c r="BD199" i="10"/>
  <c r="M199" i="10"/>
  <c r="J199" i="10"/>
  <c r="I199" i="10"/>
  <c r="BD198" i="10"/>
  <c r="M198" i="10"/>
  <c r="J198" i="10"/>
  <c r="I198" i="10"/>
  <c r="BD197" i="10"/>
  <c r="M197" i="10"/>
  <c r="J197" i="10"/>
  <c r="I197" i="10"/>
  <c r="BD196" i="10"/>
  <c r="M196" i="10"/>
  <c r="J196" i="10"/>
  <c r="I196" i="10"/>
  <c r="BD195" i="10"/>
  <c r="M195" i="10"/>
  <c r="J195" i="10"/>
  <c r="I195" i="10"/>
  <c r="BD194" i="10"/>
  <c r="M194" i="10"/>
  <c r="J194" i="10"/>
  <c r="I194" i="10"/>
  <c r="BD193" i="10"/>
  <c r="M193" i="10"/>
  <c r="J193" i="10"/>
  <c r="I193" i="10"/>
  <c r="BD192" i="10"/>
  <c r="M192" i="10"/>
  <c r="J192" i="10"/>
  <c r="I192" i="10"/>
  <c r="BD191" i="10"/>
  <c r="M191" i="10"/>
  <c r="J191" i="10"/>
  <c r="I191" i="10"/>
  <c r="BD190" i="10"/>
  <c r="M190" i="10"/>
  <c r="J190" i="10"/>
  <c r="I190" i="10"/>
  <c r="BD189" i="10"/>
  <c r="M189" i="10"/>
  <c r="J189" i="10"/>
  <c r="I189" i="10"/>
  <c r="BD188" i="10"/>
  <c r="M188" i="10"/>
  <c r="J188" i="10"/>
  <c r="I188" i="10"/>
  <c r="BD187" i="10"/>
  <c r="M187" i="10"/>
  <c r="J187" i="10"/>
  <c r="I187" i="10"/>
  <c r="BD186" i="10"/>
  <c r="M186" i="10"/>
  <c r="J186" i="10"/>
  <c r="I186" i="10"/>
  <c r="BD185" i="10"/>
  <c r="M185" i="10"/>
  <c r="J185" i="10"/>
  <c r="I185" i="10"/>
  <c r="BD184" i="10"/>
  <c r="M184" i="10"/>
  <c r="J184" i="10"/>
  <c r="I184" i="10"/>
  <c r="BD183" i="10"/>
  <c r="M183" i="10"/>
  <c r="J183" i="10"/>
  <c r="I183" i="10"/>
  <c r="BD182" i="10"/>
  <c r="M182" i="10"/>
  <c r="J182" i="10"/>
  <c r="I182" i="10"/>
  <c r="BD181" i="10"/>
  <c r="M181" i="10"/>
  <c r="J181" i="10"/>
  <c r="I181" i="10"/>
  <c r="BD180" i="10"/>
  <c r="M180" i="10"/>
  <c r="J180" i="10"/>
  <c r="I180" i="10"/>
  <c r="BD179" i="10"/>
  <c r="M179" i="10"/>
  <c r="J179" i="10"/>
  <c r="I179" i="10"/>
  <c r="BD178" i="10"/>
  <c r="M178" i="10"/>
  <c r="J178" i="10"/>
  <c r="I178" i="10"/>
  <c r="BD177" i="10"/>
  <c r="M177" i="10"/>
  <c r="J177" i="10"/>
  <c r="I177" i="10"/>
  <c r="BD176" i="10"/>
  <c r="M176" i="10"/>
  <c r="J176" i="10"/>
  <c r="I176" i="10"/>
  <c r="BD175" i="10"/>
  <c r="M175" i="10"/>
  <c r="J175" i="10"/>
  <c r="I175" i="10"/>
  <c r="BD174" i="10"/>
  <c r="M174" i="10"/>
  <c r="J174" i="10"/>
  <c r="I174" i="10"/>
  <c r="BD173" i="10"/>
  <c r="M173" i="10"/>
  <c r="J173" i="10"/>
  <c r="I173" i="10"/>
  <c r="BD172" i="10"/>
  <c r="M172" i="10"/>
  <c r="J172" i="10"/>
  <c r="I172" i="10"/>
  <c r="BD171" i="10"/>
  <c r="M171" i="10"/>
  <c r="J171" i="10"/>
  <c r="I171" i="10"/>
  <c r="BD170" i="10"/>
  <c r="M170" i="10"/>
  <c r="J170" i="10"/>
  <c r="I170" i="10"/>
  <c r="BD169" i="10"/>
  <c r="M169" i="10"/>
  <c r="J169" i="10"/>
  <c r="I169" i="10"/>
  <c r="BD168" i="10"/>
  <c r="M168" i="10"/>
  <c r="J168" i="10"/>
  <c r="I168" i="10"/>
  <c r="BD167" i="10"/>
  <c r="M167" i="10"/>
  <c r="J167" i="10"/>
  <c r="I167" i="10"/>
  <c r="BD166" i="10"/>
  <c r="M166" i="10"/>
  <c r="J166" i="10"/>
  <c r="I166" i="10"/>
  <c r="BD165" i="10"/>
  <c r="M165" i="10"/>
  <c r="J165" i="10"/>
  <c r="I165" i="10"/>
  <c r="BD164" i="10"/>
  <c r="M164" i="10"/>
  <c r="J164" i="10"/>
  <c r="I164" i="10"/>
  <c r="BD163" i="10"/>
  <c r="M163" i="10"/>
  <c r="J163" i="10"/>
  <c r="I163" i="10"/>
  <c r="BD162" i="10"/>
  <c r="M162" i="10"/>
  <c r="J162" i="10"/>
  <c r="I162" i="10"/>
  <c r="BD161" i="10"/>
  <c r="M161" i="10"/>
  <c r="J161" i="10"/>
  <c r="I161" i="10"/>
  <c r="BD160" i="10"/>
  <c r="M160" i="10"/>
  <c r="J160" i="10"/>
  <c r="I160" i="10"/>
  <c r="BD159" i="10"/>
  <c r="M159" i="10"/>
  <c r="J159" i="10"/>
  <c r="I159" i="10"/>
  <c r="BD158" i="10"/>
  <c r="M158" i="10"/>
  <c r="J158" i="10"/>
  <c r="I158" i="10"/>
  <c r="BD157" i="10"/>
  <c r="M157" i="10"/>
  <c r="J157" i="10"/>
  <c r="I157" i="10"/>
  <c r="BD156" i="10"/>
  <c r="M156" i="10"/>
  <c r="J156" i="10"/>
  <c r="I156" i="10"/>
  <c r="BD155" i="10"/>
  <c r="M155" i="10"/>
  <c r="J155" i="10"/>
  <c r="I155" i="10"/>
  <c r="BD154" i="10"/>
  <c r="M154" i="10"/>
  <c r="J154" i="10"/>
  <c r="I154" i="10"/>
  <c r="BD153" i="10"/>
  <c r="M153" i="10"/>
  <c r="J153" i="10"/>
  <c r="I153" i="10"/>
  <c r="BD152" i="10"/>
  <c r="M152" i="10"/>
  <c r="J152" i="10"/>
  <c r="I152" i="10"/>
  <c r="BD151" i="10"/>
  <c r="M151" i="10"/>
  <c r="J151" i="10"/>
  <c r="I151" i="10"/>
  <c r="BD150" i="10"/>
  <c r="M150" i="10"/>
  <c r="J150" i="10"/>
  <c r="I150" i="10"/>
  <c r="BD149" i="10"/>
  <c r="M149" i="10"/>
  <c r="J149" i="10"/>
  <c r="I149" i="10"/>
  <c r="BD148" i="10"/>
  <c r="M148" i="10"/>
  <c r="J148" i="10"/>
  <c r="I148" i="10"/>
  <c r="BD147" i="10"/>
  <c r="M147" i="10"/>
  <c r="J147" i="10"/>
  <c r="I147" i="10"/>
  <c r="BD146" i="10"/>
  <c r="M146" i="10"/>
  <c r="J146" i="10"/>
  <c r="I146" i="10"/>
  <c r="BD145" i="10"/>
  <c r="M145" i="10"/>
  <c r="J145" i="10"/>
  <c r="I145" i="10"/>
  <c r="BD144" i="10"/>
  <c r="M144" i="10"/>
  <c r="J144" i="10"/>
  <c r="I144" i="10"/>
  <c r="BD143" i="10"/>
  <c r="M143" i="10"/>
  <c r="J143" i="10"/>
  <c r="I143" i="10"/>
  <c r="BD142" i="10"/>
  <c r="M142" i="10"/>
  <c r="J142" i="10"/>
  <c r="I142" i="10"/>
  <c r="BD141" i="10"/>
  <c r="M141" i="10"/>
  <c r="J141" i="10"/>
  <c r="I141" i="10"/>
  <c r="BD140" i="10"/>
  <c r="M140" i="10"/>
  <c r="J140" i="10"/>
  <c r="I140" i="10"/>
  <c r="BD139" i="10"/>
  <c r="M139" i="10"/>
  <c r="J139" i="10"/>
  <c r="I139" i="10"/>
  <c r="BD138" i="10"/>
  <c r="M138" i="10"/>
  <c r="J138" i="10"/>
  <c r="I138" i="10"/>
  <c r="BD137" i="10"/>
  <c r="M137" i="10"/>
  <c r="J137" i="10"/>
  <c r="I137" i="10"/>
  <c r="BD136" i="10"/>
  <c r="M136" i="10"/>
  <c r="J136" i="10"/>
  <c r="I136" i="10"/>
  <c r="BD135" i="10"/>
  <c r="M135" i="10"/>
  <c r="J135" i="10"/>
  <c r="I135" i="10"/>
  <c r="BD134" i="10"/>
  <c r="M134" i="10"/>
  <c r="J134" i="10"/>
  <c r="I134" i="10"/>
  <c r="BD133" i="10"/>
  <c r="M133" i="10"/>
  <c r="J133" i="10"/>
  <c r="I133" i="10"/>
  <c r="BD132" i="10"/>
  <c r="M132" i="10"/>
  <c r="J132" i="10"/>
  <c r="I132" i="10"/>
  <c r="BD131" i="10"/>
  <c r="M131" i="10"/>
  <c r="J131" i="10"/>
  <c r="I131" i="10"/>
  <c r="BD130" i="10"/>
  <c r="M130" i="10"/>
  <c r="J130" i="10"/>
  <c r="I130" i="10"/>
  <c r="BD129" i="10"/>
  <c r="M129" i="10"/>
  <c r="J129" i="10"/>
  <c r="I129" i="10"/>
  <c r="BD128" i="10"/>
  <c r="M128" i="10"/>
  <c r="J128" i="10"/>
  <c r="I128" i="10"/>
  <c r="BD127" i="10"/>
  <c r="M127" i="10"/>
  <c r="J127" i="10"/>
  <c r="I127" i="10"/>
  <c r="BD126" i="10"/>
  <c r="M126" i="10"/>
  <c r="J126" i="10"/>
  <c r="I126" i="10"/>
  <c r="BD125" i="10"/>
  <c r="M125" i="10"/>
  <c r="J125" i="10"/>
  <c r="I125" i="10"/>
  <c r="BD124" i="10"/>
  <c r="M124" i="10"/>
  <c r="J124" i="10"/>
  <c r="I124" i="10"/>
  <c r="BD123" i="10"/>
  <c r="M123" i="10"/>
  <c r="J123" i="10"/>
  <c r="I123" i="10"/>
  <c r="BD122" i="10"/>
  <c r="M122" i="10"/>
  <c r="J122" i="10"/>
  <c r="I122" i="10"/>
  <c r="BD121" i="10"/>
  <c r="M121" i="10"/>
  <c r="J121" i="10"/>
  <c r="I121" i="10"/>
  <c r="BD120" i="10"/>
  <c r="M120" i="10"/>
  <c r="J120" i="10"/>
  <c r="I120" i="10"/>
  <c r="BD119" i="10"/>
  <c r="M119" i="10"/>
  <c r="J119" i="10"/>
  <c r="I119" i="10"/>
  <c r="BD118" i="10"/>
  <c r="M118" i="10"/>
  <c r="J118" i="10"/>
  <c r="I118" i="10"/>
  <c r="BD117" i="10"/>
  <c r="M117" i="10"/>
  <c r="J117" i="10"/>
  <c r="I117" i="10"/>
  <c r="BD116" i="10"/>
  <c r="M116" i="10"/>
  <c r="J116" i="10"/>
  <c r="I116" i="10"/>
  <c r="BD115" i="10"/>
  <c r="M115" i="10"/>
  <c r="J115" i="10"/>
  <c r="I115" i="10"/>
  <c r="BD114" i="10"/>
  <c r="M114" i="10"/>
  <c r="J114" i="10"/>
  <c r="I114" i="10"/>
  <c r="BD113" i="10"/>
  <c r="M113" i="10"/>
  <c r="J113" i="10"/>
  <c r="I113" i="10"/>
  <c r="BD112" i="10"/>
  <c r="M112" i="10"/>
  <c r="J112" i="10"/>
  <c r="I112" i="10"/>
  <c r="BD111" i="10"/>
  <c r="M111" i="10"/>
  <c r="J111" i="10"/>
  <c r="I111" i="10"/>
  <c r="BD110" i="10"/>
  <c r="I110" i="10"/>
  <c r="BD109" i="10"/>
  <c r="I109" i="10"/>
  <c r="BD108" i="10"/>
  <c r="I108" i="10"/>
  <c r="BD107" i="10"/>
  <c r="I107" i="10"/>
  <c r="BD106" i="10"/>
  <c r="I106" i="10"/>
  <c r="BD105" i="10"/>
  <c r="I105" i="10"/>
  <c r="BD104" i="10"/>
  <c r="I104" i="10"/>
  <c r="BD103" i="10"/>
  <c r="I103" i="10"/>
  <c r="BD102" i="10"/>
  <c r="I102" i="10"/>
  <c r="BD101" i="10"/>
  <c r="I101" i="10"/>
  <c r="BD100" i="10"/>
  <c r="I100" i="10"/>
  <c r="BD99" i="10"/>
  <c r="I99" i="10"/>
  <c r="BD98" i="10"/>
  <c r="I98" i="10"/>
  <c r="BD97" i="10"/>
  <c r="I97" i="10"/>
  <c r="BD96" i="10"/>
  <c r="I96" i="10"/>
  <c r="BD95" i="10"/>
  <c r="I95" i="10"/>
  <c r="BD94" i="10"/>
  <c r="I94" i="10"/>
  <c r="BD93" i="10"/>
  <c r="I93" i="10"/>
  <c r="BD92" i="10"/>
  <c r="I92" i="10"/>
  <c r="BD91" i="10"/>
  <c r="I91" i="10"/>
  <c r="BD90" i="10"/>
  <c r="I90" i="10"/>
  <c r="BD89" i="10"/>
  <c r="I89" i="10"/>
  <c r="BD88" i="10"/>
  <c r="I88" i="10"/>
  <c r="BD87" i="10"/>
  <c r="I87" i="10"/>
  <c r="BD86" i="10"/>
  <c r="I86" i="10"/>
  <c r="BD85" i="10"/>
  <c r="I85" i="10"/>
  <c r="BD84" i="10"/>
  <c r="I84" i="10"/>
  <c r="BD83" i="10"/>
  <c r="I83" i="10"/>
  <c r="BD82" i="10"/>
  <c r="I82" i="10"/>
  <c r="BD81" i="10"/>
  <c r="I81" i="10"/>
  <c r="BD80" i="10"/>
  <c r="I80" i="10"/>
  <c r="BD79" i="10"/>
  <c r="I79" i="10"/>
  <c r="BD78" i="10"/>
  <c r="I78" i="10"/>
  <c r="BD77" i="10"/>
  <c r="I77" i="10"/>
  <c r="BD76" i="10"/>
  <c r="I76" i="10"/>
  <c r="BD75" i="10"/>
  <c r="I75" i="10"/>
  <c r="BD74" i="10"/>
  <c r="I74" i="10"/>
  <c r="BD73" i="10"/>
  <c r="I73" i="10"/>
  <c r="BD72" i="10"/>
  <c r="I72" i="10"/>
  <c r="BD71" i="10"/>
  <c r="I71" i="10"/>
  <c r="BD70" i="10"/>
  <c r="I70" i="10"/>
  <c r="BD69" i="10"/>
  <c r="I69" i="10"/>
  <c r="BD68" i="10"/>
  <c r="I68" i="10"/>
  <c r="BD67" i="10"/>
  <c r="I67" i="10"/>
  <c r="BD66" i="10"/>
  <c r="I66" i="10"/>
  <c r="BD65" i="10"/>
  <c r="I65" i="10"/>
  <c r="BD64" i="10"/>
  <c r="I64" i="10"/>
  <c r="BD63" i="10"/>
  <c r="I63" i="10"/>
  <c r="BD62" i="10"/>
  <c r="M62" i="10"/>
  <c r="J62" i="10"/>
  <c r="I62" i="10"/>
  <c r="BD61" i="10"/>
  <c r="M61" i="10"/>
  <c r="J61" i="10"/>
  <c r="I61" i="10"/>
  <c r="BD60" i="10"/>
  <c r="M60" i="10"/>
  <c r="J60" i="10"/>
  <c r="I60" i="10"/>
  <c r="BD59" i="10"/>
  <c r="M59" i="10"/>
  <c r="J59" i="10"/>
  <c r="I59" i="10"/>
  <c r="BD58" i="10"/>
  <c r="M58" i="10"/>
  <c r="J58" i="10"/>
  <c r="I58" i="10"/>
  <c r="BD57" i="10"/>
  <c r="M57" i="10"/>
  <c r="J57" i="10"/>
  <c r="I57" i="10"/>
  <c r="BD56" i="10"/>
  <c r="M56" i="10"/>
  <c r="J56" i="10"/>
  <c r="I56" i="10"/>
  <c r="BD55" i="10"/>
  <c r="M55" i="10"/>
  <c r="J55" i="10"/>
  <c r="I55" i="10"/>
  <c r="BD54" i="10"/>
  <c r="M54" i="10"/>
  <c r="J54" i="10"/>
  <c r="I54" i="10"/>
  <c r="BD53" i="10"/>
  <c r="M53" i="10"/>
  <c r="J53" i="10"/>
  <c r="I53" i="10"/>
  <c r="BD52" i="10"/>
  <c r="M52" i="10"/>
  <c r="J52" i="10"/>
  <c r="I52" i="10"/>
  <c r="BD51" i="10"/>
  <c r="M51" i="10"/>
  <c r="J51" i="10"/>
  <c r="I51" i="10"/>
  <c r="BD50" i="10"/>
  <c r="M50" i="10"/>
  <c r="J50" i="10"/>
  <c r="I50" i="10"/>
  <c r="BD49" i="10"/>
  <c r="O49" i="10"/>
  <c r="P49" i="10" s="1"/>
  <c r="M49" i="10"/>
  <c r="J49" i="10"/>
  <c r="I49" i="10"/>
  <c r="BD48" i="10"/>
  <c r="O48" i="10"/>
  <c r="P48" i="10" s="1"/>
  <c r="M48" i="10"/>
  <c r="J48" i="10"/>
  <c r="I48" i="10"/>
  <c r="BD47" i="10"/>
  <c r="O47" i="10"/>
  <c r="P47" i="10" s="1"/>
  <c r="M47" i="10"/>
  <c r="J47" i="10"/>
  <c r="I47" i="10"/>
  <c r="BD46" i="10"/>
  <c r="O46" i="10"/>
  <c r="P46" i="10" s="1"/>
  <c r="N46" i="10"/>
  <c r="M46" i="10"/>
  <c r="J46" i="10"/>
  <c r="I46" i="10"/>
  <c r="BD45" i="10"/>
  <c r="O45" i="10"/>
  <c r="P45" i="10" s="1"/>
  <c r="N45" i="10"/>
  <c r="M45" i="10"/>
  <c r="J45" i="10"/>
  <c r="I45" i="10"/>
  <c r="BD44" i="10"/>
  <c r="O44" i="10"/>
  <c r="P44" i="10" s="1"/>
  <c r="M44" i="10"/>
  <c r="J44" i="10"/>
  <c r="I44" i="10"/>
  <c r="BD43" i="10"/>
  <c r="O43" i="10"/>
  <c r="P43" i="10" s="1"/>
  <c r="N43" i="10"/>
  <c r="M43" i="10"/>
  <c r="R43" i="10" s="1"/>
  <c r="J43" i="10"/>
  <c r="I43" i="10"/>
  <c r="BD42" i="10"/>
  <c r="O42" i="10"/>
  <c r="P42" i="10" s="1"/>
  <c r="N42" i="10"/>
  <c r="M42" i="10"/>
  <c r="J42" i="10"/>
  <c r="I42" i="10"/>
  <c r="BD41" i="10"/>
  <c r="O41" i="10"/>
  <c r="P41" i="10" s="1"/>
  <c r="N41" i="10"/>
  <c r="M41" i="10"/>
  <c r="J41" i="10"/>
  <c r="I41" i="10"/>
  <c r="BD40" i="10"/>
  <c r="O40" i="10"/>
  <c r="P40" i="10" s="1"/>
  <c r="N40" i="10"/>
  <c r="M40" i="10"/>
  <c r="J40" i="10"/>
  <c r="I40" i="10"/>
  <c r="BD39" i="10"/>
  <c r="O39" i="10"/>
  <c r="P39" i="10" s="1"/>
  <c r="N39" i="10"/>
  <c r="M39" i="10"/>
  <c r="J39" i="10"/>
  <c r="I39" i="10"/>
  <c r="BD38" i="10"/>
  <c r="O38" i="10"/>
  <c r="P38" i="10" s="1"/>
  <c r="N38" i="10"/>
  <c r="M38" i="10"/>
  <c r="J38" i="10"/>
  <c r="I38" i="10"/>
  <c r="BD37" i="10"/>
  <c r="O37" i="10"/>
  <c r="P37" i="10" s="1"/>
  <c r="N37" i="10"/>
  <c r="M37" i="10"/>
  <c r="J37" i="10"/>
  <c r="I37" i="10"/>
  <c r="BD36" i="10"/>
  <c r="O36" i="10"/>
  <c r="P36" i="10" s="1"/>
  <c r="N36" i="10"/>
  <c r="M36" i="10"/>
  <c r="R36" i="10" s="1"/>
  <c r="J36" i="10"/>
  <c r="I36" i="10"/>
  <c r="BD35" i="10"/>
  <c r="O35" i="10"/>
  <c r="P35" i="10" s="1"/>
  <c r="N35" i="10"/>
  <c r="M35" i="10"/>
  <c r="J35" i="10"/>
  <c r="I35" i="10"/>
  <c r="BD34" i="10"/>
  <c r="O34" i="10"/>
  <c r="P34" i="10" s="1"/>
  <c r="N34" i="10"/>
  <c r="M34" i="10"/>
  <c r="J34" i="10"/>
  <c r="I34" i="10"/>
  <c r="BD33" i="10"/>
  <c r="O33" i="10"/>
  <c r="P33" i="10" s="1"/>
  <c r="N33" i="10"/>
  <c r="M33" i="10"/>
  <c r="J33" i="10"/>
  <c r="I33" i="10"/>
  <c r="BD32" i="10"/>
  <c r="O32" i="10"/>
  <c r="P32" i="10" s="1"/>
  <c r="N32" i="10"/>
  <c r="M32" i="10"/>
  <c r="R32" i="10" s="1"/>
  <c r="J32" i="10"/>
  <c r="I32" i="10"/>
  <c r="BD31" i="10"/>
  <c r="O31" i="10"/>
  <c r="P31" i="10" s="1"/>
  <c r="N31" i="10"/>
  <c r="M31" i="10"/>
  <c r="J31" i="10"/>
  <c r="I31" i="10"/>
  <c r="BD30" i="10"/>
  <c r="O30" i="10"/>
  <c r="P30" i="10" s="1"/>
  <c r="N30" i="10"/>
  <c r="R30" i="10" s="1"/>
  <c r="M30" i="10"/>
  <c r="J30" i="10"/>
  <c r="I30" i="10"/>
  <c r="BD29" i="10"/>
  <c r="O29" i="10"/>
  <c r="P29" i="10" s="1"/>
  <c r="N29" i="10"/>
  <c r="M29" i="10"/>
  <c r="J29" i="10"/>
  <c r="I29" i="10"/>
  <c r="BD28" i="10"/>
  <c r="O28" i="10"/>
  <c r="P28" i="10" s="1"/>
  <c r="N28" i="10"/>
  <c r="M28" i="10"/>
  <c r="J28" i="10"/>
  <c r="I28" i="10"/>
  <c r="BD27" i="10"/>
  <c r="O27" i="10"/>
  <c r="P27" i="10" s="1"/>
  <c r="N27" i="10"/>
  <c r="M27" i="10"/>
  <c r="J27" i="10"/>
  <c r="I27" i="10"/>
  <c r="BD26" i="10"/>
  <c r="AY26" i="10"/>
  <c r="AX26" i="10" s="1"/>
  <c r="N26" i="10"/>
  <c r="R26" i="10" s="1"/>
  <c r="M26" i="10"/>
  <c r="J26" i="10"/>
  <c r="I26" i="10"/>
  <c r="BD25" i="10"/>
  <c r="AY25" i="10"/>
  <c r="AX25" i="10" s="1"/>
  <c r="N25" i="10"/>
  <c r="M25" i="10"/>
  <c r="J25" i="10"/>
  <c r="I25" i="10"/>
  <c r="BD24" i="10"/>
  <c r="AY24" i="10"/>
  <c r="AX24" i="10" s="1"/>
  <c r="N24" i="10"/>
  <c r="M24" i="10"/>
  <c r="J24" i="10"/>
  <c r="I24" i="10"/>
  <c r="BD23" i="10"/>
  <c r="AY23" i="10"/>
  <c r="AX23" i="10" s="1"/>
  <c r="N23" i="10"/>
  <c r="M23" i="10"/>
  <c r="J23" i="10"/>
  <c r="I23" i="10"/>
  <c r="V23" i="10" s="1"/>
  <c r="BD22" i="10"/>
  <c r="AY22" i="10"/>
  <c r="AX22" i="10" s="1"/>
  <c r="BC22" i="10" s="1"/>
  <c r="N22" i="10"/>
  <c r="R22" i="10" s="1"/>
  <c r="M22" i="10"/>
  <c r="J22" i="10"/>
  <c r="I22" i="10"/>
  <c r="V22" i="10" s="1"/>
  <c r="BD21" i="10"/>
  <c r="AY21" i="10"/>
  <c r="AX21" i="10" s="1"/>
  <c r="BC21" i="10" s="1"/>
  <c r="N21" i="10"/>
  <c r="M21" i="10"/>
  <c r="J21" i="10"/>
  <c r="I21" i="10"/>
  <c r="BD20" i="10"/>
  <c r="AY20" i="10"/>
  <c r="AX20" i="10" s="1"/>
  <c r="BF20" i="10" s="1"/>
  <c r="N20" i="10"/>
  <c r="M20" i="10"/>
  <c r="J20" i="10"/>
  <c r="I20" i="10"/>
  <c r="V20" i="10" s="1"/>
  <c r="BD19" i="10"/>
  <c r="AY19" i="10"/>
  <c r="AX19" i="10" s="1"/>
  <c r="N19" i="10"/>
  <c r="M19" i="10"/>
  <c r="J19" i="10"/>
  <c r="I19" i="10"/>
  <c r="BD18" i="10"/>
  <c r="AY18" i="10"/>
  <c r="AX18" i="10" s="1"/>
  <c r="BF18" i="10" s="1"/>
  <c r="N18" i="10"/>
  <c r="R18" i="10" s="1"/>
  <c r="M18" i="10"/>
  <c r="J18" i="10"/>
  <c r="I18" i="10"/>
  <c r="V18" i="10" s="1"/>
  <c r="BD17" i="10"/>
  <c r="AY17" i="10"/>
  <c r="AX17" i="10" s="1"/>
  <c r="BF17" i="10" s="1"/>
  <c r="N17" i="10"/>
  <c r="M17" i="10"/>
  <c r="J17" i="10"/>
  <c r="I17" i="10"/>
  <c r="V17" i="10" s="1"/>
  <c r="BD16" i="10"/>
  <c r="AY16" i="10"/>
  <c r="AX16" i="10" s="1"/>
  <c r="BC16" i="10" s="1"/>
  <c r="N16" i="10"/>
  <c r="M16" i="10"/>
  <c r="J16" i="10"/>
  <c r="I16" i="10"/>
  <c r="V16" i="10" s="1"/>
  <c r="BD15" i="10"/>
  <c r="AY15" i="10"/>
  <c r="AX15" i="10" s="1"/>
  <c r="N15" i="10"/>
  <c r="M15" i="10"/>
  <c r="J15" i="10"/>
  <c r="I15" i="10"/>
  <c r="V15" i="10" s="1"/>
  <c r="BD14" i="10"/>
  <c r="AY14" i="10"/>
  <c r="AX14" i="10" s="1"/>
  <c r="N14" i="10"/>
  <c r="R14" i="10" s="1"/>
  <c r="M14" i="10"/>
  <c r="J14" i="10"/>
  <c r="I14" i="10"/>
  <c r="V14" i="10" s="1"/>
  <c r="BD13" i="10"/>
  <c r="AY13" i="10"/>
  <c r="AX13" i="10" s="1"/>
  <c r="N13" i="10"/>
  <c r="M13" i="10"/>
  <c r="J13" i="10"/>
  <c r="I13" i="10"/>
  <c r="V13" i="10" s="1"/>
  <c r="BD12" i="10"/>
  <c r="AY12" i="10"/>
  <c r="AX12" i="10" s="1"/>
  <c r="N12" i="10"/>
  <c r="M12" i="10"/>
  <c r="J12" i="10"/>
  <c r="I12" i="10"/>
  <c r="V12" i="10" s="1"/>
  <c r="BD11" i="10"/>
  <c r="AY11" i="10"/>
  <c r="AX11" i="10" s="1"/>
  <c r="BC11" i="10" s="1"/>
  <c r="N11" i="10"/>
  <c r="M11" i="10"/>
  <c r="J11" i="10"/>
  <c r="I11" i="10"/>
  <c r="V11" i="10" s="1"/>
  <c r="BD10" i="10"/>
  <c r="AY10" i="10"/>
  <c r="AX10" i="10" s="1"/>
  <c r="BC10" i="10" s="1"/>
  <c r="N10" i="10"/>
  <c r="R10" i="10" s="1"/>
  <c r="M10" i="10"/>
  <c r="J10" i="10"/>
  <c r="I10" i="10"/>
  <c r="V10" i="10" s="1"/>
  <c r="BD9" i="10"/>
  <c r="AY9" i="10"/>
  <c r="AX9" i="10" s="1"/>
  <c r="N9" i="10"/>
  <c r="M9" i="10"/>
  <c r="J9" i="10"/>
  <c r="I9" i="10"/>
  <c r="V9" i="10" s="1"/>
  <c r="BD8" i="10"/>
  <c r="AY8" i="10"/>
  <c r="AX8" i="10" s="1"/>
  <c r="BF8" i="10" s="1"/>
  <c r="N8" i="10"/>
  <c r="M8" i="10"/>
  <c r="J8" i="10"/>
  <c r="I8" i="10"/>
  <c r="V8" i="10" s="1"/>
  <c r="BD7" i="10"/>
  <c r="AY7" i="10"/>
  <c r="AX7" i="10" s="1"/>
  <c r="N7" i="10"/>
  <c r="M7" i="10"/>
  <c r="J7" i="10"/>
  <c r="I7" i="10"/>
  <c r="V7" i="10" s="1"/>
  <c r="BD6" i="10"/>
  <c r="AY6" i="10"/>
  <c r="AX6" i="10" s="1"/>
  <c r="N6" i="10"/>
  <c r="R6" i="10" s="1"/>
  <c r="M6" i="10"/>
  <c r="J6" i="10"/>
  <c r="I6" i="10"/>
  <c r="V6" i="10" s="1"/>
  <c r="BD5" i="10"/>
  <c r="AY5" i="10"/>
  <c r="AX5" i="10" s="1"/>
  <c r="N5" i="10"/>
  <c r="M5" i="10"/>
  <c r="J5" i="10"/>
  <c r="I5" i="10"/>
  <c r="V5" i="10" s="1"/>
  <c r="BD4" i="10"/>
  <c r="AY4" i="10"/>
  <c r="AX4" i="10" s="1"/>
  <c r="N4" i="10"/>
  <c r="M4" i="10"/>
  <c r="J4" i="10"/>
  <c r="I4" i="10"/>
  <c r="V4" i="10" s="1"/>
  <c r="BD3" i="10"/>
  <c r="AY3" i="10"/>
  <c r="AX3" i="10" s="1"/>
  <c r="N3" i="10"/>
  <c r="M3" i="10"/>
  <c r="J3" i="10"/>
  <c r="I3" i="10"/>
  <c r="V3" i="10" s="1"/>
  <c r="BD2" i="10"/>
  <c r="AY2" i="10"/>
  <c r="AX2" i="10" s="1"/>
  <c r="N2" i="10"/>
  <c r="R2" i="10" s="1"/>
  <c r="M2" i="10"/>
  <c r="J2" i="10"/>
  <c r="I2" i="10"/>
  <c r="V2" i="10" s="1"/>
  <c r="O475" i="10"/>
  <c r="P475" i="10" s="1"/>
  <c r="A475" i="10"/>
  <c r="N474" i="10"/>
  <c r="O474" i="10"/>
  <c r="P474" i="10" s="1"/>
  <c r="A474" i="10"/>
  <c r="O473" i="10"/>
  <c r="P473" i="10" s="1"/>
  <c r="A473" i="10"/>
  <c r="N472" i="10"/>
  <c r="O472" i="10"/>
  <c r="P472" i="10" s="1"/>
  <c r="A472" i="10"/>
  <c r="N471" i="10"/>
  <c r="R471" i="10" s="1"/>
  <c r="O471" i="10"/>
  <c r="P471" i="10" s="1"/>
  <c r="A471" i="10"/>
  <c r="N470" i="10"/>
  <c r="O470" i="10"/>
  <c r="P470" i="10" s="1"/>
  <c r="A470" i="10"/>
  <c r="O469" i="10"/>
  <c r="P469" i="10" s="1"/>
  <c r="A469" i="10"/>
  <c r="N468" i="10"/>
  <c r="O468" i="10"/>
  <c r="P468" i="10" s="1"/>
  <c r="A468" i="10"/>
  <c r="O467" i="10"/>
  <c r="P467" i="10" s="1"/>
  <c r="A467" i="10"/>
  <c r="N466" i="10"/>
  <c r="O466" i="10"/>
  <c r="P466" i="10" s="1"/>
  <c r="A466" i="10"/>
  <c r="O465" i="10"/>
  <c r="P465" i="10" s="1"/>
  <c r="A465" i="10"/>
  <c r="N464" i="10"/>
  <c r="O464" i="10"/>
  <c r="P464" i="10" s="1"/>
  <c r="A464" i="10"/>
  <c r="N463" i="10"/>
  <c r="R463" i="10" s="1"/>
  <c r="O463" i="10"/>
  <c r="P463" i="10" s="1"/>
  <c r="A463" i="10"/>
  <c r="N462" i="10"/>
  <c r="O462" i="10"/>
  <c r="P462" i="10" s="1"/>
  <c r="A462" i="10"/>
  <c r="O461" i="10"/>
  <c r="P461" i="10" s="1"/>
  <c r="A461" i="10"/>
  <c r="N460" i="10"/>
  <c r="O460" i="10"/>
  <c r="P460" i="10" s="1"/>
  <c r="A460" i="10"/>
  <c r="O459" i="10"/>
  <c r="P459" i="10" s="1"/>
  <c r="A459" i="10"/>
  <c r="N458" i="10"/>
  <c r="O458" i="10"/>
  <c r="P458" i="10" s="1"/>
  <c r="A458" i="10"/>
  <c r="O457" i="10"/>
  <c r="P457" i="10" s="1"/>
  <c r="A457" i="10"/>
  <c r="N456" i="10"/>
  <c r="O456" i="10"/>
  <c r="P456" i="10" s="1"/>
  <c r="A456" i="10"/>
  <c r="N455" i="10"/>
  <c r="R455" i="10" s="1"/>
  <c r="O455" i="10"/>
  <c r="P455" i="10" s="1"/>
  <c r="A455" i="10"/>
  <c r="N454" i="10"/>
  <c r="O454" i="10"/>
  <c r="P454" i="10" s="1"/>
  <c r="A454" i="10"/>
  <c r="O453" i="10"/>
  <c r="P453" i="10" s="1"/>
  <c r="A453" i="10"/>
  <c r="N452" i="10"/>
  <c r="O452" i="10"/>
  <c r="P452" i="10" s="1"/>
  <c r="A452" i="10"/>
  <c r="O451" i="10"/>
  <c r="P451" i="10" s="1"/>
  <c r="A451" i="10"/>
  <c r="N450" i="10"/>
  <c r="O450" i="10"/>
  <c r="P450" i="10" s="1"/>
  <c r="A450" i="10"/>
  <c r="O449" i="10"/>
  <c r="P449" i="10" s="1"/>
  <c r="A449" i="10"/>
  <c r="N448" i="10"/>
  <c r="O448" i="10"/>
  <c r="P448" i="10" s="1"/>
  <c r="A448" i="10"/>
  <c r="N447" i="10"/>
  <c r="R447" i="10" s="1"/>
  <c r="O447" i="10"/>
  <c r="P447" i="10" s="1"/>
  <c r="A447" i="10"/>
  <c r="N446" i="10"/>
  <c r="O446" i="10"/>
  <c r="P446" i="10" s="1"/>
  <c r="A446" i="10"/>
  <c r="O445" i="10"/>
  <c r="P445" i="10" s="1"/>
  <c r="A445" i="10"/>
  <c r="N444" i="10"/>
  <c r="O444" i="10"/>
  <c r="P444" i="10" s="1"/>
  <c r="A444" i="10"/>
  <c r="O443" i="10"/>
  <c r="P443" i="10" s="1"/>
  <c r="A443" i="10"/>
  <c r="N442" i="10"/>
  <c r="O442" i="10"/>
  <c r="P442" i="10" s="1"/>
  <c r="A442" i="10"/>
  <c r="O441" i="10"/>
  <c r="P441" i="10" s="1"/>
  <c r="A441" i="10"/>
  <c r="O440" i="10"/>
  <c r="P440" i="10" s="1"/>
  <c r="A440" i="10"/>
  <c r="N439" i="10"/>
  <c r="R439" i="10" s="1"/>
  <c r="O439" i="10"/>
  <c r="P439" i="10" s="1"/>
  <c r="A439" i="10"/>
  <c r="O438" i="10"/>
  <c r="P438" i="10" s="1"/>
  <c r="A438" i="10"/>
  <c r="O437" i="10"/>
  <c r="P437" i="10" s="1"/>
  <c r="A437" i="10"/>
  <c r="O436" i="10"/>
  <c r="P436" i="10" s="1"/>
  <c r="A436" i="10"/>
  <c r="N435" i="10"/>
  <c r="O435" i="10"/>
  <c r="P435" i="10" s="1"/>
  <c r="A435" i="10"/>
  <c r="O434" i="10"/>
  <c r="P434" i="10" s="1"/>
  <c r="A434" i="10"/>
  <c r="O433" i="10"/>
  <c r="P433" i="10" s="1"/>
  <c r="A433" i="10"/>
  <c r="O432" i="10"/>
  <c r="P432" i="10" s="1"/>
  <c r="A432" i="10"/>
  <c r="N431" i="10"/>
  <c r="R431" i="10" s="1"/>
  <c r="O431" i="10"/>
  <c r="P431" i="10" s="1"/>
  <c r="A431" i="10"/>
  <c r="O430" i="10"/>
  <c r="P430" i="10" s="1"/>
  <c r="A430" i="10"/>
  <c r="O429" i="10"/>
  <c r="P429" i="10" s="1"/>
  <c r="A429" i="10"/>
  <c r="O428" i="10"/>
  <c r="P428" i="10" s="1"/>
  <c r="A428" i="10"/>
  <c r="N427" i="10"/>
  <c r="O427" i="10"/>
  <c r="P427" i="10" s="1"/>
  <c r="A427" i="10"/>
  <c r="O426" i="10"/>
  <c r="P426" i="10" s="1"/>
  <c r="A426" i="10"/>
  <c r="O425" i="10"/>
  <c r="P425" i="10" s="1"/>
  <c r="A425" i="10"/>
  <c r="O424" i="10"/>
  <c r="P424" i="10" s="1"/>
  <c r="A424" i="10"/>
  <c r="O423" i="10"/>
  <c r="P423" i="10" s="1"/>
  <c r="A423" i="10"/>
  <c r="O422" i="10"/>
  <c r="P422" i="10" s="1"/>
  <c r="A422" i="10"/>
  <c r="O421" i="10"/>
  <c r="P421" i="10" s="1"/>
  <c r="A421" i="10"/>
  <c r="O420" i="10"/>
  <c r="P420" i="10" s="1"/>
  <c r="A420" i="10"/>
  <c r="O419" i="10"/>
  <c r="P419" i="10" s="1"/>
  <c r="A419" i="10"/>
  <c r="O418" i="10"/>
  <c r="P418" i="10" s="1"/>
  <c r="A418" i="10"/>
  <c r="O417" i="10"/>
  <c r="P417" i="10" s="1"/>
  <c r="A417" i="10"/>
  <c r="O416" i="10"/>
  <c r="P416" i="10" s="1"/>
  <c r="A416" i="10"/>
  <c r="O415" i="10"/>
  <c r="P415" i="10" s="1"/>
  <c r="A415" i="10"/>
  <c r="O414" i="10"/>
  <c r="P414" i="10" s="1"/>
  <c r="A414" i="10"/>
  <c r="O413" i="10"/>
  <c r="P413" i="10" s="1"/>
  <c r="A413" i="10"/>
  <c r="O412" i="10"/>
  <c r="P412" i="10" s="1"/>
  <c r="A412" i="10"/>
  <c r="O411" i="10"/>
  <c r="P411" i="10" s="1"/>
  <c r="A411" i="10"/>
  <c r="O410" i="10"/>
  <c r="P410" i="10" s="1"/>
  <c r="A410" i="10"/>
  <c r="O409" i="10"/>
  <c r="P409" i="10" s="1"/>
  <c r="A409" i="10"/>
  <c r="O408" i="10"/>
  <c r="P408" i="10" s="1"/>
  <c r="A408" i="10"/>
  <c r="O407" i="10"/>
  <c r="P407" i="10" s="1"/>
  <c r="A407" i="10"/>
  <c r="O406" i="10"/>
  <c r="P406" i="10" s="1"/>
  <c r="A406" i="10"/>
  <c r="O405" i="10"/>
  <c r="P405" i="10" s="1"/>
  <c r="A405" i="10"/>
  <c r="O404" i="10"/>
  <c r="P404" i="10" s="1"/>
  <c r="A404" i="10"/>
  <c r="O403" i="10"/>
  <c r="P403" i="10" s="1"/>
  <c r="A403" i="10"/>
  <c r="O402" i="10"/>
  <c r="P402" i="10" s="1"/>
  <c r="A402" i="10"/>
  <c r="O401" i="10"/>
  <c r="P401" i="10" s="1"/>
  <c r="A401" i="10"/>
  <c r="O400" i="10"/>
  <c r="P400" i="10" s="1"/>
  <c r="A400" i="10"/>
  <c r="O399" i="10"/>
  <c r="P399" i="10" s="1"/>
  <c r="A399" i="10"/>
  <c r="O398" i="10"/>
  <c r="P398" i="10" s="1"/>
  <c r="A398" i="10"/>
  <c r="O397" i="10"/>
  <c r="P397" i="10" s="1"/>
  <c r="A397" i="10"/>
  <c r="O396" i="10"/>
  <c r="P396" i="10" s="1"/>
  <c r="A396" i="10"/>
  <c r="O395" i="10"/>
  <c r="P395" i="10" s="1"/>
  <c r="A395" i="10"/>
  <c r="O394" i="10"/>
  <c r="P394" i="10" s="1"/>
  <c r="A394" i="10"/>
  <c r="O393" i="10"/>
  <c r="P393" i="10" s="1"/>
  <c r="A393" i="10"/>
  <c r="O392" i="10"/>
  <c r="P392" i="10" s="1"/>
  <c r="A392" i="10"/>
  <c r="O391" i="10"/>
  <c r="P391" i="10" s="1"/>
  <c r="A391" i="10"/>
  <c r="O390" i="10"/>
  <c r="P390" i="10" s="1"/>
  <c r="A390" i="10"/>
  <c r="O389" i="10"/>
  <c r="P389" i="10" s="1"/>
  <c r="A389" i="10"/>
  <c r="O388" i="10"/>
  <c r="P388" i="10" s="1"/>
  <c r="A388" i="10"/>
  <c r="O387" i="10"/>
  <c r="P387" i="10" s="1"/>
  <c r="O386" i="10"/>
  <c r="P386" i="10" s="1"/>
  <c r="O385" i="10"/>
  <c r="P385" i="10" s="1"/>
  <c r="O384" i="10"/>
  <c r="P384" i="10" s="1"/>
  <c r="O383" i="10"/>
  <c r="P383" i="10" s="1"/>
  <c r="O382" i="10"/>
  <c r="P382" i="10" s="1"/>
  <c r="O381" i="10"/>
  <c r="P381" i="10" s="1"/>
  <c r="O380" i="10"/>
  <c r="P380" i="10" s="1"/>
  <c r="O379" i="10"/>
  <c r="P379" i="10" s="1"/>
  <c r="O378" i="10"/>
  <c r="P378" i="10" s="1"/>
  <c r="O377" i="10"/>
  <c r="P377" i="10" s="1"/>
  <c r="O376" i="10"/>
  <c r="P376" i="10" s="1"/>
  <c r="O375" i="10"/>
  <c r="P375" i="10" s="1"/>
  <c r="O374" i="10"/>
  <c r="P374" i="10" s="1"/>
  <c r="O373" i="10"/>
  <c r="P373" i="10" s="1"/>
  <c r="O372" i="10"/>
  <c r="P372" i="10" s="1"/>
  <c r="O371" i="10"/>
  <c r="P371" i="10" s="1"/>
  <c r="O370" i="10"/>
  <c r="P370" i="10" s="1"/>
  <c r="O369" i="10"/>
  <c r="P369" i="10" s="1"/>
  <c r="O368" i="10"/>
  <c r="P368" i="10" s="1"/>
  <c r="O367" i="10"/>
  <c r="P367" i="10" s="1"/>
  <c r="O366" i="10"/>
  <c r="P366" i="10" s="1"/>
  <c r="O365" i="10"/>
  <c r="P365" i="10" s="1"/>
  <c r="O364" i="10"/>
  <c r="P364" i="10" s="1"/>
  <c r="O363" i="10"/>
  <c r="P363" i="10" s="1"/>
  <c r="O362" i="10"/>
  <c r="P362" i="10" s="1"/>
  <c r="O361" i="10"/>
  <c r="P361" i="10" s="1"/>
  <c r="O360" i="10"/>
  <c r="P360" i="10" s="1"/>
  <c r="O359" i="10"/>
  <c r="P359" i="10" s="1"/>
  <c r="O358" i="10"/>
  <c r="P358" i="10" s="1"/>
  <c r="O357" i="10"/>
  <c r="P357" i="10" s="1"/>
  <c r="O356" i="10"/>
  <c r="P356" i="10" s="1"/>
  <c r="O355" i="10"/>
  <c r="P355" i="10" s="1"/>
  <c r="O354" i="10"/>
  <c r="P354" i="10" s="1"/>
  <c r="O353" i="10"/>
  <c r="P353" i="10" s="1"/>
  <c r="O352" i="10"/>
  <c r="P352" i="10" s="1"/>
  <c r="O351" i="10"/>
  <c r="P351" i="10" s="1"/>
  <c r="O350" i="10"/>
  <c r="P350" i="10" s="1"/>
  <c r="O349" i="10"/>
  <c r="P349" i="10" s="1"/>
  <c r="O348" i="10"/>
  <c r="P348" i="10" s="1"/>
  <c r="O347" i="10"/>
  <c r="P347" i="10" s="1"/>
  <c r="O346" i="10"/>
  <c r="P346" i="10" s="1"/>
  <c r="O345" i="10"/>
  <c r="P345" i="10" s="1"/>
  <c r="O344" i="10"/>
  <c r="P344" i="10" s="1"/>
  <c r="O343" i="10"/>
  <c r="P343" i="10" s="1"/>
  <c r="O342" i="10"/>
  <c r="P342" i="10" s="1"/>
  <c r="O341" i="10"/>
  <c r="P341" i="10" s="1"/>
  <c r="O340" i="10"/>
  <c r="P340" i="10" s="1"/>
  <c r="O339" i="10"/>
  <c r="P339" i="10" s="1"/>
  <c r="O338" i="10"/>
  <c r="P338" i="10" s="1"/>
  <c r="O337" i="10"/>
  <c r="P337" i="10" s="1"/>
  <c r="O336" i="10"/>
  <c r="P336" i="10" s="1"/>
  <c r="O335" i="10"/>
  <c r="P335" i="10" s="1"/>
  <c r="O334" i="10"/>
  <c r="P334" i="10" s="1"/>
  <c r="O333" i="10"/>
  <c r="P333" i="10" s="1"/>
  <c r="A333" i="10"/>
  <c r="O332" i="10"/>
  <c r="P332" i="10" s="1"/>
  <c r="A332" i="10"/>
  <c r="N331" i="10"/>
  <c r="R331" i="10" s="1"/>
  <c r="O331" i="10"/>
  <c r="P331" i="10" s="1"/>
  <c r="A331" i="10"/>
  <c r="O330" i="10"/>
  <c r="P330" i="10" s="1"/>
  <c r="A330" i="10"/>
  <c r="O329" i="10"/>
  <c r="P329" i="10" s="1"/>
  <c r="A329" i="10"/>
  <c r="O328" i="10"/>
  <c r="P328" i="10" s="1"/>
  <c r="A328" i="10"/>
  <c r="O327" i="10"/>
  <c r="P327" i="10" s="1"/>
  <c r="A327" i="10"/>
  <c r="O326" i="10"/>
  <c r="P326" i="10" s="1"/>
  <c r="A326" i="10"/>
  <c r="O325" i="10"/>
  <c r="P325" i="10" s="1"/>
  <c r="A325" i="10"/>
  <c r="N324" i="10"/>
  <c r="O324" i="10"/>
  <c r="P324" i="10" s="1"/>
  <c r="A324" i="10"/>
  <c r="O323" i="10"/>
  <c r="P323" i="10" s="1"/>
  <c r="A323" i="10"/>
  <c r="N322" i="10"/>
  <c r="O322" i="10"/>
  <c r="P322" i="10" s="1"/>
  <c r="A322" i="10"/>
  <c r="O321" i="10"/>
  <c r="P321" i="10" s="1"/>
  <c r="A321" i="10"/>
  <c r="N320" i="10"/>
  <c r="O320" i="10"/>
  <c r="P320" i="10" s="1"/>
  <c r="K320" i="10"/>
  <c r="A320" i="10"/>
  <c r="O319" i="10"/>
  <c r="P319" i="10" s="1"/>
  <c r="A319" i="10"/>
  <c r="N318" i="10"/>
  <c r="O318" i="10"/>
  <c r="P318" i="10" s="1"/>
  <c r="A318" i="10"/>
  <c r="O317" i="10"/>
  <c r="P317" i="10" s="1"/>
  <c r="A317" i="10"/>
  <c r="N316" i="10"/>
  <c r="O316" i="10"/>
  <c r="P316" i="10" s="1"/>
  <c r="A316" i="10"/>
  <c r="O315" i="10"/>
  <c r="P315" i="10" s="1"/>
  <c r="A315" i="10"/>
  <c r="N314" i="10"/>
  <c r="O314" i="10"/>
  <c r="P314" i="10" s="1"/>
  <c r="A314" i="10"/>
  <c r="O313" i="10"/>
  <c r="P313" i="10" s="1"/>
  <c r="A313" i="10"/>
  <c r="N312" i="10"/>
  <c r="O312" i="10"/>
  <c r="P312" i="10" s="1"/>
  <c r="A312" i="10"/>
  <c r="O311" i="10"/>
  <c r="P311" i="10" s="1"/>
  <c r="A311" i="10"/>
  <c r="N310" i="10"/>
  <c r="O310" i="10"/>
  <c r="P310" i="10" s="1"/>
  <c r="A310" i="10"/>
  <c r="O309" i="10"/>
  <c r="P309" i="10" s="1"/>
  <c r="A309" i="10"/>
  <c r="N308" i="10"/>
  <c r="R308" i="10" s="1"/>
  <c r="O308" i="10"/>
  <c r="P308" i="10" s="1"/>
  <c r="A308" i="10"/>
  <c r="O307" i="10"/>
  <c r="P307" i="10" s="1"/>
  <c r="A307" i="10"/>
  <c r="N306" i="10"/>
  <c r="O306" i="10"/>
  <c r="P306" i="10" s="1"/>
  <c r="K306" i="10"/>
  <c r="A306" i="10"/>
  <c r="O305" i="10"/>
  <c r="P305" i="10" s="1"/>
  <c r="A305" i="10"/>
  <c r="N304" i="10"/>
  <c r="O304" i="10"/>
  <c r="P304" i="10" s="1"/>
  <c r="A304" i="10"/>
  <c r="O303" i="10"/>
  <c r="P303" i="10" s="1"/>
  <c r="A303" i="10"/>
  <c r="N302" i="10"/>
  <c r="O302" i="10"/>
  <c r="P302" i="10" s="1"/>
  <c r="A302" i="10"/>
  <c r="O301" i="10"/>
  <c r="P301" i="10" s="1"/>
  <c r="A301" i="10"/>
  <c r="N300" i="10"/>
  <c r="O300" i="10"/>
  <c r="P300" i="10" s="1"/>
  <c r="A300" i="10"/>
  <c r="O299" i="10"/>
  <c r="P299" i="10" s="1"/>
  <c r="A299" i="10"/>
  <c r="N298" i="10"/>
  <c r="O298" i="10"/>
  <c r="P298" i="10" s="1"/>
  <c r="A298" i="10"/>
  <c r="O297" i="10"/>
  <c r="P297" i="10" s="1"/>
  <c r="A297" i="10"/>
  <c r="N296" i="10"/>
  <c r="O296" i="10"/>
  <c r="P296" i="10" s="1"/>
  <c r="A296" i="10"/>
  <c r="O295" i="10"/>
  <c r="P295" i="10" s="1"/>
  <c r="A295" i="10"/>
  <c r="O294" i="10"/>
  <c r="P294" i="10" s="1"/>
  <c r="A294" i="10"/>
  <c r="O293" i="10"/>
  <c r="P293" i="10" s="1"/>
  <c r="A293" i="10"/>
  <c r="O292" i="10"/>
  <c r="P292" i="10" s="1"/>
  <c r="A292" i="10"/>
  <c r="O291" i="10"/>
  <c r="P291" i="10" s="1"/>
  <c r="A291" i="10"/>
  <c r="O290" i="10"/>
  <c r="P290" i="10" s="1"/>
  <c r="A290" i="10"/>
  <c r="O289" i="10"/>
  <c r="P289" i="10" s="1"/>
  <c r="K289" i="10"/>
  <c r="A289" i="10"/>
  <c r="O288" i="10"/>
  <c r="P288" i="10" s="1"/>
  <c r="A288" i="10"/>
  <c r="O287" i="10"/>
  <c r="P287" i="10" s="1"/>
  <c r="K287" i="10"/>
  <c r="A287" i="10"/>
  <c r="N286" i="10"/>
  <c r="O286" i="10"/>
  <c r="P286" i="10" s="1"/>
  <c r="A286" i="10"/>
  <c r="O285" i="10"/>
  <c r="P285" i="10" s="1"/>
  <c r="A285" i="10"/>
  <c r="N284" i="10"/>
  <c r="O284" i="10"/>
  <c r="P284" i="10" s="1"/>
  <c r="K284" i="10"/>
  <c r="A284" i="10"/>
  <c r="N283" i="10"/>
  <c r="O283" i="10"/>
  <c r="P283" i="10" s="1"/>
  <c r="A283" i="10"/>
  <c r="N282" i="10"/>
  <c r="O282" i="10"/>
  <c r="P282" i="10" s="1"/>
  <c r="A282" i="10"/>
  <c r="N281" i="10"/>
  <c r="R281" i="10" s="1"/>
  <c r="O281" i="10"/>
  <c r="P281" i="10" s="1"/>
  <c r="K281" i="10"/>
  <c r="A281" i="10"/>
  <c r="N280" i="10"/>
  <c r="O280" i="10"/>
  <c r="P280" i="10" s="1"/>
  <c r="A280" i="10"/>
  <c r="N279" i="10"/>
  <c r="R279" i="10" s="1"/>
  <c r="O279" i="10"/>
  <c r="P279" i="10" s="1"/>
  <c r="A279" i="10"/>
  <c r="N278" i="10"/>
  <c r="O278" i="10"/>
  <c r="P278" i="10" s="1"/>
  <c r="A278" i="10"/>
  <c r="N277" i="10"/>
  <c r="R277" i="10" s="1"/>
  <c r="O277" i="10"/>
  <c r="P277" i="10" s="1"/>
  <c r="K277" i="10"/>
  <c r="A277" i="10"/>
  <c r="N276" i="10"/>
  <c r="O276" i="10"/>
  <c r="P276" i="10" s="1"/>
  <c r="A276" i="10"/>
  <c r="N275" i="10"/>
  <c r="R275" i="10" s="1"/>
  <c r="O275" i="10"/>
  <c r="P275" i="10" s="1"/>
  <c r="A275" i="10"/>
  <c r="N274" i="10"/>
  <c r="O274" i="10"/>
  <c r="P274" i="10" s="1"/>
  <c r="A274" i="10"/>
  <c r="O273" i="10"/>
  <c r="P273" i="10" s="1"/>
  <c r="K273" i="10"/>
  <c r="A273" i="10"/>
  <c r="N272" i="10"/>
  <c r="O272" i="10"/>
  <c r="P272" i="10" s="1"/>
  <c r="A272" i="10"/>
  <c r="O271" i="10"/>
  <c r="P271" i="10" s="1"/>
  <c r="A271" i="10"/>
  <c r="N270" i="10"/>
  <c r="O270" i="10"/>
  <c r="P270" i="10" s="1"/>
  <c r="K270" i="10"/>
  <c r="A270" i="10"/>
  <c r="N269" i="10"/>
  <c r="R269" i="10" s="1"/>
  <c r="O269" i="10"/>
  <c r="P269" i="10" s="1"/>
  <c r="A269" i="10"/>
  <c r="N268" i="10"/>
  <c r="O268" i="10"/>
  <c r="P268" i="10" s="1"/>
  <c r="A268" i="10"/>
  <c r="N267" i="10"/>
  <c r="R267" i="10" s="1"/>
  <c r="O267" i="10"/>
  <c r="P267" i="10" s="1"/>
  <c r="A267" i="10"/>
  <c r="N266" i="10"/>
  <c r="O266" i="10"/>
  <c r="P266" i="10" s="1"/>
  <c r="K266" i="10"/>
  <c r="A266" i="10"/>
  <c r="N265" i="10"/>
  <c r="R265" i="10" s="1"/>
  <c r="O265" i="10"/>
  <c r="P265" i="10" s="1"/>
  <c r="K265" i="10"/>
  <c r="A265" i="10"/>
  <c r="N264" i="10"/>
  <c r="O264" i="10"/>
  <c r="P264" i="10" s="1"/>
  <c r="A264" i="10"/>
  <c r="N263" i="10"/>
  <c r="R263" i="10" s="1"/>
  <c r="O263" i="10"/>
  <c r="P263" i="10" s="1"/>
  <c r="A263" i="10"/>
  <c r="N262" i="10"/>
  <c r="O262" i="10"/>
  <c r="P262" i="10" s="1"/>
  <c r="K262" i="10"/>
  <c r="A262" i="10"/>
  <c r="N261" i="10"/>
  <c r="R261" i="10" s="1"/>
  <c r="O261" i="10"/>
  <c r="P261" i="10" s="1"/>
  <c r="A261" i="10"/>
  <c r="N260" i="10"/>
  <c r="O260" i="10"/>
  <c r="P260" i="10" s="1"/>
  <c r="A260" i="10"/>
  <c r="N259" i="10"/>
  <c r="R259" i="10" s="1"/>
  <c r="O259" i="10"/>
  <c r="P259" i="10" s="1"/>
  <c r="A259" i="10"/>
  <c r="N258" i="10"/>
  <c r="O258" i="10"/>
  <c r="P258" i="10" s="1"/>
  <c r="A258" i="10"/>
  <c r="N257" i="10"/>
  <c r="R257" i="10" s="1"/>
  <c r="O257" i="10"/>
  <c r="P257" i="10" s="1"/>
  <c r="A257" i="10"/>
  <c r="N256" i="10"/>
  <c r="R256" i="10" s="1"/>
  <c r="O256" i="10"/>
  <c r="P256" i="10" s="1"/>
  <c r="A256" i="10"/>
  <c r="N255" i="10"/>
  <c r="R255" i="10" s="1"/>
  <c r="O255" i="10"/>
  <c r="P255" i="10" s="1"/>
  <c r="A255" i="10"/>
  <c r="N254" i="10"/>
  <c r="O254" i="10"/>
  <c r="P254" i="10" s="1"/>
  <c r="A254" i="10"/>
  <c r="N253" i="10"/>
  <c r="R253" i="10" s="1"/>
  <c r="O253" i="10"/>
  <c r="P253" i="10" s="1"/>
  <c r="A253" i="10"/>
  <c r="N252" i="10"/>
  <c r="R252" i="10" s="1"/>
  <c r="O252" i="10"/>
  <c r="P252" i="10" s="1"/>
  <c r="A252" i="10"/>
  <c r="N251" i="10"/>
  <c r="R251" i="10" s="1"/>
  <c r="O251" i="10"/>
  <c r="P251" i="10" s="1"/>
  <c r="A251" i="10"/>
  <c r="N250" i="10"/>
  <c r="O250" i="10"/>
  <c r="P250" i="10" s="1"/>
  <c r="A250" i="10"/>
  <c r="N249" i="10"/>
  <c r="R249" i="10" s="1"/>
  <c r="O249" i="10"/>
  <c r="P249" i="10" s="1"/>
  <c r="A249" i="10"/>
  <c r="N248" i="10"/>
  <c r="R248" i="10" s="1"/>
  <c r="O248" i="10"/>
  <c r="P248" i="10" s="1"/>
  <c r="A248" i="10"/>
  <c r="N247" i="10"/>
  <c r="R247" i="10" s="1"/>
  <c r="O247" i="10"/>
  <c r="P247" i="10" s="1"/>
  <c r="A247" i="10"/>
  <c r="N246" i="10"/>
  <c r="R246" i="10" s="1"/>
  <c r="O246" i="10"/>
  <c r="P246" i="10" s="1"/>
  <c r="A246" i="10"/>
  <c r="N245" i="10"/>
  <c r="R245" i="10" s="1"/>
  <c r="O245" i="10"/>
  <c r="P245" i="10" s="1"/>
  <c r="A245" i="10"/>
  <c r="N244" i="10"/>
  <c r="O244" i="10"/>
  <c r="P244" i="10" s="1"/>
  <c r="A244" i="10"/>
  <c r="N243" i="10"/>
  <c r="R243" i="10" s="1"/>
  <c r="O243" i="10"/>
  <c r="P243" i="10" s="1"/>
  <c r="A243" i="10"/>
  <c r="N242" i="10"/>
  <c r="R242" i="10" s="1"/>
  <c r="O242" i="10"/>
  <c r="P242" i="10" s="1"/>
  <c r="A242" i="10"/>
  <c r="N241" i="10"/>
  <c r="R241" i="10" s="1"/>
  <c r="O241" i="10"/>
  <c r="P241" i="10" s="1"/>
  <c r="A241" i="10"/>
  <c r="N240" i="10"/>
  <c r="O240" i="10"/>
  <c r="P240" i="10" s="1"/>
  <c r="K240" i="10"/>
  <c r="A240" i="10"/>
  <c r="N239" i="10"/>
  <c r="R239" i="10" s="1"/>
  <c r="O239" i="10"/>
  <c r="P239" i="10" s="1"/>
  <c r="K239" i="10"/>
  <c r="A239" i="10"/>
  <c r="N238" i="10"/>
  <c r="R238" i="10" s="1"/>
  <c r="O238" i="10"/>
  <c r="P238" i="10" s="1"/>
  <c r="A238" i="10"/>
  <c r="N237" i="10"/>
  <c r="R237" i="10" s="1"/>
  <c r="O237" i="10"/>
  <c r="P237" i="10" s="1"/>
  <c r="A237" i="10"/>
  <c r="N236" i="10"/>
  <c r="O236" i="10"/>
  <c r="P236" i="10" s="1"/>
  <c r="A236" i="10"/>
  <c r="N235" i="10"/>
  <c r="R235" i="10" s="1"/>
  <c r="O235" i="10"/>
  <c r="P235" i="10" s="1"/>
  <c r="K235" i="10"/>
  <c r="A235" i="10"/>
  <c r="N234" i="10"/>
  <c r="O234" i="10"/>
  <c r="P234" i="10" s="1"/>
  <c r="A234" i="10"/>
  <c r="N233" i="10"/>
  <c r="R233" i="10" s="1"/>
  <c r="O233" i="10"/>
  <c r="P233" i="10" s="1"/>
  <c r="A233" i="10"/>
  <c r="N232" i="10"/>
  <c r="O232" i="10"/>
  <c r="P232" i="10" s="1"/>
  <c r="A232" i="10"/>
  <c r="N231" i="10"/>
  <c r="R231" i="10" s="1"/>
  <c r="O231" i="10"/>
  <c r="P231" i="10" s="1"/>
  <c r="A231" i="10"/>
  <c r="N230" i="10"/>
  <c r="O230" i="10"/>
  <c r="P230" i="10" s="1"/>
  <c r="A230" i="10"/>
  <c r="N229" i="10"/>
  <c r="R229" i="10" s="1"/>
  <c r="O229" i="10"/>
  <c r="P229" i="10" s="1"/>
  <c r="A229" i="10"/>
  <c r="N228" i="10"/>
  <c r="O228" i="10"/>
  <c r="P228" i="10" s="1"/>
  <c r="A228" i="10"/>
  <c r="N227" i="10"/>
  <c r="R227" i="10" s="1"/>
  <c r="O227" i="10"/>
  <c r="P227" i="10" s="1"/>
  <c r="K227" i="10"/>
  <c r="A227" i="10"/>
  <c r="N226" i="10"/>
  <c r="R226" i="10" s="1"/>
  <c r="O226" i="10"/>
  <c r="P226" i="10" s="1"/>
  <c r="A226" i="10"/>
  <c r="N225" i="10"/>
  <c r="R225" i="10" s="1"/>
  <c r="O225" i="10"/>
  <c r="P225" i="10" s="1"/>
  <c r="A225" i="10"/>
  <c r="O224" i="10"/>
  <c r="P224" i="10" s="1"/>
  <c r="A224" i="10"/>
  <c r="N223" i="10"/>
  <c r="R223" i="10" s="1"/>
  <c r="O223" i="10"/>
  <c r="P223" i="10" s="1"/>
  <c r="A223" i="10"/>
  <c r="O222" i="10"/>
  <c r="P222" i="10" s="1"/>
  <c r="K222" i="10"/>
  <c r="A222" i="10"/>
  <c r="N221" i="10"/>
  <c r="R221" i="10" s="1"/>
  <c r="O221" i="10"/>
  <c r="P221" i="10" s="1"/>
  <c r="A221" i="10"/>
  <c r="O220" i="10"/>
  <c r="P220" i="10" s="1"/>
  <c r="A220" i="10"/>
  <c r="N219" i="10"/>
  <c r="R219" i="10" s="1"/>
  <c r="O219" i="10"/>
  <c r="P219" i="10" s="1"/>
  <c r="A219" i="10"/>
  <c r="O218" i="10"/>
  <c r="P218" i="10" s="1"/>
  <c r="A218" i="10"/>
  <c r="N217" i="10"/>
  <c r="R217" i="10" s="1"/>
  <c r="O217" i="10"/>
  <c r="P217" i="10" s="1"/>
  <c r="A217" i="10"/>
  <c r="O216" i="10"/>
  <c r="P216" i="10" s="1"/>
  <c r="K216" i="10"/>
  <c r="L216" i="10" s="1"/>
  <c r="A216" i="10"/>
  <c r="N215" i="10"/>
  <c r="R215" i="10" s="1"/>
  <c r="O215" i="10"/>
  <c r="P215" i="10" s="1"/>
  <c r="A215" i="10"/>
  <c r="O214" i="10"/>
  <c r="P214" i="10" s="1"/>
  <c r="A214" i="10"/>
  <c r="N213" i="10"/>
  <c r="R213" i="10" s="1"/>
  <c r="O213" i="10"/>
  <c r="P213" i="10" s="1"/>
  <c r="A213" i="10"/>
  <c r="O212" i="10"/>
  <c r="P212" i="10" s="1"/>
  <c r="A212" i="10"/>
  <c r="N211" i="10"/>
  <c r="R211" i="10" s="1"/>
  <c r="O211" i="10"/>
  <c r="P211" i="10" s="1"/>
  <c r="A211" i="10"/>
  <c r="O210" i="10"/>
  <c r="P210" i="10" s="1"/>
  <c r="A210" i="10"/>
  <c r="N209" i="10"/>
  <c r="R209" i="10" s="1"/>
  <c r="O209" i="10"/>
  <c r="P209" i="10" s="1"/>
  <c r="A209" i="10"/>
  <c r="N208" i="10"/>
  <c r="O208" i="10"/>
  <c r="P208" i="10" s="1"/>
  <c r="K208" i="10"/>
  <c r="L208" i="10" s="1"/>
  <c r="A208" i="10"/>
  <c r="N207" i="10"/>
  <c r="R207" i="10" s="1"/>
  <c r="O207" i="10"/>
  <c r="P207" i="10" s="1"/>
  <c r="A207" i="10"/>
  <c r="N206" i="10"/>
  <c r="O206" i="10"/>
  <c r="P206" i="10" s="1"/>
  <c r="A206" i="10"/>
  <c r="N205" i="10"/>
  <c r="R205" i="10" s="1"/>
  <c r="O205" i="10"/>
  <c r="P205" i="10" s="1"/>
  <c r="A205" i="10"/>
  <c r="N204" i="10"/>
  <c r="O204" i="10"/>
  <c r="P204" i="10" s="1"/>
  <c r="A204" i="10"/>
  <c r="N203" i="10"/>
  <c r="R203" i="10" s="1"/>
  <c r="O203" i="10"/>
  <c r="P203" i="10" s="1"/>
  <c r="A203" i="10"/>
  <c r="N202" i="10"/>
  <c r="O202" i="10"/>
  <c r="P202" i="10" s="1"/>
  <c r="A202" i="10"/>
  <c r="N201" i="10"/>
  <c r="R201" i="10" s="1"/>
  <c r="O201" i="10"/>
  <c r="P201" i="10" s="1"/>
  <c r="K201" i="10"/>
  <c r="A201" i="10"/>
  <c r="N200" i="10"/>
  <c r="O200" i="10"/>
  <c r="P200" i="10" s="1"/>
  <c r="A200" i="10"/>
  <c r="O199" i="10"/>
  <c r="P199" i="10" s="1"/>
  <c r="A199" i="10"/>
  <c r="N198" i="10"/>
  <c r="O198" i="10"/>
  <c r="P198" i="10" s="1"/>
  <c r="A198" i="10"/>
  <c r="O197" i="10"/>
  <c r="P197" i="10" s="1"/>
  <c r="A197" i="10"/>
  <c r="N196" i="10"/>
  <c r="O196" i="10"/>
  <c r="P196" i="10" s="1"/>
  <c r="A196" i="10"/>
  <c r="O195" i="10"/>
  <c r="P195" i="10" s="1"/>
  <c r="A195" i="10"/>
  <c r="N194" i="10"/>
  <c r="O194" i="10"/>
  <c r="P194" i="10" s="1"/>
  <c r="A194" i="10"/>
  <c r="O193" i="10"/>
  <c r="P193" i="10" s="1"/>
  <c r="A193" i="10"/>
  <c r="N192" i="10"/>
  <c r="O192" i="10"/>
  <c r="P192" i="10" s="1"/>
  <c r="A192" i="10"/>
  <c r="O191" i="10"/>
  <c r="P191" i="10" s="1"/>
  <c r="N190" i="10"/>
  <c r="R190" i="10" s="1"/>
  <c r="O190" i="10"/>
  <c r="P190" i="10" s="1"/>
  <c r="A190" i="10"/>
  <c r="O189" i="10"/>
  <c r="P189" i="10" s="1"/>
  <c r="N188" i="10"/>
  <c r="O188" i="10"/>
  <c r="P188" i="10" s="1"/>
  <c r="A188" i="10"/>
  <c r="N186" i="10"/>
  <c r="O186" i="10"/>
  <c r="P186" i="10" s="1"/>
  <c r="A186" i="10"/>
  <c r="O185" i="10"/>
  <c r="P185" i="10" s="1"/>
  <c r="N184" i="10"/>
  <c r="O184" i="10"/>
  <c r="P184" i="10" s="1"/>
  <c r="A184" i="10"/>
  <c r="N182" i="10"/>
  <c r="R182" i="10" s="1"/>
  <c r="O182" i="10"/>
  <c r="P182" i="10" s="1"/>
  <c r="A182" i="10"/>
  <c r="N180" i="10"/>
  <c r="O180" i="10"/>
  <c r="P180" i="10" s="1"/>
  <c r="A180" i="10"/>
  <c r="N178" i="10"/>
  <c r="R178" i="10" s="1"/>
  <c r="O178" i="10"/>
  <c r="P178" i="10" s="1"/>
  <c r="A178" i="10"/>
  <c r="N176" i="10"/>
  <c r="O176" i="10"/>
  <c r="P176" i="10" s="1"/>
  <c r="A176" i="10"/>
  <c r="N174" i="10"/>
  <c r="R174" i="10" s="1"/>
  <c r="O174" i="10"/>
  <c r="P174" i="10" s="1"/>
  <c r="A174" i="10"/>
  <c r="O173" i="10"/>
  <c r="P173" i="10" s="1"/>
  <c r="N172" i="10"/>
  <c r="O172" i="10"/>
  <c r="P172" i="10" s="1"/>
  <c r="A172" i="10"/>
  <c r="N170" i="10"/>
  <c r="O170" i="10"/>
  <c r="P170" i="10" s="1"/>
  <c r="A170" i="10"/>
  <c r="N168" i="10"/>
  <c r="O168" i="10"/>
  <c r="P168" i="10" s="1"/>
  <c r="A168" i="10"/>
  <c r="N166" i="10"/>
  <c r="O166" i="10"/>
  <c r="P166" i="10" s="1"/>
  <c r="A166" i="10"/>
  <c r="N164" i="10"/>
  <c r="O164" i="10"/>
  <c r="P164" i="10" s="1"/>
  <c r="A164" i="10"/>
  <c r="K163" i="10"/>
  <c r="N162" i="10"/>
  <c r="R162" i="10" s="1"/>
  <c r="O162" i="10"/>
  <c r="P162" i="10" s="1"/>
  <c r="A162" i="10"/>
  <c r="N160" i="10"/>
  <c r="O160" i="10"/>
  <c r="P160" i="10" s="1"/>
  <c r="A160" i="10"/>
  <c r="N158" i="10"/>
  <c r="R158" i="10" s="1"/>
  <c r="O158" i="10"/>
  <c r="P158" i="10" s="1"/>
  <c r="A158" i="10"/>
  <c r="O157" i="10"/>
  <c r="P157" i="10" s="1"/>
  <c r="N156" i="10"/>
  <c r="O156" i="10"/>
  <c r="P156" i="10" s="1"/>
  <c r="A156" i="10"/>
  <c r="K155" i="10"/>
  <c r="N154" i="10"/>
  <c r="R154" i="10" s="1"/>
  <c r="O154" i="10"/>
  <c r="P154" i="10" s="1"/>
  <c r="A154" i="10"/>
  <c r="N152" i="10"/>
  <c r="O152" i="10"/>
  <c r="P152" i="10" s="1"/>
  <c r="A152" i="10"/>
  <c r="N151" i="10"/>
  <c r="R151" i="10" s="1"/>
  <c r="K151" i="10"/>
  <c r="N150" i="10"/>
  <c r="R150" i="10" s="1"/>
  <c r="O150" i="10"/>
  <c r="P150" i="10" s="1"/>
  <c r="A150" i="10"/>
  <c r="K149" i="10"/>
  <c r="N148" i="10"/>
  <c r="O148" i="10"/>
  <c r="P148" i="10" s="1"/>
  <c r="A148" i="10"/>
  <c r="K147" i="10"/>
  <c r="N146" i="10"/>
  <c r="R146" i="10" s="1"/>
  <c r="O146" i="10"/>
  <c r="P146" i="10" s="1"/>
  <c r="A146" i="10"/>
  <c r="O145" i="10"/>
  <c r="P145" i="10" s="1"/>
  <c r="K145" i="10"/>
  <c r="N144" i="10"/>
  <c r="O144" i="10"/>
  <c r="P144" i="10" s="1"/>
  <c r="A144" i="10"/>
  <c r="N142" i="10"/>
  <c r="R142" i="10" s="1"/>
  <c r="O142" i="10"/>
  <c r="P142" i="10" s="1"/>
  <c r="A142" i="10"/>
  <c r="K141" i="10"/>
  <c r="N140" i="10"/>
  <c r="R140" i="10" s="1"/>
  <c r="O140" i="10"/>
  <c r="P140" i="10" s="1"/>
  <c r="A140" i="10"/>
  <c r="N138" i="10"/>
  <c r="O138" i="10"/>
  <c r="P138" i="10" s="1"/>
  <c r="A138" i="10"/>
  <c r="N136" i="10"/>
  <c r="O136" i="10"/>
  <c r="P136" i="10" s="1"/>
  <c r="A136" i="10"/>
  <c r="N135" i="10"/>
  <c r="N134" i="10"/>
  <c r="R134" i="10" s="1"/>
  <c r="O134" i="10"/>
  <c r="P134" i="10" s="1"/>
  <c r="A134" i="10"/>
  <c r="N132" i="10"/>
  <c r="O132" i="10"/>
  <c r="P132" i="10" s="1"/>
  <c r="A132" i="10"/>
  <c r="N130" i="10"/>
  <c r="R130" i="10" s="1"/>
  <c r="O130" i="10"/>
  <c r="P130" i="10" s="1"/>
  <c r="A130" i="10"/>
  <c r="N129" i="10"/>
  <c r="N128" i="10"/>
  <c r="O128" i="10"/>
  <c r="P128" i="10" s="1"/>
  <c r="A128" i="10"/>
  <c r="N127" i="10"/>
  <c r="N126" i="10"/>
  <c r="R126" i="10" s="1"/>
  <c r="O126" i="10"/>
  <c r="P126" i="10" s="1"/>
  <c r="A126" i="10"/>
  <c r="N124" i="10"/>
  <c r="O124" i="10"/>
  <c r="P124" i="10" s="1"/>
  <c r="A124" i="10"/>
  <c r="N122" i="10"/>
  <c r="R122" i="10" s="1"/>
  <c r="O122" i="10"/>
  <c r="P122" i="10" s="1"/>
  <c r="A122" i="10"/>
  <c r="N120" i="10"/>
  <c r="O120" i="10"/>
  <c r="P120" i="10" s="1"/>
  <c r="A120" i="10"/>
  <c r="N118" i="10"/>
  <c r="R118" i="10" s="1"/>
  <c r="O118" i="10"/>
  <c r="P118" i="10" s="1"/>
  <c r="A118" i="10"/>
  <c r="N116" i="10"/>
  <c r="O116" i="10"/>
  <c r="P116" i="10" s="1"/>
  <c r="A116" i="10"/>
  <c r="N114" i="10"/>
  <c r="R114" i="10" s="1"/>
  <c r="O114" i="10"/>
  <c r="P114" i="10" s="1"/>
  <c r="A114" i="10"/>
  <c r="N112" i="10"/>
  <c r="O112" i="10"/>
  <c r="P112" i="10" s="1"/>
  <c r="A112" i="10"/>
  <c r="N111" i="10"/>
  <c r="R111" i="10" s="1"/>
  <c r="N110" i="10"/>
  <c r="O110" i="10"/>
  <c r="P110" i="10" s="1"/>
  <c r="K110" i="10"/>
  <c r="A110" i="10"/>
  <c r="N109" i="10"/>
  <c r="O109" i="10"/>
  <c r="P109" i="10" s="1"/>
  <c r="K109" i="10"/>
  <c r="N108" i="10"/>
  <c r="R108" i="10" s="1"/>
  <c r="O108" i="10"/>
  <c r="P108" i="10" s="1"/>
  <c r="K108" i="10"/>
  <c r="L108" i="10" s="1"/>
  <c r="A108" i="10"/>
  <c r="N107" i="10"/>
  <c r="O107" i="10"/>
  <c r="P107" i="10" s="1"/>
  <c r="K107" i="10"/>
  <c r="L107" i="10" s="1"/>
  <c r="N106" i="10"/>
  <c r="O106" i="10"/>
  <c r="P106" i="10" s="1"/>
  <c r="K106" i="10"/>
  <c r="A106" i="10"/>
  <c r="N105" i="10"/>
  <c r="O105" i="10"/>
  <c r="P105" i="10" s="1"/>
  <c r="K105" i="10"/>
  <c r="N104" i="10"/>
  <c r="R104" i="10" s="1"/>
  <c r="O104" i="10"/>
  <c r="P104" i="10" s="1"/>
  <c r="K104" i="10"/>
  <c r="L104" i="10" s="1"/>
  <c r="A104" i="10"/>
  <c r="N103" i="10"/>
  <c r="K103" i="10"/>
  <c r="N102" i="10"/>
  <c r="K102" i="10"/>
  <c r="A102" i="10"/>
  <c r="K101" i="10"/>
  <c r="K100" i="10"/>
  <c r="L100" i="10" s="1"/>
  <c r="A100" i="10"/>
  <c r="N99" i="10"/>
  <c r="K99" i="10"/>
  <c r="N98" i="10"/>
  <c r="R98" i="10" s="1"/>
  <c r="K98" i="10"/>
  <c r="A98" i="10"/>
  <c r="N97" i="10"/>
  <c r="K97" i="10"/>
  <c r="L97" i="10" s="1"/>
  <c r="N96" i="10"/>
  <c r="K96" i="10"/>
  <c r="L96" i="10" s="1"/>
  <c r="A96" i="10"/>
  <c r="N95" i="10"/>
  <c r="R95" i="10" s="1"/>
  <c r="K95" i="10"/>
  <c r="N94" i="10"/>
  <c r="R94" i="10" s="1"/>
  <c r="K94" i="10"/>
  <c r="A94" i="10"/>
  <c r="N93" i="10"/>
  <c r="K93" i="10"/>
  <c r="L93" i="10" s="1"/>
  <c r="N92" i="10"/>
  <c r="K92" i="10"/>
  <c r="L92" i="10" s="1"/>
  <c r="A92" i="10"/>
  <c r="N91" i="10"/>
  <c r="K91" i="10"/>
  <c r="N90" i="10"/>
  <c r="R90" i="10" s="1"/>
  <c r="K90" i="10"/>
  <c r="A90" i="10"/>
  <c r="N88" i="10"/>
  <c r="K88" i="10"/>
  <c r="L88" i="10" s="1"/>
  <c r="A88" i="10"/>
  <c r="A87" i="10"/>
  <c r="N86" i="10"/>
  <c r="K86" i="10"/>
  <c r="L86" i="10" s="1"/>
  <c r="A86" i="10"/>
  <c r="N85" i="10"/>
  <c r="K85" i="10"/>
  <c r="A85" i="10"/>
  <c r="N84" i="10"/>
  <c r="K84" i="10"/>
  <c r="L84" i="10" s="1"/>
  <c r="N83" i="10"/>
  <c r="K83" i="10"/>
  <c r="L83" i="10" s="1"/>
  <c r="N82" i="10"/>
  <c r="K82" i="10"/>
  <c r="L82" i="10" s="1"/>
  <c r="R81" i="10"/>
  <c r="R80" i="10"/>
  <c r="K80" i="10"/>
  <c r="A80" i="10"/>
  <c r="N79" i="10"/>
  <c r="K79" i="10"/>
  <c r="L79" i="10" s="1"/>
  <c r="A79" i="10"/>
  <c r="N78" i="10"/>
  <c r="K78" i="10"/>
  <c r="N77" i="10"/>
  <c r="N76" i="10"/>
  <c r="K76" i="10"/>
  <c r="L76" i="10" s="1"/>
  <c r="N75" i="10"/>
  <c r="N74" i="10"/>
  <c r="K74" i="10"/>
  <c r="A73" i="10"/>
  <c r="A72" i="10"/>
  <c r="N71" i="10"/>
  <c r="K71" i="10"/>
  <c r="A71" i="10"/>
  <c r="R70" i="10"/>
  <c r="K70" i="10"/>
  <c r="L70" i="10" s="1"/>
  <c r="A70" i="10"/>
  <c r="N69" i="10"/>
  <c r="K69" i="10"/>
  <c r="A69" i="10"/>
  <c r="R68" i="10"/>
  <c r="K68" i="10"/>
  <c r="L68" i="10" s="1"/>
  <c r="N67" i="10"/>
  <c r="K67" i="10"/>
  <c r="L67" i="10" s="1"/>
  <c r="A67" i="10"/>
  <c r="K66" i="10"/>
  <c r="L66" i="10" s="1"/>
  <c r="R65" i="10"/>
  <c r="A65" i="10"/>
  <c r="N64" i="10"/>
  <c r="K64" i="10"/>
  <c r="L64" i="10" s="1"/>
  <c r="N63" i="10"/>
  <c r="K63" i="10"/>
  <c r="L63" i="10" s="1"/>
  <c r="A63" i="10"/>
  <c r="O62" i="10"/>
  <c r="P62" i="10" s="1"/>
  <c r="K62" i="10"/>
  <c r="A62" i="10"/>
  <c r="O61" i="10"/>
  <c r="P61" i="10" s="1"/>
  <c r="A61" i="10"/>
  <c r="O60" i="10"/>
  <c r="P60" i="10" s="1"/>
  <c r="K60" i="10"/>
  <c r="N59" i="10"/>
  <c r="O59" i="10"/>
  <c r="P59" i="10" s="1"/>
  <c r="K59" i="10"/>
  <c r="A59" i="10"/>
  <c r="N58" i="10"/>
  <c r="O58" i="10"/>
  <c r="P58" i="10" s="1"/>
  <c r="K58" i="10"/>
  <c r="N57" i="10"/>
  <c r="O57" i="10"/>
  <c r="P57" i="10" s="1"/>
  <c r="K57" i="10"/>
  <c r="AW57" i="10" s="1"/>
  <c r="A57" i="10"/>
  <c r="N56" i="10"/>
  <c r="R56" i="10" s="1"/>
  <c r="O56" i="10"/>
  <c r="P56" i="10" s="1"/>
  <c r="A56" i="10"/>
  <c r="N55" i="10"/>
  <c r="O55" i="10"/>
  <c r="P55" i="10" s="1"/>
  <c r="N54" i="10"/>
  <c r="O54" i="10"/>
  <c r="P54" i="10" s="1"/>
  <c r="A54" i="10"/>
  <c r="N53" i="10"/>
  <c r="R53" i="10" s="1"/>
  <c r="O53" i="10"/>
  <c r="P53" i="10" s="1"/>
  <c r="A53" i="10"/>
  <c r="N52" i="10"/>
  <c r="O52" i="10"/>
  <c r="P52" i="10" s="1"/>
  <c r="A52" i="10"/>
  <c r="N51" i="10"/>
  <c r="O51" i="10"/>
  <c r="P51" i="10" s="1"/>
  <c r="K51" i="10"/>
  <c r="N50" i="10"/>
  <c r="R50" i="10" s="1"/>
  <c r="O50" i="10"/>
  <c r="P50" i="10" s="1"/>
  <c r="K50" i="10"/>
  <c r="N49" i="10"/>
  <c r="R49" i="10" s="1"/>
  <c r="A49" i="10"/>
  <c r="N48" i="10"/>
  <c r="A48" i="10"/>
  <c r="N47" i="10"/>
  <c r="K47" i="10"/>
  <c r="AW47" i="10" s="1"/>
  <c r="K46" i="10"/>
  <c r="AW46" i="10" s="1"/>
  <c r="A46" i="10"/>
  <c r="A45" i="10"/>
  <c r="N44" i="10"/>
  <c r="R44" i="10" s="1"/>
  <c r="A44" i="10"/>
  <c r="A43" i="10"/>
  <c r="C42" i="10"/>
  <c r="K40" i="10"/>
  <c r="L40" i="10" s="1"/>
  <c r="K39" i="10"/>
  <c r="AW39" i="10" s="1"/>
  <c r="K38" i="10"/>
  <c r="L38" i="10" s="1"/>
  <c r="K37" i="10"/>
  <c r="AW37" i="10" s="1"/>
  <c r="A32" i="10"/>
  <c r="C31" i="10"/>
  <c r="K28" i="10"/>
  <c r="C28" i="10"/>
  <c r="C27" i="10"/>
  <c r="O26" i="10"/>
  <c r="P26" i="10" s="1"/>
  <c r="C26" i="10"/>
  <c r="O24" i="10"/>
  <c r="P24" i="10" s="1"/>
  <c r="K24" i="10"/>
  <c r="L24" i="10" s="1"/>
  <c r="A24" i="10"/>
  <c r="O22" i="10"/>
  <c r="P22" i="10" s="1"/>
  <c r="K22" i="10"/>
  <c r="L22" i="10" s="1"/>
  <c r="A22" i="10"/>
  <c r="C21" i="10"/>
  <c r="O20" i="10"/>
  <c r="P20" i="10" s="1"/>
  <c r="K20" i="10"/>
  <c r="A20" i="10"/>
  <c r="O19" i="10"/>
  <c r="P19" i="10" s="1"/>
  <c r="K19" i="10"/>
  <c r="O18" i="10"/>
  <c r="P18" i="10" s="1"/>
  <c r="C16" i="10"/>
  <c r="A14" i="10"/>
  <c r="K12" i="10"/>
  <c r="L12" i="10" s="1"/>
  <c r="K10" i="10"/>
  <c r="C10" i="10"/>
  <c r="O9" i="10"/>
  <c r="P9" i="10" s="1"/>
  <c r="O8" i="10"/>
  <c r="P8" i="10" s="1"/>
  <c r="V7" i="5"/>
  <c r="Y7" i="5" s="1"/>
  <c r="AA7" i="5" s="1"/>
  <c r="T7" i="5"/>
  <c r="Q7" i="5"/>
  <c r="M7" i="5"/>
  <c r="O7" i="10" s="1"/>
  <c r="P7" i="10" s="1"/>
  <c r="J7" i="5"/>
  <c r="C7" i="5"/>
  <c r="B7" i="5"/>
  <c r="V6" i="5"/>
  <c r="W6" i="5" s="1"/>
  <c r="T6" i="5"/>
  <c r="Q6" i="5"/>
  <c r="M6" i="5"/>
  <c r="O6" i="10" s="1"/>
  <c r="P6" i="10" s="1"/>
  <c r="J6" i="5"/>
  <c r="C6" i="5"/>
  <c r="A6" i="10" s="1"/>
  <c r="B6" i="5"/>
  <c r="V5" i="5"/>
  <c r="T5" i="5"/>
  <c r="Q5" i="5"/>
  <c r="M5" i="5"/>
  <c r="O5" i="10" s="1"/>
  <c r="P5" i="10" s="1"/>
  <c r="J5" i="5"/>
  <c r="C5" i="5"/>
  <c r="B5" i="5"/>
  <c r="AH4" i="5"/>
  <c r="AI4" i="5" s="1"/>
  <c r="AJ4" i="5" s="1"/>
  <c r="AK4" i="5" s="1"/>
  <c r="Y4" i="5"/>
  <c r="W4" i="5"/>
  <c r="T4" i="5"/>
  <c r="Q4" i="5"/>
  <c r="M4" i="5"/>
  <c r="J4" i="5"/>
  <c r="C4" i="5"/>
  <c r="G4" i="5" s="1"/>
  <c r="C4" i="10" s="1"/>
  <c r="B4" i="5"/>
  <c r="AH3" i="5"/>
  <c r="AI3" i="5" s="1"/>
  <c r="AJ3" i="5" s="1"/>
  <c r="Y3" i="5"/>
  <c r="W3" i="5"/>
  <c r="T3" i="5"/>
  <c r="Q3" i="5"/>
  <c r="M3" i="5"/>
  <c r="X3" i="5"/>
  <c r="C3" i="5"/>
  <c r="B3" i="5"/>
  <c r="T2" i="5"/>
  <c r="Q2" i="5"/>
  <c r="M2" i="5"/>
  <c r="O2" i="10" s="1"/>
  <c r="P2" i="10" s="1"/>
  <c r="G2" i="5"/>
  <c r="C2" i="10" s="1"/>
  <c r="B2" i="5"/>
  <c r="BJ1" i="5"/>
  <c r="C75" i="9"/>
  <c r="B72" i="10" s="1"/>
  <c r="C65" i="9"/>
  <c r="C58" i="9"/>
  <c r="C52" i="9"/>
  <c r="C49" i="9"/>
  <c r="C48" i="9"/>
  <c r="C47" i="9"/>
  <c r="C46" i="9"/>
  <c r="C45" i="9"/>
  <c r="B44" i="10" s="1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B43" i="10"/>
  <c r="D43" i="10" s="1"/>
  <c r="F43" i="10" s="1"/>
  <c r="R45" i="10"/>
  <c r="B53" i="10"/>
  <c r="E53" i="10" s="1"/>
  <c r="B54" i="10"/>
  <c r="B55" i="10"/>
  <c r="B57" i="10"/>
  <c r="B58" i="10"/>
  <c r="B60" i="10"/>
  <c r="B61" i="10"/>
  <c r="B62" i="10"/>
  <c r="B63" i="10"/>
  <c r="G63" i="10" s="1"/>
  <c r="AY63" i="10" s="1"/>
  <c r="AX63" i="10" s="1"/>
  <c r="B64" i="10"/>
  <c r="G64" i="10" s="1"/>
  <c r="AY64" i="10" s="1"/>
  <c r="AX64" i="10" s="1"/>
  <c r="B65" i="10"/>
  <c r="S65" i="10" s="1"/>
  <c r="B66" i="10"/>
  <c r="B67" i="10"/>
  <c r="B68" i="10"/>
  <c r="B69" i="10"/>
  <c r="E69" i="10" s="1"/>
  <c r="B71" i="10"/>
  <c r="B74" i="10"/>
  <c r="B79" i="10"/>
  <c r="B80" i="10"/>
  <c r="G80" i="10" s="1"/>
  <c r="AY80" i="10" s="1"/>
  <c r="AX80" i="10" s="1"/>
  <c r="B85" i="10"/>
  <c r="B86" i="10"/>
  <c r="E86" i="10" s="1"/>
  <c r="B90" i="10"/>
  <c r="B92" i="10"/>
  <c r="E92" i="10" s="1"/>
  <c r="B94" i="10"/>
  <c r="B96" i="10"/>
  <c r="S96" i="10" s="1"/>
  <c r="B98" i="10"/>
  <c r="B100" i="10"/>
  <c r="B102" i="10"/>
  <c r="B104" i="10"/>
  <c r="E104" i="10" s="1"/>
  <c r="B106" i="10"/>
  <c r="E106" i="10" s="1"/>
  <c r="B108" i="10"/>
  <c r="D108" i="10" s="1"/>
  <c r="F108" i="10" s="1"/>
  <c r="B110" i="10"/>
  <c r="E110" i="10" s="1"/>
  <c r="B112" i="10"/>
  <c r="D112" i="10" s="1"/>
  <c r="F112" i="10" s="1"/>
  <c r="B114" i="10"/>
  <c r="B116" i="10"/>
  <c r="D116" i="10" s="1"/>
  <c r="F116" i="10" s="1"/>
  <c r="B118" i="10"/>
  <c r="B120" i="10"/>
  <c r="D120" i="10" s="1"/>
  <c r="F120" i="10" s="1"/>
  <c r="B122" i="10"/>
  <c r="B124" i="10"/>
  <c r="B126" i="10"/>
  <c r="E126" i="10" s="1"/>
  <c r="B128" i="10"/>
  <c r="D128" i="10" s="1"/>
  <c r="F128" i="10" s="1"/>
  <c r="B130" i="10"/>
  <c r="E130" i="10" s="1"/>
  <c r="B132" i="10"/>
  <c r="D132" i="10" s="1"/>
  <c r="F132" i="10" s="1"/>
  <c r="B134" i="10"/>
  <c r="H134" i="10" s="1"/>
  <c r="B136" i="10"/>
  <c r="B138" i="10"/>
  <c r="B140" i="10"/>
  <c r="H140" i="10" s="1"/>
  <c r="B142" i="10"/>
  <c r="E142" i="10" s="1"/>
  <c r="B144" i="10"/>
  <c r="B146" i="10"/>
  <c r="D146" i="10" s="1"/>
  <c r="F146" i="10" s="1"/>
  <c r="B148" i="10"/>
  <c r="H148" i="10" s="1"/>
  <c r="B150" i="10"/>
  <c r="N210" i="10"/>
  <c r="R210" i="10" s="1"/>
  <c r="N212" i="10"/>
  <c r="R212" i="10" s="1"/>
  <c r="N214" i="10"/>
  <c r="R214" i="10" s="1"/>
  <c r="N216" i="10"/>
  <c r="R216" i="10" s="1"/>
  <c r="N218" i="10"/>
  <c r="R218" i="10" s="1"/>
  <c r="N220" i="10"/>
  <c r="R220" i="10" s="1"/>
  <c r="N222" i="10"/>
  <c r="R222" i="10" s="1"/>
  <c r="N224" i="10"/>
  <c r="R224" i="10" s="1"/>
  <c r="R3" i="10"/>
  <c r="R5" i="10"/>
  <c r="R7" i="10"/>
  <c r="R9" i="10"/>
  <c r="R11" i="10"/>
  <c r="R13" i="10"/>
  <c r="R15" i="10"/>
  <c r="R17" i="10"/>
  <c r="R19" i="10"/>
  <c r="R21" i="10"/>
  <c r="R23" i="10"/>
  <c r="R25" i="10"/>
  <c r="R27" i="10"/>
  <c r="R29" i="10"/>
  <c r="R31" i="10"/>
  <c r="R33" i="10"/>
  <c r="R35" i="10"/>
  <c r="R37" i="10"/>
  <c r="R39" i="10"/>
  <c r="R42" i="10"/>
  <c r="N288" i="10"/>
  <c r="R288" i="10" s="1"/>
  <c r="N289" i="10"/>
  <c r="N290" i="10"/>
  <c r="R290" i="10" s="1"/>
  <c r="N292" i="10"/>
  <c r="N294" i="10"/>
  <c r="B52" i="10"/>
  <c r="A335" i="10"/>
  <c r="B335" i="10"/>
  <c r="A337" i="10"/>
  <c r="B337" i="10"/>
  <c r="A339" i="10"/>
  <c r="B339" i="10"/>
  <c r="A341" i="10"/>
  <c r="B341" i="10"/>
  <c r="A343" i="10"/>
  <c r="B343" i="10"/>
  <c r="A345" i="10"/>
  <c r="B345" i="10"/>
  <c r="A347" i="10"/>
  <c r="B347" i="10"/>
  <c r="A349" i="10"/>
  <c r="B349" i="10"/>
  <c r="A351" i="10"/>
  <c r="B351" i="10"/>
  <c r="A353" i="10"/>
  <c r="B353" i="10"/>
  <c r="A355" i="10"/>
  <c r="B355" i="10"/>
  <c r="A357" i="10"/>
  <c r="B357" i="10"/>
  <c r="A359" i="10"/>
  <c r="B359" i="10"/>
  <c r="A361" i="10"/>
  <c r="B361" i="10"/>
  <c r="A363" i="10"/>
  <c r="B363" i="10"/>
  <c r="A365" i="10"/>
  <c r="B365" i="10"/>
  <c r="A367" i="10"/>
  <c r="B367" i="10"/>
  <c r="A369" i="10"/>
  <c r="B369" i="10"/>
  <c r="A371" i="10"/>
  <c r="B371" i="10"/>
  <c r="A373" i="10"/>
  <c r="B373" i="10"/>
  <c r="A375" i="10"/>
  <c r="B375" i="10"/>
  <c r="E375" i="10" s="1"/>
  <c r="A377" i="10"/>
  <c r="B377" i="10"/>
  <c r="A379" i="10"/>
  <c r="B379" i="10"/>
  <c r="A381" i="10"/>
  <c r="B381" i="10"/>
  <c r="A383" i="10"/>
  <c r="B383" i="10"/>
  <c r="A385" i="10"/>
  <c r="B385" i="10"/>
  <c r="A387" i="10"/>
  <c r="B387" i="10"/>
  <c r="N326" i="10"/>
  <c r="N328" i="10"/>
  <c r="R328" i="10" s="1"/>
  <c r="N330" i="10"/>
  <c r="N332" i="10"/>
  <c r="R332" i="10" s="1"/>
  <c r="A334" i="10"/>
  <c r="B334" i="10"/>
  <c r="H334" i="10" s="1"/>
  <c r="A336" i="10"/>
  <c r="B336" i="10"/>
  <c r="A338" i="10"/>
  <c r="B338" i="10"/>
  <c r="A340" i="10"/>
  <c r="B340" i="10"/>
  <c r="H340" i="10" s="1"/>
  <c r="A342" i="10"/>
  <c r="B342" i="10"/>
  <c r="A344" i="10"/>
  <c r="B344" i="10"/>
  <c r="H344" i="10" s="1"/>
  <c r="A346" i="10"/>
  <c r="B346" i="10"/>
  <c r="A348" i="10"/>
  <c r="B348" i="10"/>
  <c r="A350" i="10"/>
  <c r="B350" i="10"/>
  <c r="H350" i="10" s="1"/>
  <c r="A352" i="10"/>
  <c r="B352" i="10"/>
  <c r="A354" i="10"/>
  <c r="B354" i="10"/>
  <c r="A356" i="10"/>
  <c r="B356" i="10"/>
  <c r="H356" i="10" s="1"/>
  <c r="A358" i="10"/>
  <c r="B358" i="10"/>
  <c r="A360" i="10"/>
  <c r="B360" i="10"/>
  <c r="E360" i="10" s="1"/>
  <c r="A362" i="10"/>
  <c r="B362" i="10"/>
  <c r="A364" i="10"/>
  <c r="B364" i="10"/>
  <c r="A366" i="10"/>
  <c r="B366" i="10"/>
  <c r="A368" i="10"/>
  <c r="B368" i="10"/>
  <c r="A370" i="10"/>
  <c r="B370" i="10"/>
  <c r="A372" i="10"/>
  <c r="B372" i="10"/>
  <c r="E372" i="10" s="1"/>
  <c r="A374" i="10"/>
  <c r="B374" i="10"/>
  <c r="A376" i="10"/>
  <c r="B376" i="10"/>
  <c r="A378" i="10"/>
  <c r="B378" i="10"/>
  <c r="A380" i="10"/>
  <c r="B380" i="10"/>
  <c r="E380" i="10" s="1"/>
  <c r="A382" i="10"/>
  <c r="B382" i="10"/>
  <c r="E382" i="10" s="1"/>
  <c r="A384" i="10"/>
  <c r="B384" i="10"/>
  <c r="A386" i="10"/>
  <c r="B386" i="10"/>
  <c r="B388" i="10"/>
  <c r="E388" i="10" s="1"/>
  <c r="B389" i="10"/>
  <c r="B390" i="10"/>
  <c r="B391" i="10"/>
  <c r="G391" i="10" s="1"/>
  <c r="AY391" i="10" s="1"/>
  <c r="AX391" i="10" s="1"/>
  <c r="B392" i="10"/>
  <c r="B393" i="10"/>
  <c r="B394" i="10"/>
  <c r="E394" i="10" s="1"/>
  <c r="B395" i="10"/>
  <c r="B396" i="10"/>
  <c r="B397" i="10"/>
  <c r="B398" i="10"/>
  <c r="H398" i="10" s="1"/>
  <c r="B399" i="10"/>
  <c r="D399" i="10" s="1"/>
  <c r="F399" i="10" s="1"/>
  <c r="B400" i="10"/>
  <c r="H400" i="10" s="1"/>
  <c r="B401" i="10"/>
  <c r="B402" i="10"/>
  <c r="H402" i="10" s="1"/>
  <c r="B403" i="10"/>
  <c r="B404" i="10"/>
  <c r="B405" i="10"/>
  <c r="B406" i="10"/>
  <c r="H406" i="10" s="1"/>
  <c r="B407" i="10"/>
  <c r="D407" i="10" s="1"/>
  <c r="F407" i="10" s="1"/>
  <c r="B408" i="10"/>
  <c r="E408" i="10" s="1"/>
  <c r="B409" i="10"/>
  <c r="B410" i="10"/>
  <c r="B411" i="10"/>
  <c r="B412" i="10"/>
  <c r="E412" i="10" s="1"/>
  <c r="B413" i="10"/>
  <c r="B414" i="10"/>
  <c r="E414" i="10" s="1"/>
  <c r="B415" i="10"/>
  <c r="D415" i="10" s="1"/>
  <c r="F415" i="10" s="1"/>
  <c r="B416" i="10"/>
  <c r="E416" i="10" s="1"/>
  <c r="B417" i="10"/>
  <c r="B418" i="10"/>
  <c r="B419" i="10"/>
  <c r="B420" i="10"/>
  <c r="E420" i="10" s="1"/>
  <c r="B421" i="10"/>
  <c r="B422" i="10"/>
  <c r="B423" i="10"/>
  <c r="E423" i="10" s="1"/>
  <c r="B424" i="10"/>
  <c r="B425" i="10"/>
  <c r="B426" i="10"/>
  <c r="G426" i="10" s="1"/>
  <c r="AY426" i="10" s="1"/>
  <c r="AX426" i="10" s="1"/>
  <c r="B427" i="10"/>
  <c r="D427" i="10" s="1"/>
  <c r="B428" i="10"/>
  <c r="H428" i="10" s="1"/>
  <c r="B429" i="10"/>
  <c r="D429" i="10" s="1"/>
  <c r="B430" i="10"/>
  <c r="B431" i="10"/>
  <c r="D431" i="10" s="1"/>
  <c r="B432" i="10"/>
  <c r="G432" i="10" s="1"/>
  <c r="AY432" i="10" s="1"/>
  <c r="AX432" i="10" s="1"/>
  <c r="B433" i="10"/>
  <c r="D433" i="10" s="1"/>
  <c r="B434" i="10"/>
  <c r="D434" i="10" s="1"/>
  <c r="F434" i="10" s="1"/>
  <c r="B435" i="10"/>
  <c r="D435" i="10" s="1"/>
  <c r="B436" i="10"/>
  <c r="H436" i="10" s="1"/>
  <c r="B437" i="10"/>
  <c r="D437" i="10" s="1"/>
  <c r="B438" i="10"/>
  <c r="B439" i="10"/>
  <c r="D439" i="10" s="1"/>
  <c r="B440" i="10"/>
  <c r="E440" i="10" s="1"/>
  <c r="B441" i="10"/>
  <c r="B442" i="10"/>
  <c r="E442" i="10" s="1"/>
  <c r="B443" i="10"/>
  <c r="B444" i="10"/>
  <c r="H444" i="10" s="1"/>
  <c r="B445" i="10"/>
  <c r="D445" i="10" s="1"/>
  <c r="F445" i="10" s="1"/>
  <c r="B446" i="10"/>
  <c r="E446" i="10" s="1"/>
  <c r="B447" i="10"/>
  <c r="D447" i="10" s="1"/>
  <c r="F447" i="10" s="1"/>
  <c r="B448" i="10"/>
  <c r="H448" i="10" s="1"/>
  <c r="B449" i="10"/>
  <c r="B450" i="10"/>
  <c r="E450" i="10" s="1"/>
  <c r="B451" i="10"/>
  <c r="B452" i="10"/>
  <c r="D452" i="10" s="1"/>
  <c r="F452" i="10" s="1"/>
  <c r="B453" i="10"/>
  <c r="S453" i="10" s="1"/>
  <c r="B454" i="10"/>
  <c r="H454" i="10" s="1"/>
  <c r="B455" i="10"/>
  <c r="E455" i="10" s="1"/>
  <c r="B456" i="10"/>
  <c r="B457" i="10"/>
  <c r="B458" i="10"/>
  <c r="E458" i="10" s="1"/>
  <c r="B459" i="10"/>
  <c r="D459" i="10" s="1"/>
  <c r="F459" i="10" s="1"/>
  <c r="B460" i="10"/>
  <c r="B461" i="10"/>
  <c r="G461" i="10" s="1"/>
  <c r="AY461" i="10" s="1"/>
  <c r="AX461" i="10" s="1"/>
  <c r="B462" i="10"/>
  <c r="E462" i="10" s="1"/>
  <c r="B463" i="10"/>
  <c r="D463" i="10" s="1"/>
  <c r="F463" i="10" s="1"/>
  <c r="B464" i="10"/>
  <c r="D464" i="10" s="1"/>
  <c r="F464" i="10" s="1"/>
  <c r="B465" i="10"/>
  <c r="S465" i="10" s="1"/>
  <c r="B466" i="10"/>
  <c r="E466" i="10" s="1"/>
  <c r="B467" i="10"/>
  <c r="S467" i="10" s="1"/>
  <c r="B468" i="10"/>
  <c r="B469" i="10"/>
  <c r="G469" i="10" s="1"/>
  <c r="AY469" i="10" s="1"/>
  <c r="AX469" i="10" s="1"/>
  <c r="B470" i="10"/>
  <c r="B471" i="10"/>
  <c r="G471" i="10" s="1"/>
  <c r="AY471" i="10" s="1"/>
  <c r="AX471" i="10" s="1"/>
  <c r="B472" i="10"/>
  <c r="B473" i="10"/>
  <c r="G473" i="10" s="1"/>
  <c r="AY473" i="10" s="1"/>
  <c r="AX473" i="10" s="1"/>
  <c r="B474" i="10"/>
  <c r="B475" i="10"/>
  <c r="G475" i="10" s="1"/>
  <c r="AY475" i="10" s="1"/>
  <c r="AX475" i="10" s="1"/>
  <c r="R46" i="10"/>
  <c r="K153" i="10"/>
  <c r="K159" i="10"/>
  <c r="K161" i="10"/>
  <c r="K167" i="10"/>
  <c r="K169" i="10"/>
  <c r="K171" i="10"/>
  <c r="AW171" i="10" s="1"/>
  <c r="K173" i="10"/>
  <c r="K175" i="10"/>
  <c r="K177" i="10"/>
  <c r="AW177" i="10" s="1"/>
  <c r="K179" i="10"/>
  <c r="K181" i="10"/>
  <c r="K183" i="10"/>
  <c r="K185" i="10"/>
  <c r="AW185" i="10" s="1"/>
  <c r="K187" i="10"/>
  <c r="K189" i="10"/>
  <c r="L189" i="10" s="1"/>
  <c r="K191" i="10"/>
  <c r="K193" i="10"/>
  <c r="L193" i="10" s="1"/>
  <c r="K194" i="10"/>
  <c r="K195" i="10"/>
  <c r="K196" i="10"/>
  <c r="L196" i="10" s="1"/>
  <c r="K197" i="10"/>
  <c r="K198" i="10"/>
  <c r="L198" i="10" s="1"/>
  <c r="K199" i="10"/>
  <c r="K200" i="10"/>
  <c r="K202" i="10"/>
  <c r="K203" i="10"/>
  <c r="K204" i="10"/>
  <c r="L204" i="10" s="1"/>
  <c r="K205" i="10"/>
  <c r="K206" i="10"/>
  <c r="K207" i="10"/>
  <c r="K209" i="10"/>
  <c r="K210" i="10"/>
  <c r="K211" i="10"/>
  <c r="K213" i="10"/>
  <c r="K214" i="10"/>
  <c r="K215" i="10"/>
  <c r="K217" i="10"/>
  <c r="K218" i="10"/>
  <c r="K219" i="10"/>
  <c r="L219" i="10" s="1"/>
  <c r="K220" i="10"/>
  <c r="L220" i="10" s="1"/>
  <c r="K221" i="10"/>
  <c r="L221" i="10" s="1"/>
  <c r="K223" i="10"/>
  <c r="K224" i="10"/>
  <c r="K225" i="10"/>
  <c r="K228" i="10"/>
  <c r="L228" i="10" s="1"/>
  <c r="K229" i="10"/>
  <c r="L229" i="10" s="1"/>
  <c r="K230" i="10"/>
  <c r="AW230" i="10" s="1"/>
  <c r="K231" i="10"/>
  <c r="K232" i="10"/>
  <c r="K233" i="10"/>
  <c r="K234" i="10"/>
  <c r="K236" i="10"/>
  <c r="K237" i="10"/>
  <c r="K238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3" i="10"/>
  <c r="AW263" i="10" s="1"/>
  <c r="K264" i="10"/>
  <c r="AW264" i="10" s="1"/>
  <c r="K267" i="10"/>
  <c r="AW267" i="10" s="1"/>
  <c r="K268" i="10"/>
  <c r="AW268" i="10" s="1"/>
  <c r="K269" i="10"/>
  <c r="AW269" i="10" s="1"/>
  <c r="K271" i="10"/>
  <c r="K272" i="10"/>
  <c r="K274" i="10"/>
  <c r="AW274" i="10" s="1"/>
  <c r="K275" i="10"/>
  <c r="AW275" i="10" s="1"/>
  <c r="K276" i="10"/>
  <c r="AW276" i="10" s="1"/>
  <c r="K278" i="10"/>
  <c r="K279" i="10"/>
  <c r="K280" i="10"/>
  <c r="K282" i="10"/>
  <c r="AW282" i="10" s="1"/>
  <c r="K283" i="10"/>
  <c r="AW283" i="10" s="1"/>
  <c r="K285" i="10"/>
  <c r="K286" i="10"/>
  <c r="K288" i="10"/>
  <c r="AW288" i="10" s="1"/>
  <c r="K290" i="10"/>
  <c r="K291" i="10"/>
  <c r="K292" i="10"/>
  <c r="K293" i="10"/>
  <c r="K294" i="10"/>
  <c r="K295" i="10"/>
  <c r="K296" i="10"/>
  <c r="K297" i="10"/>
  <c r="K298" i="10"/>
  <c r="K299" i="10"/>
  <c r="K300" i="10"/>
  <c r="K301" i="10"/>
  <c r="K302" i="10"/>
  <c r="K303" i="10"/>
  <c r="K304" i="10"/>
  <c r="K305" i="10"/>
  <c r="K307" i="10"/>
  <c r="AW307" i="10" s="1"/>
  <c r="K309" i="10"/>
  <c r="AW309" i="10" s="1"/>
  <c r="K310" i="10"/>
  <c r="AW310" i="10" s="1"/>
  <c r="K311" i="10"/>
  <c r="AW311" i="10" s="1"/>
  <c r="K313" i="10"/>
  <c r="K314" i="10"/>
  <c r="K315" i="10"/>
  <c r="K316" i="10"/>
  <c r="AW316" i="10" s="1"/>
  <c r="K317" i="10"/>
  <c r="AW317" i="10" s="1"/>
  <c r="K318" i="10"/>
  <c r="AW318" i="10" s="1"/>
  <c r="K319" i="10"/>
  <c r="AW319" i="10" s="1"/>
  <c r="K321" i="10"/>
  <c r="K322" i="10"/>
  <c r="K323" i="10"/>
  <c r="K324" i="10"/>
  <c r="K325" i="10"/>
  <c r="K326" i="10"/>
  <c r="K327" i="10"/>
  <c r="K328" i="10"/>
  <c r="K329" i="10"/>
  <c r="K330" i="10"/>
  <c r="K331" i="10"/>
  <c r="K332" i="10"/>
  <c r="K333" i="10"/>
  <c r="K111" i="10"/>
  <c r="K113" i="10"/>
  <c r="K115" i="10"/>
  <c r="AW115" i="10" s="1"/>
  <c r="K116" i="10"/>
  <c r="AW116" i="10" s="1"/>
  <c r="K117" i="10"/>
  <c r="K119" i="10"/>
  <c r="K121" i="10"/>
  <c r="K123" i="10"/>
  <c r="AW123" i="10" s="1"/>
  <c r="K125" i="10"/>
  <c r="K127" i="10"/>
  <c r="K129" i="10"/>
  <c r="K131" i="10"/>
  <c r="AW131" i="10" s="1"/>
  <c r="K133" i="10"/>
  <c r="K135" i="10"/>
  <c r="K137" i="10"/>
  <c r="K139" i="10"/>
  <c r="AW139" i="10" s="1"/>
  <c r="K334" i="10"/>
  <c r="K335" i="10"/>
  <c r="AW335" i="10" s="1"/>
  <c r="K336" i="10"/>
  <c r="K337" i="10"/>
  <c r="AW337" i="10" s="1"/>
  <c r="K338" i="10"/>
  <c r="K339" i="10"/>
  <c r="AW339" i="10" s="1"/>
  <c r="K340" i="10"/>
  <c r="K341" i="10"/>
  <c r="AW341" i="10" s="1"/>
  <c r="K342" i="10"/>
  <c r="K343" i="10"/>
  <c r="AW343" i="10" s="1"/>
  <c r="K344" i="10"/>
  <c r="K345" i="10"/>
  <c r="AW345" i="10" s="1"/>
  <c r="K346" i="10"/>
  <c r="K347" i="10"/>
  <c r="AW347" i="10" s="1"/>
  <c r="K348" i="10"/>
  <c r="K349" i="10"/>
  <c r="AW349" i="10" s="1"/>
  <c r="K350" i="10"/>
  <c r="K351" i="10"/>
  <c r="AW351" i="10" s="1"/>
  <c r="K352" i="10"/>
  <c r="K353" i="10"/>
  <c r="AW353" i="10" s="1"/>
  <c r="K354" i="10"/>
  <c r="K355" i="10"/>
  <c r="AW355" i="10" s="1"/>
  <c r="K356" i="10"/>
  <c r="K357" i="10"/>
  <c r="AW357" i="10" s="1"/>
  <c r="K358" i="10"/>
  <c r="K359" i="10"/>
  <c r="L359" i="10" s="1"/>
  <c r="K360" i="10"/>
  <c r="K361" i="10"/>
  <c r="L361" i="10" s="1"/>
  <c r="K362" i="10"/>
  <c r="K363" i="10"/>
  <c r="L363" i="10" s="1"/>
  <c r="K364" i="10"/>
  <c r="K365" i="10"/>
  <c r="L365" i="10" s="1"/>
  <c r="K366" i="10"/>
  <c r="K367" i="10"/>
  <c r="L367" i="10" s="1"/>
  <c r="K369" i="10"/>
  <c r="K370" i="10"/>
  <c r="K371" i="10"/>
  <c r="L371" i="10" s="1"/>
  <c r="K372" i="10"/>
  <c r="K373" i="10"/>
  <c r="L373" i="10" s="1"/>
  <c r="K374" i="10"/>
  <c r="K375" i="10"/>
  <c r="L375" i="10" s="1"/>
  <c r="K376" i="10"/>
  <c r="K377" i="10"/>
  <c r="L377" i="10" s="1"/>
  <c r="K378" i="10"/>
  <c r="K379" i="10"/>
  <c r="L379" i="10" s="1"/>
  <c r="K380" i="10"/>
  <c r="K381" i="10"/>
  <c r="K382" i="10"/>
  <c r="K383" i="10"/>
  <c r="L383" i="10" s="1"/>
  <c r="K384" i="10"/>
  <c r="K385" i="10"/>
  <c r="L385" i="10" s="1"/>
  <c r="K386" i="10"/>
  <c r="K387" i="10"/>
  <c r="L387" i="10" s="1"/>
  <c r="K388" i="10"/>
  <c r="K390" i="10"/>
  <c r="K391" i="10"/>
  <c r="AW391" i="10" s="1"/>
  <c r="K392" i="10"/>
  <c r="K393" i="10"/>
  <c r="AW393" i="10" s="1"/>
  <c r="K394" i="10"/>
  <c r="K395" i="10"/>
  <c r="AW395" i="10" s="1"/>
  <c r="K396" i="10"/>
  <c r="K398" i="10"/>
  <c r="K399" i="10"/>
  <c r="L399" i="10" s="1"/>
  <c r="K400" i="10"/>
  <c r="K401" i="10"/>
  <c r="L401" i="10" s="1"/>
  <c r="K402" i="10"/>
  <c r="K403" i="10"/>
  <c r="L403" i="10" s="1"/>
  <c r="K404" i="10"/>
  <c r="K405" i="10"/>
  <c r="L405" i="10" s="1"/>
  <c r="K406" i="10"/>
  <c r="K407" i="10"/>
  <c r="L407" i="10" s="1"/>
  <c r="K408" i="10"/>
  <c r="K409" i="10"/>
  <c r="L409" i="10" s="1"/>
  <c r="K410" i="10"/>
  <c r="K411" i="10"/>
  <c r="L411" i="10" s="1"/>
  <c r="K412" i="10"/>
  <c r="K413" i="10"/>
  <c r="L413" i="10" s="1"/>
  <c r="K414" i="10"/>
  <c r="K415" i="10"/>
  <c r="L415" i="10" s="1"/>
  <c r="K416" i="10"/>
  <c r="K417" i="10"/>
  <c r="L417" i="10" s="1"/>
  <c r="K418" i="10"/>
  <c r="K420" i="10"/>
  <c r="K421" i="10"/>
  <c r="AW421" i="10" s="1"/>
  <c r="K422" i="10"/>
  <c r="K423" i="10"/>
  <c r="AW423" i="10" s="1"/>
  <c r="K424" i="10"/>
  <c r="K425" i="10"/>
  <c r="AW425" i="10" s="1"/>
  <c r="K426" i="10"/>
  <c r="K428" i="10"/>
  <c r="K429" i="10"/>
  <c r="AW429" i="10" s="1"/>
  <c r="K430" i="10"/>
  <c r="K431" i="10"/>
  <c r="AW431" i="10" s="1"/>
  <c r="K432" i="10"/>
  <c r="K433" i="10"/>
  <c r="AW433" i="10" s="1"/>
  <c r="K434" i="10"/>
  <c r="K435" i="10"/>
  <c r="L435" i="10" s="1"/>
  <c r="K436" i="10"/>
  <c r="K437" i="10"/>
  <c r="AW437" i="10" s="1"/>
  <c r="K438" i="10"/>
  <c r="K439" i="10"/>
  <c r="AW439" i="10" s="1"/>
  <c r="K440" i="10"/>
  <c r="AW440" i="10" s="1"/>
  <c r="C45" i="10"/>
  <c r="C46" i="10"/>
  <c r="C49" i="10"/>
  <c r="B152" i="10"/>
  <c r="B154" i="10"/>
  <c r="B156" i="10"/>
  <c r="B158" i="10"/>
  <c r="B160" i="10"/>
  <c r="B161" i="10"/>
  <c r="B162" i="10"/>
  <c r="B164" i="10"/>
  <c r="B166" i="10"/>
  <c r="B168" i="10"/>
  <c r="B170" i="10"/>
  <c r="B172" i="10"/>
  <c r="B174" i="10"/>
  <c r="B176" i="10"/>
  <c r="D176" i="10" s="1"/>
  <c r="F176" i="10" s="1"/>
  <c r="B178" i="10"/>
  <c r="B180" i="10"/>
  <c r="B182" i="10"/>
  <c r="B184" i="10"/>
  <c r="B186" i="10"/>
  <c r="B188" i="10"/>
  <c r="B190" i="10"/>
  <c r="B192" i="10"/>
  <c r="S192" i="10" s="1"/>
  <c r="B193" i="10"/>
  <c r="B194" i="10"/>
  <c r="B195" i="10"/>
  <c r="B196" i="10"/>
  <c r="B197" i="10"/>
  <c r="B198" i="10"/>
  <c r="B199" i="10"/>
  <c r="B200" i="10"/>
  <c r="H200" i="10" s="1"/>
  <c r="B201" i="10"/>
  <c r="B202" i="10"/>
  <c r="B203" i="10"/>
  <c r="B204" i="10"/>
  <c r="B205" i="10"/>
  <c r="B206" i="10"/>
  <c r="B207" i="10"/>
  <c r="B208" i="10"/>
  <c r="S208" i="10" s="1"/>
  <c r="B209" i="10"/>
  <c r="B210" i="10"/>
  <c r="B211" i="10"/>
  <c r="B212" i="10"/>
  <c r="B213" i="10"/>
  <c r="B214" i="10"/>
  <c r="B215" i="10"/>
  <c r="B216" i="10"/>
  <c r="E216" i="10" s="1"/>
  <c r="B217" i="10"/>
  <c r="B218" i="10"/>
  <c r="B219" i="10"/>
  <c r="B220" i="10"/>
  <c r="B221" i="10"/>
  <c r="B222" i="10"/>
  <c r="B223" i="10"/>
  <c r="B224" i="10"/>
  <c r="S224" i="10" s="1"/>
  <c r="B225" i="10"/>
  <c r="B226" i="10"/>
  <c r="B227" i="10"/>
  <c r="B228" i="10"/>
  <c r="B229" i="10"/>
  <c r="B230" i="10"/>
  <c r="B231" i="10"/>
  <c r="B232" i="10"/>
  <c r="H232" i="10" s="1"/>
  <c r="B233" i="10"/>
  <c r="B234" i="10"/>
  <c r="B235" i="10"/>
  <c r="B236" i="10"/>
  <c r="B237" i="10"/>
  <c r="B238" i="10"/>
  <c r="B239" i="10"/>
  <c r="B240" i="10"/>
  <c r="G240" i="10" s="1"/>
  <c r="AY240" i="10" s="1"/>
  <c r="AX240" i="10" s="1"/>
  <c r="B241" i="10"/>
  <c r="B242" i="10"/>
  <c r="B243" i="10"/>
  <c r="B244" i="10"/>
  <c r="B245" i="10"/>
  <c r="B246" i="10"/>
  <c r="B247" i="10"/>
  <c r="B248" i="10"/>
  <c r="G248" i="10" s="1"/>
  <c r="AY248" i="10" s="1"/>
  <c r="AX248" i="10" s="1"/>
  <c r="B249" i="10"/>
  <c r="B250" i="10"/>
  <c r="B251" i="10"/>
  <c r="B252" i="10"/>
  <c r="B253" i="10"/>
  <c r="B254" i="10"/>
  <c r="B255" i="10"/>
  <c r="B256" i="10"/>
  <c r="S256" i="10" s="1"/>
  <c r="B257" i="10"/>
  <c r="B258" i="10"/>
  <c r="B259" i="10"/>
  <c r="B260" i="10"/>
  <c r="B261" i="10"/>
  <c r="B262" i="10"/>
  <c r="B263" i="10"/>
  <c r="B264" i="10"/>
  <c r="G264" i="10" s="1"/>
  <c r="AY264" i="10" s="1"/>
  <c r="AX264" i="10" s="1"/>
  <c r="B265" i="10"/>
  <c r="B266" i="10"/>
  <c r="B267" i="10"/>
  <c r="B268" i="10"/>
  <c r="B269" i="10"/>
  <c r="B270" i="10"/>
  <c r="B271" i="10"/>
  <c r="B272" i="10"/>
  <c r="S272" i="10" s="1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D312" i="10" s="1"/>
  <c r="F312" i="10" s="1"/>
  <c r="B313" i="10"/>
  <c r="B314" i="10"/>
  <c r="B315" i="10"/>
  <c r="B316" i="10"/>
  <c r="B317" i="10"/>
  <c r="B318" i="10"/>
  <c r="B319" i="10"/>
  <c r="B320" i="10"/>
  <c r="H320" i="10" s="1"/>
  <c r="B321" i="10"/>
  <c r="B322" i="10"/>
  <c r="B323" i="10"/>
  <c r="B324" i="10"/>
  <c r="H324" i="10" s="1"/>
  <c r="B325" i="10"/>
  <c r="B326" i="10"/>
  <c r="B327" i="10"/>
  <c r="B328" i="10"/>
  <c r="S328" i="10" s="1"/>
  <c r="B329" i="10"/>
  <c r="B330" i="10"/>
  <c r="B331" i="10"/>
  <c r="B332" i="10"/>
  <c r="D332" i="10" s="1"/>
  <c r="B333" i="10"/>
  <c r="N334" i="10"/>
  <c r="R334" i="10" s="1"/>
  <c r="N336" i="10"/>
  <c r="R336" i="10" s="1"/>
  <c r="N338" i="10"/>
  <c r="R338" i="10" s="1"/>
  <c r="N340" i="10"/>
  <c r="R340" i="10" s="1"/>
  <c r="N341" i="10"/>
  <c r="R341" i="10" s="1"/>
  <c r="N342" i="10"/>
  <c r="R342" i="10" s="1"/>
  <c r="N344" i="10"/>
  <c r="R344" i="10" s="1"/>
  <c r="N346" i="10"/>
  <c r="R346" i="10" s="1"/>
  <c r="N348" i="10"/>
  <c r="R348" i="10" s="1"/>
  <c r="N350" i="10"/>
  <c r="R350" i="10" s="1"/>
  <c r="N352" i="10"/>
  <c r="R352" i="10" s="1"/>
  <c r="N354" i="10"/>
  <c r="R354" i="10" s="1"/>
  <c r="N356" i="10"/>
  <c r="R356" i="10" s="1"/>
  <c r="N357" i="10"/>
  <c r="R357" i="10" s="1"/>
  <c r="N358" i="10"/>
  <c r="R358" i="10" s="1"/>
  <c r="N360" i="10"/>
  <c r="R360" i="10" s="1"/>
  <c r="N362" i="10"/>
  <c r="R362" i="10" s="1"/>
  <c r="N364" i="10"/>
  <c r="R364" i="10" s="1"/>
  <c r="N366" i="10"/>
  <c r="R366" i="10" s="1"/>
  <c r="N368" i="10"/>
  <c r="R368" i="10" s="1"/>
  <c r="N370" i="10"/>
  <c r="R370" i="10" s="1"/>
  <c r="N372" i="10"/>
  <c r="R372" i="10" s="1"/>
  <c r="N373" i="10"/>
  <c r="R373" i="10" s="1"/>
  <c r="N374" i="10"/>
  <c r="N376" i="10"/>
  <c r="N378" i="10"/>
  <c r="N380" i="10"/>
  <c r="N382" i="10"/>
  <c r="N384" i="10"/>
  <c r="N386" i="10"/>
  <c r="N388" i="10"/>
  <c r="N389" i="10"/>
  <c r="R389" i="10" s="1"/>
  <c r="N390" i="10"/>
  <c r="R390" i="10" s="1"/>
  <c r="N392" i="10"/>
  <c r="R392" i="10" s="1"/>
  <c r="N394" i="10"/>
  <c r="R394" i="10" s="1"/>
  <c r="N396" i="10"/>
  <c r="R396" i="10" s="1"/>
  <c r="N398" i="10"/>
  <c r="R398" i="10" s="1"/>
  <c r="N400" i="10"/>
  <c r="R400" i="10" s="1"/>
  <c r="N402" i="10"/>
  <c r="R402" i="10" s="1"/>
  <c r="N404" i="10"/>
  <c r="R404" i="10" s="1"/>
  <c r="N405" i="10"/>
  <c r="R405" i="10" s="1"/>
  <c r="N406" i="10"/>
  <c r="R406" i="10" s="1"/>
  <c r="N408" i="10"/>
  <c r="R408" i="10" s="1"/>
  <c r="N410" i="10"/>
  <c r="R410" i="10" s="1"/>
  <c r="N412" i="10"/>
  <c r="R412" i="10" s="1"/>
  <c r="N414" i="10"/>
  <c r="R414" i="10" s="1"/>
  <c r="N416" i="10"/>
  <c r="R416" i="10" s="1"/>
  <c r="N418" i="10"/>
  <c r="R418" i="10" s="1"/>
  <c r="N420" i="10"/>
  <c r="R420" i="10" s="1"/>
  <c r="N421" i="10"/>
  <c r="R421" i="10" s="1"/>
  <c r="N422" i="10"/>
  <c r="R422" i="10" s="1"/>
  <c r="N424" i="10"/>
  <c r="R424" i="10" s="1"/>
  <c r="N426" i="10"/>
  <c r="R426" i="10" s="1"/>
  <c r="N428" i="10"/>
  <c r="R428" i="10" s="1"/>
  <c r="N430" i="10"/>
  <c r="R430" i="10" s="1"/>
  <c r="N432" i="10"/>
  <c r="R432" i="10" s="1"/>
  <c r="N434" i="10"/>
  <c r="R434" i="10" s="1"/>
  <c r="N436" i="10"/>
  <c r="R436" i="10" s="1"/>
  <c r="N438" i="10"/>
  <c r="R438" i="10" s="1"/>
  <c r="N440" i="10"/>
  <c r="R440" i="10" s="1"/>
  <c r="AW38" i="10"/>
  <c r="Y5" i="5"/>
  <c r="B8" i="10"/>
  <c r="D8" i="10" s="1"/>
  <c r="C14" i="10"/>
  <c r="C18" i="10"/>
  <c r="C20" i="10"/>
  <c r="B25" i="10"/>
  <c r="C32" i="10"/>
  <c r="C43" i="10"/>
  <c r="C44" i="10"/>
  <c r="B45" i="10"/>
  <c r="B46" i="10"/>
  <c r="C48" i="10"/>
  <c r="B49" i="10"/>
  <c r="C52" i="10"/>
  <c r="C53" i="10"/>
  <c r="C54" i="10"/>
  <c r="C57" i="10"/>
  <c r="C59" i="10"/>
  <c r="C61" i="10"/>
  <c r="C62" i="10"/>
  <c r="C63" i="10"/>
  <c r="C67" i="10"/>
  <c r="C69" i="10"/>
  <c r="C70" i="10"/>
  <c r="C71" i="10"/>
  <c r="C72" i="10"/>
  <c r="C73" i="10"/>
  <c r="C79" i="10"/>
  <c r="C80" i="10"/>
  <c r="C85" i="10"/>
  <c r="C86" i="10"/>
  <c r="C87" i="10"/>
  <c r="C88" i="10"/>
  <c r="C90" i="10"/>
  <c r="C91" i="10"/>
  <c r="C92" i="10"/>
  <c r="C94" i="10"/>
  <c r="C96" i="10"/>
  <c r="C98" i="10"/>
  <c r="C99" i="10"/>
  <c r="C100" i="10"/>
  <c r="C102" i="10"/>
  <c r="C104" i="10"/>
  <c r="C106" i="10"/>
  <c r="C108" i="10"/>
  <c r="C110" i="10"/>
  <c r="C112" i="10"/>
  <c r="C114" i="10"/>
  <c r="C116" i="10"/>
  <c r="C118" i="10"/>
  <c r="C120" i="10"/>
  <c r="C122" i="10"/>
  <c r="C124" i="10"/>
  <c r="C126" i="10"/>
  <c r="C128" i="10"/>
  <c r="C130" i="10"/>
  <c r="C132" i="10"/>
  <c r="C134" i="10"/>
  <c r="C136" i="10"/>
  <c r="C138" i="10"/>
  <c r="C140" i="10"/>
  <c r="C142" i="10"/>
  <c r="C144" i="10"/>
  <c r="C146" i="10"/>
  <c r="C148" i="10"/>
  <c r="C150" i="10"/>
  <c r="C152" i="10"/>
  <c r="C154" i="10"/>
  <c r="C156" i="10"/>
  <c r="C158" i="10"/>
  <c r="C160" i="10"/>
  <c r="C162" i="10"/>
  <c r="C164" i="10"/>
  <c r="C166" i="10"/>
  <c r="C168" i="10"/>
  <c r="C170" i="10"/>
  <c r="C171" i="10"/>
  <c r="C172" i="10"/>
  <c r="C174" i="10"/>
  <c r="C176" i="10"/>
  <c r="C178" i="10"/>
  <c r="C180" i="10"/>
  <c r="C182" i="10"/>
  <c r="C184" i="10"/>
  <c r="C186" i="10"/>
  <c r="C188" i="10"/>
  <c r="C190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K441" i="10"/>
  <c r="L441" i="10" s="1"/>
  <c r="K442" i="10"/>
  <c r="K443" i="10"/>
  <c r="L443" i="10" s="1"/>
  <c r="K444" i="10"/>
  <c r="K445" i="10"/>
  <c r="L445" i="10" s="1"/>
  <c r="K446" i="10"/>
  <c r="K447" i="10"/>
  <c r="L447" i="10" s="1"/>
  <c r="K448" i="10"/>
  <c r="K449" i="10"/>
  <c r="K450" i="10"/>
  <c r="K451" i="10"/>
  <c r="L451" i="10" s="1"/>
  <c r="K452" i="10"/>
  <c r="K453" i="10"/>
  <c r="L453" i="10" s="1"/>
  <c r="K454" i="10"/>
  <c r="K455" i="10"/>
  <c r="AW455" i="10" s="1"/>
  <c r="K456" i="10"/>
  <c r="K457" i="10"/>
  <c r="AW457" i="10" s="1"/>
  <c r="K458" i="10"/>
  <c r="K459" i="10"/>
  <c r="AW459" i="10" s="1"/>
  <c r="K461" i="10"/>
  <c r="AW461" i="10" s="1"/>
  <c r="K462" i="10"/>
  <c r="K463" i="10"/>
  <c r="L463" i="10" s="1"/>
  <c r="K464" i="10"/>
  <c r="K465" i="10"/>
  <c r="K466" i="10"/>
  <c r="K467" i="10"/>
  <c r="L467" i="10" s="1"/>
  <c r="K468" i="10"/>
  <c r="K469" i="10"/>
  <c r="AW469" i="10" s="1"/>
  <c r="K470" i="10"/>
  <c r="K471" i="10"/>
  <c r="AW471" i="10" s="1"/>
  <c r="K472" i="10"/>
  <c r="K473" i="10"/>
  <c r="K474" i="10"/>
  <c r="K475" i="10"/>
  <c r="L475" i="10" s="1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R47" i="10"/>
  <c r="H445" i="10"/>
  <c r="V445" i="10" s="1"/>
  <c r="D453" i="10"/>
  <c r="F453" i="10" s="1"/>
  <c r="H455" i="10"/>
  <c r="AJ455" i="10" s="1"/>
  <c r="E459" i="10"/>
  <c r="E469" i="10"/>
  <c r="E473" i="10"/>
  <c r="R52" i="10"/>
  <c r="R54" i="10"/>
  <c r="R57" i="10"/>
  <c r="R86" i="10"/>
  <c r="R88" i="10"/>
  <c r="R92" i="10"/>
  <c r="R96" i="10"/>
  <c r="R102" i="10"/>
  <c r="R106" i="10"/>
  <c r="R110" i="10"/>
  <c r="R112" i="10"/>
  <c r="R116" i="10"/>
  <c r="R120" i="10"/>
  <c r="R124" i="10"/>
  <c r="R128" i="10"/>
  <c r="R132" i="10"/>
  <c r="R136" i="10"/>
  <c r="R138" i="10"/>
  <c r="R144" i="10"/>
  <c r="R148" i="10"/>
  <c r="R152" i="10"/>
  <c r="V24" i="10"/>
  <c r="V25" i="10"/>
  <c r="V26" i="10"/>
  <c r="V21" i="10"/>
  <c r="R156" i="10"/>
  <c r="R160" i="10"/>
  <c r="R164" i="10"/>
  <c r="R166" i="10"/>
  <c r="R168" i="10"/>
  <c r="R170" i="10"/>
  <c r="R172" i="10"/>
  <c r="R176" i="10"/>
  <c r="R180" i="10"/>
  <c r="R184" i="10"/>
  <c r="R186" i="10"/>
  <c r="R188" i="10"/>
  <c r="R192" i="10"/>
  <c r="R194" i="10"/>
  <c r="R196" i="10"/>
  <c r="R198" i="10"/>
  <c r="R200" i="10"/>
  <c r="R202" i="10"/>
  <c r="R204" i="10"/>
  <c r="R206" i="10"/>
  <c r="R208" i="10"/>
  <c r="R228" i="10"/>
  <c r="R230" i="10"/>
  <c r="R232" i="10"/>
  <c r="R234" i="10"/>
  <c r="R236" i="10"/>
  <c r="R240" i="10"/>
  <c r="R244" i="10"/>
  <c r="R250" i="10"/>
  <c r="R254" i="10"/>
  <c r="R258" i="10"/>
  <c r="R260" i="10"/>
  <c r="R262" i="10"/>
  <c r="R264" i="10"/>
  <c r="R266" i="10"/>
  <c r="R268" i="10"/>
  <c r="R270" i="10"/>
  <c r="R272" i="10"/>
  <c r="R274" i="10"/>
  <c r="R276" i="10"/>
  <c r="R278" i="10"/>
  <c r="R280" i="10"/>
  <c r="R282" i="10"/>
  <c r="R283" i="10"/>
  <c r="R284" i="10"/>
  <c r="R286" i="10"/>
  <c r="R289" i="10"/>
  <c r="R292" i="10"/>
  <c r="R294" i="10"/>
  <c r="R296" i="10"/>
  <c r="R298" i="10"/>
  <c r="R300" i="10"/>
  <c r="R302" i="10"/>
  <c r="R304" i="10"/>
  <c r="R306" i="10"/>
  <c r="R310" i="10"/>
  <c r="R312" i="10"/>
  <c r="R314" i="10"/>
  <c r="R316" i="10"/>
  <c r="R318" i="10"/>
  <c r="R320" i="10"/>
  <c r="R322" i="10"/>
  <c r="R324" i="10"/>
  <c r="R326" i="10"/>
  <c r="R330" i="10"/>
  <c r="R374" i="10"/>
  <c r="R376" i="10"/>
  <c r="R378" i="10"/>
  <c r="R380" i="10"/>
  <c r="R382" i="10"/>
  <c r="R384" i="10"/>
  <c r="R386" i="10"/>
  <c r="R388" i="10"/>
  <c r="R427" i="10"/>
  <c r="R435" i="10"/>
  <c r="R442" i="10"/>
  <c r="R444" i="10"/>
  <c r="R446" i="10"/>
  <c r="R448" i="10"/>
  <c r="R450" i="10"/>
  <c r="R452" i="10"/>
  <c r="R454" i="10"/>
  <c r="R456" i="10"/>
  <c r="R458" i="10"/>
  <c r="R460" i="10"/>
  <c r="R462" i="10"/>
  <c r="R464" i="10"/>
  <c r="R466" i="10"/>
  <c r="R468" i="10"/>
  <c r="R470" i="10"/>
  <c r="R472" i="10"/>
  <c r="R474" i="10"/>
  <c r="D372" i="10"/>
  <c r="F372" i="10" s="1"/>
  <c r="G360" i="10"/>
  <c r="AY360" i="10" s="1"/>
  <c r="AX360" i="10" s="1"/>
  <c r="G356" i="10"/>
  <c r="AY356" i="10" s="1"/>
  <c r="AX356" i="10" s="1"/>
  <c r="D350" i="10"/>
  <c r="F350" i="10" s="1"/>
  <c r="S344" i="10"/>
  <c r="E340" i="10"/>
  <c r="D334" i="10"/>
  <c r="F334" i="10" s="1"/>
  <c r="S369" i="10"/>
  <c r="D359" i="10"/>
  <c r="F359" i="10" s="1"/>
  <c r="D345" i="10"/>
  <c r="F345" i="10" s="1"/>
  <c r="E335" i="10"/>
  <c r="S79" i="10"/>
  <c r="G69" i="10"/>
  <c r="AY69" i="10" s="1"/>
  <c r="AX69" i="10" s="1"/>
  <c r="D69" i="10"/>
  <c r="F69" i="10" s="1"/>
  <c r="H69" i="10"/>
  <c r="E67" i="10"/>
  <c r="H67" i="10"/>
  <c r="G67" i="10"/>
  <c r="AY67" i="10" s="1"/>
  <c r="AX67" i="10" s="1"/>
  <c r="D67" i="10"/>
  <c r="F67" i="10" s="1"/>
  <c r="S67" i="10"/>
  <c r="G65" i="10"/>
  <c r="AY65" i="10" s="1"/>
  <c r="AX65" i="10" s="1"/>
  <c r="D65" i="10"/>
  <c r="F65" i="10" s="1"/>
  <c r="E65" i="10"/>
  <c r="E63" i="10"/>
  <c r="H63" i="10"/>
  <c r="S63" i="10"/>
  <c r="D63" i="10"/>
  <c r="F63" i="10" s="1"/>
  <c r="D61" i="10"/>
  <c r="F61" i="10" s="1"/>
  <c r="E61" i="10"/>
  <c r="D475" i="10"/>
  <c r="F475" i="10" s="1"/>
  <c r="D473" i="10"/>
  <c r="F473" i="10" s="1"/>
  <c r="D469" i="10"/>
  <c r="F469" i="10" s="1"/>
  <c r="H467" i="10"/>
  <c r="AS467" i="10" s="1"/>
  <c r="H465" i="10"/>
  <c r="S463" i="10"/>
  <c r="G459" i="10"/>
  <c r="AY459" i="10" s="1"/>
  <c r="AX459" i="10" s="1"/>
  <c r="G457" i="10"/>
  <c r="AY457" i="10" s="1"/>
  <c r="AX457" i="10" s="1"/>
  <c r="D455" i="10"/>
  <c r="F455" i="10" s="1"/>
  <c r="H453" i="10"/>
  <c r="E449" i="10"/>
  <c r="S447" i="10"/>
  <c r="T447" i="10" s="1"/>
  <c r="S445" i="10"/>
  <c r="S441" i="10"/>
  <c r="F439" i="10"/>
  <c r="F437" i="10"/>
  <c r="F435" i="10"/>
  <c r="F433" i="10"/>
  <c r="F431" i="10"/>
  <c r="F429" i="10"/>
  <c r="F427" i="10"/>
  <c r="D425" i="10"/>
  <c r="F425" i="10" s="1"/>
  <c r="D423" i="10"/>
  <c r="F423" i="10" s="1"/>
  <c r="D421" i="10"/>
  <c r="F421" i="10" s="1"/>
  <c r="S419" i="10"/>
  <c r="S417" i="10"/>
  <c r="S415" i="10"/>
  <c r="S413" i="10"/>
  <c r="S411" i="10"/>
  <c r="S409" i="10"/>
  <c r="S407" i="10"/>
  <c r="S405" i="10"/>
  <c r="S403" i="10"/>
  <c r="S401" i="10"/>
  <c r="S399" i="10"/>
  <c r="D397" i="10"/>
  <c r="F397" i="10" s="1"/>
  <c r="D395" i="10"/>
  <c r="F395" i="10" s="1"/>
  <c r="D393" i="10"/>
  <c r="F393" i="10" s="1"/>
  <c r="D391" i="10"/>
  <c r="F391" i="10" s="1"/>
  <c r="S389" i="10"/>
  <c r="D387" i="10"/>
  <c r="F387" i="10" s="1"/>
  <c r="S386" i="10"/>
  <c r="S385" i="10"/>
  <c r="S384" i="10"/>
  <c r="D383" i="10"/>
  <c r="F383" i="10" s="1"/>
  <c r="D382" i="10"/>
  <c r="F382" i="10" s="1"/>
  <c r="S382" i="10"/>
  <c r="D380" i="10"/>
  <c r="F380" i="10" s="1"/>
  <c r="S380" i="10"/>
  <c r="H374" i="10"/>
  <c r="AK374" i="10" s="1"/>
  <c r="H372" i="10"/>
  <c r="AR372" i="10" s="1"/>
  <c r="H370" i="10"/>
  <c r="AL370" i="10" s="1"/>
  <c r="H368" i="10"/>
  <c r="AK368" i="10" s="1"/>
  <c r="H364" i="10"/>
  <c r="H362" i="10"/>
  <c r="AT362" i="10" s="1"/>
  <c r="H360" i="10"/>
  <c r="V360" i="10" s="1"/>
  <c r="H358" i="10"/>
  <c r="AV358" i="10" s="1"/>
  <c r="E356" i="10"/>
  <c r="E354" i="10"/>
  <c r="E352" i="10"/>
  <c r="G350" i="10"/>
  <c r="AY350" i="10" s="1"/>
  <c r="AX350" i="10" s="1"/>
  <c r="G348" i="10"/>
  <c r="AY348" i="10" s="1"/>
  <c r="AX348" i="10" s="1"/>
  <c r="G346" i="10"/>
  <c r="AY346" i="10" s="1"/>
  <c r="AX346" i="10" s="1"/>
  <c r="BI346" i="10" s="1"/>
  <c r="G344" i="10"/>
  <c r="AY344" i="10" s="1"/>
  <c r="AX344" i="10" s="1"/>
  <c r="G340" i="10"/>
  <c r="AY340" i="10" s="1"/>
  <c r="AX340" i="10" s="1"/>
  <c r="G338" i="10"/>
  <c r="AY338" i="10" s="1"/>
  <c r="AX338" i="10" s="1"/>
  <c r="G336" i="10"/>
  <c r="AY336" i="10" s="1"/>
  <c r="AX336" i="10" s="1"/>
  <c r="G334" i="10"/>
  <c r="AY334" i="10" s="1"/>
  <c r="AX334" i="10" s="1"/>
  <c r="G79" i="10"/>
  <c r="AY79" i="10" s="1"/>
  <c r="AX79" i="10" s="1"/>
  <c r="H65" i="10"/>
  <c r="V65" i="10" s="1"/>
  <c r="E50" i="10"/>
  <c r="G50" i="10"/>
  <c r="AY50" i="10" s="1"/>
  <c r="AX50" i="10" s="1"/>
  <c r="D50" i="10"/>
  <c r="F50" i="10" s="1"/>
  <c r="G104" i="10"/>
  <c r="AY104" i="10" s="1"/>
  <c r="AX104" i="10" s="1"/>
  <c r="S104" i="10"/>
  <c r="D102" i="10"/>
  <c r="F102" i="10" s="1"/>
  <c r="G96" i="10"/>
  <c r="AY96" i="10" s="1"/>
  <c r="AX96" i="10" s="1"/>
  <c r="D96" i="10"/>
  <c r="F96" i="10" s="1"/>
  <c r="G94" i="10"/>
  <c r="AY94" i="10" s="1"/>
  <c r="AX94" i="10" s="1"/>
  <c r="G92" i="10"/>
  <c r="AY92" i="10" s="1"/>
  <c r="AX92" i="10" s="1"/>
  <c r="S92" i="10"/>
  <c r="D92" i="10"/>
  <c r="F92" i="10" s="1"/>
  <c r="D90" i="10"/>
  <c r="F90" i="10" s="1"/>
  <c r="G86" i="10"/>
  <c r="AY86" i="10" s="1"/>
  <c r="AX86" i="10" s="1"/>
  <c r="S86" i="10"/>
  <c r="D86" i="10"/>
  <c r="F86" i="10" s="1"/>
  <c r="S80" i="10"/>
  <c r="D80" i="10"/>
  <c r="F80" i="10" s="1"/>
  <c r="D54" i="10"/>
  <c r="F54" i="10" s="1"/>
  <c r="S50" i="10"/>
  <c r="H50" i="10"/>
  <c r="AV356" i="10"/>
  <c r="AT356" i="10"/>
  <c r="AR356" i="10"/>
  <c r="AP356" i="10"/>
  <c r="AN356" i="10"/>
  <c r="AL356" i="10"/>
  <c r="AJ356" i="10"/>
  <c r="AS356" i="10"/>
  <c r="AO356" i="10"/>
  <c r="AK356" i="10"/>
  <c r="AU356" i="10"/>
  <c r="AQ356" i="10"/>
  <c r="AM356" i="10"/>
  <c r="V356" i="10"/>
  <c r="AV350" i="10"/>
  <c r="AT350" i="10"/>
  <c r="AR350" i="10"/>
  <c r="AP350" i="10"/>
  <c r="AN350" i="10"/>
  <c r="AL350" i="10"/>
  <c r="AJ350" i="10"/>
  <c r="AU350" i="10"/>
  <c r="AS350" i="10"/>
  <c r="AQ350" i="10"/>
  <c r="AO350" i="10"/>
  <c r="AM350" i="10"/>
  <c r="AK350" i="10"/>
  <c r="V350" i="10"/>
  <c r="AV344" i="10"/>
  <c r="AT344" i="10"/>
  <c r="AR344" i="10"/>
  <c r="AP344" i="10"/>
  <c r="AN344" i="10"/>
  <c r="AL344" i="10"/>
  <c r="AJ344" i="10"/>
  <c r="AU344" i="10"/>
  <c r="AS344" i="10"/>
  <c r="AQ344" i="10"/>
  <c r="AO344" i="10"/>
  <c r="AM344" i="10"/>
  <c r="AK344" i="10"/>
  <c r="V344" i="10"/>
  <c r="AV340" i="10"/>
  <c r="AT340" i="10"/>
  <c r="AR340" i="10"/>
  <c r="AP340" i="10"/>
  <c r="AN340" i="10"/>
  <c r="AL340" i="10"/>
  <c r="AJ340" i="10"/>
  <c r="AU340" i="10"/>
  <c r="AS340" i="10"/>
  <c r="AQ340" i="10"/>
  <c r="AO340" i="10"/>
  <c r="AM340" i="10"/>
  <c r="AK340" i="10"/>
  <c r="V340" i="10"/>
  <c r="AV334" i="10"/>
  <c r="AT334" i="10"/>
  <c r="AR334" i="10"/>
  <c r="AP334" i="10"/>
  <c r="AN334" i="10"/>
  <c r="AL334" i="10"/>
  <c r="AJ334" i="10"/>
  <c r="AU334" i="10"/>
  <c r="AS334" i="10"/>
  <c r="AQ334" i="10"/>
  <c r="AO334" i="10"/>
  <c r="AM334" i="10"/>
  <c r="AK334" i="10"/>
  <c r="V334" i="10"/>
  <c r="W334" i="10" s="1"/>
  <c r="G46" i="10"/>
  <c r="AY46" i="10" s="1"/>
  <c r="AX46" i="10" s="1"/>
  <c r="BC46" i="10" s="1"/>
  <c r="E46" i="10"/>
  <c r="D46" i="10"/>
  <c r="F46" i="10" s="1"/>
  <c r="S8" i="10"/>
  <c r="AC7" i="5"/>
  <c r="F332" i="10"/>
  <c r="G326" i="10"/>
  <c r="AY326" i="10" s="1"/>
  <c r="AX326" i="10" s="1"/>
  <c r="S324" i="10"/>
  <c r="D324" i="10"/>
  <c r="F324" i="10" s="1"/>
  <c r="G324" i="10"/>
  <c r="AY324" i="10" s="1"/>
  <c r="AX324" i="10" s="1"/>
  <c r="E324" i="10"/>
  <c r="S322" i="10"/>
  <c r="H322" i="10"/>
  <c r="D322" i="10"/>
  <c r="F322" i="10" s="1"/>
  <c r="G322" i="10"/>
  <c r="AY322" i="10" s="1"/>
  <c r="AX322" i="10" s="1"/>
  <c r="E322" i="10"/>
  <c r="S320" i="10"/>
  <c r="E320" i="10"/>
  <c r="S318" i="10"/>
  <c r="H318" i="10"/>
  <c r="D318" i="10"/>
  <c r="F318" i="10" s="1"/>
  <c r="G318" i="10"/>
  <c r="AY318" i="10" s="1"/>
  <c r="AX318" i="10" s="1"/>
  <c r="E318" i="10"/>
  <c r="S316" i="10"/>
  <c r="H316" i="10"/>
  <c r="D316" i="10"/>
  <c r="F316" i="10" s="1"/>
  <c r="G316" i="10"/>
  <c r="AY316" i="10" s="1"/>
  <c r="AX316" i="10" s="1"/>
  <c r="E316" i="10"/>
  <c r="S314" i="10"/>
  <c r="T314" i="10" s="1"/>
  <c r="H314" i="10"/>
  <c r="D314" i="10"/>
  <c r="F314" i="10" s="1"/>
  <c r="G314" i="10"/>
  <c r="AY314" i="10" s="1"/>
  <c r="AX314" i="10" s="1"/>
  <c r="E314" i="10"/>
  <c r="S312" i="10"/>
  <c r="H312" i="10"/>
  <c r="E312" i="10"/>
  <c r="S310" i="10"/>
  <c r="H310" i="10"/>
  <c r="D310" i="10"/>
  <c r="F310" i="10" s="1"/>
  <c r="G310" i="10"/>
  <c r="AY310" i="10" s="1"/>
  <c r="AX310" i="10" s="1"/>
  <c r="E310" i="10"/>
  <c r="S308" i="10"/>
  <c r="H308" i="10"/>
  <c r="D308" i="10"/>
  <c r="F308" i="10" s="1"/>
  <c r="G308" i="10"/>
  <c r="AY308" i="10" s="1"/>
  <c r="AX308" i="10" s="1"/>
  <c r="E308" i="10"/>
  <c r="S276" i="10"/>
  <c r="D276" i="10"/>
  <c r="F276" i="10" s="1"/>
  <c r="E276" i="10"/>
  <c r="S274" i="10"/>
  <c r="D274" i="10"/>
  <c r="F274" i="10" s="1"/>
  <c r="E274" i="10"/>
  <c r="S270" i="10"/>
  <c r="H270" i="10"/>
  <c r="D270" i="10"/>
  <c r="F270" i="10" s="1"/>
  <c r="G270" i="10"/>
  <c r="AY270" i="10" s="1"/>
  <c r="AX270" i="10" s="1"/>
  <c r="E270" i="10"/>
  <c r="S268" i="10"/>
  <c r="H268" i="10"/>
  <c r="D268" i="10"/>
  <c r="F268" i="10" s="1"/>
  <c r="G268" i="10"/>
  <c r="AY268" i="10" s="1"/>
  <c r="AX268" i="10" s="1"/>
  <c r="E268" i="10"/>
  <c r="S266" i="10"/>
  <c r="H266" i="10"/>
  <c r="D266" i="10"/>
  <c r="F266" i="10" s="1"/>
  <c r="G266" i="10"/>
  <c r="AY266" i="10" s="1"/>
  <c r="AX266" i="10" s="1"/>
  <c r="E266" i="10"/>
  <c r="H264" i="10"/>
  <c r="AU264" i="10" s="1"/>
  <c r="D264" i="10"/>
  <c r="F264" i="10" s="1"/>
  <c r="S262" i="10"/>
  <c r="H262" i="10"/>
  <c r="D262" i="10"/>
  <c r="F262" i="10" s="1"/>
  <c r="G262" i="10"/>
  <c r="AY262" i="10" s="1"/>
  <c r="AX262" i="10" s="1"/>
  <c r="E262" i="10"/>
  <c r="S260" i="10"/>
  <c r="H260" i="10"/>
  <c r="D260" i="10"/>
  <c r="F260" i="10" s="1"/>
  <c r="G260" i="10"/>
  <c r="AY260" i="10" s="1"/>
  <c r="AX260" i="10" s="1"/>
  <c r="E260" i="10"/>
  <c r="S258" i="10"/>
  <c r="H258" i="10"/>
  <c r="D258" i="10"/>
  <c r="F258" i="10" s="1"/>
  <c r="G258" i="10"/>
  <c r="AY258" i="10" s="1"/>
  <c r="AX258" i="10" s="1"/>
  <c r="E258" i="10"/>
  <c r="H256" i="10"/>
  <c r="S254" i="10"/>
  <c r="H254" i="10"/>
  <c r="D254" i="10"/>
  <c r="F254" i="10" s="1"/>
  <c r="G254" i="10"/>
  <c r="AY254" i="10" s="1"/>
  <c r="AX254" i="10" s="1"/>
  <c r="E254" i="10"/>
  <c r="G252" i="10"/>
  <c r="AY252" i="10" s="1"/>
  <c r="AX252" i="10" s="1"/>
  <c r="H250" i="10"/>
  <c r="H246" i="10"/>
  <c r="G244" i="10"/>
  <c r="AY244" i="10" s="1"/>
  <c r="AX244" i="10" s="1"/>
  <c r="H242" i="10"/>
  <c r="H238" i="10"/>
  <c r="H236" i="10"/>
  <c r="V236" i="10" s="1"/>
  <c r="G236" i="10"/>
  <c r="AY236" i="10" s="1"/>
  <c r="AX236" i="10" s="1"/>
  <c r="S234" i="10"/>
  <c r="H234" i="10"/>
  <c r="AL234" i="10" s="1"/>
  <c r="D234" i="10"/>
  <c r="F234" i="10" s="1"/>
  <c r="G234" i="10"/>
  <c r="AY234" i="10" s="1"/>
  <c r="AX234" i="10" s="1"/>
  <c r="E234" i="10"/>
  <c r="S232" i="10"/>
  <c r="D232" i="10"/>
  <c r="F232" i="10" s="1"/>
  <c r="E232" i="10"/>
  <c r="S230" i="10"/>
  <c r="T230" i="10" s="1"/>
  <c r="H230" i="10"/>
  <c r="AL230" i="10" s="1"/>
  <c r="D230" i="10"/>
  <c r="F230" i="10" s="1"/>
  <c r="G230" i="10"/>
  <c r="AY230" i="10" s="1"/>
  <c r="AX230" i="10" s="1"/>
  <c r="E230" i="10"/>
  <c r="G228" i="10"/>
  <c r="AY228" i="10" s="1"/>
  <c r="AX228" i="10" s="1"/>
  <c r="E228" i="10"/>
  <c r="S228" i="10"/>
  <c r="H228" i="10"/>
  <c r="AS228" i="10" s="1"/>
  <c r="D228" i="10"/>
  <c r="F228" i="10" s="1"/>
  <c r="G226" i="10"/>
  <c r="AY226" i="10" s="1"/>
  <c r="AX226" i="10" s="1"/>
  <c r="E226" i="10"/>
  <c r="S226" i="10"/>
  <c r="U226" i="10" s="1"/>
  <c r="H226" i="10"/>
  <c r="D226" i="10"/>
  <c r="F226" i="10" s="1"/>
  <c r="G224" i="10"/>
  <c r="AY224" i="10" s="1"/>
  <c r="AX224" i="10" s="1"/>
  <c r="E224" i="10"/>
  <c r="D224" i="10"/>
  <c r="F224" i="10" s="1"/>
  <c r="G222" i="10"/>
  <c r="AY222" i="10" s="1"/>
  <c r="AX222" i="10" s="1"/>
  <c r="E222" i="10"/>
  <c r="S222" i="10"/>
  <c r="H222" i="10"/>
  <c r="AU222" i="10" s="1"/>
  <c r="D222" i="10"/>
  <c r="F222" i="10" s="1"/>
  <c r="G220" i="10"/>
  <c r="AY220" i="10" s="1"/>
  <c r="AX220" i="10" s="1"/>
  <c r="E220" i="10"/>
  <c r="S220" i="10"/>
  <c r="H220" i="10"/>
  <c r="AS220" i="10" s="1"/>
  <c r="D220" i="10"/>
  <c r="F220" i="10" s="1"/>
  <c r="G218" i="10"/>
  <c r="AY218" i="10" s="1"/>
  <c r="AX218" i="10" s="1"/>
  <c r="E218" i="10"/>
  <c r="S218" i="10"/>
  <c r="H218" i="10"/>
  <c r="AO218" i="10" s="1"/>
  <c r="D218" i="10"/>
  <c r="F218" i="10" s="1"/>
  <c r="G216" i="10"/>
  <c r="AY216" i="10" s="1"/>
  <c r="AX216" i="10" s="1"/>
  <c r="S216" i="10"/>
  <c r="D216" i="10"/>
  <c r="F216" i="10" s="1"/>
  <c r="G214" i="10"/>
  <c r="AY214" i="10" s="1"/>
  <c r="AX214" i="10" s="1"/>
  <c r="E214" i="10"/>
  <c r="S214" i="10"/>
  <c r="H214" i="10"/>
  <c r="AK214" i="10" s="1"/>
  <c r="D214" i="10"/>
  <c r="F214" i="10" s="1"/>
  <c r="G212" i="10"/>
  <c r="AY212" i="10" s="1"/>
  <c r="AX212" i="10" s="1"/>
  <c r="E212" i="10"/>
  <c r="S212" i="10"/>
  <c r="H212" i="10"/>
  <c r="D212" i="10"/>
  <c r="F212" i="10" s="1"/>
  <c r="G210" i="10"/>
  <c r="AY210" i="10" s="1"/>
  <c r="AX210" i="10" s="1"/>
  <c r="E210" i="10"/>
  <c r="S210" i="10"/>
  <c r="H210" i="10"/>
  <c r="D210" i="10"/>
  <c r="F210" i="10" s="1"/>
  <c r="G208" i="10"/>
  <c r="AY208" i="10" s="1"/>
  <c r="AX208" i="10" s="1"/>
  <c r="E208" i="10"/>
  <c r="H208" i="10"/>
  <c r="D208" i="10"/>
  <c r="F208" i="10" s="1"/>
  <c r="G206" i="10"/>
  <c r="AY206" i="10" s="1"/>
  <c r="AX206" i="10" s="1"/>
  <c r="E206" i="10"/>
  <c r="S206" i="10"/>
  <c r="H206" i="10"/>
  <c r="AP206" i="10" s="1"/>
  <c r="D206" i="10"/>
  <c r="F206" i="10" s="1"/>
  <c r="G202" i="10"/>
  <c r="AY202" i="10" s="1"/>
  <c r="AX202" i="10" s="1"/>
  <c r="E202" i="10"/>
  <c r="S202" i="10"/>
  <c r="H202" i="10"/>
  <c r="AS202" i="10" s="1"/>
  <c r="D202" i="10"/>
  <c r="F202" i="10" s="1"/>
  <c r="E200" i="10"/>
  <c r="S200" i="10"/>
  <c r="D200" i="10"/>
  <c r="F200" i="10" s="1"/>
  <c r="G198" i="10"/>
  <c r="AY198" i="10" s="1"/>
  <c r="AX198" i="10" s="1"/>
  <c r="E198" i="10"/>
  <c r="S198" i="10"/>
  <c r="H198" i="10"/>
  <c r="AU198" i="10" s="1"/>
  <c r="D198" i="10"/>
  <c r="F198" i="10" s="1"/>
  <c r="G196" i="10"/>
  <c r="AY196" i="10" s="1"/>
  <c r="AX196" i="10" s="1"/>
  <c r="E196" i="10"/>
  <c r="S196" i="10"/>
  <c r="H196" i="10"/>
  <c r="D196" i="10"/>
  <c r="F196" i="10" s="1"/>
  <c r="G194" i="10"/>
  <c r="AY194" i="10" s="1"/>
  <c r="AX194" i="10" s="1"/>
  <c r="E194" i="10"/>
  <c r="S194" i="10"/>
  <c r="H194" i="10"/>
  <c r="AV194" i="10" s="1"/>
  <c r="D194" i="10"/>
  <c r="F194" i="10" s="1"/>
  <c r="G192" i="10"/>
  <c r="AY192" i="10" s="1"/>
  <c r="AX192" i="10" s="1"/>
  <c r="E192" i="10"/>
  <c r="H192" i="10"/>
  <c r="G190" i="10"/>
  <c r="AY190" i="10" s="1"/>
  <c r="AX190" i="10" s="1"/>
  <c r="E190" i="10"/>
  <c r="S190" i="10"/>
  <c r="H190" i="10"/>
  <c r="V190" i="10" s="1"/>
  <c r="D190" i="10"/>
  <c r="F190" i="10" s="1"/>
  <c r="G188" i="10"/>
  <c r="AY188" i="10" s="1"/>
  <c r="AX188" i="10" s="1"/>
  <c r="E188" i="10"/>
  <c r="S188" i="10"/>
  <c r="H188" i="10"/>
  <c r="D188" i="10"/>
  <c r="F188" i="10" s="1"/>
  <c r="G186" i="10"/>
  <c r="AY186" i="10" s="1"/>
  <c r="AX186" i="10" s="1"/>
  <c r="S186" i="10"/>
  <c r="D186" i="10"/>
  <c r="F186" i="10" s="1"/>
  <c r="G184" i="10"/>
  <c r="AY184" i="10" s="1"/>
  <c r="AX184" i="10" s="1"/>
  <c r="E184" i="10"/>
  <c r="S184" i="10"/>
  <c r="H184" i="10"/>
  <c r="D184" i="10"/>
  <c r="F184" i="10" s="1"/>
  <c r="G182" i="10"/>
  <c r="AY182" i="10" s="1"/>
  <c r="AX182" i="10" s="1"/>
  <c r="E182" i="10"/>
  <c r="S182" i="10"/>
  <c r="H182" i="10"/>
  <c r="AT182" i="10" s="1"/>
  <c r="D182" i="10"/>
  <c r="F182" i="10" s="1"/>
  <c r="G180" i="10"/>
  <c r="AY180" i="10" s="1"/>
  <c r="AX180" i="10" s="1"/>
  <c r="E180" i="10"/>
  <c r="S180" i="10"/>
  <c r="H180" i="10"/>
  <c r="D180" i="10"/>
  <c r="F180" i="10" s="1"/>
  <c r="G178" i="10"/>
  <c r="AY178" i="10" s="1"/>
  <c r="AX178" i="10" s="1"/>
  <c r="D178" i="10"/>
  <c r="F178" i="10" s="1"/>
  <c r="G176" i="10"/>
  <c r="AY176" i="10" s="1"/>
  <c r="AX176" i="10" s="1"/>
  <c r="S176" i="10"/>
  <c r="H176" i="10"/>
  <c r="G174" i="10"/>
  <c r="AY174" i="10" s="1"/>
  <c r="AX174" i="10" s="1"/>
  <c r="E174" i="10"/>
  <c r="S174" i="10"/>
  <c r="T174" i="10" s="1"/>
  <c r="H174" i="10"/>
  <c r="D174" i="10"/>
  <c r="F174" i="10" s="1"/>
  <c r="G172" i="10"/>
  <c r="AY172" i="10" s="1"/>
  <c r="AX172" i="10" s="1"/>
  <c r="E172" i="10"/>
  <c r="S172" i="10"/>
  <c r="H172" i="10"/>
  <c r="D172" i="10"/>
  <c r="F172" i="10" s="1"/>
  <c r="G168" i="10"/>
  <c r="AY168" i="10" s="1"/>
  <c r="AX168" i="10" s="1"/>
  <c r="E168" i="10"/>
  <c r="S168" i="10"/>
  <c r="H168" i="10"/>
  <c r="AU168" i="10" s="1"/>
  <c r="D168" i="10"/>
  <c r="F168" i="10" s="1"/>
  <c r="G166" i="10"/>
  <c r="AY166" i="10" s="1"/>
  <c r="AX166" i="10" s="1"/>
  <c r="E166" i="10"/>
  <c r="S166" i="10"/>
  <c r="H166" i="10"/>
  <c r="D166" i="10"/>
  <c r="F166" i="10" s="1"/>
  <c r="G164" i="10"/>
  <c r="AY164" i="10" s="1"/>
  <c r="AX164" i="10" s="1"/>
  <c r="E164" i="10"/>
  <c r="S164" i="10"/>
  <c r="H164" i="10"/>
  <c r="AU164" i="10" s="1"/>
  <c r="D164" i="10"/>
  <c r="F164" i="10" s="1"/>
  <c r="G162" i="10"/>
  <c r="AY162" i="10" s="1"/>
  <c r="AX162" i="10" s="1"/>
  <c r="G160" i="10"/>
  <c r="AY160" i="10" s="1"/>
  <c r="AX160" i="10" s="1"/>
  <c r="D160" i="10"/>
  <c r="F160" i="10" s="1"/>
  <c r="H158" i="10"/>
  <c r="S156" i="10"/>
  <c r="U156" i="10" s="1"/>
  <c r="D154" i="10"/>
  <c r="F154" i="10" s="1"/>
  <c r="H152" i="10"/>
  <c r="AT148" i="10"/>
  <c r="AP148" i="10"/>
  <c r="AL148" i="10"/>
  <c r="AU148" i="10"/>
  <c r="AM148" i="10"/>
  <c r="AS148" i="10"/>
  <c r="AK148" i="10"/>
  <c r="L439" i="10"/>
  <c r="L437" i="10"/>
  <c r="AW435" i="10"/>
  <c r="L433" i="10"/>
  <c r="L431" i="10"/>
  <c r="L429" i="10"/>
  <c r="L425" i="10"/>
  <c r="L423" i="10"/>
  <c r="L421" i="10"/>
  <c r="AW417" i="10"/>
  <c r="AW415" i="10"/>
  <c r="AW413" i="10"/>
  <c r="AW411" i="10"/>
  <c r="AW409" i="10"/>
  <c r="AW407" i="10"/>
  <c r="AW405" i="10"/>
  <c r="AW403" i="10"/>
  <c r="AW401" i="10"/>
  <c r="AW399" i="10"/>
  <c r="L395" i="10"/>
  <c r="L393" i="10"/>
  <c r="L391" i="10"/>
  <c r="AW387" i="10"/>
  <c r="AW385" i="10"/>
  <c r="AW383" i="10"/>
  <c r="AW381" i="10"/>
  <c r="AW379" i="10"/>
  <c r="AW377" i="10"/>
  <c r="AW375" i="10"/>
  <c r="AW373" i="10"/>
  <c r="AW371" i="10"/>
  <c r="AW367" i="10"/>
  <c r="AW365" i="10"/>
  <c r="AW363" i="10"/>
  <c r="AW361" i="10"/>
  <c r="AW359" i="10"/>
  <c r="L357" i="10"/>
  <c r="L355" i="10"/>
  <c r="L353" i="10"/>
  <c r="L351" i="10"/>
  <c r="L349" i="10"/>
  <c r="L347" i="10"/>
  <c r="L345" i="10"/>
  <c r="L343" i="10"/>
  <c r="L341" i="10"/>
  <c r="L339" i="10"/>
  <c r="L337" i="10"/>
  <c r="L335" i="10"/>
  <c r="L151" i="10"/>
  <c r="AW151" i="10"/>
  <c r="L149" i="10"/>
  <c r="AW149" i="10"/>
  <c r="L147" i="10"/>
  <c r="AW147" i="10"/>
  <c r="L145" i="10"/>
  <c r="AW145" i="10"/>
  <c r="AW141" i="10"/>
  <c r="L141" i="10"/>
  <c r="L139" i="10"/>
  <c r="AW137" i="10"/>
  <c r="L137" i="10"/>
  <c r="AW135" i="10"/>
  <c r="L135" i="10"/>
  <c r="AW133" i="10"/>
  <c r="L133" i="10"/>
  <c r="L131" i="10"/>
  <c r="AW129" i="10"/>
  <c r="L129" i="10"/>
  <c r="AW127" i="10"/>
  <c r="L127" i="10"/>
  <c r="AW125" i="10"/>
  <c r="L125" i="10"/>
  <c r="L123" i="10"/>
  <c r="AW121" i="10"/>
  <c r="L121" i="10"/>
  <c r="AW119" i="10"/>
  <c r="L119" i="10"/>
  <c r="AW117" i="10"/>
  <c r="L117" i="10"/>
  <c r="AW113" i="10"/>
  <c r="L113" i="10"/>
  <c r="AW111" i="10"/>
  <c r="L111" i="10"/>
  <c r="AW109" i="10"/>
  <c r="AW107" i="10"/>
  <c r="AW105" i="10"/>
  <c r="AW103" i="10"/>
  <c r="AW95" i="10"/>
  <c r="AW51" i="10"/>
  <c r="L51" i="10"/>
  <c r="L333" i="10"/>
  <c r="AW333" i="10"/>
  <c r="L332" i="10"/>
  <c r="AW332" i="10"/>
  <c r="L331" i="10"/>
  <c r="AW331" i="10"/>
  <c r="L330" i="10"/>
  <c r="AW330" i="10"/>
  <c r="L329" i="10"/>
  <c r="AW329" i="10"/>
  <c r="L328" i="10"/>
  <c r="AW328" i="10"/>
  <c r="L327" i="10"/>
  <c r="AW327" i="10"/>
  <c r="L326" i="10"/>
  <c r="AW326" i="10"/>
  <c r="L325" i="10"/>
  <c r="AW325" i="10"/>
  <c r="L324" i="10"/>
  <c r="AW324" i="10"/>
  <c r="L323" i="10"/>
  <c r="AW323" i="10"/>
  <c r="L322" i="10"/>
  <c r="AW322" i="10"/>
  <c r="L321" i="10"/>
  <c r="AW321" i="10"/>
  <c r="L320" i="10"/>
  <c r="AW320" i="10"/>
  <c r="L319" i="10"/>
  <c r="L318" i="10"/>
  <c r="L317" i="10"/>
  <c r="L316" i="10"/>
  <c r="L315" i="10"/>
  <c r="AW315" i="10"/>
  <c r="L314" i="10"/>
  <c r="AW314" i="10"/>
  <c r="AW313" i="10"/>
  <c r="L313" i="10"/>
  <c r="L311" i="10"/>
  <c r="L310" i="10"/>
  <c r="L309" i="10"/>
  <c r="L307" i="10"/>
  <c r="L306" i="10"/>
  <c r="AW306" i="10"/>
  <c r="L305" i="10"/>
  <c r="AW305" i="10"/>
  <c r="L304" i="10"/>
  <c r="AW304" i="10"/>
  <c r="L303" i="10"/>
  <c r="AW303" i="10"/>
  <c r="L302" i="10"/>
  <c r="AW302" i="10"/>
  <c r="L301" i="10"/>
  <c r="AW301" i="10"/>
  <c r="L300" i="10"/>
  <c r="AW300" i="10"/>
  <c r="L299" i="10"/>
  <c r="AW299" i="10"/>
  <c r="L298" i="10"/>
  <c r="AW298" i="10"/>
  <c r="L297" i="10"/>
  <c r="AW297" i="10"/>
  <c r="L296" i="10"/>
  <c r="AW296" i="10"/>
  <c r="L295" i="10"/>
  <c r="AW295" i="10"/>
  <c r="L294" i="10"/>
  <c r="AW294" i="10"/>
  <c r="L293" i="10"/>
  <c r="AW293" i="10"/>
  <c r="L292" i="10"/>
  <c r="AW292" i="10"/>
  <c r="L291" i="10"/>
  <c r="AW291" i="10"/>
  <c r="L290" i="10"/>
  <c r="AW290" i="10"/>
  <c r="L289" i="10"/>
  <c r="AW289" i="10"/>
  <c r="L288" i="10"/>
  <c r="L287" i="10"/>
  <c r="AW287" i="10"/>
  <c r="L286" i="10"/>
  <c r="AW286" i="10"/>
  <c r="L285" i="10"/>
  <c r="AW285" i="10"/>
  <c r="L284" i="10"/>
  <c r="AW284" i="10"/>
  <c r="L283" i="10"/>
  <c r="L282" i="10"/>
  <c r="L281" i="10"/>
  <c r="AW281" i="10"/>
  <c r="L280" i="10"/>
  <c r="AW280" i="10"/>
  <c r="L279" i="10"/>
  <c r="AW279" i="10"/>
  <c r="L278" i="10"/>
  <c r="AW278" i="10"/>
  <c r="L277" i="10"/>
  <c r="AW277" i="10"/>
  <c r="L276" i="10"/>
  <c r="L275" i="10"/>
  <c r="L274" i="10"/>
  <c r="L273" i="10"/>
  <c r="AW273" i="10"/>
  <c r="L272" i="10"/>
  <c r="AW272" i="10"/>
  <c r="L271" i="10"/>
  <c r="AW271" i="10"/>
  <c r="L270" i="10"/>
  <c r="AW270" i="10"/>
  <c r="L269" i="10"/>
  <c r="L268" i="10"/>
  <c r="L267" i="10"/>
  <c r="L266" i="10"/>
  <c r="AW266" i="10"/>
  <c r="L265" i="10"/>
  <c r="AW265" i="10"/>
  <c r="L264" i="10"/>
  <c r="L263" i="10"/>
  <c r="L262" i="10"/>
  <c r="AW262" i="10"/>
  <c r="L260" i="10"/>
  <c r="AW260" i="10"/>
  <c r="L259" i="10"/>
  <c r="AW259" i="10"/>
  <c r="L258" i="10"/>
  <c r="AW258" i="10"/>
  <c r="L257" i="10"/>
  <c r="AW257" i="10"/>
  <c r="L256" i="10"/>
  <c r="AW256" i="10"/>
  <c r="L255" i="10"/>
  <c r="AW255" i="10"/>
  <c r="L254" i="10"/>
  <c r="AW254" i="10"/>
  <c r="L253" i="10"/>
  <c r="AW253" i="10"/>
  <c r="L252" i="10"/>
  <c r="AW252" i="10"/>
  <c r="L251" i="10"/>
  <c r="AW251" i="10"/>
  <c r="L250" i="10"/>
  <c r="AW250" i="10"/>
  <c r="L249" i="10"/>
  <c r="AW249" i="10"/>
  <c r="L248" i="10"/>
  <c r="AW248" i="10"/>
  <c r="L247" i="10"/>
  <c r="AW247" i="10"/>
  <c r="L246" i="10"/>
  <c r="AW246" i="10"/>
  <c r="L245" i="10"/>
  <c r="AW245" i="10"/>
  <c r="L244" i="10"/>
  <c r="AW244" i="10"/>
  <c r="L243" i="10"/>
  <c r="AW243" i="10"/>
  <c r="L242" i="10"/>
  <c r="AW242" i="10"/>
  <c r="L241" i="10"/>
  <c r="AW241" i="10"/>
  <c r="L240" i="10"/>
  <c r="AW240" i="10"/>
  <c r="L239" i="10"/>
  <c r="AW239" i="10"/>
  <c r="L238" i="10"/>
  <c r="AW238" i="10"/>
  <c r="L237" i="10"/>
  <c r="AW237" i="10"/>
  <c r="L236" i="10"/>
  <c r="AW236" i="10"/>
  <c r="L235" i="10"/>
  <c r="AW235" i="10"/>
  <c r="L234" i="10"/>
  <c r="AW234" i="10"/>
  <c r="L233" i="10"/>
  <c r="AW233" i="10"/>
  <c r="L232" i="10"/>
  <c r="AW232" i="10"/>
  <c r="L231" i="10"/>
  <c r="AW231" i="10"/>
  <c r="L230" i="10"/>
  <c r="AW229" i="10"/>
  <c r="AW228" i="10"/>
  <c r="AW227" i="10"/>
  <c r="L227" i="10"/>
  <c r="AW225" i="10"/>
  <c r="L225" i="10"/>
  <c r="AW224" i="10"/>
  <c r="L224" i="10"/>
  <c r="AW223" i="10"/>
  <c r="L223" i="10"/>
  <c r="AW222" i="10"/>
  <c r="L222" i="10"/>
  <c r="AW221" i="10"/>
  <c r="AW220" i="10"/>
  <c r="AW219" i="10"/>
  <c r="AW218" i="10"/>
  <c r="L218" i="10"/>
  <c r="AW217" i="10"/>
  <c r="L217" i="10"/>
  <c r="AW215" i="10"/>
  <c r="L215" i="10"/>
  <c r="AW214" i="10"/>
  <c r="L214" i="10"/>
  <c r="AW213" i="10"/>
  <c r="L213" i="10"/>
  <c r="AW211" i="10"/>
  <c r="L211" i="10"/>
  <c r="AW210" i="10"/>
  <c r="L210" i="10"/>
  <c r="AW209" i="10"/>
  <c r="L209" i="10"/>
  <c r="AW207" i="10"/>
  <c r="L207" i="10"/>
  <c r="AW206" i="10"/>
  <c r="L206" i="10"/>
  <c r="AW205" i="10"/>
  <c r="L205" i="10"/>
  <c r="AW204" i="10"/>
  <c r="AW203" i="10"/>
  <c r="L203" i="10"/>
  <c r="AW201" i="10"/>
  <c r="L201" i="10"/>
  <c r="AW200" i="10"/>
  <c r="L200" i="10"/>
  <c r="AW199" i="10"/>
  <c r="L199" i="10"/>
  <c r="AW198" i="10"/>
  <c r="AW196" i="10"/>
  <c r="AW194" i="10"/>
  <c r="L194" i="10"/>
  <c r="AW193" i="10"/>
  <c r="AW189" i="10"/>
  <c r="L185" i="10"/>
  <c r="AW183" i="10"/>
  <c r="L183" i="10"/>
  <c r="AW181" i="10"/>
  <c r="L181" i="10"/>
  <c r="L177" i="10"/>
  <c r="AW175" i="10"/>
  <c r="L175" i="10"/>
  <c r="L171" i="10"/>
  <c r="AW169" i="10"/>
  <c r="L169" i="10"/>
  <c r="AW167" i="10"/>
  <c r="L167" i="10"/>
  <c r="AW163" i="10"/>
  <c r="L163" i="10"/>
  <c r="AW161" i="10"/>
  <c r="L161" i="10"/>
  <c r="AW159" i="10"/>
  <c r="L159" i="10"/>
  <c r="AW155" i="10"/>
  <c r="L155" i="10"/>
  <c r="L153" i="10"/>
  <c r="AW153" i="10"/>
  <c r="AT454" i="10"/>
  <c r="AU448" i="10"/>
  <c r="AM448" i="10"/>
  <c r="AT448" i="10"/>
  <c r="AL448" i="10"/>
  <c r="AQ445" i="10"/>
  <c r="AP445" i="10"/>
  <c r="L474" i="10"/>
  <c r="AW474" i="10"/>
  <c r="L472" i="10"/>
  <c r="AW472" i="10"/>
  <c r="L470" i="10"/>
  <c r="AW470" i="10"/>
  <c r="AW468" i="10"/>
  <c r="L468" i="10"/>
  <c r="AW466" i="10"/>
  <c r="L466" i="10"/>
  <c r="AW464" i="10"/>
  <c r="L464" i="10"/>
  <c r="AW462" i="10"/>
  <c r="L462" i="10"/>
  <c r="L458" i="10"/>
  <c r="AW458" i="10"/>
  <c r="L456" i="10"/>
  <c r="AW456" i="10"/>
  <c r="L454" i="10"/>
  <c r="AW454" i="10"/>
  <c r="AW452" i="10"/>
  <c r="L452" i="10"/>
  <c r="AW450" i="10"/>
  <c r="L450" i="10"/>
  <c r="AW448" i="10"/>
  <c r="L448" i="10"/>
  <c r="AW446" i="10"/>
  <c r="L446" i="10"/>
  <c r="AW444" i="10"/>
  <c r="L444" i="10"/>
  <c r="AW442" i="10"/>
  <c r="L442" i="10"/>
  <c r="AS406" i="10"/>
  <c r="AO406" i="10"/>
  <c r="AK406" i="10"/>
  <c r="AV406" i="10"/>
  <c r="AR406" i="10"/>
  <c r="AN406" i="10"/>
  <c r="AJ406" i="10"/>
  <c r="AU402" i="10"/>
  <c r="AQ402" i="10"/>
  <c r="AM402" i="10"/>
  <c r="V402" i="10"/>
  <c r="AT402" i="10"/>
  <c r="AP402" i="10"/>
  <c r="AL402" i="10"/>
  <c r="AU400" i="10"/>
  <c r="AM400" i="10"/>
  <c r="AT400" i="10"/>
  <c r="AL400" i="10"/>
  <c r="AU398" i="10"/>
  <c r="AQ398" i="10"/>
  <c r="AM398" i="10"/>
  <c r="V398" i="10"/>
  <c r="W398" i="10" s="1"/>
  <c r="X398" i="10" s="1"/>
  <c r="AT398" i="10"/>
  <c r="AP398" i="10"/>
  <c r="AL398" i="10"/>
  <c r="AJ374" i="10"/>
  <c r="AS372" i="10"/>
  <c r="AM370" i="10"/>
  <c r="AJ368" i="10"/>
  <c r="AV364" i="10"/>
  <c r="AU362" i="10"/>
  <c r="W360" i="10"/>
  <c r="X360" i="10" s="1"/>
  <c r="Y360" i="10" s="1"/>
  <c r="Z360" i="10" s="1"/>
  <c r="AA360" i="10" s="1"/>
  <c r="AB360" i="10" s="1"/>
  <c r="AC360" i="10" s="1"/>
  <c r="D49" i="10"/>
  <c r="F49" i="10" s="1"/>
  <c r="G45" i="10"/>
  <c r="AY45" i="10" s="1"/>
  <c r="AX45" i="10" s="1"/>
  <c r="BC45" i="10" s="1"/>
  <c r="E45" i="10"/>
  <c r="S45" i="10"/>
  <c r="T45" i="10" s="1"/>
  <c r="H45" i="10"/>
  <c r="D45" i="10"/>
  <c r="F45" i="10" s="1"/>
  <c r="S333" i="10"/>
  <c r="E333" i="10"/>
  <c r="G331" i="10"/>
  <c r="AY331" i="10" s="1"/>
  <c r="AX331" i="10" s="1"/>
  <c r="D329" i="10"/>
  <c r="F329" i="10" s="1"/>
  <c r="H327" i="10"/>
  <c r="S325" i="10"/>
  <c r="E325" i="10"/>
  <c r="S323" i="10"/>
  <c r="H323" i="10"/>
  <c r="V323" i="10" s="1"/>
  <c r="W323" i="10" s="1"/>
  <c r="D323" i="10"/>
  <c r="F323" i="10" s="1"/>
  <c r="G323" i="10"/>
  <c r="AY323" i="10" s="1"/>
  <c r="AX323" i="10" s="1"/>
  <c r="E323" i="10"/>
  <c r="S321" i="10"/>
  <c r="H321" i="10"/>
  <c r="D321" i="10"/>
  <c r="F321" i="10" s="1"/>
  <c r="G321" i="10"/>
  <c r="AY321" i="10" s="1"/>
  <c r="AX321" i="10" s="1"/>
  <c r="E321" i="10"/>
  <c r="S319" i="10"/>
  <c r="H319" i="10"/>
  <c r="AU319" i="10" s="1"/>
  <c r="D319" i="10"/>
  <c r="F319" i="10" s="1"/>
  <c r="G319" i="10"/>
  <c r="AY319" i="10" s="1"/>
  <c r="AX319" i="10" s="1"/>
  <c r="E319" i="10"/>
  <c r="S317" i="10"/>
  <c r="H317" i="10"/>
  <c r="D317" i="10"/>
  <c r="F317" i="10" s="1"/>
  <c r="G317" i="10"/>
  <c r="AY317" i="10" s="1"/>
  <c r="AX317" i="10" s="1"/>
  <c r="E317" i="10"/>
  <c r="S315" i="10"/>
  <c r="H315" i="10"/>
  <c r="AL315" i="10" s="1"/>
  <c r="D315" i="10"/>
  <c r="F315" i="10" s="1"/>
  <c r="G315" i="10"/>
  <c r="AY315" i="10" s="1"/>
  <c r="AX315" i="10" s="1"/>
  <c r="E315" i="10"/>
  <c r="S313" i="10"/>
  <c r="H313" i="10"/>
  <c r="D313" i="10"/>
  <c r="F313" i="10" s="1"/>
  <c r="G313" i="10"/>
  <c r="AY313" i="10" s="1"/>
  <c r="AX313" i="10" s="1"/>
  <c r="E313" i="10"/>
  <c r="S311" i="10"/>
  <c r="H311" i="10"/>
  <c r="AU311" i="10" s="1"/>
  <c r="D311" i="10"/>
  <c r="F311" i="10" s="1"/>
  <c r="G311" i="10"/>
  <c r="AY311" i="10" s="1"/>
  <c r="AX311" i="10" s="1"/>
  <c r="E311" i="10"/>
  <c r="S309" i="10"/>
  <c r="H309" i="10"/>
  <c r="D309" i="10"/>
  <c r="F309" i="10" s="1"/>
  <c r="G309" i="10"/>
  <c r="AY309" i="10" s="1"/>
  <c r="AX309" i="10" s="1"/>
  <c r="E309" i="10"/>
  <c r="S307" i="10"/>
  <c r="H307" i="10"/>
  <c r="D307" i="10"/>
  <c r="F307" i="10" s="1"/>
  <c r="G307" i="10"/>
  <c r="AY307" i="10" s="1"/>
  <c r="AX307" i="10" s="1"/>
  <c r="E307" i="10"/>
  <c r="S299" i="10"/>
  <c r="H293" i="10"/>
  <c r="D287" i="10"/>
  <c r="F287" i="10" s="1"/>
  <c r="H285" i="10"/>
  <c r="S283" i="10"/>
  <c r="D283" i="10"/>
  <c r="F283" i="10" s="1"/>
  <c r="E283" i="10"/>
  <c r="H281" i="10"/>
  <c r="G281" i="10"/>
  <c r="AY281" i="10" s="1"/>
  <c r="AX281" i="10" s="1"/>
  <c r="S279" i="10"/>
  <c r="D279" i="10"/>
  <c r="F279" i="10" s="1"/>
  <c r="E279" i="10"/>
  <c r="S277" i="10"/>
  <c r="H277" i="10"/>
  <c r="AU277" i="10" s="1"/>
  <c r="D277" i="10"/>
  <c r="F277" i="10" s="1"/>
  <c r="G277" i="10"/>
  <c r="AY277" i="10" s="1"/>
  <c r="AX277" i="10" s="1"/>
  <c r="E277" i="10"/>
  <c r="S275" i="10"/>
  <c r="U275" i="10" s="1"/>
  <c r="H275" i="10"/>
  <c r="AV275" i="10" s="1"/>
  <c r="D275" i="10"/>
  <c r="F275" i="10" s="1"/>
  <c r="G275" i="10"/>
  <c r="AY275" i="10" s="1"/>
  <c r="AX275" i="10" s="1"/>
  <c r="BC275" i="10" s="1"/>
  <c r="AZ275" i="10" s="1"/>
  <c r="E275" i="10"/>
  <c r="S273" i="10"/>
  <c r="H273" i="10"/>
  <c r="AL273" i="10" s="1"/>
  <c r="D273" i="10"/>
  <c r="F273" i="10" s="1"/>
  <c r="G273" i="10"/>
  <c r="AY273" i="10" s="1"/>
  <c r="AX273" i="10" s="1"/>
  <c r="E273" i="10"/>
  <c r="S271" i="10"/>
  <c r="H271" i="10"/>
  <c r="AU271" i="10" s="1"/>
  <c r="D271" i="10"/>
  <c r="F271" i="10" s="1"/>
  <c r="G271" i="10"/>
  <c r="AY271" i="10" s="1"/>
  <c r="AX271" i="10" s="1"/>
  <c r="BM271" i="10" s="1"/>
  <c r="E271" i="10"/>
  <c r="S269" i="10"/>
  <c r="H269" i="10"/>
  <c r="AP269" i="10" s="1"/>
  <c r="D269" i="10"/>
  <c r="F269" i="10" s="1"/>
  <c r="G269" i="10"/>
  <c r="AY269" i="10" s="1"/>
  <c r="AX269" i="10" s="1"/>
  <c r="E269" i="10"/>
  <c r="S267" i="10"/>
  <c r="U267" i="10" s="1"/>
  <c r="H267" i="10"/>
  <c r="V267" i="10" s="1"/>
  <c r="W267" i="10" s="1"/>
  <c r="X267" i="10" s="1"/>
  <c r="Y267" i="10" s="1"/>
  <c r="D267" i="10"/>
  <c r="F267" i="10" s="1"/>
  <c r="G267" i="10"/>
  <c r="AY267" i="10" s="1"/>
  <c r="AX267" i="10" s="1"/>
  <c r="E267" i="10"/>
  <c r="S265" i="10"/>
  <c r="H265" i="10"/>
  <c r="AT265" i="10" s="1"/>
  <c r="D265" i="10"/>
  <c r="F265" i="10" s="1"/>
  <c r="G265" i="10"/>
  <c r="AY265" i="10" s="1"/>
  <c r="AX265" i="10" s="1"/>
  <c r="E265" i="10"/>
  <c r="S263" i="10"/>
  <c r="H263" i="10"/>
  <c r="D263" i="10"/>
  <c r="F263" i="10" s="1"/>
  <c r="G263" i="10"/>
  <c r="AY263" i="10" s="1"/>
  <c r="AX263" i="10" s="1"/>
  <c r="E263" i="10"/>
  <c r="S261" i="10"/>
  <c r="H261" i="10"/>
  <c r="AU261" i="10" s="1"/>
  <c r="D261" i="10"/>
  <c r="F261" i="10" s="1"/>
  <c r="G261" i="10"/>
  <c r="AY261" i="10" s="1"/>
  <c r="AX261" i="10" s="1"/>
  <c r="E261" i="10"/>
  <c r="S259" i="10"/>
  <c r="H259" i="10"/>
  <c r="AS259" i="10" s="1"/>
  <c r="D259" i="10"/>
  <c r="F259" i="10" s="1"/>
  <c r="G259" i="10"/>
  <c r="AY259" i="10" s="1"/>
  <c r="AX259" i="10" s="1"/>
  <c r="BC259" i="10" s="1"/>
  <c r="AZ259" i="10" s="1"/>
  <c r="E259" i="10"/>
  <c r="S257" i="10"/>
  <c r="H257" i="10"/>
  <c r="AM257" i="10" s="1"/>
  <c r="D257" i="10"/>
  <c r="F257" i="10" s="1"/>
  <c r="G257" i="10"/>
  <c r="AY257" i="10" s="1"/>
  <c r="AX257" i="10" s="1"/>
  <c r="E257" i="10"/>
  <c r="S255" i="10"/>
  <c r="H255" i="10"/>
  <c r="AJ255" i="10" s="1"/>
  <c r="D255" i="10"/>
  <c r="F255" i="10" s="1"/>
  <c r="G255" i="10"/>
  <c r="AY255" i="10" s="1"/>
  <c r="AX255" i="10" s="1"/>
  <c r="E255" i="10"/>
  <c r="H253" i="10"/>
  <c r="G253" i="10"/>
  <c r="AY253" i="10" s="1"/>
  <c r="AX253" i="10" s="1"/>
  <c r="BC253" i="10" s="1"/>
  <c r="AZ253" i="10" s="1"/>
  <c r="S251" i="10"/>
  <c r="D251" i="10"/>
  <c r="F251" i="10" s="1"/>
  <c r="E251" i="10"/>
  <c r="H249" i="10"/>
  <c r="AU249" i="10" s="1"/>
  <c r="G249" i="10"/>
  <c r="AY249" i="10" s="1"/>
  <c r="AX249" i="10" s="1"/>
  <c r="S247" i="10"/>
  <c r="D247" i="10"/>
  <c r="F247" i="10" s="1"/>
  <c r="E247" i="10"/>
  <c r="H245" i="10"/>
  <c r="G245" i="10"/>
  <c r="AY245" i="10" s="1"/>
  <c r="AX245" i="10" s="1"/>
  <c r="S243" i="10"/>
  <c r="D243" i="10"/>
  <c r="F243" i="10" s="1"/>
  <c r="E243" i="10"/>
  <c r="S239" i="10"/>
  <c r="T239" i="10" s="1"/>
  <c r="D239" i="10"/>
  <c r="F239" i="10" s="1"/>
  <c r="E239" i="10"/>
  <c r="S237" i="10"/>
  <c r="D237" i="10"/>
  <c r="F237" i="10" s="1"/>
  <c r="E237" i="10"/>
  <c r="S235" i="10"/>
  <c r="H235" i="10"/>
  <c r="AP235" i="10" s="1"/>
  <c r="D235" i="10"/>
  <c r="F235" i="10" s="1"/>
  <c r="G235" i="10"/>
  <c r="AY235" i="10" s="1"/>
  <c r="AX235" i="10" s="1"/>
  <c r="E235" i="10"/>
  <c r="S233" i="10"/>
  <c r="U233" i="10" s="1"/>
  <c r="H233" i="10"/>
  <c r="AV233" i="10" s="1"/>
  <c r="D233" i="10"/>
  <c r="F233" i="10" s="1"/>
  <c r="G233" i="10"/>
  <c r="AY233" i="10" s="1"/>
  <c r="AX233" i="10" s="1"/>
  <c r="E233" i="10"/>
  <c r="S231" i="10"/>
  <c r="H231" i="10"/>
  <c r="AU231" i="10" s="1"/>
  <c r="D231" i="10"/>
  <c r="F231" i="10" s="1"/>
  <c r="G231" i="10"/>
  <c r="AY231" i="10" s="1"/>
  <c r="AX231" i="10" s="1"/>
  <c r="E231" i="10"/>
  <c r="G229" i="10"/>
  <c r="AY229" i="10" s="1"/>
  <c r="AX229" i="10" s="1"/>
  <c r="E229" i="10"/>
  <c r="S229" i="10"/>
  <c r="H229" i="10"/>
  <c r="D229" i="10"/>
  <c r="F229" i="10" s="1"/>
  <c r="G227" i="10"/>
  <c r="AY227" i="10" s="1"/>
  <c r="AX227" i="10" s="1"/>
  <c r="E227" i="10"/>
  <c r="S227" i="10"/>
  <c r="U227" i="10" s="1"/>
  <c r="H227" i="10"/>
  <c r="AK227" i="10" s="1"/>
  <c r="D227" i="10"/>
  <c r="F227" i="10" s="1"/>
  <c r="G225" i="10"/>
  <c r="AY225" i="10" s="1"/>
  <c r="AX225" i="10" s="1"/>
  <c r="BC225" i="10" s="1"/>
  <c r="AZ225" i="10" s="1"/>
  <c r="E225" i="10"/>
  <c r="S225" i="10"/>
  <c r="T225" i="10" s="1"/>
  <c r="H225" i="10"/>
  <c r="AK225" i="10" s="1"/>
  <c r="D225" i="10"/>
  <c r="F225" i="10" s="1"/>
  <c r="G223" i="10"/>
  <c r="AY223" i="10" s="1"/>
  <c r="AX223" i="10" s="1"/>
  <c r="BC223" i="10" s="1"/>
  <c r="AZ223" i="10" s="1"/>
  <c r="E223" i="10"/>
  <c r="S223" i="10"/>
  <c r="H223" i="10"/>
  <c r="AV223" i="10" s="1"/>
  <c r="D223" i="10"/>
  <c r="F223" i="10" s="1"/>
  <c r="G221" i="10"/>
  <c r="AY221" i="10" s="1"/>
  <c r="AX221" i="10" s="1"/>
  <c r="E221" i="10"/>
  <c r="S221" i="10"/>
  <c r="H221" i="10"/>
  <c r="AQ221" i="10" s="1"/>
  <c r="D221" i="10"/>
  <c r="F221" i="10" s="1"/>
  <c r="G219" i="10"/>
  <c r="AY219" i="10" s="1"/>
  <c r="AX219" i="10" s="1"/>
  <c r="E219" i="10"/>
  <c r="S219" i="10"/>
  <c r="T219" i="10" s="1"/>
  <c r="H219" i="10"/>
  <c r="AS219" i="10" s="1"/>
  <c r="D219" i="10"/>
  <c r="F219" i="10" s="1"/>
  <c r="G217" i="10"/>
  <c r="AY217" i="10" s="1"/>
  <c r="AX217" i="10" s="1"/>
  <c r="BC217" i="10" s="1"/>
  <c r="AZ217" i="10" s="1"/>
  <c r="E217" i="10"/>
  <c r="S217" i="10"/>
  <c r="T217" i="10" s="1"/>
  <c r="H217" i="10"/>
  <c r="AS217" i="10" s="1"/>
  <c r="D217" i="10"/>
  <c r="F217" i="10" s="1"/>
  <c r="G215" i="10"/>
  <c r="AY215" i="10" s="1"/>
  <c r="AX215" i="10" s="1"/>
  <c r="BC215" i="10" s="1"/>
  <c r="AZ215" i="10" s="1"/>
  <c r="E215" i="10"/>
  <c r="S215" i="10"/>
  <c r="T215" i="10" s="1"/>
  <c r="H215" i="10"/>
  <c r="AO215" i="10" s="1"/>
  <c r="D215" i="10"/>
  <c r="F215" i="10" s="1"/>
  <c r="G213" i="10"/>
  <c r="AY213" i="10" s="1"/>
  <c r="AX213" i="10" s="1"/>
  <c r="E213" i="10"/>
  <c r="S213" i="10"/>
  <c r="T213" i="10" s="1"/>
  <c r="H213" i="10"/>
  <c r="D213" i="10"/>
  <c r="F213" i="10" s="1"/>
  <c r="G211" i="10"/>
  <c r="AY211" i="10" s="1"/>
  <c r="AX211" i="10" s="1"/>
  <c r="BC211" i="10" s="1"/>
  <c r="AZ211" i="10" s="1"/>
  <c r="E211" i="10"/>
  <c r="S211" i="10"/>
  <c r="U211" i="10" s="1"/>
  <c r="H211" i="10"/>
  <c r="AK211" i="10" s="1"/>
  <c r="D211" i="10"/>
  <c r="F211" i="10" s="1"/>
  <c r="G209" i="10"/>
  <c r="AY209" i="10" s="1"/>
  <c r="AX209" i="10" s="1"/>
  <c r="E209" i="10"/>
  <c r="S209" i="10"/>
  <c r="T209" i="10" s="1"/>
  <c r="H209" i="10"/>
  <c r="D209" i="10"/>
  <c r="F209" i="10" s="1"/>
  <c r="G207" i="10"/>
  <c r="AY207" i="10" s="1"/>
  <c r="AX207" i="10" s="1"/>
  <c r="E207" i="10"/>
  <c r="S207" i="10"/>
  <c r="T207" i="10" s="1"/>
  <c r="H207" i="10"/>
  <c r="AV207" i="10" s="1"/>
  <c r="D207" i="10"/>
  <c r="F207" i="10" s="1"/>
  <c r="G205" i="10"/>
  <c r="AY205" i="10" s="1"/>
  <c r="AX205" i="10" s="1"/>
  <c r="E205" i="10"/>
  <c r="S205" i="10"/>
  <c r="H205" i="10"/>
  <c r="AV205" i="10" s="1"/>
  <c r="D205" i="10"/>
  <c r="F205" i="10" s="1"/>
  <c r="G203" i="10"/>
  <c r="AY203" i="10" s="1"/>
  <c r="AX203" i="10" s="1"/>
  <c r="BC203" i="10" s="1"/>
  <c r="AZ203" i="10" s="1"/>
  <c r="E203" i="10"/>
  <c r="S203" i="10"/>
  <c r="T203" i="10" s="1"/>
  <c r="H203" i="10"/>
  <c r="AU203" i="10" s="1"/>
  <c r="D203" i="10"/>
  <c r="F203" i="10" s="1"/>
  <c r="G201" i="10"/>
  <c r="AY201" i="10" s="1"/>
  <c r="AX201" i="10" s="1"/>
  <c r="E201" i="10"/>
  <c r="S201" i="10"/>
  <c r="H201" i="10"/>
  <c r="AM201" i="10" s="1"/>
  <c r="D201" i="10"/>
  <c r="F201" i="10" s="1"/>
  <c r="G199" i="10"/>
  <c r="AY199" i="10" s="1"/>
  <c r="AX199" i="10" s="1"/>
  <c r="BC199" i="10" s="1"/>
  <c r="AZ199" i="10" s="1"/>
  <c r="E199" i="10"/>
  <c r="S199" i="10"/>
  <c r="H199" i="10"/>
  <c r="V199" i="10" s="1"/>
  <c r="W199" i="10" s="1"/>
  <c r="X199" i="10" s="1"/>
  <c r="Y199" i="10" s="1"/>
  <c r="Z199" i="10" s="1"/>
  <c r="AA199" i="10" s="1"/>
  <c r="AB199" i="10" s="1"/>
  <c r="D199" i="10"/>
  <c r="F199" i="10" s="1"/>
  <c r="G197" i="10"/>
  <c r="AY197" i="10" s="1"/>
  <c r="AX197" i="10" s="1"/>
  <c r="E197" i="10"/>
  <c r="S197" i="10"/>
  <c r="H197" i="10"/>
  <c r="AO197" i="10" s="1"/>
  <c r="D197" i="10"/>
  <c r="F197" i="10" s="1"/>
  <c r="G195" i="10"/>
  <c r="AY195" i="10" s="1"/>
  <c r="AX195" i="10" s="1"/>
  <c r="E195" i="10"/>
  <c r="S195" i="10"/>
  <c r="H195" i="10"/>
  <c r="AK195" i="10" s="1"/>
  <c r="D195" i="10"/>
  <c r="F195" i="10" s="1"/>
  <c r="G193" i="10"/>
  <c r="AY193" i="10" s="1"/>
  <c r="AX193" i="10" s="1"/>
  <c r="BC193" i="10" s="1"/>
  <c r="AZ193" i="10" s="1"/>
  <c r="E193" i="10"/>
  <c r="S193" i="10"/>
  <c r="H193" i="10"/>
  <c r="D193" i="10"/>
  <c r="F193" i="10" s="1"/>
  <c r="E161" i="10"/>
  <c r="AU140" i="10"/>
  <c r="AS140" i="10"/>
  <c r="AQ140" i="10"/>
  <c r="AO140" i="10"/>
  <c r="AM140" i="10"/>
  <c r="AK140" i="10"/>
  <c r="V140" i="10"/>
  <c r="AV140" i="10"/>
  <c r="AT140" i="10"/>
  <c r="AR140" i="10"/>
  <c r="AP140" i="10"/>
  <c r="AN140" i="10"/>
  <c r="AL140" i="10"/>
  <c r="AJ140" i="10"/>
  <c r="AS134" i="10"/>
  <c r="AO134" i="10"/>
  <c r="AK134" i="10"/>
  <c r="AV134" i="10"/>
  <c r="AR134" i="10"/>
  <c r="AN134" i="10"/>
  <c r="AJ134" i="10"/>
  <c r="L440" i="10"/>
  <c r="L438" i="10"/>
  <c r="AW438" i="10"/>
  <c r="L436" i="10"/>
  <c r="AW436" i="10"/>
  <c r="L434" i="10"/>
  <c r="AW434" i="10"/>
  <c r="L432" i="10"/>
  <c r="AW432" i="10"/>
  <c r="L430" i="10"/>
  <c r="AW430" i="10"/>
  <c r="L428" i="10"/>
  <c r="AW428" i="10"/>
  <c r="L426" i="10"/>
  <c r="AW426" i="10"/>
  <c r="L424" i="10"/>
  <c r="AW424" i="10"/>
  <c r="L422" i="10"/>
  <c r="AW422" i="10"/>
  <c r="AW420" i="10"/>
  <c r="L420" i="10"/>
  <c r="AW418" i="10"/>
  <c r="L418" i="10"/>
  <c r="AW416" i="10"/>
  <c r="L416" i="10"/>
  <c r="AW414" i="10"/>
  <c r="L414" i="10"/>
  <c r="AW412" i="10"/>
  <c r="L412" i="10"/>
  <c r="AW410" i="10"/>
  <c r="L410" i="10"/>
  <c r="AW408" i="10"/>
  <c r="L408" i="10"/>
  <c r="AW406" i="10"/>
  <c r="L406" i="10"/>
  <c r="AW404" i="10"/>
  <c r="L404" i="10"/>
  <c r="AW402" i="10"/>
  <c r="L402" i="10"/>
  <c r="AW400" i="10"/>
  <c r="L400" i="10"/>
  <c r="AW398" i="10"/>
  <c r="L398" i="10"/>
  <c r="L396" i="10"/>
  <c r="AW396" i="10"/>
  <c r="L394" i="10"/>
  <c r="AW394" i="10"/>
  <c r="L392" i="10"/>
  <c r="AW392" i="10"/>
  <c r="AW390" i="10"/>
  <c r="L390" i="10"/>
  <c r="AW388" i="10"/>
  <c r="L388" i="10"/>
  <c r="AW386" i="10"/>
  <c r="L386" i="10"/>
  <c r="AW384" i="10"/>
  <c r="L384" i="10"/>
  <c r="AW382" i="10"/>
  <c r="L382" i="10"/>
  <c r="AW380" i="10"/>
  <c r="L380" i="10"/>
  <c r="AW378" i="10"/>
  <c r="L378" i="10"/>
  <c r="AW376" i="10"/>
  <c r="L376" i="10"/>
  <c r="AW374" i="10"/>
  <c r="L374" i="10"/>
  <c r="AW372" i="10"/>
  <c r="L372" i="10"/>
  <c r="AW370" i="10"/>
  <c r="L370" i="10"/>
  <c r="AW366" i="10"/>
  <c r="L366" i="10"/>
  <c r="AW364" i="10"/>
  <c r="L364" i="10"/>
  <c r="AW362" i="10"/>
  <c r="L362" i="10"/>
  <c r="AW360" i="10"/>
  <c r="L360" i="10"/>
  <c r="AW358" i="10"/>
  <c r="L358" i="10"/>
  <c r="L356" i="10"/>
  <c r="AW356" i="10"/>
  <c r="L354" i="10"/>
  <c r="AW354" i="10"/>
  <c r="L352" i="10"/>
  <c r="AW352" i="10"/>
  <c r="L350" i="10"/>
  <c r="AW350" i="10"/>
  <c r="L348" i="10"/>
  <c r="AW348" i="10"/>
  <c r="L346" i="10"/>
  <c r="AW346" i="10"/>
  <c r="L344" i="10"/>
  <c r="AW344" i="10"/>
  <c r="L342" i="10"/>
  <c r="AW342" i="10"/>
  <c r="L340" i="10"/>
  <c r="AW340" i="10"/>
  <c r="L338" i="10"/>
  <c r="AW338" i="10"/>
  <c r="L336" i="10"/>
  <c r="AW336" i="10"/>
  <c r="L334" i="10"/>
  <c r="AW334" i="10"/>
  <c r="AW82" i="10"/>
  <c r="AW78" i="10"/>
  <c r="AW76" i="10"/>
  <c r="AW74" i="10"/>
  <c r="AW68" i="10"/>
  <c r="AW64" i="10"/>
  <c r="AW62" i="10"/>
  <c r="L62" i="10"/>
  <c r="AW60" i="10"/>
  <c r="L60" i="10"/>
  <c r="AW58" i="10"/>
  <c r="L58" i="10"/>
  <c r="AW50" i="10"/>
  <c r="L50" i="10"/>
  <c r="AL4" i="5"/>
  <c r="AK3" i="5"/>
  <c r="AL3" i="5" s="1"/>
  <c r="T386" i="10"/>
  <c r="AK453" i="10"/>
  <c r="AS453" i="10"/>
  <c r="AR453" i="10"/>
  <c r="AV467" i="10"/>
  <c r="V467" i="10"/>
  <c r="W467" i="10" s="1"/>
  <c r="X467" i="10" s="1"/>
  <c r="Y467" i="10" s="1"/>
  <c r="AQ467" i="10"/>
  <c r="T80" i="10"/>
  <c r="T382" i="10"/>
  <c r="AJ453" i="10"/>
  <c r="V453" i="10"/>
  <c r="W453" i="10" s="1"/>
  <c r="X453" i="10" s="1"/>
  <c r="AM453" i="10"/>
  <c r="AQ453" i="10"/>
  <c r="AU453" i="10"/>
  <c r="AP453" i="10"/>
  <c r="AJ467" i="10"/>
  <c r="AR467" i="10"/>
  <c r="AL467" i="10"/>
  <c r="AT467" i="10"/>
  <c r="AK467" i="10"/>
  <c r="AO467" i="10"/>
  <c r="T260" i="10"/>
  <c r="T268" i="10"/>
  <c r="T312" i="10"/>
  <c r="U182" i="10"/>
  <c r="U206" i="10"/>
  <c r="AR152" i="10"/>
  <c r="V152" i="10"/>
  <c r="AQ158" i="10"/>
  <c r="AU166" i="10"/>
  <c r="AQ174" i="10"/>
  <c r="V174" i="10"/>
  <c r="AP174" i="10"/>
  <c r="T176" i="10"/>
  <c r="AU182" i="10"/>
  <c r="AR202" i="10"/>
  <c r="AT222" i="10"/>
  <c r="V226" i="10"/>
  <c r="AL236" i="10"/>
  <c r="AP264" i="10"/>
  <c r="AT308" i="10"/>
  <c r="AL308" i="10"/>
  <c r="AQ308" i="10"/>
  <c r="V308" i="10"/>
  <c r="AP312" i="10"/>
  <c r="AU312" i="10"/>
  <c r="AM312" i="10"/>
  <c r="AT316" i="10"/>
  <c r="AL316" i="10"/>
  <c r="AQ316" i="10"/>
  <c r="V316" i="10"/>
  <c r="W316" i="10" s="1"/>
  <c r="X316" i="10" s="1"/>
  <c r="AT324" i="10"/>
  <c r="AL324" i="10"/>
  <c r="AQ324" i="10"/>
  <c r="V324" i="10"/>
  <c r="W324" i="10" s="1"/>
  <c r="X324" i="10" s="1"/>
  <c r="Y324" i="10" s="1"/>
  <c r="Z324" i="10" s="1"/>
  <c r="AA324" i="10" s="1"/>
  <c r="AB324" i="10" s="1"/>
  <c r="AC324" i="10" s="1"/>
  <c r="AS164" i="10"/>
  <c r="AO164" i="10"/>
  <c r="AK164" i="10"/>
  <c r="AV164" i="10"/>
  <c r="AR164" i="10"/>
  <c r="AN164" i="10"/>
  <c r="AJ164" i="10"/>
  <c r="AS168" i="10"/>
  <c r="AO168" i="10"/>
  <c r="AK168" i="10"/>
  <c r="AV168" i="10"/>
  <c r="AR168" i="10"/>
  <c r="AN168" i="10"/>
  <c r="AJ168" i="10"/>
  <c r="AV172" i="10"/>
  <c r="AS176" i="10"/>
  <c r="AR176" i="10"/>
  <c r="AU180" i="10"/>
  <c r="AS180" i="10"/>
  <c r="AQ180" i="10"/>
  <c r="AO180" i="10"/>
  <c r="AM180" i="10"/>
  <c r="AK180" i="10"/>
  <c r="V180" i="10"/>
  <c r="AV180" i="10"/>
  <c r="AT180" i="10"/>
  <c r="AR180" i="10"/>
  <c r="AP180" i="10"/>
  <c r="AN180" i="10"/>
  <c r="AL180" i="10"/>
  <c r="AJ180" i="10"/>
  <c r="AU184" i="10"/>
  <c r="AS184" i="10"/>
  <c r="AQ184" i="10"/>
  <c r="AO184" i="10"/>
  <c r="AM184" i="10"/>
  <c r="AK184" i="10"/>
  <c r="V184" i="10"/>
  <c r="AV184" i="10"/>
  <c r="AT184" i="10"/>
  <c r="AR184" i="10"/>
  <c r="AP184" i="10"/>
  <c r="AN184" i="10"/>
  <c r="AL184" i="10"/>
  <c r="AJ184" i="10"/>
  <c r="AU188" i="10"/>
  <c r="AS188" i="10"/>
  <c r="AQ188" i="10"/>
  <c r="AO188" i="10"/>
  <c r="AM188" i="10"/>
  <c r="AK188" i="10"/>
  <c r="V188" i="10"/>
  <c r="AV188" i="10"/>
  <c r="AT188" i="10"/>
  <c r="AR188" i="10"/>
  <c r="AP188" i="10"/>
  <c r="AN188" i="10"/>
  <c r="AL188" i="10"/>
  <c r="AJ188" i="10"/>
  <c r="AU192" i="10"/>
  <c r="AS192" i="10"/>
  <c r="AQ192" i="10"/>
  <c r="AO192" i="10"/>
  <c r="AM192" i="10"/>
  <c r="AK192" i="10"/>
  <c r="V192" i="10"/>
  <c r="AV192" i="10"/>
  <c r="AT192" i="10"/>
  <c r="AR192" i="10"/>
  <c r="AP192" i="10"/>
  <c r="AN192" i="10"/>
  <c r="AL192" i="10"/>
  <c r="AJ192" i="10"/>
  <c r="AU196" i="10"/>
  <c r="AS196" i="10"/>
  <c r="AQ196" i="10"/>
  <c r="AO196" i="10"/>
  <c r="AM196" i="10"/>
  <c r="AK196" i="10"/>
  <c r="V196" i="10"/>
  <c r="W196" i="10" s="1"/>
  <c r="X196" i="10" s="1"/>
  <c r="Y196" i="10" s="1"/>
  <c r="Z196" i="10" s="1"/>
  <c r="AV196" i="10"/>
  <c r="AT196" i="10"/>
  <c r="AR196" i="10"/>
  <c r="AP196" i="10"/>
  <c r="AN196" i="10"/>
  <c r="AL196" i="10"/>
  <c r="AJ196" i="10"/>
  <c r="AQ208" i="10"/>
  <c r="AP208" i="10"/>
  <c r="AM212" i="10"/>
  <c r="AL212" i="10"/>
  <c r="AU220" i="10"/>
  <c r="AM220" i="10"/>
  <c r="AT220" i="10"/>
  <c r="AL220" i="10"/>
  <c r="AU228" i="10"/>
  <c r="AM228" i="10"/>
  <c r="AT228" i="10"/>
  <c r="AL228" i="10"/>
  <c r="AT230" i="10"/>
  <c r="AQ230" i="10"/>
  <c r="AT234" i="10"/>
  <c r="AQ234" i="10"/>
  <c r="AT250" i="10"/>
  <c r="AT254" i="10"/>
  <c r="AQ254" i="10"/>
  <c r="T258" i="10"/>
  <c r="AJ258" i="10"/>
  <c r="AJ262" i="10"/>
  <c r="T266" i="10"/>
  <c r="AT266" i="10"/>
  <c r="AQ266" i="10"/>
  <c r="AT270" i="10"/>
  <c r="AQ270" i="10"/>
  <c r="T274" i="10"/>
  <c r="AR310" i="10"/>
  <c r="AJ310" i="10"/>
  <c r="AO310" i="10"/>
  <c r="AT314" i="10"/>
  <c r="AL314" i="10"/>
  <c r="AQ314" i="10"/>
  <c r="V314" i="10"/>
  <c r="W314" i="10" s="1"/>
  <c r="X314" i="10" s="1"/>
  <c r="AT318" i="10"/>
  <c r="AL318" i="10"/>
  <c r="AQ318" i="10"/>
  <c r="V318" i="10"/>
  <c r="W318" i="10" s="1"/>
  <c r="T322" i="10"/>
  <c r="AR322" i="10"/>
  <c r="AJ322" i="10"/>
  <c r="AO322" i="10"/>
  <c r="W340" i="10"/>
  <c r="X340" i="10" s="1"/>
  <c r="Y340" i="10" s="1"/>
  <c r="Z340" i="10" s="1"/>
  <c r="AA340" i="10" s="1"/>
  <c r="W344" i="10"/>
  <c r="X344" i="10" s="1"/>
  <c r="Y344" i="10" s="1"/>
  <c r="Z344" i="10" s="1"/>
  <c r="AA344" i="10" s="1"/>
  <c r="W350" i="10"/>
  <c r="X350" i="10" s="1"/>
  <c r="Y350" i="10" s="1"/>
  <c r="Z350" i="10" s="1"/>
  <c r="W356" i="10"/>
  <c r="X356" i="10" s="1"/>
  <c r="Y356" i="10" s="1"/>
  <c r="AW84" i="10"/>
  <c r="G72" i="15"/>
  <c r="G70" i="15"/>
  <c r="G68" i="15"/>
  <c r="G66" i="15"/>
  <c r="G64" i="15"/>
  <c r="G62" i="15"/>
  <c r="G60" i="15"/>
  <c r="G58" i="15"/>
  <c r="G56" i="15"/>
  <c r="G54" i="15"/>
  <c r="H73" i="15"/>
  <c r="H71" i="15"/>
  <c r="H69" i="15"/>
  <c r="H67" i="15"/>
  <c r="H65" i="15"/>
  <c r="H63" i="15"/>
  <c r="H61" i="15"/>
  <c r="H59" i="15"/>
  <c r="H57" i="15"/>
  <c r="H55" i="15"/>
  <c r="H53" i="15"/>
  <c r="H51" i="15"/>
  <c r="G52" i="15"/>
  <c r="H49" i="15"/>
  <c r="H47" i="15"/>
  <c r="H45" i="15"/>
  <c r="H43" i="15"/>
  <c r="H41" i="15"/>
  <c r="H39" i="15"/>
  <c r="H37" i="15"/>
  <c r="H35" i="15"/>
  <c r="H33" i="15"/>
  <c r="H31" i="15"/>
  <c r="H29" i="15"/>
  <c r="H27" i="15"/>
  <c r="G51" i="15"/>
  <c r="G48" i="15"/>
  <c r="G46" i="15"/>
  <c r="G44" i="15"/>
  <c r="G42" i="15"/>
  <c r="G40" i="15"/>
  <c r="G38" i="15"/>
  <c r="G36" i="15"/>
  <c r="G34" i="15"/>
  <c r="G32" i="15"/>
  <c r="G30" i="15"/>
  <c r="G27" i="15"/>
  <c r="H24" i="15"/>
  <c r="H22" i="15"/>
  <c r="H20" i="15"/>
  <c r="H18" i="15"/>
  <c r="H16" i="15"/>
  <c r="H14" i="15"/>
  <c r="H12" i="15"/>
  <c r="H10" i="15"/>
  <c r="H8" i="15"/>
  <c r="H6" i="15"/>
  <c r="G26" i="15"/>
  <c r="G24" i="15"/>
  <c r="G22" i="15"/>
  <c r="G20" i="15"/>
  <c r="G18" i="15"/>
  <c r="G16" i="15"/>
  <c r="G14" i="15"/>
  <c r="G12" i="15"/>
  <c r="G10" i="15"/>
  <c r="G8" i="15"/>
  <c r="G6" i="15"/>
  <c r="AO238" i="10"/>
  <c r="V234" i="10"/>
  <c r="W234" i="10" s="1"/>
  <c r="X234" i="10" s="1"/>
  <c r="Y234" i="10" s="1"/>
  <c r="V230" i="10"/>
  <c r="W230" i="10" s="1"/>
  <c r="X230" i="10" s="1"/>
  <c r="Y230" i="10" s="1"/>
  <c r="Z230" i="10" s="1"/>
  <c r="AA230" i="10" s="1"/>
  <c r="AB230" i="10" s="1"/>
  <c r="AC230" i="10" s="1"/>
  <c r="AD230" i="10" s="1"/>
  <c r="AE230" i="10" s="1"/>
  <c r="AP228" i="10"/>
  <c r="V228" i="10"/>
  <c r="W228" i="10" s="1"/>
  <c r="X228" i="10" s="1"/>
  <c r="Y228" i="10" s="1"/>
  <c r="Z228" i="10" s="1"/>
  <c r="AA228" i="10" s="1"/>
  <c r="AB228" i="10" s="1"/>
  <c r="AQ228" i="10"/>
  <c r="AP220" i="10"/>
  <c r="V220" i="10"/>
  <c r="W220" i="10" s="1"/>
  <c r="X220" i="10" s="1"/>
  <c r="AQ220" i="10"/>
  <c r="V212" i="10"/>
  <c r="AL208" i="10"/>
  <c r="AM208" i="10"/>
  <c r="AL176" i="10"/>
  <c r="AT176" i="10"/>
  <c r="AM176" i="10"/>
  <c r="AL172" i="10"/>
  <c r="AT172" i="10"/>
  <c r="AM172" i="10"/>
  <c r="AL168" i="10"/>
  <c r="AP168" i="10"/>
  <c r="AT168" i="10"/>
  <c r="V168" i="10"/>
  <c r="AM168" i="10"/>
  <c r="AQ168" i="10"/>
  <c r="AL164" i="10"/>
  <c r="AP164" i="10"/>
  <c r="AT164" i="10"/>
  <c r="V164" i="10"/>
  <c r="AM164" i="10"/>
  <c r="AQ164" i="10"/>
  <c r="AM264" i="10"/>
  <c r="AP256" i="10"/>
  <c r="AN218" i="10"/>
  <c r="AQ206" i="10"/>
  <c r="AP190" i="10"/>
  <c r="AM182" i="10"/>
  <c r="AL182" i="10"/>
  <c r="T186" i="10"/>
  <c r="U186" i="10"/>
  <c r="AO194" i="10"/>
  <c r="AN194" i="10"/>
  <c r="AM198" i="10"/>
  <c r="AL198" i="10"/>
  <c r="AK202" i="10"/>
  <c r="AJ202" i="10"/>
  <c r="AT236" i="10"/>
  <c r="AQ236" i="10"/>
  <c r="AL260" i="10"/>
  <c r="V260" i="10"/>
  <c r="AT268" i="10"/>
  <c r="AQ268" i="10"/>
  <c r="AW97" i="10"/>
  <c r="T96" i="10"/>
  <c r="G466" i="10"/>
  <c r="AY466" i="10" s="1"/>
  <c r="AX466" i="10" s="1"/>
  <c r="H466" i="10"/>
  <c r="AT466" i="10" s="1"/>
  <c r="S466" i="10"/>
  <c r="U466" i="10" s="1"/>
  <c r="G464" i="10"/>
  <c r="AY464" i="10" s="1"/>
  <c r="AX464" i="10" s="1"/>
  <c r="H464" i="10"/>
  <c r="S464" i="10"/>
  <c r="G462" i="10"/>
  <c r="AY462" i="10" s="1"/>
  <c r="AX462" i="10" s="1"/>
  <c r="S462" i="10"/>
  <c r="D462" i="10"/>
  <c r="F462" i="10" s="1"/>
  <c r="S458" i="10"/>
  <c r="D458" i="10"/>
  <c r="F458" i="10" s="1"/>
  <c r="G458" i="10"/>
  <c r="AY458" i="10" s="1"/>
  <c r="AX458" i="10" s="1"/>
  <c r="BC458" i="10" s="1"/>
  <c r="AZ458" i="10" s="1"/>
  <c r="S454" i="10"/>
  <c r="T454" i="10" s="1"/>
  <c r="D454" i="10"/>
  <c r="F454" i="10" s="1"/>
  <c r="E454" i="10"/>
  <c r="G452" i="10"/>
  <c r="AY452" i="10" s="1"/>
  <c r="AX452" i="10" s="1"/>
  <c r="H452" i="10"/>
  <c r="S452" i="10"/>
  <c r="G450" i="10"/>
  <c r="AY450" i="10" s="1"/>
  <c r="AX450" i="10" s="1"/>
  <c r="H450" i="10"/>
  <c r="S450" i="10"/>
  <c r="G448" i="10"/>
  <c r="AY448" i="10" s="1"/>
  <c r="AX448" i="10" s="1"/>
  <c r="S448" i="10"/>
  <c r="U448" i="10" s="1"/>
  <c r="D448" i="10"/>
  <c r="F448" i="10" s="1"/>
  <c r="G446" i="10"/>
  <c r="AY446" i="10" s="1"/>
  <c r="AX446" i="10" s="1"/>
  <c r="S446" i="10"/>
  <c r="D446" i="10"/>
  <c r="F446" i="10" s="1"/>
  <c r="G444" i="10"/>
  <c r="AY444" i="10" s="1"/>
  <c r="AX444" i="10" s="1"/>
  <c r="S444" i="10"/>
  <c r="T444" i="10" s="1"/>
  <c r="D444" i="10"/>
  <c r="F444" i="10" s="1"/>
  <c r="G442" i="10"/>
  <c r="AY442" i="10" s="1"/>
  <c r="AX442" i="10" s="1"/>
  <c r="S442" i="10"/>
  <c r="D442" i="10"/>
  <c r="F442" i="10" s="1"/>
  <c r="S440" i="10"/>
  <c r="D440" i="10"/>
  <c r="F440" i="10" s="1"/>
  <c r="G440" i="10"/>
  <c r="AY440" i="10" s="1"/>
  <c r="AX440" i="10" s="1"/>
  <c r="H438" i="10"/>
  <c r="E438" i="10"/>
  <c r="S436" i="10"/>
  <c r="D436" i="10"/>
  <c r="F436" i="10" s="1"/>
  <c r="G436" i="10"/>
  <c r="AY436" i="10" s="1"/>
  <c r="AX436" i="10" s="1"/>
  <c r="H434" i="10"/>
  <c r="G434" i="10"/>
  <c r="AY434" i="10" s="1"/>
  <c r="AX434" i="10" s="1"/>
  <c r="BC434" i="10" s="1"/>
  <c r="AZ434" i="10" s="1"/>
  <c r="S432" i="10"/>
  <c r="D432" i="10"/>
  <c r="F432" i="10" s="1"/>
  <c r="E432" i="10"/>
  <c r="H430" i="10"/>
  <c r="G430" i="10"/>
  <c r="AY430" i="10" s="1"/>
  <c r="AX430" i="10" s="1"/>
  <c r="BC430" i="10" s="1"/>
  <c r="AZ430" i="10" s="1"/>
  <c r="S428" i="10"/>
  <c r="D428" i="10"/>
  <c r="F428" i="10" s="1"/>
  <c r="E428" i="10"/>
  <c r="E474" i="10"/>
  <c r="D474" i="10"/>
  <c r="F474" i="10" s="1"/>
  <c r="G472" i="10"/>
  <c r="AY472" i="10" s="1"/>
  <c r="AX472" i="10" s="1"/>
  <c r="D472" i="10"/>
  <c r="F472" i="10" s="1"/>
  <c r="G470" i="10"/>
  <c r="AY470" i="10" s="1"/>
  <c r="AX470" i="10" s="1"/>
  <c r="D470" i="10"/>
  <c r="F470" i="10" s="1"/>
  <c r="S468" i="10"/>
  <c r="H468" i="10"/>
  <c r="D466" i="10"/>
  <c r="F466" i="10" s="1"/>
  <c r="E464" i="10"/>
  <c r="H462" i="10"/>
  <c r="H458" i="10"/>
  <c r="G454" i="10"/>
  <c r="AY454" i="10" s="1"/>
  <c r="AX454" i="10" s="1"/>
  <c r="E452" i="10"/>
  <c r="D450" i="10"/>
  <c r="F450" i="10" s="1"/>
  <c r="E448" i="10"/>
  <c r="H446" i="10"/>
  <c r="E444" i="10"/>
  <c r="H442" i="10"/>
  <c r="H440" i="10"/>
  <c r="D438" i="10"/>
  <c r="F438" i="10" s="1"/>
  <c r="E436" i="10"/>
  <c r="E434" i="10"/>
  <c r="S434" i="10"/>
  <c r="T434" i="10" s="1"/>
  <c r="H432" i="10"/>
  <c r="AP432" i="10" s="1"/>
  <c r="D430" i="10"/>
  <c r="F430" i="10" s="1"/>
  <c r="G428" i="10"/>
  <c r="AY428" i="10" s="1"/>
  <c r="AX428" i="10" s="1"/>
  <c r="BC428" i="10" s="1"/>
  <c r="AZ428" i="10" s="1"/>
  <c r="H426" i="10"/>
  <c r="H420" i="10"/>
  <c r="H416" i="10"/>
  <c r="H412" i="10"/>
  <c r="H408" i="10"/>
  <c r="E406" i="10"/>
  <c r="E402" i="10"/>
  <c r="E398" i="10"/>
  <c r="H394" i="10"/>
  <c r="H388" i="10"/>
  <c r="H377" i="10"/>
  <c r="H367" i="10"/>
  <c r="H359" i="10"/>
  <c r="G351" i="10"/>
  <c r="AY351" i="10" s="1"/>
  <c r="AX351" i="10" s="1"/>
  <c r="G343" i="10"/>
  <c r="AY343" i="10" s="1"/>
  <c r="AX343" i="10" s="1"/>
  <c r="G335" i="10"/>
  <c r="AY335" i="10" s="1"/>
  <c r="AX335" i="10" s="1"/>
  <c r="AM269" i="10"/>
  <c r="AW93" i="10"/>
  <c r="AJ465" i="10"/>
  <c r="AR465" i="10"/>
  <c r="AL465" i="10"/>
  <c r="AT465" i="10"/>
  <c r="AK465" i="10"/>
  <c r="AO465" i="10"/>
  <c r="AW91" i="10"/>
  <c r="AQ281" i="10"/>
  <c r="AT281" i="10"/>
  <c r="AR293" i="10"/>
  <c r="AK317" i="10"/>
  <c r="AP285" i="10"/>
  <c r="V273" i="10"/>
  <c r="W273" i="10" s="1"/>
  <c r="AQ265" i="10"/>
  <c r="AK219" i="10"/>
  <c r="AS227" i="10"/>
  <c r="AN207" i="10"/>
  <c r="V315" i="10"/>
  <c r="W315" i="10" s="1"/>
  <c r="X315" i="10" s="1"/>
  <c r="Y315" i="10" s="1"/>
  <c r="Z315" i="10" s="1"/>
  <c r="AA315" i="10" s="1"/>
  <c r="AV259" i="10"/>
  <c r="AM231" i="10"/>
  <c r="AO223" i="10"/>
  <c r="AR211" i="10"/>
  <c r="AJ203" i="10"/>
  <c r="AL323" i="10"/>
  <c r="U254" i="10"/>
  <c r="U258" i="10"/>
  <c r="BB258" i="10" s="1"/>
  <c r="U262" i="10"/>
  <c r="T320" i="10"/>
  <c r="F3" i="5"/>
  <c r="B3" i="10" s="1"/>
  <c r="S3" i="10" s="1"/>
  <c r="F7" i="5"/>
  <c r="B7" i="10" s="1"/>
  <c r="B11" i="10"/>
  <c r="B17" i="10"/>
  <c r="B36" i="10"/>
  <c r="AL245" i="10"/>
  <c r="AT249" i="10"/>
  <c r="AP249" i="10"/>
  <c r="AM249" i="10"/>
  <c r="AL253" i="10"/>
  <c r="AT257" i="10"/>
  <c r="AU257" i="10"/>
  <c r="AT261" i="10"/>
  <c r="AL261" i="10"/>
  <c r="AQ261" i="10"/>
  <c r="V261" i="10"/>
  <c r="AP265" i="10"/>
  <c r="AU265" i="10"/>
  <c r="AM265" i="10"/>
  <c r="AT269" i="10"/>
  <c r="AL269" i="10"/>
  <c r="AQ269" i="10"/>
  <c r="V269" i="10"/>
  <c r="W269" i="10" s="1"/>
  <c r="X269" i="10" s="1"/>
  <c r="Y269" i="10" s="1"/>
  <c r="AP273" i="10"/>
  <c r="AU273" i="10"/>
  <c r="AM273" i="10"/>
  <c r="AT277" i="10"/>
  <c r="AL277" i="10"/>
  <c r="AQ277" i="10"/>
  <c r="V277" i="10"/>
  <c r="W277" i="10" s="1"/>
  <c r="AP281" i="10"/>
  <c r="AU281" i="10"/>
  <c r="AM281" i="10"/>
  <c r="AL285" i="10"/>
  <c r="V285" i="10"/>
  <c r="W285" i="10" s="1"/>
  <c r="X285" i="10" s="1"/>
  <c r="AU293" i="10"/>
  <c r="AT313" i="10"/>
  <c r="AP317" i="10"/>
  <c r="V317" i="10"/>
  <c r="W317" i="10" s="1"/>
  <c r="X317" i="10" s="1"/>
  <c r="Y317" i="10" s="1"/>
  <c r="AR313" i="10"/>
  <c r="AS293" i="10"/>
  <c r="AU285" i="10"/>
  <c r="V281" i="10"/>
  <c r="W281" i="10" s="1"/>
  <c r="AL281" i="10"/>
  <c r="AM277" i="10"/>
  <c r="AP277" i="10"/>
  <c r="AQ273" i="10"/>
  <c r="AT273" i="10"/>
  <c r="AU269" i="10"/>
  <c r="V265" i="10"/>
  <c r="W265" i="10" s="1"/>
  <c r="AL265" i="10"/>
  <c r="AM261" i="10"/>
  <c r="AP261" i="10"/>
  <c r="AP257" i="10"/>
  <c r="V257" i="10"/>
  <c r="W257" i="10" s="1"/>
  <c r="X257" i="10" s="1"/>
  <c r="AQ257" i="10"/>
  <c r="AL257" i="10"/>
  <c r="V249" i="10"/>
  <c r="W249" i="10" s="1"/>
  <c r="AQ249" i="10"/>
  <c r="AL249" i="10"/>
  <c r="AR227" i="10"/>
  <c r="AN223" i="10"/>
  <c r="AJ219" i="10"/>
  <c r="AV215" i="10"/>
  <c r="AS211" i="10"/>
  <c r="AO207" i="10"/>
  <c r="AK203" i="10"/>
  <c r="H415" i="10"/>
  <c r="H399" i="10"/>
  <c r="E439" i="10"/>
  <c r="G439" i="10"/>
  <c r="AY439" i="10" s="1"/>
  <c r="AX439" i="10" s="1"/>
  <c r="H437" i="10"/>
  <c r="G437" i="10"/>
  <c r="AY437" i="10" s="1"/>
  <c r="AX437" i="10" s="1"/>
  <c r="G435" i="10"/>
  <c r="AY435" i="10" s="1"/>
  <c r="AX435" i="10" s="1"/>
  <c r="BC435" i="10" s="1"/>
  <c r="AZ435" i="10" s="1"/>
  <c r="E435" i="10"/>
  <c r="H433" i="10"/>
  <c r="E433" i="10"/>
  <c r="G431" i="10"/>
  <c r="AY431" i="10" s="1"/>
  <c r="AX431" i="10" s="1"/>
  <c r="BC431" i="10" s="1"/>
  <c r="AZ431" i="10" s="1"/>
  <c r="E431" i="10"/>
  <c r="H429" i="10"/>
  <c r="E429" i="10"/>
  <c r="G427" i="10"/>
  <c r="AY427" i="10" s="1"/>
  <c r="AX427" i="10" s="1"/>
  <c r="E427" i="10"/>
  <c r="H425" i="10"/>
  <c r="E425" i="10"/>
  <c r="H421" i="10"/>
  <c r="E421" i="10"/>
  <c r="H419" i="10"/>
  <c r="D419" i="10"/>
  <c r="F419" i="10" s="1"/>
  <c r="E417" i="10"/>
  <c r="D417" i="10"/>
  <c r="F417" i="10" s="1"/>
  <c r="E413" i="10"/>
  <c r="D413" i="10"/>
  <c r="F413" i="10" s="1"/>
  <c r="H411" i="10"/>
  <c r="D411" i="10"/>
  <c r="F411" i="10" s="1"/>
  <c r="E409" i="10"/>
  <c r="D409" i="10"/>
  <c r="F409" i="10" s="1"/>
  <c r="E405" i="10"/>
  <c r="D405" i="10"/>
  <c r="F405" i="10" s="1"/>
  <c r="H403" i="10"/>
  <c r="D403" i="10"/>
  <c r="F403" i="10" s="1"/>
  <c r="E401" i="10"/>
  <c r="D401" i="10"/>
  <c r="F401" i="10" s="1"/>
  <c r="H397" i="10"/>
  <c r="G397" i="10"/>
  <c r="AY397" i="10" s="1"/>
  <c r="AX397" i="10" s="1"/>
  <c r="E395" i="10"/>
  <c r="G395" i="10"/>
  <c r="AY395" i="10" s="1"/>
  <c r="AX395" i="10" s="1"/>
  <c r="BC395" i="10" s="1"/>
  <c r="AZ395" i="10" s="1"/>
  <c r="H393" i="10"/>
  <c r="G393" i="10"/>
  <c r="AY393" i="10" s="1"/>
  <c r="AX393" i="10" s="1"/>
  <c r="E389" i="10"/>
  <c r="D389" i="10"/>
  <c r="F389" i="10" s="1"/>
  <c r="E386" i="10"/>
  <c r="D386" i="10"/>
  <c r="F386" i="10" s="1"/>
  <c r="E384" i="10"/>
  <c r="D384" i="10"/>
  <c r="F384" i="10" s="1"/>
  <c r="E374" i="10"/>
  <c r="S374" i="10"/>
  <c r="S370" i="10"/>
  <c r="E370" i="10"/>
  <c r="E368" i="10"/>
  <c r="G368" i="10"/>
  <c r="AY368" i="10" s="1"/>
  <c r="AX368" i="10" s="1"/>
  <c r="E364" i="10"/>
  <c r="D364" i="10"/>
  <c r="F364" i="10" s="1"/>
  <c r="S362" i="10"/>
  <c r="E362" i="10"/>
  <c r="E358" i="10"/>
  <c r="S358" i="10"/>
  <c r="T358" i="10" s="1"/>
  <c r="D354" i="10"/>
  <c r="F354" i="10" s="1"/>
  <c r="H354" i="10"/>
  <c r="H352" i="10"/>
  <c r="S352" i="10"/>
  <c r="H348" i="10"/>
  <c r="E348" i="10"/>
  <c r="D346" i="10"/>
  <c r="F346" i="10" s="1"/>
  <c r="H346" i="10"/>
  <c r="D338" i="10"/>
  <c r="F338" i="10" s="1"/>
  <c r="H338" i="10"/>
  <c r="H336" i="10"/>
  <c r="S336" i="10"/>
  <c r="U336" i="10" s="1"/>
  <c r="B88" i="10"/>
  <c r="T104" i="10"/>
  <c r="AR436" i="10"/>
  <c r="AJ436" i="10"/>
  <c r="AU436" i="10"/>
  <c r="AU432" i="10"/>
  <c r="AT428" i="10"/>
  <c r="AL428" i="10"/>
  <c r="AQ428" i="10"/>
  <c r="V428" i="10"/>
  <c r="W428" i="10" s="1"/>
  <c r="X428" i="10" s="1"/>
  <c r="T182" i="10"/>
  <c r="T276" i="10"/>
  <c r="AU428" i="10"/>
  <c r="AT432" i="10"/>
  <c r="AM436" i="10"/>
  <c r="AN436" i="10"/>
  <c r="T212" i="10"/>
  <c r="AW4" i="5"/>
  <c r="AT233" i="10"/>
  <c r="AN233" i="10"/>
  <c r="AK233" i="10"/>
  <c r="T166" i="10"/>
  <c r="U166" i="10"/>
  <c r="AU206" i="10"/>
  <c r="AM206" i="10"/>
  <c r="AT206" i="10"/>
  <c r="AL206" i="10"/>
  <c r="AQ210" i="10"/>
  <c r="V210" i="10"/>
  <c r="W210" i="10" s="1"/>
  <c r="X210" i="10" s="1"/>
  <c r="Y210" i="10" s="1"/>
  <c r="Z210" i="10" s="1"/>
  <c r="AA210" i="10" s="1"/>
  <c r="AP210" i="10"/>
  <c r="AO214" i="10"/>
  <c r="AV214" i="10"/>
  <c r="AN214" i="10"/>
  <c r="AS218" i="10"/>
  <c r="AK218" i="10"/>
  <c r="AR218" i="10"/>
  <c r="AJ218" i="10"/>
  <c r="AS222" i="10"/>
  <c r="AQ222" i="10"/>
  <c r="V222" i="10"/>
  <c r="W222" i="10" s="1"/>
  <c r="X222" i="10" s="1"/>
  <c r="Y222" i="10" s="1"/>
  <c r="BI222" i="10" s="1"/>
  <c r="AP222" i="10"/>
  <c r="AS226" i="10"/>
  <c r="AU226" i="10"/>
  <c r="AM226" i="10"/>
  <c r="AT226" i="10"/>
  <c r="AL226" i="10"/>
  <c r="AV230" i="10"/>
  <c r="AR230" i="10"/>
  <c r="AN230" i="10"/>
  <c r="AJ230" i="10"/>
  <c r="AS230" i="10"/>
  <c r="AO230" i="10"/>
  <c r="AK230" i="10"/>
  <c r="AV234" i="10"/>
  <c r="AR234" i="10"/>
  <c r="AN234" i="10"/>
  <c r="AJ234" i="10"/>
  <c r="AS234" i="10"/>
  <c r="AO234" i="10"/>
  <c r="AK234" i="10"/>
  <c r="AT238" i="10"/>
  <c r="AL238" i="10"/>
  <c r="AQ238" i="10"/>
  <c r="V238" i="10"/>
  <c r="W238" i="10" s="1"/>
  <c r="X238" i="10" s="1"/>
  <c r="Y238" i="10" s="1"/>
  <c r="Z238" i="10" s="1"/>
  <c r="AP242" i="10"/>
  <c r="AU242" i="10"/>
  <c r="AM242" i="10"/>
  <c r="AT246" i="10"/>
  <c r="AL246" i="10"/>
  <c r="AQ246" i="10"/>
  <c r="V246" i="10"/>
  <c r="W246" i="10" s="1"/>
  <c r="X246" i="10" s="1"/>
  <c r="Y246" i="10" s="1"/>
  <c r="Z246" i="10" s="1"/>
  <c r="AA246" i="10" s="1"/>
  <c r="AR250" i="10"/>
  <c r="AJ250" i="10"/>
  <c r="AO250" i="10"/>
  <c r="AV254" i="10"/>
  <c r="AR254" i="10"/>
  <c r="AN254" i="10"/>
  <c r="AJ254" i="10"/>
  <c r="AS254" i="10"/>
  <c r="AO254" i="10"/>
  <c r="AK254" i="10"/>
  <c r="AT258" i="10"/>
  <c r="AP258" i="10"/>
  <c r="AL258" i="10"/>
  <c r="AU258" i="10"/>
  <c r="AQ258" i="10"/>
  <c r="AM258" i="10"/>
  <c r="V258" i="10"/>
  <c r="W258" i="10" s="1"/>
  <c r="X258" i="10" s="1"/>
  <c r="Y258" i="10" s="1"/>
  <c r="AT262" i="10"/>
  <c r="AP262" i="10"/>
  <c r="AL262" i="10"/>
  <c r="AU262" i="10"/>
  <c r="AQ262" i="10"/>
  <c r="AM262" i="10"/>
  <c r="V262" i="10"/>
  <c r="W262" i="10" s="1"/>
  <c r="X262" i="10" s="1"/>
  <c r="Y262" i="10" s="1"/>
  <c r="AV266" i="10"/>
  <c r="AR266" i="10"/>
  <c r="AN266" i="10"/>
  <c r="AJ266" i="10"/>
  <c r="AS266" i="10"/>
  <c r="AO266" i="10"/>
  <c r="AK266" i="10"/>
  <c r="AV270" i="10"/>
  <c r="AR270" i="10"/>
  <c r="AN270" i="10"/>
  <c r="AJ270" i="10"/>
  <c r="AS270" i="10"/>
  <c r="AO270" i="10"/>
  <c r="AK270" i="10"/>
  <c r="AT310" i="10"/>
  <c r="AP310" i="10"/>
  <c r="AL310" i="10"/>
  <c r="AU310" i="10"/>
  <c r="AQ310" i="10"/>
  <c r="AM310" i="10"/>
  <c r="V310" i="10"/>
  <c r="W310" i="10" s="1"/>
  <c r="X310" i="10" s="1"/>
  <c r="Y310" i="10" s="1"/>
  <c r="AV314" i="10"/>
  <c r="AR314" i="10"/>
  <c r="AN314" i="10"/>
  <c r="AJ314" i="10"/>
  <c r="AS314" i="10"/>
  <c r="AO314" i="10"/>
  <c r="AK314" i="10"/>
  <c r="AV318" i="10"/>
  <c r="AR318" i="10"/>
  <c r="AN318" i="10"/>
  <c r="AJ318" i="10"/>
  <c r="AS318" i="10"/>
  <c r="AO318" i="10"/>
  <c r="AK318" i="10"/>
  <c r="AT322" i="10"/>
  <c r="AP322" i="10"/>
  <c r="AL322" i="10"/>
  <c r="AU322" i="10"/>
  <c r="AQ322" i="10"/>
  <c r="AM322" i="10"/>
  <c r="V322" i="10"/>
  <c r="W322" i="10" s="1"/>
  <c r="X322" i="10" s="1"/>
  <c r="Y322" i="10" s="1"/>
  <c r="AU358" i="10"/>
  <c r="AQ358" i="10"/>
  <c r="AM358" i="10"/>
  <c r="V358" i="10"/>
  <c r="AT358" i="10"/>
  <c r="AP358" i="10"/>
  <c r="AL358" i="10"/>
  <c r="W358" i="10"/>
  <c r="X358" i="10" s="1"/>
  <c r="Y358" i="10" s="1"/>
  <c r="Z358" i="10" s="1"/>
  <c r="AA358" i="10" s="1"/>
  <c r="AB358" i="10" s="1"/>
  <c r="AS358" i="10"/>
  <c r="AK358" i="10"/>
  <c r="AR358" i="10"/>
  <c r="AJ358" i="10"/>
  <c r="AS360" i="10"/>
  <c r="AO360" i="10"/>
  <c r="AK360" i="10"/>
  <c r="AV360" i="10"/>
  <c r="AR360" i="10"/>
  <c r="AN360" i="10"/>
  <c r="AJ360" i="10"/>
  <c r="AU360" i="10"/>
  <c r="AM360" i="10"/>
  <c r="AT360" i="10"/>
  <c r="AL360" i="10"/>
  <c r="AS362" i="10"/>
  <c r="AO362" i="10"/>
  <c r="AK362" i="10"/>
  <c r="AV362" i="10"/>
  <c r="AR362" i="10"/>
  <c r="AN362" i="10"/>
  <c r="AJ362" i="10"/>
  <c r="AQ362" i="10"/>
  <c r="V362" i="10"/>
  <c r="AP362" i="10"/>
  <c r="W362" i="10"/>
  <c r="X362" i="10" s="1"/>
  <c r="Y362" i="10" s="1"/>
  <c r="Z362" i="10" s="1"/>
  <c r="AA362" i="10" s="1"/>
  <c r="AB362" i="10" s="1"/>
  <c r="AC362" i="10" s="1"/>
  <c r="AU364" i="10"/>
  <c r="AQ364" i="10"/>
  <c r="AM364" i="10"/>
  <c r="V364" i="10"/>
  <c r="W364" i="10" s="1"/>
  <c r="X364" i="10" s="1"/>
  <c r="Y364" i="10" s="1"/>
  <c r="Z364" i="10" s="1"/>
  <c r="AA364" i="10" s="1"/>
  <c r="AB364" i="10" s="1"/>
  <c r="AC364" i="10" s="1"/>
  <c r="AT364" i="10"/>
  <c r="AP364" i="10"/>
  <c r="AL364" i="10"/>
  <c r="AS364" i="10"/>
  <c r="AK364" i="10"/>
  <c r="AR364" i="10"/>
  <c r="AJ364" i="10"/>
  <c r="AU368" i="10"/>
  <c r="AQ368" i="10"/>
  <c r="AM368" i="10"/>
  <c r="V368" i="10"/>
  <c r="AT368" i="10"/>
  <c r="AP368" i="10"/>
  <c r="AL368" i="10"/>
  <c r="AO368" i="10"/>
  <c r="AV368" i="10"/>
  <c r="AN368" i="10"/>
  <c r="AS370" i="10"/>
  <c r="AO370" i="10"/>
  <c r="AK370" i="10"/>
  <c r="AV370" i="10"/>
  <c r="AR370" i="10"/>
  <c r="AN370" i="10"/>
  <c r="AJ370" i="10"/>
  <c r="AQ370" i="10"/>
  <c r="V370" i="10"/>
  <c r="W370" i="10" s="1"/>
  <c r="X370" i="10" s="1"/>
  <c r="Y370" i="10" s="1"/>
  <c r="Z370" i="10" s="1"/>
  <c r="AA370" i="10" s="1"/>
  <c r="AB370" i="10" s="1"/>
  <c r="AP370" i="10"/>
  <c r="AU372" i="10"/>
  <c r="AQ372" i="10"/>
  <c r="AM372" i="10"/>
  <c r="V372" i="10"/>
  <c r="AT372" i="10"/>
  <c r="AP372" i="10"/>
  <c r="AL372" i="10"/>
  <c r="W372" i="10"/>
  <c r="X372" i="10" s="1"/>
  <c r="Y372" i="10" s="1"/>
  <c r="Z372" i="10" s="1"/>
  <c r="AO372" i="10"/>
  <c r="AV372" i="10"/>
  <c r="AN372" i="10"/>
  <c r="AU374" i="10"/>
  <c r="AQ374" i="10"/>
  <c r="AM374" i="10"/>
  <c r="V374" i="10"/>
  <c r="AT374" i="10"/>
  <c r="AP374" i="10"/>
  <c r="AL374" i="10"/>
  <c r="W374" i="10"/>
  <c r="X374" i="10" s="1"/>
  <c r="Y374" i="10" s="1"/>
  <c r="Z374" i="10" s="1"/>
  <c r="AA374" i="10" s="1"/>
  <c r="AB374" i="10" s="1"/>
  <c r="AC374" i="10" s="1"/>
  <c r="AD374" i="10" s="1"/>
  <c r="AO374" i="10"/>
  <c r="AV374" i="10"/>
  <c r="AN374" i="10"/>
  <c r="U25" i="10"/>
  <c r="D25" i="10"/>
  <c r="AA5" i="5"/>
  <c r="AC5" i="5" s="1"/>
  <c r="H333" i="10"/>
  <c r="G333" i="10"/>
  <c r="AY333" i="10" s="1"/>
  <c r="AX333" i="10" s="1"/>
  <c r="BC333" i="10" s="1"/>
  <c r="AZ333" i="10" s="1"/>
  <c r="H332" i="10"/>
  <c r="G332" i="10"/>
  <c r="AY332" i="10" s="1"/>
  <c r="AX332" i="10" s="1"/>
  <c r="BC332" i="10" s="1"/>
  <c r="AZ332" i="10" s="1"/>
  <c r="S332" i="10"/>
  <c r="E332" i="10"/>
  <c r="S331" i="10"/>
  <c r="U331" i="10" s="1"/>
  <c r="D331" i="10"/>
  <c r="F331" i="10" s="1"/>
  <c r="E331" i="10"/>
  <c r="S330" i="10"/>
  <c r="D330" i="10"/>
  <c r="F330" i="10" s="1"/>
  <c r="E330" i="10"/>
  <c r="G330" i="10"/>
  <c r="AY330" i="10" s="1"/>
  <c r="AX330" i="10" s="1"/>
  <c r="BC330" i="10" s="1"/>
  <c r="AZ330" i="10" s="1"/>
  <c r="H329" i="10"/>
  <c r="G329" i="10"/>
  <c r="AY329" i="10" s="1"/>
  <c r="AX329" i="10" s="1"/>
  <c r="H328" i="10"/>
  <c r="G328" i="10"/>
  <c r="AY328" i="10" s="1"/>
  <c r="AX328" i="10" s="1"/>
  <c r="D328" i="10"/>
  <c r="F328" i="10" s="1"/>
  <c r="S327" i="10"/>
  <c r="D327" i="10"/>
  <c r="F327" i="10" s="1"/>
  <c r="E327" i="10"/>
  <c r="S326" i="10"/>
  <c r="D326" i="10"/>
  <c r="F326" i="10" s="1"/>
  <c r="E326" i="10"/>
  <c r="H326" i="10"/>
  <c r="H325" i="10"/>
  <c r="G325" i="10"/>
  <c r="AY325" i="10" s="1"/>
  <c r="AX325" i="10" s="1"/>
  <c r="BC325" i="10" s="1"/>
  <c r="AZ325" i="10" s="1"/>
  <c r="E162" i="10"/>
  <c r="H162" i="10"/>
  <c r="S162" i="10"/>
  <c r="U162" i="10" s="1"/>
  <c r="G161" i="10"/>
  <c r="AY161" i="10" s="1"/>
  <c r="AX161" i="10" s="1"/>
  <c r="S161" i="10"/>
  <c r="D161" i="10"/>
  <c r="F161" i="10" s="1"/>
  <c r="G74" i="10"/>
  <c r="AY74" i="10" s="1"/>
  <c r="AX74" i="10" s="1"/>
  <c r="D74" i="10"/>
  <c r="F74" i="10" s="1"/>
  <c r="H71" i="10"/>
  <c r="G71" i="10"/>
  <c r="AY71" i="10" s="1"/>
  <c r="AX71" i="10" s="1"/>
  <c r="D71" i="10"/>
  <c r="F71" i="10" s="1"/>
  <c r="E71" i="10"/>
  <c r="H68" i="10"/>
  <c r="V68" i="10" s="1"/>
  <c r="W68" i="10" s="1"/>
  <c r="S68" i="10"/>
  <c r="U68" i="10" s="1"/>
  <c r="G68" i="10"/>
  <c r="AY68" i="10" s="1"/>
  <c r="AX68" i="10" s="1"/>
  <c r="D68" i="10"/>
  <c r="F68" i="10" s="1"/>
  <c r="G66" i="10"/>
  <c r="AY66" i="10" s="1"/>
  <c r="AX66" i="10" s="1"/>
  <c r="D66" i="10"/>
  <c r="F66" i="10" s="1"/>
  <c r="S66" i="10"/>
  <c r="H64" i="10"/>
  <c r="S64" i="10"/>
  <c r="D64" i="10"/>
  <c r="F64" i="10" s="1"/>
  <c r="H62" i="10"/>
  <c r="G62" i="10"/>
  <c r="AY62" i="10" s="1"/>
  <c r="AX62" i="10" s="1"/>
  <c r="BC62" i="10" s="1"/>
  <c r="D62" i="10"/>
  <c r="F62" i="10" s="1"/>
  <c r="S62" i="10"/>
  <c r="S60" i="10"/>
  <c r="G60" i="10"/>
  <c r="AY60" i="10" s="1"/>
  <c r="AX60" i="10" s="1"/>
  <c r="H58" i="10"/>
  <c r="G58" i="10"/>
  <c r="AY58" i="10" s="1"/>
  <c r="AX58" i="10" s="1"/>
  <c r="BC58" i="10" s="1"/>
  <c r="D58" i="10"/>
  <c r="F58" i="10" s="1"/>
  <c r="S58" i="10"/>
  <c r="A2" i="10"/>
  <c r="F2" i="5"/>
  <c r="B2" i="10" s="1"/>
  <c r="D2" i="10" s="1"/>
  <c r="O3" i="10"/>
  <c r="P3" i="10" s="1"/>
  <c r="AV3" i="5"/>
  <c r="A5" i="10"/>
  <c r="G5" i="5"/>
  <c r="C5" i="10" s="1"/>
  <c r="F5" i="5"/>
  <c r="B5" i="10" s="1"/>
  <c r="Y6" i="5"/>
  <c r="AA6" i="5" s="1"/>
  <c r="AC6" i="5" s="1"/>
  <c r="AH6" i="5"/>
  <c r="AT6" i="5" s="1"/>
  <c r="A9" i="10"/>
  <c r="C9" i="10"/>
  <c r="O11" i="10"/>
  <c r="P11" i="10" s="1"/>
  <c r="BB11" i="10" s="1"/>
  <c r="A13" i="10"/>
  <c r="B13" i="10"/>
  <c r="C13" i="10"/>
  <c r="O13" i="10"/>
  <c r="P13" i="10" s="1"/>
  <c r="A15" i="10"/>
  <c r="C15" i="10"/>
  <c r="B15" i="10"/>
  <c r="O15" i="10"/>
  <c r="P15" i="10" s="1"/>
  <c r="BB15" i="10" s="1"/>
  <c r="O17" i="10"/>
  <c r="P17" i="10" s="1"/>
  <c r="BB17" i="10" s="1"/>
  <c r="A19" i="10"/>
  <c r="C19" i="10"/>
  <c r="A23" i="10"/>
  <c r="B23" i="10"/>
  <c r="C23" i="10"/>
  <c r="O23" i="10"/>
  <c r="P23" i="10" s="1"/>
  <c r="O25" i="10"/>
  <c r="P25" i="10" s="1"/>
  <c r="K26" i="10"/>
  <c r="L26" i="10" s="1"/>
  <c r="A29" i="10"/>
  <c r="B29" i="10"/>
  <c r="C29" i="10"/>
  <c r="A33" i="10"/>
  <c r="B33" i="10"/>
  <c r="C33" i="10"/>
  <c r="A37" i="10"/>
  <c r="C37" i="10"/>
  <c r="B37" i="10"/>
  <c r="A38" i="10"/>
  <c r="B38" i="10"/>
  <c r="A39" i="10"/>
  <c r="B39" i="10"/>
  <c r="C39" i="10"/>
  <c r="A40" i="10"/>
  <c r="C40" i="10"/>
  <c r="B40" i="10"/>
  <c r="A41" i="10"/>
  <c r="C41" i="10"/>
  <c r="B41" i="10"/>
  <c r="K43" i="10"/>
  <c r="K44" i="10"/>
  <c r="K45" i="10"/>
  <c r="A47" i="10"/>
  <c r="C47" i="10"/>
  <c r="B47" i="10"/>
  <c r="K48" i="10"/>
  <c r="A50" i="10"/>
  <c r="A51" i="10"/>
  <c r="C51" i="10"/>
  <c r="B51" i="10"/>
  <c r="K52" i="10"/>
  <c r="K53" i="10"/>
  <c r="K54" i="10"/>
  <c r="A55" i="10"/>
  <c r="C55" i="10"/>
  <c r="A58" i="10"/>
  <c r="C58" i="10"/>
  <c r="AW59" i="10"/>
  <c r="L59" i="10"/>
  <c r="A60" i="10"/>
  <c r="C60" i="10"/>
  <c r="N60" i="10"/>
  <c r="R60" i="10" s="1"/>
  <c r="U60" i="10" s="1"/>
  <c r="K61" i="10"/>
  <c r="AW61" i="10" s="1"/>
  <c r="N62" i="10"/>
  <c r="R62" i="10" s="1"/>
  <c r="AW63" i="10"/>
  <c r="A64" i="10"/>
  <c r="C64" i="10"/>
  <c r="R64" i="10"/>
  <c r="U64" i="10" s="1"/>
  <c r="A66" i="10"/>
  <c r="C66" i="10"/>
  <c r="A68" i="10"/>
  <c r="C68" i="10"/>
  <c r="A74" i="10"/>
  <c r="C74" i="10"/>
  <c r="R74" i="10"/>
  <c r="A75" i="10"/>
  <c r="B75" i="10"/>
  <c r="C75" i="10"/>
  <c r="R75" i="10"/>
  <c r="A76" i="10"/>
  <c r="C76" i="10"/>
  <c r="R76" i="10"/>
  <c r="A77" i="10"/>
  <c r="B77" i="10"/>
  <c r="C77" i="10"/>
  <c r="R77" i="10"/>
  <c r="A78" i="10"/>
  <c r="B78" i="10"/>
  <c r="R78" i="10"/>
  <c r="A81" i="10"/>
  <c r="B81" i="10"/>
  <c r="A82" i="10"/>
  <c r="B82" i="10"/>
  <c r="H82" i="10" s="1"/>
  <c r="C82" i="10"/>
  <c r="R82" i="10"/>
  <c r="A83" i="10"/>
  <c r="B83" i="10"/>
  <c r="C83" i="10"/>
  <c r="A84" i="10"/>
  <c r="B84" i="10"/>
  <c r="E84" i="10" s="1"/>
  <c r="C84" i="10"/>
  <c r="R84" i="10"/>
  <c r="A89" i="10"/>
  <c r="C89" i="10"/>
  <c r="A91" i="10"/>
  <c r="B91" i="10"/>
  <c r="A93" i="10"/>
  <c r="B93" i="10"/>
  <c r="C93" i="10"/>
  <c r="A95" i="10"/>
  <c r="B95" i="10"/>
  <c r="A97" i="10"/>
  <c r="B97" i="10"/>
  <c r="C97" i="10"/>
  <c r="A99" i="10"/>
  <c r="B99" i="10"/>
  <c r="A101" i="10"/>
  <c r="B101" i="10"/>
  <c r="C101" i="10"/>
  <c r="A103" i="10"/>
  <c r="B103" i="10"/>
  <c r="R103" i="10"/>
  <c r="A105" i="10"/>
  <c r="C105" i="10"/>
  <c r="B105" i="10"/>
  <c r="A107" i="10"/>
  <c r="C107" i="10"/>
  <c r="B107" i="10"/>
  <c r="A109" i="10"/>
  <c r="C109" i="10"/>
  <c r="B109" i="10"/>
  <c r="A111" i="10"/>
  <c r="C111" i="10"/>
  <c r="B111" i="10"/>
  <c r="H111" i="10" s="1"/>
  <c r="O111" i="10"/>
  <c r="P111" i="10" s="1"/>
  <c r="K112" i="10"/>
  <c r="A113" i="10"/>
  <c r="C113" i="10"/>
  <c r="B113" i="10"/>
  <c r="O113" i="10"/>
  <c r="P113" i="10" s="1"/>
  <c r="K114" i="10"/>
  <c r="A115" i="10"/>
  <c r="C115" i="10"/>
  <c r="B115" i="10"/>
  <c r="H115" i="10" s="1"/>
  <c r="O115" i="10"/>
  <c r="P115" i="10" s="1"/>
  <c r="A117" i="10"/>
  <c r="C117" i="10"/>
  <c r="B117" i="10"/>
  <c r="O117" i="10"/>
  <c r="P117" i="10" s="1"/>
  <c r="K118" i="10"/>
  <c r="A119" i="10"/>
  <c r="C119" i="10"/>
  <c r="B119" i="10"/>
  <c r="O119" i="10"/>
  <c r="P119" i="10" s="1"/>
  <c r="N119" i="10"/>
  <c r="R119" i="10" s="1"/>
  <c r="K120" i="10"/>
  <c r="A121" i="10"/>
  <c r="B121" i="10"/>
  <c r="C121" i="10"/>
  <c r="O121" i="10"/>
  <c r="P121" i="10" s="1"/>
  <c r="K122" i="10"/>
  <c r="L122" i="10" s="1"/>
  <c r="A123" i="10"/>
  <c r="B123" i="10"/>
  <c r="C123" i="10"/>
  <c r="O123" i="10"/>
  <c r="P123" i="10" s="1"/>
  <c r="K124" i="10"/>
  <c r="A125" i="10"/>
  <c r="B125" i="10"/>
  <c r="H125" i="10" s="1"/>
  <c r="C125" i="10"/>
  <c r="O125" i="10"/>
  <c r="P125" i="10" s="1"/>
  <c r="K126" i="10"/>
  <c r="A127" i="10"/>
  <c r="B127" i="10"/>
  <c r="E127" i="10" s="1"/>
  <c r="C127" i="10"/>
  <c r="O127" i="10"/>
  <c r="P127" i="10" s="1"/>
  <c r="K128" i="10"/>
  <c r="A129" i="10"/>
  <c r="C129" i="10"/>
  <c r="B129" i="10"/>
  <c r="O129" i="10"/>
  <c r="P129" i="10" s="1"/>
  <c r="K130" i="10"/>
  <c r="A131" i="10"/>
  <c r="C131" i="10"/>
  <c r="B131" i="10"/>
  <c r="S131" i="10" s="1"/>
  <c r="O131" i="10"/>
  <c r="P131" i="10" s="1"/>
  <c r="A133" i="10"/>
  <c r="B133" i="10"/>
  <c r="G133" i="10" s="1"/>
  <c r="AY133" i="10" s="1"/>
  <c r="AX133" i="10" s="1"/>
  <c r="C133" i="10"/>
  <c r="O133" i="10"/>
  <c r="P133" i="10" s="1"/>
  <c r="K134" i="10"/>
  <c r="A135" i="10"/>
  <c r="B135" i="10"/>
  <c r="E135" i="10" s="1"/>
  <c r="C135" i="10"/>
  <c r="O135" i="10"/>
  <c r="P135" i="10" s="1"/>
  <c r="K136" i="10"/>
  <c r="A137" i="10"/>
  <c r="B137" i="10"/>
  <c r="H137" i="10" s="1"/>
  <c r="C137" i="10"/>
  <c r="O137" i="10"/>
  <c r="P137" i="10" s="1"/>
  <c r="K138" i="10"/>
  <c r="A139" i="10"/>
  <c r="B139" i="10"/>
  <c r="S139" i="10" s="1"/>
  <c r="C139" i="10"/>
  <c r="O139" i="10"/>
  <c r="P139" i="10" s="1"/>
  <c r="K140" i="10"/>
  <c r="W140" i="10" s="1"/>
  <c r="X140" i="10" s="1"/>
  <c r="Y140" i="10" s="1"/>
  <c r="Z140" i="10" s="1"/>
  <c r="AA140" i="10" s="1"/>
  <c r="AB140" i="10" s="1"/>
  <c r="AC140" i="10" s="1"/>
  <c r="A141" i="10"/>
  <c r="B141" i="10"/>
  <c r="C141" i="10"/>
  <c r="O141" i="10"/>
  <c r="P141" i="10" s="1"/>
  <c r="K142" i="10"/>
  <c r="A143" i="10"/>
  <c r="B143" i="10"/>
  <c r="C143" i="10"/>
  <c r="O143" i="10"/>
  <c r="P143" i="10" s="1"/>
  <c r="N143" i="10"/>
  <c r="R143" i="10" s="1"/>
  <c r="K144" i="10"/>
  <c r="AW144" i="10" s="1"/>
  <c r="A145" i="10"/>
  <c r="C145" i="10"/>
  <c r="B145" i="10"/>
  <c r="K146" i="10"/>
  <c r="A147" i="10"/>
  <c r="C147" i="10"/>
  <c r="B147" i="10"/>
  <c r="O147" i="10"/>
  <c r="P147" i="10" s="1"/>
  <c r="K148" i="10"/>
  <c r="A149" i="10"/>
  <c r="C149" i="10"/>
  <c r="B149" i="10"/>
  <c r="O149" i="10"/>
  <c r="P149" i="10" s="1"/>
  <c r="K150" i="10"/>
  <c r="L150" i="10" s="1"/>
  <c r="A151" i="10"/>
  <c r="C151" i="10"/>
  <c r="B151" i="10"/>
  <c r="O151" i="10"/>
  <c r="P151" i="10" s="1"/>
  <c r="K152" i="10"/>
  <c r="W152" i="10" s="1"/>
  <c r="X152" i="10" s="1"/>
  <c r="A153" i="10"/>
  <c r="C153" i="10"/>
  <c r="B153" i="10"/>
  <c r="O153" i="10"/>
  <c r="P153" i="10" s="1"/>
  <c r="N153" i="10"/>
  <c r="R153" i="10" s="1"/>
  <c r="K154" i="10"/>
  <c r="A155" i="10"/>
  <c r="B155" i="10"/>
  <c r="C155" i="10"/>
  <c r="O155" i="10"/>
  <c r="P155" i="10" s="1"/>
  <c r="N155" i="10"/>
  <c r="R155" i="10" s="1"/>
  <c r="K156" i="10"/>
  <c r="A157" i="10"/>
  <c r="B157" i="10"/>
  <c r="N157" i="10"/>
  <c r="R157" i="10" s="1"/>
  <c r="K158" i="10"/>
  <c r="A159" i="10"/>
  <c r="B159" i="10"/>
  <c r="C159" i="10"/>
  <c r="O159" i="10"/>
  <c r="P159" i="10" s="1"/>
  <c r="N159" i="10"/>
  <c r="R159" i="10" s="1"/>
  <c r="K160" i="10"/>
  <c r="A161" i="10"/>
  <c r="C161" i="10"/>
  <c r="O161" i="10"/>
  <c r="P161" i="10" s="1"/>
  <c r="N161" i="10"/>
  <c r="R161" i="10" s="1"/>
  <c r="K162" i="10"/>
  <c r="A163" i="10"/>
  <c r="B163" i="10"/>
  <c r="C163" i="10"/>
  <c r="O163" i="10"/>
  <c r="P163" i="10" s="1"/>
  <c r="N163" i="10"/>
  <c r="R163" i="10" s="1"/>
  <c r="K164" i="10"/>
  <c r="W164" i="10" s="1"/>
  <c r="A165" i="10"/>
  <c r="B165" i="10"/>
  <c r="C165" i="10"/>
  <c r="O165" i="10"/>
  <c r="P165" i="10" s="1"/>
  <c r="N165" i="10"/>
  <c r="R165" i="10" s="1"/>
  <c r="K166" i="10"/>
  <c r="A167" i="10"/>
  <c r="B167" i="10"/>
  <c r="C167" i="10"/>
  <c r="O167" i="10"/>
  <c r="P167" i="10" s="1"/>
  <c r="N167" i="10"/>
  <c r="R167" i="10" s="1"/>
  <c r="K168" i="10"/>
  <c r="A169" i="10"/>
  <c r="C169" i="10"/>
  <c r="B169" i="10"/>
  <c r="O169" i="10"/>
  <c r="P169" i="10" s="1"/>
  <c r="N169" i="10"/>
  <c r="R169" i="10" s="1"/>
  <c r="K170" i="10"/>
  <c r="A171" i="10"/>
  <c r="B171" i="10"/>
  <c r="O171" i="10"/>
  <c r="P171" i="10" s="1"/>
  <c r="N171" i="10"/>
  <c r="R171" i="10" s="1"/>
  <c r="K172" i="10"/>
  <c r="A173" i="10"/>
  <c r="C173" i="10"/>
  <c r="B173" i="10"/>
  <c r="N173" i="10"/>
  <c r="R173" i="10" s="1"/>
  <c r="K174" i="10"/>
  <c r="A175" i="10"/>
  <c r="B175" i="10"/>
  <c r="C175" i="10"/>
  <c r="O175" i="10"/>
  <c r="P175" i="10" s="1"/>
  <c r="N175" i="10"/>
  <c r="R175" i="10" s="1"/>
  <c r="K176" i="10"/>
  <c r="A177" i="10"/>
  <c r="C177" i="10"/>
  <c r="O177" i="10"/>
  <c r="P177" i="10" s="1"/>
  <c r="N177" i="10"/>
  <c r="R177" i="10" s="1"/>
  <c r="K178" i="10"/>
  <c r="A179" i="10"/>
  <c r="B179" i="10"/>
  <c r="C179" i="10"/>
  <c r="O179" i="10"/>
  <c r="P179" i="10" s="1"/>
  <c r="N179" i="10"/>
  <c r="R179" i="10" s="1"/>
  <c r="K180" i="10"/>
  <c r="W180" i="10" s="1"/>
  <c r="X180" i="10" s="1"/>
  <c r="A181" i="10"/>
  <c r="C181" i="10"/>
  <c r="B181" i="10"/>
  <c r="O181" i="10"/>
  <c r="P181" i="10" s="1"/>
  <c r="N181" i="10"/>
  <c r="R181" i="10" s="1"/>
  <c r="K182" i="10"/>
  <c r="A183" i="10"/>
  <c r="B183" i="10"/>
  <c r="O183" i="10"/>
  <c r="P183" i="10" s="1"/>
  <c r="N183" i="10"/>
  <c r="R183" i="10" s="1"/>
  <c r="K184" i="10"/>
  <c r="A185" i="10"/>
  <c r="C185" i="10"/>
  <c r="B185" i="10"/>
  <c r="N185" i="10"/>
  <c r="R185" i="10" s="1"/>
  <c r="K186" i="10"/>
  <c r="A187" i="10"/>
  <c r="B187" i="10"/>
  <c r="C187" i="10"/>
  <c r="O187" i="10"/>
  <c r="P187" i="10" s="1"/>
  <c r="K188" i="10"/>
  <c r="A189" i="10"/>
  <c r="B189" i="10"/>
  <c r="C189" i="10"/>
  <c r="K190" i="10"/>
  <c r="L190" i="10" s="1"/>
  <c r="A191" i="10"/>
  <c r="B191" i="10"/>
  <c r="C191" i="10"/>
  <c r="K192" i="10"/>
  <c r="AK322" i="10"/>
  <c r="AS322" i="10"/>
  <c r="AN322" i="10"/>
  <c r="AV322" i="10"/>
  <c r="AM318" i="10"/>
  <c r="AU318" i="10"/>
  <c r="AP318" i="10"/>
  <c r="AM314" i="10"/>
  <c r="AU314" i="10"/>
  <c r="AP314" i="10"/>
  <c r="AK310" i="10"/>
  <c r="AS310" i="10"/>
  <c r="AN310" i="10"/>
  <c r="AV310" i="10"/>
  <c r="AM270" i="10"/>
  <c r="AU270" i="10"/>
  <c r="AP270" i="10"/>
  <c r="AM266" i="10"/>
  <c r="AU266" i="10"/>
  <c r="AP266" i="10"/>
  <c r="AK262" i="10"/>
  <c r="AS262" i="10"/>
  <c r="AN262" i="10"/>
  <c r="AV262" i="10"/>
  <c r="AK258" i="10"/>
  <c r="AS258" i="10"/>
  <c r="AN258" i="10"/>
  <c r="AV258" i="10"/>
  <c r="AM254" i="10"/>
  <c r="AU254" i="10"/>
  <c r="AP254" i="10"/>
  <c r="AM250" i="10"/>
  <c r="AP250" i="10"/>
  <c r="AS246" i="10"/>
  <c r="AV246" i="10"/>
  <c r="AS242" i="10"/>
  <c r="AV242" i="10"/>
  <c r="AS238" i="10"/>
  <c r="AV238" i="10"/>
  <c r="AM234" i="10"/>
  <c r="AU234" i="10"/>
  <c r="AP234" i="10"/>
  <c r="AM230" i="10"/>
  <c r="AU230" i="10"/>
  <c r="AP230" i="10"/>
  <c r="AS233" i="10"/>
  <c r="AP226" i="10"/>
  <c r="AQ226" i="10"/>
  <c r="AL222" i="10"/>
  <c r="AM222" i="10"/>
  <c r="AV218" i="10"/>
  <c r="AR214" i="10"/>
  <c r="AS214" i="10"/>
  <c r="AL210" i="10"/>
  <c r="AM210" i="10"/>
  <c r="V206" i="10"/>
  <c r="W206" i="10" s="1"/>
  <c r="X206" i="10" s="1"/>
  <c r="Y206" i="10" s="1"/>
  <c r="Z206" i="10" s="1"/>
  <c r="AA206" i="10" s="1"/>
  <c r="AB206" i="10" s="1"/>
  <c r="AC206" i="10" s="1"/>
  <c r="U174" i="10"/>
  <c r="AW3" i="5"/>
  <c r="L116" i="10"/>
  <c r="H161" i="10"/>
  <c r="AU263" i="10"/>
  <c r="AM263" i="10"/>
  <c r="AL267" i="10"/>
  <c r="V307" i="10"/>
  <c r="W307" i="10" s="1"/>
  <c r="X307" i="10" s="1"/>
  <c r="AL307" i="10"/>
  <c r="AV315" i="10"/>
  <c r="AT315" i="10"/>
  <c r="AQ315" i="10"/>
  <c r="AV319" i="10"/>
  <c r="AP319" i="10"/>
  <c r="AM319" i="10"/>
  <c r="AV323" i="10"/>
  <c r="AT323" i="10"/>
  <c r="AQ323" i="10"/>
  <c r="D325" i="10"/>
  <c r="F325" i="10" s="1"/>
  <c r="G327" i="10"/>
  <c r="AY327" i="10" s="1"/>
  <c r="AX327" i="10" s="1"/>
  <c r="BC327" i="10" s="1"/>
  <c r="AZ327" i="10" s="1"/>
  <c r="E329" i="10"/>
  <c r="S329" i="10"/>
  <c r="H331" i="10"/>
  <c r="D333" i="10"/>
  <c r="F333" i="10" s="1"/>
  <c r="AN358" i="10"/>
  <c r="AO358" i="10"/>
  <c r="AP360" i="10"/>
  <c r="AQ360" i="10"/>
  <c r="AL362" i="10"/>
  <c r="AM362" i="10"/>
  <c r="AN364" i="10"/>
  <c r="AO364" i="10"/>
  <c r="AR368" i="10"/>
  <c r="AS368" i="10"/>
  <c r="AT370" i="10"/>
  <c r="AU370" i="10"/>
  <c r="AJ372" i="10"/>
  <c r="AK372" i="10"/>
  <c r="AR374" i="10"/>
  <c r="AS374" i="10"/>
  <c r="L57" i="10"/>
  <c r="L115" i="10"/>
  <c r="D162" i="10"/>
  <c r="F162" i="10" s="1"/>
  <c r="T202" i="10"/>
  <c r="U202" i="10"/>
  <c r="E328" i="10"/>
  <c r="H330" i="10"/>
  <c r="D60" i="10"/>
  <c r="F60" i="10" s="1"/>
  <c r="S74" i="10"/>
  <c r="C183" i="10"/>
  <c r="C157" i="10"/>
  <c r="C103" i="10"/>
  <c r="C95" i="10"/>
  <c r="C81" i="10"/>
  <c r="E178" i="10"/>
  <c r="H178" i="10"/>
  <c r="S178" i="10"/>
  <c r="U178" i="10" s="1"/>
  <c r="B177" i="10"/>
  <c r="K132" i="10"/>
  <c r="T220" i="10"/>
  <c r="E186" i="10"/>
  <c r="H186" i="10"/>
  <c r="H154" i="10"/>
  <c r="AT154" i="10" s="1"/>
  <c r="G154" i="10"/>
  <c r="AY154" i="10" s="1"/>
  <c r="AX154" i="10" s="1"/>
  <c r="L381" i="10"/>
  <c r="L465" i="10"/>
  <c r="AW465" i="10"/>
  <c r="L449" i="10"/>
  <c r="AW449" i="10"/>
  <c r="S85" i="10"/>
  <c r="H85" i="10"/>
  <c r="AJ227" i="10"/>
  <c r="AR219" i="10"/>
  <c r="AN215" i="10"/>
  <c r="AJ211" i="10"/>
  <c r="AR203" i="10"/>
  <c r="AL195" i="10"/>
  <c r="AQ199" i="10"/>
  <c r="AP199" i="10"/>
  <c r="AO203" i="10"/>
  <c r="AV203" i="10"/>
  <c r="AN203" i="10"/>
  <c r="AS207" i="10"/>
  <c r="AK207" i="10"/>
  <c r="AR207" i="10"/>
  <c r="AJ207" i="10"/>
  <c r="AO211" i="10"/>
  <c r="AV211" i="10"/>
  <c r="AN211" i="10"/>
  <c r="AS215" i="10"/>
  <c r="AK215" i="10"/>
  <c r="AR215" i="10"/>
  <c r="AJ215" i="10"/>
  <c r="AO219" i="10"/>
  <c r="AV219" i="10"/>
  <c r="AN219" i="10"/>
  <c r="AS223" i="10"/>
  <c r="AK223" i="10"/>
  <c r="AR223" i="10"/>
  <c r="AJ223" i="10"/>
  <c r="AO227" i="10"/>
  <c r="AV227" i="10"/>
  <c r="AN227" i="10"/>
  <c r="AV249" i="10"/>
  <c r="AR249" i="10"/>
  <c r="AN249" i="10"/>
  <c r="AJ249" i="10"/>
  <c r="AS249" i="10"/>
  <c r="AO249" i="10"/>
  <c r="AK249" i="10"/>
  <c r="AO253" i="10"/>
  <c r="AV257" i="10"/>
  <c r="AR257" i="10"/>
  <c r="AN257" i="10"/>
  <c r="AJ257" i="10"/>
  <c r="AS257" i="10"/>
  <c r="AO257" i="10"/>
  <c r="AK257" i="10"/>
  <c r="AV261" i="10"/>
  <c r="AR261" i="10"/>
  <c r="AN261" i="10"/>
  <c r="AJ261" i="10"/>
  <c r="AS261" i="10"/>
  <c r="AO261" i="10"/>
  <c r="AK261" i="10"/>
  <c r="AV265" i="10"/>
  <c r="AR265" i="10"/>
  <c r="AN265" i="10"/>
  <c r="AJ265" i="10"/>
  <c r="AS265" i="10"/>
  <c r="AO265" i="10"/>
  <c r="AK265" i="10"/>
  <c r="AV269" i="10"/>
  <c r="AR269" i="10"/>
  <c r="AN269" i="10"/>
  <c r="AJ269" i="10"/>
  <c r="AS269" i="10"/>
  <c r="AO269" i="10"/>
  <c r="AK269" i="10"/>
  <c r="AV273" i="10"/>
  <c r="AR273" i="10"/>
  <c r="AN273" i="10"/>
  <c r="AJ273" i="10"/>
  <c r="AS273" i="10"/>
  <c r="AO273" i="10"/>
  <c r="AK273" i="10"/>
  <c r="AV277" i="10"/>
  <c r="AR277" i="10"/>
  <c r="AN277" i="10"/>
  <c r="AJ277" i="10"/>
  <c r="AS277" i="10"/>
  <c r="AO277" i="10"/>
  <c r="AK277" i="10"/>
  <c r="AV281" i="10"/>
  <c r="AR281" i="10"/>
  <c r="AN281" i="10"/>
  <c r="AJ281" i="10"/>
  <c r="AS281" i="10"/>
  <c r="AO281" i="10"/>
  <c r="AK281" i="10"/>
  <c r="AR285" i="10"/>
  <c r="AJ285" i="10"/>
  <c r="AO285" i="10"/>
  <c r="AO233" i="10"/>
  <c r="AJ233" i="10"/>
  <c r="AR233" i="10"/>
  <c r="AM323" i="10"/>
  <c r="AU323" i="10"/>
  <c r="AP323" i="10"/>
  <c r="V319" i="10"/>
  <c r="W319" i="10" s="1"/>
  <c r="X319" i="10" s="1"/>
  <c r="Y319" i="10" s="1"/>
  <c r="AQ319" i="10"/>
  <c r="AL319" i="10"/>
  <c r="AT319" i="10"/>
  <c r="AM315" i="10"/>
  <c r="AU315" i="10"/>
  <c r="AP315" i="10"/>
  <c r="AR263" i="10"/>
  <c r="AU201" i="10"/>
  <c r="AU209" i="10"/>
  <c r="V209" i="10"/>
  <c r="W209" i="10" s="1"/>
  <c r="X209" i="10" s="1"/>
  <c r="AU229" i="10"/>
  <c r="V229" i="10"/>
  <c r="W229" i="10" s="1"/>
  <c r="X229" i="10" s="1"/>
  <c r="Y229" i="10" s="1"/>
  <c r="AT267" i="10"/>
  <c r="AQ267" i="10"/>
  <c r="AP271" i="10"/>
  <c r="AM271" i="10"/>
  <c r="AT152" i="10"/>
  <c r="AP152" i="10"/>
  <c r="AL152" i="10"/>
  <c r="AU152" i="10"/>
  <c r="AM152" i="10"/>
  <c r="AS152" i="10"/>
  <c r="AK152" i="10"/>
  <c r="T190" i="10"/>
  <c r="U190" i="10"/>
  <c r="T194" i="10"/>
  <c r="U194" i="10"/>
  <c r="T198" i="10"/>
  <c r="U198" i="10"/>
  <c r="AS206" i="10"/>
  <c r="AO206" i="10"/>
  <c r="AK206" i="10"/>
  <c r="AV206" i="10"/>
  <c r="AR206" i="10"/>
  <c r="AN206" i="10"/>
  <c r="AJ206" i="10"/>
  <c r="AS210" i="10"/>
  <c r="AO210" i="10"/>
  <c r="AK210" i="10"/>
  <c r="AV210" i="10"/>
  <c r="AR210" i="10"/>
  <c r="AN210" i="10"/>
  <c r="AJ210" i="10"/>
  <c r="AU214" i="10"/>
  <c r="AQ214" i="10"/>
  <c r="AM214" i="10"/>
  <c r="V214" i="10"/>
  <c r="W214" i="10" s="1"/>
  <c r="X214" i="10" s="1"/>
  <c r="AT214" i="10"/>
  <c r="AP214" i="10"/>
  <c r="AL214" i="10"/>
  <c r="AU218" i="10"/>
  <c r="AQ218" i="10"/>
  <c r="AM218" i="10"/>
  <c r="V218" i="10"/>
  <c r="W218" i="10" s="1"/>
  <c r="X218" i="10" s="1"/>
  <c r="Y218" i="10" s="1"/>
  <c r="Z218" i="10" s="1"/>
  <c r="AA218" i="10" s="1"/>
  <c r="AT218" i="10"/>
  <c r="AP218" i="10"/>
  <c r="AL218" i="10"/>
  <c r="AJ226" i="10"/>
  <c r="AN226" i="10"/>
  <c r="AR226" i="10"/>
  <c r="AV226" i="10"/>
  <c r="AK226" i="10"/>
  <c r="AO226" i="10"/>
  <c r="AJ222" i="10"/>
  <c r="AN222" i="10"/>
  <c r="AR222" i="10"/>
  <c r="AV222" i="10"/>
  <c r="AK222" i="10"/>
  <c r="AO222" i="10"/>
  <c r="K29" i="10"/>
  <c r="L29" i="10" s="1"/>
  <c r="AW83" i="10"/>
  <c r="U214" i="10"/>
  <c r="T257" i="10"/>
  <c r="T269" i="10"/>
  <c r="T277" i="10"/>
  <c r="T336" i="10"/>
  <c r="T332" i="10"/>
  <c r="T324" i="10"/>
  <c r="T316" i="10"/>
  <c r="T232" i="10"/>
  <c r="T216" i="10"/>
  <c r="AE3" i="5"/>
  <c r="AF3" i="5" s="1"/>
  <c r="U251" i="10"/>
  <c r="U259" i="10"/>
  <c r="N61" i="10"/>
  <c r="R61" i="10" s="1"/>
  <c r="R63" i="10"/>
  <c r="R67" i="10"/>
  <c r="R69" i="10"/>
  <c r="R71" i="10"/>
  <c r="U71" i="10" s="1"/>
  <c r="R79" i="10"/>
  <c r="T79" i="10" s="1"/>
  <c r="R83" i="10"/>
  <c r="R85" i="10"/>
  <c r="R91" i="10"/>
  <c r="R93" i="10"/>
  <c r="R97" i="10"/>
  <c r="R99" i="10"/>
  <c r="R105" i="10"/>
  <c r="R107" i="10"/>
  <c r="R109" i="10"/>
  <c r="N113" i="10"/>
  <c r="R113" i="10" s="1"/>
  <c r="N115" i="10"/>
  <c r="R115" i="10" s="1"/>
  <c r="N117" i="10"/>
  <c r="R117" i="10" s="1"/>
  <c r="N121" i="10"/>
  <c r="R121" i="10" s="1"/>
  <c r="N123" i="10"/>
  <c r="R123" i="10" s="1"/>
  <c r="N125" i="10"/>
  <c r="R125" i="10" s="1"/>
  <c r="N131" i="10"/>
  <c r="R131" i="10" s="1"/>
  <c r="T131" i="10" s="1"/>
  <c r="N133" i="10"/>
  <c r="R133" i="10" s="1"/>
  <c r="N137" i="10"/>
  <c r="R137" i="10" s="1"/>
  <c r="N139" i="10"/>
  <c r="R139" i="10" s="1"/>
  <c r="U139" i="10" s="1"/>
  <c r="N141" i="10"/>
  <c r="R141" i="10" s="1"/>
  <c r="N145" i="10"/>
  <c r="R145" i="10" s="1"/>
  <c r="N147" i="10"/>
  <c r="R147" i="10" s="1"/>
  <c r="N149" i="10"/>
  <c r="R149" i="10" s="1"/>
  <c r="N187" i="10"/>
  <c r="R187" i="10" s="1"/>
  <c r="N189" i="10"/>
  <c r="R189" i="10" s="1"/>
  <c r="N191" i="10"/>
  <c r="R191" i="10" s="1"/>
  <c r="N195" i="10"/>
  <c r="R195" i="10" s="1"/>
  <c r="N197" i="10"/>
  <c r="R197" i="10" s="1"/>
  <c r="U197" i="10" s="1"/>
  <c r="N199" i="10"/>
  <c r="R199" i="10" s="1"/>
  <c r="N271" i="10"/>
  <c r="R271" i="10" s="1"/>
  <c r="N273" i="10"/>
  <c r="R273" i="10" s="1"/>
  <c r="T273" i="10" s="1"/>
  <c r="N285" i="10"/>
  <c r="R285" i="10" s="1"/>
  <c r="N287" i="10"/>
  <c r="R287" i="10" s="1"/>
  <c r="N291" i="10"/>
  <c r="R291" i="10" s="1"/>
  <c r="N293" i="10"/>
  <c r="R293" i="10" s="1"/>
  <c r="N295" i="10"/>
  <c r="R295" i="10" s="1"/>
  <c r="N297" i="10"/>
  <c r="R297" i="10" s="1"/>
  <c r="N299" i="10"/>
  <c r="R299" i="10" s="1"/>
  <c r="U299" i="10" s="1"/>
  <c r="N301" i="10"/>
  <c r="R301" i="10" s="1"/>
  <c r="N303" i="10"/>
  <c r="R303" i="10" s="1"/>
  <c r="N305" i="10"/>
  <c r="R305" i="10" s="1"/>
  <c r="N307" i="10"/>
  <c r="R307" i="10" s="1"/>
  <c r="N309" i="10"/>
  <c r="R309" i="10" s="1"/>
  <c r="N311" i="10"/>
  <c r="R311" i="10" s="1"/>
  <c r="T311" i="10" s="1"/>
  <c r="N313" i="10"/>
  <c r="R313" i="10" s="1"/>
  <c r="N315" i="10"/>
  <c r="R315" i="10" s="1"/>
  <c r="T315" i="10" s="1"/>
  <c r="N317" i="10"/>
  <c r="R317" i="10" s="1"/>
  <c r="N319" i="10"/>
  <c r="R319" i="10" s="1"/>
  <c r="N321" i="10"/>
  <c r="R321" i="10" s="1"/>
  <c r="N323" i="10"/>
  <c r="R323" i="10" s="1"/>
  <c r="N325" i="10"/>
  <c r="R325" i="10" s="1"/>
  <c r="T325" i="10" s="1"/>
  <c r="N327" i="10"/>
  <c r="R327" i="10" s="1"/>
  <c r="N329" i="10"/>
  <c r="R329" i="10" s="1"/>
  <c r="T329" i="10" s="1"/>
  <c r="N333" i="10"/>
  <c r="R333" i="10" s="1"/>
  <c r="T333" i="10" s="1"/>
  <c r="N335" i="10"/>
  <c r="R335" i="10" s="1"/>
  <c r="N337" i="10"/>
  <c r="R337" i="10" s="1"/>
  <c r="N339" i="10"/>
  <c r="R339" i="10" s="1"/>
  <c r="N343" i="10"/>
  <c r="R343" i="10" s="1"/>
  <c r="N345" i="10"/>
  <c r="R345" i="10" s="1"/>
  <c r="N347" i="10"/>
  <c r="R347" i="10" s="1"/>
  <c r="N351" i="10"/>
  <c r="R351" i="10" s="1"/>
  <c r="N353" i="10"/>
  <c r="R353" i="10" s="1"/>
  <c r="N355" i="10"/>
  <c r="R355" i="10" s="1"/>
  <c r="N359" i="10"/>
  <c r="R359" i="10" s="1"/>
  <c r="N361" i="10"/>
  <c r="R361" i="10" s="1"/>
  <c r="N363" i="10"/>
  <c r="R363" i="10" s="1"/>
  <c r="N367" i="10"/>
  <c r="R367" i="10" s="1"/>
  <c r="N369" i="10"/>
  <c r="R369" i="10" s="1"/>
  <c r="N371" i="10"/>
  <c r="R371" i="10" s="1"/>
  <c r="N375" i="10"/>
  <c r="R375" i="10" s="1"/>
  <c r="N377" i="10"/>
  <c r="R377" i="10" s="1"/>
  <c r="N379" i="10"/>
  <c r="R379" i="10" s="1"/>
  <c r="N383" i="10"/>
  <c r="R383" i="10" s="1"/>
  <c r="N385" i="10"/>
  <c r="R385" i="10" s="1"/>
  <c r="U385" i="10" s="1"/>
  <c r="N387" i="10"/>
  <c r="R387" i="10" s="1"/>
  <c r="N391" i="10"/>
  <c r="R391" i="10" s="1"/>
  <c r="N393" i="10"/>
  <c r="R393" i="10" s="1"/>
  <c r="N395" i="10"/>
  <c r="R395" i="10" s="1"/>
  <c r="N399" i="10"/>
  <c r="R399" i="10" s="1"/>
  <c r="N401" i="10"/>
  <c r="R401" i="10" s="1"/>
  <c r="U401" i="10" s="1"/>
  <c r="N403" i="10"/>
  <c r="R403" i="10" s="1"/>
  <c r="N407" i="10"/>
  <c r="R407" i="10" s="1"/>
  <c r="N409" i="10"/>
  <c r="R409" i="10" s="1"/>
  <c r="N411" i="10"/>
  <c r="R411" i="10" s="1"/>
  <c r="N415" i="10"/>
  <c r="R415" i="10" s="1"/>
  <c r="N417" i="10"/>
  <c r="R417" i="10" s="1"/>
  <c r="U417" i="10" s="1"/>
  <c r="N419" i="10"/>
  <c r="R419" i="10" s="1"/>
  <c r="N423" i="10"/>
  <c r="R423" i="10" s="1"/>
  <c r="N425" i="10"/>
  <c r="R425" i="10" s="1"/>
  <c r="N429" i="10"/>
  <c r="R429" i="10" s="1"/>
  <c r="N433" i="10"/>
  <c r="R433" i="10" s="1"/>
  <c r="N437" i="10"/>
  <c r="R437" i="10" s="1"/>
  <c r="N441" i="10"/>
  <c r="R441" i="10" s="1"/>
  <c r="U441" i="10" s="1"/>
  <c r="N443" i="10"/>
  <c r="R443" i="10" s="1"/>
  <c r="N445" i="10"/>
  <c r="R445" i="10" s="1"/>
  <c r="N449" i="10"/>
  <c r="R449" i="10" s="1"/>
  <c r="N451" i="10"/>
  <c r="R451" i="10" s="1"/>
  <c r="N453" i="10"/>
  <c r="R453" i="10" s="1"/>
  <c r="T453" i="10" s="1"/>
  <c r="N457" i="10"/>
  <c r="R457" i="10" s="1"/>
  <c r="N459" i="10"/>
  <c r="R459" i="10" s="1"/>
  <c r="N461" i="10"/>
  <c r="R461" i="10" s="1"/>
  <c r="N465" i="10"/>
  <c r="R465" i="10" s="1"/>
  <c r="N467" i="10"/>
  <c r="R467" i="10" s="1"/>
  <c r="N469" i="10"/>
  <c r="R469" i="10" s="1"/>
  <c r="N473" i="10"/>
  <c r="R473" i="10" s="1"/>
  <c r="N475" i="10"/>
  <c r="R475" i="10" s="1"/>
  <c r="U257" i="10"/>
  <c r="U261" i="10"/>
  <c r="U269" i="10"/>
  <c r="U277" i="10"/>
  <c r="U212" i="10"/>
  <c r="U216" i="10"/>
  <c r="U220" i="10"/>
  <c r="U228" i="10"/>
  <c r="U232" i="10"/>
  <c r="U268" i="10"/>
  <c r="BB268" i="10" s="1"/>
  <c r="U276" i="10"/>
  <c r="U312" i="10"/>
  <c r="U316" i="10"/>
  <c r="U320" i="10"/>
  <c r="BB320" i="10" s="1"/>
  <c r="U324" i="10"/>
  <c r="U332" i="10"/>
  <c r="BB332" i="10" s="1"/>
  <c r="N413" i="10"/>
  <c r="R413" i="10" s="1"/>
  <c r="N397" i="10"/>
  <c r="R397" i="10" s="1"/>
  <c r="U397" i="10" s="1"/>
  <c r="N381" i="10"/>
  <c r="R381" i="10"/>
  <c r="N365" i="10"/>
  <c r="R365" i="10" s="1"/>
  <c r="N349" i="10"/>
  <c r="R349" i="10" s="1"/>
  <c r="N193" i="10"/>
  <c r="R193" i="10" s="1"/>
  <c r="U168" i="10"/>
  <c r="U176" i="10"/>
  <c r="U184" i="10"/>
  <c r="U200" i="10"/>
  <c r="T206" i="10"/>
  <c r="T210" i="10"/>
  <c r="T214" i="10"/>
  <c r="T226" i="10"/>
  <c r="U230" i="10"/>
  <c r="BB230" i="10" s="1"/>
  <c r="U234" i="10"/>
  <c r="U266" i="10"/>
  <c r="BB266" i="10" s="1"/>
  <c r="U270" i="10"/>
  <c r="U274" i="10"/>
  <c r="BB274" i="10" s="1"/>
  <c r="U310" i="10"/>
  <c r="U314" i="10"/>
  <c r="BB314" i="10" s="1"/>
  <c r="U318" i="10"/>
  <c r="U322" i="10"/>
  <c r="U326" i="10"/>
  <c r="T380" i="10"/>
  <c r="T442" i="10"/>
  <c r="T156" i="10"/>
  <c r="AS158" i="10"/>
  <c r="AO158" i="10"/>
  <c r="AK158" i="10"/>
  <c r="AV158" i="10"/>
  <c r="AR158" i="10"/>
  <c r="AN158" i="10"/>
  <c r="AJ158" i="10"/>
  <c r="AT162" i="10"/>
  <c r="U164" i="10"/>
  <c r="T164" i="10"/>
  <c r="AS166" i="10"/>
  <c r="AO166" i="10"/>
  <c r="AK166" i="10"/>
  <c r="AV166" i="10"/>
  <c r="AR166" i="10"/>
  <c r="AN166" i="10"/>
  <c r="AJ166" i="10"/>
  <c r="U172" i="10"/>
  <c r="T172" i="10"/>
  <c r="AS174" i="10"/>
  <c r="AO174" i="10"/>
  <c r="AK174" i="10"/>
  <c r="AV174" i="10"/>
  <c r="AR174" i="10"/>
  <c r="AN174" i="10"/>
  <c r="AJ174" i="10"/>
  <c r="U180" i="10"/>
  <c r="T180" i="10"/>
  <c r="AS182" i="10"/>
  <c r="AO182" i="10"/>
  <c r="AK182" i="10"/>
  <c r="AV182" i="10"/>
  <c r="AR182" i="10"/>
  <c r="AN182" i="10"/>
  <c r="AJ182" i="10"/>
  <c r="AM186" i="10"/>
  <c r="AL186" i="10"/>
  <c r="U188" i="10"/>
  <c r="T188" i="10"/>
  <c r="AS190" i="10"/>
  <c r="AO190" i="10"/>
  <c r="AK190" i="10"/>
  <c r="AV190" i="10"/>
  <c r="AR190" i="10"/>
  <c r="AN190" i="10"/>
  <c r="AJ190" i="10"/>
  <c r="AU194" i="10"/>
  <c r="AQ194" i="10"/>
  <c r="AM194" i="10"/>
  <c r="V194" i="10"/>
  <c r="W194" i="10" s="1"/>
  <c r="X194" i="10" s="1"/>
  <c r="Y194" i="10" s="1"/>
  <c r="AT194" i="10"/>
  <c r="AP194" i="10"/>
  <c r="AL194" i="10"/>
  <c r="U196" i="10"/>
  <c r="T196" i="10"/>
  <c r="AS198" i="10"/>
  <c r="AO198" i="10"/>
  <c r="AK198" i="10"/>
  <c r="AV198" i="10"/>
  <c r="AR198" i="10"/>
  <c r="AN198" i="10"/>
  <c r="AJ198" i="10"/>
  <c r="AU202" i="10"/>
  <c r="AQ202" i="10"/>
  <c r="AM202" i="10"/>
  <c r="V202" i="10"/>
  <c r="W202" i="10" s="1"/>
  <c r="X202" i="10" s="1"/>
  <c r="Y202" i="10" s="1"/>
  <c r="Z202" i="10" s="1"/>
  <c r="AT202" i="10"/>
  <c r="AP202" i="10"/>
  <c r="AL202" i="10"/>
  <c r="T218" i="10"/>
  <c r="U218" i="10"/>
  <c r="T222" i="10"/>
  <c r="U222" i="10"/>
  <c r="AV236" i="10"/>
  <c r="AR236" i="10"/>
  <c r="AN236" i="10"/>
  <c r="AJ236" i="10"/>
  <c r="AS236" i="10"/>
  <c r="AO236" i="10"/>
  <c r="AK236" i="10"/>
  <c r="AV256" i="10"/>
  <c r="AR256" i="10"/>
  <c r="AN256" i="10"/>
  <c r="AJ256" i="10"/>
  <c r="AS256" i="10"/>
  <c r="AO256" i="10"/>
  <c r="AK256" i="10"/>
  <c r="AV260" i="10"/>
  <c r="AR260" i="10"/>
  <c r="AN260" i="10"/>
  <c r="AJ260" i="10"/>
  <c r="AS260" i="10"/>
  <c r="AO260" i="10"/>
  <c r="AK260" i="10"/>
  <c r="AV264" i="10"/>
  <c r="AR264" i="10"/>
  <c r="AN264" i="10"/>
  <c r="AJ264" i="10"/>
  <c r="AS264" i="10"/>
  <c r="AO264" i="10"/>
  <c r="AK264" i="10"/>
  <c r="AV268" i="10"/>
  <c r="AR268" i="10"/>
  <c r="AN268" i="10"/>
  <c r="AJ268" i="10"/>
  <c r="AS268" i="10"/>
  <c r="AO268" i="10"/>
  <c r="AK268" i="10"/>
  <c r="AV308" i="10"/>
  <c r="AR308" i="10"/>
  <c r="AN308" i="10"/>
  <c r="AJ308" i="10"/>
  <c r="AS308" i="10"/>
  <c r="AO308" i="10"/>
  <c r="AK308" i="10"/>
  <c r="AV312" i="10"/>
  <c r="AR312" i="10"/>
  <c r="AN312" i="10"/>
  <c r="AJ312" i="10"/>
  <c r="AS312" i="10"/>
  <c r="AO312" i="10"/>
  <c r="AK312" i="10"/>
  <c r="AV316" i="10"/>
  <c r="AR316" i="10"/>
  <c r="AN316" i="10"/>
  <c r="AJ316" i="10"/>
  <c r="AS316" i="10"/>
  <c r="AO316" i="10"/>
  <c r="AK316" i="10"/>
  <c r="AV324" i="10"/>
  <c r="AR324" i="10"/>
  <c r="AN324" i="10"/>
  <c r="AJ324" i="10"/>
  <c r="AS324" i="10"/>
  <c r="AO324" i="10"/>
  <c r="AK324" i="10"/>
  <c r="AJ328" i="10"/>
  <c r="AV332" i="10"/>
  <c r="AR332" i="10"/>
  <c r="AN332" i="10"/>
  <c r="AJ332" i="10"/>
  <c r="AS332" i="10"/>
  <c r="AO332" i="10"/>
  <c r="AK332" i="10"/>
  <c r="H55" i="10"/>
  <c r="V55" i="10" s="1"/>
  <c r="S55" i="10"/>
  <c r="G55" i="10"/>
  <c r="AY55" i="10" s="1"/>
  <c r="AX55" i="10" s="1"/>
  <c r="D55" i="10"/>
  <c r="F55" i="10" s="1"/>
  <c r="G53" i="10"/>
  <c r="AY53" i="10" s="1"/>
  <c r="AX53" i="10" s="1"/>
  <c r="BC53" i="10" s="1"/>
  <c r="D53" i="10"/>
  <c r="F53" i="10" s="1"/>
  <c r="H53" i="10"/>
  <c r="S53" i="10"/>
  <c r="T53" i="10" s="1"/>
  <c r="W260" i="10"/>
  <c r="X260" i="10" s="1"/>
  <c r="Y260" i="10" s="1"/>
  <c r="Z260" i="10" s="1"/>
  <c r="AA260" i="10" s="1"/>
  <c r="T326" i="10"/>
  <c r="T318" i="10"/>
  <c r="T310" i="10"/>
  <c r="T270" i="10"/>
  <c r="T262" i="10"/>
  <c r="BB262" i="10" s="1"/>
  <c r="T254" i="10"/>
  <c r="BB254" i="10" s="1"/>
  <c r="T234" i="10"/>
  <c r="AJ228" i="10"/>
  <c r="AN228" i="10"/>
  <c r="AR228" i="10"/>
  <c r="AV228" i="10"/>
  <c r="AK228" i="10"/>
  <c r="AO228" i="10"/>
  <c r="AJ220" i="10"/>
  <c r="AN220" i="10"/>
  <c r="AR220" i="10"/>
  <c r="AV220" i="10"/>
  <c r="AK220" i="10"/>
  <c r="AO220" i="10"/>
  <c r="AJ212" i="10"/>
  <c r="AN212" i="10"/>
  <c r="AR212" i="10"/>
  <c r="AV212" i="10"/>
  <c r="AK212" i="10"/>
  <c r="AO212" i="10"/>
  <c r="AJ208" i="10"/>
  <c r="AN208" i="10"/>
  <c r="AR208" i="10"/>
  <c r="AV208" i="10"/>
  <c r="AK208" i="10"/>
  <c r="AO208" i="10"/>
  <c r="AM332" i="10"/>
  <c r="AU332" i="10"/>
  <c r="AP332" i="10"/>
  <c r="AM324" i="10"/>
  <c r="AU324" i="10"/>
  <c r="AP324" i="10"/>
  <c r="AM316" i="10"/>
  <c r="AU316" i="10"/>
  <c r="AP316" i="10"/>
  <c r="V312" i="10"/>
  <c r="AQ312" i="10"/>
  <c r="AL312" i="10"/>
  <c r="AT312" i="10"/>
  <c r="AM308" i="10"/>
  <c r="AU308" i="10"/>
  <c r="AP308" i="10"/>
  <c r="AM268" i="10"/>
  <c r="AU268" i="10"/>
  <c r="AP268" i="10"/>
  <c r="V264" i="10"/>
  <c r="W264" i="10" s="1"/>
  <c r="AQ264" i="10"/>
  <c r="AL264" i="10"/>
  <c r="AT264" i="10"/>
  <c r="AM260" i="10"/>
  <c r="AU260" i="10"/>
  <c r="AP260" i="10"/>
  <c r="V256" i="10"/>
  <c r="W256" i="10" s="1"/>
  <c r="X256" i="10" s="1"/>
  <c r="Y256" i="10" s="1"/>
  <c r="AQ256" i="10"/>
  <c r="AL256" i="10"/>
  <c r="AT256" i="10"/>
  <c r="AM236" i="10"/>
  <c r="AU236" i="10"/>
  <c r="AP236" i="10"/>
  <c r="AN202" i="10"/>
  <c r="AV202" i="10"/>
  <c r="AO202" i="10"/>
  <c r="T200" i="10"/>
  <c r="BB200" i="10" s="1"/>
  <c r="AP198" i="10"/>
  <c r="V198" i="10"/>
  <c r="W198" i="10" s="1"/>
  <c r="X198" i="10" s="1"/>
  <c r="Y198" i="10" s="1"/>
  <c r="Z198" i="10" s="1"/>
  <c r="AA198" i="10" s="1"/>
  <c r="AB198" i="10" s="1"/>
  <c r="AC198" i="10" s="1"/>
  <c r="AQ198" i="10"/>
  <c r="AJ194" i="10"/>
  <c r="AR194" i="10"/>
  <c r="AK194" i="10"/>
  <c r="AS194" i="10"/>
  <c r="AL190" i="10"/>
  <c r="AT190" i="10"/>
  <c r="AM190" i="10"/>
  <c r="AU190" i="10"/>
  <c r="AV186" i="10"/>
  <c r="T184" i="10"/>
  <c r="AP182" i="10"/>
  <c r="V182" i="10"/>
  <c r="AQ182" i="10"/>
  <c r="AL174" i="10"/>
  <c r="AT174" i="10"/>
  <c r="AM174" i="10"/>
  <c r="AU174" i="10"/>
  <c r="T168" i="10"/>
  <c r="AP166" i="10"/>
  <c r="V166" i="10"/>
  <c r="AQ166" i="10"/>
  <c r="AK162" i="10"/>
  <c r="AL158" i="10"/>
  <c r="AT158" i="10"/>
  <c r="AM158" i="10"/>
  <c r="AU158" i="10"/>
  <c r="U210" i="10"/>
  <c r="AS193" i="10"/>
  <c r="AJ193" i="10"/>
  <c r="U203" i="10"/>
  <c r="AU213" i="10"/>
  <c r="V213" i="10"/>
  <c r="W213" i="10" s="1"/>
  <c r="X213" i="10" s="1"/>
  <c r="Y213" i="10" s="1"/>
  <c r="AO225" i="10"/>
  <c r="AJ225" i="10"/>
  <c r="AV255" i="10"/>
  <c r="AR255" i="10"/>
  <c r="AO255" i="10"/>
  <c r="AR259" i="10"/>
  <c r="AN259" i="10"/>
  <c r="AK259" i="10"/>
  <c r="AV263" i="10"/>
  <c r="AL263" i="10"/>
  <c r="AQ263" i="10"/>
  <c r="V263" i="10"/>
  <c r="W263" i="10" s="1"/>
  <c r="AV267" i="10"/>
  <c r="AP267" i="10"/>
  <c r="AU267" i="10"/>
  <c r="AM267" i="10"/>
  <c r="AV271" i="10"/>
  <c r="AT271" i="10"/>
  <c r="AL271" i="10"/>
  <c r="AQ271" i="10"/>
  <c r="V271" i="10"/>
  <c r="W271" i="10" s="1"/>
  <c r="X271" i="10" s="1"/>
  <c r="Y271" i="10" s="1"/>
  <c r="Z271" i="10" s="1"/>
  <c r="AA271" i="10" s="1"/>
  <c r="AB271" i="10" s="1"/>
  <c r="AC271" i="10" s="1"/>
  <c r="AT327" i="10"/>
  <c r="AQ327" i="10"/>
  <c r="E55" i="10"/>
  <c r="AT468" i="10"/>
  <c r="AR455" i="10"/>
  <c r="AO455" i="10"/>
  <c r="AQ440" i="10"/>
  <c r="AT436" i="10"/>
  <c r="AP436" i="10"/>
  <c r="AL436" i="10"/>
  <c r="AS436" i="10"/>
  <c r="AK436" i="10"/>
  <c r="AQ436" i="10"/>
  <c r="V436" i="10"/>
  <c r="W436" i="10" s="1"/>
  <c r="X436" i="10" s="1"/>
  <c r="Y436" i="10" s="1"/>
  <c r="AV432" i="10"/>
  <c r="AR432" i="10"/>
  <c r="AN432" i="10"/>
  <c r="AJ432" i="10"/>
  <c r="AS432" i="10"/>
  <c r="AO432" i="10"/>
  <c r="AK432" i="10"/>
  <c r="AV428" i="10"/>
  <c r="AR428" i="10"/>
  <c r="AN428" i="10"/>
  <c r="AJ428" i="10"/>
  <c r="AS428" i="10"/>
  <c r="AO428" i="10"/>
  <c r="AK428" i="10"/>
  <c r="AU419" i="10"/>
  <c r="AR419" i="10"/>
  <c r="AQ411" i="10"/>
  <c r="AP411" i="10"/>
  <c r="AM403" i="10"/>
  <c r="AL403" i="10"/>
  <c r="AS367" i="10"/>
  <c r="AO367" i="10"/>
  <c r="AK367" i="10"/>
  <c r="AV367" i="10"/>
  <c r="AR367" i="10"/>
  <c r="AN367" i="10"/>
  <c r="AJ367" i="10"/>
  <c r="S378" i="10"/>
  <c r="D378" i="10"/>
  <c r="F378" i="10" s="1"/>
  <c r="S372" i="10"/>
  <c r="G372" i="10"/>
  <c r="AY372" i="10" s="1"/>
  <c r="AX372" i="10" s="1"/>
  <c r="BF372" i="10" s="1"/>
  <c r="S368" i="10"/>
  <c r="D368" i="10"/>
  <c r="F368" i="10" s="1"/>
  <c r="S364" i="10"/>
  <c r="G364" i="10"/>
  <c r="AY364" i="10" s="1"/>
  <c r="AX364" i="10" s="1"/>
  <c r="BF364" i="10" s="1"/>
  <c r="S360" i="10"/>
  <c r="D360" i="10"/>
  <c r="F360" i="10" s="1"/>
  <c r="D356" i="10"/>
  <c r="F356" i="10" s="1"/>
  <c r="S356" i="10"/>
  <c r="D352" i="10"/>
  <c r="F352" i="10" s="1"/>
  <c r="G352" i="10"/>
  <c r="AY352" i="10" s="1"/>
  <c r="AX352" i="10" s="1"/>
  <c r="D348" i="10"/>
  <c r="F348" i="10" s="1"/>
  <c r="S348" i="10"/>
  <c r="D344" i="10"/>
  <c r="F344" i="10" s="1"/>
  <c r="E344" i="10"/>
  <c r="D340" i="10"/>
  <c r="F340" i="10" s="1"/>
  <c r="S340" i="10"/>
  <c r="T340" i="10" s="1"/>
  <c r="D336" i="10"/>
  <c r="F336" i="10" s="1"/>
  <c r="E336" i="10"/>
  <c r="G379" i="10"/>
  <c r="AY379" i="10" s="1"/>
  <c r="AX379" i="10" s="1"/>
  <c r="BC379" i="10" s="1"/>
  <c r="AZ379" i="10" s="1"/>
  <c r="D379" i="10"/>
  <c r="F379" i="10" s="1"/>
  <c r="G373" i="10"/>
  <c r="AY373" i="10" s="1"/>
  <c r="AX373" i="10" s="1"/>
  <c r="D373" i="10"/>
  <c r="F373" i="10" s="1"/>
  <c r="G369" i="10"/>
  <c r="AY369" i="10" s="1"/>
  <c r="AX369" i="10" s="1"/>
  <c r="D369" i="10"/>
  <c r="F369" i="10" s="1"/>
  <c r="G365" i="10"/>
  <c r="AY365" i="10" s="1"/>
  <c r="AX365" i="10" s="1"/>
  <c r="BC365" i="10" s="1"/>
  <c r="AZ365" i="10" s="1"/>
  <c r="D365" i="10"/>
  <c r="F365" i="10" s="1"/>
  <c r="G361" i="10"/>
  <c r="AY361" i="10" s="1"/>
  <c r="AX361" i="10" s="1"/>
  <c r="BC361" i="10" s="1"/>
  <c r="AZ361" i="10" s="1"/>
  <c r="D361" i="10"/>
  <c r="F361" i="10" s="1"/>
  <c r="S357" i="10"/>
  <c r="G357" i="10"/>
  <c r="AY357" i="10" s="1"/>
  <c r="AX357" i="10" s="1"/>
  <c r="S353" i="10"/>
  <c r="G353" i="10"/>
  <c r="AY353" i="10" s="1"/>
  <c r="AX353" i="10" s="1"/>
  <c r="S349" i="10"/>
  <c r="E349" i="10"/>
  <c r="S345" i="10"/>
  <c r="T345" i="10" s="1"/>
  <c r="E345" i="10"/>
  <c r="S341" i="10"/>
  <c r="U341" i="10" s="1"/>
  <c r="E341" i="10"/>
  <c r="S337" i="10"/>
  <c r="E337" i="10"/>
  <c r="AS195" i="10"/>
  <c r="AR195" i="10"/>
  <c r="AU199" i="10"/>
  <c r="AM199" i="10"/>
  <c r="AT199" i="10"/>
  <c r="AL199" i="10"/>
  <c r="AS203" i="10"/>
  <c r="AQ203" i="10"/>
  <c r="AM203" i="10"/>
  <c r="V203" i="10"/>
  <c r="W203" i="10" s="1"/>
  <c r="AT203" i="10"/>
  <c r="AP203" i="10"/>
  <c r="AL203" i="10"/>
  <c r="AU207" i="10"/>
  <c r="AQ207" i="10"/>
  <c r="AM207" i="10"/>
  <c r="V207" i="10"/>
  <c r="W207" i="10" s="1"/>
  <c r="X207" i="10" s="1"/>
  <c r="Y207" i="10" s="1"/>
  <c r="Z207" i="10" s="1"/>
  <c r="AA207" i="10" s="1"/>
  <c r="AB207" i="10" s="1"/>
  <c r="AC207" i="10" s="1"/>
  <c r="AT207" i="10"/>
  <c r="AP207" i="10"/>
  <c r="AL207" i="10"/>
  <c r="AU211" i="10"/>
  <c r="AQ211" i="10"/>
  <c r="AM211" i="10"/>
  <c r="V211" i="10"/>
  <c r="W211" i="10" s="1"/>
  <c r="AT211" i="10"/>
  <c r="AP211" i="10"/>
  <c r="AL211" i="10"/>
  <c r="AU215" i="10"/>
  <c r="AQ215" i="10"/>
  <c r="AM215" i="10"/>
  <c r="V215" i="10"/>
  <c r="W215" i="10" s="1"/>
  <c r="AT215" i="10"/>
  <c r="AP215" i="10"/>
  <c r="AL215" i="10"/>
  <c r="AU219" i="10"/>
  <c r="AQ219" i="10"/>
  <c r="AM219" i="10"/>
  <c r="V219" i="10"/>
  <c r="W219" i="10" s="1"/>
  <c r="X219" i="10" s="1"/>
  <c r="AT219" i="10"/>
  <c r="AP219" i="10"/>
  <c r="AL219" i="10"/>
  <c r="AU223" i="10"/>
  <c r="AQ223" i="10"/>
  <c r="AM223" i="10"/>
  <c r="V223" i="10"/>
  <c r="W223" i="10" s="1"/>
  <c r="AT223" i="10"/>
  <c r="AP223" i="10"/>
  <c r="AL223" i="10"/>
  <c r="AU227" i="10"/>
  <c r="AQ227" i="10"/>
  <c r="AM227" i="10"/>
  <c r="V227" i="10"/>
  <c r="W227" i="10" s="1"/>
  <c r="AT227" i="10"/>
  <c r="AP227" i="10"/>
  <c r="AL227" i="10"/>
  <c r="AV231" i="10"/>
  <c r="AP231" i="10"/>
  <c r="AQ231" i="10"/>
  <c r="V231" i="10"/>
  <c r="W231" i="10" s="1"/>
  <c r="T233" i="10"/>
  <c r="AR245" i="10"/>
  <c r="AW80" i="10"/>
  <c r="AW79" i="10"/>
  <c r="C78" i="10"/>
  <c r="B76" i="10"/>
  <c r="E76" i="10" s="1"/>
  <c r="V235" i="10"/>
  <c r="W235" i="10" s="1"/>
  <c r="X235" i="10" s="1"/>
  <c r="T251" i="10"/>
  <c r="BB251" i="10" s="1"/>
  <c r="O4" i="10"/>
  <c r="P4" i="10" s="1"/>
  <c r="AT4" i="5"/>
  <c r="W5" i="5"/>
  <c r="AE5" i="5" s="1"/>
  <c r="AF5" i="5" s="1"/>
  <c r="AH5" i="5"/>
  <c r="W7" i="5"/>
  <c r="AE7" i="5" s="1"/>
  <c r="AF7" i="5" s="1"/>
  <c r="AH7" i="5"/>
  <c r="O16" i="10"/>
  <c r="P16" i="10" s="1"/>
  <c r="BB16" i="10" s="1"/>
  <c r="T162" i="10"/>
  <c r="AM394" i="10"/>
  <c r="AW445" i="10"/>
  <c r="AW453" i="10"/>
  <c r="L461" i="10"/>
  <c r="L469" i="10"/>
  <c r="C24" i="10"/>
  <c r="B22" i="10"/>
  <c r="AE6" i="5"/>
  <c r="AF6" i="5" s="1"/>
  <c r="C22" i="10"/>
  <c r="L37" i="10"/>
  <c r="K42" i="10"/>
  <c r="L42" i="10" s="1"/>
  <c r="B32" i="10"/>
  <c r="B24" i="10"/>
  <c r="D24" i="10" s="1"/>
  <c r="AL235" i="10"/>
  <c r="U213" i="10"/>
  <c r="AW443" i="10"/>
  <c r="AW447" i="10"/>
  <c r="AW451" i="10"/>
  <c r="L455" i="10"/>
  <c r="L459" i="10"/>
  <c r="AW463" i="10"/>
  <c r="AW467" i="10"/>
  <c r="L471" i="10"/>
  <c r="AW475" i="10"/>
  <c r="AP229" i="10"/>
  <c r="AQ229" i="10"/>
  <c r="AR225" i="10"/>
  <c r="AS225" i="10"/>
  <c r="AP213" i="10"/>
  <c r="AQ213" i="10"/>
  <c r="AP209" i="10"/>
  <c r="AQ209" i="10"/>
  <c r="AT201" i="10"/>
  <c r="AV197" i="10"/>
  <c r="AK193" i="10"/>
  <c r="AL331" i="10"/>
  <c r="T261" i="10"/>
  <c r="V233" i="10"/>
  <c r="W233" i="10" s="1"/>
  <c r="X233" i="10" s="1"/>
  <c r="Y233" i="10" s="1"/>
  <c r="AM233" i="10"/>
  <c r="AQ233" i="10"/>
  <c r="AU233" i="10"/>
  <c r="AL233" i="10"/>
  <c r="AP233" i="10"/>
  <c r="AK323" i="10"/>
  <c r="AO323" i="10"/>
  <c r="AS323" i="10"/>
  <c r="AJ323" i="10"/>
  <c r="AN323" i="10"/>
  <c r="AR323" i="10"/>
  <c r="AK319" i="10"/>
  <c r="AO319" i="10"/>
  <c r="AS319" i="10"/>
  <c r="AJ319" i="10"/>
  <c r="AN319" i="10"/>
  <c r="AR319" i="10"/>
  <c r="AK315" i="10"/>
  <c r="AO315" i="10"/>
  <c r="AS315" i="10"/>
  <c r="AJ315" i="10"/>
  <c r="AN315" i="10"/>
  <c r="AR315" i="10"/>
  <c r="AK271" i="10"/>
  <c r="AO271" i="10"/>
  <c r="AS271" i="10"/>
  <c r="AJ271" i="10"/>
  <c r="AN271" i="10"/>
  <c r="AR271" i="10"/>
  <c r="AK267" i="10"/>
  <c r="AO267" i="10"/>
  <c r="AS267" i="10"/>
  <c r="AJ267" i="10"/>
  <c r="AN267" i="10"/>
  <c r="AR267" i="10"/>
  <c r="AK263" i="10"/>
  <c r="AO263" i="10"/>
  <c r="AS263" i="10"/>
  <c r="AJ263" i="10"/>
  <c r="AN263" i="10"/>
  <c r="AO259" i="10"/>
  <c r="AJ259" i="10"/>
  <c r="AK255" i="10"/>
  <c r="AS255" i="10"/>
  <c r="AN255" i="10"/>
  <c r="AL229" i="10"/>
  <c r="AT229" i="10"/>
  <c r="AM229" i="10"/>
  <c r="AN225" i="10"/>
  <c r="AV225" i="10"/>
  <c r="AL213" i="10"/>
  <c r="AT213" i="10"/>
  <c r="AM213" i="10"/>
  <c r="AL209" i="10"/>
  <c r="AT209" i="10"/>
  <c r="AM209" i="10"/>
  <c r="AL201" i="10"/>
  <c r="AN197" i="10"/>
  <c r="AR193" i="10"/>
  <c r="AU193" i="10"/>
  <c r="AO193" i="10"/>
  <c r="AV193" i="10"/>
  <c r="AN193" i="10"/>
  <c r="AU197" i="10"/>
  <c r="AS197" i="10"/>
  <c r="AK197" i="10"/>
  <c r="AR197" i="10"/>
  <c r="AJ197" i="10"/>
  <c r="AS201" i="10"/>
  <c r="AQ201" i="10"/>
  <c r="V201" i="10"/>
  <c r="W201" i="10" s="1"/>
  <c r="X201" i="10" s="1"/>
  <c r="Y201" i="10" s="1"/>
  <c r="AP201" i="10"/>
  <c r="U207" i="10"/>
  <c r="AS209" i="10"/>
  <c r="AO209" i="10"/>
  <c r="AK209" i="10"/>
  <c r="AV209" i="10"/>
  <c r="AR209" i="10"/>
  <c r="AN209" i="10"/>
  <c r="AJ209" i="10"/>
  <c r="T211" i="10"/>
  <c r="BB211" i="10" s="1"/>
  <c r="AS213" i="10"/>
  <c r="AO213" i="10"/>
  <c r="AK213" i="10"/>
  <c r="AV213" i="10"/>
  <c r="AR213" i="10"/>
  <c r="AN213" i="10"/>
  <c r="AJ213" i="10"/>
  <c r="U219" i="10"/>
  <c r="AU225" i="10"/>
  <c r="AQ225" i="10"/>
  <c r="AM225" i="10"/>
  <c r="V225" i="10"/>
  <c r="W225" i="10" s="1"/>
  <c r="AT225" i="10"/>
  <c r="AP225" i="10"/>
  <c r="AL225" i="10"/>
  <c r="T227" i="10"/>
  <c r="BB227" i="10" s="1"/>
  <c r="AS229" i="10"/>
  <c r="AO229" i="10"/>
  <c r="AK229" i="10"/>
  <c r="AV229" i="10"/>
  <c r="AR229" i="10"/>
  <c r="AN229" i="10"/>
  <c r="AJ229" i="10"/>
  <c r="AT255" i="10"/>
  <c r="AP255" i="10"/>
  <c r="AL255" i="10"/>
  <c r="AU255" i="10"/>
  <c r="AQ255" i="10"/>
  <c r="AM255" i="10"/>
  <c r="V255" i="10"/>
  <c r="W255" i="10" s="1"/>
  <c r="AT259" i="10"/>
  <c r="AP259" i="10"/>
  <c r="AL259" i="10"/>
  <c r="AU259" i="10"/>
  <c r="AQ259" i="10"/>
  <c r="AM259" i="10"/>
  <c r="V259" i="10"/>
  <c r="W259" i="10" s="1"/>
  <c r="AT263" i="10"/>
  <c r="AP263" i="10"/>
  <c r="AT275" i="10"/>
  <c r="AS275" i="10"/>
  <c r="AV307" i="10"/>
  <c r="AT307" i="10"/>
  <c r="AQ307" i="10"/>
  <c r="AV311" i="10"/>
  <c r="AP311" i="10"/>
  <c r="AM311" i="10"/>
  <c r="AV327" i="10"/>
  <c r="AL327" i="10"/>
  <c r="V327" i="10"/>
  <c r="W327" i="10" s="1"/>
  <c r="S426" i="10"/>
  <c r="D426" i="10"/>
  <c r="F426" i="10" s="1"/>
  <c r="E426" i="10"/>
  <c r="S424" i="10"/>
  <c r="D424" i="10"/>
  <c r="F424" i="10" s="1"/>
  <c r="E424" i="10"/>
  <c r="S422" i="10"/>
  <c r="D422" i="10"/>
  <c r="F422" i="10" s="1"/>
  <c r="E422" i="10"/>
  <c r="G420" i="10"/>
  <c r="AY420" i="10" s="1"/>
  <c r="AX420" i="10" s="1"/>
  <c r="S420" i="10"/>
  <c r="D420" i="10"/>
  <c r="F420" i="10" s="1"/>
  <c r="G418" i="10"/>
  <c r="AY418" i="10" s="1"/>
  <c r="AX418" i="10" s="1"/>
  <c r="S418" i="10"/>
  <c r="U418" i="10" s="1"/>
  <c r="D418" i="10"/>
  <c r="F418" i="10" s="1"/>
  <c r="G416" i="10"/>
  <c r="AY416" i="10" s="1"/>
  <c r="AX416" i="10" s="1"/>
  <c r="S416" i="10"/>
  <c r="T416" i="10" s="1"/>
  <c r="D416" i="10"/>
  <c r="F416" i="10" s="1"/>
  <c r="G414" i="10"/>
  <c r="AY414" i="10" s="1"/>
  <c r="AX414" i="10" s="1"/>
  <c r="S414" i="10"/>
  <c r="T414" i="10" s="1"/>
  <c r="D414" i="10"/>
  <c r="F414" i="10" s="1"/>
  <c r="G412" i="10"/>
  <c r="AY412" i="10" s="1"/>
  <c r="AX412" i="10" s="1"/>
  <c r="S412" i="10"/>
  <c r="D412" i="10"/>
  <c r="F412" i="10" s="1"/>
  <c r="G410" i="10"/>
  <c r="AY410" i="10" s="1"/>
  <c r="AX410" i="10" s="1"/>
  <c r="S410" i="10"/>
  <c r="D410" i="10"/>
  <c r="F410" i="10" s="1"/>
  <c r="G408" i="10"/>
  <c r="AY408" i="10" s="1"/>
  <c r="AX408" i="10" s="1"/>
  <c r="S408" i="10"/>
  <c r="T408" i="10" s="1"/>
  <c r="D408" i="10"/>
  <c r="F408" i="10" s="1"/>
  <c r="G406" i="10"/>
  <c r="AY406" i="10" s="1"/>
  <c r="AX406" i="10" s="1"/>
  <c r="S406" i="10"/>
  <c r="U406" i="10" s="1"/>
  <c r="D406" i="10"/>
  <c r="F406" i="10" s="1"/>
  <c r="G404" i="10"/>
  <c r="AY404" i="10" s="1"/>
  <c r="AX404" i="10" s="1"/>
  <c r="S404" i="10"/>
  <c r="D404" i="10"/>
  <c r="F404" i="10" s="1"/>
  <c r="G402" i="10"/>
  <c r="AY402" i="10" s="1"/>
  <c r="AX402" i="10" s="1"/>
  <c r="S402" i="10"/>
  <c r="D402" i="10"/>
  <c r="F402" i="10" s="1"/>
  <c r="G400" i="10"/>
  <c r="AY400" i="10" s="1"/>
  <c r="AX400" i="10" s="1"/>
  <c r="S400" i="10"/>
  <c r="D400" i="10"/>
  <c r="F400" i="10" s="1"/>
  <c r="G398" i="10"/>
  <c r="AY398" i="10" s="1"/>
  <c r="AX398" i="10" s="1"/>
  <c r="BF398" i="10" s="1"/>
  <c r="S398" i="10"/>
  <c r="D398" i="10"/>
  <c r="F398" i="10" s="1"/>
  <c r="S396" i="10"/>
  <c r="D396" i="10"/>
  <c r="F396" i="10" s="1"/>
  <c r="G396" i="10"/>
  <c r="AY396" i="10" s="1"/>
  <c r="AX396" i="10" s="1"/>
  <c r="S394" i="10"/>
  <c r="D394" i="10"/>
  <c r="F394" i="10" s="1"/>
  <c r="G394" i="10"/>
  <c r="AY394" i="10" s="1"/>
  <c r="AX394" i="10" s="1"/>
  <c r="S392" i="10"/>
  <c r="D392" i="10"/>
  <c r="F392" i="10" s="1"/>
  <c r="G392" i="10"/>
  <c r="AY392" i="10" s="1"/>
  <c r="AX392" i="10" s="1"/>
  <c r="G390" i="10"/>
  <c r="AY390" i="10" s="1"/>
  <c r="AX390" i="10" s="1"/>
  <c r="S390" i="10"/>
  <c r="D390" i="10"/>
  <c r="F390" i="10" s="1"/>
  <c r="G388" i="10"/>
  <c r="AY388" i="10" s="1"/>
  <c r="AX388" i="10" s="1"/>
  <c r="S388" i="10"/>
  <c r="T388" i="10" s="1"/>
  <c r="D388" i="10"/>
  <c r="F388" i="10" s="1"/>
  <c r="AU4" i="5"/>
  <c r="T374" i="10"/>
  <c r="AR217" i="10"/>
  <c r="AT453" i="10"/>
  <c r="AN453" i="10"/>
  <c r="U260" i="10"/>
  <c r="BB260" i="10" s="1"/>
  <c r="S43" i="10"/>
  <c r="B14" i="10"/>
  <c r="AL231" i="10"/>
  <c r="AT231" i="10"/>
  <c r="AQ235" i="10"/>
  <c r="AT235" i="10"/>
  <c r="T331" i="10"/>
  <c r="BB331" i="10" s="1"/>
  <c r="T267" i="10"/>
  <c r="BB267" i="10" s="1"/>
  <c r="U209" i="10"/>
  <c r="BB209" i="10" s="1"/>
  <c r="AM327" i="10"/>
  <c r="AU327" i="10"/>
  <c r="AP327" i="10"/>
  <c r="V311" i="10"/>
  <c r="W311" i="10" s="1"/>
  <c r="X311" i="10" s="1"/>
  <c r="Y311" i="10" s="1"/>
  <c r="AQ311" i="10"/>
  <c r="AL311" i="10"/>
  <c r="AT311" i="10"/>
  <c r="AM307" i="10"/>
  <c r="AU307" i="10"/>
  <c r="AP307" i="10"/>
  <c r="AK275" i="10"/>
  <c r="AN275" i="10"/>
  <c r="AP221" i="10"/>
  <c r="AU467" i="10"/>
  <c r="B70" i="10"/>
  <c r="AP467" i="10"/>
  <c r="AL453" i="10"/>
  <c r="S475" i="10"/>
  <c r="E475" i="10"/>
  <c r="S473" i="10"/>
  <c r="U473" i="10" s="1"/>
  <c r="H473" i="10"/>
  <c r="S471" i="10"/>
  <c r="E471" i="10"/>
  <c r="S469" i="10"/>
  <c r="H469" i="10"/>
  <c r="G467" i="10"/>
  <c r="AY467" i="10" s="1"/>
  <c r="AX467" i="10" s="1"/>
  <c r="D467" i="10"/>
  <c r="F467" i="10" s="1"/>
  <c r="G465" i="10"/>
  <c r="AY465" i="10" s="1"/>
  <c r="AX465" i="10" s="1"/>
  <c r="BC465" i="10" s="1"/>
  <c r="AZ465" i="10" s="1"/>
  <c r="E465" i="10"/>
  <c r="G463" i="10"/>
  <c r="AY463" i="10" s="1"/>
  <c r="AX463" i="10" s="1"/>
  <c r="H463" i="10"/>
  <c r="S459" i="10"/>
  <c r="H459" i="10"/>
  <c r="S455" i="10"/>
  <c r="G455" i="10"/>
  <c r="AY455" i="10" s="1"/>
  <c r="AX455" i="10" s="1"/>
  <c r="G453" i="10"/>
  <c r="AY453" i="10" s="1"/>
  <c r="AX453" i="10" s="1"/>
  <c r="E453" i="10"/>
  <c r="G451" i="10"/>
  <c r="AY451" i="10" s="1"/>
  <c r="AX451" i="10" s="1"/>
  <c r="D451" i="10"/>
  <c r="F451" i="10" s="1"/>
  <c r="G449" i="10"/>
  <c r="AY449" i="10" s="1"/>
  <c r="AX449" i="10" s="1"/>
  <c r="H449" i="10"/>
  <c r="G447" i="10"/>
  <c r="AY447" i="10" s="1"/>
  <c r="AX447" i="10" s="1"/>
  <c r="H447" i="10"/>
  <c r="G445" i="10"/>
  <c r="AY445" i="10" s="1"/>
  <c r="AX445" i="10" s="1"/>
  <c r="E445" i="10"/>
  <c r="G443" i="10"/>
  <c r="AY443" i="10" s="1"/>
  <c r="AX443" i="10" s="1"/>
  <c r="H443" i="10"/>
  <c r="G441" i="10"/>
  <c r="AY441" i="10" s="1"/>
  <c r="AX441" i="10" s="1"/>
  <c r="E441" i="10"/>
  <c r="S439" i="10"/>
  <c r="T439" i="10" s="1"/>
  <c r="H439" i="10"/>
  <c r="S437" i="10"/>
  <c r="E437" i="10"/>
  <c r="S435" i="10"/>
  <c r="H435" i="10"/>
  <c r="S433" i="10"/>
  <c r="U433" i="10" s="1"/>
  <c r="G433" i="10"/>
  <c r="AY433" i="10" s="1"/>
  <c r="AX433" i="10" s="1"/>
  <c r="S431" i="10"/>
  <c r="T431" i="10" s="1"/>
  <c r="H431" i="10"/>
  <c r="S429" i="10"/>
  <c r="G429" i="10"/>
  <c r="AY429" i="10" s="1"/>
  <c r="AX429" i="10" s="1"/>
  <c r="S427" i="10"/>
  <c r="H427" i="10"/>
  <c r="S425" i="10"/>
  <c r="G425" i="10"/>
  <c r="AY425" i="10" s="1"/>
  <c r="AX425" i="10" s="1"/>
  <c r="S423" i="10"/>
  <c r="H423" i="10"/>
  <c r="S421" i="10"/>
  <c r="U421" i="10" s="1"/>
  <c r="G421" i="10"/>
  <c r="AY421" i="10" s="1"/>
  <c r="AX421" i="10" s="1"/>
  <c r="G419" i="10"/>
  <c r="AY419" i="10" s="1"/>
  <c r="AX419" i="10" s="1"/>
  <c r="E419" i="10"/>
  <c r="G417" i="10"/>
  <c r="AY417" i="10" s="1"/>
  <c r="AX417" i="10" s="1"/>
  <c r="BC417" i="10" s="1"/>
  <c r="AZ417" i="10" s="1"/>
  <c r="H417" i="10"/>
  <c r="G415" i="10"/>
  <c r="AY415" i="10" s="1"/>
  <c r="AX415" i="10" s="1"/>
  <c r="E415" i="10"/>
  <c r="G413" i="10"/>
  <c r="AY413" i="10" s="1"/>
  <c r="AX413" i="10" s="1"/>
  <c r="H413" i="10"/>
  <c r="G411" i="10"/>
  <c r="AY411" i="10" s="1"/>
  <c r="AX411" i="10" s="1"/>
  <c r="E411" i="10"/>
  <c r="G409" i="10"/>
  <c r="AY409" i="10" s="1"/>
  <c r="AX409" i="10" s="1"/>
  <c r="H409" i="10"/>
  <c r="G407" i="10"/>
  <c r="AY407" i="10" s="1"/>
  <c r="AX407" i="10" s="1"/>
  <c r="E407" i="10"/>
  <c r="G405" i="10"/>
  <c r="AY405" i="10" s="1"/>
  <c r="AX405" i="10" s="1"/>
  <c r="H405" i="10"/>
  <c r="G403" i="10"/>
  <c r="AY403" i="10" s="1"/>
  <c r="AX403" i="10" s="1"/>
  <c r="E403" i="10"/>
  <c r="G401" i="10"/>
  <c r="AY401" i="10" s="1"/>
  <c r="AX401" i="10" s="1"/>
  <c r="H401" i="10"/>
  <c r="G399" i="10"/>
  <c r="AY399" i="10" s="1"/>
  <c r="AX399" i="10" s="1"/>
  <c r="E399" i="10"/>
  <c r="S397" i="10"/>
  <c r="E397" i="10"/>
  <c r="S395" i="10"/>
  <c r="U395" i="10" s="1"/>
  <c r="H395" i="10"/>
  <c r="S393" i="10"/>
  <c r="E393" i="10"/>
  <c r="S391" i="10"/>
  <c r="H391" i="10"/>
  <c r="G389" i="10"/>
  <c r="AY389" i="10" s="1"/>
  <c r="AX389" i="10" s="1"/>
  <c r="H389" i="10"/>
  <c r="G386" i="10"/>
  <c r="AY386" i="10" s="1"/>
  <c r="AX386" i="10" s="1"/>
  <c r="H386" i="10"/>
  <c r="G384" i="10"/>
  <c r="AY384" i="10" s="1"/>
  <c r="AX384" i="10" s="1"/>
  <c r="H384" i="10"/>
  <c r="G382" i="10"/>
  <c r="AY382" i="10" s="1"/>
  <c r="AX382" i="10" s="1"/>
  <c r="H382" i="10"/>
  <c r="G380" i="10"/>
  <c r="AY380" i="10" s="1"/>
  <c r="AX380" i="10" s="1"/>
  <c r="H380" i="10"/>
  <c r="G374" i="10"/>
  <c r="AY374" i="10" s="1"/>
  <c r="AX374" i="10" s="1"/>
  <c r="D374" i="10"/>
  <c r="F374" i="10" s="1"/>
  <c r="G370" i="10"/>
  <c r="AY370" i="10" s="1"/>
  <c r="AX370" i="10" s="1"/>
  <c r="D370" i="10"/>
  <c r="F370" i="10" s="1"/>
  <c r="G362" i="10"/>
  <c r="AY362" i="10" s="1"/>
  <c r="AX362" i="10" s="1"/>
  <c r="D362" i="10"/>
  <c r="F362" i="10" s="1"/>
  <c r="G358" i="10"/>
  <c r="AY358" i="10" s="1"/>
  <c r="AX358" i="10" s="1"/>
  <c r="D358" i="10"/>
  <c r="F358" i="10" s="1"/>
  <c r="S354" i="10"/>
  <c r="G354" i="10"/>
  <c r="AY354" i="10" s="1"/>
  <c r="AX354" i="10" s="1"/>
  <c r="S350" i="10"/>
  <c r="E350" i="10"/>
  <c r="S346" i="10"/>
  <c r="E346" i="10"/>
  <c r="S338" i="10"/>
  <c r="E338" i="10"/>
  <c r="S334" i="10"/>
  <c r="U334" i="10" s="1"/>
  <c r="E334" i="10"/>
  <c r="G387" i="10"/>
  <c r="AY387" i="10" s="1"/>
  <c r="AX387" i="10" s="1"/>
  <c r="E387" i="10"/>
  <c r="G385" i="10"/>
  <c r="AY385" i="10" s="1"/>
  <c r="AX385" i="10" s="1"/>
  <c r="E385" i="10"/>
  <c r="G383" i="10"/>
  <c r="AY383" i="10" s="1"/>
  <c r="AX383" i="10" s="1"/>
  <c r="E383" i="10"/>
  <c r="T432" i="10"/>
  <c r="U442" i="10"/>
  <c r="AO195" i="10"/>
  <c r="AV195" i="10"/>
  <c r="AN195" i="10"/>
  <c r="AJ195" i="10"/>
  <c r="AS199" i="10"/>
  <c r="AO199" i="10"/>
  <c r="AK199" i="10"/>
  <c r="AV199" i="10"/>
  <c r="AR199" i="10"/>
  <c r="AN199" i="10"/>
  <c r="AJ199" i="10"/>
  <c r="AK231" i="10"/>
  <c r="AO231" i="10"/>
  <c r="AS231" i="10"/>
  <c r="AJ231" i="10"/>
  <c r="AN231" i="10"/>
  <c r="AR231" i="10"/>
  <c r="AM235" i="10"/>
  <c r="AU235" i="10"/>
  <c r="T275" i="10"/>
  <c r="BB275" i="10" s="1"/>
  <c r="T259" i="10"/>
  <c r="U225" i="10"/>
  <c r="BB225" i="10" s="1"/>
  <c r="AJ201" i="10"/>
  <c r="AN201" i="10"/>
  <c r="AR201" i="10"/>
  <c r="AV201" i="10"/>
  <c r="AK201" i="10"/>
  <c r="AO201" i="10"/>
  <c r="AL197" i="10"/>
  <c r="AP197" i="10"/>
  <c r="AT197" i="10"/>
  <c r="V197" i="10"/>
  <c r="W197" i="10" s="1"/>
  <c r="AM197" i="10"/>
  <c r="AQ197" i="10"/>
  <c r="AL193" i="10"/>
  <c r="AP193" i="10"/>
  <c r="AT193" i="10"/>
  <c r="V193" i="10"/>
  <c r="W193" i="10" s="1"/>
  <c r="AM193" i="10"/>
  <c r="AQ193" i="10"/>
  <c r="AM161" i="10"/>
  <c r="AS205" i="10"/>
  <c r="AO205" i="10"/>
  <c r="AN205" i="10"/>
  <c r="AO217" i="10"/>
  <c r="AK217" i="10"/>
  <c r="AJ217" i="10"/>
  <c r="AU221" i="10"/>
  <c r="V221" i="10"/>
  <c r="W221" i="10" s="1"/>
  <c r="AK327" i="10"/>
  <c r="AO327" i="10"/>
  <c r="AS327" i="10"/>
  <c r="AJ327" i="10"/>
  <c r="AN327" i="10"/>
  <c r="AR327" i="10"/>
  <c r="AK311" i="10"/>
  <c r="AO311" i="10"/>
  <c r="AS311" i="10"/>
  <c r="AJ311" i="10"/>
  <c r="AN311" i="10"/>
  <c r="AR311" i="10"/>
  <c r="AK307" i="10"/>
  <c r="AO307" i="10"/>
  <c r="AS307" i="10"/>
  <c r="AJ307" i="10"/>
  <c r="AN307" i="10"/>
  <c r="AR307" i="10"/>
  <c r="AO275" i="10"/>
  <c r="AJ275" i="10"/>
  <c r="AR275" i="10"/>
  <c r="U45" i="10"/>
  <c r="V275" i="10"/>
  <c r="W275" i="10" s="1"/>
  <c r="AM275" i="10"/>
  <c r="AQ275" i="10"/>
  <c r="AU275" i="10"/>
  <c r="AL275" i="10"/>
  <c r="AP275" i="10"/>
  <c r="AL221" i="10"/>
  <c r="AT221" i="10"/>
  <c r="AM221" i="10"/>
  <c r="AN217" i="10"/>
  <c r="AV217" i="10"/>
  <c r="AJ205" i="10"/>
  <c r="AR205" i="10"/>
  <c r="AK205" i="10"/>
  <c r="AU161" i="10"/>
  <c r="AO453" i="10"/>
  <c r="AV453" i="10"/>
  <c r="AN467" i="10"/>
  <c r="AM467" i="10"/>
  <c r="T464" i="10"/>
  <c r="U458" i="10"/>
  <c r="T458" i="10"/>
  <c r="AU466" i="10"/>
  <c r="AQ466" i="10"/>
  <c r="AM466" i="10"/>
  <c r="V466" i="10"/>
  <c r="W466" i="10" s="1"/>
  <c r="AP466" i="10"/>
  <c r="AV466" i="10"/>
  <c r="AN466" i="10"/>
  <c r="AT455" i="10"/>
  <c r="AP455" i="10"/>
  <c r="AL455" i="10"/>
  <c r="AU455" i="10"/>
  <c r="AQ455" i="10"/>
  <c r="AM455" i="10"/>
  <c r="V455" i="10"/>
  <c r="W455" i="10" s="1"/>
  <c r="X455" i="10" s="1"/>
  <c r="Y455" i="10" s="1"/>
  <c r="Z455" i="10" s="1"/>
  <c r="AK455" i="10"/>
  <c r="AS455" i="10"/>
  <c r="AN455" i="10"/>
  <c r="AV455" i="10"/>
  <c r="AJ466" i="10"/>
  <c r="AL466" i="10"/>
  <c r="AK466" i="10"/>
  <c r="AS466" i="10"/>
  <c r="D33" i="10"/>
  <c r="F33" i="10" s="1"/>
  <c r="B12" i="10"/>
  <c r="V161" i="10"/>
  <c r="W161" i="10" s="1"/>
  <c r="X161" i="10" s="1"/>
  <c r="U453" i="10"/>
  <c r="G204" i="10"/>
  <c r="AY204" i="10" s="1"/>
  <c r="AX204" i="10" s="1"/>
  <c r="S204" i="10"/>
  <c r="U204" i="10" s="1"/>
  <c r="D204" i="10"/>
  <c r="F204" i="10" s="1"/>
  <c r="T204" i="10"/>
  <c r="E204" i="10"/>
  <c r="H204" i="10"/>
  <c r="K2" i="10"/>
  <c r="AU195" i="10"/>
  <c r="AQ195" i="10"/>
  <c r="AM195" i="10"/>
  <c r="V195" i="10"/>
  <c r="W195" i="10" s="1"/>
  <c r="X195" i="10" s="1"/>
  <c r="AT195" i="10"/>
  <c r="AP195" i="10"/>
  <c r="T201" i="10"/>
  <c r="U201" i="10"/>
  <c r="T205" i="10"/>
  <c r="U205" i="10"/>
  <c r="U217" i="10"/>
  <c r="T389" i="10"/>
  <c r="U462" i="10"/>
  <c r="U454" i="10"/>
  <c r="U446" i="10"/>
  <c r="T462" i="10"/>
  <c r="T446" i="10"/>
  <c r="S241" i="10"/>
  <c r="U241" i="10" s="1"/>
  <c r="D241" i="10"/>
  <c r="F241" i="10" s="1"/>
  <c r="E241" i="10"/>
  <c r="H241" i="10"/>
  <c r="G241" i="10"/>
  <c r="AY241" i="10" s="1"/>
  <c r="AX241" i="10" s="1"/>
  <c r="K261" i="10"/>
  <c r="K389" i="10"/>
  <c r="U86" i="10"/>
  <c r="U104" i="10"/>
  <c r="U389" i="10"/>
  <c r="T441" i="10"/>
  <c r="U447" i="10"/>
  <c r="T463" i="10"/>
  <c r="U464" i="10"/>
  <c r="U432" i="10"/>
  <c r="K397" i="10"/>
  <c r="K419" i="10"/>
  <c r="K427" i="10"/>
  <c r="U386" i="10"/>
  <c r="U382" i="10"/>
  <c r="U374" i="10"/>
  <c r="U358" i="10"/>
  <c r="K226" i="10"/>
  <c r="K308" i="10"/>
  <c r="H460" i="10"/>
  <c r="E460" i="10"/>
  <c r="S460" i="10"/>
  <c r="U460" i="10" s="1"/>
  <c r="D460" i="10"/>
  <c r="F460" i="10" s="1"/>
  <c r="G460" i="10"/>
  <c r="AY460" i="10" s="1"/>
  <c r="AX460" i="10" s="1"/>
  <c r="H456" i="10"/>
  <c r="E456" i="10"/>
  <c r="S456" i="10"/>
  <c r="D456" i="10"/>
  <c r="F456" i="10" s="1"/>
  <c r="G456" i="10"/>
  <c r="AY456" i="10" s="1"/>
  <c r="AX456" i="10" s="1"/>
  <c r="S376" i="10"/>
  <c r="H376" i="10"/>
  <c r="E376" i="10"/>
  <c r="G376" i="10"/>
  <c r="AY376" i="10" s="1"/>
  <c r="AX376" i="10" s="1"/>
  <c r="D376" i="10"/>
  <c r="F376" i="10" s="1"/>
  <c r="G150" i="10"/>
  <c r="AY150" i="10" s="1"/>
  <c r="AX150" i="10" s="1"/>
  <c r="H150" i="10"/>
  <c r="G144" i="10"/>
  <c r="AY144" i="10" s="1"/>
  <c r="AX144" i="10" s="1"/>
  <c r="D144" i="10"/>
  <c r="F144" i="10" s="1"/>
  <c r="G138" i="10"/>
  <c r="AY138" i="10" s="1"/>
  <c r="AX138" i="10" s="1"/>
  <c r="D138" i="10"/>
  <c r="F138" i="10" s="1"/>
  <c r="S136" i="10"/>
  <c r="T136" i="10" s="1"/>
  <c r="D124" i="10"/>
  <c r="F124" i="10" s="1"/>
  <c r="S124" i="10"/>
  <c r="T124" i="10" s="1"/>
  <c r="E122" i="10"/>
  <c r="H122" i="10"/>
  <c r="E114" i="10"/>
  <c r="G114" i="10"/>
  <c r="AY114" i="10" s="1"/>
  <c r="AX114" i="10" s="1"/>
  <c r="S461" i="10"/>
  <c r="E461" i="10"/>
  <c r="D461" i="10"/>
  <c r="F461" i="10" s="1"/>
  <c r="H461" i="10"/>
  <c r="S457" i="10"/>
  <c r="T457" i="10" s="1"/>
  <c r="E457" i="10"/>
  <c r="D457" i="10"/>
  <c r="F457" i="10" s="1"/>
  <c r="H457" i="10"/>
  <c r="G375" i="10"/>
  <c r="AY375" i="10" s="1"/>
  <c r="AX375" i="10" s="1"/>
  <c r="D375" i="10"/>
  <c r="F375" i="10" s="1"/>
  <c r="H375" i="10"/>
  <c r="S375" i="10"/>
  <c r="H151" i="10"/>
  <c r="E151" i="10"/>
  <c r="G149" i="10"/>
  <c r="AY149" i="10" s="1"/>
  <c r="AX149" i="10" s="1"/>
  <c r="S149" i="10"/>
  <c r="D145" i="10"/>
  <c r="F145" i="10" s="1"/>
  <c r="E139" i="10"/>
  <c r="S137" i="10"/>
  <c r="E137" i="10"/>
  <c r="S135" i="10"/>
  <c r="E131" i="10"/>
  <c r="H129" i="10"/>
  <c r="S127" i="10"/>
  <c r="S125" i="10"/>
  <c r="E125" i="10"/>
  <c r="H121" i="10"/>
  <c r="H117" i="10"/>
  <c r="G115" i="10"/>
  <c r="AY115" i="10" s="1"/>
  <c r="AX115" i="10" s="1"/>
  <c r="D113" i="10"/>
  <c r="F113" i="10" s="1"/>
  <c r="G111" i="10"/>
  <c r="AY111" i="10" s="1"/>
  <c r="AX111" i="10" s="1"/>
  <c r="B19" i="10"/>
  <c r="A10" i="10"/>
  <c r="B10" i="10"/>
  <c r="A18" i="10"/>
  <c r="B18" i="10"/>
  <c r="T452" i="10"/>
  <c r="U80" i="10"/>
  <c r="BB80" i="10" s="1"/>
  <c r="T92" i="10"/>
  <c r="U96" i="10"/>
  <c r="A21" i="10"/>
  <c r="B21" i="10"/>
  <c r="D21" i="10" s="1"/>
  <c r="A27" i="10"/>
  <c r="B27" i="10"/>
  <c r="A28" i="10"/>
  <c r="B28" i="10"/>
  <c r="A42" i="10"/>
  <c r="B42" i="10"/>
  <c r="AE4" i="5"/>
  <c r="U92" i="10"/>
  <c r="G130" i="10"/>
  <c r="AY130" i="10" s="1"/>
  <c r="AX130" i="10" s="1"/>
  <c r="S120" i="10"/>
  <c r="S108" i="10"/>
  <c r="T108" i="10" s="1"/>
  <c r="H106" i="10"/>
  <c r="E64" i="10"/>
  <c r="E62" i="10"/>
  <c r="X334" i="10"/>
  <c r="T334" i="10"/>
  <c r="BB334" i="10" s="1"/>
  <c r="S150" i="10"/>
  <c r="U150" i="10" s="1"/>
  <c r="D150" i="10"/>
  <c r="F150" i="10" s="1"/>
  <c r="E150" i="10"/>
  <c r="S148" i="10"/>
  <c r="U148" i="10" s="1"/>
  <c r="D148" i="10"/>
  <c r="F148" i="10" s="1"/>
  <c r="G148" i="10"/>
  <c r="AY148" i="10" s="1"/>
  <c r="AX148" i="10" s="1"/>
  <c r="E148" i="10"/>
  <c r="H146" i="10"/>
  <c r="G146" i="10"/>
  <c r="AY146" i="10" s="1"/>
  <c r="AX146" i="10" s="1"/>
  <c r="E144" i="10"/>
  <c r="H144" i="10"/>
  <c r="G142" i="10"/>
  <c r="AY142" i="10" s="1"/>
  <c r="AX142" i="10" s="1"/>
  <c r="S142" i="10"/>
  <c r="T142" i="10" s="1"/>
  <c r="D142" i="10"/>
  <c r="F142" i="10" s="1"/>
  <c r="G140" i="10"/>
  <c r="AY140" i="10" s="1"/>
  <c r="AX140" i="10" s="1"/>
  <c r="S140" i="10"/>
  <c r="T140" i="10" s="1"/>
  <c r="D140" i="10"/>
  <c r="F140" i="10" s="1"/>
  <c r="E138" i="10"/>
  <c r="H138" i="10"/>
  <c r="E136" i="10"/>
  <c r="H136" i="10"/>
  <c r="G134" i="10"/>
  <c r="AY134" i="10" s="1"/>
  <c r="AX134" i="10" s="1"/>
  <c r="S134" i="10"/>
  <c r="T134" i="10" s="1"/>
  <c r="D134" i="10"/>
  <c r="F134" i="10" s="1"/>
  <c r="G126" i="10"/>
  <c r="AY126" i="10" s="1"/>
  <c r="AX126" i="10" s="1"/>
  <c r="H126" i="10"/>
  <c r="G118" i="10"/>
  <c r="AY118" i="10" s="1"/>
  <c r="AX118" i="10" s="1"/>
  <c r="H118" i="10"/>
  <c r="G110" i="10"/>
  <c r="AY110" i="10" s="1"/>
  <c r="AX110" i="10" s="1"/>
  <c r="H110" i="10"/>
  <c r="H104" i="10"/>
  <c r="D104" i="10"/>
  <c r="F104" i="10" s="1"/>
  <c r="H102" i="10"/>
  <c r="E102" i="10"/>
  <c r="E96" i="10"/>
  <c r="H96" i="10"/>
  <c r="H84" i="10"/>
  <c r="H80" i="10"/>
  <c r="E80" i="10"/>
  <c r="H76" i="10"/>
  <c r="E74" i="10"/>
  <c r="H74" i="10"/>
  <c r="H66" i="10"/>
  <c r="E66" i="10"/>
  <c r="H60" i="10"/>
  <c r="E60" i="10"/>
  <c r="E54" i="10"/>
  <c r="H54" i="10"/>
  <c r="A7" i="10"/>
  <c r="G7" i="5"/>
  <c r="C7" i="10" s="1"/>
  <c r="E146" i="10"/>
  <c r="S146" i="10"/>
  <c r="U146" i="10" s="1"/>
  <c r="S144" i="10"/>
  <c r="H142" i="10"/>
  <c r="E140" i="10"/>
  <c r="S138" i="10"/>
  <c r="T138" i="10" s="1"/>
  <c r="D136" i="10"/>
  <c r="F136" i="10" s="1"/>
  <c r="G136" i="10"/>
  <c r="AY136" i="10" s="1"/>
  <c r="AX136" i="10" s="1"/>
  <c r="E134" i="10"/>
  <c r="S132" i="10"/>
  <c r="H130" i="10"/>
  <c r="S128" i="10"/>
  <c r="G122" i="10"/>
  <c r="AY122" i="10" s="1"/>
  <c r="AX122" i="10" s="1"/>
  <c r="E118" i="10"/>
  <c r="S116" i="10"/>
  <c r="H114" i="10"/>
  <c r="S112" i="10"/>
  <c r="G106" i="10"/>
  <c r="AY106" i="10" s="1"/>
  <c r="AX106" i="10" s="1"/>
  <c r="H98" i="10"/>
  <c r="H94" i="10"/>
  <c r="H92" i="10"/>
  <c r="H90" i="10"/>
  <c r="H86" i="10"/>
  <c r="E68" i="10"/>
  <c r="E58" i="10"/>
  <c r="AU3" i="5"/>
  <c r="B9" i="10"/>
  <c r="D9" i="10" s="1"/>
  <c r="T265" i="10"/>
  <c r="T308" i="10"/>
  <c r="X318" i="10"/>
  <c r="K14" i="10"/>
  <c r="U265" i="10"/>
  <c r="U308" i="10"/>
  <c r="K55" i="10"/>
  <c r="K25" i="10"/>
  <c r="AO161" i="10"/>
  <c r="AV161" i="10"/>
  <c r="AN161" i="10"/>
  <c r="AU205" i="10"/>
  <c r="AQ205" i="10"/>
  <c r="AM205" i="10"/>
  <c r="V205" i="10"/>
  <c r="W205" i="10" s="1"/>
  <c r="AT205" i="10"/>
  <c r="AP205" i="10"/>
  <c r="AL205" i="10"/>
  <c r="U215" i="10"/>
  <c r="AU217" i="10"/>
  <c r="AQ217" i="10"/>
  <c r="AM217" i="10"/>
  <c r="V217" i="10"/>
  <c r="AT217" i="10"/>
  <c r="AP217" i="10"/>
  <c r="AL217" i="10"/>
  <c r="AS221" i="10"/>
  <c r="AO221" i="10"/>
  <c r="AK221" i="10"/>
  <c r="AV221" i="10"/>
  <c r="AR221" i="10"/>
  <c r="AN221" i="10"/>
  <c r="AJ221" i="10"/>
  <c r="U247" i="10"/>
  <c r="T247" i="10"/>
  <c r="U255" i="10"/>
  <c r="T255" i="10"/>
  <c r="U263" i="10"/>
  <c r="T263" i="10"/>
  <c r="U279" i="10"/>
  <c r="T279" i="10"/>
  <c r="AV235" i="10"/>
  <c r="AR235" i="10"/>
  <c r="AN235" i="10"/>
  <c r="AJ235" i="10"/>
  <c r="AS235" i="10"/>
  <c r="AO235" i="10"/>
  <c r="AK235" i="10"/>
  <c r="BB316" i="10"/>
  <c r="AT3" i="5"/>
  <c r="AV4" i="5"/>
  <c r="A4" i="10"/>
  <c r="F4" i="5"/>
  <c r="B4" i="10" s="1"/>
  <c r="D4" i="10" s="1"/>
  <c r="O14" i="10"/>
  <c r="P14" i="10" s="1"/>
  <c r="BB14" i="10" s="1"/>
  <c r="W402" i="10"/>
  <c r="U463" i="10"/>
  <c r="G51" i="10"/>
  <c r="AY51" i="10" s="1"/>
  <c r="AX51" i="10" s="1"/>
  <c r="H51" i="10"/>
  <c r="V51" i="10" s="1"/>
  <c r="G43" i="10"/>
  <c r="AY43" i="10" s="1"/>
  <c r="AX43" i="10" s="1"/>
  <c r="E43" i="10"/>
  <c r="H43" i="10"/>
  <c r="AA3" i="5"/>
  <c r="AC3" i="5" s="1"/>
  <c r="O10" i="10"/>
  <c r="P10" i="10" s="1"/>
  <c r="BB10" i="10" s="1"/>
  <c r="A11" i="10"/>
  <c r="C11" i="10"/>
  <c r="A17" i="10"/>
  <c r="C17" i="10"/>
  <c r="A26" i="10"/>
  <c r="B26" i="10"/>
  <c r="K31" i="10"/>
  <c r="L31" i="10" s="1"/>
  <c r="K33" i="10"/>
  <c r="AW33" i="10" s="1"/>
  <c r="A36" i="10"/>
  <c r="C36" i="10"/>
  <c r="K49" i="10"/>
  <c r="G132" i="10"/>
  <c r="AY132" i="10" s="1"/>
  <c r="AX132" i="10" s="1"/>
  <c r="E132" i="10"/>
  <c r="H132" i="10"/>
  <c r="S130" i="10"/>
  <c r="D130" i="10"/>
  <c r="F130" i="10" s="1"/>
  <c r="G128" i="10"/>
  <c r="AY128" i="10" s="1"/>
  <c r="AX128" i="10" s="1"/>
  <c r="E128" i="10"/>
  <c r="H128" i="10"/>
  <c r="S126" i="10"/>
  <c r="T126" i="10" s="1"/>
  <c r="D126" i="10"/>
  <c r="F126" i="10" s="1"/>
  <c r="G124" i="10"/>
  <c r="AY124" i="10" s="1"/>
  <c r="AX124" i="10" s="1"/>
  <c r="E124" i="10"/>
  <c r="H124" i="10"/>
  <c r="S122" i="10"/>
  <c r="D122" i="10"/>
  <c r="F122" i="10" s="1"/>
  <c r="G120" i="10"/>
  <c r="AY120" i="10" s="1"/>
  <c r="AX120" i="10" s="1"/>
  <c r="E120" i="10"/>
  <c r="H120" i="10"/>
  <c r="S118" i="10"/>
  <c r="T118" i="10" s="1"/>
  <c r="D118" i="10"/>
  <c r="F118" i="10" s="1"/>
  <c r="G116" i="10"/>
  <c r="AY116" i="10" s="1"/>
  <c r="AX116" i="10" s="1"/>
  <c r="E116" i="10"/>
  <c r="H116" i="10"/>
  <c r="S114" i="10"/>
  <c r="D114" i="10"/>
  <c r="F114" i="10" s="1"/>
  <c r="G112" i="10"/>
  <c r="AY112" i="10" s="1"/>
  <c r="AX112" i="10" s="1"/>
  <c r="E112" i="10"/>
  <c r="H112" i="10"/>
  <c r="S110" i="10"/>
  <c r="T110" i="10" s="1"/>
  <c r="D110" i="10"/>
  <c r="F110" i="10" s="1"/>
  <c r="G108" i="10"/>
  <c r="AY108" i="10" s="1"/>
  <c r="AX108" i="10" s="1"/>
  <c r="E108" i="10"/>
  <c r="H108" i="10"/>
  <c r="S106" i="10"/>
  <c r="D106" i="10"/>
  <c r="F106" i="10" s="1"/>
  <c r="A3" i="10"/>
  <c r="G3" i="5"/>
  <c r="C3" i="10" s="1"/>
  <c r="A8" i="10"/>
  <c r="C8" i="10"/>
  <c r="O12" i="10"/>
  <c r="P12" i="10" s="1"/>
  <c r="BB12" i="10" s="1"/>
  <c r="A16" i="10"/>
  <c r="B16" i="10"/>
  <c r="O21" i="10"/>
  <c r="P21" i="10" s="1"/>
  <c r="A25" i="10"/>
  <c r="C25" i="10"/>
  <c r="A31" i="10"/>
  <c r="B31" i="10"/>
  <c r="K41" i="10"/>
  <c r="L41" i="10" s="1"/>
  <c r="C38" i="10"/>
  <c r="AC199" i="10"/>
  <c r="Y314" i="10"/>
  <c r="Z314" i="10" s="1"/>
  <c r="Z234" i="10"/>
  <c r="AA234" i="10" s="1"/>
  <c r="AB234" i="10" s="1"/>
  <c r="W10" i="10"/>
  <c r="L10" i="10"/>
  <c r="W12" i="10"/>
  <c r="X12" i="10" s="1"/>
  <c r="K13" i="10"/>
  <c r="W13" i="10" s="1"/>
  <c r="X13" i="10" s="1"/>
  <c r="K15" i="10"/>
  <c r="AW20" i="10"/>
  <c r="L20" i="10"/>
  <c r="W20" i="10"/>
  <c r="X20" i="10" s="1"/>
  <c r="K21" i="10"/>
  <c r="W22" i="10"/>
  <c r="X22" i="10" s="1"/>
  <c r="AW22" i="10"/>
  <c r="K27" i="10"/>
  <c r="AW27" i="10" s="1"/>
  <c r="L28" i="10"/>
  <c r="AW28" i="10"/>
  <c r="L46" i="10"/>
  <c r="L47" i="10"/>
  <c r="BF16" i="10"/>
  <c r="AA196" i="10"/>
  <c r="AB196" i="10" s="1"/>
  <c r="AC196" i="10" s="1"/>
  <c r="AD196" i="10" s="1"/>
  <c r="AE196" i="10" s="1"/>
  <c r="Z229" i="10"/>
  <c r="AA229" i="10" s="1"/>
  <c r="Y220" i="10"/>
  <c r="Y307" i="10"/>
  <c r="Y316" i="10"/>
  <c r="Z316" i="10" s="1"/>
  <c r="K32" i="10"/>
  <c r="L32" i="10" s="1"/>
  <c r="K30" i="10"/>
  <c r="K34" i="10"/>
  <c r="T178" i="10"/>
  <c r="X249" i="10"/>
  <c r="Y249" i="10" s="1"/>
  <c r="U372" i="10"/>
  <c r="AM178" i="10"/>
  <c r="AS178" i="10"/>
  <c r="BB336" i="10"/>
  <c r="AS359" i="10"/>
  <c r="AQ359" i="10"/>
  <c r="AN377" i="10"/>
  <c r="AL377" i="10"/>
  <c r="V394" i="10"/>
  <c r="W394" i="10" s="1"/>
  <c r="AR408" i="10"/>
  <c r="AM408" i="10"/>
  <c r="AN416" i="10"/>
  <c r="AT416" i="10"/>
  <c r="AO426" i="10"/>
  <c r="AU440" i="10"/>
  <c r="AN458" i="10"/>
  <c r="AT458" i="10"/>
  <c r="AV468" i="10"/>
  <c r="AR430" i="10"/>
  <c r="AL430" i="10"/>
  <c r="AQ438" i="10"/>
  <c r="AJ438" i="10"/>
  <c r="AT452" i="10"/>
  <c r="AN464" i="10"/>
  <c r="T466" i="10"/>
  <c r="T410" i="10"/>
  <c r="U410" i="10"/>
  <c r="V154" i="10"/>
  <c r="W154" i="10" s="1"/>
  <c r="AP154" i="10"/>
  <c r="AK154" i="10"/>
  <c r="V331" i="10"/>
  <c r="AS331" i="10"/>
  <c r="AL161" i="10"/>
  <c r="AQ161" i="10"/>
  <c r="AT161" i="10"/>
  <c r="AP161" i="10"/>
  <c r="AS161" i="10"/>
  <c r="AK161" i="10"/>
  <c r="AR161" i="10"/>
  <c r="AJ161" i="10"/>
  <c r="T161" i="10"/>
  <c r="U161" i="10"/>
  <c r="BB161" i="10" s="1"/>
  <c r="G151" i="10"/>
  <c r="AY151" i="10" s="1"/>
  <c r="AX151" i="10" s="1"/>
  <c r="D151" i="10"/>
  <c r="F151" i="10" s="1"/>
  <c r="S151" i="10"/>
  <c r="D149" i="10"/>
  <c r="F149" i="10" s="1"/>
  <c r="H149" i="10"/>
  <c r="E149" i="10"/>
  <c r="S129" i="10"/>
  <c r="E129" i="10"/>
  <c r="H113" i="10"/>
  <c r="G113" i="10"/>
  <c r="AY113" i="10" s="1"/>
  <c r="AX113" i="10" s="1"/>
  <c r="BC113" i="10" s="1"/>
  <c r="AZ113" i="10" s="1"/>
  <c r="T60" i="10"/>
  <c r="BB60" i="10" s="1"/>
  <c r="G33" i="10"/>
  <c r="AY33" i="10" s="1"/>
  <c r="AX33" i="10" s="1"/>
  <c r="BC33" i="10" s="1"/>
  <c r="E33" i="10"/>
  <c r="T68" i="10"/>
  <c r="AP162" i="10"/>
  <c r="AN328" i="10"/>
  <c r="X281" i="10"/>
  <c r="Y281" i="10" s="1"/>
  <c r="X277" i="10"/>
  <c r="AU367" i="10"/>
  <c r="AM367" i="10"/>
  <c r="AT367" i="10"/>
  <c r="AL367" i="10"/>
  <c r="AQ367" i="10"/>
  <c r="V367" i="10"/>
  <c r="W367" i="10" s="1"/>
  <c r="AP367" i="10"/>
  <c r="AS388" i="10"/>
  <c r="AO388" i="10"/>
  <c r="AK388" i="10"/>
  <c r="AU388" i="10"/>
  <c r="AM388" i="10"/>
  <c r="AV388" i="10"/>
  <c r="AR388" i="10"/>
  <c r="AN388" i="10"/>
  <c r="AJ388" i="10"/>
  <c r="AQ388" i="10"/>
  <c r="V388" i="10"/>
  <c r="W388" i="10" s="1"/>
  <c r="X388" i="10" s="1"/>
  <c r="Y388" i="10" s="1"/>
  <c r="Z388" i="10" s="1"/>
  <c r="AT388" i="10"/>
  <c r="AP388" i="10"/>
  <c r="AL388" i="10"/>
  <c r="AS412" i="10"/>
  <c r="AO412" i="10"/>
  <c r="AK412" i="10"/>
  <c r="AV412" i="10"/>
  <c r="AR412" i="10"/>
  <c r="AN412" i="10"/>
  <c r="AJ412" i="10"/>
  <c r="AU412" i="10"/>
  <c r="AM412" i="10"/>
  <c r="AT412" i="10"/>
  <c r="AL412" i="10"/>
  <c r="AQ412" i="10"/>
  <c r="V412" i="10"/>
  <c r="AP412" i="10"/>
  <c r="AT420" i="10"/>
  <c r="AP420" i="10"/>
  <c r="AL420" i="10"/>
  <c r="AS420" i="10"/>
  <c r="AO420" i="10"/>
  <c r="AK420" i="10"/>
  <c r="AJ420" i="10"/>
  <c r="AV420" i="10"/>
  <c r="AN420" i="10"/>
  <c r="AQ420" i="10"/>
  <c r="V420" i="10"/>
  <c r="AR420" i="10"/>
  <c r="AU420" i="10"/>
  <c r="AM420" i="10"/>
  <c r="W420" i="10"/>
  <c r="X420" i="10" s="1"/>
  <c r="AL432" i="10"/>
  <c r="V432" i="10"/>
  <c r="AU442" i="10"/>
  <c r="AQ442" i="10"/>
  <c r="AM442" i="10"/>
  <c r="V442" i="10"/>
  <c r="W442" i="10" s="1"/>
  <c r="X442" i="10" s="1"/>
  <c r="AT442" i="10"/>
  <c r="AP442" i="10"/>
  <c r="AL442" i="10"/>
  <c r="AO442" i="10"/>
  <c r="AV442" i="10"/>
  <c r="AN442" i="10"/>
  <c r="AS442" i="10"/>
  <c r="AK442" i="10"/>
  <c r="AR442" i="10"/>
  <c r="AJ442" i="10"/>
  <c r="AS446" i="10"/>
  <c r="AO446" i="10"/>
  <c r="AK446" i="10"/>
  <c r="AV446" i="10"/>
  <c r="AR446" i="10"/>
  <c r="AN446" i="10"/>
  <c r="AJ446" i="10"/>
  <c r="AQ446" i="10"/>
  <c r="V446" i="10"/>
  <c r="AP446" i="10"/>
  <c r="W446" i="10"/>
  <c r="X446" i="10" s="1"/>
  <c r="Y446" i="10" s="1"/>
  <c r="AU446" i="10"/>
  <c r="AM446" i="10"/>
  <c r="AT446" i="10"/>
  <c r="AL446" i="10"/>
  <c r="AS462" i="10"/>
  <c r="AO462" i="10"/>
  <c r="AK462" i="10"/>
  <c r="AV462" i="10"/>
  <c r="AR462" i="10"/>
  <c r="AN462" i="10"/>
  <c r="AJ462" i="10"/>
  <c r="AU462" i="10"/>
  <c r="AM462" i="10"/>
  <c r="AT462" i="10"/>
  <c r="AL462" i="10"/>
  <c r="AQ462" i="10"/>
  <c r="V462" i="10"/>
  <c r="AP462" i="10"/>
  <c r="W462" i="10"/>
  <c r="X462" i="10" s="1"/>
  <c r="Y462" i="10" s="1"/>
  <c r="Z462" i="10" s="1"/>
  <c r="AT434" i="10"/>
  <c r="AP434" i="10"/>
  <c r="AL434" i="10"/>
  <c r="AU434" i="10"/>
  <c r="AQ434" i="10"/>
  <c r="AM434" i="10"/>
  <c r="V434" i="10"/>
  <c r="W434" i="10" s="1"/>
  <c r="AV434" i="10"/>
  <c r="AR434" i="10"/>
  <c r="AN434" i="10"/>
  <c r="AJ434" i="10"/>
  <c r="AS434" i="10"/>
  <c r="AO434" i="10"/>
  <c r="AK434" i="10"/>
  <c r="AS450" i="10"/>
  <c r="AO450" i="10"/>
  <c r="AK450" i="10"/>
  <c r="AT450" i="10"/>
  <c r="AL450" i="10"/>
  <c r="AR450" i="10"/>
  <c r="AJ450" i="10"/>
  <c r="AQ450" i="10"/>
  <c r="V450" i="10"/>
  <c r="W450" i="10" s="1"/>
  <c r="X450" i="10" s="1"/>
  <c r="AV450" i="10"/>
  <c r="AU450" i="10"/>
  <c r="AM450" i="10"/>
  <c r="AP450" i="10"/>
  <c r="AN450" i="10"/>
  <c r="AV411" i="10"/>
  <c r="BB310" i="10"/>
  <c r="AT419" i="10"/>
  <c r="AL419" i="10"/>
  <c r="T406" i="10"/>
  <c r="T341" i="10"/>
  <c r="U368" i="10"/>
  <c r="S24" i="10"/>
  <c r="U53" i="10"/>
  <c r="U416" i="10"/>
  <c r="AO186" i="10"/>
  <c r="AP186" i="10"/>
  <c r="BB324" i="10"/>
  <c r="X164" i="10"/>
  <c r="BB210" i="10"/>
  <c r="S7" i="10"/>
  <c r="U7" i="10" s="1"/>
  <c r="D7" i="10"/>
  <c r="AT336" i="10"/>
  <c r="AQ336" i="10"/>
  <c r="AR336" i="10"/>
  <c r="AO336" i="10"/>
  <c r="AP348" i="10"/>
  <c r="AM348" i="10"/>
  <c r="AN348" i="10"/>
  <c r="AK348" i="10"/>
  <c r="AS352" i="10"/>
  <c r="AV352" i="10"/>
  <c r="AO352" i="10"/>
  <c r="AT393" i="10"/>
  <c r="AK393" i="10"/>
  <c r="AN393" i="10"/>
  <c r="AJ393" i="10"/>
  <c r="AN397" i="10"/>
  <c r="AM397" i="10"/>
  <c r="V397" i="10"/>
  <c r="AS403" i="10"/>
  <c r="AS411" i="10"/>
  <c r="AN419" i="10"/>
  <c r="AN421" i="10"/>
  <c r="AK421" i="10"/>
  <c r="AT421" i="10"/>
  <c r="AV425" i="10"/>
  <c r="AS425" i="10"/>
  <c r="AL425" i="10"/>
  <c r="AU425" i="10"/>
  <c r="AN429" i="10"/>
  <c r="AK429" i="10"/>
  <c r="AT429" i="10"/>
  <c r="AT433" i="10"/>
  <c r="AQ433" i="10"/>
  <c r="AJ433" i="10"/>
  <c r="AS433" i="10"/>
  <c r="AL437" i="10"/>
  <c r="V437" i="10"/>
  <c r="W437" i="10" s="1"/>
  <c r="X437" i="10" s="1"/>
  <c r="AJ437" i="10"/>
  <c r="AU415" i="10"/>
  <c r="AT415" i="10"/>
  <c r="AO415" i="10"/>
  <c r="AN415" i="10"/>
  <c r="AV338" i="10"/>
  <c r="AR338" i="10"/>
  <c r="AN338" i="10"/>
  <c r="AJ338" i="10"/>
  <c r="AS338" i="10"/>
  <c r="AO338" i="10"/>
  <c r="AK338" i="10"/>
  <c r="AT338" i="10"/>
  <c r="AP338" i="10"/>
  <c r="AL338" i="10"/>
  <c r="AU338" i="10"/>
  <c r="AQ338" i="10"/>
  <c r="AM338" i="10"/>
  <c r="V338" i="10"/>
  <c r="AV346" i="10"/>
  <c r="AR346" i="10"/>
  <c r="AN346" i="10"/>
  <c r="AJ346" i="10"/>
  <c r="AS346" i="10"/>
  <c r="AO346" i="10"/>
  <c r="AK346" i="10"/>
  <c r="AT346" i="10"/>
  <c r="AP346" i="10"/>
  <c r="AL346" i="10"/>
  <c r="AU346" i="10"/>
  <c r="AQ346" i="10"/>
  <c r="AM346" i="10"/>
  <c r="V346" i="10"/>
  <c r="AV354" i="10"/>
  <c r="AR354" i="10"/>
  <c r="AN354" i="10"/>
  <c r="AJ354" i="10"/>
  <c r="AO354" i="10"/>
  <c r="AU354" i="10"/>
  <c r="AM354" i="10"/>
  <c r="AT354" i="10"/>
  <c r="AP354" i="10"/>
  <c r="AL354" i="10"/>
  <c r="AS354" i="10"/>
  <c r="AK354" i="10"/>
  <c r="AQ354" i="10"/>
  <c r="V354" i="10"/>
  <c r="W354" i="10" s="1"/>
  <c r="AS399" i="10"/>
  <c r="AO399" i="10"/>
  <c r="AK399" i="10"/>
  <c r="AV399" i="10"/>
  <c r="AR399" i="10"/>
  <c r="AN399" i="10"/>
  <c r="AJ399" i="10"/>
  <c r="AU399" i="10"/>
  <c r="AQ399" i="10"/>
  <c r="AM399" i="10"/>
  <c r="V399" i="10"/>
  <c r="AT399" i="10"/>
  <c r="AP399" i="10"/>
  <c r="AL399" i="10"/>
  <c r="W399" i="10"/>
  <c r="X399" i="10" s="1"/>
  <c r="Y399" i="10" s="1"/>
  <c r="G88" i="10"/>
  <c r="AY88" i="10" s="1"/>
  <c r="AX88" i="10" s="1"/>
  <c r="AI6" i="5"/>
  <c r="AU6" i="5" s="1"/>
  <c r="AR186" i="10"/>
  <c r="AJ186" i="10"/>
  <c r="H177" i="10"/>
  <c r="AN178" i="10"/>
  <c r="AR330" i="10"/>
  <c r="AJ330" i="10"/>
  <c r="AO330" i="10"/>
  <c r="AT330" i="10"/>
  <c r="AQ330" i="10"/>
  <c r="V330" i="10"/>
  <c r="AP330" i="10"/>
  <c r="AM330" i="10"/>
  <c r="AU330" i="10"/>
  <c r="G189" i="10"/>
  <c r="AY189" i="10" s="1"/>
  <c r="AX189" i="10" s="1"/>
  <c r="S189" i="10"/>
  <c r="D189" i="10"/>
  <c r="F189" i="10" s="1"/>
  <c r="H189" i="10"/>
  <c r="E189" i="10"/>
  <c r="E187" i="10"/>
  <c r="H187" i="10"/>
  <c r="G187" i="10"/>
  <c r="AY187" i="10" s="1"/>
  <c r="AX187" i="10" s="1"/>
  <c r="D187" i="10"/>
  <c r="F187" i="10" s="1"/>
  <c r="S187" i="10"/>
  <c r="L186" i="10"/>
  <c r="H185" i="10"/>
  <c r="E183" i="10"/>
  <c r="H183" i="10"/>
  <c r="G183" i="10"/>
  <c r="AY183" i="10" s="1"/>
  <c r="AX183" i="10" s="1"/>
  <c r="D183" i="10"/>
  <c r="F183" i="10" s="1"/>
  <c r="S183" i="10"/>
  <c r="U183" i="10" s="1"/>
  <c r="AW182" i="10"/>
  <c r="L182" i="10"/>
  <c r="G181" i="10"/>
  <c r="AY181" i="10" s="1"/>
  <c r="AX181" i="10" s="1"/>
  <c r="S181" i="10"/>
  <c r="D181" i="10"/>
  <c r="F181" i="10" s="1"/>
  <c r="H181" i="10"/>
  <c r="E181" i="10"/>
  <c r="AW180" i="10"/>
  <c r="BB180" i="10" s="1"/>
  <c r="L180" i="10"/>
  <c r="AW178" i="10"/>
  <c r="BB178" i="10" s="1"/>
  <c r="L178" i="10"/>
  <c r="AW176" i="10"/>
  <c r="BB176" i="10" s="1"/>
  <c r="L176" i="10"/>
  <c r="G173" i="10"/>
  <c r="AY173" i="10" s="1"/>
  <c r="AX173" i="10" s="1"/>
  <c r="S173" i="10"/>
  <c r="D173" i="10"/>
  <c r="F173" i="10" s="1"/>
  <c r="H173" i="10"/>
  <c r="E173" i="10"/>
  <c r="AW170" i="10"/>
  <c r="L170" i="10"/>
  <c r="G169" i="10"/>
  <c r="AY169" i="10" s="1"/>
  <c r="AX169" i="10" s="1"/>
  <c r="S169" i="10"/>
  <c r="D169" i="10"/>
  <c r="F169" i="10" s="1"/>
  <c r="H169" i="10"/>
  <c r="E169" i="10"/>
  <c r="AW168" i="10"/>
  <c r="BB168" i="10" s="1"/>
  <c r="L168" i="10"/>
  <c r="E167" i="10"/>
  <c r="H167" i="10"/>
  <c r="G167" i="10"/>
  <c r="AY167" i="10" s="1"/>
  <c r="AX167" i="10" s="1"/>
  <c r="D167" i="10"/>
  <c r="F167" i="10" s="1"/>
  <c r="S167" i="10"/>
  <c r="AW164" i="10"/>
  <c r="L164" i="10"/>
  <c r="AW162" i="10"/>
  <c r="L162" i="10"/>
  <c r="AW158" i="10"/>
  <c r="L158" i="10"/>
  <c r="E155" i="10"/>
  <c r="H155" i="10"/>
  <c r="G155" i="10"/>
  <c r="AY155" i="10" s="1"/>
  <c r="AX155" i="10" s="1"/>
  <c r="D155" i="10"/>
  <c r="F155" i="10" s="1"/>
  <c r="S155" i="10"/>
  <c r="S153" i="10"/>
  <c r="D153" i="10"/>
  <c r="F153" i="10" s="1"/>
  <c r="E153" i="10"/>
  <c r="H153" i="10"/>
  <c r="G153" i="10"/>
  <c r="AY153" i="10" s="1"/>
  <c r="AX153" i="10" s="1"/>
  <c r="L146" i="10"/>
  <c r="AW146" i="10"/>
  <c r="AW142" i="10"/>
  <c r="L142" i="10"/>
  <c r="G137" i="10"/>
  <c r="AY137" i="10" s="1"/>
  <c r="AX137" i="10" s="1"/>
  <c r="D137" i="10"/>
  <c r="F137" i="10" s="1"/>
  <c r="AW134" i="10"/>
  <c r="L134" i="10"/>
  <c r="AW128" i="10"/>
  <c r="L128" i="10"/>
  <c r="G127" i="10"/>
  <c r="AY127" i="10" s="1"/>
  <c r="AX127" i="10" s="1"/>
  <c r="D127" i="10"/>
  <c r="F127" i="10" s="1"/>
  <c r="H127" i="10"/>
  <c r="AW122" i="10"/>
  <c r="E121" i="10"/>
  <c r="AW120" i="10"/>
  <c r="L120" i="10"/>
  <c r="AW118" i="10"/>
  <c r="L118" i="10"/>
  <c r="AW114" i="10"/>
  <c r="AW112" i="10"/>
  <c r="L112" i="10"/>
  <c r="AW110" i="10"/>
  <c r="AW106" i="10"/>
  <c r="AW104" i="10"/>
  <c r="G103" i="10"/>
  <c r="AY103" i="10" s="1"/>
  <c r="AX103" i="10" s="1"/>
  <c r="AW102" i="10"/>
  <c r="G101" i="10"/>
  <c r="AY101" i="10" s="1"/>
  <c r="AX101" i="10" s="1"/>
  <c r="E99" i="10"/>
  <c r="G99" i="10"/>
  <c r="AY99" i="10" s="1"/>
  <c r="AX99" i="10" s="1"/>
  <c r="S99" i="10"/>
  <c r="D99" i="10"/>
  <c r="F99" i="10" s="1"/>
  <c r="H99" i="10"/>
  <c r="AJ99" i="10" s="1"/>
  <c r="AW98" i="10"/>
  <c r="E97" i="10"/>
  <c r="G95" i="10"/>
  <c r="AY95" i="10" s="1"/>
  <c r="AX95" i="10" s="1"/>
  <c r="H95" i="10"/>
  <c r="D95" i="10"/>
  <c r="F95" i="10" s="1"/>
  <c r="S95" i="10"/>
  <c r="E95" i="10"/>
  <c r="E91" i="10"/>
  <c r="G91" i="10"/>
  <c r="AY91" i="10" s="1"/>
  <c r="AX91" i="10" s="1"/>
  <c r="S91" i="10"/>
  <c r="T91" i="10" s="1"/>
  <c r="H91" i="10"/>
  <c r="D91" i="10"/>
  <c r="F91" i="10" s="1"/>
  <c r="AW90" i="10"/>
  <c r="AW88" i="10"/>
  <c r="G84" i="10"/>
  <c r="AY84" i="10" s="1"/>
  <c r="AX84" i="10" s="1"/>
  <c r="D84" i="10"/>
  <c r="F84" i="10" s="1"/>
  <c r="S84" i="10"/>
  <c r="U84" i="10" s="1"/>
  <c r="E82" i="10"/>
  <c r="U82" i="10"/>
  <c r="G82" i="10"/>
  <c r="AY82" i="10" s="1"/>
  <c r="AX82" i="10" s="1"/>
  <c r="D82" i="10"/>
  <c r="F82" i="10" s="1"/>
  <c r="V82" i="10" s="1"/>
  <c r="H81" i="10"/>
  <c r="G81" i="10"/>
  <c r="AY81" i="10" s="1"/>
  <c r="AX81" i="10" s="1"/>
  <c r="D81" i="10"/>
  <c r="F81" i="10" s="1"/>
  <c r="E81" i="10"/>
  <c r="S81" i="10"/>
  <c r="S75" i="10"/>
  <c r="T75" i="10" s="1"/>
  <c r="H75" i="10"/>
  <c r="D75" i="10"/>
  <c r="F75" i="10" s="1"/>
  <c r="G75" i="10"/>
  <c r="AY75" i="10" s="1"/>
  <c r="AX75" i="10" s="1"/>
  <c r="E75" i="10"/>
  <c r="AW71" i="10"/>
  <c r="V69" i="10"/>
  <c r="AW69" i="10"/>
  <c r="L61" i="10"/>
  <c r="L45" i="10"/>
  <c r="AW45" i="10"/>
  <c r="BB45" i="10" s="1"/>
  <c r="L44" i="10"/>
  <c r="AW44" i="10"/>
  <c r="L43" i="10"/>
  <c r="AW43" i="10"/>
  <c r="E40" i="10"/>
  <c r="H40" i="10"/>
  <c r="S40" i="10"/>
  <c r="G40" i="10"/>
  <c r="AY40" i="10" s="1"/>
  <c r="AX40" i="10" s="1"/>
  <c r="BC40" i="10" s="1"/>
  <c r="D40" i="10"/>
  <c r="F40" i="10" s="1"/>
  <c r="E39" i="10"/>
  <c r="H39" i="10"/>
  <c r="S39" i="10"/>
  <c r="T39" i="10" s="1"/>
  <c r="D39" i="10"/>
  <c r="F39" i="10" s="1"/>
  <c r="G39" i="10"/>
  <c r="AY39" i="10" s="1"/>
  <c r="AX39" i="10" s="1"/>
  <c r="BC39" i="10" s="1"/>
  <c r="G37" i="10"/>
  <c r="AY37" i="10" s="1"/>
  <c r="AX37" i="10" s="1"/>
  <c r="BC37" i="10" s="1"/>
  <c r="S37" i="10"/>
  <c r="U37" i="10" s="1"/>
  <c r="D37" i="10"/>
  <c r="F37" i="10" s="1"/>
  <c r="H37" i="10"/>
  <c r="V37" i="10" s="1"/>
  <c r="E37" i="10"/>
  <c r="S33" i="10"/>
  <c r="U33" i="10" s="1"/>
  <c r="H33" i="10"/>
  <c r="S13" i="10"/>
  <c r="D13" i="10"/>
  <c r="AJ6" i="5"/>
  <c r="AK6" i="5" s="1"/>
  <c r="AL6" i="5" s="1"/>
  <c r="AX6" i="5" s="1"/>
  <c r="S2" i="10"/>
  <c r="V71" i="10"/>
  <c r="AT325" i="10"/>
  <c r="AP325" i="10"/>
  <c r="AL325" i="10"/>
  <c r="AU325" i="10"/>
  <c r="AQ325" i="10"/>
  <c r="AM325" i="10"/>
  <c r="V325" i="10"/>
  <c r="AR325" i="10"/>
  <c r="AJ325" i="10"/>
  <c r="AO325" i="10"/>
  <c r="AN325" i="10"/>
  <c r="AK325" i="10"/>
  <c r="AV325" i="10"/>
  <c r="AS325" i="10"/>
  <c r="AL332" i="10"/>
  <c r="V332" i="10"/>
  <c r="W332" i="10" s="1"/>
  <c r="X332" i="10" s="1"/>
  <c r="Y332" i="10" s="1"/>
  <c r="AT332" i="10"/>
  <c r="AQ332" i="10"/>
  <c r="AT333" i="10"/>
  <c r="AP333" i="10"/>
  <c r="AL333" i="10"/>
  <c r="AU333" i="10"/>
  <c r="AQ333" i="10"/>
  <c r="AM333" i="10"/>
  <c r="V333" i="10"/>
  <c r="AR333" i="10"/>
  <c r="AJ333" i="10"/>
  <c r="AO333" i="10"/>
  <c r="AV333" i="10"/>
  <c r="AS333" i="10"/>
  <c r="AN333" i="10"/>
  <c r="AK333" i="10"/>
  <c r="W168" i="10"/>
  <c r="X168" i="10" s="1"/>
  <c r="Y168" i="10" s="1"/>
  <c r="Z168" i="10" s="1"/>
  <c r="BB214" i="10"/>
  <c r="AS154" i="10"/>
  <c r="AU154" i="10"/>
  <c r="AM154" i="10"/>
  <c r="AR154" i="10"/>
  <c r="AJ154" i="10"/>
  <c r="AQ154" i="10"/>
  <c r="AN154" i="10"/>
  <c r="AV154" i="10"/>
  <c r="AW132" i="10"/>
  <c r="L132" i="10"/>
  <c r="AW192" i="10"/>
  <c r="L192" i="10"/>
  <c r="E191" i="10"/>
  <c r="H191" i="10"/>
  <c r="G191" i="10"/>
  <c r="AY191" i="10" s="1"/>
  <c r="AX191" i="10" s="1"/>
  <c r="D191" i="10"/>
  <c r="F191" i="10" s="1"/>
  <c r="S191" i="10"/>
  <c r="AW190" i="10"/>
  <c r="L188" i="10"/>
  <c r="AW184" i="10"/>
  <c r="L184" i="10"/>
  <c r="E179" i="10"/>
  <c r="H179" i="10"/>
  <c r="G179" i="10"/>
  <c r="AY179" i="10" s="1"/>
  <c r="AX179" i="10" s="1"/>
  <c r="D179" i="10"/>
  <c r="F179" i="10" s="1"/>
  <c r="S179" i="10"/>
  <c r="E175" i="10"/>
  <c r="S175" i="10"/>
  <c r="AW172" i="10"/>
  <c r="L172" i="10"/>
  <c r="E171" i="10"/>
  <c r="H171" i="10"/>
  <c r="G171" i="10"/>
  <c r="AY171" i="10" s="1"/>
  <c r="AX171" i="10" s="1"/>
  <c r="D171" i="10"/>
  <c r="F171" i="10" s="1"/>
  <c r="S171" i="10"/>
  <c r="AW166" i="10"/>
  <c r="L166" i="10"/>
  <c r="G165" i="10"/>
  <c r="AY165" i="10" s="1"/>
  <c r="AX165" i="10" s="1"/>
  <c r="S165" i="10"/>
  <c r="U165" i="10" s="1"/>
  <c r="D165" i="10"/>
  <c r="F165" i="10" s="1"/>
  <c r="H165" i="10"/>
  <c r="E165" i="10"/>
  <c r="AW160" i="10"/>
  <c r="L160" i="10"/>
  <c r="AW156" i="10"/>
  <c r="L156" i="10"/>
  <c r="AW154" i="10"/>
  <c r="L154" i="10"/>
  <c r="L152" i="10"/>
  <c r="AW152" i="10"/>
  <c r="AW150" i="10"/>
  <c r="L148" i="10"/>
  <c r="AW148" i="10"/>
  <c r="AW140" i="10"/>
  <c r="L140" i="10"/>
  <c r="G139" i="10"/>
  <c r="AY139" i="10" s="1"/>
  <c r="AX139" i="10" s="1"/>
  <c r="D139" i="10"/>
  <c r="F139" i="10" s="1"/>
  <c r="H139" i="10"/>
  <c r="AW138" i="10"/>
  <c r="L138" i="10"/>
  <c r="AW136" i="10"/>
  <c r="L136" i="10"/>
  <c r="G135" i="10"/>
  <c r="AY135" i="10" s="1"/>
  <c r="AX135" i="10" s="1"/>
  <c r="D135" i="10"/>
  <c r="F135" i="10" s="1"/>
  <c r="H135" i="10"/>
  <c r="D133" i="10"/>
  <c r="F133" i="10" s="1"/>
  <c r="G131" i="10"/>
  <c r="AY131" i="10" s="1"/>
  <c r="AX131" i="10" s="1"/>
  <c r="BC131" i="10" s="1"/>
  <c r="AZ131" i="10" s="1"/>
  <c r="D131" i="10"/>
  <c r="F131" i="10" s="1"/>
  <c r="H131" i="10"/>
  <c r="AW130" i="10"/>
  <c r="L130" i="10"/>
  <c r="G129" i="10"/>
  <c r="AY129" i="10" s="1"/>
  <c r="AX129" i="10" s="1"/>
  <c r="D129" i="10"/>
  <c r="F129" i="10" s="1"/>
  <c r="AW126" i="10"/>
  <c r="L126" i="10"/>
  <c r="G125" i="10"/>
  <c r="AY125" i="10" s="1"/>
  <c r="AX125" i="10" s="1"/>
  <c r="D125" i="10"/>
  <c r="F125" i="10" s="1"/>
  <c r="AW124" i="10"/>
  <c r="L124" i="10"/>
  <c r="D123" i="10"/>
  <c r="F123" i="10" s="1"/>
  <c r="E119" i="10"/>
  <c r="D119" i="10"/>
  <c r="F119" i="10" s="1"/>
  <c r="E117" i="10"/>
  <c r="E115" i="10"/>
  <c r="S115" i="10"/>
  <c r="D115" i="10"/>
  <c r="F115" i="10" s="1"/>
  <c r="E113" i="10"/>
  <c r="S113" i="10"/>
  <c r="E111" i="10"/>
  <c r="S111" i="10"/>
  <c r="T111" i="10" s="1"/>
  <c r="D111" i="10"/>
  <c r="F111" i="10" s="1"/>
  <c r="S109" i="10"/>
  <c r="AW108" i="10"/>
  <c r="AW96" i="10"/>
  <c r="AW94" i="10"/>
  <c r="S93" i="10"/>
  <c r="T93" i="10" s="1"/>
  <c r="H93" i="10"/>
  <c r="D93" i="10"/>
  <c r="F93" i="10" s="1"/>
  <c r="G93" i="10"/>
  <c r="AY93" i="10" s="1"/>
  <c r="AX93" i="10" s="1"/>
  <c r="E93" i="10"/>
  <c r="AW92" i="10"/>
  <c r="AW86" i="10"/>
  <c r="AW85" i="10"/>
  <c r="H83" i="10"/>
  <c r="D83" i="10"/>
  <c r="F83" i="10" s="1"/>
  <c r="E83" i="10"/>
  <c r="S83" i="10"/>
  <c r="G83" i="10"/>
  <c r="AY83" i="10" s="1"/>
  <c r="AX83" i="10" s="1"/>
  <c r="BC83" i="10" s="1"/>
  <c r="AZ83" i="10" s="1"/>
  <c r="G77" i="10"/>
  <c r="AY77" i="10" s="1"/>
  <c r="AX77" i="10" s="1"/>
  <c r="D77" i="10"/>
  <c r="F77" i="10" s="1"/>
  <c r="E77" i="10"/>
  <c r="H77" i="10"/>
  <c r="T77" i="10"/>
  <c r="AW70" i="10"/>
  <c r="V67" i="10"/>
  <c r="AW67" i="10"/>
  <c r="AW54" i="10"/>
  <c r="L54" i="10"/>
  <c r="AW53" i="10"/>
  <c r="L53" i="10"/>
  <c r="AW52" i="10"/>
  <c r="L52" i="10"/>
  <c r="E51" i="10"/>
  <c r="S51" i="10"/>
  <c r="D51" i="10"/>
  <c r="F51" i="10" s="1"/>
  <c r="L48" i="10"/>
  <c r="AW48" i="10"/>
  <c r="E47" i="10"/>
  <c r="H47" i="10"/>
  <c r="G47" i="10"/>
  <c r="AY47" i="10" s="1"/>
  <c r="AX47" i="10" s="1"/>
  <c r="BC47" i="10" s="1"/>
  <c r="D47" i="10"/>
  <c r="F47" i="10" s="1"/>
  <c r="S47" i="10"/>
  <c r="G41" i="10"/>
  <c r="AY41" i="10" s="1"/>
  <c r="AX41" i="10" s="1"/>
  <c r="S41" i="10"/>
  <c r="D41" i="10"/>
  <c r="F41" i="10" s="1"/>
  <c r="E41" i="10"/>
  <c r="H41" i="10"/>
  <c r="V41" i="10" s="1"/>
  <c r="G38" i="10"/>
  <c r="AY38" i="10" s="1"/>
  <c r="AX38" i="10" s="1"/>
  <c r="S38" i="10"/>
  <c r="D38" i="10"/>
  <c r="F38" i="10" s="1"/>
  <c r="H38" i="10"/>
  <c r="E38" i="10"/>
  <c r="S29" i="10"/>
  <c r="H29" i="10"/>
  <c r="D29" i="10"/>
  <c r="F29" i="10" s="1"/>
  <c r="G29" i="10"/>
  <c r="AY29" i="10" s="1"/>
  <c r="AX29" i="10" s="1"/>
  <c r="E29" i="10"/>
  <c r="D23" i="10"/>
  <c r="S23" i="10"/>
  <c r="U23" i="10" s="1"/>
  <c r="S15" i="10"/>
  <c r="D15" i="10"/>
  <c r="D5" i="10"/>
  <c r="AN162" i="10"/>
  <c r="AL326" i="10"/>
  <c r="V326" i="10"/>
  <c r="AK326" i="10"/>
  <c r="AP328" i="10"/>
  <c r="AP329" i="10"/>
  <c r="AM329" i="10"/>
  <c r="AO329" i="10"/>
  <c r="AS329" i="10"/>
  <c r="W184" i="10"/>
  <c r="X184" i="10" s="1"/>
  <c r="BB194" i="10"/>
  <c r="V53" i="10"/>
  <c r="U415" i="10"/>
  <c r="T415" i="10"/>
  <c r="U411" i="10"/>
  <c r="T411" i="10"/>
  <c r="U407" i="10"/>
  <c r="T407" i="10"/>
  <c r="U403" i="10"/>
  <c r="T403" i="10"/>
  <c r="U399" i="10"/>
  <c r="T399" i="10"/>
  <c r="X231" i="10"/>
  <c r="Y231" i="10" s="1"/>
  <c r="U340" i="10"/>
  <c r="BB340" i="10" s="1"/>
  <c r="T417" i="10"/>
  <c r="BB417" i="10" s="1"/>
  <c r="T401" i="10"/>
  <c r="BB401" i="10" s="1"/>
  <c r="T385" i="10"/>
  <c r="BB385" i="10" s="1"/>
  <c r="T197" i="10"/>
  <c r="BB259" i="10"/>
  <c r="T391" i="10"/>
  <c r="T395" i="10"/>
  <c r="BB395" i="10" s="1"/>
  <c r="T423" i="10"/>
  <c r="U337" i="10"/>
  <c r="U345" i="10"/>
  <c r="U353" i="10"/>
  <c r="BB203" i="10"/>
  <c r="BB232" i="10"/>
  <c r="BB277" i="10"/>
  <c r="BB257" i="10"/>
  <c r="BB358" i="10"/>
  <c r="U408" i="10"/>
  <c r="U426" i="10"/>
  <c r="BB156" i="10"/>
  <c r="U333" i="10"/>
  <c r="U325" i="10"/>
  <c r="BB325" i="10" s="1"/>
  <c r="X264" i="10"/>
  <c r="BB172" i="10"/>
  <c r="BB164" i="10"/>
  <c r="BB233" i="10"/>
  <c r="G76" i="10"/>
  <c r="AY76" i="10" s="1"/>
  <c r="AX76" i="10" s="1"/>
  <c r="BC76" i="10" s="1"/>
  <c r="AZ76" i="10" s="1"/>
  <c r="D76" i="10"/>
  <c r="F76" i="10" s="1"/>
  <c r="S76" i="10"/>
  <c r="AI7" i="5"/>
  <c r="AU7" i="5" s="1"/>
  <c r="AT7" i="5"/>
  <c r="AI5" i="5"/>
  <c r="AU5" i="5" s="1"/>
  <c r="AT5" i="5"/>
  <c r="U402" i="10"/>
  <c r="T418" i="10"/>
  <c r="S22" i="10"/>
  <c r="D22" i="10"/>
  <c r="BB374" i="10"/>
  <c r="U390" i="10"/>
  <c r="U414" i="10"/>
  <c r="T43" i="10"/>
  <c r="U43" i="10"/>
  <c r="AD360" i="10"/>
  <c r="AE360" i="10" s="1"/>
  <c r="BB92" i="10"/>
  <c r="T421" i="10"/>
  <c r="BB421" i="10" s="1"/>
  <c r="T473" i="10"/>
  <c r="U429" i="10"/>
  <c r="U437" i="10"/>
  <c r="AU380" i="10"/>
  <c r="AQ380" i="10"/>
  <c r="AM380" i="10"/>
  <c r="V380" i="10"/>
  <c r="AT380" i="10"/>
  <c r="AP380" i="10"/>
  <c r="AL380" i="10"/>
  <c r="AS380" i="10"/>
  <c r="AO380" i="10"/>
  <c r="AK380" i="10"/>
  <c r="AV380" i="10"/>
  <c r="AR380" i="10"/>
  <c r="AN380" i="10"/>
  <c r="AJ380" i="10"/>
  <c r="AU382" i="10"/>
  <c r="AQ382" i="10"/>
  <c r="AM382" i="10"/>
  <c r="V382" i="10"/>
  <c r="W382" i="10" s="1"/>
  <c r="AT382" i="10"/>
  <c r="AP382" i="10"/>
  <c r="AL382" i="10"/>
  <c r="AS382" i="10"/>
  <c r="AO382" i="10"/>
  <c r="AK382" i="10"/>
  <c r="AV382" i="10"/>
  <c r="AR382" i="10"/>
  <c r="AN382" i="10"/>
  <c r="AJ382" i="10"/>
  <c r="AS384" i="10"/>
  <c r="AO384" i="10"/>
  <c r="AK384" i="10"/>
  <c r="AV384" i="10"/>
  <c r="AR384" i="10"/>
  <c r="AN384" i="10"/>
  <c r="AJ384" i="10"/>
  <c r="AU384" i="10"/>
  <c r="AQ384" i="10"/>
  <c r="AM384" i="10"/>
  <c r="V384" i="10"/>
  <c r="W384" i="10" s="1"/>
  <c r="X384" i="10" s="1"/>
  <c r="Y384" i="10" s="1"/>
  <c r="Z384" i="10" s="1"/>
  <c r="AA384" i="10" s="1"/>
  <c r="AB384" i="10" s="1"/>
  <c r="AC384" i="10" s="1"/>
  <c r="AD384" i="10" s="1"/>
  <c r="AT384" i="10"/>
  <c r="AP384" i="10"/>
  <c r="AL384" i="10"/>
  <c r="AS386" i="10"/>
  <c r="AO386" i="10"/>
  <c r="AK386" i="10"/>
  <c r="AV386" i="10"/>
  <c r="AR386" i="10"/>
  <c r="AN386" i="10"/>
  <c r="AJ386" i="10"/>
  <c r="AU386" i="10"/>
  <c r="AQ386" i="10"/>
  <c r="AM386" i="10"/>
  <c r="V386" i="10"/>
  <c r="W386" i="10" s="1"/>
  <c r="AT386" i="10"/>
  <c r="AP386" i="10"/>
  <c r="AL386" i="10"/>
  <c r="AU389" i="10"/>
  <c r="AQ389" i="10"/>
  <c r="AM389" i="10"/>
  <c r="V389" i="10"/>
  <c r="AT389" i="10"/>
  <c r="AP389" i="10"/>
  <c r="AL389" i="10"/>
  <c r="AO389" i="10"/>
  <c r="AV389" i="10"/>
  <c r="AN389" i="10"/>
  <c r="AS389" i="10"/>
  <c r="AK389" i="10"/>
  <c r="AR389" i="10"/>
  <c r="AJ389" i="10"/>
  <c r="AT391" i="10"/>
  <c r="AP391" i="10"/>
  <c r="AL391" i="10"/>
  <c r="AS391" i="10"/>
  <c r="AK391" i="10"/>
  <c r="AQ391" i="10"/>
  <c r="V391" i="10"/>
  <c r="AV391" i="10"/>
  <c r="AR391" i="10"/>
  <c r="AN391" i="10"/>
  <c r="AJ391" i="10"/>
  <c r="AO391" i="10"/>
  <c r="AU391" i="10"/>
  <c r="AM391" i="10"/>
  <c r="AT395" i="10"/>
  <c r="AP395" i="10"/>
  <c r="AL395" i="10"/>
  <c r="AS395" i="10"/>
  <c r="AK395" i="10"/>
  <c r="AQ395" i="10"/>
  <c r="V395" i="10"/>
  <c r="W395" i="10" s="1"/>
  <c r="AV395" i="10"/>
  <c r="AR395" i="10"/>
  <c r="AN395" i="10"/>
  <c r="AJ395" i="10"/>
  <c r="AO395" i="10"/>
  <c r="AU395" i="10"/>
  <c r="AM395" i="10"/>
  <c r="AU401" i="10"/>
  <c r="AQ401" i="10"/>
  <c r="AM401" i="10"/>
  <c r="V401" i="10"/>
  <c r="W401" i="10" s="1"/>
  <c r="AT401" i="10"/>
  <c r="AP401" i="10"/>
  <c r="AL401" i="10"/>
  <c r="AO401" i="10"/>
  <c r="AV401" i="10"/>
  <c r="AN401" i="10"/>
  <c r="AS401" i="10"/>
  <c r="AK401" i="10"/>
  <c r="AR401" i="10"/>
  <c r="AJ401" i="10"/>
  <c r="AU405" i="10"/>
  <c r="AQ405" i="10"/>
  <c r="AM405" i="10"/>
  <c r="V405" i="10"/>
  <c r="AT405" i="10"/>
  <c r="AP405" i="10"/>
  <c r="AL405" i="10"/>
  <c r="W405" i="10"/>
  <c r="X405" i="10" s="1"/>
  <c r="Y405" i="10" s="1"/>
  <c r="Z405" i="10" s="1"/>
  <c r="AO405" i="10"/>
  <c r="AV405" i="10"/>
  <c r="AN405" i="10"/>
  <c r="AS405" i="10"/>
  <c r="AK405" i="10"/>
  <c r="AR405" i="10"/>
  <c r="AJ405" i="10"/>
  <c r="AU409" i="10"/>
  <c r="AQ409" i="10"/>
  <c r="AM409" i="10"/>
  <c r="V409" i="10"/>
  <c r="W409" i="10" s="1"/>
  <c r="X409" i="10" s="1"/>
  <c r="Y409" i="10" s="1"/>
  <c r="Z409" i="10" s="1"/>
  <c r="AA409" i="10" s="1"/>
  <c r="AB409" i="10" s="1"/>
  <c r="AC409" i="10" s="1"/>
  <c r="AT409" i="10"/>
  <c r="AP409" i="10"/>
  <c r="AL409" i="10"/>
  <c r="AS409" i="10"/>
  <c r="AO409" i="10"/>
  <c r="AK409" i="10"/>
  <c r="AV409" i="10"/>
  <c r="AR409" i="10"/>
  <c r="AN409" i="10"/>
  <c r="AJ409" i="10"/>
  <c r="AU413" i="10"/>
  <c r="AQ413" i="10"/>
  <c r="AM413" i="10"/>
  <c r="V413" i="10"/>
  <c r="AT413" i="10"/>
  <c r="AP413" i="10"/>
  <c r="AL413" i="10"/>
  <c r="W413" i="10"/>
  <c r="AS413" i="10"/>
  <c r="AO413" i="10"/>
  <c r="AK413" i="10"/>
  <c r="AV413" i="10"/>
  <c r="AR413" i="10"/>
  <c r="AN413" i="10"/>
  <c r="AJ413" i="10"/>
  <c r="AS417" i="10"/>
  <c r="AO417" i="10"/>
  <c r="AK417" i="10"/>
  <c r="AV417" i="10"/>
  <c r="AN417" i="10"/>
  <c r="AT417" i="10"/>
  <c r="AL417" i="10"/>
  <c r="AU417" i="10"/>
  <c r="AQ417" i="10"/>
  <c r="AM417" i="10"/>
  <c r="V417" i="10"/>
  <c r="AR417" i="10"/>
  <c r="AJ417" i="10"/>
  <c r="AP417" i="10"/>
  <c r="AV423" i="10"/>
  <c r="AR423" i="10"/>
  <c r="AN423" i="10"/>
  <c r="AJ423" i="10"/>
  <c r="AS423" i="10"/>
  <c r="AO423" i="10"/>
  <c r="AK423" i="10"/>
  <c r="AT423" i="10"/>
  <c r="AP423" i="10"/>
  <c r="AL423" i="10"/>
  <c r="AU423" i="10"/>
  <c r="AQ423" i="10"/>
  <c r="AM423" i="10"/>
  <c r="V423" i="10"/>
  <c r="AT427" i="10"/>
  <c r="AP427" i="10"/>
  <c r="AL427" i="10"/>
  <c r="AU427" i="10"/>
  <c r="AQ427" i="10"/>
  <c r="AM427" i="10"/>
  <c r="V427" i="10"/>
  <c r="AV427" i="10"/>
  <c r="AR427" i="10"/>
  <c r="AN427" i="10"/>
  <c r="AJ427" i="10"/>
  <c r="AS427" i="10"/>
  <c r="AO427" i="10"/>
  <c r="AK427" i="10"/>
  <c r="AT431" i="10"/>
  <c r="AP431" i="10"/>
  <c r="AL431" i="10"/>
  <c r="AU431" i="10"/>
  <c r="AQ431" i="10"/>
  <c r="AM431" i="10"/>
  <c r="V431" i="10"/>
  <c r="AV431" i="10"/>
  <c r="AR431" i="10"/>
  <c r="AN431" i="10"/>
  <c r="AJ431" i="10"/>
  <c r="AS431" i="10"/>
  <c r="AO431" i="10"/>
  <c r="AK431" i="10"/>
  <c r="AV435" i="10"/>
  <c r="AR435" i="10"/>
  <c r="AN435" i="10"/>
  <c r="AJ435" i="10"/>
  <c r="AO435" i="10"/>
  <c r="AU435" i="10"/>
  <c r="AM435" i="10"/>
  <c r="AT435" i="10"/>
  <c r="AP435" i="10"/>
  <c r="AL435" i="10"/>
  <c r="AS435" i="10"/>
  <c r="AK435" i="10"/>
  <c r="AQ435" i="10"/>
  <c r="V435" i="10"/>
  <c r="AT439" i="10"/>
  <c r="AP439" i="10"/>
  <c r="AL439" i="10"/>
  <c r="AS439" i="10"/>
  <c r="AK439" i="10"/>
  <c r="AQ439" i="10"/>
  <c r="V439" i="10"/>
  <c r="AV439" i="10"/>
  <c r="AR439" i="10"/>
  <c r="AN439" i="10"/>
  <c r="AJ439" i="10"/>
  <c r="AO439" i="10"/>
  <c r="AU439" i="10"/>
  <c r="AM439" i="10"/>
  <c r="AS443" i="10"/>
  <c r="AO443" i="10"/>
  <c r="AK443" i="10"/>
  <c r="AV443" i="10"/>
  <c r="AR443" i="10"/>
  <c r="AN443" i="10"/>
  <c r="AJ443" i="10"/>
  <c r="AU443" i="10"/>
  <c r="AQ443" i="10"/>
  <c r="AM443" i="10"/>
  <c r="V443" i="10"/>
  <c r="AT443" i="10"/>
  <c r="AP443" i="10"/>
  <c r="AL443" i="10"/>
  <c r="AU447" i="10"/>
  <c r="AQ447" i="10"/>
  <c r="AM447" i="10"/>
  <c r="V447" i="10"/>
  <c r="AT447" i="10"/>
  <c r="AP447" i="10"/>
  <c r="AL447" i="10"/>
  <c r="AS447" i="10"/>
  <c r="AO447" i="10"/>
  <c r="AK447" i="10"/>
  <c r="AV447" i="10"/>
  <c r="AR447" i="10"/>
  <c r="AN447" i="10"/>
  <c r="AJ447" i="10"/>
  <c r="AS449" i="10"/>
  <c r="AO449" i="10"/>
  <c r="AK449" i="10"/>
  <c r="AT449" i="10"/>
  <c r="AL449" i="10"/>
  <c r="AR449" i="10"/>
  <c r="AJ449" i="10"/>
  <c r="AU449" i="10"/>
  <c r="AQ449" i="10"/>
  <c r="AM449" i="10"/>
  <c r="V449" i="10"/>
  <c r="AP449" i="10"/>
  <c r="AV449" i="10"/>
  <c r="AN449" i="10"/>
  <c r="AT459" i="10"/>
  <c r="AP459" i="10"/>
  <c r="AL459" i="10"/>
  <c r="AS459" i="10"/>
  <c r="AK459" i="10"/>
  <c r="AQ459" i="10"/>
  <c r="V459" i="10"/>
  <c r="AV459" i="10"/>
  <c r="AR459" i="10"/>
  <c r="AN459" i="10"/>
  <c r="AJ459" i="10"/>
  <c r="AO459" i="10"/>
  <c r="AU459" i="10"/>
  <c r="AM459" i="10"/>
  <c r="AU463" i="10"/>
  <c r="AQ463" i="10"/>
  <c r="AM463" i="10"/>
  <c r="V463" i="10"/>
  <c r="AT463" i="10"/>
  <c r="AP463" i="10"/>
  <c r="AL463" i="10"/>
  <c r="AS463" i="10"/>
  <c r="AO463" i="10"/>
  <c r="AK463" i="10"/>
  <c r="AV463" i="10"/>
  <c r="AR463" i="10"/>
  <c r="AN463" i="10"/>
  <c r="AJ463" i="10"/>
  <c r="AT469" i="10"/>
  <c r="AP469" i="10"/>
  <c r="AL469" i="10"/>
  <c r="AS469" i="10"/>
  <c r="AK469" i="10"/>
  <c r="AQ469" i="10"/>
  <c r="V469" i="10"/>
  <c r="AV469" i="10"/>
  <c r="AR469" i="10"/>
  <c r="AN469" i="10"/>
  <c r="AJ469" i="10"/>
  <c r="AO469" i="10"/>
  <c r="AU469" i="10"/>
  <c r="AM469" i="10"/>
  <c r="W469" i="10"/>
  <c r="AV473" i="10"/>
  <c r="AR473" i="10"/>
  <c r="AN473" i="10"/>
  <c r="AJ473" i="10"/>
  <c r="AQ473" i="10"/>
  <c r="AO473" i="10"/>
  <c r="AK473" i="10"/>
  <c r="AT473" i="10"/>
  <c r="AP473" i="10"/>
  <c r="AL473" i="10"/>
  <c r="AU473" i="10"/>
  <c r="AM473" i="10"/>
  <c r="AS473" i="10"/>
  <c r="V473" i="10"/>
  <c r="W473" i="10" s="1"/>
  <c r="U391" i="10"/>
  <c r="U423" i="10"/>
  <c r="U431" i="10"/>
  <c r="U439" i="10"/>
  <c r="S9" i="10"/>
  <c r="U9" i="10" s="1"/>
  <c r="V62" i="10"/>
  <c r="V64" i="10"/>
  <c r="BB458" i="10"/>
  <c r="U142" i="10"/>
  <c r="Z310" i="10"/>
  <c r="AA310" i="10" s="1"/>
  <c r="AB310" i="10" s="1"/>
  <c r="AC310" i="10" s="1"/>
  <c r="Y318" i="10"/>
  <c r="Z318" i="10" s="1"/>
  <c r="T375" i="10"/>
  <c r="T139" i="10"/>
  <c r="AU204" i="10"/>
  <c r="AM204" i="10"/>
  <c r="AT204" i="10"/>
  <c r="AL204" i="10"/>
  <c r="AO204" i="10"/>
  <c r="AV204" i="10"/>
  <c r="AN204" i="10"/>
  <c r="BB265" i="10"/>
  <c r="S21" i="10"/>
  <c r="U21" i="10" s="1"/>
  <c r="X402" i="10"/>
  <c r="BB205" i="10"/>
  <c r="BB201" i="10"/>
  <c r="BB454" i="10"/>
  <c r="T241" i="10"/>
  <c r="BB241" i="10" s="1"/>
  <c r="AR241" i="10"/>
  <c r="AJ241" i="10"/>
  <c r="AO241" i="10"/>
  <c r="AT241" i="10"/>
  <c r="AL241" i="10"/>
  <c r="AQ241" i="10"/>
  <c r="V241" i="10"/>
  <c r="AW389" i="10"/>
  <c r="L389" i="10"/>
  <c r="AW261" i="10"/>
  <c r="L261" i="10"/>
  <c r="W261" i="10"/>
  <c r="AW308" i="10"/>
  <c r="L308" i="10"/>
  <c r="W308" i="10"/>
  <c r="X308" i="10" s="1"/>
  <c r="Y308" i="10" s="1"/>
  <c r="Z308" i="10" s="1"/>
  <c r="AA308" i="10" s="1"/>
  <c r="AB308" i="10" s="1"/>
  <c r="AC308" i="10" s="1"/>
  <c r="AD308" i="10" s="1"/>
  <c r="AE308" i="10" s="1"/>
  <c r="AF308" i="10" s="1"/>
  <c r="AG308" i="10" s="1"/>
  <c r="AH308" i="10" s="1"/>
  <c r="L226" i="10"/>
  <c r="AW226" i="10"/>
  <c r="BB226" i="10" s="1"/>
  <c r="W226" i="10"/>
  <c r="BB279" i="10"/>
  <c r="BB263" i="10"/>
  <c r="BB255" i="10"/>
  <c r="BB247" i="10"/>
  <c r="U124" i="10"/>
  <c r="BB124" i="10" s="1"/>
  <c r="U136" i="10"/>
  <c r="BB136" i="10" s="1"/>
  <c r="L427" i="10"/>
  <c r="AW427" i="10"/>
  <c r="AW419" i="10"/>
  <c r="L419" i="10"/>
  <c r="L397" i="10"/>
  <c r="W397" i="10"/>
  <c r="X397" i="10" s="1"/>
  <c r="AW397" i="10"/>
  <c r="D18" i="10"/>
  <c r="S18" i="10"/>
  <c r="T18" i="10" s="1"/>
  <c r="AS111" i="10"/>
  <c r="AU111" i="10"/>
  <c r="AM111" i="10"/>
  <c r="AT111" i="10"/>
  <c r="AL111" i="10"/>
  <c r="AQ111" i="10"/>
  <c r="V111" i="10"/>
  <c r="AP111" i="10"/>
  <c r="AJ111" i="10"/>
  <c r="AR111" i="10"/>
  <c r="AK111" i="10"/>
  <c r="AN111" i="10"/>
  <c r="AV111" i="10"/>
  <c r="AO111" i="10"/>
  <c r="W111" i="10"/>
  <c r="X111" i="10" s="1"/>
  <c r="Y111" i="10" s="1"/>
  <c r="Z111" i="10" s="1"/>
  <c r="AA111" i="10" s="1"/>
  <c r="AB111" i="10" s="1"/>
  <c r="AC111" i="10" s="1"/>
  <c r="AD111" i="10" s="1"/>
  <c r="AE111" i="10" s="1"/>
  <c r="AT117" i="10"/>
  <c r="AP117" i="10"/>
  <c r="AN117" i="10"/>
  <c r="AS121" i="10"/>
  <c r="AM121" i="10"/>
  <c r="AL121" i="10"/>
  <c r="V121" i="10"/>
  <c r="W121" i="10" s="1"/>
  <c r="X121" i="10" s="1"/>
  <c r="Y121" i="10" s="1"/>
  <c r="AJ121" i="10"/>
  <c r="AK121" i="10"/>
  <c r="AV121" i="10"/>
  <c r="AS129" i="10"/>
  <c r="AQ129" i="10"/>
  <c r="V129" i="10"/>
  <c r="W129" i="10" s="1"/>
  <c r="X129" i="10" s="1"/>
  <c r="Y129" i="10" s="1"/>
  <c r="Z129" i="10" s="1"/>
  <c r="AA129" i="10" s="1"/>
  <c r="AP129" i="10"/>
  <c r="AU129" i="10"/>
  <c r="AM129" i="10"/>
  <c r="AT129" i="10"/>
  <c r="AL129" i="10"/>
  <c r="AJ129" i="10"/>
  <c r="AR129" i="10"/>
  <c r="AK129" i="10"/>
  <c r="AN129" i="10"/>
  <c r="AV129" i="10"/>
  <c r="AO129" i="10"/>
  <c r="AS137" i="10"/>
  <c r="AU137" i="10"/>
  <c r="AM137" i="10"/>
  <c r="AT137" i="10"/>
  <c r="AL137" i="10"/>
  <c r="AQ137" i="10"/>
  <c r="V137" i="10"/>
  <c r="W137" i="10" s="1"/>
  <c r="AP137" i="10"/>
  <c r="AJ137" i="10"/>
  <c r="AR137" i="10"/>
  <c r="AK137" i="10"/>
  <c r="AN137" i="10"/>
  <c r="AV137" i="10"/>
  <c r="AO137" i="10"/>
  <c r="AV151" i="10"/>
  <c r="AL151" i="10"/>
  <c r="AK151" i="10"/>
  <c r="AU151" i="10"/>
  <c r="AO151" i="10"/>
  <c r="AJ151" i="10"/>
  <c r="AQ151" i="10"/>
  <c r="AV457" i="10"/>
  <c r="AR457" i="10"/>
  <c r="AN457" i="10"/>
  <c r="AJ457" i="10"/>
  <c r="AO457" i="10"/>
  <c r="AU457" i="10"/>
  <c r="AM457" i="10"/>
  <c r="AT457" i="10"/>
  <c r="AL457" i="10"/>
  <c r="AK457" i="10"/>
  <c r="V457" i="10"/>
  <c r="AP457" i="10"/>
  <c r="AS457" i="10"/>
  <c r="AQ457" i="10"/>
  <c r="AV461" i="10"/>
  <c r="AR461" i="10"/>
  <c r="AN461" i="10"/>
  <c r="AJ461" i="10"/>
  <c r="AO461" i="10"/>
  <c r="AU461" i="10"/>
  <c r="AM461" i="10"/>
  <c r="AT461" i="10"/>
  <c r="AP461" i="10"/>
  <c r="AL461" i="10"/>
  <c r="AS461" i="10"/>
  <c r="AK461" i="10"/>
  <c r="AQ461" i="10"/>
  <c r="V461" i="10"/>
  <c r="AT150" i="10"/>
  <c r="AL150" i="10"/>
  <c r="AM150" i="10"/>
  <c r="AK150" i="10"/>
  <c r="AR150" i="10"/>
  <c r="AJ150" i="10"/>
  <c r="V150" i="10"/>
  <c r="W150" i="10" s="1"/>
  <c r="U456" i="10"/>
  <c r="AV456" i="10"/>
  <c r="AR456" i="10"/>
  <c r="AN456" i="10"/>
  <c r="AJ456" i="10"/>
  <c r="AO456" i="10"/>
  <c r="AU456" i="10"/>
  <c r="AM456" i="10"/>
  <c r="AT456" i="10"/>
  <c r="AP456" i="10"/>
  <c r="AL456" i="10"/>
  <c r="AS456" i="10"/>
  <c r="AK456" i="10"/>
  <c r="AQ456" i="10"/>
  <c r="V456" i="10"/>
  <c r="T460" i="10"/>
  <c r="AT113" i="10"/>
  <c r="AP113" i="10"/>
  <c r="AN113" i="10"/>
  <c r="AS115" i="10"/>
  <c r="AU115" i="10"/>
  <c r="AM115" i="10"/>
  <c r="AT115" i="10"/>
  <c r="AL115" i="10"/>
  <c r="AQ115" i="10"/>
  <c r="V115" i="10"/>
  <c r="AP115" i="10"/>
  <c r="AJ115" i="10"/>
  <c r="AR115" i="10"/>
  <c r="AK115" i="10"/>
  <c r="AN115" i="10"/>
  <c r="AV115" i="10"/>
  <c r="AO115" i="10"/>
  <c r="W115" i="10"/>
  <c r="X115" i="10" s="1"/>
  <c r="Y115" i="10" s="1"/>
  <c r="Z115" i="10" s="1"/>
  <c r="AA115" i="10" s="1"/>
  <c r="AS125" i="10"/>
  <c r="AQ125" i="10"/>
  <c r="V125" i="10"/>
  <c r="W125" i="10" s="1"/>
  <c r="X125" i="10" s="1"/>
  <c r="AP125" i="10"/>
  <c r="AU125" i="10"/>
  <c r="AM125" i="10"/>
  <c r="AT125" i="10"/>
  <c r="AL125" i="10"/>
  <c r="AJ125" i="10"/>
  <c r="AR125" i="10"/>
  <c r="AK125" i="10"/>
  <c r="AN125" i="10"/>
  <c r="AV125" i="10"/>
  <c r="AO125" i="10"/>
  <c r="AV149" i="10"/>
  <c r="AP149" i="10"/>
  <c r="AU149" i="10"/>
  <c r="AS149" i="10"/>
  <c r="AT149" i="10"/>
  <c r="AL149" i="10"/>
  <c r="AM149" i="10"/>
  <c r="AK149" i="10"/>
  <c r="AO149" i="10"/>
  <c r="AQ149" i="10"/>
  <c r="AN149" i="10"/>
  <c r="AJ149" i="10"/>
  <c r="V149" i="10"/>
  <c r="AR149" i="10"/>
  <c r="W149" i="10"/>
  <c r="X149" i="10" s="1"/>
  <c r="Y149" i="10" s="1"/>
  <c r="U151" i="10"/>
  <c r="T151" i="10"/>
  <c r="AO375" i="10"/>
  <c r="AV375" i="10"/>
  <c r="AN375" i="10"/>
  <c r="AU375" i="10"/>
  <c r="AM375" i="10"/>
  <c r="AT375" i="10"/>
  <c r="AL375" i="10"/>
  <c r="U457" i="10"/>
  <c r="AS122" i="10"/>
  <c r="AO122" i="10"/>
  <c r="AK122" i="10"/>
  <c r="AV122" i="10"/>
  <c r="AR122" i="10"/>
  <c r="AN122" i="10"/>
  <c r="AJ122" i="10"/>
  <c r="AU122" i="10"/>
  <c r="AQ122" i="10"/>
  <c r="AM122" i="10"/>
  <c r="V122" i="10"/>
  <c r="AT122" i="10"/>
  <c r="AP122" i="10"/>
  <c r="AL122" i="10"/>
  <c r="AS376" i="10"/>
  <c r="AO376" i="10"/>
  <c r="AK376" i="10"/>
  <c r="AV376" i="10"/>
  <c r="AR376" i="10"/>
  <c r="AN376" i="10"/>
  <c r="AJ376" i="10"/>
  <c r="AU376" i="10"/>
  <c r="AQ376" i="10"/>
  <c r="AM376" i="10"/>
  <c r="V376" i="10"/>
  <c r="AT376" i="10"/>
  <c r="AP376" i="10"/>
  <c r="AL376" i="10"/>
  <c r="W376" i="10"/>
  <c r="X376" i="10" s="1"/>
  <c r="Y376" i="10" s="1"/>
  <c r="Z376" i="10" s="1"/>
  <c r="AA376" i="10" s="1"/>
  <c r="AR460" i="10"/>
  <c r="AJ460" i="10"/>
  <c r="AU460" i="10"/>
  <c r="AP460" i="10"/>
  <c r="AQ460" i="10"/>
  <c r="AL460" i="10"/>
  <c r="V460" i="10"/>
  <c r="U108" i="10"/>
  <c r="AS106" i="10"/>
  <c r="AO106" i="10"/>
  <c r="AK106" i="10"/>
  <c r="AV106" i="10"/>
  <c r="AQ106" i="10"/>
  <c r="V106" i="10"/>
  <c r="AR106" i="10"/>
  <c r="AN106" i="10"/>
  <c r="AJ106" i="10"/>
  <c r="AU106" i="10"/>
  <c r="AM106" i="10"/>
  <c r="AT106" i="10"/>
  <c r="AP106" i="10"/>
  <c r="AL106" i="10"/>
  <c r="U120" i="10"/>
  <c r="T120" i="10"/>
  <c r="BB120" i="10" s="1"/>
  <c r="Y334" i="10"/>
  <c r="AB344" i="10"/>
  <c r="AC344" i="10" s="1"/>
  <c r="AD344" i="10" s="1"/>
  <c r="AE344" i="10" s="1"/>
  <c r="T150" i="10"/>
  <c r="V58" i="10"/>
  <c r="AS92" i="10"/>
  <c r="AO92" i="10"/>
  <c r="AK92" i="10"/>
  <c r="AV92" i="10"/>
  <c r="AR92" i="10"/>
  <c r="AN92" i="10"/>
  <c r="AJ92" i="10"/>
  <c r="AU92" i="10"/>
  <c r="AQ92" i="10"/>
  <c r="AM92" i="10"/>
  <c r="V92" i="10"/>
  <c r="AT92" i="10"/>
  <c r="AP92" i="10"/>
  <c r="AL92" i="10"/>
  <c r="AS98" i="10"/>
  <c r="AO98" i="10"/>
  <c r="AK98" i="10"/>
  <c r="AV98" i="10"/>
  <c r="AR98" i="10"/>
  <c r="AN98" i="10"/>
  <c r="AJ98" i="10"/>
  <c r="AU98" i="10"/>
  <c r="AQ98" i="10"/>
  <c r="AM98" i="10"/>
  <c r="V98" i="10"/>
  <c r="AT98" i="10"/>
  <c r="AP98" i="10"/>
  <c r="AL98" i="10"/>
  <c r="U112" i="10"/>
  <c r="T112" i="10"/>
  <c r="T116" i="10"/>
  <c r="U116" i="10"/>
  <c r="AS130" i="10"/>
  <c r="AO130" i="10"/>
  <c r="AK130" i="10"/>
  <c r="AV130" i="10"/>
  <c r="AR130" i="10"/>
  <c r="AN130" i="10"/>
  <c r="AJ130" i="10"/>
  <c r="AU130" i="10"/>
  <c r="AQ130" i="10"/>
  <c r="AM130" i="10"/>
  <c r="V130" i="10"/>
  <c r="AT130" i="10"/>
  <c r="AP130" i="10"/>
  <c r="AL130" i="10"/>
  <c r="U144" i="10"/>
  <c r="T144" i="10"/>
  <c r="T146" i="10"/>
  <c r="AS102" i="10"/>
  <c r="AO102" i="10"/>
  <c r="AK102" i="10"/>
  <c r="AV102" i="10"/>
  <c r="AR102" i="10"/>
  <c r="AN102" i="10"/>
  <c r="AJ102" i="10"/>
  <c r="AU102" i="10"/>
  <c r="AQ102" i="10"/>
  <c r="AM102" i="10"/>
  <c r="V102" i="10"/>
  <c r="AT102" i="10"/>
  <c r="AP102" i="10"/>
  <c r="AL102" i="10"/>
  <c r="AS104" i="10"/>
  <c r="AO104" i="10"/>
  <c r="AK104" i="10"/>
  <c r="AV104" i="10"/>
  <c r="AR104" i="10"/>
  <c r="AN104" i="10"/>
  <c r="AJ104" i="10"/>
  <c r="AU104" i="10"/>
  <c r="AQ104" i="10"/>
  <c r="AM104" i="10"/>
  <c r="V104" i="10"/>
  <c r="AT104" i="10"/>
  <c r="AP104" i="10"/>
  <c r="AL104" i="10"/>
  <c r="AS136" i="10"/>
  <c r="AO136" i="10"/>
  <c r="AK136" i="10"/>
  <c r="AV136" i="10"/>
  <c r="AR136" i="10"/>
  <c r="AN136" i="10"/>
  <c r="AJ136" i="10"/>
  <c r="AU136" i="10"/>
  <c r="AQ136" i="10"/>
  <c r="AM136" i="10"/>
  <c r="V136" i="10"/>
  <c r="AT136" i="10"/>
  <c r="AP136" i="10"/>
  <c r="AL136" i="10"/>
  <c r="AS138" i="10"/>
  <c r="AO138" i="10"/>
  <c r="AK138" i="10"/>
  <c r="AV138" i="10"/>
  <c r="AR138" i="10"/>
  <c r="AN138" i="10"/>
  <c r="AJ138" i="10"/>
  <c r="AU138" i="10"/>
  <c r="AQ138" i="10"/>
  <c r="AM138" i="10"/>
  <c r="V138" i="10"/>
  <c r="AT138" i="10"/>
  <c r="AP138" i="10"/>
  <c r="AL138" i="10"/>
  <c r="AV144" i="10"/>
  <c r="AR144" i="10"/>
  <c r="AN144" i="10"/>
  <c r="AJ144" i="10"/>
  <c r="AQ144" i="10"/>
  <c r="V144" i="10"/>
  <c r="AO144" i="10"/>
  <c r="AT144" i="10"/>
  <c r="AP144" i="10"/>
  <c r="AL144" i="10"/>
  <c r="AU144" i="10"/>
  <c r="AM144" i="10"/>
  <c r="AS144" i="10"/>
  <c r="AK144" i="10"/>
  <c r="U138" i="10"/>
  <c r="BB138" i="10" s="1"/>
  <c r="V86" i="10"/>
  <c r="AS90" i="10"/>
  <c r="AO90" i="10"/>
  <c r="AK90" i="10"/>
  <c r="AV90" i="10"/>
  <c r="AR90" i="10"/>
  <c r="AN90" i="10"/>
  <c r="AJ90" i="10"/>
  <c r="AU90" i="10"/>
  <c r="AQ90" i="10"/>
  <c r="AM90" i="10"/>
  <c r="V90" i="10"/>
  <c r="AT90" i="10"/>
  <c r="AP90" i="10"/>
  <c r="AL90" i="10"/>
  <c r="AS94" i="10"/>
  <c r="AO94" i="10"/>
  <c r="AK94" i="10"/>
  <c r="AV94" i="10"/>
  <c r="AR94" i="10"/>
  <c r="AN94" i="10"/>
  <c r="AJ94" i="10"/>
  <c r="AU94" i="10"/>
  <c r="AQ94" i="10"/>
  <c r="AM94" i="10"/>
  <c r="V94" i="10"/>
  <c r="AT94" i="10"/>
  <c r="AP94" i="10"/>
  <c r="AL94" i="10"/>
  <c r="AS114" i="10"/>
  <c r="AO114" i="10"/>
  <c r="AK114" i="10"/>
  <c r="AV114" i="10"/>
  <c r="AR114" i="10"/>
  <c r="AN114" i="10"/>
  <c r="AJ114" i="10"/>
  <c r="AU114" i="10"/>
  <c r="AQ114" i="10"/>
  <c r="AM114" i="10"/>
  <c r="V114" i="10"/>
  <c r="AT114" i="10"/>
  <c r="AP114" i="10"/>
  <c r="AL114" i="10"/>
  <c r="U128" i="10"/>
  <c r="BB128" i="10" s="1"/>
  <c r="T128" i="10"/>
  <c r="T132" i="10"/>
  <c r="U132" i="10"/>
  <c r="AS142" i="10"/>
  <c r="AO142" i="10"/>
  <c r="AK142" i="10"/>
  <c r="AV142" i="10"/>
  <c r="AR142" i="10"/>
  <c r="AN142" i="10"/>
  <c r="AJ142" i="10"/>
  <c r="AU142" i="10"/>
  <c r="AQ142" i="10"/>
  <c r="AM142" i="10"/>
  <c r="V142" i="10"/>
  <c r="AT142" i="10"/>
  <c r="AP142" i="10"/>
  <c r="AL142" i="10"/>
  <c r="V60" i="10"/>
  <c r="AO80" i="10"/>
  <c r="AV80" i="10"/>
  <c r="AN80" i="10"/>
  <c r="AQ80" i="10"/>
  <c r="AP80" i="10"/>
  <c r="AM80" i="10"/>
  <c r="AL80" i="10"/>
  <c r="AO96" i="10"/>
  <c r="AV96" i="10"/>
  <c r="AN96" i="10"/>
  <c r="AU96" i="10"/>
  <c r="AM96" i="10"/>
  <c r="AT96" i="10"/>
  <c r="AL96" i="10"/>
  <c r="AO110" i="10"/>
  <c r="AV110" i="10"/>
  <c r="AN110" i="10"/>
  <c r="AU110" i="10"/>
  <c r="AM110" i="10"/>
  <c r="AT110" i="10"/>
  <c r="AL110" i="10"/>
  <c r="AO118" i="10"/>
  <c r="AV118" i="10"/>
  <c r="AN118" i="10"/>
  <c r="AU118" i="10"/>
  <c r="AM118" i="10"/>
  <c r="AT118" i="10"/>
  <c r="AL118" i="10"/>
  <c r="AS126" i="10"/>
  <c r="AK126" i="10"/>
  <c r="AR126" i="10"/>
  <c r="AJ126" i="10"/>
  <c r="AQ126" i="10"/>
  <c r="V126" i="10"/>
  <c r="AP126" i="10"/>
  <c r="AT146" i="10"/>
  <c r="AL146" i="10"/>
  <c r="AM146" i="10"/>
  <c r="AK146" i="10"/>
  <c r="AR146" i="10"/>
  <c r="AJ146" i="10"/>
  <c r="V146" i="10"/>
  <c r="T148" i="10"/>
  <c r="U134" i="10"/>
  <c r="L55" i="10"/>
  <c r="Y453" i="10"/>
  <c r="Z453" i="10" s="1"/>
  <c r="AA453" i="10" s="1"/>
  <c r="AB453" i="10" s="1"/>
  <c r="AC453" i="10" s="1"/>
  <c r="AD453" i="10" s="1"/>
  <c r="S4" i="10"/>
  <c r="H31" i="10"/>
  <c r="S31" i="10"/>
  <c r="T31" i="10" s="1"/>
  <c r="D31" i="10"/>
  <c r="F31" i="10" s="1"/>
  <c r="G31" i="10"/>
  <c r="AY31" i="10" s="1"/>
  <c r="AX31" i="10" s="1"/>
  <c r="E31" i="10"/>
  <c r="AS108" i="10"/>
  <c r="AO108" i="10"/>
  <c r="AK108" i="10"/>
  <c r="AV108" i="10"/>
  <c r="AR108" i="10"/>
  <c r="AN108" i="10"/>
  <c r="AJ108" i="10"/>
  <c r="AU108" i="10"/>
  <c r="AQ108" i="10"/>
  <c r="AM108" i="10"/>
  <c r="V108" i="10"/>
  <c r="AT108" i="10"/>
  <c r="AP108" i="10"/>
  <c r="AL108" i="10"/>
  <c r="AU116" i="10"/>
  <c r="AQ116" i="10"/>
  <c r="AM116" i="10"/>
  <c r="V116" i="10"/>
  <c r="W116" i="10" s="1"/>
  <c r="X116" i="10" s="1"/>
  <c r="Y116" i="10" s="1"/>
  <c r="Z116" i="10" s="1"/>
  <c r="AA116" i="10" s="1"/>
  <c r="AB116" i="10" s="1"/>
  <c r="AT116" i="10"/>
  <c r="AP116" i="10"/>
  <c r="AL116" i="10"/>
  <c r="AO116" i="10"/>
  <c r="AV116" i="10"/>
  <c r="AN116" i="10"/>
  <c r="AS116" i="10"/>
  <c r="AK116" i="10"/>
  <c r="AR116" i="10"/>
  <c r="AJ116" i="10"/>
  <c r="AU124" i="10"/>
  <c r="AQ124" i="10"/>
  <c r="AM124" i="10"/>
  <c r="V124" i="10"/>
  <c r="AT124" i="10"/>
  <c r="AP124" i="10"/>
  <c r="AL124" i="10"/>
  <c r="AO124" i="10"/>
  <c r="AV124" i="10"/>
  <c r="AN124" i="10"/>
  <c r="AS124" i="10"/>
  <c r="AK124" i="10"/>
  <c r="AR124" i="10"/>
  <c r="AJ124" i="10"/>
  <c r="AU132" i="10"/>
  <c r="AQ132" i="10"/>
  <c r="AM132" i="10"/>
  <c r="V132" i="10"/>
  <c r="W132" i="10" s="1"/>
  <c r="X132" i="10" s="1"/>
  <c r="Y132" i="10" s="1"/>
  <c r="Z132" i="10" s="1"/>
  <c r="AA132" i="10" s="1"/>
  <c r="AB132" i="10" s="1"/>
  <c r="AT132" i="10"/>
  <c r="AP132" i="10"/>
  <c r="AL132" i="10"/>
  <c r="AO132" i="10"/>
  <c r="AV132" i="10"/>
  <c r="AN132" i="10"/>
  <c r="AS132" i="10"/>
  <c r="AK132" i="10"/>
  <c r="AR132" i="10"/>
  <c r="AJ132" i="10"/>
  <c r="L33" i="10"/>
  <c r="U110" i="10"/>
  <c r="U126" i="10"/>
  <c r="U106" i="10"/>
  <c r="T106" i="10"/>
  <c r="AU112" i="10"/>
  <c r="AQ112" i="10"/>
  <c r="AM112" i="10"/>
  <c r="V112" i="10"/>
  <c r="AT112" i="10"/>
  <c r="AP112" i="10"/>
  <c r="AL112" i="10"/>
  <c r="AS112" i="10"/>
  <c r="AK112" i="10"/>
  <c r="AR112" i="10"/>
  <c r="AJ112" i="10"/>
  <c r="W112" i="10"/>
  <c r="X112" i="10" s="1"/>
  <c r="Y112" i="10" s="1"/>
  <c r="AO112" i="10"/>
  <c r="AV112" i="10"/>
  <c r="AN112" i="10"/>
  <c r="U114" i="10"/>
  <c r="T114" i="10"/>
  <c r="AU120" i="10"/>
  <c r="AQ120" i="10"/>
  <c r="AM120" i="10"/>
  <c r="V120" i="10"/>
  <c r="AT120" i="10"/>
  <c r="AP120" i="10"/>
  <c r="AL120" i="10"/>
  <c r="AS120" i="10"/>
  <c r="AK120" i="10"/>
  <c r="AR120" i="10"/>
  <c r="AJ120" i="10"/>
  <c r="W120" i="10"/>
  <c r="X120" i="10" s="1"/>
  <c r="Y120" i="10" s="1"/>
  <c r="Z120" i="10" s="1"/>
  <c r="AA120" i="10" s="1"/>
  <c r="AB120" i="10" s="1"/>
  <c r="AC120" i="10" s="1"/>
  <c r="AD120" i="10" s="1"/>
  <c r="AE120" i="10" s="1"/>
  <c r="AO120" i="10"/>
  <c r="AV120" i="10"/>
  <c r="AN120" i="10"/>
  <c r="U122" i="10"/>
  <c r="BB122" i="10" s="1"/>
  <c r="T122" i="10"/>
  <c r="AU128" i="10"/>
  <c r="AQ128" i="10"/>
  <c r="AM128" i="10"/>
  <c r="V128" i="10"/>
  <c r="AT128" i="10"/>
  <c r="AP128" i="10"/>
  <c r="AL128" i="10"/>
  <c r="AS128" i="10"/>
  <c r="AK128" i="10"/>
  <c r="AR128" i="10"/>
  <c r="AJ128" i="10"/>
  <c r="W128" i="10"/>
  <c r="AO128" i="10"/>
  <c r="AV128" i="10"/>
  <c r="AN128" i="10"/>
  <c r="U130" i="10"/>
  <c r="T130" i="10"/>
  <c r="AW49" i="10"/>
  <c r="L49" i="10"/>
  <c r="D26" i="10"/>
  <c r="U118" i="10"/>
  <c r="AD362" i="10"/>
  <c r="AE362" i="10" s="1"/>
  <c r="Z220" i="10"/>
  <c r="Z307" i="10"/>
  <c r="AA307" i="10" s="1"/>
  <c r="AB307" i="10" s="1"/>
  <c r="AJ20" i="10"/>
  <c r="BB20" i="10"/>
  <c r="V19" i="10"/>
  <c r="W19" i="10" s="1"/>
  <c r="AW19" i="10"/>
  <c r="L19" i="10"/>
  <c r="Y264" i="10"/>
  <c r="Z264" i="10" s="1"/>
  <c r="L34" i="10"/>
  <c r="L30" i="10"/>
  <c r="AW30" i="10"/>
  <c r="AW32" i="10"/>
  <c r="W53" i="10"/>
  <c r="BB68" i="10"/>
  <c r="Y277" i="10"/>
  <c r="W432" i="10"/>
  <c r="BB391" i="10"/>
  <c r="Y152" i="10"/>
  <c r="Z152" i="10" s="1"/>
  <c r="AA152" i="10" s="1"/>
  <c r="AB152" i="10" s="1"/>
  <c r="AC152" i="10" s="1"/>
  <c r="AD152" i="10" s="1"/>
  <c r="AE152" i="10" s="1"/>
  <c r="Y164" i="10"/>
  <c r="Z164" i="10" s="1"/>
  <c r="AA164" i="10" s="1"/>
  <c r="Y180" i="10"/>
  <c r="Z180" i="10" s="1"/>
  <c r="BB162" i="10"/>
  <c r="T7" i="10"/>
  <c r="W338" i="10"/>
  <c r="X338" i="10" s="1"/>
  <c r="Y338" i="10" s="1"/>
  <c r="Z338" i="10" s="1"/>
  <c r="AA338" i="10" s="1"/>
  <c r="W346" i="10"/>
  <c r="X346" i="10" s="1"/>
  <c r="Y346" i="10" s="1"/>
  <c r="W71" i="10"/>
  <c r="X71" i="10" s="1"/>
  <c r="Y71" i="10" s="1"/>
  <c r="T82" i="10"/>
  <c r="T47" i="10"/>
  <c r="U47" i="10"/>
  <c r="AQ83" i="10"/>
  <c r="V83" i="10"/>
  <c r="W83" i="10" s="1"/>
  <c r="AP83" i="10"/>
  <c r="AS83" i="10"/>
  <c r="AR83" i="10"/>
  <c r="AV83" i="10"/>
  <c r="AN83" i="10"/>
  <c r="AO93" i="10"/>
  <c r="AV93" i="10"/>
  <c r="AN93" i="10"/>
  <c r="AQ93" i="10"/>
  <c r="AP93" i="10"/>
  <c r="AT93" i="10"/>
  <c r="AL93" i="10"/>
  <c r="U171" i="10"/>
  <c r="AU191" i="10"/>
  <c r="AP191" i="10"/>
  <c r="U93" i="10"/>
  <c r="V40" i="10"/>
  <c r="U81" i="10"/>
  <c r="T81" i="10"/>
  <c r="V81" i="10"/>
  <c r="AP91" i="10"/>
  <c r="AR91" i="10"/>
  <c r="AQ91" i="10"/>
  <c r="AN91" i="10"/>
  <c r="AS91" i="10"/>
  <c r="AL91" i="10"/>
  <c r="AT91" i="10"/>
  <c r="V99" i="10"/>
  <c r="AP99" i="10"/>
  <c r="AR99" i="10"/>
  <c r="AV99" i="10"/>
  <c r="AN99" i="10"/>
  <c r="AU99" i="10"/>
  <c r="AS99" i="10"/>
  <c r="AM99" i="10"/>
  <c r="AR153" i="10"/>
  <c r="V153" i="10"/>
  <c r="AQ153" i="10"/>
  <c r="AO153" i="10"/>
  <c r="AU153" i="10"/>
  <c r="AT153" i="10"/>
  <c r="AM153" i="10"/>
  <c r="AJ169" i="10"/>
  <c r="AU169" i="10"/>
  <c r="AO169" i="10"/>
  <c r="AQ169" i="10"/>
  <c r="AM181" i="10"/>
  <c r="AP181" i="10"/>
  <c r="AU181" i="10"/>
  <c r="AV181" i="10"/>
  <c r="T183" i="10"/>
  <c r="BB183" i="10" s="1"/>
  <c r="AU185" i="10"/>
  <c r="AV185" i="10"/>
  <c r="AL185" i="10"/>
  <c r="AS185" i="10"/>
  <c r="AS189" i="10"/>
  <c r="AJ189" i="10"/>
  <c r="AU189" i="10"/>
  <c r="AT189" i="10"/>
  <c r="AV189" i="10"/>
  <c r="AR189" i="10"/>
  <c r="AQ189" i="10"/>
  <c r="W330" i="10"/>
  <c r="X330" i="10" s="1"/>
  <c r="BB104" i="10"/>
  <c r="T23" i="10"/>
  <c r="BB23" i="10" s="1"/>
  <c r="V38" i="10"/>
  <c r="W67" i="10"/>
  <c r="X67" i="10" s="1"/>
  <c r="U77" i="10"/>
  <c r="T83" i="10"/>
  <c r="U111" i="10"/>
  <c r="T113" i="10"/>
  <c r="AS131" i="10"/>
  <c r="AU131" i="10"/>
  <c r="AM131" i="10"/>
  <c r="AT131" i="10"/>
  <c r="AL131" i="10"/>
  <c r="V131" i="10"/>
  <c r="AJ131" i="10"/>
  <c r="AR131" i="10"/>
  <c r="AK131" i="10"/>
  <c r="AQ131" i="10"/>
  <c r="AV131" i="10"/>
  <c r="AP131" i="10"/>
  <c r="AN131" i="10"/>
  <c r="AO131" i="10"/>
  <c r="AV135" i="10"/>
  <c r="AL135" i="10"/>
  <c r="AT135" i="10"/>
  <c r="AM135" i="10"/>
  <c r="AP135" i="10"/>
  <c r="AQ135" i="10"/>
  <c r="V135" i="10"/>
  <c r="AN135" i="10"/>
  <c r="AS135" i="10"/>
  <c r="AR135" i="10"/>
  <c r="AK135" i="10"/>
  <c r="AO135" i="10"/>
  <c r="AU135" i="10"/>
  <c r="AJ135" i="10"/>
  <c r="AQ139" i="10"/>
  <c r="AP139" i="10"/>
  <c r="AL139" i="10"/>
  <c r="AJ139" i="10"/>
  <c r="AR139" i="10"/>
  <c r="AK139" i="10"/>
  <c r="AU139" i="10"/>
  <c r="AV139" i="10"/>
  <c r="AT139" i="10"/>
  <c r="AN139" i="10"/>
  <c r="AO139" i="10"/>
  <c r="AS165" i="10"/>
  <c r="AU165" i="10"/>
  <c r="AO165" i="10"/>
  <c r="AP165" i="10"/>
  <c r="AJ171" i="10"/>
  <c r="AP171" i="10"/>
  <c r="AM171" i="10"/>
  <c r="AR179" i="10"/>
  <c r="V179" i="10"/>
  <c r="AM179" i="10"/>
  <c r="BB184" i="10"/>
  <c r="W333" i="10"/>
  <c r="W325" i="10"/>
  <c r="T37" i="10"/>
  <c r="U39" i="10"/>
  <c r="V39" i="10"/>
  <c r="U95" i="10"/>
  <c r="T95" i="10"/>
  <c r="AU95" i="10"/>
  <c r="AQ95" i="10"/>
  <c r="AM95" i="10"/>
  <c r="V95" i="10"/>
  <c r="AT95" i="10"/>
  <c r="AP95" i="10"/>
  <c r="AL95" i="10"/>
  <c r="AO95" i="10"/>
  <c r="AV95" i="10"/>
  <c r="AN95" i="10"/>
  <c r="AK95" i="10"/>
  <c r="AJ95" i="10"/>
  <c r="AS95" i="10"/>
  <c r="AR95" i="10"/>
  <c r="AT127" i="10"/>
  <c r="AJ127" i="10"/>
  <c r="AV127" i="10"/>
  <c r="U153" i="10"/>
  <c r="T153" i="10"/>
  <c r="AQ155" i="10"/>
  <c r="AP155" i="10"/>
  <c r="V155" i="10"/>
  <c r="W155" i="10" s="1"/>
  <c r="X155" i="10" s="1"/>
  <c r="Y155" i="10" s="1"/>
  <c r="AU155" i="10"/>
  <c r="AT155" i="10"/>
  <c r="AO155" i="10"/>
  <c r="AV155" i="10"/>
  <c r="AN155" i="10"/>
  <c r="AM155" i="10"/>
  <c r="AL155" i="10"/>
  <c r="AS155" i="10"/>
  <c r="AK155" i="10"/>
  <c r="AR155" i="10"/>
  <c r="AJ155" i="10"/>
  <c r="AV167" i="10"/>
  <c r="AO167" i="10"/>
  <c r="AN167" i="10"/>
  <c r="AK167" i="10"/>
  <c r="AJ167" i="10"/>
  <c r="AU167" i="10"/>
  <c r="AM167" i="10"/>
  <c r="AT167" i="10"/>
  <c r="AL167" i="10"/>
  <c r="AS167" i="10"/>
  <c r="AR167" i="10"/>
  <c r="AQ167" i="10"/>
  <c r="V167" i="10"/>
  <c r="AP167" i="10"/>
  <c r="AL173" i="10"/>
  <c r="AQ173" i="10"/>
  <c r="AU173" i="10"/>
  <c r="AM173" i="10"/>
  <c r="AP173" i="10"/>
  <c r="AO173" i="10"/>
  <c r="AV173" i="10"/>
  <c r="AN173" i="10"/>
  <c r="AT173" i="10"/>
  <c r="V173" i="10"/>
  <c r="W173" i="10" s="1"/>
  <c r="X173" i="10" s="1"/>
  <c r="Y173" i="10" s="1"/>
  <c r="Z173" i="10" s="1"/>
  <c r="AA173" i="10" s="1"/>
  <c r="AB173" i="10" s="1"/>
  <c r="AC173" i="10" s="1"/>
  <c r="AD173" i="10" s="1"/>
  <c r="AS173" i="10"/>
  <c r="AK173" i="10"/>
  <c r="AR173" i="10"/>
  <c r="AJ173" i="10"/>
  <c r="AV183" i="10"/>
  <c r="AO183" i="10"/>
  <c r="AN183" i="10"/>
  <c r="AK183" i="10"/>
  <c r="AJ183" i="10"/>
  <c r="AU183" i="10"/>
  <c r="AM183" i="10"/>
  <c r="AT183" i="10"/>
  <c r="AL183" i="10"/>
  <c r="AS183" i="10"/>
  <c r="AR183" i="10"/>
  <c r="AQ183" i="10"/>
  <c r="V183" i="10"/>
  <c r="W183" i="10" s="1"/>
  <c r="X183" i="10" s="1"/>
  <c r="AP183" i="10"/>
  <c r="AS187" i="10"/>
  <c r="AK187" i="10"/>
  <c r="AR187" i="10"/>
  <c r="AJ187" i="10"/>
  <c r="AV187" i="10"/>
  <c r="AQ187" i="10"/>
  <c r="V187" i="10"/>
  <c r="AP187" i="10"/>
  <c r="AO187" i="10"/>
  <c r="AN187" i="10"/>
  <c r="AU187" i="10"/>
  <c r="AM187" i="10"/>
  <c r="AT187" i="10"/>
  <c r="AL187" i="10"/>
  <c r="AO177" i="10"/>
  <c r="AN177" i="10"/>
  <c r="AM177" i="10"/>
  <c r="AL177" i="10"/>
  <c r="AS177" i="10"/>
  <c r="V177" i="10"/>
  <c r="W177" i="10" s="1"/>
  <c r="X177" i="10" s="1"/>
  <c r="AP177" i="10"/>
  <c r="BB96" i="10"/>
  <c r="BB411" i="10"/>
  <c r="U22" i="10"/>
  <c r="T22" i="10"/>
  <c r="AJ5" i="5"/>
  <c r="AJ7" i="5"/>
  <c r="AK7" i="5" s="1"/>
  <c r="AW7" i="5" s="1"/>
  <c r="BB43" i="10"/>
  <c r="T21" i="10"/>
  <c r="BB21" i="10" s="1"/>
  <c r="W447" i="10"/>
  <c r="X447" i="10" s="1"/>
  <c r="W449" i="10"/>
  <c r="W423" i="10"/>
  <c r="X423" i="10" s="1"/>
  <c r="Y423" i="10" s="1"/>
  <c r="Z423" i="10" s="1"/>
  <c r="AA423" i="10" s="1"/>
  <c r="AB423" i="10" s="1"/>
  <c r="AC423" i="10" s="1"/>
  <c r="AD423" i="10" s="1"/>
  <c r="AE423" i="10" s="1"/>
  <c r="X413" i="10"/>
  <c r="Y413" i="10" s="1"/>
  <c r="W391" i="10"/>
  <c r="X469" i="10"/>
  <c r="W463" i="10"/>
  <c r="X463" i="10" s="1"/>
  <c r="Y463" i="10" s="1"/>
  <c r="Z463" i="10" s="1"/>
  <c r="AA463" i="10" s="1"/>
  <c r="AB463" i="10" s="1"/>
  <c r="W439" i="10"/>
  <c r="X439" i="10" s="1"/>
  <c r="W435" i="10"/>
  <c r="BB308" i="10"/>
  <c r="W64" i="10"/>
  <c r="X64" i="10" s="1"/>
  <c r="Y64" i="10" s="1"/>
  <c r="Z64" i="10" s="1"/>
  <c r="W62" i="10"/>
  <c r="W241" i="10"/>
  <c r="X261" i="10"/>
  <c r="Y261" i="10" s="1"/>
  <c r="Z261" i="10" s="1"/>
  <c r="BB261" i="10"/>
  <c r="X226" i="10"/>
  <c r="Y226" i="10" s="1"/>
  <c r="Z226" i="10" s="1"/>
  <c r="BB116" i="10"/>
  <c r="W456" i="10"/>
  <c r="W461" i="10"/>
  <c r="BB108" i="10"/>
  <c r="W106" i="10"/>
  <c r="X106" i="10" s="1"/>
  <c r="Y106" i="10" s="1"/>
  <c r="Z106" i="10" s="1"/>
  <c r="AA106" i="10" s="1"/>
  <c r="W82" i="10"/>
  <c r="X82" i="10" s="1"/>
  <c r="Z334" i="10"/>
  <c r="AA334" i="10" s="1"/>
  <c r="AB334" i="10" s="1"/>
  <c r="AC334" i="10" s="1"/>
  <c r="AD334" i="10" s="1"/>
  <c r="AE334" i="10" s="1"/>
  <c r="AF334" i="10" s="1"/>
  <c r="AG334" i="10" s="1"/>
  <c r="AH334" i="10" s="1"/>
  <c r="Z467" i="10"/>
  <c r="AA467" i="10" s="1"/>
  <c r="AB467" i="10" s="1"/>
  <c r="AC467" i="10" s="1"/>
  <c r="BB148" i="10"/>
  <c r="AC358" i="10"/>
  <c r="W108" i="10"/>
  <c r="X108" i="10" s="1"/>
  <c r="Y108" i="10" s="1"/>
  <c r="BB106" i="10"/>
  <c r="W124" i="10"/>
  <c r="X124" i="10" s="1"/>
  <c r="Y124" i="10" s="1"/>
  <c r="AA314" i="10"/>
  <c r="AB314" i="10" s="1"/>
  <c r="AA318" i="10"/>
  <c r="AB318" i="10" s="1"/>
  <c r="AC318" i="10" s="1"/>
  <c r="AD318" i="10" s="1"/>
  <c r="AE318" i="10" s="1"/>
  <c r="AF318" i="10" s="1"/>
  <c r="AG318" i="10" s="1"/>
  <c r="AH318" i="10" s="1"/>
  <c r="Z222" i="10"/>
  <c r="AA316" i="10"/>
  <c r="AB316" i="10" s="1"/>
  <c r="AC228" i="10"/>
  <c r="AB229" i="10"/>
  <c r="AC229" i="10" s="1"/>
  <c r="AB340" i="10"/>
  <c r="AC340" i="10" s="1"/>
  <c r="AD340" i="10" s="1"/>
  <c r="AA238" i="10"/>
  <c r="AB238" i="10" s="1"/>
  <c r="AC238" i="10" s="1"/>
  <c r="AB218" i="10"/>
  <c r="AC218" i="10" s="1"/>
  <c r="AD218" i="10" s="1"/>
  <c r="AE218" i="10" s="1"/>
  <c r="AF218" i="10" s="1"/>
  <c r="AG218" i="10" s="1"/>
  <c r="X432" i="10"/>
  <c r="W135" i="10"/>
  <c r="X135" i="10" s="1"/>
  <c r="W38" i="10"/>
  <c r="W37" i="10"/>
  <c r="X37" i="10" s="1"/>
  <c r="Y37" i="10" s="1"/>
  <c r="Z37" i="10" s="1"/>
  <c r="AA37" i="10" s="1"/>
  <c r="AB37" i="10" s="1"/>
  <c r="W187" i="10"/>
  <c r="X187" i="10" s="1"/>
  <c r="Y187" i="10" s="1"/>
  <c r="Z187" i="10" s="1"/>
  <c r="AA187" i="10" s="1"/>
  <c r="W167" i="10"/>
  <c r="X167" i="10" s="1"/>
  <c r="Y167" i="10" s="1"/>
  <c r="Z167" i="10" s="1"/>
  <c r="AA167" i="10" s="1"/>
  <c r="AB167" i="10" s="1"/>
  <c r="AC167" i="10" s="1"/>
  <c r="W95" i="10"/>
  <c r="X95" i="10" s="1"/>
  <c r="Y184" i="10"/>
  <c r="Z184" i="10" s="1"/>
  <c r="AA184" i="10" s="1"/>
  <c r="AJ22" i="10"/>
  <c r="X382" i="10"/>
  <c r="Y382" i="10" s="1"/>
  <c r="Z382" i="10" s="1"/>
  <c r="AA382" i="10" s="1"/>
  <c r="AB382" i="10" s="1"/>
  <c r="AC382" i="10" s="1"/>
  <c r="AD382" i="10" s="1"/>
  <c r="AE382" i="10" s="1"/>
  <c r="X386" i="10"/>
  <c r="Y386" i="10" s="1"/>
  <c r="X449" i="10"/>
  <c r="Y449" i="10" s="1"/>
  <c r="Z449" i="10" s="1"/>
  <c r="X137" i="10"/>
  <c r="Y137" i="10" s="1"/>
  <c r="X241" i="10"/>
  <c r="Y241" i="10" s="1"/>
  <c r="Z241" i="10" s="1"/>
  <c r="AA241" i="10" s="1"/>
  <c r="AB241" i="10" s="1"/>
  <c r="AC241" i="10" s="1"/>
  <c r="AD241" i="10" s="1"/>
  <c r="Y397" i="10"/>
  <c r="Z397" i="10" s="1"/>
  <c r="AA397" i="10" s="1"/>
  <c r="X456" i="10"/>
  <c r="Y456" i="10" s="1"/>
  <c r="Z456" i="10" s="1"/>
  <c r="AA456" i="10" s="1"/>
  <c r="AB456" i="10" s="1"/>
  <c r="AC456" i="10" s="1"/>
  <c r="AD456" i="10" s="1"/>
  <c r="AD358" i="10"/>
  <c r="AE358" i="10" s="1"/>
  <c r="AF358" i="10" s="1"/>
  <c r="AF362" i="10"/>
  <c r="AG362" i="10" s="1"/>
  <c r="AH362" i="10" s="1"/>
  <c r="AA388" i="10"/>
  <c r="AB388" i="10" s="1"/>
  <c r="AC388" i="10" s="1"/>
  <c r="AD388" i="10" s="1"/>
  <c r="AE388" i="10" s="1"/>
  <c r="AF388" i="10" s="1"/>
  <c r="AG388" i="10" s="1"/>
  <c r="Z446" i="10"/>
  <c r="AA180" i="10"/>
  <c r="AB180" i="10" s="1"/>
  <c r="AC180" i="10" s="1"/>
  <c r="AM6" i="5"/>
  <c r="AL7" i="5"/>
  <c r="AX7" i="5" s="1"/>
  <c r="Z413" i="10"/>
  <c r="AA413" i="10" s="1"/>
  <c r="AB413" i="10" s="1"/>
  <c r="AC413" i="10" s="1"/>
  <c r="Y439" i="10"/>
  <c r="Z439" i="10" s="1"/>
  <c r="Y125" i="10"/>
  <c r="Z125" i="10" s="1"/>
  <c r="AA125" i="10" s="1"/>
  <c r="AB125" i="10" s="1"/>
  <c r="AC125" i="10" s="1"/>
  <c r="Z149" i="10"/>
  <c r="AA149" i="10" s="1"/>
  <c r="AB149" i="10" s="1"/>
  <c r="AC149" i="10" s="1"/>
  <c r="AF230" i="10"/>
  <c r="AC316" i="10"/>
  <c r="AD316" i="10" s="1"/>
  <c r="AE316" i="10" s="1"/>
  <c r="AF316" i="10" s="1"/>
  <c r="AG316" i="10" s="1"/>
  <c r="AH316" i="10" s="1"/>
  <c r="AA462" i="10"/>
  <c r="AB462" i="10" s="1"/>
  <c r="AC462" i="10" s="1"/>
  <c r="AB164" i="10"/>
  <c r="AC164" i="10" s="1"/>
  <c r="AD164" i="10" s="1"/>
  <c r="AE164" i="10" s="1"/>
  <c r="Z346" i="10"/>
  <c r="AA346" i="10" s="1"/>
  <c r="AB346" i="10" s="1"/>
  <c r="AC346" i="10" s="1"/>
  <c r="AD346" i="10" s="1"/>
  <c r="AE346" i="10" s="1"/>
  <c r="AF346" i="10" s="1"/>
  <c r="AG346" i="10" s="1"/>
  <c r="AH346" i="10" s="1"/>
  <c r="Y135" i="10"/>
  <c r="Z135" i="10" s="1"/>
  <c r="AA135" i="10" s="1"/>
  <c r="Y183" i="10"/>
  <c r="Z183" i="10" s="1"/>
  <c r="Y95" i="10"/>
  <c r="Z95" i="10" s="1"/>
  <c r="AA95" i="10" s="1"/>
  <c r="AB95" i="10" s="1"/>
  <c r="AC95" i="10" s="1"/>
  <c r="AD95" i="10" s="1"/>
  <c r="BJ168" i="10"/>
  <c r="AA168" i="10"/>
  <c r="AB168" i="10" s="1"/>
  <c r="AC168" i="10" s="1"/>
  <c r="AD168" i="10" s="1"/>
  <c r="AE168" i="10" s="1"/>
  <c r="AD271" i="10"/>
  <c r="AE271" i="10" s="1"/>
  <c r="AA405" i="10"/>
  <c r="AB405" i="10" s="1"/>
  <c r="AC405" i="10" s="1"/>
  <c r="AD405" i="10" s="1"/>
  <c r="Z124" i="10"/>
  <c r="AF196" i="10"/>
  <c r="AG196" i="10" s="1"/>
  <c r="AB184" i="10"/>
  <c r="AC184" i="10" s="1"/>
  <c r="AB115" i="10"/>
  <c r="AC115" i="10" s="1"/>
  <c r="AD115" i="10" s="1"/>
  <c r="AB376" i="10"/>
  <c r="AC376" i="10" s="1"/>
  <c r="AD376" i="10" s="1"/>
  <c r="AE376" i="10" s="1"/>
  <c r="AF376" i="10" s="1"/>
  <c r="AG376" i="10" s="1"/>
  <c r="AE374" i="10"/>
  <c r="AD198" i="10"/>
  <c r="AE198" i="10" s="1"/>
  <c r="AF198" i="10" s="1"/>
  <c r="AD206" i="10"/>
  <c r="AE206" i="10" s="1"/>
  <c r="AF206" i="10" s="1"/>
  <c r="AG206" i="10" s="1"/>
  <c r="AH206" i="10" s="1"/>
  <c r="BM388" i="10"/>
  <c r="AA183" i="10"/>
  <c r="AB183" i="10" s="1"/>
  <c r="AC183" i="10" s="1"/>
  <c r="AD183" i="10" s="1"/>
  <c r="AE453" i="10"/>
  <c r="AF453" i="10" s="1"/>
  <c r="AG453" i="10" s="1"/>
  <c r="AB135" i="10"/>
  <c r="AB187" i="10"/>
  <c r="AC187" i="10" s="1"/>
  <c r="AD187" i="10" s="1"/>
  <c r="AD413" i="10"/>
  <c r="AD149" i="10"/>
  <c r="AH218" i="10"/>
  <c r="AF152" i="10"/>
  <c r="AO37" i="10"/>
  <c r="AG152" i="10"/>
  <c r="AH152" i="10" s="1"/>
  <c r="BC55" i="10"/>
  <c r="BC96" i="10" l="1"/>
  <c r="AZ96" i="10" s="1"/>
  <c r="BC19" i="10"/>
  <c r="BQ196" i="10"/>
  <c r="BF457" i="10"/>
  <c r="BR218" i="10"/>
  <c r="P7" i="5"/>
  <c r="X7" i="5" s="1"/>
  <c r="P6" i="5"/>
  <c r="X6" i="5" s="1"/>
  <c r="P4" i="5"/>
  <c r="K4" i="10" s="1"/>
  <c r="L4" i="10" s="1"/>
  <c r="P5" i="5"/>
  <c r="X5" i="5" s="1"/>
  <c r="BC17" i="10"/>
  <c r="BF21" i="10"/>
  <c r="BR346" i="10"/>
  <c r="BK184" i="10"/>
  <c r="BC20" i="10"/>
  <c r="BG20" i="10"/>
  <c r="BF94" i="10"/>
  <c r="BF53" i="10"/>
  <c r="BN413" i="10"/>
  <c r="BO271" i="10"/>
  <c r="BF2" i="10"/>
  <c r="BG53" i="10"/>
  <c r="BI317" i="10"/>
  <c r="BI233" i="10"/>
  <c r="U65" i="10"/>
  <c r="T65" i="10"/>
  <c r="BO164" i="10"/>
  <c r="AF164" i="10"/>
  <c r="AV320" i="10"/>
  <c r="V320" i="10"/>
  <c r="W320" i="10" s="1"/>
  <c r="X320" i="10" s="1"/>
  <c r="Y320" i="10" s="1"/>
  <c r="AR320" i="10"/>
  <c r="AQ320" i="10"/>
  <c r="AN320" i="10"/>
  <c r="AL320" i="10"/>
  <c r="AP320" i="10"/>
  <c r="AJ320" i="10"/>
  <c r="AT320" i="10"/>
  <c r="AU320" i="10"/>
  <c r="AS320" i="10"/>
  <c r="AM320" i="10"/>
  <c r="AO320" i="10"/>
  <c r="AK320" i="10"/>
  <c r="U272" i="10"/>
  <c r="T272" i="10"/>
  <c r="BB272" i="10" s="1"/>
  <c r="T256" i="10"/>
  <c r="U256" i="10"/>
  <c r="BB256" i="10" s="1"/>
  <c r="AU232" i="10"/>
  <c r="AK232" i="10"/>
  <c r="V232" i="10"/>
  <c r="W232" i="10" s="1"/>
  <c r="X232" i="10" s="1"/>
  <c r="AQ232" i="10"/>
  <c r="AM232" i="10"/>
  <c r="AV232" i="10"/>
  <c r="AL232" i="10"/>
  <c r="AR232" i="10"/>
  <c r="AT232" i="10"/>
  <c r="AN232" i="10"/>
  <c r="AJ232" i="10"/>
  <c r="AP232" i="10"/>
  <c r="AS232" i="10"/>
  <c r="Y232" i="10"/>
  <c r="AO232" i="10"/>
  <c r="T224" i="10"/>
  <c r="BB224" i="10" s="1"/>
  <c r="U224" i="10"/>
  <c r="T208" i="10"/>
  <c r="U208" i="10"/>
  <c r="V200" i="10"/>
  <c r="W200" i="10" s="1"/>
  <c r="X200" i="10" s="1"/>
  <c r="Y200" i="10" s="1"/>
  <c r="Z200" i="10" s="1"/>
  <c r="AV200" i="10"/>
  <c r="AU200" i="10"/>
  <c r="AT200" i="10"/>
  <c r="AS200" i="10"/>
  <c r="AR200" i="10"/>
  <c r="AQ200" i="10"/>
  <c r="AP200" i="10"/>
  <c r="AO200" i="10"/>
  <c r="AN200" i="10"/>
  <c r="AM200" i="10"/>
  <c r="AL200" i="10"/>
  <c r="AK200" i="10"/>
  <c r="AJ200" i="10"/>
  <c r="T192" i="10"/>
  <c r="U192" i="10"/>
  <c r="BB192" i="10" s="1"/>
  <c r="T328" i="10"/>
  <c r="U328" i="10"/>
  <c r="T50" i="10"/>
  <c r="BB50" i="10" s="1"/>
  <c r="U50" i="10"/>
  <c r="AE413" i="10"/>
  <c r="BK168" i="10"/>
  <c r="U18" i="10"/>
  <c r="W166" i="10"/>
  <c r="X166" i="10" s="1"/>
  <c r="Y166" i="10" s="1"/>
  <c r="Z166" i="10" s="1"/>
  <c r="AA166" i="10" s="1"/>
  <c r="AB166" i="10" s="1"/>
  <c r="AC166" i="10" s="1"/>
  <c r="AD166" i="10" s="1"/>
  <c r="AE166" i="10" s="1"/>
  <c r="R41" i="10"/>
  <c r="BN168" i="10"/>
  <c r="AV7" i="5"/>
  <c r="V84" i="10"/>
  <c r="BC313" i="10"/>
  <c r="AZ313" i="10" s="1"/>
  <c r="E176" i="10"/>
  <c r="D192" i="10"/>
  <c r="F192" i="10" s="1"/>
  <c r="G200" i="10"/>
  <c r="AY200" i="10" s="1"/>
  <c r="AX200" i="10" s="1"/>
  <c r="BC200" i="10" s="1"/>
  <c r="AZ200" i="10" s="1"/>
  <c r="H216" i="10"/>
  <c r="G232" i="10"/>
  <c r="AY232" i="10" s="1"/>
  <c r="AX232" i="10" s="1"/>
  <c r="BI232" i="10" s="1"/>
  <c r="E256" i="10"/>
  <c r="S264" i="10"/>
  <c r="E272" i="10"/>
  <c r="G320" i="10"/>
  <c r="AY320" i="10" s="1"/>
  <c r="AX320" i="10" s="1"/>
  <c r="BH320" i="10" s="1"/>
  <c r="BB453" i="10"/>
  <c r="BC443" i="10"/>
  <c r="AZ443" i="10" s="1"/>
  <c r="BC331" i="10"/>
  <c r="AZ331" i="10" s="1"/>
  <c r="G256" i="10"/>
  <c r="AY256" i="10" s="1"/>
  <c r="AX256" i="10" s="1"/>
  <c r="BC256" i="10" s="1"/>
  <c r="AZ256" i="10" s="1"/>
  <c r="D272" i="10"/>
  <c r="F272" i="10" s="1"/>
  <c r="D320" i="10"/>
  <c r="F320" i="10" s="1"/>
  <c r="L39" i="10"/>
  <c r="R40" i="10"/>
  <c r="AM7" i="5"/>
  <c r="BJ106" i="10"/>
  <c r="BB139" i="10"/>
  <c r="BC233" i="10"/>
  <c r="AZ233" i="10" s="1"/>
  <c r="BC265" i="10"/>
  <c r="AZ265" i="10" s="1"/>
  <c r="D256" i="10"/>
  <c r="F256" i="10" s="1"/>
  <c r="E447" i="10"/>
  <c r="R4" i="10"/>
  <c r="R8" i="10"/>
  <c r="R12" i="10"/>
  <c r="R16" i="10"/>
  <c r="R20" i="10"/>
  <c r="R24" i="10"/>
  <c r="T24" i="10" s="1"/>
  <c r="R28" i="10"/>
  <c r="BB345" i="10"/>
  <c r="U40" i="10"/>
  <c r="BB318" i="10"/>
  <c r="BC207" i="10"/>
  <c r="AZ207" i="10" s="1"/>
  <c r="H224" i="10"/>
  <c r="E264" i="10"/>
  <c r="G312" i="10"/>
  <c r="AY312" i="10" s="1"/>
  <c r="AX312" i="10" s="1"/>
  <c r="BF312" i="10" s="1"/>
  <c r="T9" i="10"/>
  <c r="D471" i="10"/>
  <c r="F471" i="10" s="1"/>
  <c r="U380" i="10"/>
  <c r="H407" i="10"/>
  <c r="R34" i="10"/>
  <c r="R38" i="10"/>
  <c r="T38" i="10" s="1"/>
  <c r="BB13" i="10"/>
  <c r="AJ13" i="10"/>
  <c r="BB153" i="10"/>
  <c r="BB95" i="10"/>
  <c r="BB47" i="10"/>
  <c r="BB403" i="10"/>
  <c r="W40" i="10"/>
  <c r="X40" i="10" s="1"/>
  <c r="V43" i="10"/>
  <c r="BB222" i="10"/>
  <c r="BB218" i="10"/>
  <c r="BB326" i="10"/>
  <c r="U461" i="10"/>
  <c r="BB269" i="10"/>
  <c r="T344" i="10"/>
  <c r="U375" i="10"/>
  <c r="BB375" i="10" s="1"/>
  <c r="BB198" i="10"/>
  <c r="R48" i="10"/>
  <c r="W445" i="10"/>
  <c r="X445" i="10" s="1"/>
  <c r="Y445" i="10" s="1"/>
  <c r="Z445" i="10" s="1"/>
  <c r="AA445" i="10" s="1"/>
  <c r="AB445" i="10" s="1"/>
  <c r="AC445" i="10" s="1"/>
  <c r="AD445" i="10" s="1"/>
  <c r="AE445" i="10" s="1"/>
  <c r="AF445" i="10" s="1"/>
  <c r="AG445" i="10" s="1"/>
  <c r="AH445" i="10" s="1"/>
  <c r="R51" i="10"/>
  <c r="U51" i="10" s="1"/>
  <c r="R55" i="10"/>
  <c r="R58" i="10"/>
  <c r="R59" i="10"/>
  <c r="L69" i="10"/>
  <c r="L71" i="10"/>
  <c r="L74" i="10"/>
  <c r="L78" i="10"/>
  <c r="L80" i="10"/>
  <c r="L85" i="10"/>
  <c r="L90" i="10"/>
  <c r="L91" i="10"/>
  <c r="L94" i="10"/>
  <c r="L95" i="10"/>
  <c r="L98" i="10"/>
  <c r="L99" i="10"/>
  <c r="L101" i="10"/>
  <c r="L102" i="10"/>
  <c r="L103" i="10"/>
  <c r="L105" i="10"/>
  <c r="L106" i="10"/>
  <c r="L109" i="10"/>
  <c r="L110" i="10"/>
  <c r="R127" i="10"/>
  <c r="U127" i="10" s="1"/>
  <c r="R129" i="10"/>
  <c r="T129" i="10" s="1"/>
  <c r="R135" i="10"/>
  <c r="AK5" i="5"/>
  <c r="AV5" i="5"/>
  <c r="AU83" i="10"/>
  <c r="AM83" i="10"/>
  <c r="AT83" i="10"/>
  <c r="AL83" i="10"/>
  <c r="AK83" i="10"/>
  <c r="AJ83" i="10"/>
  <c r="AO83" i="10"/>
  <c r="BB111" i="10"/>
  <c r="AS139" i="10"/>
  <c r="V139" i="10"/>
  <c r="W139" i="10" s="1"/>
  <c r="X139" i="10" s="1"/>
  <c r="Y139" i="10" s="1"/>
  <c r="Z139" i="10" s="1"/>
  <c r="AA139" i="10" s="1"/>
  <c r="AB139" i="10" s="1"/>
  <c r="AC139" i="10" s="1"/>
  <c r="AD139" i="10" s="1"/>
  <c r="AE139" i="10" s="1"/>
  <c r="AF139" i="10" s="1"/>
  <c r="AM139" i="10"/>
  <c r="V91" i="10"/>
  <c r="W91" i="10" s="1"/>
  <c r="X91" i="10" s="1"/>
  <c r="Y91" i="10" s="1"/>
  <c r="Z91" i="10" s="1"/>
  <c r="AA91" i="10" s="1"/>
  <c r="AB91" i="10" s="1"/>
  <c r="AC91" i="10" s="1"/>
  <c r="AD91" i="10" s="1"/>
  <c r="AJ91" i="10"/>
  <c r="AK91" i="10"/>
  <c r="AV91" i="10"/>
  <c r="AO91" i="10"/>
  <c r="AM91" i="10"/>
  <c r="AU91" i="10"/>
  <c r="AR169" i="10"/>
  <c r="AT169" i="10"/>
  <c r="AN169" i="10"/>
  <c r="T169" i="10"/>
  <c r="BB169" i="10" s="1"/>
  <c r="U169" i="10"/>
  <c r="AT181" i="10"/>
  <c r="AK181" i="10"/>
  <c r="V181" i="10"/>
  <c r="W181" i="10" s="1"/>
  <c r="X181" i="10" s="1"/>
  <c r="Y181" i="10" s="1"/>
  <c r="Z181" i="10" s="1"/>
  <c r="AA181" i="10" s="1"/>
  <c r="AB181" i="10" s="1"/>
  <c r="AC181" i="10" s="1"/>
  <c r="AD181" i="10" s="1"/>
  <c r="U181" i="10"/>
  <c r="BB181" i="10" s="1"/>
  <c r="T181" i="10"/>
  <c r="AO191" i="10"/>
  <c r="AK191" i="10"/>
  <c r="BB126" i="10"/>
  <c r="BB146" i="10"/>
  <c r="BB399" i="10"/>
  <c r="BB407" i="10"/>
  <c r="BB415" i="10"/>
  <c r="U140" i="10"/>
  <c r="BB112" i="10"/>
  <c r="BB53" i="10"/>
  <c r="BB432" i="10"/>
  <c r="T149" i="10"/>
  <c r="T125" i="10"/>
  <c r="U115" i="10"/>
  <c r="U83" i="10"/>
  <c r="BB83" i="10" s="1"/>
  <c r="BB182" i="10"/>
  <c r="BC427" i="10"/>
  <c r="AZ427" i="10" s="1"/>
  <c r="BH446" i="10"/>
  <c r="BJ462" i="10"/>
  <c r="BB380" i="10"/>
  <c r="BB406" i="10"/>
  <c r="BB410" i="10"/>
  <c r="BF281" i="10"/>
  <c r="BB442" i="10"/>
  <c r="BB446" i="10"/>
  <c r="BB462" i="10"/>
  <c r="BB464" i="10"/>
  <c r="BB466" i="10"/>
  <c r="BB196" i="10"/>
  <c r="BB207" i="10"/>
  <c r="U452" i="10"/>
  <c r="BB452" i="10" s="1"/>
  <c r="AJ43" i="10"/>
  <c r="T461" i="10"/>
  <c r="BB461" i="10" s="1"/>
  <c r="BB389" i="10"/>
  <c r="T137" i="10"/>
  <c r="U113" i="10"/>
  <c r="BB113" i="10" s="1"/>
  <c r="T173" i="10"/>
  <c r="T171" i="10"/>
  <c r="BB171" i="10" s="1"/>
  <c r="BB144" i="10"/>
  <c r="BB166" i="10"/>
  <c r="BB84" i="10"/>
  <c r="K460" i="10"/>
  <c r="AS407" i="10"/>
  <c r="AW441" i="10"/>
  <c r="BB441" i="10" s="1"/>
  <c r="T86" i="10"/>
  <c r="BB86" i="10" s="1"/>
  <c r="U424" i="10"/>
  <c r="U422" i="10"/>
  <c r="U404" i="10"/>
  <c r="U400" i="10"/>
  <c r="U398" i="10"/>
  <c r="U396" i="10"/>
  <c r="U394" i="10"/>
  <c r="U392" i="10"/>
  <c r="T372" i="10"/>
  <c r="U370" i="10"/>
  <c r="U362" i="10"/>
  <c r="U360" i="10"/>
  <c r="T357" i="10"/>
  <c r="U356" i="10"/>
  <c r="T354" i="10"/>
  <c r="T352" i="10"/>
  <c r="U348" i="10"/>
  <c r="AE456" i="10"/>
  <c r="BN456" i="10"/>
  <c r="AN6" i="5"/>
  <c r="AY6" i="5"/>
  <c r="AL82" i="10"/>
  <c r="Y82" i="10"/>
  <c r="Z82" i="10" s="1"/>
  <c r="AA82" i="10" s="1"/>
  <c r="AB82" i="10" s="1"/>
  <c r="BL82" i="10" s="1"/>
  <c r="BG461" i="10"/>
  <c r="X461" i="10"/>
  <c r="X473" i="10"/>
  <c r="BG473" i="10"/>
  <c r="AK22" i="10"/>
  <c r="BB22" i="10"/>
  <c r="AA220" i="10"/>
  <c r="BK220" i="10" s="1"/>
  <c r="BJ220" i="10"/>
  <c r="Y437" i="10"/>
  <c r="Z437" i="10" s="1"/>
  <c r="AA437" i="10" s="1"/>
  <c r="BH437" i="10"/>
  <c r="Y330" i="10"/>
  <c r="Z330" i="10" s="1"/>
  <c r="BH330" i="10"/>
  <c r="BL307" i="10"/>
  <c r="AC307" i="10"/>
  <c r="AD307" i="10" s="1"/>
  <c r="AE307" i="10" s="1"/>
  <c r="AF307" i="10" s="1"/>
  <c r="W39" i="10"/>
  <c r="X39" i="10" s="1"/>
  <c r="Y39" i="10" s="1"/>
  <c r="AC234" i="10"/>
  <c r="AD234" i="10" s="1"/>
  <c r="AE234" i="10" s="1"/>
  <c r="AF234" i="10" s="1"/>
  <c r="BL234" i="10"/>
  <c r="U29" i="10"/>
  <c r="T29" i="10"/>
  <c r="BB130" i="10"/>
  <c r="AN165" i="10"/>
  <c r="AV165" i="10"/>
  <c r="AK165" i="10"/>
  <c r="AM165" i="10"/>
  <c r="AL165" i="10"/>
  <c r="AR165" i="10"/>
  <c r="V165" i="10"/>
  <c r="AN191" i="10"/>
  <c r="AV191" i="10"/>
  <c r="AR191" i="10"/>
  <c r="AM191" i="10"/>
  <c r="AL191" i="10"/>
  <c r="AJ191" i="10"/>
  <c r="V191" i="10"/>
  <c r="T321" i="10"/>
  <c r="U321" i="10"/>
  <c r="AR171" i="10"/>
  <c r="AS171" i="10"/>
  <c r="AV171" i="10"/>
  <c r="V171" i="10"/>
  <c r="W171" i="10" s="1"/>
  <c r="AO171" i="10"/>
  <c r="AU171" i="10"/>
  <c r="AT171" i="10"/>
  <c r="AJ179" i="10"/>
  <c r="AS179" i="10"/>
  <c r="AO179" i="10"/>
  <c r="AQ179" i="10"/>
  <c r="AP179" i="10"/>
  <c r="AU179" i="10"/>
  <c r="AT179" i="10"/>
  <c r="W179" i="10"/>
  <c r="X179" i="10" s="1"/>
  <c r="AR127" i="10"/>
  <c r="AL127" i="10"/>
  <c r="AM127" i="10"/>
  <c r="AQ127" i="10"/>
  <c r="V127" i="10"/>
  <c r="W127" i="10" s="1"/>
  <c r="AU127" i="10"/>
  <c r="AK127" i="10"/>
  <c r="AP185" i="10"/>
  <c r="AO185" i="10"/>
  <c r="AN185" i="10"/>
  <c r="AQ185" i="10"/>
  <c r="AM185" i="10"/>
  <c r="AJ185" i="10"/>
  <c r="AR185" i="10"/>
  <c r="AS113" i="10"/>
  <c r="AM113" i="10"/>
  <c r="AL113" i="10"/>
  <c r="V113" i="10"/>
  <c r="AJ113" i="10"/>
  <c r="AK113" i="10"/>
  <c r="AV113" i="10"/>
  <c r="W113" i="10"/>
  <c r="X113" i="10" s="1"/>
  <c r="Y113" i="10" s="1"/>
  <c r="Z113" i="10" s="1"/>
  <c r="AA113" i="10" s="1"/>
  <c r="S26" i="10"/>
  <c r="U26" i="10" s="1"/>
  <c r="AF4" i="5"/>
  <c r="AG4" i="5" s="1"/>
  <c r="BK4" i="5" s="1"/>
  <c r="AS117" i="10"/>
  <c r="AM117" i="10"/>
  <c r="AL117" i="10"/>
  <c r="V117" i="10"/>
  <c r="W117" i="10" s="1"/>
  <c r="AJ117" i="10"/>
  <c r="AK117" i="10"/>
  <c r="AV117" i="10"/>
  <c r="BB463" i="10"/>
  <c r="T319" i="10"/>
  <c r="U319" i="10"/>
  <c r="T313" i="10"/>
  <c r="U313" i="10"/>
  <c r="T309" i="10"/>
  <c r="U309" i="10"/>
  <c r="U307" i="10"/>
  <c r="T307" i="10"/>
  <c r="T85" i="10"/>
  <c r="U85" i="10"/>
  <c r="BB85" i="10" s="1"/>
  <c r="U61" i="10"/>
  <c r="T61" i="10"/>
  <c r="W188" i="10"/>
  <c r="X188" i="10" s="1"/>
  <c r="Y188" i="10" s="1"/>
  <c r="Z188" i="10" s="1"/>
  <c r="AA188" i="10" s="1"/>
  <c r="AW188" i="10"/>
  <c r="AW186" i="10"/>
  <c r="BB186" i="10" s="1"/>
  <c r="G185" i="10"/>
  <c r="AY185" i="10" s="1"/>
  <c r="AX185" i="10" s="1"/>
  <c r="BC185" i="10" s="1"/>
  <c r="AZ185" i="10" s="1"/>
  <c r="D185" i="10"/>
  <c r="F185" i="10" s="1"/>
  <c r="E185" i="10"/>
  <c r="H175" i="10"/>
  <c r="D175" i="10"/>
  <c r="F175" i="10" s="1"/>
  <c r="U175" i="10"/>
  <c r="AW174" i="10"/>
  <c r="W174" i="10"/>
  <c r="X174" i="10" s="1"/>
  <c r="Y174" i="10" s="1"/>
  <c r="Z174" i="10" s="1"/>
  <c r="AA174" i="10" s="1"/>
  <c r="AB174" i="10" s="1"/>
  <c r="AC174" i="10" s="1"/>
  <c r="AD174" i="10" s="1"/>
  <c r="AE174" i="10" s="1"/>
  <c r="AF174" i="10" s="1"/>
  <c r="BB151" i="10"/>
  <c r="G147" i="10"/>
  <c r="AY147" i="10" s="1"/>
  <c r="AX147" i="10" s="1"/>
  <c r="BC147" i="10" s="1"/>
  <c r="AZ147" i="10" s="1"/>
  <c r="H147" i="10"/>
  <c r="E147" i="10"/>
  <c r="S147" i="10"/>
  <c r="U147" i="10" s="1"/>
  <c r="E145" i="10"/>
  <c r="G145" i="10"/>
  <c r="AY145" i="10" s="1"/>
  <c r="AX145" i="10" s="1"/>
  <c r="BC145" i="10" s="1"/>
  <c r="AZ145" i="10" s="1"/>
  <c r="S145" i="10"/>
  <c r="U145" i="10" s="1"/>
  <c r="H145" i="10"/>
  <c r="T145" i="10"/>
  <c r="BB145" i="10" s="1"/>
  <c r="H141" i="10"/>
  <c r="E141" i="10"/>
  <c r="G141" i="10"/>
  <c r="AY141" i="10" s="1"/>
  <c r="AX141" i="10" s="1"/>
  <c r="BC141" i="10" s="1"/>
  <c r="AZ141" i="10" s="1"/>
  <c r="E109" i="10"/>
  <c r="D109" i="10"/>
  <c r="F109" i="10" s="1"/>
  <c r="G109" i="10"/>
  <c r="AY109" i="10" s="1"/>
  <c r="AX109" i="10" s="1"/>
  <c r="BC109" i="10" s="1"/>
  <c r="AZ109" i="10" s="1"/>
  <c r="E103" i="10"/>
  <c r="D103" i="10"/>
  <c r="F103" i="10" s="1"/>
  <c r="H103" i="10"/>
  <c r="E101" i="10"/>
  <c r="D101" i="10"/>
  <c r="F101" i="10" s="1"/>
  <c r="S101" i="10"/>
  <c r="S97" i="10"/>
  <c r="T97" i="10" s="1"/>
  <c r="D97" i="10"/>
  <c r="F97" i="10" s="1"/>
  <c r="H97" i="10"/>
  <c r="AP326" i="10"/>
  <c r="AU326" i="10"/>
  <c r="AM326" i="10"/>
  <c r="AV326" i="10"/>
  <c r="AS326" i="10"/>
  <c r="AR326" i="10"/>
  <c r="AJ326" i="10"/>
  <c r="U327" i="10"/>
  <c r="T327" i="10"/>
  <c r="AR328" i="10"/>
  <c r="AO328" i="10"/>
  <c r="AL328" i="10"/>
  <c r="AV328" i="10"/>
  <c r="AS328" i="10"/>
  <c r="AQ328" i="10"/>
  <c r="V328" i="10"/>
  <c r="W328" i="10" s="1"/>
  <c r="X328" i="10" s="1"/>
  <c r="BH328" i="10" s="1"/>
  <c r="AK328" i="10"/>
  <c r="AM328" i="10"/>
  <c r="AT329" i="10"/>
  <c r="AL329" i="10"/>
  <c r="AQ329" i="10"/>
  <c r="V329" i="10"/>
  <c r="AJ329" i="10"/>
  <c r="AN329" i="10"/>
  <c r="AV329" i="10"/>
  <c r="T330" i="10"/>
  <c r="U330" i="10"/>
  <c r="S11" i="10"/>
  <c r="D11" i="10"/>
  <c r="AO359" i="10"/>
  <c r="AV359" i="10"/>
  <c r="AN359" i="10"/>
  <c r="AU359" i="10"/>
  <c r="AM359" i="10"/>
  <c r="AT359" i="10"/>
  <c r="AL359" i="10"/>
  <c r="AK359" i="10"/>
  <c r="AJ359" i="10"/>
  <c r="V359" i="10"/>
  <c r="W359" i="10" s="1"/>
  <c r="AQ377" i="10"/>
  <c r="AP377" i="10"/>
  <c r="AV377" i="10"/>
  <c r="AS377" i="10"/>
  <c r="AR377" i="10"/>
  <c r="AU377" i="10"/>
  <c r="AT377" i="10"/>
  <c r="V377" i="10"/>
  <c r="AO377" i="10"/>
  <c r="AK377" i="10"/>
  <c r="AM377" i="10"/>
  <c r="AO394" i="10"/>
  <c r="AV394" i="10"/>
  <c r="AS394" i="10"/>
  <c r="AT394" i="10"/>
  <c r="AK394" i="10"/>
  <c r="AU394" i="10"/>
  <c r="AR394" i="10"/>
  <c r="AN394" i="10"/>
  <c r="AP394" i="10"/>
  <c r="AL394" i="10"/>
  <c r="AJ394" i="10"/>
  <c r="AO408" i="10"/>
  <c r="AV408" i="10"/>
  <c r="AN408" i="10"/>
  <c r="AQ408" i="10"/>
  <c r="AP408" i="10"/>
  <c r="AU408" i="10"/>
  <c r="AT408" i="10"/>
  <c r="AK408" i="10"/>
  <c r="AJ408" i="10"/>
  <c r="AL408" i="10"/>
  <c r="AS416" i="10"/>
  <c r="AK416" i="10"/>
  <c r="AR416" i="10"/>
  <c r="AJ416" i="10"/>
  <c r="V416" i="10"/>
  <c r="W416" i="10" s="1"/>
  <c r="AM416" i="10"/>
  <c r="AL416" i="10"/>
  <c r="AV416" i="10"/>
  <c r="AQ416" i="10"/>
  <c r="AU416" i="10"/>
  <c r="AM426" i="10"/>
  <c r="AP426" i="10"/>
  <c r="AK426" i="10"/>
  <c r="AN426" i="10"/>
  <c r="AL426" i="10"/>
  <c r="AT426" i="10"/>
  <c r="AU426" i="10"/>
  <c r="AJ426" i="10"/>
  <c r="AS426" i="10"/>
  <c r="AV426" i="10"/>
  <c r="AQ426" i="10"/>
  <c r="AR426" i="10"/>
  <c r="AJ440" i="10"/>
  <c r="AS440" i="10"/>
  <c r="AV440" i="10"/>
  <c r="AR440" i="10"/>
  <c r="AM440" i="10"/>
  <c r="AL440" i="10"/>
  <c r="V440" i="10"/>
  <c r="W440" i="10" s="1"/>
  <c r="X440" i="10" s="1"/>
  <c r="AN440" i="10"/>
  <c r="AP440" i="10"/>
  <c r="AO440" i="10"/>
  <c r="AT440" i="10"/>
  <c r="AR458" i="10"/>
  <c r="AJ458" i="10"/>
  <c r="AU458" i="10"/>
  <c r="AP458" i="10"/>
  <c r="AQ458" i="10"/>
  <c r="AL458" i="10"/>
  <c r="V458" i="10"/>
  <c r="AV458" i="10"/>
  <c r="AO458" i="10"/>
  <c r="AS458" i="10"/>
  <c r="AK458" i="10"/>
  <c r="AP468" i="10"/>
  <c r="AO468" i="10"/>
  <c r="AR468" i="10"/>
  <c r="AN468" i="10"/>
  <c r="AU468" i="10"/>
  <c r="AS468" i="10"/>
  <c r="AL468" i="10"/>
  <c r="AM468" i="10"/>
  <c r="AK468" i="10"/>
  <c r="AV430" i="10"/>
  <c r="AN430" i="10"/>
  <c r="AS430" i="10"/>
  <c r="AK430" i="10"/>
  <c r="AP430" i="10"/>
  <c r="AU430" i="10"/>
  <c r="AM430" i="10"/>
  <c r="AJ430" i="10"/>
  <c r="AT430" i="10"/>
  <c r="AQ430" i="10"/>
  <c r="U436" i="10"/>
  <c r="T436" i="10"/>
  <c r="AN438" i="10"/>
  <c r="AP438" i="10"/>
  <c r="AK438" i="10"/>
  <c r="V438" i="10"/>
  <c r="AL438" i="10"/>
  <c r="AU438" i="10"/>
  <c r="AR438" i="10"/>
  <c r="AS438" i="10"/>
  <c r="AT438" i="10"/>
  <c r="AM438" i="10"/>
  <c r="T450" i="10"/>
  <c r="U450" i="10"/>
  <c r="AU452" i="10"/>
  <c r="AK452" i="10"/>
  <c r="AJ452" i="10"/>
  <c r="AQ452" i="10"/>
  <c r="AN452" i="10"/>
  <c r="AO452" i="10"/>
  <c r="AR452" i="10"/>
  <c r="AS452" i="10"/>
  <c r="V452" i="10"/>
  <c r="W452" i="10" s="1"/>
  <c r="X452" i="10" s="1"/>
  <c r="AQ464" i="10"/>
  <c r="V464" i="10"/>
  <c r="AV464" i="10"/>
  <c r="AS464" i="10"/>
  <c r="AL464" i="10"/>
  <c r="AO464" i="10"/>
  <c r="AR464" i="10"/>
  <c r="AU464" i="10"/>
  <c r="AP464" i="10"/>
  <c r="AK464" i="10"/>
  <c r="AT464" i="10"/>
  <c r="BM324" i="10"/>
  <c r="AD324" i="10"/>
  <c r="AE324" i="10" s="1"/>
  <c r="AF324" i="10" s="1"/>
  <c r="AG324" i="10" s="1"/>
  <c r="AX4" i="5"/>
  <c r="AM4" i="5"/>
  <c r="BB416" i="10"/>
  <c r="BB215" i="10"/>
  <c r="BB217" i="10"/>
  <c r="BB219" i="10"/>
  <c r="T221" i="10"/>
  <c r="U221" i="10"/>
  <c r="U223" i="10"/>
  <c r="T223" i="10"/>
  <c r="T229" i="10"/>
  <c r="U229" i="10"/>
  <c r="T231" i="10"/>
  <c r="U231" i="10"/>
  <c r="U235" i="10"/>
  <c r="T235" i="10"/>
  <c r="U237" i="10"/>
  <c r="T237" i="10"/>
  <c r="U243" i="10"/>
  <c r="T243" i="10"/>
  <c r="AT245" i="10"/>
  <c r="AQ245" i="10"/>
  <c r="AU245" i="10"/>
  <c r="AK245" i="10"/>
  <c r="AV245" i="10"/>
  <c r="AN245" i="10"/>
  <c r="AS245" i="10"/>
  <c r="AP245" i="10"/>
  <c r="AJ245" i="10"/>
  <c r="AQ253" i="10"/>
  <c r="AP253" i="10"/>
  <c r="V253" i="10"/>
  <c r="AT253" i="10"/>
  <c r="AM253" i="10"/>
  <c r="AV253" i="10"/>
  <c r="AN253" i="10"/>
  <c r="AS253" i="10"/>
  <c r="AK253" i="10"/>
  <c r="AJ253" i="10"/>
  <c r="W253" i="10"/>
  <c r="X253" i="10" s="1"/>
  <c r="U283" i="10"/>
  <c r="T283" i="10"/>
  <c r="AJ293" i="10"/>
  <c r="AO293" i="10"/>
  <c r="AT293" i="10"/>
  <c r="AL293" i="10"/>
  <c r="AQ293" i="10"/>
  <c r="V293" i="10"/>
  <c r="W293" i="10" s="1"/>
  <c r="X293" i="10" s="1"/>
  <c r="Y293" i="10" s="1"/>
  <c r="AK293" i="10"/>
  <c r="AN293" i="10"/>
  <c r="AP293" i="10"/>
  <c r="AM293" i="10"/>
  <c r="AV293" i="10"/>
  <c r="Z293" i="10"/>
  <c r="AA293" i="10" s="1"/>
  <c r="AR309" i="10"/>
  <c r="AJ309" i="10"/>
  <c r="AT309" i="10"/>
  <c r="AL309" i="10"/>
  <c r="AQ309" i="10"/>
  <c r="V309" i="10"/>
  <c r="W309" i="10" s="1"/>
  <c r="X309" i="10" s="1"/>
  <c r="AK309" i="10"/>
  <c r="AN309" i="10"/>
  <c r="AO309" i="10"/>
  <c r="AP309" i="10"/>
  <c r="AM309" i="10"/>
  <c r="AS309" i="10"/>
  <c r="AO313" i="10"/>
  <c r="AV313" i="10"/>
  <c r="AP313" i="10"/>
  <c r="AS313" i="10"/>
  <c r="AQ313" i="10"/>
  <c r="AJ313" i="10"/>
  <c r="AM313" i="10"/>
  <c r="AL313" i="10"/>
  <c r="V313" i="10"/>
  <c r="W313" i="10" s="1"/>
  <c r="AU313" i="10"/>
  <c r="AS317" i="10"/>
  <c r="AR317" i="10"/>
  <c r="AO317" i="10"/>
  <c r="AT317" i="10"/>
  <c r="AL317" i="10"/>
  <c r="AM317" i="10"/>
  <c r="AU317" i="10"/>
  <c r="AV317" i="10"/>
  <c r="AJ317" i="10"/>
  <c r="AQ317" i="10"/>
  <c r="AR321" i="10"/>
  <c r="AT321" i="10"/>
  <c r="AK321" i="10"/>
  <c r="AN321" i="10"/>
  <c r="AM321" i="10"/>
  <c r="AU321" i="10"/>
  <c r="AP321" i="10"/>
  <c r="AJ321" i="10"/>
  <c r="AS321" i="10"/>
  <c r="V321" i="10"/>
  <c r="W321" i="10" s="1"/>
  <c r="X321" i="10" s="1"/>
  <c r="BH321" i="10" s="1"/>
  <c r="AL321" i="10"/>
  <c r="S49" i="10"/>
  <c r="G49" i="10"/>
  <c r="AY49" i="10" s="1"/>
  <c r="AX49" i="10" s="1"/>
  <c r="U49" i="10"/>
  <c r="E49" i="10"/>
  <c r="T49" i="10"/>
  <c r="BB49" i="10" s="1"/>
  <c r="H49" i="10"/>
  <c r="T440" i="10"/>
  <c r="U440" i="10"/>
  <c r="U428" i="10"/>
  <c r="T428" i="10"/>
  <c r="U405" i="10"/>
  <c r="T405" i="10"/>
  <c r="T364" i="10"/>
  <c r="U364" i="10"/>
  <c r="H306" i="10"/>
  <c r="G306" i="10"/>
  <c r="AY306" i="10" s="1"/>
  <c r="AX306" i="10" s="1"/>
  <c r="BC306" i="10" s="1"/>
  <c r="AZ306" i="10" s="1"/>
  <c r="S306" i="10"/>
  <c r="E306" i="10"/>
  <c r="T306" i="10"/>
  <c r="D306" i="10"/>
  <c r="F306" i="10" s="1"/>
  <c r="S305" i="10"/>
  <c r="T305" i="10" s="1"/>
  <c r="D305" i="10"/>
  <c r="F305" i="10" s="1"/>
  <c r="E305" i="10"/>
  <c r="H305" i="10"/>
  <c r="G305" i="10"/>
  <c r="AY305" i="10" s="1"/>
  <c r="AX305" i="10" s="1"/>
  <c r="BC305" i="10" s="1"/>
  <c r="AZ305" i="10" s="1"/>
  <c r="H304" i="10"/>
  <c r="G304" i="10"/>
  <c r="AY304" i="10" s="1"/>
  <c r="AX304" i="10" s="1"/>
  <c r="BC304" i="10" s="1"/>
  <c r="AZ304" i="10" s="1"/>
  <c r="S304" i="10"/>
  <c r="U304" i="10" s="1"/>
  <c r="E304" i="10"/>
  <c r="T304" i="10"/>
  <c r="D304" i="10"/>
  <c r="F304" i="10" s="1"/>
  <c r="H303" i="10"/>
  <c r="G303" i="10"/>
  <c r="AY303" i="10" s="1"/>
  <c r="AX303" i="10" s="1"/>
  <c r="BC303" i="10" s="1"/>
  <c r="AZ303" i="10" s="1"/>
  <c r="S303" i="10"/>
  <c r="U303" i="10" s="1"/>
  <c r="E303" i="10"/>
  <c r="T303" i="10"/>
  <c r="H302" i="10"/>
  <c r="G302" i="10"/>
  <c r="AY302" i="10" s="1"/>
  <c r="AX302" i="10" s="1"/>
  <c r="BC302" i="10" s="1"/>
  <c r="AZ302" i="10" s="1"/>
  <c r="S302" i="10"/>
  <c r="U302" i="10" s="1"/>
  <c r="E302" i="10"/>
  <c r="D302" i="10"/>
  <c r="F302" i="10" s="1"/>
  <c r="S301" i="10"/>
  <c r="D301" i="10"/>
  <c r="F301" i="10" s="1"/>
  <c r="E301" i="10"/>
  <c r="G301" i="10"/>
  <c r="AY301" i="10" s="1"/>
  <c r="AX301" i="10" s="1"/>
  <c r="BC301" i="10" s="1"/>
  <c r="AZ301" i="10" s="1"/>
  <c r="H301" i="10"/>
  <c r="H300" i="10"/>
  <c r="G300" i="10"/>
  <c r="AY300" i="10" s="1"/>
  <c r="AX300" i="10" s="1"/>
  <c r="BC300" i="10" s="1"/>
  <c r="AZ300" i="10" s="1"/>
  <c r="S300" i="10"/>
  <c r="E300" i="10"/>
  <c r="T300" i="10"/>
  <c r="D300" i="10"/>
  <c r="F300" i="10" s="1"/>
  <c r="H299" i="10"/>
  <c r="G299" i="10"/>
  <c r="AY299" i="10" s="1"/>
  <c r="AX299" i="10" s="1"/>
  <c r="BC299" i="10" s="1"/>
  <c r="AZ299" i="10" s="1"/>
  <c r="D299" i="10"/>
  <c r="F299" i="10" s="1"/>
  <c r="T299" i="10"/>
  <c r="E299" i="10"/>
  <c r="H298" i="10"/>
  <c r="G298" i="10"/>
  <c r="AY298" i="10" s="1"/>
  <c r="AX298" i="10" s="1"/>
  <c r="BC298" i="10" s="1"/>
  <c r="AZ298" i="10" s="1"/>
  <c r="S298" i="10"/>
  <c r="U298" i="10" s="1"/>
  <c r="E298" i="10"/>
  <c r="D298" i="10"/>
  <c r="F298" i="10" s="1"/>
  <c r="S297" i="10"/>
  <c r="U297" i="10" s="1"/>
  <c r="D297" i="10"/>
  <c r="F297" i="10" s="1"/>
  <c r="E297" i="10"/>
  <c r="H297" i="10"/>
  <c r="H296" i="10"/>
  <c r="G296" i="10"/>
  <c r="AY296" i="10" s="1"/>
  <c r="AX296" i="10" s="1"/>
  <c r="BC296" i="10" s="1"/>
  <c r="AZ296" i="10" s="1"/>
  <c r="S296" i="10"/>
  <c r="T296" i="10" s="1"/>
  <c r="E296" i="10"/>
  <c r="D296" i="10"/>
  <c r="F296" i="10" s="1"/>
  <c r="H295" i="10"/>
  <c r="G295" i="10"/>
  <c r="AY295" i="10" s="1"/>
  <c r="AX295" i="10" s="1"/>
  <c r="S295" i="10"/>
  <c r="U295" i="10" s="1"/>
  <c r="E295" i="10"/>
  <c r="T295" i="10"/>
  <c r="BB295" i="10" s="1"/>
  <c r="D295" i="10"/>
  <c r="F295" i="10" s="1"/>
  <c r="H294" i="10"/>
  <c r="G294" i="10"/>
  <c r="AY294" i="10" s="1"/>
  <c r="AX294" i="10" s="1"/>
  <c r="BC294" i="10" s="1"/>
  <c r="AZ294" i="10" s="1"/>
  <c r="S294" i="10"/>
  <c r="T294" i="10" s="1"/>
  <c r="E294" i="10"/>
  <c r="U294" i="10"/>
  <c r="D294" i="10"/>
  <c r="F294" i="10" s="1"/>
  <c r="S293" i="10"/>
  <c r="D293" i="10"/>
  <c r="F293" i="10" s="1"/>
  <c r="E293" i="10"/>
  <c r="G293" i="10"/>
  <c r="AY293" i="10" s="1"/>
  <c r="AX293" i="10" s="1"/>
  <c r="BC293" i="10" s="1"/>
  <c r="AZ293" i="10" s="1"/>
  <c r="S292" i="10"/>
  <c r="U292" i="10" s="1"/>
  <c r="BB292" i="10" s="1"/>
  <c r="D292" i="10"/>
  <c r="F292" i="10" s="1"/>
  <c r="E292" i="10"/>
  <c r="G292" i="10"/>
  <c r="AY292" i="10" s="1"/>
  <c r="AX292" i="10" s="1"/>
  <c r="BC292" i="10" s="1"/>
  <c r="AZ292" i="10" s="1"/>
  <c r="T292" i="10"/>
  <c r="H292" i="10"/>
  <c r="H291" i="10"/>
  <c r="G291" i="10"/>
  <c r="AY291" i="10" s="1"/>
  <c r="AX291" i="10" s="1"/>
  <c r="BC291" i="10" s="1"/>
  <c r="AZ291" i="10" s="1"/>
  <c r="D291" i="10"/>
  <c r="F291" i="10" s="1"/>
  <c r="S291" i="10"/>
  <c r="U291" i="10" s="1"/>
  <c r="S290" i="10"/>
  <c r="U290" i="10" s="1"/>
  <c r="D290" i="10"/>
  <c r="F290" i="10" s="1"/>
  <c r="E290" i="10"/>
  <c r="H290" i="10"/>
  <c r="G290" i="10"/>
  <c r="AY290" i="10" s="1"/>
  <c r="AX290" i="10" s="1"/>
  <c r="BC290" i="10" s="1"/>
  <c r="AZ290" i="10" s="1"/>
  <c r="S289" i="10"/>
  <c r="U289" i="10" s="1"/>
  <c r="D289" i="10"/>
  <c r="F289" i="10" s="1"/>
  <c r="E289" i="10"/>
  <c r="H289" i="10"/>
  <c r="T289" i="10"/>
  <c r="G289" i="10"/>
  <c r="AY289" i="10" s="1"/>
  <c r="AX289" i="10" s="1"/>
  <c r="BC289" i="10" s="1"/>
  <c r="AZ289" i="10" s="1"/>
  <c r="S288" i="10"/>
  <c r="D288" i="10"/>
  <c r="F288" i="10" s="1"/>
  <c r="E288" i="10"/>
  <c r="G288" i="10"/>
  <c r="AY288" i="10" s="1"/>
  <c r="AX288" i="10" s="1"/>
  <c r="BC288" i="10" s="1"/>
  <c r="AZ288" i="10" s="1"/>
  <c r="H288" i="10"/>
  <c r="T288" i="10"/>
  <c r="U288" i="10"/>
  <c r="H287" i="10"/>
  <c r="G287" i="10"/>
  <c r="AY287" i="10" s="1"/>
  <c r="AX287" i="10" s="1"/>
  <c r="BC287" i="10" s="1"/>
  <c r="AZ287" i="10" s="1"/>
  <c r="S287" i="10"/>
  <c r="U287" i="10" s="1"/>
  <c r="E287" i="10"/>
  <c r="T287" i="10"/>
  <c r="S286" i="10"/>
  <c r="U286" i="10" s="1"/>
  <c r="D286" i="10"/>
  <c r="F286" i="10" s="1"/>
  <c r="E286" i="10"/>
  <c r="H286" i="10"/>
  <c r="G286" i="10"/>
  <c r="AY286" i="10" s="1"/>
  <c r="AX286" i="10" s="1"/>
  <c r="BC286" i="10" s="1"/>
  <c r="AZ286" i="10" s="1"/>
  <c r="T286" i="10"/>
  <c r="AV454" i="10"/>
  <c r="AR454" i="10"/>
  <c r="AN454" i="10"/>
  <c r="AJ454" i="10"/>
  <c r="AS454" i="10"/>
  <c r="AO454" i="10"/>
  <c r="AK454" i="10"/>
  <c r="AP454" i="10"/>
  <c r="AU454" i="10"/>
  <c r="AM454" i="10"/>
  <c r="AL454" i="10"/>
  <c r="V454" i="10"/>
  <c r="W454" i="10" s="1"/>
  <c r="X454" i="10" s="1"/>
  <c r="Y454" i="10" s="1"/>
  <c r="Z454" i="10" s="1"/>
  <c r="AA454" i="10" s="1"/>
  <c r="AB454" i="10" s="1"/>
  <c r="AQ454" i="10"/>
  <c r="AU444" i="10"/>
  <c r="AQ444" i="10"/>
  <c r="AM444" i="10"/>
  <c r="V444" i="10"/>
  <c r="W444" i="10" s="1"/>
  <c r="AT444" i="10"/>
  <c r="AP444" i="10"/>
  <c r="AL444" i="10"/>
  <c r="AS444" i="10"/>
  <c r="AK444" i="10"/>
  <c r="AR444" i="10"/>
  <c r="AJ444" i="10"/>
  <c r="AO444" i="10"/>
  <c r="AN444" i="10"/>
  <c r="AV444" i="10"/>
  <c r="AC37" i="10"/>
  <c r="Z39" i="10"/>
  <c r="Y179" i="10"/>
  <c r="Z179" i="10" s="1"/>
  <c r="AA179" i="10" s="1"/>
  <c r="AB179" i="10" s="1"/>
  <c r="AC179" i="10" s="1"/>
  <c r="AD179" i="10" s="1"/>
  <c r="W191" i="10"/>
  <c r="X191" i="10" s="1"/>
  <c r="Y191" i="10" s="1"/>
  <c r="AW6" i="5"/>
  <c r="BG391" i="10"/>
  <c r="X391" i="10"/>
  <c r="BH391" i="10" s="1"/>
  <c r="U173" i="10"/>
  <c r="AO127" i="10"/>
  <c r="AN127" i="10"/>
  <c r="AP127" i="10"/>
  <c r="AS127" i="10"/>
  <c r="U97" i="10"/>
  <c r="T40" i="10"/>
  <c r="BB40" i="10" s="1"/>
  <c r="T33" i="10"/>
  <c r="AV6" i="5"/>
  <c r="AL179" i="10"/>
  <c r="AV179" i="10"/>
  <c r="AN179" i="10"/>
  <c r="AK179" i="10"/>
  <c r="T175" i="10"/>
  <c r="BB175" i="10" s="1"/>
  <c r="AL171" i="10"/>
  <c r="AN171" i="10"/>
  <c r="AQ171" i="10"/>
  <c r="AK171" i="10"/>
  <c r="T165" i="10"/>
  <c r="AQ165" i="10"/>
  <c r="AT165" i="10"/>
  <c r="AJ165" i="10"/>
  <c r="U38" i="10"/>
  <c r="W326" i="10"/>
  <c r="X326" i="10" s="1"/>
  <c r="Y326" i="10" s="1"/>
  <c r="Z326" i="10" s="1"/>
  <c r="AK185" i="10"/>
  <c r="V185" i="10"/>
  <c r="W185" i="10" s="1"/>
  <c r="X185" i="10" s="1"/>
  <c r="Y185" i="10" s="1"/>
  <c r="Z185" i="10" s="1"/>
  <c r="AA185" i="10" s="1"/>
  <c r="AB185" i="10" s="1"/>
  <c r="AT185" i="10"/>
  <c r="AQ191" i="10"/>
  <c r="AT191" i="10"/>
  <c r="AS191" i="10"/>
  <c r="W329" i="10"/>
  <c r="X329" i="10" s="1"/>
  <c r="Y329" i="10" s="1"/>
  <c r="Z329" i="10" s="1"/>
  <c r="W458" i="10"/>
  <c r="BB150" i="10"/>
  <c r="AO113" i="10"/>
  <c r="AR113" i="10"/>
  <c r="AQ113" i="10"/>
  <c r="AU113" i="10"/>
  <c r="U149" i="10"/>
  <c r="BB149" i="10" s="1"/>
  <c r="AO117" i="10"/>
  <c r="AR117" i="10"/>
  <c r="AQ117" i="10"/>
  <c r="AU117" i="10"/>
  <c r="T127" i="10"/>
  <c r="BB414" i="10"/>
  <c r="BB408" i="10"/>
  <c r="T291" i="10"/>
  <c r="V45" i="10"/>
  <c r="AJ45" i="10" s="1"/>
  <c r="AK329" i="10"/>
  <c r="AR329" i="10"/>
  <c r="AU329" i="10"/>
  <c r="AU328" i="10"/>
  <c r="AO326" i="10"/>
  <c r="AN326" i="10"/>
  <c r="AQ326" i="10"/>
  <c r="AT326" i="10"/>
  <c r="AS93" i="10"/>
  <c r="AK93" i="10"/>
  <c r="AR93" i="10"/>
  <c r="AJ93" i="10"/>
  <c r="V93" i="10"/>
  <c r="W93" i="10" s="1"/>
  <c r="X93" i="10" s="1"/>
  <c r="Y93" i="10" s="1"/>
  <c r="Z93" i="10" s="1"/>
  <c r="AA93" i="10" s="1"/>
  <c r="AB93" i="10" s="1"/>
  <c r="AC93" i="10" s="1"/>
  <c r="AD93" i="10" s="1"/>
  <c r="AE93" i="10" s="1"/>
  <c r="AU93" i="10"/>
  <c r="AM93" i="10"/>
  <c r="H109" i="10"/>
  <c r="T115" i="10"/>
  <c r="D141" i="10"/>
  <c r="F141" i="10" s="1"/>
  <c r="L144" i="10"/>
  <c r="L174" i="10"/>
  <c r="G175" i="10"/>
  <c r="AY175" i="10" s="1"/>
  <c r="AX175" i="10" s="1"/>
  <c r="BC175" i="10" s="1"/>
  <c r="AZ175" i="10" s="1"/>
  <c r="W190" i="10"/>
  <c r="X190" i="10" s="1"/>
  <c r="BB132" i="10"/>
  <c r="U293" i="10"/>
  <c r="G97" i="10"/>
  <c r="AY97" i="10" s="1"/>
  <c r="AX97" i="10" s="1"/>
  <c r="BC97" i="10" s="1"/>
  <c r="AZ97" i="10" s="1"/>
  <c r="H101" i="10"/>
  <c r="V101" i="10" s="1"/>
  <c r="W101" i="10" s="1"/>
  <c r="X101" i="10" s="1"/>
  <c r="S103" i="10"/>
  <c r="T103" i="10" s="1"/>
  <c r="BB114" i="10"/>
  <c r="AJ153" i="10"/>
  <c r="AV153" i="10"/>
  <c r="AN153" i="10"/>
  <c r="AP153" i="10"/>
  <c r="AS153" i="10"/>
  <c r="AL153" i="10"/>
  <c r="AK153" i="10"/>
  <c r="W153" i="10"/>
  <c r="X153" i="10" s="1"/>
  <c r="AK169" i="10"/>
  <c r="AV169" i="10"/>
  <c r="AM169" i="10"/>
  <c r="AL169" i="10"/>
  <c r="AS169" i="10"/>
  <c r="V169" i="10"/>
  <c r="AP169" i="10"/>
  <c r="W169" i="10"/>
  <c r="X169" i="10" s="1"/>
  <c r="Y169" i="10" s="1"/>
  <c r="Z169" i="10" s="1"/>
  <c r="AA169" i="10" s="1"/>
  <c r="AB169" i="10" s="1"/>
  <c r="AC169" i="10" s="1"/>
  <c r="AQ181" i="10"/>
  <c r="AL181" i="10"/>
  <c r="AS181" i="10"/>
  <c r="AR181" i="10"/>
  <c r="AJ181" i="10"/>
  <c r="AO181" i="10"/>
  <c r="AN181" i="10"/>
  <c r="S185" i="10"/>
  <c r="T185" i="10" s="1"/>
  <c r="AN189" i="10"/>
  <c r="AK189" i="10"/>
  <c r="AM189" i="10"/>
  <c r="AL189" i="10"/>
  <c r="AO189" i="10"/>
  <c r="V189" i="10"/>
  <c r="W189" i="10" s="1"/>
  <c r="X189" i="10" s="1"/>
  <c r="Y189" i="10" s="1"/>
  <c r="Z189" i="10" s="1"/>
  <c r="AA189" i="10" s="1"/>
  <c r="AB189" i="10" s="1"/>
  <c r="AC189" i="10" s="1"/>
  <c r="BM189" i="10" s="1"/>
  <c r="AP189" i="10"/>
  <c r="AJ177" i="10"/>
  <c r="AR177" i="10"/>
  <c r="AU177" i="10"/>
  <c r="AT177" i="10"/>
  <c r="AK177" i="10"/>
  <c r="AV177" i="10"/>
  <c r="AQ177" i="10"/>
  <c r="Y177" i="10"/>
  <c r="Z177" i="10" s="1"/>
  <c r="AA177" i="10" s="1"/>
  <c r="AB177" i="10" s="1"/>
  <c r="AC177" i="10" s="1"/>
  <c r="D3" i="10"/>
  <c r="AT328" i="10"/>
  <c r="U79" i="10"/>
  <c r="BB79" i="10" s="1"/>
  <c r="AJ464" i="10"/>
  <c r="AM464" i="10"/>
  <c r="AP452" i="10"/>
  <c r="AO438" i="10"/>
  <c r="V430" i="10"/>
  <c r="W430" i="10" s="1"/>
  <c r="X430" i="10" s="1"/>
  <c r="BH430" i="10" s="1"/>
  <c r="AO430" i="10"/>
  <c r="AJ468" i="10"/>
  <c r="AQ468" i="10"/>
  <c r="AM458" i="10"/>
  <c r="AK440" i="10"/>
  <c r="U434" i="10"/>
  <c r="BB434" i="10" s="1"/>
  <c r="V426" i="10"/>
  <c r="W426" i="10" s="1"/>
  <c r="X426" i="10" s="1"/>
  <c r="Y426" i="10" s="1"/>
  <c r="AP416" i="10"/>
  <c r="AO416" i="10"/>
  <c r="V408" i="10"/>
  <c r="W408" i="10" s="1"/>
  <c r="X408" i="10" s="1"/>
  <c r="AS408" i="10"/>
  <c r="AQ394" i="10"/>
  <c r="AJ377" i="10"/>
  <c r="AP359" i="10"/>
  <c r="AR359" i="10"/>
  <c r="U131" i="10"/>
  <c r="BB131" i="10" s="1"/>
  <c r="L15" i="10"/>
  <c r="W15" i="10"/>
  <c r="X10" i="10"/>
  <c r="AK10" i="10" s="1"/>
  <c r="BG10" i="10"/>
  <c r="U311" i="10"/>
  <c r="BB311" i="10" s="1"/>
  <c r="U239" i="10"/>
  <c r="BB239" i="10" s="1"/>
  <c r="V54" i="10"/>
  <c r="W54" i="10" s="1"/>
  <c r="X54" i="10" s="1"/>
  <c r="V74" i="10"/>
  <c r="W74" i="10" s="1"/>
  <c r="X74" i="10" s="1"/>
  <c r="AS80" i="10"/>
  <c r="AK80" i="10"/>
  <c r="AR80" i="10"/>
  <c r="AJ80" i="10"/>
  <c r="V80" i="10"/>
  <c r="BF80" i="10" s="1"/>
  <c r="AU80" i="10"/>
  <c r="AT80" i="10"/>
  <c r="AS96" i="10"/>
  <c r="AK96" i="10"/>
  <c r="AR96" i="10"/>
  <c r="AJ96" i="10"/>
  <c r="AQ96" i="10"/>
  <c r="V96" i="10"/>
  <c r="BF96" i="10" s="1"/>
  <c r="AP96" i="10"/>
  <c r="AS110" i="10"/>
  <c r="AK110" i="10"/>
  <c r="AR110" i="10"/>
  <c r="AJ110" i="10"/>
  <c r="AQ110" i="10"/>
  <c r="V110" i="10"/>
  <c r="AP110" i="10"/>
  <c r="AS118" i="10"/>
  <c r="AK118" i="10"/>
  <c r="AR118" i="10"/>
  <c r="AJ118" i="10"/>
  <c r="AQ118" i="10"/>
  <c r="V118" i="10"/>
  <c r="W118" i="10" s="1"/>
  <c r="AP118" i="10"/>
  <c r="AO126" i="10"/>
  <c r="AV126" i="10"/>
  <c r="AN126" i="10"/>
  <c r="AU126" i="10"/>
  <c r="AM126" i="10"/>
  <c r="AT126" i="10"/>
  <c r="AL126" i="10"/>
  <c r="AP146" i="10"/>
  <c r="AU146" i="10"/>
  <c r="AS146" i="10"/>
  <c r="AV146" i="10"/>
  <c r="AN146" i="10"/>
  <c r="AQ146" i="10"/>
  <c r="AO146" i="10"/>
  <c r="AU121" i="10"/>
  <c r="AT121" i="10"/>
  <c r="AQ121" i="10"/>
  <c r="AP121" i="10"/>
  <c r="AR121" i="10"/>
  <c r="AN121" i="10"/>
  <c r="AO121" i="10"/>
  <c r="Z121" i="10"/>
  <c r="S141" i="10"/>
  <c r="T141" i="10" s="1"/>
  <c r="D147" i="10"/>
  <c r="F147" i="10" s="1"/>
  <c r="BM149" i="10"/>
  <c r="AT151" i="10"/>
  <c r="AM151" i="10"/>
  <c r="AP151" i="10"/>
  <c r="AS151" i="10"/>
  <c r="V151" i="10"/>
  <c r="W151" i="10" s="1"/>
  <c r="X151" i="10" s="1"/>
  <c r="Y151" i="10" s="1"/>
  <c r="Z151" i="10" s="1"/>
  <c r="AA151" i="10" s="1"/>
  <c r="AB151" i="10" s="1"/>
  <c r="AC151" i="10" s="1"/>
  <c r="AR151" i="10"/>
  <c r="AN151" i="10"/>
  <c r="AS375" i="10"/>
  <c r="AK375" i="10"/>
  <c r="AR375" i="10"/>
  <c r="AJ375" i="10"/>
  <c r="AQ375" i="10"/>
  <c r="V375" i="10"/>
  <c r="W375" i="10" s="1"/>
  <c r="AP375" i="10"/>
  <c r="BB457" i="10"/>
  <c r="AP150" i="10"/>
  <c r="AU150" i="10"/>
  <c r="AS150" i="10"/>
  <c r="AV150" i="10"/>
  <c r="AN150" i="10"/>
  <c r="AQ150" i="10"/>
  <c r="AO150" i="10"/>
  <c r="X150" i="10"/>
  <c r="Y150" i="10" s="1"/>
  <c r="Z150" i="10" s="1"/>
  <c r="AA150" i="10" s="1"/>
  <c r="AB150" i="10" s="1"/>
  <c r="AC150" i="10" s="1"/>
  <c r="AD150" i="10" s="1"/>
  <c r="AE150" i="10" s="1"/>
  <c r="AF150" i="10" s="1"/>
  <c r="AG150" i="10" s="1"/>
  <c r="AH150" i="10" s="1"/>
  <c r="BR150" i="10" s="1"/>
  <c r="T376" i="10"/>
  <c r="U376" i="10"/>
  <c r="AV460" i="10"/>
  <c r="AN460" i="10"/>
  <c r="AO460" i="10"/>
  <c r="AM460" i="10"/>
  <c r="AS460" i="10"/>
  <c r="AT460" i="10"/>
  <c r="AK460" i="10"/>
  <c r="U344" i="10"/>
  <c r="BB386" i="10"/>
  <c r="U444" i="10"/>
  <c r="BB444" i="10" s="1"/>
  <c r="AV241" i="10"/>
  <c r="AN241" i="10"/>
  <c r="AS241" i="10"/>
  <c r="AK241" i="10"/>
  <c r="AP241" i="10"/>
  <c r="AU241" i="10"/>
  <c r="AM241" i="10"/>
  <c r="AQ204" i="10"/>
  <c r="V204" i="10"/>
  <c r="W204" i="10" s="1"/>
  <c r="AP204" i="10"/>
  <c r="AS204" i="10"/>
  <c r="AK204" i="10"/>
  <c r="AR204" i="10"/>
  <c r="AJ204" i="10"/>
  <c r="BB204" i="10"/>
  <c r="U338" i="10"/>
  <c r="T338" i="10"/>
  <c r="T346" i="10"/>
  <c r="T350" i="10"/>
  <c r="U354" i="10"/>
  <c r="BC380" i="10"/>
  <c r="AZ380" i="10" s="1"/>
  <c r="T393" i="10"/>
  <c r="U393" i="10"/>
  <c r="T425" i="10"/>
  <c r="U425" i="10"/>
  <c r="T427" i="10"/>
  <c r="U427" i="10"/>
  <c r="T435" i="10"/>
  <c r="U435" i="10"/>
  <c r="T455" i="10"/>
  <c r="U455" i="10"/>
  <c r="U459" i="10"/>
  <c r="T459" i="10"/>
  <c r="U471" i="10"/>
  <c r="T471" i="10"/>
  <c r="T475" i="10"/>
  <c r="U475" i="10"/>
  <c r="U300" i="10"/>
  <c r="BB300" i="10" s="1"/>
  <c r="T394" i="10"/>
  <c r="BB394" i="10" s="1"/>
  <c r="T400" i="10"/>
  <c r="BB400" i="10" s="1"/>
  <c r="T404" i="10"/>
  <c r="BB404" i="10" s="1"/>
  <c r="T412" i="10"/>
  <c r="U412" i="10"/>
  <c r="T420" i="10"/>
  <c r="U420" i="10"/>
  <c r="T422" i="10"/>
  <c r="BB422" i="10" s="1"/>
  <c r="T426" i="10"/>
  <c r="BB426" i="10" s="1"/>
  <c r="U315" i="10"/>
  <c r="W377" i="10"/>
  <c r="X377" i="10" s="1"/>
  <c r="Y377" i="10" s="1"/>
  <c r="AL452" i="10"/>
  <c r="T302" i="10"/>
  <c r="U349" i="10"/>
  <c r="T349" i="10"/>
  <c r="T397" i="10"/>
  <c r="BB397" i="10" s="1"/>
  <c r="U413" i="10"/>
  <c r="T413" i="10"/>
  <c r="BB413" i="10" s="1"/>
  <c r="AR253" i="10"/>
  <c r="AO245" i="10"/>
  <c r="AV438" i="10"/>
  <c r="G177" i="10"/>
  <c r="AY177" i="10" s="1"/>
  <c r="AX177" i="10" s="1"/>
  <c r="BM177" i="10" s="1"/>
  <c r="D177" i="10"/>
  <c r="F177" i="10" s="1"/>
  <c r="E177" i="10"/>
  <c r="S177" i="10"/>
  <c r="U177" i="10" s="1"/>
  <c r="V178" i="10"/>
  <c r="W178" i="10" s="1"/>
  <c r="AJ178" i="10"/>
  <c r="AU178" i="10"/>
  <c r="AT178" i="10"/>
  <c r="AR178" i="10"/>
  <c r="AO178" i="10"/>
  <c r="AQ178" i="10"/>
  <c r="AK178" i="10"/>
  <c r="AL178" i="10"/>
  <c r="AV178" i="10"/>
  <c r="AP331" i="10"/>
  <c r="AM331" i="10"/>
  <c r="AJ331" i="10"/>
  <c r="AO331" i="10"/>
  <c r="AT331" i="10"/>
  <c r="AV331" i="10"/>
  <c r="AK331" i="10"/>
  <c r="AN331" i="10"/>
  <c r="AQ331" i="10"/>
  <c r="AR331" i="10"/>
  <c r="AU331" i="10"/>
  <c r="W331" i="10"/>
  <c r="S123" i="10"/>
  <c r="U123" i="10" s="1"/>
  <c r="E123" i="10"/>
  <c r="G123" i="10"/>
  <c r="AY123" i="10" s="1"/>
  <c r="AX123" i="10" s="1"/>
  <c r="H123" i="10"/>
  <c r="S121" i="10"/>
  <c r="U121" i="10" s="1"/>
  <c r="G121" i="10"/>
  <c r="AY121" i="10" s="1"/>
  <c r="AX121" i="10" s="1"/>
  <c r="BC121" i="10" s="1"/>
  <c r="AZ121" i="10" s="1"/>
  <c r="D121" i="10"/>
  <c r="F121" i="10" s="1"/>
  <c r="G119" i="10"/>
  <c r="AY119" i="10" s="1"/>
  <c r="AX119" i="10" s="1"/>
  <c r="BC119" i="10" s="1"/>
  <c r="AZ119" i="10" s="1"/>
  <c r="H119" i="10"/>
  <c r="S119" i="10"/>
  <c r="T119" i="10" s="1"/>
  <c r="D117" i="10"/>
  <c r="F117" i="10" s="1"/>
  <c r="G117" i="10"/>
  <c r="AY117" i="10" s="1"/>
  <c r="AX117" i="10" s="1"/>
  <c r="BC117" i="10" s="1"/>
  <c r="AZ117" i="10" s="1"/>
  <c r="S117" i="10"/>
  <c r="T117" i="10" s="1"/>
  <c r="L114" i="10"/>
  <c r="W114" i="10"/>
  <c r="X114" i="10" s="1"/>
  <c r="BB61" i="10"/>
  <c r="S5" i="10"/>
  <c r="T5" i="10" s="1"/>
  <c r="U5" i="10"/>
  <c r="U58" i="10"/>
  <c r="T58" i="10"/>
  <c r="AM162" i="10"/>
  <c r="AL162" i="10"/>
  <c r="AJ162" i="10"/>
  <c r="V162" i="10"/>
  <c r="W162" i="10" s="1"/>
  <c r="X162" i="10" s="1"/>
  <c r="AR162" i="10"/>
  <c r="AU162" i="10"/>
  <c r="AQ162" i="10"/>
  <c r="AS162" i="10"/>
  <c r="AO162" i="10"/>
  <c r="AV162" i="10"/>
  <c r="H88" i="10"/>
  <c r="E88" i="10"/>
  <c r="D88" i="10"/>
  <c r="F88" i="10" s="1"/>
  <c r="S88" i="10"/>
  <c r="AP336" i="10"/>
  <c r="AU336" i="10"/>
  <c r="AM336" i="10"/>
  <c r="AV336" i="10"/>
  <c r="AN336" i="10"/>
  <c r="AS336" i="10"/>
  <c r="AK336" i="10"/>
  <c r="AL336" i="10"/>
  <c r="V336" i="10"/>
  <c r="AJ336" i="10"/>
  <c r="W336" i="10"/>
  <c r="X336" i="10" s="1"/>
  <c r="Y336" i="10" s="1"/>
  <c r="Z336" i="10" s="1"/>
  <c r="AA336" i="10" s="1"/>
  <c r="AT348" i="10"/>
  <c r="AL348" i="10"/>
  <c r="AQ348" i="10"/>
  <c r="V348" i="10"/>
  <c r="AR348" i="10"/>
  <c r="AJ348" i="10"/>
  <c r="AO348" i="10"/>
  <c r="AU348" i="10"/>
  <c r="AV348" i="10"/>
  <c r="AS348" i="10"/>
  <c r="AT352" i="10"/>
  <c r="AL352" i="10"/>
  <c r="AK352" i="10"/>
  <c r="V352" i="10"/>
  <c r="W352" i="10" s="1"/>
  <c r="AR352" i="10"/>
  <c r="AJ352" i="10"/>
  <c r="AU352" i="10"/>
  <c r="AP352" i="10"/>
  <c r="AQ352" i="10"/>
  <c r="AN352" i="10"/>
  <c r="AM352" i="10"/>
  <c r="T362" i="10"/>
  <c r="BB362" i="10" s="1"/>
  <c r="T370" i="10"/>
  <c r="BB370" i="10" s="1"/>
  <c r="AP393" i="10"/>
  <c r="AS393" i="10"/>
  <c r="AQ393" i="10"/>
  <c r="AV393" i="10"/>
  <c r="AO393" i="10"/>
  <c r="AR393" i="10"/>
  <c r="AU393" i="10"/>
  <c r="AL393" i="10"/>
  <c r="V393" i="10"/>
  <c r="AM393" i="10"/>
  <c r="W393" i="10"/>
  <c r="X393" i="10" s="1"/>
  <c r="Y393" i="10" s="1"/>
  <c r="Z393" i="10" s="1"/>
  <c r="AR397" i="10"/>
  <c r="AJ397" i="10"/>
  <c r="AU397" i="10"/>
  <c r="AT397" i="10"/>
  <c r="AK397" i="10"/>
  <c r="AP397" i="10"/>
  <c r="AQ397" i="10"/>
  <c r="AV397" i="10"/>
  <c r="AO397" i="10"/>
  <c r="AL397" i="10"/>
  <c r="AS397" i="10"/>
  <c r="AR403" i="10"/>
  <c r="AQ403" i="10"/>
  <c r="V403" i="10"/>
  <c r="W403" i="10" s="1"/>
  <c r="X403" i="10" s="1"/>
  <c r="Y403" i="10" s="1"/>
  <c r="Z403" i="10" s="1"/>
  <c r="AA403" i="10" s="1"/>
  <c r="AP403" i="10"/>
  <c r="AK403" i="10"/>
  <c r="AV403" i="10"/>
  <c r="AN403" i="10"/>
  <c r="AU403" i="10"/>
  <c r="AT403" i="10"/>
  <c r="AJ403" i="10"/>
  <c r="AO403" i="10"/>
  <c r="AN411" i="10"/>
  <c r="AU411" i="10"/>
  <c r="AM411" i="10"/>
  <c r="AT411" i="10"/>
  <c r="AL411" i="10"/>
  <c r="AO411" i="10"/>
  <c r="AR411" i="10"/>
  <c r="AJ411" i="10"/>
  <c r="V411" i="10"/>
  <c r="W411" i="10" s="1"/>
  <c r="X411" i="10" s="1"/>
  <c r="AK411" i="10"/>
  <c r="Y411" i="10"/>
  <c r="Z411" i="10" s="1"/>
  <c r="AA411" i="10" s="1"/>
  <c r="AV419" i="10"/>
  <c r="AQ419" i="10"/>
  <c r="V419" i="10"/>
  <c r="W419" i="10" s="1"/>
  <c r="AJ419" i="10"/>
  <c r="AO419" i="10"/>
  <c r="AK419" i="10"/>
  <c r="AS419" i="10"/>
  <c r="AM419" i="10"/>
  <c r="AP419" i="10"/>
  <c r="AR421" i="10"/>
  <c r="AJ421" i="10"/>
  <c r="AO421" i="10"/>
  <c r="AP421" i="10"/>
  <c r="AM421" i="10"/>
  <c r="AL421" i="10"/>
  <c r="V421" i="10"/>
  <c r="W421" i="10" s="1"/>
  <c r="X421" i="10" s="1"/>
  <c r="AV421" i="10"/>
  <c r="AS421" i="10"/>
  <c r="AU421" i="10"/>
  <c r="AQ421" i="10"/>
  <c r="AR425" i="10"/>
  <c r="AJ425" i="10"/>
  <c r="AO425" i="10"/>
  <c r="AT425" i="10"/>
  <c r="AQ425" i="10"/>
  <c r="AP425" i="10"/>
  <c r="AM425" i="10"/>
  <c r="AN425" i="10"/>
  <c r="AK425" i="10"/>
  <c r="V425" i="10"/>
  <c r="W425" i="10" s="1"/>
  <c r="X425" i="10" s="1"/>
  <c r="AR429" i="10"/>
  <c r="AJ429" i="10"/>
  <c r="AO429" i="10"/>
  <c r="AP429" i="10"/>
  <c r="AM429" i="10"/>
  <c r="AL429" i="10"/>
  <c r="V429" i="10"/>
  <c r="W429" i="10" s="1"/>
  <c r="X429" i="10" s="1"/>
  <c r="Y429" i="10" s="1"/>
  <c r="Z429" i="10" s="1"/>
  <c r="AA429" i="10" s="1"/>
  <c r="AB429" i="10" s="1"/>
  <c r="AC429" i="10" s="1"/>
  <c r="AD429" i="10" s="1"/>
  <c r="BN429" i="10" s="1"/>
  <c r="AV429" i="10"/>
  <c r="AS429" i="10"/>
  <c r="AU429" i="10"/>
  <c r="AQ429" i="10"/>
  <c r="AP433" i="10"/>
  <c r="AU433" i="10"/>
  <c r="AM433" i="10"/>
  <c r="AR433" i="10"/>
  <c r="AO433" i="10"/>
  <c r="AN433" i="10"/>
  <c r="AK433" i="10"/>
  <c r="AL433" i="10"/>
  <c r="V433" i="10"/>
  <c r="W433" i="10" s="1"/>
  <c r="X433" i="10" s="1"/>
  <c r="Y433" i="10" s="1"/>
  <c r="Z433" i="10" s="1"/>
  <c r="AA433" i="10" s="1"/>
  <c r="AB433" i="10" s="1"/>
  <c r="AC433" i="10" s="1"/>
  <c r="AV433" i="10"/>
  <c r="AP437" i="10"/>
  <c r="AS437" i="10"/>
  <c r="AQ437" i="10"/>
  <c r="AV437" i="10"/>
  <c r="AN437" i="10"/>
  <c r="AO437" i="10"/>
  <c r="AM437" i="10"/>
  <c r="AT437" i="10"/>
  <c r="AK437" i="10"/>
  <c r="AR437" i="10"/>
  <c r="AU437" i="10"/>
  <c r="AQ415" i="10"/>
  <c r="V415" i="10"/>
  <c r="W415" i="10" s="1"/>
  <c r="AP415" i="10"/>
  <c r="AS415" i="10"/>
  <c r="AK415" i="10"/>
  <c r="AR415" i="10"/>
  <c r="AJ415" i="10"/>
  <c r="AM415" i="10"/>
  <c r="AL415" i="10"/>
  <c r="AV415" i="10"/>
  <c r="AM245" i="10"/>
  <c r="AU253" i="10"/>
  <c r="V245" i="10"/>
  <c r="W245" i="10" s="1"/>
  <c r="X245" i="10" s="1"/>
  <c r="BH245" i="10" s="1"/>
  <c r="AV309" i="10"/>
  <c r="AN317" i="10"/>
  <c r="AQ321" i="10"/>
  <c r="AK313" i="10"/>
  <c r="AU309" i="10"/>
  <c r="U306" i="10"/>
  <c r="BB306" i="10" s="1"/>
  <c r="AV321" i="10"/>
  <c r="AN313" i="10"/>
  <c r="AO321" i="10"/>
  <c r="E291" i="10"/>
  <c r="G297" i="10"/>
  <c r="AY297" i="10" s="1"/>
  <c r="AX297" i="10" s="1"/>
  <c r="BC297" i="10" s="1"/>
  <c r="AZ297" i="10" s="1"/>
  <c r="D303" i="10"/>
  <c r="F303" i="10" s="1"/>
  <c r="BL229" i="10"/>
  <c r="BB82" i="10"/>
  <c r="BB418" i="10"/>
  <c r="AJ53" i="10"/>
  <c r="BC38" i="10"/>
  <c r="U137" i="10"/>
  <c r="BB382" i="10"/>
  <c r="U357" i="10"/>
  <c r="BB357" i="10" s="1"/>
  <c r="T360" i="10"/>
  <c r="BB360" i="10" s="1"/>
  <c r="T368" i="10"/>
  <c r="T378" i="10"/>
  <c r="U378" i="10"/>
  <c r="BB206" i="10"/>
  <c r="T465" i="10"/>
  <c r="U465" i="10"/>
  <c r="U369" i="10"/>
  <c r="T369" i="10"/>
  <c r="T353" i="10"/>
  <c r="BB353" i="10" s="1"/>
  <c r="T337" i="10"/>
  <c r="BB337" i="10" s="1"/>
  <c r="T293" i="10"/>
  <c r="BB293" i="10" s="1"/>
  <c r="AQ186" i="10"/>
  <c r="AU186" i="10"/>
  <c r="AT186" i="10"/>
  <c r="AN186" i="10"/>
  <c r="V186" i="10"/>
  <c r="W186" i="10" s="1"/>
  <c r="X186" i="10" s="1"/>
  <c r="AS186" i="10"/>
  <c r="AK186" i="10"/>
  <c r="AV330" i="10"/>
  <c r="AN330" i="10"/>
  <c r="AS330" i="10"/>
  <c r="AK330" i="10"/>
  <c r="AL330" i="10"/>
  <c r="U74" i="10"/>
  <c r="AJ74" i="10" s="1"/>
  <c r="T74" i="10"/>
  <c r="AM285" i="10"/>
  <c r="AT285" i="10"/>
  <c r="AQ285" i="10"/>
  <c r="AV285" i="10"/>
  <c r="AN285" i="10"/>
  <c r="AS285" i="10"/>
  <c r="AK285" i="10"/>
  <c r="BB223" i="10"/>
  <c r="AR238" i="10"/>
  <c r="AJ238" i="10"/>
  <c r="AP238" i="10"/>
  <c r="AU238" i="10"/>
  <c r="AM238" i="10"/>
  <c r="AK238" i="10"/>
  <c r="AN238" i="10"/>
  <c r="AR242" i="10"/>
  <c r="AJ242" i="10"/>
  <c r="AO242" i="10"/>
  <c r="AT242" i="10"/>
  <c r="AL242" i="10"/>
  <c r="AQ242" i="10"/>
  <c r="V242" i="10"/>
  <c r="W242" i="10" s="1"/>
  <c r="X242" i="10" s="1"/>
  <c r="Y242" i="10" s="1"/>
  <c r="Z242" i="10" s="1"/>
  <c r="AA242" i="10" s="1"/>
  <c r="AB242" i="10" s="1"/>
  <c r="AC242" i="10" s="1"/>
  <c r="AD242" i="10" s="1"/>
  <c r="AE242" i="10" s="1"/>
  <c r="AK242" i="10"/>
  <c r="AN242" i="10"/>
  <c r="AR246" i="10"/>
  <c r="AJ246" i="10"/>
  <c r="AO246" i="10"/>
  <c r="AP246" i="10"/>
  <c r="AU246" i="10"/>
  <c r="AM246" i="10"/>
  <c r="AK246" i="10"/>
  <c r="AN246" i="10"/>
  <c r="AL250" i="10"/>
  <c r="AQ250" i="10"/>
  <c r="V250" i="10"/>
  <c r="W250" i="10" s="1"/>
  <c r="X250" i="10" s="1"/>
  <c r="AV250" i="10"/>
  <c r="AN250" i="10"/>
  <c r="AS250" i="10"/>
  <c r="AK250" i="10"/>
  <c r="AU250" i="10"/>
  <c r="U468" i="10"/>
  <c r="T468" i="10"/>
  <c r="T448" i="10"/>
  <c r="BB448" i="10" s="1"/>
  <c r="U388" i="10"/>
  <c r="T384" i="10"/>
  <c r="U384" i="10"/>
  <c r="S285" i="10"/>
  <c r="T285" i="10" s="1"/>
  <c r="D285" i="10"/>
  <c r="F285" i="10" s="1"/>
  <c r="E285" i="10"/>
  <c r="S284" i="10"/>
  <c r="D284" i="10"/>
  <c r="F284" i="10" s="1"/>
  <c r="E284" i="10"/>
  <c r="G284" i="10"/>
  <c r="AY284" i="10" s="1"/>
  <c r="AX284" i="10" s="1"/>
  <c r="BC284" i="10" s="1"/>
  <c r="AZ284" i="10" s="1"/>
  <c r="H283" i="10"/>
  <c r="G283" i="10"/>
  <c r="AY283" i="10" s="1"/>
  <c r="AX283" i="10" s="1"/>
  <c r="BC283" i="10" s="1"/>
  <c r="AZ283" i="10" s="1"/>
  <c r="S282" i="10"/>
  <c r="U282" i="10" s="1"/>
  <c r="D282" i="10"/>
  <c r="F282" i="10" s="1"/>
  <c r="E282" i="10"/>
  <c r="H282" i="10"/>
  <c r="S281" i="10"/>
  <c r="D281" i="10"/>
  <c r="F281" i="10" s="1"/>
  <c r="E281" i="10"/>
  <c r="S280" i="10"/>
  <c r="D280" i="10"/>
  <c r="F280" i="10" s="1"/>
  <c r="E280" i="10"/>
  <c r="G280" i="10"/>
  <c r="AY280" i="10" s="1"/>
  <c r="AX280" i="10" s="1"/>
  <c r="BC280" i="10" s="1"/>
  <c r="AZ280" i="10" s="1"/>
  <c r="H279" i="10"/>
  <c r="G279" i="10"/>
  <c r="AY279" i="10" s="1"/>
  <c r="AX279" i="10" s="1"/>
  <c r="BC279" i="10" s="1"/>
  <c r="AZ279" i="10" s="1"/>
  <c r="S278" i="10"/>
  <c r="E278" i="10"/>
  <c r="D278" i="10"/>
  <c r="F278" i="10" s="1"/>
  <c r="S253" i="10"/>
  <c r="D253" i="10"/>
  <c r="F253" i="10" s="1"/>
  <c r="E253" i="10"/>
  <c r="S252" i="10"/>
  <c r="U252" i="10" s="1"/>
  <c r="D252" i="10"/>
  <c r="F252" i="10" s="1"/>
  <c r="E252" i="10"/>
  <c r="H252" i="10"/>
  <c r="T252" i="10"/>
  <c r="H251" i="10"/>
  <c r="G251" i="10"/>
  <c r="AY251" i="10" s="1"/>
  <c r="AX251" i="10" s="1"/>
  <c r="BC251" i="10" s="1"/>
  <c r="AZ251" i="10" s="1"/>
  <c r="S250" i="10"/>
  <c r="U250" i="10" s="1"/>
  <c r="D250" i="10"/>
  <c r="F250" i="10" s="1"/>
  <c r="E250" i="10"/>
  <c r="G250" i="10"/>
  <c r="AY250" i="10" s="1"/>
  <c r="AX250" i="10" s="1"/>
  <c r="BC250" i="10" s="1"/>
  <c r="AZ250" i="10" s="1"/>
  <c r="S249" i="10"/>
  <c r="D249" i="10"/>
  <c r="F249" i="10" s="1"/>
  <c r="E249" i="10"/>
  <c r="S248" i="10"/>
  <c r="D248" i="10"/>
  <c r="F248" i="10" s="1"/>
  <c r="E248" i="10"/>
  <c r="H248" i="10"/>
  <c r="H247" i="10"/>
  <c r="G247" i="10"/>
  <c r="AY247" i="10" s="1"/>
  <c r="AX247" i="10" s="1"/>
  <c r="BC247" i="10" s="1"/>
  <c r="AZ247" i="10" s="1"/>
  <c r="S246" i="10"/>
  <c r="D246" i="10"/>
  <c r="F246" i="10" s="1"/>
  <c r="E246" i="10"/>
  <c r="G246" i="10"/>
  <c r="AY246" i="10" s="1"/>
  <c r="AX246" i="10" s="1"/>
  <c r="BI246" i="10" s="1"/>
  <c r="S245" i="10"/>
  <c r="D245" i="10"/>
  <c r="F245" i="10" s="1"/>
  <c r="E245" i="10"/>
  <c r="S244" i="10"/>
  <c r="D244" i="10"/>
  <c r="F244" i="10" s="1"/>
  <c r="E244" i="10"/>
  <c r="H244" i="10"/>
  <c r="H243" i="10"/>
  <c r="G243" i="10"/>
  <c r="AY243" i="10" s="1"/>
  <c r="AX243" i="10" s="1"/>
  <c r="BC243" i="10" s="1"/>
  <c r="AZ243" i="10" s="1"/>
  <c r="S242" i="10"/>
  <c r="D242" i="10"/>
  <c r="F242" i="10" s="1"/>
  <c r="E242" i="10"/>
  <c r="G242" i="10"/>
  <c r="AY242" i="10" s="1"/>
  <c r="AX242" i="10" s="1"/>
  <c r="BM242" i="10" s="1"/>
  <c r="S240" i="10"/>
  <c r="D240" i="10"/>
  <c r="F240" i="10" s="1"/>
  <c r="E240" i="10"/>
  <c r="H240" i="10"/>
  <c r="H239" i="10"/>
  <c r="G239" i="10"/>
  <c r="AY239" i="10" s="1"/>
  <c r="AX239" i="10" s="1"/>
  <c r="BC239" i="10" s="1"/>
  <c r="AZ239" i="10" s="1"/>
  <c r="S238" i="10"/>
  <c r="D238" i="10"/>
  <c r="F238" i="10" s="1"/>
  <c r="E238" i="10"/>
  <c r="G238" i="10"/>
  <c r="AY238" i="10" s="1"/>
  <c r="AX238" i="10" s="1"/>
  <c r="BL238" i="10" s="1"/>
  <c r="H237" i="10"/>
  <c r="G237" i="10"/>
  <c r="AY237" i="10" s="1"/>
  <c r="AX237" i="10" s="1"/>
  <c r="BC237" i="10" s="1"/>
  <c r="AZ237" i="10" s="1"/>
  <c r="E160" i="10"/>
  <c r="H160" i="10"/>
  <c r="S160" i="10"/>
  <c r="U160" i="10" s="1"/>
  <c r="G158" i="10"/>
  <c r="AY158" i="10" s="1"/>
  <c r="AX158" i="10" s="1"/>
  <c r="BC158" i="10" s="1"/>
  <c r="AZ158" i="10" s="1"/>
  <c r="S158" i="10"/>
  <c r="D158" i="10"/>
  <c r="F158" i="10" s="1"/>
  <c r="E158" i="10"/>
  <c r="E156" i="10"/>
  <c r="H156" i="10"/>
  <c r="G156" i="10"/>
  <c r="AY156" i="10" s="1"/>
  <c r="AX156" i="10" s="1"/>
  <c r="BC156" i="10" s="1"/>
  <c r="AZ156" i="10" s="1"/>
  <c r="D156" i="10"/>
  <c r="F156" i="10" s="1"/>
  <c r="S154" i="10"/>
  <c r="E154" i="10"/>
  <c r="S152" i="10"/>
  <c r="D152" i="10"/>
  <c r="F152" i="10" s="1"/>
  <c r="E152" i="10"/>
  <c r="G152" i="10"/>
  <c r="AY152" i="10" s="1"/>
  <c r="AX152" i="10" s="1"/>
  <c r="BR152" i="10" s="1"/>
  <c r="L369" i="10"/>
  <c r="AW369" i="10"/>
  <c r="BC369" i="10" s="1"/>
  <c r="AZ369" i="10" s="1"/>
  <c r="L202" i="10"/>
  <c r="AW202" i="10"/>
  <c r="BB202" i="10" s="1"/>
  <c r="L197" i="10"/>
  <c r="AW197" i="10"/>
  <c r="L195" i="10"/>
  <c r="AW195" i="10"/>
  <c r="BC195" i="10" s="1"/>
  <c r="AZ195" i="10" s="1"/>
  <c r="L191" i="10"/>
  <c r="AW191" i="10"/>
  <c r="AW187" i="10"/>
  <c r="L187" i="10"/>
  <c r="AW179" i="10"/>
  <c r="L179" i="10"/>
  <c r="AW173" i="10"/>
  <c r="BB173" i="10" s="1"/>
  <c r="L173" i="10"/>
  <c r="S474" i="10"/>
  <c r="G474" i="10"/>
  <c r="AY474" i="10" s="1"/>
  <c r="AX474" i="10" s="1"/>
  <c r="BC474" i="10" s="1"/>
  <c r="AZ474" i="10" s="1"/>
  <c r="H474" i="10"/>
  <c r="S472" i="10"/>
  <c r="H472" i="10"/>
  <c r="E472" i="10"/>
  <c r="S470" i="10"/>
  <c r="H470" i="10"/>
  <c r="E470" i="10"/>
  <c r="G468" i="10"/>
  <c r="AY468" i="10" s="1"/>
  <c r="AX468" i="10" s="1"/>
  <c r="BK468" i="10" s="1"/>
  <c r="D468" i="10"/>
  <c r="F468" i="10" s="1"/>
  <c r="E468" i="10"/>
  <c r="AS448" i="10"/>
  <c r="AO448" i="10"/>
  <c r="AK448" i="10"/>
  <c r="AV448" i="10"/>
  <c r="AR448" i="10"/>
  <c r="AN448" i="10"/>
  <c r="AJ448" i="10"/>
  <c r="AQ448" i="10"/>
  <c r="V448" i="10"/>
  <c r="W448" i="10" s="1"/>
  <c r="AP448" i="10"/>
  <c r="AO436" i="10"/>
  <c r="AV436" i="10"/>
  <c r="AM428" i="10"/>
  <c r="AP428" i="10"/>
  <c r="G424" i="10"/>
  <c r="AY424" i="10" s="1"/>
  <c r="AX424" i="10" s="1"/>
  <c r="BC424" i="10" s="1"/>
  <c r="AZ424" i="10" s="1"/>
  <c r="H424" i="10"/>
  <c r="H422" i="10"/>
  <c r="G422" i="10"/>
  <c r="AY422" i="10" s="1"/>
  <c r="AX422" i="10" s="1"/>
  <c r="BC422" i="10" s="1"/>
  <c r="AZ422" i="10" s="1"/>
  <c r="E418" i="10"/>
  <c r="H418" i="10"/>
  <c r="E410" i="10"/>
  <c r="H410" i="10"/>
  <c r="AU406" i="10"/>
  <c r="AQ406" i="10"/>
  <c r="AM406" i="10"/>
  <c r="V406" i="10"/>
  <c r="W406" i="10" s="1"/>
  <c r="X406" i="10" s="1"/>
  <c r="Y406" i="10" s="1"/>
  <c r="Z406" i="10" s="1"/>
  <c r="AT406" i="10"/>
  <c r="AP406" i="10"/>
  <c r="AL406" i="10"/>
  <c r="H404" i="10"/>
  <c r="E404" i="10"/>
  <c r="AS402" i="10"/>
  <c r="AO402" i="10"/>
  <c r="AK402" i="10"/>
  <c r="AV402" i="10"/>
  <c r="AR402" i="10"/>
  <c r="AN402" i="10"/>
  <c r="AJ402" i="10"/>
  <c r="AQ400" i="10"/>
  <c r="V400" i="10"/>
  <c r="W400" i="10" s="1"/>
  <c r="AP400" i="10"/>
  <c r="AS398" i="10"/>
  <c r="AO398" i="10"/>
  <c r="AK398" i="10"/>
  <c r="AV398" i="10"/>
  <c r="AR398" i="10"/>
  <c r="AN398" i="10"/>
  <c r="AJ398" i="10"/>
  <c r="E396" i="10"/>
  <c r="H396" i="10"/>
  <c r="AP396" i="10" s="1"/>
  <c r="E392" i="10"/>
  <c r="H392" i="10"/>
  <c r="E390" i="10"/>
  <c r="H390" i="10"/>
  <c r="H387" i="10"/>
  <c r="S387" i="10"/>
  <c r="H385" i="10"/>
  <c r="D385" i="10"/>
  <c r="F385" i="10" s="1"/>
  <c r="H383" i="10"/>
  <c r="S383" i="10"/>
  <c r="H379" i="10"/>
  <c r="S379" i="10"/>
  <c r="T379" i="10" s="1"/>
  <c r="E379" i="10"/>
  <c r="S377" i="10"/>
  <c r="G377" i="10"/>
  <c r="AY377" i="10" s="1"/>
  <c r="AX377" i="10" s="1"/>
  <c r="BG377" i="10" s="1"/>
  <c r="E377" i="10"/>
  <c r="D377" i="10"/>
  <c r="F377" i="10" s="1"/>
  <c r="H373" i="10"/>
  <c r="S373" i="10"/>
  <c r="U373" i="10" s="1"/>
  <c r="E373" i="10"/>
  <c r="S371" i="10"/>
  <c r="T371" i="10" s="1"/>
  <c r="H371" i="10"/>
  <c r="D371" i="10"/>
  <c r="F371" i="10" s="1"/>
  <c r="G371" i="10"/>
  <c r="AY371" i="10" s="1"/>
  <c r="AX371" i="10" s="1"/>
  <c r="BC371" i="10" s="1"/>
  <c r="AZ371" i="10" s="1"/>
  <c r="E371" i="10"/>
  <c r="H369" i="10"/>
  <c r="E369" i="10"/>
  <c r="S367" i="10"/>
  <c r="T367" i="10" s="1"/>
  <c r="G367" i="10"/>
  <c r="AY367" i="10" s="1"/>
  <c r="AX367" i="10" s="1"/>
  <c r="BF367" i="10" s="1"/>
  <c r="D367" i="10"/>
  <c r="F367" i="10" s="1"/>
  <c r="E367" i="10"/>
  <c r="H365" i="10"/>
  <c r="S365" i="10"/>
  <c r="T365" i="10" s="1"/>
  <c r="E365" i="10"/>
  <c r="S363" i="10"/>
  <c r="T363" i="10" s="1"/>
  <c r="D363" i="10"/>
  <c r="F363" i="10" s="1"/>
  <c r="E363" i="10"/>
  <c r="H363" i="10"/>
  <c r="G363" i="10"/>
  <c r="AY363" i="10" s="1"/>
  <c r="AX363" i="10" s="1"/>
  <c r="BC363" i="10" s="1"/>
  <c r="AZ363" i="10" s="1"/>
  <c r="H361" i="10"/>
  <c r="E361" i="10"/>
  <c r="S361" i="10"/>
  <c r="U361" i="10" s="1"/>
  <c r="S359" i="10"/>
  <c r="T359" i="10" s="1"/>
  <c r="G359" i="10"/>
  <c r="AY359" i="10" s="1"/>
  <c r="AX359" i="10" s="1"/>
  <c r="BC359" i="10" s="1"/>
  <c r="AZ359" i="10" s="1"/>
  <c r="E359" i="10"/>
  <c r="E357" i="10"/>
  <c r="D357" i="10"/>
  <c r="F357" i="10" s="1"/>
  <c r="H357" i="10"/>
  <c r="E353" i="10"/>
  <c r="D353" i="10"/>
  <c r="F353" i="10" s="1"/>
  <c r="H353" i="10"/>
  <c r="D351" i="10"/>
  <c r="F351" i="10" s="1"/>
  <c r="S351" i="10"/>
  <c r="H351" i="10"/>
  <c r="E351" i="10"/>
  <c r="G349" i="10"/>
  <c r="AY349" i="10" s="1"/>
  <c r="AX349" i="10" s="1"/>
  <c r="D349" i="10"/>
  <c r="F349" i="10" s="1"/>
  <c r="H349" i="10"/>
  <c r="D347" i="10"/>
  <c r="F347" i="10" s="1"/>
  <c r="G347" i="10"/>
  <c r="AY347" i="10" s="1"/>
  <c r="AX347" i="10" s="1"/>
  <c r="BC347" i="10" s="1"/>
  <c r="AZ347" i="10" s="1"/>
  <c r="E347" i="10"/>
  <c r="S347" i="10"/>
  <c r="U347" i="10" s="1"/>
  <c r="H347" i="10"/>
  <c r="G345" i="10"/>
  <c r="AY345" i="10" s="1"/>
  <c r="AX345" i="10" s="1"/>
  <c r="BC345" i="10" s="1"/>
  <c r="AZ345" i="10" s="1"/>
  <c r="H345" i="10"/>
  <c r="D343" i="10"/>
  <c r="F343" i="10" s="1"/>
  <c r="S343" i="10"/>
  <c r="E343" i="10"/>
  <c r="H343" i="10"/>
  <c r="G341" i="10"/>
  <c r="AY341" i="10" s="1"/>
  <c r="AX341" i="10" s="1"/>
  <c r="BC341" i="10" s="1"/>
  <c r="AZ341" i="10" s="1"/>
  <c r="D341" i="10"/>
  <c r="F341" i="10" s="1"/>
  <c r="H341" i="10"/>
  <c r="D339" i="10"/>
  <c r="F339" i="10" s="1"/>
  <c r="E339" i="10"/>
  <c r="S339" i="10"/>
  <c r="U339" i="10" s="1"/>
  <c r="H339" i="10"/>
  <c r="G337" i="10"/>
  <c r="AY337" i="10" s="1"/>
  <c r="AX337" i="10" s="1"/>
  <c r="BC337" i="10" s="1"/>
  <c r="AZ337" i="10" s="1"/>
  <c r="D337" i="10"/>
  <c r="F337" i="10" s="1"/>
  <c r="H337" i="10"/>
  <c r="D335" i="10"/>
  <c r="F335" i="10" s="1"/>
  <c r="S335" i="10"/>
  <c r="U335" i="10" s="1"/>
  <c r="H335" i="10"/>
  <c r="E52" i="10"/>
  <c r="S52" i="10"/>
  <c r="D52" i="10"/>
  <c r="F52" i="10" s="1"/>
  <c r="AU134" i="10"/>
  <c r="AQ134" i="10"/>
  <c r="AM134" i="10"/>
  <c r="V134" i="10"/>
  <c r="AT134" i="10"/>
  <c r="AP134" i="10"/>
  <c r="AL134" i="10"/>
  <c r="S102" i="10"/>
  <c r="G102" i="10"/>
  <c r="AY102" i="10" s="1"/>
  <c r="AX102" i="10" s="1"/>
  <c r="BC102" i="10" s="1"/>
  <c r="AZ102" i="10" s="1"/>
  <c r="E98" i="10"/>
  <c r="G98" i="10"/>
  <c r="AY98" i="10" s="1"/>
  <c r="AX98" i="10" s="1"/>
  <c r="BF98" i="10" s="1"/>
  <c r="D98" i="10"/>
  <c r="F98" i="10" s="1"/>
  <c r="S98" i="10"/>
  <c r="E94" i="10"/>
  <c r="S94" i="10"/>
  <c r="D94" i="10"/>
  <c r="F94" i="10" s="1"/>
  <c r="E90" i="10"/>
  <c r="S90" i="10"/>
  <c r="G90" i="10"/>
  <c r="AY90" i="10" s="1"/>
  <c r="AX90" i="10" s="1"/>
  <c r="BC90" i="10" s="1"/>
  <c r="AZ90" i="10" s="1"/>
  <c r="D85" i="10"/>
  <c r="F85" i="10" s="1"/>
  <c r="V85" i="10" s="1"/>
  <c r="E85" i="10"/>
  <c r="G85" i="10"/>
  <c r="AY85" i="10" s="1"/>
  <c r="AX85" i="10" s="1"/>
  <c r="BF85" i="10" s="1"/>
  <c r="H79" i="10"/>
  <c r="D79" i="10"/>
  <c r="F79" i="10" s="1"/>
  <c r="E79" i="10"/>
  <c r="BC64" i="10"/>
  <c r="S57" i="10"/>
  <c r="T57" i="10" s="1"/>
  <c r="E57" i="10"/>
  <c r="G57" i="10"/>
  <c r="AY57" i="10" s="1"/>
  <c r="AX57" i="10" s="1"/>
  <c r="BC57" i="10" s="1"/>
  <c r="H57" i="10"/>
  <c r="D57" i="10"/>
  <c r="F57" i="10" s="1"/>
  <c r="S54" i="10"/>
  <c r="G54" i="10"/>
  <c r="AY54" i="10" s="1"/>
  <c r="AX54" i="10" s="1"/>
  <c r="BG54" i="10" s="1"/>
  <c r="G73" i="15"/>
  <c r="G71" i="15"/>
  <c r="G69" i="15"/>
  <c r="G67" i="15"/>
  <c r="G65" i="15"/>
  <c r="G63" i="15"/>
  <c r="G61" i="15"/>
  <c r="G59" i="15"/>
  <c r="G57" i="15"/>
  <c r="G55" i="15"/>
  <c r="G53" i="15"/>
  <c r="H72" i="15"/>
  <c r="H70" i="15"/>
  <c r="H68" i="15"/>
  <c r="H66" i="15"/>
  <c r="H64" i="15"/>
  <c r="H62" i="15"/>
  <c r="H60" i="15"/>
  <c r="H58" i="15"/>
  <c r="H56" i="15"/>
  <c r="H54" i="15"/>
  <c r="H52" i="15"/>
  <c r="H50" i="15"/>
  <c r="G50" i="15"/>
  <c r="H48" i="15"/>
  <c r="H46" i="15"/>
  <c r="H44" i="15"/>
  <c r="H42" i="15"/>
  <c r="H40" i="15"/>
  <c r="H38" i="15"/>
  <c r="H36" i="15"/>
  <c r="H34" i="15"/>
  <c r="H32" i="15"/>
  <c r="H30" i="15"/>
  <c r="H28" i="15"/>
  <c r="H26" i="15"/>
  <c r="G49" i="15"/>
  <c r="G47" i="15"/>
  <c r="G45" i="15"/>
  <c r="G43" i="15"/>
  <c r="G41" i="15"/>
  <c r="G39" i="15"/>
  <c r="G37" i="15"/>
  <c r="G35" i="15"/>
  <c r="G33" i="15"/>
  <c r="G31" i="15"/>
  <c r="G29" i="15"/>
  <c r="H25" i="15"/>
  <c r="H23" i="15"/>
  <c r="H21" i="15"/>
  <c r="H19" i="15"/>
  <c r="H17" i="15"/>
  <c r="H15" i="15"/>
  <c r="H13" i="15"/>
  <c r="H11" i="15"/>
  <c r="H9" i="15"/>
  <c r="H7" i="15"/>
  <c r="G28" i="15"/>
  <c r="G25" i="15"/>
  <c r="G23" i="15"/>
  <c r="G21" i="15"/>
  <c r="G19" i="15"/>
  <c r="G17" i="15"/>
  <c r="G15" i="15"/>
  <c r="G13" i="15"/>
  <c r="G11" i="15"/>
  <c r="G9" i="15"/>
  <c r="G7" i="15"/>
  <c r="U125" i="10"/>
  <c r="BB125" i="10" s="1"/>
  <c r="T456" i="10"/>
  <c r="BB447" i="10"/>
  <c r="BC204" i="10"/>
  <c r="AZ204" i="10" s="1"/>
  <c r="BC388" i="10"/>
  <c r="AZ388" i="10" s="1"/>
  <c r="T390" i="10"/>
  <c r="BB390" i="10" s="1"/>
  <c r="T392" i="10"/>
  <c r="BB392" i="10" s="1"/>
  <c r="T396" i="10"/>
  <c r="BB396" i="10" s="1"/>
  <c r="T398" i="10"/>
  <c r="BB398" i="10" s="1"/>
  <c r="T402" i="10"/>
  <c r="BB402" i="10" s="1"/>
  <c r="BC412" i="10"/>
  <c r="AZ412" i="10" s="1"/>
  <c r="BC416" i="10"/>
  <c r="AZ416" i="10" s="1"/>
  <c r="T424" i="10"/>
  <c r="BB424" i="10" s="1"/>
  <c r="T348" i="10"/>
  <c r="T356" i="10"/>
  <c r="BB356" i="10" s="1"/>
  <c r="W182" i="10"/>
  <c r="X182" i="10" s="1"/>
  <c r="Y182" i="10" s="1"/>
  <c r="Z182" i="10" s="1"/>
  <c r="AA182" i="10" s="1"/>
  <c r="AB182" i="10" s="1"/>
  <c r="AC182" i="10" s="1"/>
  <c r="AD182" i="10" s="1"/>
  <c r="BB322" i="10"/>
  <c r="U365" i="10"/>
  <c r="BB365" i="10" s="1"/>
  <c r="BB276" i="10"/>
  <c r="BB220" i="10"/>
  <c r="W192" i="10"/>
  <c r="X192" i="10" s="1"/>
  <c r="Y192" i="10" s="1"/>
  <c r="Z192" i="10" s="1"/>
  <c r="AA192" i="10" s="1"/>
  <c r="AB192" i="10" s="1"/>
  <c r="AC192" i="10" s="1"/>
  <c r="AD192" i="10" s="1"/>
  <c r="AE192" i="10" s="1"/>
  <c r="AF192" i="10" s="1"/>
  <c r="AG192" i="10" s="1"/>
  <c r="AH192" i="10" s="1"/>
  <c r="W134" i="10"/>
  <c r="X134" i="10" s="1"/>
  <c r="Y134" i="10" s="1"/>
  <c r="Z134" i="10" s="1"/>
  <c r="AA134" i="10" s="1"/>
  <c r="BC74" i="10"/>
  <c r="AZ74" i="10" s="1"/>
  <c r="U352" i="10"/>
  <c r="BB352" i="10" s="1"/>
  <c r="BC452" i="10"/>
  <c r="AZ452" i="10" s="1"/>
  <c r="BC464" i="10"/>
  <c r="AZ464" i="10" s="1"/>
  <c r="BC205" i="10"/>
  <c r="AZ205" i="10" s="1"/>
  <c r="BC261" i="10"/>
  <c r="AZ261" i="10" s="1"/>
  <c r="G285" i="10"/>
  <c r="AY285" i="10" s="1"/>
  <c r="AX285" i="10" s="1"/>
  <c r="BH285" i="10" s="1"/>
  <c r="AV152" i="10"/>
  <c r="AJ152" i="10"/>
  <c r="V158" i="10"/>
  <c r="W158" i="10" s="1"/>
  <c r="AP158" i="10"/>
  <c r="AM166" i="10"/>
  <c r="AT166" i="10"/>
  <c r="AU172" i="10"/>
  <c r="AO172" i="10"/>
  <c r="AN172" i="10"/>
  <c r="AP172" i="10"/>
  <c r="V172" i="10"/>
  <c r="W172" i="10" s="1"/>
  <c r="AQ172" i="10"/>
  <c r="AU176" i="10"/>
  <c r="AK176" i="10"/>
  <c r="AJ176" i="10"/>
  <c r="AP176" i="10"/>
  <c r="V176" i="10"/>
  <c r="W176" i="10" s="1"/>
  <c r="X176" i="10" s="1"/>
  <c r="Y176" i="10" s="1"/>
  <c r="Z176" i="10" s="1"/>
  <c r="AA176" i="10" s="1"/>
  <c r="AB176" i="10" s="1"/>
  <c r="BL176" i="10" s="1"/>
  <c r="AQ176" i="10"/>
  <c r="AS208" i="10"/>
  <c r="V208" i="10"/>
  <c r="W208" i="10" s="1"/>
  <c r="X208" i="10" s="1"/>
  <c r="Y208" i="10" s="1"/>
  <c r="Z208" i="10" s="1"/>
  <c r="AA208" i="10" s="1"/>
  <c r="AB208" i="10" s="1"/>
  <c r="AC208" i="10" s="1"/>
  <c r="AT208" i="10"/>
  <c r="AU208" i="10"/>
  <c r="AT210" i="10"/>
  <c r="AU210" i="10"/>
  <c r="AS212" i="10"/>
  <c r="AU212" i="10"/>
  <c r="AT212" i="10"/>
  <c r="AP212" i="10"/>
  <c r="AQ212" i="10"/>
  <c r="AL254" i="10"/>
  <c r="V254" i="10"/>
  <c r="W254" i="10" s="1"/>
  <c r="X254" i="10" s="1"/>
  <c r="Y254" i="10" s="1"/>
  <c r="Z254" i="10" s="1"/>
  <c r="AA254" i="10" s="1"/>
  <c r="AB254" i="10" s="1"/>
  <c r="AC254" i="10" s="1"/>
  <c r="AU256" i="10"/>
  <c r="AM256" i="10"/>
  <c r="AR258" i="10"/>
  <c r="AO258" i="10"/>
  <c r="AQ260" i="10"/>
  <c r="AT260" i="10"/>
  <c r="AR262" i="10"/>
  <c r="AO262" i="10"/>
  <c r="AL266" i="10"/>
  <c r="V266" i="10"/>
  <c r="W266" i="10" s="1"/>
  <c r="X266" i="10" s="1"/>
  <c r="Y266" i="10" s="1"/>
  <c r="Z266" i="10" s="1"/>
  <c r="V268" i="10"/>
  <c r="W268" i="10" s="1"/>
  <c r="X268" i="10" s="1"/>
  <c r="Y268" i="10" s="1"/>
  <c r="AL268" i="10"/>
  <c r="AL270" i="10"/>
  <c r="V270" i="10"/>
  <c r="W270" i="10" s="1"/>
  <c r="X270" i="10" s="1"/>
  <c r="Y270" i="10" s="1"/>
  <c r="Z270" i="10" s="1"/>
  <c r="AA270" i="10" s="1"/>
  <c r="AB270" i="10" s="1"/>
  <c r="H280" i="10"/>
  <c r="G282" i="10"/>
  <c r="AY282" i="10" s="1"/>
  <c r="AX282" i="10" s="1"/>
  <c r="BC282" i="10" s="1"/>
  <c r="AZ282" i="10" s="1"/>
  <c r="H284" i="10"/>
  <c r="AS465" i="10"/>
  <c r="AU465" i="10"/>
  <c r="AP465" i="10"/>
  <c r="AS445" i="10"/>
  <c r="AO445" i="10"/>
  <c r="AK445" i="10"/>
  <c r="AV445" i="10"/>
  <c r="AR445" i="10"/>
  <c r="AN445" i="10"/>
  <c r="AJ445" i="10"/>
  <c r="AU445" i="10"/>
  <c r="AM445" i="10"/>
  <c r="AT445" i="10"/>
  <c r="AL445" i="10"/>
  <c r="H414" i="10"/>
  <c r="E400" i="10"/>
  <c r="G339" i="10"/>
  <c r="AY339" i="10" s="1"/>
  <c r="AX339" i="10" s="1"/>
  <c r="BC339" i="10" s="1"/>
  <c r="AZ339" i="10" s="1"/>
  <c r="K212" i="10"/>
  <c r="K368" i="10"/>
  <c r="AW208" i="10"/>
  <c r="BB208" i="10" s="1"/>
  <c r="AW216" i="10"/>
  <c r="BB216" i="10" s="1"/>
  <c r="K312" i="10"/>
  <c r="BF162" i="10"/>
  <c r="BK166" i="10"/>
  <c r="BK182" i="10"/>
  <c r="BP206" i="10"/>
  <c r="BK234" i="10"/>
  <c r="BP318" i="10"/>
  <c r="BN324" i="10"/>
  <c r="AA4" i="5"/>
  <c r="AC4" i="5" s="1"/>
  <c r="A12" i="10"/>
  <c r="M19" i="15" s="1"/>
  <c r="C12" i="10"/>
  <c r="K23" i="10"/>
  <c r="A30" i="10"/>
  <c r="B30" i="10"/>
  <c r="C30" i="10"/>
  <c r="A34" i="10"/>
  <c r="C34" i="10"/>
  <c r="A35" i="10"/>
  <c r="I40" i="15" s="1"/>
  <c r="C35" i="10"/>
  <c r="B35" i="10"/>
  <c r="K81" i="10"/>
  <c r="N101" i="10"/>
  <c r="R101" i="10" s="1"/>
  <c r="U101" i="10" s="1"/>
  <c r="BF3" i="10"/>
  <c r="K65" i="10"/>
  <c r="K73" i="10"/>
  <c r="N73" i="10"/>
  <c r="R73" i="10" s="1"/>
  <c r="K87" i="10"/>
  <c r="N87" i="10"/>
  <c r="R87" i="10" s="1"/>
  <c r="K89" i="10"/>
  <c r="N89" i="10"/>
  <c r="R89" i="10" s="1"/>
  <c r="B34" i="10"/>
  <c r="H34" i="10" s="1"/>
  <c r="V34" i="10" s="1"/>
  <c r="N66" i="10"/>
  <c r="R66" i="10" s="1"/>
  <c r="K75" i="10"/>
  <c r="L75" i="10" s="1"/>
  <c r="K77" i="10"/>
  <c r="L77" i="10" s="1"/>
  <c r="N100" i="10"/>
  <c r="R100" i="10" s="1"/>
  <c r="K72" i="10"/>
  <c r="N72" i="10"/>
  <c r="R72" i="10" s="1"/>
  <c r="BJ261" i="10"/>
  <c r="BJ446" i="10"/>
  <c r="BG432" i="10"/>
  <c r="BR308" i="10"/>
  <c r="BM125" i="10"/>
  <c r="BR206" i="10"/>
  <c r="BR334" i="10"/>
  <c r="BL463" i="10"/>
  <c r="BJ382" i="10"/>
  <c r="BH162" i="10"/>
  <c r="BM340" i="10"/>
  <c r="BI124" i="10"/>
  <c r="BF58" i="10"/>
  <c r="BH261" i="10"/>
  <c r="BH406" i="10"/>
  <c r="BF265" i="10"/>
  <c r="BM206" i="10"/>
  <c r="J33" i="15"/>
  <c r="U193" i="10"/>
  <c r="T193" i="10"/>
  <c r="T429" i="10"/>
  <c r="T433" i="10"/>
  <c r="T437" i="10"/>
  <c r="BB437" i="10" s="1"/>
  <c r="AO154" i="10"/>
  <c r="AQ432" i="10"/>
  <c r="AM432" i="10"/>
  <c r="AR466" i="10"/>
  <c r="AJ371" i="10"/>
  <c r="AJ407" i="10"/>
  <c r="K143" i="10"/>
  <c r="AW473" i="10"/>
  <c r="BB473" i="10" s="1"/>
  <c r="L473" i="10"/>
  <c r="AU407" i="10"/>
  <c r="AO407" i="10"/>
  <c r="AV407" i="10"/>
  <c r="AN407" i="10"/>
  <c r="AK396" i="10"/>
  <c r="AO371" i="10"/>
  <c r="AV371" i="10"/>
  <c r="AN371" i="10"/>
  <c r="K36" i="10"/>
  <c r="H475" i="10"/>
  <c r="H471" i="10"/>
  <c r="E467" i="10"/>
  <c r="D465" i="10"/>
  <c r="F465" i="10" s="1"/>
  <c r="E463" i="10"/>
  <c r="G423" i="10"/>
  <c r="AY423" i="10" s="1"/>
  <c r="AX423" i="10" s="1"/>
  <c r="BO423" i="10" s="1"/>
  <c r="E391" i="10"/>
  <c r="F6" i="5"/>
  <c r="B6" i="10" s="1"/>
  <c r="G6" i="5"/>
  <c r="C6" i="10" s="1"/>
  <c r="B56" i="10"/>
  <c r="V468" i="10"/>
  <c r="W468" i="10" s="1"/>
  <c r="X468" i="10" s="1"/>
  <c r="Y468" i="10" s="1"/>
  <c r="Z468" i="10" s="1"/>
  <c r="AA468" i="10" s="1"/>
  <c r="AJ82" i="10"/>
  <c r="G44" i="10"/>
  <c r="AY44" i="10" s="1"/>
  <c r="AX44" i="10" s="1"/>
  <c r="H44" i="10"/>
  <c r="S44" i="10"/>
  <c r="U44" i="10" s="1"/>
  <c r="D44" i="10"/>
  <c r="F44" i="10" s="1"/>
  <c r="E44" i="10"/>
  <c r="W43" i="10" s="1"/>
  <c r="BG43" i="10" s="1"/>
  <c r="AM82" i="10"/>
  <c r="AN82" i="10"/>
  <c r="AO82" i="10"/>
  <c r="AE429" i="10"/>
  <c r="BO429" i="10" s="1"/>
  <c r="AK82" i="10"/>
  <c r="U346" i="10"/>
  <c r="AC176" i="10"/>
  <c r="AD176" i="10" s="1"/>
  <c r="BM173" i="10"/>
  <c r="BL187" i="10"/>
  <c r="BG124" i="10"/>
  <c r="BF43" i="10"/>
  <c r="BH106" i="10"/>
  <c r="BO358" i="10"/>
  <c r="BQ362" i="10"/>
  <c r="BI382" i="10"/>
  <c r="BM384" i="10"/>
  <c r="BL409" i="10"/>
  <c r="BJ411" i="10"/>
  <c r="BP453" i="10"/>
  <c r="BJ467" i="10"/>
  <c r="BF393" i="10"/>
  <c r="BC397" i="10"/>
  <c r="AZ397" i="10" s="1"/>
  <c r="BF437" i="10"/>
  <c r="BF213" i="10"/>
  <c r="BJ271" i="10"/>
  <c r="BJ307" i="10"/>
  <c r="BG315" i="10"/>
  <c r="BF45" i="10"/>
  <c r="BM164" i="10"/>
  <c r="BC226" i="10"/>
  <c r="AZ226" i="10" s="1"/>
  <c r="BK228" i="10"/>
  <c r="BJ234" i="10"/>
  <c r="BI338" i="10"/>
  <c r="BF69" i="10"/>
  <c r="BL37" i="10"/>
  <c r="BM181" i="10"/>
  <c r="BJ189" i="10"/>
  <c r="BB58" i="10"/>
  <c r="BJ134" i="10"/>
  <c r="BM241" i="10"/>
  <c r="U469" i="10"/>
  <c r="T191" i="10"/>
  <c r="U187" i="10"/>
  <c r="U109" i="10"/>
  <c r="T76" i="10"/>
  <c r="BG442" i="10"/>
  <c r="BG462" i="10"/>
  <c r="BK229" i="10"/>
  <c r="BF257" i="10"/>
  <c r="BH166" i="10"/>
  <c r="BF182" i="10"/>
  <c r="BF186" i="10"/>
  <c r="BF246" i="10"/>
  <c r="BI310" i="10"/>
  <c r="BO324" i="10"/>
  <c r="BF9" i="10"/>
  <c r="BJ113" i="10"/>
  <c r="BF245" i="10"/>
  <c r="BM409" i="10"/>
  <c r="BL135" i="10"/>
  <c r="BL189" i="10"/>
  <c r="BO307" i="10"/>
  <c r="BP307" i="10"/>
  <c r="BJ397" i="10"/>
  <c r="BJ330" i="10"/>
  <c r="BI437" i="10"/>
  <c r="BP230" i="10"/>
  <c r="BN340" i="10"/>
  <c r="BN374" i="10"/>
  <c r="BJ64" i="10"/>
  <c r="BK307" i="10"/>
  <c r="BI397" i="10"/>
  <c r="BM228" i="10"/>
  <c r="BH226" i="10"/>
  <c r="BH393" i="10"/>
  <c r="BF331" i="10"/>
  <c r="BH411" i="10"/>
  <c r="BC445" i="10"/>
  <c r="AZ445" i="10" s="1"/>
  <c r="BF467" i="10"/>
  <c r="BF388" i="10"/>
  <c r="BM140" i="10"/>
  <c r="BF368" i="10"/>
  <c r="BH113" i="10"/>
  <c r="BQ376" i="10"/>
  <c r="BN308" i="10"/>
  <c r="BL346" i="10"/>
  <c r="BP316" i="10"/>
  <c r="BM182" i="10"/>
  <c r="BM166" i="10"/>
  <c r="BH124" i="10"/>
  <c r="BJ166" i="10"/>
  <c r="BM229" i="10"/>
  <c r="BI261" i="10"/>
  <c r="BI182" i="10"/>
  <c r="BL314" i="10"/>
  <c r="BF332" i="10"/>
  <c r="BF434" i="10"/>
  <c r="BF104" i="10"/>
  <c r="BF461" i="10"/>
  <c r="BG261" i="10"/>
  <c r="BH264" i="10"/>
  <c r="BF11" i="10"/>
  <c r="BJ129" i="10"/>
  <c r="BJ406" i="10"/>
  <c r="BG398" i="10"/>
  <c r="BG253" i="10"/>
  <c r="BK134" i="10"/>
  <c r="BC43" i="10"/>
  <c r="BN382" i="10"/>
  <c r="BQ388" i="10"/>
  <c r="BO413" i="10"/>
  <c r="BP388" i="10"/>
  <c r="BJ437" i="10"/>
  <c r="BJ124" i="10"/>
  <c r="BI106" i="10"/>
  <c r="BM405" i="10"/>
  <c r="BN271" i="10"/>
  <c r="BN388" i="10"/>
  <c r="BN307" i="10"/>
  <c r="BL125" i="10"/>
  <c r="BI226" i="10"/>
  <c r="BK189" i="10"/>
  <c r="BL228" i="10"/>
  <c r="BG386" i="10"/>
  <c r="BH439" i="10"/>
  <c r="BG382" i="10"/>
  <c r="BF330" i="10"/>
  <c r="BF452" i="10"/>
  <c r="BG226" i="10"/>
  <c r="BL445" i="10"/>
  <c r="BF215" i="10"/>
  <c r="BC373" i="10"/>
  <c r="AZ373" i="10" s="1"/>
  <c r="BI220" i="10"/>
  <c r="BO196" i="10"/>
  <c r="BF211" i="10"/>
  <c r="BF217" i="10"/>
  <c r="BN95" i="10"/>
  <c r="BN120" i="10"/>
  <c r="BK106" i="10"/>
  <c r="BM382" i="10"/>
  <c r="BL467" i="10"/>
  <c r="BK388" i="10"/>
  <c r="BR445" i="10"/>
  <c r="BI386" i="10"/>
  <c r="BI330" i="10"/>
  <c r="BF458" i="10"/>
  <c r="BP445" i="10"/>
  <c r="BF443" i="10"/>
  <c r="BF439" i="10"/>
  <c r="BF417" i="10"/>
  <c r="BF389" i="10"/>
  <c r="BF445" i="10"/>
  <c r="BG207" i="10"/>
  <c r="BF223" i="10"/>
  <c r="BO120" i="10"/>
  <c r="BI113" i="10"/>
  <c r="BL462" i="10"/>
  <c r="BG332" i="10"/>
  <c r="BF62" i="10"/>
  <c r="BC186" i="10"/>
  <c r="AZ186" i="10" s="1"/>
  <c r="BC182" i="10"/>
  <c r="AZ182" i="10" s="1"/>
  <c r="BF325" i="10"/>
  <c r="BF333" i="10"/>
  <c r="BH332" i="10"/>
  <c r="BG162" i="10"/>
  <c r="BH182" i="10"/>
  <c r="BF435" i="10"/>
  <c r="BF253" i="10"/>
  <c r="BH277" i="10"/>
  <c r="BI269" i="10"/>
  <c r="BF313" i="10"/>
  <c r="BM198" i="10"/>
  <c r="BI322" i="10"/>
  <c r="U409" i="10"/>
  <c r="T409" i="10"/>
  <c r="U199" i="10"/>
  <c r="T199" i="10"/>
  <c r="T195" i="10"/>
  <c r="U195" i="10"/>
  <c r="T189" i="10"/>
  <c r="U189" i="10"/>
  <c r="U179" i="10"/>
  <c r="T179" i="10"/>
  <c r="T351" i="10"/>
  <c r="U351" i="10"/>
  <c r="T343" i="10"/>
  <c r="U343" i="10"/>
  <c r="T317" i="10"/>
  <c r="U317" i="10"/>
  <c r="T301" i="10"/>
  <c r="U301" i="10"/>
  <c r="T271" i="10"/>
  <c r="U271" i="10"/>
  <c r="U67" i="10"/>
  <c r="T67" i="10"/>
  <c r="U167" i="10"/>
  <c r="T167" i="10"/>
  <c r="U155" i="10"/>
  <c r="T155" i="10"/>
  <c r="U62" i="10"/>
  <c r="T62" i="10"/>
  <c r="U76" i="10"/>
  <c r="BB76" i="10" s="1"/>
  <c r="T109" i="10"/>
  <c r="U191" i="10"/>
  <c r="T187" i="10"/>
  <c r="D17" i="15"/>
  <c r="I22" i="15"/>
  <c r="J22" i="15"/>
  <c r="M30" i="15"/>
  <c r="M46" i="15"/>
  <c r="J27" i="15"/>
  <c r="T469" i="10"/>
  <c r="BC457" i="10"/>
  <c r="AZ457" i="10" s="1"/>
  <c r="AT79" i="10"/>
  <c r="T228" i="10"/>
  <c r="BB228" i="10" s="1"/>
  <c r="AM424" i="10"/>
  <c r="AP424" i="10"/>
  <c r="L457" i="10"/>
  <c r="C65" i="10"/>
  <c r="B73" i="10"/>
  <c r="D73" i="10" s="1"/>
  <c r="F73" i="10" s="1"/>
  <c r="B87" i="10"/>
  <c r="B89" i="10"/>
  <c r="T64" i="10"/>
  <c r="BB64" i="10" s="1"/>
  <c r="BN166" i="10"/>
  <c r="AM64" i="10"/>
  <c r="AP37" i="10"/>
  <c r="BM37" i="10"/>
  <c r="BN149" i="10"/>
  <c r="AE149" i="10"/>
  <c r="BO149" i="10" s="1"/>
  <c r="AE405" i="10"/>
  <c r="BN405" i="10"/>
  <c r="S34" i="10"/>
  <c r="T34" i="10" s="1"/>
  <c r="U34" i="10"/>
  <c r="AF429" i="10"/>
  <c r="AE384" i="10"/>
  <c r="BN384" i="10"/>
  <c r="D72" i="10"/>
  <c r="F72" i="10" s="1"/>
  <c r="H72" i="10"/>
  <c r="E72" i="10"/>
  <c r="G72" i="10"/>
  <c r="AY72" i="10" s="1"/>
  <c r="AX72" i="10" s="1"/>
  <c r="U72" i="10"/>
  <c r="AG307" i="10"/>
  <c r="AC463" i="10"/>
  <c r="AF271" i="10"/>
  <c r="AA124" i="10"/>
  <c r="AE340" i="10"/>
  <c r="AF340" i="10" s="1"/>
  <c r="BP340" i="10" s="1"/>
  <c r="BM307" i="10"/>
  <c r="BB344" i="10"/>
  <c r="U350" i="10"/>
  <c r="BB234" i="10"/>
  <c r="BB270" i="10"/>
  <c r="AN176" i="10"/>
  <c r="AV176" i="10"/>
  <c r="AO176" i="10"/>
  <c r="AJ172" i="10"/>
  <c r="AR172" i="10"/>
  <c r="AK172" i="10"/>
  <c r="AS172" i="10"/>
  <c r="AJ214" i="10"/>
  <c r="AT198" i="10"/>
  <c r="AQ190" i="10"/>
  <c r="AL166" i="10"/>
  <c r="AO152" i="10"/>
  <c r="AQ152" i="10"/>
  <c r="AN152" i="10"/>
  <c r="AN465" i="10"/>
  <c r="AM465" i="10"/>
  <c r="V63" i="10"/>
  <c r="W63" i="10" s="1"/>
  <c r="X63" i="10" s="1"/>
  <c r="W389" i="10"/>
  <c r="X389" i="10" s="1"/>
  <c r="Y389" i="10" s="1"/>
  <c r="Z389" i="10" s="1"/>
  <c r="AA389" i="10" s="1"/>
  <c r="AB389" i="10" s="1"/>
  <c r="AC389" i="10" s="1"/>
  <c r="AD389" i="10" s="1"/>
  <c r="BB313" i="10"/>
  <c r="BF408" i="10"/>
  <c r="BF352" i="10"/>
  <c r="BF329" i="10"/>
  <c r="BG440" i="10"/>
  <c r="BI229" i="10"/>
  <c r="BG319" i="10"/>
  <c r="BK454" i="10"/>
  <c r="BG166" i="10"/>
  <c r="BG182" i="10"/>
  <c r="V50" i="10"/>
  <c r="BB33" i="10"/>
  <c r="Z155" i="10"/>
  <c r="BI155" i="10"/>
  <c r="AG358" i="10"/>
  <c r="BP358" i="10"/>
  <c r="AA226" i="10"/>
  <c r="BJ226" i="10"/>
  <c r="Z332" i="10"/>
  <c r="BI332" i="10"/>
  <c r="X62" i="10"/>
  <c r="BG62" i="10"/>
  <c r="BI277" i="10"/>
  <c r="Z277" i="10"/>
  <c r="Y402" i="10"/>
  <c r="BH402" i="10"/>
  <c r="X205" i="10"/>
  <c r="BG205" i="10"/>
  <c r="AB246" i="10"/>
  <c r="Y461" i="10"/>
  <c r="BH461" i="10"/>
  <c r="X38" i="10"/>
  <c r="AJ38" i="10"/>
  <c r="BH432" i="10"/>
  <c r="Y432" i="10"/>
  <c r="BI432" i="10" s="1"/>
  <c r="BJ222" i="10"/>
  <c r="AA222" i="10"/>
  <c r="BK222" i="10" s="1"/>
  <c r="X435" i="10"/>
  <c r="BG435" i="10"/>
  <c r="Y473" i="10"/>
  <c r="BH473" i="10"/>
  <c r="BH450" i="10"/>
  <c r="Y450" i="10"/>
  <c r="Z450" i="10" s="1"/>
  <c r="L21" i="10"/>
  <c r="W21" i="10"/>
  <c r="BG21" i="10" s="1"/>
  <c r="W25" i="10"/>
  <c r="X25" i="10" s="1"/>
  <c r="L25" i="10"/>
  <c r="AW2" i="10"/>
  <c r="BB2" i="10" s="1"/>
  <c r="L2" i="10"/>
  <c r="BC400" i="10"/>
  <c r="AZ400" i="10" s="1"/>
  <c r="BC404" i="10"/>
  <c r="AZ404" i="10" s="1"/>
  <c r="X68" i="10"/>
  <c r="AJ68" i="10"/>
  <c r="BC470" i="10"/>
  <c r="AZ470" i="10" s="1"/>
  <c r="BG323" i="10"/>
  <c r="Y398" i="10"/>
  <c r="Z398" i="10" s="1"/>
  <c r="AA398" i="10" s="1"/>
  <c r="AB398" i="10" s="1"/>
  <c r="BH398" i="10"/>
  <c r="X2" i="5"/>
  <c r="V2" i="5"/>
  <c r="K8" i="10"/>
  <c r="K11" i="10"/>
  <c r="K16" i="10"/>
  <c r="K18" i="10"/>
  <c r="BK271" i="10"/>
  <c r="X21" i="10"/>
  <c r="BI388" i="10"/>
  <c r="BG452" i="10"/>
  <c r="BG430" i="10"/>
  <c r="AW4" i="10"/>
  <c r="BB4" i="10" s="1"/>
  <c r="BH222" i="10"/>
  <c r="Y321" i="10"/>
  <c r="K5" i="10"/>
  <c r="AW5" i="10" s="1"/>
  <c r="X323" i="10"/>
  <c r="K9" i="10"/>
  <c r="BM199" i="10"/>
  <c r="AD199" i="10"/>
  <c r="L14" i="10"/>
  <c r="W14" i="10"/>
  <c r="BF459" i="10"/>
  <c r="BF431" i="10"/>
  <c r="BF427" i="10"/>
  <c r="BC190" i="10"/>
  <c r="AZ190" i="10" s="1"/>
  <c r="BJ388" i="10"/>
  <c r="BF430" i="10"/>
  <c r="BI307" i="10"/>
  <c r="W24" i="10"/>
  <c r="X24" i="10" s="1"/>
  <c r="Y24" i="10" s="1"/>
  <c r="Z24" i="10" s="1"/>
  <c r="AA24" i="10" s="1"/>
  <c r="K35" i="10"/>
  <c r="L35" i="10" s="1"/>
  <c r="BM184" i="10"/>
  <c r="AD184" i="10"/>
  <c r="AE184" i="10" s="1"/>
  <c r="AC116" i="10"/>
  <c r="BL116" i="10"/>
  <c r="BM167" i="10"/>
  <c r="AD167" i="10"/>
  <c r="Y469" i="10"/>
  <c r="BH469" i="10"/>
  <c r="X395" i="10"/>
  <c r="Y395" i="10" s="1"/>
  <c r="BG395" i="10"/>
  <c r="X367" i="10"/>
  <c r="Z232" i="10"/>
  <c r="AA232" i="10" s="1"/>
  <c r="AB232" i="10" s="1"/>
  <c r="AC232" i="10" s="1"/>
  <c r="X15" i="10"/>
  <c r="Y15" i="10" s="1"/>
  <c r="AJ15" i="10"/>
  <c r="BM364" i="10"/>
  <c r="AD364" i="10"/>
  <c r="Z386" i="10"/>
  <c r="AK40" i="10"/>
  <c r="BI393" i="10"/>
  <c r="AB134" i="10"/>
  <c r="AC314" i="10"/>
  <c r="AD314" i="10" s="1"/>
  <c r="X333" i="10"/>
  <c r="BG333" i="10"/>
  <c r="Z233" i="10"/>
  <c r="BH319" i="10"/>
  <c r="BG446" i="10"/>
  <c r="W4" i="10"/>
  <c r="BG4" i="10" s="1"/>
  <c r="L27" i="10"/>
  <c r="Z269" i="10"/>
  <c r="BI316" i="10"/>
  <c r="L13" i="10"/>
  <c r="W2" i="10"/>
  <c r="X2" i="10" s="1"/>
  <c r="Y2" i="10" s="1"/>
  <c r="Y285" i="10"/>
  <c r="BP198" i="10"/>
  <c r="AG198" i="10"/>
  <c r="AH198" i="10" s="1"/>
  <c r="BR198" i="10" s="1"/>
  <c r="BO166" i="10"/>
  <c r="AF166" i="10"/>
  <c r="AE179" i="10"/>
  <c r="BN179" i="10"/>
  <c r="AC132" i="10"/>
  <c r="BL132" i="10"/>
  <c r="BG63" i="10"/>
  <c r="AF413" i="10"/>
  <c r="BP413" i="10" s="1"/>
  <c r="AF120" i="10"/>
  <c r="AG120" i="10" s="1"/>
  <c r="AH120" i="10" s="1"/>
  <c r="BR120" i="10" s="1"/>
  <c r="AD125" i="10"/>
  <c r="BN125" i="10" s="1"/>
  <c r="AD409" i="10"/>
  <c r="AC135" i="10"/>
  <c r="BO388" i="10"/>
  <c r="BL382" i="10"/>
  <c r="AB106" i="10"/>
  <c r="Z322" i="10"/>
  <c r="W9" i="10"/>
  <c r="AJ9" i="10" s="1"/>
  <c r="AJ10" i="10"/>
  <c r="AJ12" i="10"/>
  <c r="BG128" i="10"/>
  <c r="BF122" i="10"/>
  <c r="BF204" i="10"/>
  <c r="BC408" i="10"/>
  <c r="AZ408" i="10" s="1"/>
  <c r="AW31" i="10"/>
  <c r="BC31" i="10" s="1"/>
  <c r="AW29" i="10"/>
  <c r="BC29" i="10" s="1"/>
  <c r="BH201" i="10"/>
  <c r="Z317" i="10"/>
  <c r="BK324" i="10"/>
  <c r="AE115" i="10"/>
  <c r="BO115" i="10" s="1"/>
  <c r="BN115" i="10"/>
  <c r="H78" i="10"/>
  <c r="D78" i="10"/>
  <c r="F78" i="10" s="1"/>
  <c r="E78" i="10"/>
  <c r="S78" i="10"/>
  <c r="U78" i="10" s="1"/>
  <c r="G78" i="10"/>
  <c r="AY78" i="10" s="1"/>
  <c r="AX78" i="10" s="1"/>
  <c r="BC78" i="10" s="1"/>
  <c r="AZ78" i="10" s="1"/>
  <c r="AH196" i="10"/>
  <c r="BK382" i="10"/>
  <c r="BK124" i="10"/>
  <c r="AB124" i="10"/>
  <c r="BM462" i="10"/>
  <c r="AD462" i="10"/>
  <c r="BN182" i="10"/>
  <c r="AE182" i="10"/>
  <c r="AA330" i="10"/>
  <c r="AB330" i="10" s="1"/>
  <c r="BK462" i="10"/>
  <c r="BL388" i="10"/>
  <c r="AG230" i="10"/>
  <c r="AH230" i="10" s="1"/>
  <c r="AA261" i="10"/>
  <c r="AN64" i="10"/>
  <c r="BK129" i="10"/>
  <c r="AB129" i="10"/>
  <c r="AB226" i="10"/>
  <c r="BK226" i="10"/>
  <c r="BL166" i="10"/>
  <c r="AA64" i="10"/>
  <c r="BI439" i="10"/>
  <c r="AA446" i="10"/>
  <c r="BM187" i="10"/>
  <c r="AD467" i="10"/>
  <c r="BM467" i="10"/>
  <c r="AB397" i="10"/>
  <c r="BK397" i="10"/>
  <c r="BJ393" i="10"/>
  <c r="AA393" i="10"/>
  <c r="BK338" i="10"/>
  <c r="AB338" i="10"/>
  <c r="AC338" i="10" s="1"/>
  <c r="AD338" i="10" s="1"/>
  <c r="AE338" i="10" s="1"/>
  <c r="AF338" i="10" s="1"/>
  <c r="X154" i="10"/>
  <c r="Y154" i="10" s="1"/>
  <c r="Z154" i="10" s="1"/>
  <c r="BG154" i="10"/>
  <c r="E163" i="10"/>
  <c r="G163" i="10"/>
  <c r="AY163" i="10" s="1"/>
  <c r="AX163" i="10" s="1"/>
  <c r="BC163" i="10" s="1"/>
  <c r="AZ163" i="10" s="1"/>
  <c r="S163" i="10"/>
  <c r="H163" i="10"/>
  <c r="D163" i="10"/>
  <c r="F163" i="10" s="1"/>
  <c r="H159" i="10"/>
  <c r="D159" i="10"/>
  <c r="F159" i="10" s="1"/>
  <c r="E159" i="10"/>
  <c r="G159" i="10"/>
  <c r="AY159" i="10" s="1"/>
  <c r="AX159" i="10" s="1"/>
  <c r="BC159" i="10" s="1"/>
  <c r="AZ159" i="10" s="1"/>
  <c r="S159" i="10"/>
  <c r="U159" i="10" s="1"/>
  <c r="S107" i="10"/>
  <c r="T107" i="10" s="1"/>
  <c r="G107" i="10"/>
  <c r="AY107" i="10" s="1"/>
  <c r="AX107" i="10" s="1"/>
  <c r="BC107" i="10" s="1"/>
  <c r="AZ107" i="10" s="1"/>
  <c r="E107" i="10"/>
  <c r="D107" i="10"/>
  <c r="F107" i="10" s="1"/>
  <c r="H107" i="10"/>
  <c r="E105" i="10"/>
  <c r="D105" i="10"/>
  <c r="F105" i="10" s="1"/>
  <c r="H105" i="10"/>
  <c r="S105" i="10"/>
  <c r="G105" i="10"/>
  <c r="AY105" i="10" s="1"/>
  <c r="AX105" i="10" s="1"/>
  <c r="BC105" i="10" s="1"/>
  <c r="AZ105" i="10" s="1"/>
  <c r="S36" i="10"/>
  <c r="E36" i="10"/>
  <c r="G36" i="10"/>
  <c r="AY36" i="10" s="1"/>
  <c r="AX36" i="10" s="1"/>
  <c r="H36" i="10"/>
  <c r="V36" i="10" s="1"/>
  <c r="D36" i="10"/>
  <c r="F36" i="10" s="1"/>
  <c r="D355" i="10"/>
  <c r="F355" i="10" s="1"/>
  <c r="E355" i="10"/>
  <c r="G355" i="10"/>
  <c r="AY355" i="10" s="1"/>
  <c r="AX355" i="10" s="1"/>
  <c r="BC355" i="10" s="1"/>
  <c r="AZ355" i="10" s="1"/>
  <c r="S355" i="10"/>
  <c r="T355" i="10" s="1"/>
  <c r="H355" i="10"/>
  <c r="U355" i="10"/>
  <c r="AD229" i="10"/>
  <c r="BM234" i="10"/>
  <c r="G157" i="10"/>
  <c r="AY157" i="10" s="1"/>
  <c r="AX157" i="10" s="1"/>
  <c r="D157" i="10"/>
  <c r="F157" i="10" s="1"/>
  <c r="E157" i="10"/>
  <c r="S157" i="10"/>
  <c r="T157" i="10" s="1"/>
  <c r="H157" i="10"/>
  <c r="S143" i="10"/>
  <c r="U143" i="10" s="1"/>
  <c r="G143" i="10"/>
  <c r="AY143" i="10" s="1"/>
  <c r="AX143" i="10" s="1"/>
  <c r="H143" i="10"/>
  <c r="E143" i="10"/>
  <c r="D143" i="10"/>
  <c r="F143" i="10" s="1"/>
  <c r="E366" i="10"/>
  <c r="S366" i="10"/>
  <c r="U366" i="10" s="1"/>
  <c r="H366" i="10"/>
  <c r="D366" i="10"/>
  <c r="F366" i="10" s="1"/>
  <c r="G366" i="10"/>
  <c r="AY366" i="10" s="1"/>
  <c r="AX366" i="10" s="1"/>
  <c r="BC366" i="10" s="1"/>
  <c r="AZ366" i="10" s="1"/>
  <c r="BB174" i="10"/>
  <c r="BC103" i="10"/>
  <c r="AZ103" i="10" s="1"/>
  <c r="BC169" i="10"/>
  <c r="AZ169" i="10" s="1"/>
  <c r="BK169" i="10"/>
  <c r="BL169" i="10"/>
  <c r="W50" i="10"/>
  <c r="AJ50" i="10"/>
  <c r="BM169" i="10"/>
  <c r="BJ169" i="10"/>
  <c r="BG106" i="10"/>
  <c r="BC126" i="10"/>
  <c r="AZ126" i="10" s="1"/>
  <c r="BI411" i="10"/>
  <c r="U273" i="10"/>
  <c r="BB273" i="10" s="1"/>
  <c r="BF190" i="10"/>
  <c r="BC94" i="10"/>
  <c r="AZ94" i="10" s="1"/>
  <c r="BC348" i="10"/>
  <c r="AZ348" i="10" s="1"/>
  <c r="BC69" i="10"/>
  <c r="BC432" i="10"/>
  <c r="AZ432" i="10" s="1"/>
  <c r="BC426" i="10"/>
  <c r="AZ426" i="10" s="1"/>
  <c r="AE95" i="10"/>
  <c r="AF95" i="10" s="1"/>
  <c r="BP95" i="10" s="1"/>
  <c r="BB372" i="10"/>
  <c r="BB140" i="10"/>
  <c r="BG397" i="10"/>
  <c r="BI446" i="10"/>
  <c r="BG450" i="10"/>
  <c r="BI462" i="10"/>
  <c r="BI271" i="10"/>
  <c r="BF307" i="10"/>
  <c r="BC224" i="10"/>
  <c r="AZ224" i="10" s="1"/>
  <c r="BC262" i="10"/>
  <c r="AZ262" i="10" s="1"/>
  <c r="BC461" i="10"/>
  <c r="AZ461" i="10" s="1"/>
  <c r="BC391" i="10"/>
  <c r="AZ391" i="10" s="1"/>
  <c r="BC382" i="10"/>
  <c r="AZ382" i="10" s="1"/>
  <c r="BF382" i="10"/>
  <c r="BC399" i="10"/>
  <c r="AZ399" i="10" s="1"/>
  <c r="BF399" i="10"/>
  <c r="BI445" i="10"/>
  <c r="BG445" i="10"/>
  <c r="BM445" i="10"/>
  <c r="BJ445" i="10"/>
  <c r="BO445" i="10"/>
  <c r="BQ445" i="10"/>
  <c r="BC467" i="10"/>
  <c r="AZ467" i="10" s="1"/>
  <c r="BI467" i="10"/>
  <c r="BF406" i="10"/>
  <c r="BC406" i="10"/>
  <c r="AZ406" i="10" s="1"/>
  <c r="BG406" i="10"/>
  <c r="BI406" i="10"/>
  <c r="BC414" i="10"/>
  <c r="AZ414" i="10" s="1"/>
  <c r="BC353" i="10"/>
  <c r="AZ353" i="10" s="1"/>
  <c r="BC352" i="10"/>
  <c r="AZ352" i="10" s="1"/>
  <c r="BI364" i="10"/>
  <c r="BG364" i="10"/>
  <c r="BH364" i="10"/>
  <c r="BC329" i="10"/>
  <c r="AZ329" i="10" s="1"/>
  <c r="BC393" i="10"/>
  <c r="AZ393" i="10" s="1"/>
  <c r="BG393" i="10"/>
  <c r="BC437" i="10"/>
  <c r="AZ437" i="10" s="1"/>
  <c r="BG437" i="10"/>
  <c r="BC439" i="10"/>
  <c r="AZ439" i="10" s="1"/>
  <c r="BG439" i="10"/>
  <c r="BC436" i="10"/>
  <c r="AZ436" i="10" s="1"/>
  <c r="BF436" i="10"/>
  <c r="BK467" i="10"/>
  <c r="BH386" i="10"/>
  <c r="BH382" i="10"/>
  <c r="BG330" i="10"/>
  <c r="BH462" i="10"/>
  <c r="BF110" i="10"/>
  <c r="BF74" i="10"/>
  <c r="BF106" i="10"/>
  <c r="BH397" i="10"/>
  <c r="BF205" i="10"/>
  <c r="BF395" i="10"/>
  <c r="BF271" i="10"/>
  <c r="BH271" i="10"/>
  <c r="BH207" i="10"/>
  <c r="BC110" i="10"/>
  <c r="AZ110" i="10" s="1"/>
  <c r="BC120" i="10"/>
  <c r="AZ120" i="10" s="1"/>
  <c r="BF233" i="10"/>
  <c r="BJ229" i="10"/>
  <c r="BF262" i="10"/>
  <c r="BG264" i="10"/>
  <c r="BF411" i="10"/>
  <c r="BC411" i="10"/>
  <c r="AZ411" i="10" s="1"/>
  <c r="BC415" i="10"/>
  <c r="AZ415" i="10" s="1"/>
  <c r="BF415" i="10"/>
  <c r="BC390" i="10"/>
  <c r="AZ390" i="10" s="1"/>
  <c r="BC418" i="10"/>
  <c r="AZ418" i="10" s="1"/>
  <c r="BC364" i="10"/>
  <c r="AZ364" i="10" s="1"/>
  <c r="BJ364" i="10"/>
  <c r="BL364" i="10"/>
  <c r="BK364" i="10"/>
  <c r="BC372" i="10"/>
  <c r="AZ372" i="10" s="1"/>
  <c r="BG372" i="10"/>
  <c r="I17" i="15"/>
  <c r="D18" i="15"/>
  <c r="M18" i="15"/>
  <c r="I19" i="15"/>
  <c r="M20" i="15"/>
  <c r="M22" i="15"/>
  <c r="I23" i="15"/>
  <c r="D24" i="15"/>
  <c r="M24" i="15"/>
  <c r="D26" i="15"/>
  <c r="B17" i="15"/>
  <c r="B18" i="15"/>
  <c r="B19" i="15"/>
  <c r="B20" i="15"/>
  <c r="B22" i="15"/>
  <c r="B25" i="15"/>
  <c r="B26" i="15"/>
  <c r="D27" i="15"/>
  <c r="I28" i="15"/>
  <c r="I30" i="15"/>
  <c r="I32" i="15"/>
  <c r="D33" i="15"/>
  <c r="M33" i="15"/>
  <c r="I34" i="15"/>
  <c r="M35" i="15"/>
  <c r="M37" i="15"/>
  <c r="I38" i="15"/>
  <c r="D39" i="15"/>
  <c r="M39" i="15"/>
  <c r="D41" i="15"/>
  <c r="D43" i="15"/>
  <c r="M43" i="15"/>
  <c r="I44" i="15"/>
  <c r="D45" i="15"/>
  <c r="I46" i="15"/>
  <c r="I48" i="15"/>
  <c r="D49" i="15"/>
  <c r="M49" i="15"/>
  <c r="D51" i="15"/>
  <c r="I52" i="15"/>
  <c r="B27" i="15"/>
  <c r="J30" i="15"/>
  <c r="J32" i="15"/>
  <c r="BI356" i="10"/>
  <c r="BO456" i="10"/>
  <c r="AF456" i="10"/>
  <c r="AF423" i="10"/>
  <c r="AG423" i="10" s="1"/>
  <c r="AE125" i="10"/>
  <c r="AF125" i="10" s="1"/>
  <c r="BN445" i="10"/>
  <c r="BO374" i="10"/>
  <c r="AF374" i="10"/>
  <c r="AB437" i="10"/>
  <c r="BK437" i="10"/>
  <c r="BM180" i="10"/>
  <c r="AD180" i="10"/>
  <c r="AE180" i="10" s="1"/>
  <c r="AA155" i="10"/>
  <c r="BJ155" i="10"/>
  <c r="BG204" i="10"/>
  <c r="X204" i="10"/>
  <c r="BH204" i="10" s="1"/>
  <c r="Y101" i="10"/>
  <c r="Z101" i="10" s="1"/>
  <c r="AA101" i="10" s="1"/>
  <c r="AB101" i="10" s="1"/>
  <c r="BL101" i="10" s="1"/>
  <c r="BG186" i="10"/>
  <c r="BI264" i="10"/>
  <c r="BI198" i="10"/>
  <c r="BI166" i="10"/>
  <c r="Y328" i="10"/>
  <c r="Z328" i="10" s="1"/>
  <c r="BJ328" i="10" s="1"/>
  <c r="BH388" i="10"/>
  <c r="AA200" i="10"/>
  <c r="BF136" i="10"/>
  <c r="BF130" i="10"/>
  <c r="BC392" i="10"/>
  <c r="AZ392" i="10" s="1"/>
  <c r="BC396" i="10"/>
  <c r="AZ396" i="10" s="1"/>
  <c r="BF400" i="10"/>
  <c r="BG411" i="10"/>
  <c r="BJ207" i="10"/>
  <c r="BK207" i="10"/>
  <c r="BF416" i="10"/>
  <c r="BC130" i="10"/>
  <c r="AZ130" i="10" s="1"/>
  <c r="BI324" i="10"/>
  <c r="BG269" i="10"/>
  <c r="BF203" i="10"/>
  <c r="BG201" i="10"/>
  <c r="BF259" i="10"/>
  <c r="BJ439" i="10"/>
  <c r="AA439" i="10"/>
  <c r="AA449" i="10"/>
  <c r="BJ449" i="10"/>
  <c r="AL40" i="10"/>
  <c r="BJ332" i="10"/>
  <c r="AA332" i="10"/>
  <c r="Z191" i="10"/>
  <c r="AA191" i="10" s="1"/>
  <c r="BI191" i="10"/>
  <c r="AB468" i="10"/>
  <c r="BG325" i="10"/>
  <c r="X325" i="10"/>
  <c r="BH190" i="10"/>
  <c r="Y190" i="10"/>
  <c r="BG67" i="10"/>
  <c r="AK67" i="10"/>
  <c r="AK71" i="10"/>
  <c r="BG71" i="10"/>
  <c r="Y440" i="10"/>
  <c r="BH440" i="10"/>
  <c r="BI319" i="10"/>
  <c r="Z319" i="10"/>
  <c r="BG331" i="10"/>
  <c r="X331" i="10"/>
  <c r="BH442" i="10"/>
  <c r="Y442" i="10"/>
  <c r="BG434" i="10"/>
  <c r="X434" i="10"/>
  <c r="BG426" i="10"/>
  <c r="BI206" i="10"/>
  <c r="X128" i="10"/>
  <c r="Y128" i="10" s="1"/>
  <c r="BI270" i="10"/>
  <c r="AF344" i="10"/>
  <c r="AG344" i="10" s="1"/>
  <c r="AH344" i="10" s="1"/>
  <c r="BO344" i="10"/>
  <c r="AD310" i="10"/>
  <c r="AE310" i="10" s="1"/>
  <c r="AF310" i="10" s="1"/>
  <c r="AG310" i="10" s="1"/>
  <c r="AH310" i="10" s="1"/>
  <c r="BR310" i="10" s="1"/>
  <c r="BM310" i="10"/>
  <c r="AA406" i="10"/>
  <c r="AD140" i="10"/>
  <c r="BP324" i="10"/>
  <c r="BI112" i="10"/>
  <c r="Z112" i="10"/>
  <c r="BJ112" i="10" s="1"/>
  <c r="BH62" i="10"/>
  <c r="Y391" i="10"/>
  <c r="BH395" i="10"/>
  <c r="BL271" i="10"/>
  <c r="Y67" i="10"/>
  <c r="Y162" i="10"/>
  <c r="AD228" i="10"/>
  <c r="BF19" i="10"/>
  <c r="Z356" i="10"/>
  <c r="BH281" i="10"/>
  <c r="AF149" i="10"/>
  <c r="BN167" i="10"/>
  <c r="AE167" i="10"/>
  <c r="BP174" i="10"/>
  <c r="AG174" i="10"/>
  <c r="BQ174" i="10" s="1"/>
  <c r="AE241" i="10"/>
  <c r="AF241" i="10" s="1"/>
  <c r="BN241" i="10"/>
  <c r="BN91" i="10"/>
  <c r="AE91" i="10"/>
  <c r="AF91" i="10" s="1"/>
  <c r="BP91" i="10" s="1"/>
  <c r="AD177" i="10"/>
  <c r="BP429" i="10"/>
  <c r="AG429" i="10"/>
  <c r="AH429" i="10" s="1"/>
  <c r="BR429" i="10" s="1"/>
  <c r="AA264" i="10"/>
  <c r="BJ264" i="10"/>
  <c r="AA328" i="10"/>
  <c r="BL270" i="10"/>
  <c r="AC270" i="10"/>
  <c r="BH108" i="10"/>
  <c r="AB220" i="10"/>
  <c r="BG388" i="10"/>
  <c r="BF6" i="10"/>
  <c r="BF7" i="10"/>
  <c r="AD238" i="10"/>
  <c r="BN234" i="10"/>
  <c r="BJ140" i="10"/>
  <c r="BL140" i="10"/>
  <c r="BH140" i="10"/>
  <c r="BK140" i="10"/>
  <c r="BC386" i="10"/>
  <c r="AZ386" i="10" s="1"/>
  <c r="BF386" i="10"/>
  <c r="Z194" i="10"/>
  <c r="AA194" i="10" s="1"/>
  <c r="AB194" i="10" s="1"/>
  <c r="BI194" i="10"/>
  <c r="G170" i="10"/>
  <c r="AY170" i="10" s="1"/>
  <c r="AX170" i="10" s="1"/>
  <c r="BC170" i="10" s="1"/>
  <c r="AZ170" i="10" s="1"/>
  <c r="D170" i="10"/>
  <c r="F170" i="10" s="1"/>
  <c r="H170" i="10"/>
  <c r="S170" i="10"/>
  <c r="U170" i="10" s="1"/>
  <c r="E170" i="10"/>
  <c r="H381" i="10"/>
  <c r="S381" i="10"/>
  <c r="T381" i="10" s="1"/>
  <c r="E381" i="10"/>
  <c r="D381" i="10"/>
  <c r="F381" i="10" s="1"/>
  <c r="G381" i="10"/>
  <c r="AY381" i="10" s="1"/>
  <c r="AX381" i="10" s="1"/>
  <c r="BC381" i="10" s="1"/>
  <c r="AZ381" i="10" s="1"/>
  <c r="BF134" i="10"/>
  <c r="BI134" i="10"/>
  <c r="BG134" i="10"/>
  <c r="BC134" i="10"/>
  <c r="AZ134" i="10" s="1"/>
  <c r="BH134" i="10"/>
  <c r="H342" i="10"/>
  <c r="E342" i="10"/>
  <c r="G342" i="10"/>
  <c r="AY342" i="10" s="1"/>
  <c r="AX342" i="10" s="1"/>
  <c r="BC342" i="10" s="1"/>
  <c r="AZ342" i="10" s="1"/>
  <c r="D342" i="10"/>
  <c r="F342" i="10" s="1"/>
  <c r="S342" i="10"/>
  <c r="T342" i="10" s="1"/>
  <c r="BG108" i="10"/>
  <c r="BB134" i="10"/>
  <c r="BF146" i="10"/>
  <c r="BI129" i="10"/>
  <c r="W65" i="10"/>
  <c r="X65" i="10" s="1"/>
  <c r="BH228" i="10"/>
  <c r="BB110" i="10"/>
  <c r="BF126" i="10"/>
  <c r="BF142" i="10"/>
  <c r="BB142" i="10"/>
  <c r="BC142" i="10"/>
  <c r="AZ142" i="10" s="1"/>
  <c r="BG415" i="10"/>
  <c r="X415" i="10"/>
  <c r="BH71" i="10"/>
  <c r="BI189" i="10"/>
  <c r="S133" i="10"/>
  <c r="E133" i="10"/>
  <c r="H133" i="10"/>
  <c r="H278" i="10"/>
  <c r="G278" i="10"/>
  <c r="AY278" i="10" s="1"/>
  <c r="AX278" i="10" s="1"/>
  <c r="BC278" i="10" s="1"/>
  <c r="AZ278" i="10" s="1"/>
  <c r="H276" i="10"/>
  <c r="G276" i="10"/>
  <c r="AY276" i="10" s="1"/>
  <c r="AX276" i="10" s="1"/>
  <c r="BC276" i="10" s="1"/>
  <c r="AZ276" i="10" s="1"/>
  <c r="H274" i="10"/>
  <c r="G274" i="10"/>
  <c r="AY274" i="10" s="1"/>
  <c r="AX274" i="10" s="1"/>
  <c r="BC274" i="10" s="1"/>
  <c r="AZ274" i="10" s="1"/>
  <c r="H272" i="10"/>
  <c r="G272" i="10"/>
  <c r="AY272" i="10" s="1"/>
  <c r="AX272" i="10" s="1"/>
  <c r="BC272" i="10" s="1"/>
  <c r="AZ272" i="10" s="1"/>
  <c r="S451" i="10"/>
  <c r="H451" i="10"/>
  <c r="AJ451" i="10" s="1"/>
  <c r="E451" i="10"/>
  <c r="D449" i="10"/>
  <c r="F449" i="10" s="1"/>
  <c r="S449" i="10"/>
  <c r="T449" i="10" s="1"/>
  <c r="D443" i="10"/>
  <c r="F443" i="10" s="1"/>
  <c r="E443" i="10"/>
  <c r="S443" i="10"/>
  <c r="U443" i="10" s="1"/>
  <c r="D441" i="10"/>
  <c r="F441" i="10" s="1"/>
  <c r="H441" i="10"/>
  <c r="E378" i="10"/>
  <c r="H378" i="10"/>
  <c r="G378" i="10"/>
  <c r="AY378" i="10" s="1"/>
  <c r="AX378" i="10" s="1"/>
  <c r="BC378" i="10" s="1"/>
  <c r="AZ378" i="10" s="1"/>
  <c r="G52" i="10"/>
  <c r="AY52" i="10" s="1"/>
  <c r="AX52" i="10" s="1"/>
  <c r="BC52" i="10" s="1"/>
  <c r="H52" i="10"/>
  <c r="BB350" i="10"/>
  <c r="BB354" i="10"/>
  <c r="T443" i="10"/>
  <c r="BB443" i="10" s="1"/>
  <c r="BF258" i="10"/>
  <c r="BG310" i="10"/>
  <c r="S236" i="10"/>
  <c r="D236" i="10"/>
  <c r="F236" i="10" s="1"/>
  <c r="E236" i="10"/>
  <c r="S438" i="10"/>
  <c r="G438" i="10"/>
  <c r="AY438" i="10" s="1"/>
  <c r="AX438" i="10" s="1"/>
  <c r="BC438" i="10" s="1"/>
  <c r="AZ438" i="10" s="1"/>
  <c r="S430" i="10"/>
  <c r="E430" i="10"/>
  <c r="G61" i="10"/>
  <c r="AY61" i="10" s="1"/>
  <c r="AX61" i="10" s="1"/>
  <c r="BC61" i="10" s="1"/>
  <c r="H61" i="10"/>
  <c r="BQ150" i="10"/>
  <c r="AF382" i="10"/>
  <c r="BO382" i="10"/>
  <c r="BN187" i="10"/>
  <c r="AE187" i="10"/>
  <c r="BN173" i="10"/>
  <c r="AE173" i="10"/>
  <c r="AE181" i="10"/>
  <c r="BN181" i="10"/>
  <c r="BQ120" i="10"/>
  <c r="AH453" i="10"/>
  <c r="BR453" i="10" s="1"/>
  <c r="BQ453" i="10"/>
  <c r="AF111" i="10"/>
  <c r="AG111" i="10" s="1"/>
  <c r="BO111" i="10"/>
  <c r="AF405" i="10"/>
  <c r="BO405" i="10"/>
  <c r="BC155" i="10"/>
  <c r="AZ155" i="10" s="1"/>
  <c r="BG155" i="10"/>
  <c r="BH155" i="10"/>
  <c r="D16" i="10"/>
  <c r="S16" i="10"/>
  <c r="D12" i="10"/>
  <c r="S12" i="10"/>
  <c r="BH358" i="10"/>
  <c r="BC358" i="10"/>
  <c r="AZ358" i="10" s="1"/>
  <c r="BG358" i="10"/>
  <c r="BF358" i="10"/>
  <c r="BJ358" i="10"/>
  <c r="BL358" i="10"/>
  <c r="BN358" i="10"/>
  <c r="BI358" i="10"/>
  <c r="BK358" i="10"/>
  <c r="BM358" i="10"/>
  <c r="BI362" i="10"/>
  <c r="BG362" i="10"/>
  <c r="BJ362" i="10"/>
  <c r="BL362" i="10"/>
  <c r="BK362" i="10"/>
  <c r="BH362" i="10"/>
  <c r="BF362" i="10"/>
  <c r="BC362" i="10"/>
  <c r="AZ362" i="10" s="1"/>
  <c r="BM362" i="10"/>
  <c r="BN362" i="10"/>
  <c r="BO362" i="10"/>
  <c r="BP362" i="10"/>
  <c r="BF370" i="10"/>
  <c r="BJ370" i="10"/>
  <c r="BG370" i="10"/>
  <c r="BC370" i="10"/>
  <c r="AZ370" i="10" s="1"/>
  <c r="BI370" i="10"/>
  <c r="BH370" i="10"/>
  <c r="BC374" i="10"/>
  <c r="AZ374" i="10" s="1"/>
  <c r="BF374" i="10"/>
  <c r="BI374" i="10"/>
  <c r="BJ374" i="10"/>
  <c r="BH374" i="10"/>
  <c r="BG374" i="10"/>
  <c r="BK374" i="10"/>
  <c r="BL374" i="10"/>
  <c r="BM374" i="10"/>
  <c r="BC419" i="10"/>
  <c r="AZ419" i="10" s="1"/>
  <c r="BF419" i="10"/>
  <c r="E32" i="10"/>
  <c r="D32" i="10"/>
  <c r="F32" i="10" s="1"/>
  <c r="H32" i="10"/>
  <c r="G32" i="10"/>
  <c r="AY32" i="10" s="1"/>
  <c r="AX32" i="10" s="1"/>
  <c r="BC32" i="10" s="1"/>
  <c r="S32" i="10"/>
  <c r="U32" i="10" s="1"/>
  <c r="D6" i="15"/>
  <c r="AH376" i="10"/>
  <c r="BR376" i="10" s="1"/>
  <c r="BO139" i="10"/>
  <c r="AG413" i="10"/>
  <c r="AD37" i="10"/>
  <c r="AE37" i="10" s="1"/>
  <c r="H27" i="10"/>
  <c r="S27" i="10"/>
  <c r="U27" i="10" s="1"/>
  <c r="E27" i="10"/>
  <c r="W26" i="10" s="1"/>
  <c r="BG26" i="10" s="1"/>
  <c r="G27" i="10"/>
  <c r="AY27" i="10" s="1"/>
  <c r="AX27" i="10" s="1"/>
  <c r="BC27" i="10" s="1"/>
  <c r="D27" i="10"/>
  <c r="F27" i="10" s="1"/>
  <c r="X466" i="10"/>
  <c r="Y466" i="10" s="1"/>
  <c r="Z466" i="10" s="1"/>
  <c r="AA466" i="10" s="1"/>
  <c r="BG466" i="10"/>
  <c r="BC354" i="10"/>
  <c r="AZ354" i="10" s="1"/>
  <c r="BF354" i="10"/>
  <c r="BF403" i="10"/>
  <c r="BG403" i="10"/>
  <c r="BC403" i="10"/>
  <c r="AZ403" i="10" s="1"/>
  <c r="BH403" i="10"/>
  <c r="BI403" i="10"/>
  <c r="BJ403" i="10"/>
  <c r="BF421" i="10"/>
  <c r="BC421" i="10"/>
  <c r="AZ421" i="10" s="1"/>
  <c r="BH433" i="10"/>
  <c r="BI433" i="10"/>
  <c r="BJ433" i="10"/>
  <c r="BK433" i="10"/>
  <c r="BL433" i="10"/>
  <c r="BC433" i="10"/>
  <c r="AZ433" i="10" s="1"/>
  <c r="BF433" i="10"/>
  <c r="BC449" i="10"/>
  <c r="AZ449" i="10" s="1"/>
  <c r="BH449" i="10"/>
  <c r="BG449" i="10"/>
  <c r="BI449" i="10"/>
  <c r="BC451" i="10"/>
  <c r="AZ451" i="10" s="1"/>
  <c r="BB431" i="10"/>
  <c r="BB433" i="10"/>
  <c r="V29" i="10"/>
  <c r="BN111" i="10"/>
  <c r="BN150" i="10"/>
  <c r="BN376" i="10"/>
  <c r="BB412" i="10"/>
  <c r="BG436" i="10"/>
  <c r="BR362" i="10"/>
  <c r="W126" i="10"/>
  <c r="W427" i="10"/>
  <c r="BF449" i="10"/>
  <c r="V76" i="10"/>
  <c r="W76" i="10" s="1"/>
  <c r="BG76" i="10" s="1"/>
  <c r="U91" i="10"/>
  <c r="BB91" i="10" s="1"/>
  <c r="U75" i="10"/>
  <c r="V75" i="10"/>
  <c r="BF75" i="10" s="1"/>
  <c r="BF154" i="10"/>
  <c r="BG209" i="10"/>
  <c r="BF225" i="10"/>
  <c r="BF227" i="10"/>
  <c r="BG321" i="10"/>
  <c r="BF176" i="10"/>
  <c r="BF226" i="10"/>
  <c r="BF228" i="10"/>
  <c r="BI234" i="10"/>
  <c r="BF322" i="10"/>
  <c r="BF324" i="10"/>
  <c r="BB465" i="10"/>
  <c r="BJ454" i="10"/>
  <c r="BF275" i="10"/>
  <c r="BH344" i="10"/>
  <c r="BK360" i="10"/>
  <c r="BF63" i="10"/>
  <c r="BC383" i="10"/>
  <c r="AZ383" i="10" s="1"/>
  <c r="BC387" i="10"/>
  <c r="AZ387" i="10" s="1"/>
  <c r="BC407" i="10"/>
  <c r="AZ407" i="10" s="1"/>
  <c r="BC441" i="10"/>
  <c r="AZ441" i="10" s="1"/>
  <c r="BG467" i="10"/>
  <c r="BH467" i="10"/>
  <c r="BC394" i="10"/>
  <c r="AZ394" i="10" s="1"/>
  <c r="BF394" i="10"/>
  <c r="BI398" i="10"/>
  <c r="BC398" i="10"/>
  <c r="AZ398" i="10" s="1"/>
  <c r="BJ398" i="10"/>
  <c r="BC410" i="10"/>
  <c r="AZ410" i="10" s="1"/>
  <c r="BC357" i="10"/>
  <c r="AZ357" i="10" s="1"/>
  <c r="BC328" i="10"/>
  <c r="AZ328" i="10" s="1"/>
  <c r="BF328" i="10"/>
  <c r="BG328" i="10"/>
  <c r="BC472" i="10"/>
  <c r="AZ472" i="10" s="1"/>
  <c r="BC446" i="10"/>
  <c r="AZ446" i="10" s="1"/>
  <c r="BF446" i="10"/>
  <c r="BC450" i="10"/>
  <c r="AZ450" i="10" s="1"/>
  <c r="BF450" i="10"/>
  <c r="BC462" i="10"/>
  <c r="AZ462" i="10" s="1"/>
  <c r="BF462" i="10"/>
  <c r="BC466" i="10"/>
  <c r="AZ466" i="10" s="1"/>
  <c r="BF466" i="10"/>
  <c r="BC213" i="10"/>
  <c r="AZ213" i="10" s="1"/>
  <c r="BG213" i="10"/>
  <c r="BC219" i="10"/>
  <c r="AZ219" i="10" s="1"/>
  <c r="BF219" i="10"/>
  <c r="BC229" i="10"/>
  <c r="AZ229" i="10" s="1"/>
  <c r="BH229" i="10"/>
  <c r="BC235" i="10"/>
  <c r="AZ235" i="10" s="1"/>
  <c r="BF235" i="10"/>
  <c r="BG235" i="10"/>
  <c r="BG245" i="10"/>
  <c r="BC245" i="10"/>
  <c r="AZ245" i="10" s="1"/>
  <c r="BC257" i="10"/>
  <c r="AZ257" i="10" s="1"/>
  <c r="BG257" i="10"/>
  <c r="BC271" i="10"/>
  <c r="AZ271" i="10" s="1"/>
  <c r="BG271" i="10"/>
  <c r="BG307" i="10"/>
  <c r="BC307" i="10"/>
  <c r="AZ307" i="10" s="1"/>
  <c r="BH315" i="10"/>
  <c r="BJ315" i="10"/>
  <c r="BF391" i="10"/>
  <c r="BF380" i="10"/>
  <c r="BH307" i="10"/>
  <c r="BG113" i="10"/>
  <c r="BH372" i="10"/>
  <c r="BI372" i="10"/>
  <c r="BC351" i="10"/>
  <c r="AZ351" i="10" s="1"/>
  <c r="BC440" i="10"/>
  <c r="AZ440" i="10" s="1"/>
  <c r="BF440" i="10"/>
  <c r="BG195" i="10"/>
  <c r="BF195" i="10"/>
  <c r="BF199" i="10"/>
  <c r="BH199" i="10"/>
  <c r="BC201" i="10"/>
  <c r="AZ201" i="10" s="1"/>
  <c r="BF201" i="10"/>
  <c r="BF207" i="10"/>
  <c r="BI207" i="10"/>
  <c r="BL207" i="10"/>
  <c r="BC221" i="10"/>
  <c r="AZ221" i="10" s="1"/>
  <c r="BF221" i="10"/>
  <c r="BC255" i="10"/>
  <c r="AZ255" i="10" s="1"/>
  <c r="BF255" i="10"/>
  <c r="BC269" i="10"/>
  <c r="AZ269" i="10" s="1"/>
  <c r="BF269" i="10"/>
  <c r="BH269" i="10"/>
  <c r="BF277" i="10"/>
  <c r="BC277" i="10"/>
  <c r="AZ277" i="10" s="1"/>
  <c r="BG277" i="10"/>
  <c r="BF309" i="10"/>
  <c r="BC309" i="10"/>
  <c r="AZ309" i="10" s="1"/>
  <c r="BG309" i="10"/>
  <c r="BC194" i="10"/>
  <c r="AZ194" i="10" s="1"/>
  <c r="BF194" i="10"/>
  <c r="BG220" i="10"/>
  <c r="BC220" i="10"/>
  <c r="AZ220" i="10" s="1"/>
  <c r="BF220" i="10"/>
  <c r="BH220" i="10"/>
  <c r="BF222" i="10"/>
  <c r="BC222" i="10"/>
  <c r="AZ222" i="10" s="1"/>
  <c r="BG246" i="10"/>
  <c r="BC246" i="10"/>
  <c r="AZ246" i="10" s="1"/>
  <c r="BC248" i="10"/>
  <c r="AZ248" i="10" s="1"/>
  <c r="BC264" i="10"/>
  <c r="AZ264" i="10" s="1"/>
  <c r="BF264" i="10"/>
  <c r="BF65" i="10"/>
  <c r="BC124" i="10"/>
  <c r="AZ124" i="10" s="1"/>
  <c r="BC136" i="10"/>
  <c r="AZ136" i="10" s="1"/>
  <c r="BC154" i="10"/>
  <c r="AZ154" i="10" s="1"/>
  <c r="BC166" i="10"/>
  <c r="AZ166" i="10" s="1"/>
  <c r="BC104" i="10"/>
  <c r="AZ104" i="10" s="1"/>
  <c r="BC106" i="10"/>
  <c r="AZ106" i="10" s="1"/>
  <c r="BC146" i="10"/>
  <c r="AZ146" i="10" s="1"/>
  <c r="BC176" i="10"/>
  <c r="AZ176" i="10" s="1"/>
  <c r="BC178" i="10"/>
  <c r="AZ178" i="10" s="1"/>
  <c r="BF397" i="10"/>
  <c r="BF432" i="10"/>
  <c r="BF428" i="10"/>
  <c r="BG428" i="10"/>
  <c r="BC197" i="10"/>
  <c r="AZ197" i="10" s="1"/>
  <c r="BF197" i="10"/>
  <c r="BK199" i="10"/>
  <c r="BG199" i="10"/>
  <c r="BC209" i="10"/>
  <c r="AZ209" i="10" s="1"/>
  <c r="BF209" i="10"/>
  <c r="BC231" i="10"/>
  <c r="AZ231" i="10" s="1"/>
  <c r="BF231" i="10"/>
  <c r="BC263" i="10"/>
  <c r="AZ263" i="10" s="1"/>
  <c r="BF263" i="10"/>
  <c r="BC273" i="10"/>
  <c r="AZ273" i="10" s="1"/>
  <c r="BF273" i="10"/>
  <c r="BC281" i="10"/>
  <c r="AZ281" i="10" s="1"/>
  <c r="BG281" i="10"/>
  <c r="BC317" i="10"/>
  <c r="AZ317" i="10" s="1"/>
  <c r="BH317" i="10"/>
  <c r="BF317" i="10"/>
  <c r="BF178" i="10"/>
  <c r="BI228" i="10"/>
  <c r="BC228" i="10"/>
  <c r="AZ228" i="10" s="1"/>
  <c r="BJ228" i="10"/>
  <c r="BG234" i="10"/>
  <c r="BC234" i="10"/>
  <c r="AZ234" i="10" s="1"/>
  <c r="BH234" i="10"/>
  <c r="BC236" i="10"/>
  <c r="AZ236" i="10" s="1"/>
  <c r="BF236" i="10"/>
  <c r="BC322" i="10"/>
  <c r="AZ322" i="10" s="1"/>
  <c r="BG322" i="10"/>
  <c r="BH322" i="10"/>
  <c r="BC324" i="10"/>
  <c r="AZ324" i="10" s="1"/>
  <c r="BG324" i="10"/>
  <c r="BG356" i="10"/>
  <c r="BF356" i="10"/>
  <c r="BF464" i="10"/>
  <c r="BI115" i="10"/>
  <c r="BJ115" i="10"/>
  <c r="BL115" i="10"/>
  <c r="BL456" i="10"/>
  <c r="BM456" i="10"/>
  <c r="BC241" i="10"/>
  <c r="AZ241" i="10" s="1"/>
  <c r="BI241" i="10"/>
  <c r="BJ241" i="10"/>
  <c r="BL241" i="10"/>
  <c r="BF164" i="10"/>
  <c r="BH164" i="10"/>
  <c r="BI164" i="10"/>
  <c r="BJ164" i="10"/>
  <c r="BL164" i="10"/>
  <c r="BN164" i="10"/>
  <c r="BG168" i="10"/>
  <c r="BH168" i="10"/>
  <c r="BI168" i="10"/>
  <c r="BF172" i="10"/>
  <c r="BC172" i="10"/>
  <c r="AZ172" i="10" s="1"/>
  <c r="BF174" i="10"/>
  <c r="BH174" i="10"/>
  <c r="BK174" i="10"/>
  <c r="BL174" i="10"/>
  <c r="BM174" i="10"/>
  <c r="BN174" i="10"/>
  <c r="BG180" i="10"/>
  <c r="BC180" i="10"/>
  <c r="AZ180" i="10" s="1"/>
  <c r="BH180" i="10"/>
  <c r="BI180" i="10"/>
  <c r="BL180" i="10"/>
  <c r="BH184" i="10"/>
  <c r="BF184" i="10"/>
  <c r="BG184" i="10"/>
  <c r="BJ184" i="10"/>
  <c r="BH188" i="10"/>
  <c r="BJ188" i="10"/>
  <c r="BF192" i="10"/>
  <c r="BI192" i="10"/>
  <c r="BJ192" i="10"/>
  <c r="BM192" i="10"/>
  <c r="BH192" i="10"/>
  <c r="BG192" i="10"/>
  <c r="BN192" i="10"/>
  <c r="BO192" i="10"/>
  <c r="BP192" i="10"/>
  <c r="BH196" i="10"/>
  <c r="BF196" i="10"/>
  <c r="BK196" i="10"/>
  <c r="BL196" i="10"/>
  <c r="BH198" i="10"/>
  <c r="BG198" i="10"/>
  <c r="BJ198" i="10"/>
  <c r="BK198" i="10"/>
  <c r="BL198" i="10"/>
  <c r="BN198" i="10"/>
  <c r="BO198" i="10"/>
  <c r="BI202" i="10"/>
  <c r="BC202" i="10"/>
  <c r="AZ202" i="10" s="1"/>
  <c r="BF206" i="10"/>
  <c r="BC206" i="10"/>
  <c r="AZ206" i="10" s="1"/>
  <c r="BH206" i="10"/>
  <c r="BJ206" i="10"/>
  <c r="BK206" i="10"/>
  <c r="BL206" i="10"/>
  <c r="BN206" i="10"/>
  <c r="BO206" i="10"/>
  <c r="BF208" i="10"/>
  <c r="BL208" i="10"/>
  <c r="BJ208" i="10"/>
  <c r="BG208" i="10"/>
  <c r="BC208" i="10"/>
  <c r="AZ208" i="10" s="1"/>
  <c r="BI208" i="10"/>
  <c r="BF210" i="10"/>
  <c r="BH210" i="10"/>
  <c r="BG210" i="10"/>
  <c r="BI210" i="10"/>
  <c r="BJ210" i="10"/>
  <c r="BC214" i="10"/>
  <c r="AZ214" i="10" s="1"/>
  <c r="BF214" i="10"/>
  <c r="BG214" i="10"/>
  <c r="BC216" i="10"/>
  <c r="AZ216" i="10" s="1"/>
  <c r="BC218" i="10"/>
  <c r="AZ218" i="10" s="1"/>
  <c r="BG218" i="10"/>
  <c r="BJ218" i="10"/>
  <c r="BM218" i="10"/>
  <c r="BN218" i="10"/>
  <c r="BO218" i="10"/>
  <c r="BP218" i="10"/>
  <c r="BQ218" i="10"/>
  <c r="BG230" i="10"/>
  <c r="BF230" i="10"/>
  <c r="BC230" i="10"/>
  <c r="AZ230" i="10" s="1"/>
  <c r="BJ230" i="10"/>
  <c r="BH230" i="10"/>
  <c r="BM230" i="10"/>
  <c r="BN230" i="10"/>
  <c r="BC240" i="10"/>
  <c r="AZ240" i="10" s="1"/>
  <c r="BC244" i="10"/>
  <c r="AZ244" i="10" s="1"/>
  <c r="BC252" i="10"/>
  <c r="AZ252" i="10" s="1"/>
  <c r="BC254" i="10"/>
  <c r="AZ254" i="10" s="1"/>
  <c r="BG254" i="10"/>
  <c r="BC266" i="10"/>
  <c r="AZ266" i="10" s="1"/>
  <c r="BF266" i="10"/>
  <c r="BH266" i="10"/>
  <c r="BH268" i="10"/>
  <c r="BG268" i="10"/>
  <c r="BF268" i="10"/>
  <c r="BC268" i="10"/>
  <c r="AZ268" i="10" s="1"/>
  <c r="BF270" i="10"/>
  <c r="BJ270" i="10"/>
  <c r="BC270" i="10"/>
  <c r="AZ270" i="10" s="1"/>
  <c r="BF308" i="10"/>
  <c r="BG308" i="10"/>
  <c r="BI308" i="10"/>
  <c r="BJ308" i="10"/>
  <c r="BK308" i="10"/>
  <c r="BL308" i="10"/>
  <c r="BC310" i="10"/>
  <c r="AZ310" i="10" s="1"/>
  <c r="BF310" i="10"/>
  <c r="BK310" i="10"/>
  <c r="BJ310" i="10"/>
  <c r="BQ310" i="10"/>
  <c r="BC314" i="10"/>
  <c r="AZ314" i="10" s="1"/>
  <c r="BG314" i="10"/>
  <c r="BF314" i="10"/>
  <c r="BJ314" i="10"/>
  <c r="BH314" i="10"/>
  <c r="BI314" i="10"/>
  <c r="BK314" i="10"/>
  <c r="BM314" i="10"/>
  <c r="BC316" i="10"/>
  <c r="AZ316" i="10" s="1"/>
  <c r="BG316" i="10"/>
  <c r="BJ316" i="10"/>
  <c r="BH316" i="10"/>
  <c r="BN316" i="10"/>
  <c r="BQ316" i="10"/>
  <c r="BF318" i="10"/>
  <c r="BC318" i="10"/>
  <c r="AZ318" i="10" s="1"/>
  <c r="BH318" i="10"/>
  <c r="BI318" i="10"/>
  <c r="BJ318" i="10"/>
  <c r="BL318" i="10"/>
  <c r="BM318" i="10"/>
  <c r="BN318" i="10"/>
  <c r="BO318" i="10"/>
  <c r="BC326" i="10"/>
  <c r="AZ326" i="10" s="1"/>
  <c r="BF326" i="10"/>
  <c r="BI326" i="10"/>
  <c r="BG64" i="10"/>
  <c r="BH64" i="10"/>
  <c r="BI64" i="10"/>
  <c r="BK64" i="10"/>
  <c r="BF50" i="10"/>
  <c r="BF334" i="10"/>
  <c r="BC334" i="10"/>
  <c r="AZ334" i="10" s="1"/>
  <c r="BH334" i="10"/>
  <c r="BI334" i="10"/>
  <c r="BJ334" i="10"/>
  <c r="BL334" i="10"/>
  <c r="BO334" i="10"/>
  <c r="BP334" i="10"/>
  <c r="BC336" i="10"/>
  <c r="AZ336" i="10" s="1"/>
  <c r="BF336" i="10"/>
  <c r="BH336" i="10"/>
  <c r="BG336" i="10"/>
  <c r="BI336" i="10"/>
  <c r="BC338" i="10"/>
  <c r="AZ338" i="10" s="1"/>
  <c r="BH338" i="10"/>
  <c r="BJ338" i="10"/>
  <c r="BM338" i="10"/>
  <c r="BK340" i="10"/>
  <c r="BL340" i="10"/>
  <c r="BG344" i="10"/>
  <c r="BC344" i="10"/>
  <c r="AZ344" i="10" s="1"/>
  <c r="BJ344" i="10"/>
  <c r="BK344" i="10"/>
  <c r="BL344" i="10"/>
  <c r="BM344" i="10"/>
  <c r="BF344" i="10"/>
  <c r="BN344" i="10"/>
  <c r="BP344" i="10"/>
  <c r="BH346" i="10"/>
  <c r="BK346" i="10"/>
  <c r="BM346" i="10"/>
  <c r="BC350" i="10"/>
  <c r="AZ350" i="10" s="1"/>
  <c r="BG350" i="10"/>
  <c r="BF350" i="10"/>
  <c r="BF67" i="10"/>
  <c r="BH67" i="10"/>
  <c r="BC360" i="10"/>
  <c r="AZ360" i="10" s="1"/>
  <c r="BI360" i="10"/>
  <c r="BG360" i="10"/>
  <c r="BN360" i="10"/>
  <c r="BC423" i="10"/>
  <c r="AZ423" i="10" s="1"/>
  <c r="BH423" i="10"/>
  <c r="BJ423" i="10"/>
  <c r="BL423" i="10"/>
  <c r="AW101" i="10"/>
  <c r="BC101" i="10" s="1"/>
  <c r="AZ101" i="10" s="1"/>
  <c r="BF5" i="10"/>
  <c r="BC5" i="10"/>
  <c r="BC12" i="10"/>
  <c r="BG12" i="10"/>
  <c r="BF12" i="10"/>
  <c r="BC13" i="10"/>
  <c r="BF13" i="10"/>
  <c r="BG13" i="10"/>
  <c r="BC14" i="10"/>
  <c r="BG14" i="10"/>
  <c r="BF14" i="10"/>
  <c r="BC15" i="10"/>
  <c r="BF15" i="10"/>
  <c r="BG15" i="10"/>
  <c r="BG22" i="10"/>
  <c r="BF22" i="10"/>
  <c r="BF23" i="10"/>
  <c r="BC23" i="10"/>
  <c r="BC24" i="10"/>
  <c r="BF24" i="10"/>
  <c r="BH24" i="10"/>
  <c r="BG24" i="10"/>
  <c r="BJ24" i="10"/>
  <c r="BC25" i="10"/>
  <c r="BF25" i="10"/>
  <c r="BH25" i="10"/>
  <c r="BG25" i="10"/>
  <c r="BC26" i="10"/>
  <c r="BF26" i="10"/>
  <c r="BQ346" i="10"/>
  <c r="BQ308" i="10"/>
  <c r="BP346" i="10"/>
  <c r="BP376" i="10"/>
  <c r="BP308" i="10"/>
  <c r="BC50" i="10"/>
  <c r="BO346" i="10"/>
  <c r="BQ206" i="10"/>
  <c r="BQ198" i="10"/>
  <c r="BQ334" i="10"/>
  <c r="BO376" i="10"/>
  <c r="BO150" i="10"/>
  <c r="BN423" i="10"/>
  <c r="BO174" i="10"/>
  <c r="BN346" i="10"/>
  <c r="BR316" i="10"/>
  <c r="BQ318" i="10"/>
  <c r="BM115" i="10"/>
  <c r="BM308" i="10"/>
  <c r="BM168" i="10"/>
  <c r="BO316" i="10"/>
  <c r="BN334" i="10"/>
  <c r="BK241" i="10"/>
  <c r="BL338" i="10"/>
  <c r="BQ192" i="10"/>
  <c r="BP196" i="10"/>
  <c r="BQ230" i="10"/>
  <c r="BM334" i="10"/>
  <c r="BK115" i="10"/>
  <c r="BJ346" i="10"/>
  <c r="BM316" i="10"/>
  <c r="BJ174" i="10"/>
  <c r="BJ336" i="10"/>
  <c r="BK180" i="10"/>
  <c r="BK164" i="10"/>
  <c r="BN196" i="10"/>
  <c r="BL316" i="10"/>
  <c r="BO230" i="10"/>
  <c r="BK334" i="10"/>
  <c r="BH241" i="10"/>
  <c r="BL310" i="10"/>
  <c r="BI174" i="10"/>
  <c r="BH326" i="10"/>
  <c r="BI184" i="10"/>
  <c r="BJ180" i="10"/>
  <c r="BL218" i="10"/>
  <c r="BI24" i="10"/>
  <c r="BK270" i="10"/>
  <c r="BK316" i="10"/>
  <c r="BM196" i="10"/>
  <c r="BK318" i="10"/>
  <c r="BH115" i="10"/>
  <c r="BH308" i="10"/>
  <c r="BG241" i="10"/>
  <c r="BC4" i="10"/>
  <c r="BG115" i="10"/>
  <c r="BG174" i="10"/>
  <c r="BC160" i="10"/>
  <c r="AZ160" i="10" s="1"/>
  <c r="BJ340" i="10"/>
  <c r="BL230" i="10"/>
  <c r="BG164" i="10"/>
  <c r="BG188" i="10"/>
  <c r="BI230" i="10"/>
  <c r="BI218" i="10"/>
  <c r="BK208" i="10"/>
  <c r="BC210" i="10"/>
  <c r="AZ210" i="10" s="1"/>
  <c r="BF202" i="10"/>
  <c r="BF188" i="10"/>
  <c r="BC346" i="10"/>
  <c r="AZ346" i="10" s="1"/>
  <c r="BR318" i="10"/>
  <c r="BP150" i="10"/>
  <c r="BO308" i="10"/>
  <c r="BO168" i="10"/>
  <c r="BR196" i="10"/>
  <c r="BR344" i="10"/>
  <c r="BR192" i="10"/>
  <c r="BR230" i="10"/>
  <c r="BL168" i="10"/>
  <c r="BL184" i="10"/>
  <c r="BI15" i="10"/>
  <c r="BF86" i="10"/>
  <c r="BF138" i="10"/>
  <c r="BF92" i="10"/>
  <c r="BC308" i="10"/>
  <c r="AZ308" i="10" s="1"/>
  <c r="BF241" i="10"/>
  <c r="BC67" i="10"/>
  <c r="AZ67" i="10" s="1"/>
  <c r="BC129" i="10"/>
  <c r="AZ129" i="10" s="1"/>
  <c r="BG129" i="10"/>
  <c r="BC138" i="10"/>
  <c r="AZ138" i="10" s="1"/>
  <c r="BC184" i="10"/>
  <c r="AZ184" i="10" s="1"/>
  <c r="BC98" i="10"/>
  <c r="AZ98" i="10" s="1"/>
  <c r="BF348" i="10"/>
  <c r="BF39" i="10"/>
  <c r="BG326" i="10"/>
  <c r="BG346" i="10"/>
  <c r="BI188" i="10"/>
  <c r="BK218" i="10"/>
  <c r="BL254" i="10"/>
  <c r="BF144" i="10"/>
  <c r="BF64" i="10"/>
  <c r="BC92" i="10"/>
  <c r="AZ92" i="10" s="1"/>
  <c r="BC144" i="10"/>
  <c r="AZ144" i="10" s="1"/>
  <c r="BC174" i="10"/>
  <c r="AZ174" i="10" s="1"/>
  <c r="BC188" i="10"/>
  <c r="AZ188" i="10" s="1"/>
  <c r="BC192" i="10"/>
  <c r="AZ192" i="10" s="1"/>
  <c r="BC164" i="10"/>
  <c r="AZ164" i="10" s="1"/>
  <c r="BF346" i="10"/>
  <c r="BF338" i="10"/>
  <c r="BF426" i="10"/>
  <c r="BK230" i="10"/>
  <c r="BH350" i="10"/>
  <c r="BC249" i="10"/>
  <c r="AZ249" i="10" s="1"/>
  <c r="BF249" i="10"/>
  <c r="BF315" i="10"/>
  <c r="BC315" i="10"/>
  <c r="AZ315" i="10" s="1"/>
  <c r="BC323" i="10"/>
  <c r="AZ323" i="10" s="1"/>
  <c r="BF323" i="10"/>
  <c r="BG233" i="10"/>
  <c r="BG318" i="10"/>
  <c r="AC101" i="10"/>
  <c r="AH388" i="10"/>
  <c r="BR388" i="10" s="1"/>
  <c r="AE183" i="10"/>
  <c r="BN183" i="10"/>
  <c r="AD169" i="10"/>
  <c r="AD189" i="10"/>
  <c r="AF168" i="10"/>
  <c r="Z268" i="10"/>
  <c r="BI268" i="10"/>
  <c r="BK194" i="10"/>
  <c r="AK74" i="10"/>
  <c r="BG74" i="10"/>
  <c r="Z267" i="10"/>
  <c r="BI267" i="10"/>
  <c r="BJ372" i="10"/>
  <c r="AA372" i="10"/>
  <c r="BL370" i="10"/>
  <c r="AC370" i="10"/>
  <c r="BK210" i="10"/>
  <c r="AB210" i="10"/>
  <c r="BI350" i="10"/>
  <c r="BG408" i="10"/>
  <c r="BJ254" i="10"/>
  <c r="BG194" i="10"/>
  <c r="BH194" i="10"/>
  <c r="BF327" i="10"/>
  <c r="BG202" i="10"/>
  <c r="BG317" i="10"/>
  <c r="BI344" i="10"/>
  <c r="BI39" i="10"/>
  <c r="BM93" i="10"/>
  <c r="BN93" i="10"/>
  <c r="BH93" i="10"/>
  <c r="BK93" i="10"/>
  <c r="BL93" i="10"/>
  <c r="BK179" i="10"/>
  <c r="BL179" i="10"/>
  <c r="BI179" i="10"/>
  <c r="BM179" i="10"/>
  <c r="BC95" i="10"/>
  <c r="AZ95" i="10" s="1"/>
  <c r="BH95" i="10"/>
  <c r="BK95" i="10"/>
  <c r="BL95" i="10"/>
  <c r="BM95" i="10"/>
  <c r="BI95" i="10"/>
  <c r="BJ95" i="10"/>
  <c r="BC123" i="10"/>
  <c r="AZ123" i="10" s="1"/>
  <c r="BC139" i="10"/>
  <c r="AZ139" i="10" s="1"/>
  <c r="BG139" i="10"/>
  <c r="BH139" i="10"/>
  <c r="BI139" i="10"/>
  <c r="BJ139" i="10"/>
  <c r="BF139" i="10"/>
  <c r="BK139" i="10"/>
  <c r="BL139" i="10"/>
  <c r="BM139" i="10"/>
  <c r="BN139" i="10"/>
  <c r="BB39" i="10"/>
  <c r="AK39" i="10"/>
  <c r="AJ39" i="10"/>
  <c r="AL39" i="10"/>
  <c r="AM39" i="10"/>
  <c r="BC91" i="10"/>
  <c r="AZ91" i="10" s="1"/>
  <c r="BH91" i="10"/>
  <c r="BJ91" i="10"/>
  <c r="BK91" i="10"/>
  <c r="BL91" i="10"/>
  <c r="BM91" i="10"/>
  <c r="BI91" i="10"/>
  <c r="BC183" i="10"/>
  <c r="AZ183" i="10" s="1"/>
  <c r="BJ183" i="10"/>
  <c r="BL183" i="10"/>
  <c r="BK183" i="10"/>
  <c r="BM183" i="10"/>
  <c r="BO95" i="10"/>
  <c r="BF131" i="10"/>
  <c r="V31" i="10"/>
  <c r="BB423" i="10"/>
  <c r="BB93" i="10"/>
  <c r="BB109" i="10"/>
  <c r="BB115" i="10"/>
  <c r="BB187" i="10"/>
  <c r="X193" i="10"/>
  <c r="BG193" i="10"/>
  <c r="X255" i="10"/>
  <c r="BG255" i="10"/>
  <c r="X225" i="10"/>
  <c r="BG225" i="10"/>
  <c r="X223" i="10"/>
  <c r="BG223" i="10"/>
  <c r="X215" i="10"/>
  <c r="Y215" i="10" s="1"/>
  <c r="BG215" i="10"/>
  <c r="X263" i="10"/>
  <c r="BG263" i="10"/>
  <c r="U419" i="10"/>
  <c r="T419" i="10"/>
  <c r="U69" i="10"/>
  <c r="T69" i="10"/>
  <c r="BJ179" i="10"/>
  <c r="W110" i="10"/>
  <c r="W96" i="10"/>
  <c r="W80" i="10"/>
  <c r="W94" i="10"/>
  <c r="W90" i="10"/>
  <c r="W144" i="10"/>
  <c r="W122" i="10"/>
  <c r="V47" i="10"/>
  <c r="AJ47" i="10" s="1"/>
  <c r="BB388" i="10"/>
  <c r="X327" i="10"/>
  <c r="BG327" i="10"/>
  <c r="X259" i="10"/>
  <c r="BG259" i="10"/>
  <c r="X227" i="10"/>
  <c r="Y227" i="10" s="1"/>
  <c r="BG227" i="10"/>
  <c r="Y219" i="10"/>
  <c r="BH219" i="10"/>
  <c r="X211" i="10"/>
  <c r="BG211" i="10"/>
  <c r="X203" i="10"/>
  <c r="BG203" i="10"/>
  <c r="T467" i="10"/>
  <c r="U467" i="10"/>
  <c r="T445" i="10"/>
  <c r="U445" i="10"/>
  <c r="U323" i="10"/>
  <c r="T323" i="10"/>
  <c r="U63" i="10"/>
  <c r="T63" i="10"/>
  <c r="BB341" i="10"/>
  <c r="BF412" i="10"/>
  <c r="BB118" i="10"/>
  <c r="W51" i="10"/>
  <c r="X51" i="10" s="1"/>
  <c r="W217" i="10"/>
  <c r="BB376" i="10"/>
  <c r="BB338" i="10"/>
  <c r="BB435" i="10"/>
  <c r="BB455" i="10"/>
  <c r="BB469" i="10"/>
  <c r="BF55" i="10"/>
  <c r="U329" i="10"/>
  <c r="BB329" i="10" s="1"/>
  <c r="BB333" i="10"/>
  <c r="BB309" i="10"/>
  <c r="AX3" i="5"/>
  <c r="AM3" i="5"/>
  <c r="BB137" i="10"/>
  <c r="BB456" i="10"/>
  <c r="BB346" i="10"/>
  <c r="BB427" i="10"/>
  <c r="BB429" i="10"/>
  <c r="BB439" i="10"/>
  <c r="BB475" i="10"/>
  <c r="BB315" i="10"/>
  <c r="BB299" i="10"/>
  <c r="BB197" i="10"/>
  <c r="BF261" i="10"/>
  <c r="BC258" i="10"/>
  <c r="AZ258" i="10" s="1"/>
  <c r="AO466" i="10"/>
  <c r="U57" i="10"/>
  <c r="BC349" i="10"/>
  <c r="AZ349" i="10" s="1"/>
  <c r="T25" i="10"/>
  <c r="AJ25" i="10" s="1"/>
  <c r="K157" i="10"/>
  <c r="K165" i="10"/>
  <c r="AA39" i="10"/>
  <c r="BJ39" i="10"/>
  <c r="Z281" i="10"/>
  <c r="BI281" i="10"/>
  <c r="Y74" i="10"/>
  <c r="V33" i="10"/>
  <c r="W33" i="10" s="1"/>
  <c r="BG33" i="10" s="1"/>
  <c r="AJ29" i="10"/>
  <c r="BH249" i="10"/>
  <c r="AG139" i="10"/>
  <c r="BP139" i="10"/>
  <c r="W31" i="10"/>
  <c r="AJ21" i="10"/>
  <c r="AK21" i="10"/>
  <c r="BK125" i="10"/>
  <c r="BI125" i="10"/>
  <c r="BJ125" i="10"/>
  <c r="BC171" i="10"/>
  <c r="AZ171" i="10" s="1"/>
  <c r="BF171" i="10"/>
  <c r="BB37" i="10"/>
  <c r="AJ37" i="10"/>
  <c r="AL37" i="10"/>
  <c r="AN37" i="10"/>
  <c r="AK37" i="10"/>
  <c r="AM37" i="10"/>
  <c r="BJ82" i="10"/>
  <c r="BK82" i="10"/>
  <c r="AJ84" i="10"/>
  <c r="W84" i="10"/>
  <c r="BH101" i="10"/>
  <c r="BI101" i="10"/>
  <c r="BJ101" i="10"/>
  <c r="BK101" i="10"/>
  <c r="BC167" i="10"/>
  <c r="AZ167" i="10" s="1"/>
  <c r="BH167" i="10"/>
  <c r="BI167" i="10"/>
  <c r="BJ167" i="10"/>
  <c r="BK167" i="10"/>
  <c r="BL167" i="10"/>
  <c r="BC173" i="10"/>
  <c r="AZ173" i="10" s="1"/>
  <c r="BJ173" i="10"/>
  <c r="BK173" i="10"/>
  <c r="BF173" i="10"/>
  <c r="BH173" i="10"/>
  <c r="BI173" i="10"/>
  <c r="BL173" i="10"/>
  <c r="BC181" i="10"/>
  <c r="AZ181" i="10" s="1"/>
  <c r="BF181" i="10"/>
  <c r="BJ181" i="10"/>
  <c r="BK181" i="10"/>
  <c r="BH181" i="10"/>
  <c r="BI181" i="10"/>
  <c r="BL181" i="10"/>
  <c r="BK187" i="10"/>
  <c r="BJ187" i="10"/>
  <c r="BC88" i="10"/>
  <c r="AZ88" i="10" s="1"/>
  <c r="X354" i="10"/>
  <c r="BG354" i="10"/>
  <c r="BC151" i="10"/>
  <c r="AZ151" i="10" s="1"/>
  <c r="BG151" i="10"/>
  <c r="BK151" i="10"/>
  <c r="BL151" i="10"/>
  <c r="BF120" i="10"/>
  <c r="BJ120" i="10"/>
  <c r="BM120" i="10"/>
  <c r="BK120" i="10"/>
  <c r="BL120" i="10"/>
  <c r="BG132" i="10"/>
  <c r="BI132" i="10"/>
  <c r="BH132" i="10"/>
  <c r="BJ132" i="10"/>
  <c r="BK132" i="10"/>
  <c r="BC118" i="10"/>
  <c r="AZ118" i="10" s="1"/>
  <c r="BF118" i="10"/>
  <c r="H42" i="10"/>
  <c r="S42" i="10"/>
  <c r="U42" i="10" s="1"/>
  <c r="D42" i="10"/>
  <c r="F42" i="10" s="1"/>
  <c r="G42" i="10"/>
  <c r="AY42" i="10" s="1"/>
  <c r="AX42" i="10" s="1"/>
  <c r="BC42" i="10" s="1"/>
  <c r="E42" i="10"/>
  <c r="W41" i="10" s="1"/>
  <c r="D28" i="10"/>
  <c r="F28" i="10" s="1"/>
  <c r="G28" i="10"/>
  <c r="AY28" i="10" s="1"/>
  <c r="AX28" i="10" s="1"/>
  <c r="BC28" i="10" s="1"/>
  <c r="E28" i="10"/>
  <c r="H28" i="10"/>
  <c r="S28" i="10"/>
  <c r="U28" i="10" s="1"/>
  <c r="BG111" i="10"/>
  <c r="BH111" i="10"/>
  <c r="BK111" i="10"/>
  <c r="BI111" i="10"/>
  <c r="BJ111" i="10"/>
  <c r="BL111" i="10"/>
  <c r="BM111" i="10"/>
  <c r="BC150" i="10"/>
  <c r="AZ150" i="10" s="1"/>
  <c r="BJ150" i="10"/>
  <c r="BK150" i="10"/>
  <c r="BH150" i="10"/>
  <c r="BI150" i="10"/>
  <c r="BL150" i="10"/>
  <c r="BM150" i="10"/>
  <c r="BC376" i="10"/>
  <c r="AZ376" i="10" s="1"/>
  <c r="BH376" i="10"/>
  <c r="BJ376" i="10"/>
  <c r="BL376" i="10"/>
  <c r="BI376" i="10"/>
  <c r="BK376" i="10"/>
  <c r="BM376" i="10"/>
  <c r="BC456" i="10"/>
  <c r="AZ456" i="10" s="1"/>
  <c r="BF456" i="10"/>
  <c r="BG456" i="10"/>
  <c r="BH456" i="10"/>
  <c r="BJ456" i="10"/>
  <c r="BI456" i="10"/>
  <c r="BK456" i="10"/>
  <c r="Y195" i="10"/>
  <c r="BH195" i="10"/>
  <c r="Y161" i="10"/>
  <c r="BH161" i="10"/>
  <c r="X275" i="10"/>
  <c r="BG275" i="10"/>
  <c r="X197" i="10"/>
  <c r="BG197" i="10"/>
  <c r="BC385" i="10"/>
  <c r="AZ385" i="10" s="1"/>
  <c r="BC384" i="10"/>
  <c r="AZ384" i="10" s="1"/>
  <c r="BF384" i="10"/>
  <c r="BG384" i="10"/>
  <c r="BI384" i="10"/>
  <c r="BH384" i="10"/>
  <c r="BJ384" i="10"/>
  <c r="BK384" i="10"/>
  <c r="BL384" i="10"/>
  <c r="BC401" i="10"/>
  <c r="AZ401" i="10" s="1"/>
  <c r="BF401" i="10"/>
  <c r="BC409" i="10"/>
  <c r="AZ409" i="10" s="1"/>
  <c r="BG409" i="10"/>
  <c r="BI409" i="10"/>
  <c r="BJ409" i="10"/>
  <c r="BK409" i="10"/>
  <c r="BF409" i="10"/>
  <c r="BH409" i="10"/>
  <c r="BC447" i="10"/>
  <c r="AZ447" i="10" s="1"/>
  <c r="BF447" i="10"/>
  <c r="BG447" i="10"/>
  <c r="BF455" i="10"/>
  <c r="BC455" i="10"/>
  <c r="AZ455" i="10" s="1"/>
  <c r="BG455" i="10"/>
  <c r="BF463" i="10"/>
  <c r="BI463" i="10"/>
  <c r="BJ463" i="10"/>
  <c r="BC463" i="10"/>
  <c r="AZ463" i="10" s="1"/>
  <c r="BG463" i="10"/>
  <c r="BH463" i="10"/>
  <c r="BK463" i="10"/>
  <c r="BC135" i="10"/>
  <c r="AZ135" i="10" s="1"/>
  <c r="BG135" i="10"/>
  <c r="BJ135" i="10"/>
  <c r="BH135" i="10"/>
  <c r="BK135" i="10"/>
  <c r="BF37" i="10"/>
  <c r="BG37" i="10"/>
  <c r="BH37" i="10"/>
  <c r="BI37" i="10"/>
  <c r="BJ37" i="10"/>
  <c r="BK37" i="10"/>
  <c r="BC127" i="10"/>
  <c r="AZ127" i="10" s="1"/>
  <c r="X394" i="10"/>
  <c r="Y394" i="10" s="1"/>
  <c r="BG394" i="10"/>
  <c r="BG116" i="10"/>
  <c r="BI116" i="10"/>
  <c r="BH116" i="10"/>
  <c r="BJ116" i="10"/>
  <c r="BK116" i="10"/>
  <c r="BG65" i="10"/>
  <c r="AJ65" i="10"/>
  <c r="S10" i="10"/>
  <c r="D10" i="10"/>
  <c r="D19" i="10"/>
  <c r="S19" i="10"/>
  <c r="U19" i="10" s="1"/>
  <c r="BH149" i="10"/>
  <c r="BI149" i="10"/>
  <c r="BK149" i="10"/>
  <c r="BL149" i="10"/>
  <c r="BG149" i="10"/>
  <c r="BJ149" i="10"/>
  <c r="BC375" i="10"/>
  <c r="AZ375" i="10" s="1"/>
  <c r="BC114" i="10"/>
  <c r="AZ114" i="10" s="1"/>
  <c r="BG114" i="10"/>
  <c r="BG221" i="10"/>
  <c r="X221" i="10"/>
  <c r="BI389" i="10"/>
  <c r="BC389" i="10"/>
  <c r="AZ389" i="10" s="1"/>
  <c r="BJ389" i="10"/>
  <c r="BK389" i="10"/>
  <c r="BM389" i="10"/>
  <c r="BC405" i="10"/>
  <c r="AZ405" i="10" s="1"/>
  <c r="BF405" i="10"/>
  <c r="BH405" i="10"/>
  <c r="BJ405" i="10"/>
  <c r="BK405" i="10"/>
  <c r="BG405" i="10"/>
  <c r="BI405" i="10"/>
  <c r="BL405" i="10"/>
  <c r="BC413" i="10"/>
  <c r="AZ413" i="10" s="1"/>
  <c r="BF413" i="10"/>
  <c r="BI413" i="10"/>
  <c r="BK413" i="10"/>
  <c r="BL413" i="10"/>
  <c r="BG413" i="10"/>
  <c r="BH413" i="10"/>
  <c r="BJ413" i="10"/>
  <c r="BM413" i="10"/>
  <c r="BG425" i="10"/>
  <c r="BC425" i="10"/>
  <c r="AZ425" i="10" s="1"/>
  <c r="BF425" i="10"/>
  <c r="BC429" i="10"/>
  <c r="AZ429" i="10" s="1"/>
  <c r="BF429" i="10"/>
  <c r="BG429" i="10"/>
  <c r="BH429" i="10"/>
  <c r="BK429" i="10"/>
  <c r="BM429" i="10"/>
  <c r="BI429" i="10"/>
  <c r="BJ429" i="10"/>
  <c r="BL429" i="10"/>
  <c r="BC453" i="10"/>
  <c r="AZ453" i="10" s="1"/>
  <c r="BF453" i="10"/>
  <c r="BL453" i="10"/>
  <c r="BG453" i="10"/>
  <c r="BH453" i="10"/>
  <c r="BI453" i="10"/>
  <c r="BJ453" i="10"/>
  <c r="BK453" i="10"/>
  <c r="BM453" i="10"/>
  <c r="BN453" i="10"/>
  <c r="BO453" i="10"/>
  <c r="H70" i="10"/>
  <c r="U70" i="10"/>
  <c r="BB70" i="10" s="1"/>
  <c r="E70" i="10"/>
  <c r="W69" i="10" s="1"/>
  <c r="G70" i="10"/>
  <c r="AY70" i="10" s="1"/>
  <c r="AX70" i="10" s="1"/>
  <c r="BC70" i="10" s="1"/>
  <c r="AZ70" i="10" s="1"/>
  <c r="D70" i="10"/>
  <c r="F70" i="10" s="1"/>
  <c r="BI311" i="10"/>
  <c r="Z311" i="10"/>
  <c r="S14" i="10"/>
  <c r="D14" i="10"/>
  <c r="BB71" i="10"/>
  <c r="AJ71" i="10"/>
  <c r="AL71" i="10"/>
  <c r="W131" i="10"/>
  <c r="BG131" i="10" s="1"/>
  <c r="U31" i="10"/>
  <c r="BB31" i="10" s="1"/>
  <c r="W146" i="10"/>
  <c r="W142" i="10"/>
  <c r="W138" i="10"/>
  <c r="W136" i="10"/>
  <c r="W104" i="10"/>
  <c r="W102" i="10"/>
  <c r="W130" i="10"/>
  <c r="W98" i="10"/>
  <c r="W92" i="10"/>
  <c r="W457" i="10"/>
  <c r="W459" i="10"/>
  <c r="W443" i="10"/>
  <c r="W431" i="10"/>
  <c r="W417" i="10"/>
  <c r="W380" i="10"/>
  <c r="BB188" i="10"/>
  <c r="BB190" i="10"/>
  <c r="AJ86" i="10"/>
  <c r="W348" i="10"/>
  <c r="W412" i="10"/>
  <c r="X412" i="10" s="1"/>
  <c r="W464" i="10"/>
  <c r="W438" i="10"/>
  <c r="AJ51" i="10"/>
  <c r="AG6" i="5"/>
  <c r="BK6" i="5" s="1"/>
  <c r="AG7" i="5"/>
  <c r="BK7" i="5" s="1"/>
  <c r="AG5" i="5"/>
  <c r="BK5" i="5" s="1"/>
  <c r="U285" i="10"/>
  <c r="BB285" i="10" s="1"/>
  <c r="AG3" i="5"/>
  <c r="BK3" i="5" s="1"/>
  <c r="U36" i="10"/>
  <c r="T36" i="10"/>
  <c r="D17" i="10"/>
  <c r="S17" i="10"/>
  <c r="BH120" i="10"/>
  <c r="BG137" i="10"/>
  <c r="BG120" i="10"/>
  <c r="BH455" i="10"/>
  <c r="BG401" i="10"/>
  <c r="BF40" i="10"/>
  <c r="BC108" i="10"/>
  <c r="AZ108" i="10" s="1"/>
  <c r="BF124" i="10"/>
  <c r="BC122" i="10"/>
  <c r="AZ122" i="10" s="1"/>
  <c r="W60" i="10"/>
  <c r="AJ60" i="10"/>
  <c r="AK60" i="10"/>
  <c r="BB213" i="10"/>
  <c r="BB221" i="10"/>
  <c r="AV452" i="10"/>
  <c r="AM452" i="10"/>
  <c r="BC162" i="10"/>
  <c r="AZ162" i="10" s="1"/>
  <c r="BF166" i="10"/>
  <c r="BF180" i="10"/>
  <c r="BF212" i="10"/>
  <c r="BF234" i="10"/>
  <c r="W236" i="10"/>
  <c r="BF316" i="10"/>
  <c r="BC80" i="10"/>
  <c r="AZ80" i="10" s="1"/>
  <c r="BG334" i="10"/>
  <c r="AS400" i="10"/>
  <c r="AO400" i="10"/>
  <c r="AK400" i="10"/>
  <c r="AV400" i="10"/>
  <c r="AR400" i="10"/>
  <c r="AN400" i="10"/>
  <c r="AJ400" i="10"/>
  <c r="AO373" i="10"/>
  <c r="AV373" i="10"/>
  <c r="AN373" i="10"/>
  <c r="AS365" i="10"/>
  <c r="AK365" i="10"/>
  <c r="AR365" i="10"/>
  <c r="AN365" i="10"/>
  <c r="AJ365" i="10"/>
  <c r="AV148" i="10"/>
  <c r="AR148" i="10"/>
  <c r="AN148" i="10"/>
  <c r="AJ148" i="10"/>
  <c r="AQ148" i="10"/>
  <c r="V148" i="10"/>
  <c r="W148" i="10" s="1"/>
  <c r="X148" i="10" s="1"/>
  <c r="Y148" i="10" s="1"/>
  <c r="Z148" i="10" s="1"/>
  <c r="AA148" i="10" s="1"/>
  <c r="AB148" i="10" s="1"/>
  <c r="AC148" i="10" s="1"/>
  <c r="AO148" i="10"/>
  <c r="AN170" i="10"/>
  <c r="AL154" i="10"/>
  <c r="AP178" i="10"/>
  <c r="AT170" i="10"/>
  <c r="AU170" i="10"/>
  <c r="BF60" i="10"/>
  <c r="BG249" i="10"/>
  <c r="BF193" i="10"/>
  <c r="BJ199" i="10"/>
  <c r="BH213" i="10"/>
  <c r="S46" i="10"/>
  <c r="H46" i="10"/>
  <c r="AO383" i="10"/>
  <c r="AK383" i="10"/>
  <c r="AJ383" i="10"/>
  <c r="AO369" i="10"/>
  <c r="AV369" i="10"/>
  <c r="AN369" i="10"/>
  <c r="AU361" i="10"/>
  <c r="AQ361" i="10"/>
  <c r="AM361" i="10"/>
  <c r="V361" i="10"/>
  <c r="BF361" i="10" s="1"/>
  <c r="AT361" i="10"/>
  <c r="AP361" i="10"/>
  <c r="AL361" i="10"/>
  <c r="V343" i="10"/>
  <c r="W343" i="10" s="1"/>
  <c r="X343" i="10" s="1"/>
  <c r="Y343" i="10" s="1"/>
  <c r="Z343" i="10" s="1"/>
  <c r="AL343" i="10"/>
  <c r="AO345" i="10"/>
  <c r="AR345" i="10"/>
  <c r="AU347" i="10"/>
  <c r="AK349" i="10"/>
  <c r="AN349" i="10"/>
  <c r="AQ351" i="10"/>
  <c r="AT351" i="10"/>
  <c r="AQ355" i="10"/>
  <c r="AP355" i="10"/>
  <c r="AN378" i="10"/>
  <c r="AV378" i="10"/>
  <c r="AO378" i="10"/>
  <c r="AK451" i="10"/>
  <c r="AS451" i="10"/>
  <c r="AV465" i="10"/>
  <c r="V465" i="10"/>
  <c r="BF465" i="10" s="1"/>
  <c r="AQ465" i="10"/>
  <c r="V424" i="10"/>
  <c r="W424" i="10" s="1"/>
  <c r="X424" i="10" s="1"/>
  <c r="Y424" i="10" s="1"/>
  <c r="AQ424" i="10"/>
  <c r="AL424" i="10"/>
  <c r="AT424" i="10"/>
  <c r="B20" i="10"/>
  <c r="BC79" i="10"/>
  <c r="AZ79" i="10" s="1"/>
  <c r="BC459" i="10"/>
  <c r="AZ459" i="10" s="1"/>
  <c r="BC356" i="10"/>
  <c r="AZ356" i="10" s="1"/>
  <c r="BC63" i="10"/>
  <c r="B48" i="10"/>
  <c r="B59" i="10"/>
  <c r="AK13" i="10"/>
  <c r="Y13" i="10"/>
  <c r="BH13" i="10"/>
  <c r="BO360" i="10"/>
  <c r="AF360" i="10"/>
  <c r="Z262" i="10"/>
  <c r="BI262" i="10"/>
  <c r="BI258" i="10"/>
  <c r="Z258" i="10"/>
  <c r="AD208" i="10"/>
  <c r="AE208" i="10" s="1"/>
  <c r="BM208" i="10"/>
  <c r="AK15" i="10"/>
  <c r="BH15" i="10"/>
  <c r="BJ202" i="10"/>
  <c r="AA202" i="10"/>
  <c r="BH214" i="10"/>
  <c r="Y214" i="10"/>
  <c r="BH209" i="10"/>
  <c r="Y209" i="10"/>
  <c r="BG125" i="10"/>
  <c r="BH137" i="10"/>
  <c r="Z320" i="10"/>
  <c r="BI320" i="10"/>
  <c r="Y428" i="10"/>
  <c r="Z428" i="10" s="1"/>
  <c r="BH428" i="10"/>
  <c r="K17" i="10"/>
  <c r="L23" i="10"/>
  <c r="K56" i="10"/>
  <c r="AK53" i="10"/>
  <c r="X53" i="10"/>
  <c r="BF29" i="10"/>
  <c r="BG93" i="10"/>
  <c r="BG39" i="10"/>
  <c r="BH324" i="10"/>
  <c r="BG262" i="10"/>
  <c r="BH208" i="10"/>
  <c r="BG258" i="10"/>
  <c r="BG266" i="10"/>
  <c r="K6" i="10"/>
  <c r="BL324" i="10"/>
  <c r="BJ324" i="10"/>
  <c r="BH246" i="10"/>
  <c r="K3" i="10"/>
  <c r="BG265" i="10"/>
  <c r="X265" i="10"/>
  <c r="X313" i="10"/>
  <c r="BG313" i="10"/>
  <c r="X273" i="10"/>
  <c r="BG273" i="10"/>
  <c r="BG219" i="10"/>
  <c r="BC295" i="10"/>
  <c r="AZ295" i="10" s="1"/>
  <c r="W23" i="10"/>
  <c r="BK398" i="10"/>
  <c r="BG222" i="10"/>
  <c r="BG228" i="10"/>
  <c r="BH262" i="10"/>
  <c r="BG270" i="10"/>
  <c r="BH310" i="10"/>
  <c r="BF4" i="10"/>
  <c r="BF10" i="10"/>
  <c r="BC335" i="10"/>
  <c r="AZ335" i="10" s="1"/>
  <c r="BC444" i="10"/>
  <c r="AZ444" i="10" s="1"/>
  <c r="BF444" i="10"/>
  <c r="BC448" i="10"/>
  <c r="AZ448" i="10" s="1"/>
  <c r="BF448" i="10"/>
  <c r="BL199" i="10"/>
  <c r="BI199" i="10"/>
  <c r="BC227" i="10"/>
  <c r="AZ227" i="10" s="1"/>
  <c r="BH227" i="10"/>
  <c r="BG229" i="10"/>
  <c r="BF229" i="10"/>
  <c r="BC319" i="10"/>
  <c r="AZ319" i="10" s="1"/>
  <c r="BF319" i="10"/>
  <c r="BC321" i="10"/>
  <c r="AZ321" i="10" s="1"/>
  <c r="BF321" i="10"/>
  <c r="BC196" i="10"/>
  <c r="AZ196" i="10" s="1"/>
  <c r="BI196" i="10"/>
  <c r="BG196" i="10"/>
  <c r="BF198" i="10"/>
  <c r="BC198" i="10"/>
  <c r="AZ198" i="10" s="1"/>
  <c r="BH218" i="10"/>
  <c r="BF218" i="10"/>
  <c r="BI254" i="10"/>
  <c r="BH254" i="10"/>
  <c r="BF254" i="10"/>
  <c r="BL360" i="10"/>
  <c r="BH360" i="10"/>
  <c r="BJ360" i="10"/>
  <c r="BF360" i="10"/>
  <c r="BH270" i="10"/>
  <c r="BH356" i="10"/>
  <c r="BM360" i="10"/>
  <c r="BJ196" i="10"/>
  <c r="T99" i="10"/>
  <c r="BI183" i="10"/>
  <c r="BJ93" i="10"/>
  <c r="BI135" i="10"/>
  <c r="BI169" i="10"/>
  <c r="BJ151" i="10"/>
  <c r="BH39" i="10"/>
  <c r="BI93" i="10"/>
  <c r="BH183" i="10"/>
  <c r="BH169" i="10"/>
  <c r="BI151" i="10"/>
  <c r="BG40" i="10"/>
  <c r="BF183" i="10"/>
  <c r="BF165" i="10"/>
  <c r="BH112" i="10"/>
  <c r="BF135" i="10"/>
  <c r="BF169" i="10"/>
  <c r="BF99" i="10"/>
  <c r="BF151" i="10"/>
  <c r="BF108" i="10"/>
  <c r="BF114" i="10"/>
  <c r="BG376" i="10"/>
  <c r="BF376" i="10"/>
  <c r="BF375" i="10"/>
  <c r="BG150" i="10"/>
  <c r="BF150" i="10"/>
  <c r="BH129" i="10"/>
  <c r="BG169" i="10"/>
  <c r="BG183" i="10"/>
  <c r="BG101" i="10"/>
  <c r="BG91" i="10"/>
  <c r="BH151" i="10"/>
  <c r="BF155" i="10"/>
  <c r="BG83" i="10"/>
  <c r="BF101" i="10"/>
  <c r="BF129" i="10"/>
  <c r="BH125" i="10"/>
  <c r="BG167" i="10"/>
  <c r="BG95" i="10"/>
  <c r="BG181" i="10"/>
  <c r="BG173" i="10"/>
  <c r="BF91" i="10"/>
  <c r="BF95" i="10"/>
  <c r="BF167" i="10"/>
  <c r="BF127" i="10"/>
  <c r="AL99" i="10"/>
  <c r="AT99" i="10"/>
  <c r="AO99" i="10"/>
  <c r="AQ99" i="10"/>
  <c r="AK99" i="10"/>
  <c r="BF83" i="10"/>
  <c r="BF113" i="10"/>
  <c r="U99" i="10"/>
  <c r="I73" i="15"/>
  <c r="M72" i="15"/>
  <c r="D72" i="15"/>
  <c r="I71" i="15"/>
  <c r="M70" i="15"/>
  <c r="D70" i="15"/>
  <c r="I69" i="15"/>
  <c r="M68" i="15"/>
  <c r="D68" i="15"/>
  <c r="I67" i="15"/>
  <c r="M66" i="15"/>
  <c r="D66" i="15"/>
  <c r="I65" i="15"/>
  <c r="M64" i="15"/>
  <c r="D64" i="15"/>
  <c r="I63" i="15"/>
  <c r="M62" i="15"/>
  <c r="D62" i="15"/>
  <c r="I61" i="15"/>
  <c r="M60" i="15"/>
  <c r="D60" i="15"/>
  <c r="I59" i="15"/>
  <c r="M58" i="15"/>
  <c r="D58" i="15"/>
  <c r="I57" i="15"/>
  <c r="M56" i="15"/>
  <c r="D56" i="15"/>
  <c r="I55" i="15"/>
  <c r="M54" i="15"/>
  <c r="D54" i="15"/>
  <c r="I53" i="15"/>
  <c r="M52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I51" i="15"/>
  <c r="D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M73" i="15"/>
  <c r="D73" i="15"/>
  <c r="I72" i="15"/>
  <c r="M71" i="15"/>
  <c r="D71" i="15"/>
  <c r="I70" i="15"/>
  <c r="M69" i="15"/>
  <c r="D69" i="15"/>
  <c r="I68" i="15"/>
  <c r="M67" i="15"/>
  <c r="D67" i="15"/>
  <c r="I66" i="15"/>
  <c r="M65" i="15"/>
  <c r="D65" i="15"/>
  <c r="I64" i="15"/>
  <c r="M63" i="15"/>
  <c r="D63" i="15"/>
  <c r="I62" i="15"/>
  <c r="M61" i="15"/>
  <c r="D61" i="15"/>
  <c r="I60" i="15"/>
  <c r="M59" i="15"/>
  <c r="D59" i="15"/>
  <c r="I58" i="15"/>
  <c r="M57" i="15"/>
  <c r="D57" i="15"/>
  <c r="I56" i="15"/>
  <c r="M55" i="15"/>
  <c r="D55" i="15"/>
  <c r="I54" i="15"/>
  <c r="M53" i="15"/>
  <c r="D53" i="15"/>
  <c r="J73" i="15"/>
  <c r="J72" i="15"/>
  <c r="J71" i="15"/>
  <c r="J70" i="15"/>
  <c r="J69" i="15"/>
  <c r="J68" i="15"/>
  <c r="J67" i="15"/>
  <c r="J66" i="15"/>
  <c r="J65" i="15"/>
  <c r="J64" i="15"/>
  <c r="J63" i="15"/>
  <c r="J62" i="15"/>
  <c r="J61" i="15"/>
  <c r="J60" i="15"/>
  <c r="J59" i="15"/>
  <c r="J58" i="15"/>
  <c r="J57" i="15"/>
  <c r="J56" i="15"/>
  <c r="J55" i="15"/>
  <c r="J54" i="15"/>
  <c r="J53" i="15"/>
  <c r="J52" i="15"/>
  <c r="J51" i="15"/>
  <c r="J50" i="15"/>
  <c r="D52" i="15"/>
  <c r="M50" i="15"/>
  <c r="J49" i="15"/>
  <c r="J48" i="15"/>
  <c r="J47" i="15"/>
  <c r="J46" i="15"/>
  <c r="J45" i="15"/>
  <c r="J44" i="15"/>
  <c r="J43" i="15"/>
  <c r="J42" i="15"/>
  <c r="J41" i="15"/>
  <c r="J40" i="15"/>
  <c r="J39" i="15"/>
  <c r="J38" i="15"/>
  <c r="J37" i="15"/>
  <c r="J36" i="15"/>
  <c r="J35" i="15"/>
  <c r="G100" i="10"/>
  <c r="AY100" i="10" s="1"/>
  <c r="AX100" i="10" s="1"/>
  <c r="S100" i="10"/>
  <c r="U100" i="10" s="1"/>
  <c r="E100" i="10"/>
  <c r="D100" i="10"/>
  <c r="F100" i="10" s="1"/>
  <c r="H100" i="10"/>
  <c r="BG140" i="10"/>
  <c r="BI140" i="10"/>
  <c r="BF140" i="10"/>
  <c r="BC140" i="10"/>
  <c r="AZ140" i="10" s="1"/>
  <c r="BC111" i="10"/>
  <c r="AZ111" i="10" s="1"/>
  <c r="BF111" i="10"/>
  <c r="BC149" i="10"/>
  <c r="AZ149" i="10" s="1"/>
  <c r="BF149" i="10"/>
  <c r="BC420" i="10"/>
  <c r="AZ420" i="10" s="1"/>
  <c r="BF420" i="10"/>
  <c r="BG420" i="10"/>
  <c r="BC71" i="10"/>
  <c r="AZ71" i="10" s="1"/>
  <c r="BF71" i="10"/>
  <c r="BC161" i="10"/>
  <c r="AZ161" i="10" s="1"/>
  <c r="BF161" i="10"/>
  <c r="BG161" i="10"/>
  <c r="BC454" i="10"/>
  <c r="AZ454" i="10" s="1"/>
  <c r="BI454" i="10"/>
  <c r="BH454" i="10"/>
  <c r="BF454" i="10"/>
  <c r="BG454" i="10"/>
  <c r="BC311" i="10"/>
  <c r="AZ311" i="10" s="1"/>
  <c r="BG311" i="10"/>
  <c r="BF311" i="10"/>
  <c r="BF168" i="10"/>
  <c r="BC168" i="10"/>
  <c r="AZ168" i="10" s="1"/>
  <c r="BC260" i="10"/>
  <c r="AZ260" i="10" s="1"/>
  <c r="BG260" i="10"/>
  <c r="BJ260" i="10"/>
  <c r="BI260" i="10"/>
  <c r="BF260" i="10"/>
  <c r="BH260" i="10"/>
  <c r="BI340" i="10"/>
  <c r="BH340" i="10"/>
  <c r="BG340" i="10"/>
  <c r="BC340" i="10"/>
  <c r="AZ340" i="10" s="1"/>
  <c r="BF340" i="10"/>
  <c r="BC475" i="10"/>
  <c r="AZ475" i="10" s="1"/>
  <c r="BC471" i="10"/>
  <c r="AZ471" i="10" s="1"/>
  <c r="BC115" i="10"/>
  <c r="AZ115" i="10" s="1"/>
  <c r="BF115" i="10"/>
  <c r="BC402" i="10"/>
  <c r="AZ402" i="10" s="1"/>
  <c r="BG402" i="10"/>
  <c r="BF402" i="10"/>
  <c r="BC68" i="10"/>
  <c r="AZ68" i="10" s="1"/>
  <c r="BH68" i="10"/>
  <c r="BG68" i="10"/>
  <c r="BF68" i="10"/>
  <c r="BC343" i="10"/>
  <c r="AZ343" i="10" s="1"/>
  <c r="BC442" i="10"/>
  <c r="AZ442" i="10" s="1"/>
  <c r="BF442" i="10"/>
  <c r="BG267" i="10"/>
  <c r="BF267" i="10"/>
  <c r="BC267" i="10"/>
  <c r="AZ267" i="10" s="1"/>
  <c r="BH267" i="10"/>
  <c r="BC473" i="10"/>
  <c r="AZ473" i="10" s="1"/>
  <c r="BF473" i="10"/>
  <c r="BC469" i="10"/>
  <c r="AZ469" i="10" s="1"/>
  <c r="BF469" i="10"/>
  <c r="BH311" i="10"/>
  <c r="BG469" i="10"/>
  <c r="BF38" i="10"/>
  <c r="BH38" i="10"/>
  <c r="BG38" i="10"/>
  <c r="BC82" i="10"/>
  <c r="BH82" i="10"/>
  <c r="BI82" i="10"/>
  <c r="BF82" i="10"/>
  <c r="BG82" i="10"/>
  <c r="BC187" i="10"/>
  <c r="AZ187" i="10" s="1"/>
  <c r="BF187" i="10"/>
  <c r="BG187" i="10"/>
  <c r="BH187" i="10"/>
  <c r="BI187" i="10"/>
  <c r="Y354" i="10"/>
  <c r="BH354" i="10"/>
  <c r="BK315" i="10"/>
  <c r="AB315" i="10"/>
  <c r="BF148" i="10"/>
  <c r="BC148" i="10"/>
  <c r="AZ148" i="10" s="1"/>
  <c r="BJ148" i="10"/>
  <c r="BC179" i="10"/>
  <c r="AZ179" i="10" s="1"/>
  <c r="BF179" i="10"/>
  <c r="BH179" i="10"/>
  <c r="BG179" i="10"/>
  <c r="BC191" i="10"/>
  <c r="AZ191" i="10" s="1"/>
  <c r="BF191" i="10"/>
  <c r="BG191" i="10"/>
  <c r="BH191" i="10"/>
  <c r="BF81" i="10"/>
  <c r="BC153" i="10"/>
  <c r="AZ153" i="10" s="1"/>
  <c r="BF153" i="10"/>
  <c r="BC189" i="10"/>
  <c r="AZ189" i="10" s="1"/>
  <c r="BF189" i="10"/>
  <c r="BH189" i="10"/>
  <c r="BG189" i="10"/>
  <c r="Z399" i="10"/>
  <c r="BI399" i="10"/>
  <c r="Y425" i="10"/>
  <c r="BI425" i="10" s="1"/>
  <c r="BH425" i="10"/>
  <c r="Z436" i="10"/>
  <c r="BI436" i="10"/>
  <c r="BF460" i="10"/>
  <c r="BG399" i="10"/>
  <c r="BG421" i="10"/>
  <c r="BH436" i="10"/>
  <c r="Y257" i="10"/>
  <c r="BH257" i="10"/>
  <c r="BK370" i="10"/>
  <c r="BH445" i="10"/>
  <c r="BG231" i="10"/>
  <c r="BH215" i="10"/>
  <c r="BG206" i="10"/>
  <c r="BK192" i="10"/>
  <c r="BG60" i="10"/>
  <c r="BH258" i="10"/>
  <c r="BI108" i="10"/>
  <c r="Z108" i="10"/>
  <c r="Z137" i="10"/>
  <c r="BI137" i="10"/>
  <c r="BI426" i="10"/>
  <c r="Z426" i="10"/>
  <c r="X31" i="10"/>
  <c r="AK31" i="10"/>
  <c r="BI71" i="10"/>
  <c r="AM71" i="10"/>
  <c r="Z71" i="10"/>
  <c r="Y25" i="10"/>
  <c r="BI25" i="10" s="1"/>
  <c r="AK25" i="10"/>
  <c r="Z231" i="10"/>
  <c r="BI231" i="10"/>
  <c r="BC93" i="10"/>
  <c r="AZ93" i="10" s="1"/>
  <c r="BF93" i="10"/>
  <c r="BC125" i="10"/>
  <c r="AZ125" i="10" s="1"/>
  <c r="BF125" i="10"/>
  <c r="BC133" i="10"/>
  <c r="AZ133" i="10" s="1"/>
  <c r="BH20" i="10"/>
  <c r="AK20" i="10"/>
  <c r="Y20" i="10"/>
  <c r="BG112" i="10"/>
  <c r="BC112" i="10"/>
  <c r="AZ112" i="10" s="1"/>
  <c r="BF112" i="10"/>
  <c r="BF128" i="10"/>
  <c r="BC128" i="10"/>
  <c r="AZ128" i="10" s="1"/>
  <c r="AK51" i="10"/>
  <c r="Y51" i="10"/>
  <c r="BI51" i="10" s="1"/>
  <c r="Y430" i="10"/>
  <c r="BH426" i="10"/>
  <c r="BC41" i="10"/>
  <c r="BF41" i="10"/>
  <c r="BC84" i="10"/>
  <c r="BF84" i="10"/>
  <c r="BG84" i="10"/>
  <c r="BC137" i="10"/>
  <c r="AZ137" i="10" s="1"/>
  <c r="BF137" i="10"/>
  <c r="Y421" i="10"/>
  <c r="BH421" i="10"/>
  <c r="Z249" i="10"/>
  <c r="BI249" i="10"/>
  <c r="BK293" i="10"/>
  <c r="AB293" i="10"/>
  <c r="BH22" i="10"/>
  <c r="Y22" i="10"/>
  <c r="AK12" i="10"/>
  <c r="BH12" i="10"/>
  <c r="Y12" i="10"/>
  <c r="BC116" i="10"/>
  <c r="AZ116" i="10" s="1"/>
  <c r="BF116" i="10"/>
  <c r="BF132" i="10"/>
  <c r="BC132" i="10"/>
  <c r="AZ132" i="10" s="1"/>
  <c r="BG338" i="10"/>
  <c r="BH231" i="10"/>
  <c r="BH233" i="10"/>
  <c r="BH399" i="10"/>
  <c r="BG433" i="10"/>
  <c r="Z256" i="10"/>
  <c r="BH202" i="10"/>
  <c r="X60" i="10"/>
  <c r="BI315" i="10"/>
  <c r="BH447" i="10"/>
  <c r="Y447" i="10"/>
  <c r="BG31" i="10"/>
  <c r="BF31" i="10"/>
  <c r="BH205" i="10"/>
  <c r="Y205" i="10"/>
  <c r="BJ350" i="10"/>
  <c r="AA350" i="10"/>
  <c r="BH153" i="10"/>
  <c r="Y153" i="10"/>
  <c r="BJ455" i="10"/>
  <c r="AA455" i="10"/>
  <c r="X19" i="10"/>
  <c r="BG19" i="10"/>
  <c r="Z402" i="10"/>
  <c r="BI402" i="10"/>
  <c r="BI120" i="10"/>
  <c r="BG153" i="10"/>
  <c r="X83" i="10"/>
  <c r="Y420" i="10"/>
  <c r="BH420" i="10"/>
  <c r="BI455" i="10"/>
  <c r="X26" i="10"/>
  <c r="X401" i="10"/>
  <c r="Z425" i="10"/>
  <c r="BI227" i="10"/>
  <c r="Z227" i="10"/>
  <c r="Z219" i="10"/>
  <c r="BI219" i="10"/>
  <c r="BH211" i="10"/>
  <c r="Y211" i="10"/>
  <c r="BM207" i="10"/>
  <c r="AD207" i="10"/>
  <c r="BF51" i="10"/>
  <c r="BG51" i="10"/>
  <c r="BH51" i="10"/>
  <c r="Y259" i="10"/>
  <c r="BH259" i="10"/>
  <c r="BI201" i="10"/>
  <c r="Z201" i="10"/>
  <c r="Y235" i="10"/>
  <c r="BH235" i="10"/>
  <c r="Z213" i="10"/>
  <c r="BI213" i="10"/>
  <c r="AB260" i="10"/>
  <c r="BK260" i="10"/>
  <c r="BI256" i="10" l="1"/>
  <c r="BK246" i="10"/>
  <c r="BQ423" i="10"/>
  <c r="BF158" i="10"/>
  <c r="BJ242" i="10"/>
  <c r="BL242" i="10"/>
  <c r="BI293" i="10"/>
  <c r="BK242" i="10"/>
  <c r="BG293" i="10"/>
  <c r="BJ293" i="10"/>
  <c r="BF242" i="10"/>
  <c r="BN242" i="10"/>
  <c r="BI242" i="10"/>
  <c r="BH242" i="10"/>
  <c r="BG242" i="10"/>
  <c r="BH293" i="10"/>
  <c r="BC242" i="10"/>
  <c r="AZ242" i="10" s="1"/>
  <c r="BF293" i="10"/>
  <c r="BG367" i="10"/>
  <c r="BC367" i="10"/>
  <c r="AZ367" i="10" s="1"/>
  <c r="K7" i="10"/>
  <c r="BJ246" i="10"/>
  <c r="W5" i="10"/>
  <c r="BG5" i="10" s="1"/>
  <c r="X4" i="5"/>
  <c r="BL152" i="10"/>
  <c r="BJ152" i="10"/>
  <c r="BI152" i="10"/>
  <c r="BF152" i="10"/>
  <c r="BH152" i="10"/>
  <c r="BQ152" i="10"/>
  <c r="BG152" i="10"/>
  <c r="BC152" i="10"/>
  <c r="AZ152" i="10" s="1"/>
  <c r="BK152" i="10"/>
  <c r="BC2" i="10"/>
  <c r="BG320" i="10"/>
  <c r="BF320" i="10"/>
  <c r="BC320" i="10"/>
  <c r="AZ320" i="10" s="1"/>
  <c r="BH377" i="10"/>
  <c r="BC377" i="10"/>
  <c r="AZ377" i="10" s="1"/>
  <c r="BJ232" i="10"/>
  <c r="BF121" i="10"/>
  <c r="BG250" i="10"/>
  <c r="BK238" i="10"/>
  <c r="BF285" i="10"/>
  <c r="BH238" i="10"/>
  <c r="BG285" i="10"/>
  <c r="BG238" i="10"/>
  <c r="BF438" i="10"/>
  <c r="BF238" i="10"/>
  <c r="BH200" i="10"/>
  <c r="BC238" i="10"/>
  <c r="AZ238" i="10" s="1"/>
  <c r="BC285" i="10"/>
  <c r="AZ285" i="10" s="1"/>
  <c r="BI238" i="10"/>
  <c r="BM238" i="10"/>
  <c r="BF377" i="10"/>
  <c r="BJ238" i="10"/>
  <c r="BF117" i="10"/>
  <c r="BJ200" i="10"/>
  <c r="BI200" i="10"/>
  <c r="BK200" i="10"/>
  <c r="BG200" i="10"/>
  <c r="BF200" i="10"/>
  <c r="BF185" i="10"/>
  <c r="BG232" i="10"/>
  <c r="BF250" i="10"/>
  <c r="BH256" i="10"/>
  <c r="BK185" i="10"/>
  <c r="BH232" i="10"/>
  <c r="BJ185" i="10"/>
  <c r="BC232" i="10"/>
  <c r="AZ232" i="10" s="1"/>
  <c r="BF232" i="10"/>
  <c r="BI185" i="10"/>
  <c r="BI121" i="10"/>
  <c r="BH185" i="10"/>
  <c r="BG256" i="10"/>
  <c r="BC85" i="10"/>
  <c r="AZ85" i="10" s="1"/>
  <c r="BG121" i="10"/>
  <c r="BG185" i="10"/>
  <c r="BL232" i="10"/>
  <c r="BF256" i="10"/>
  <c r="BH121" i="10"/>
  <c r="BK232" i="10"/>
  <c r="BE362" i="10"/>
  <c r="BC468" i="10"/>
  <c r="AZ468" i="10" s="1"/>
  <c r="BI177" i="10"/>
  <c r="BF468" i="10"/>
  <c r="BF359" i="10"/>
  <c r="BF177" i="10"/>
  <c r="BH177" i="10"/>
  <c r="BG177" i="10"/>
  <c r="BI468" i="10"/>
  <c r="BL177" i="10"/>
  <c r="BK177" i="10"/>
  <c r="BH468" i="10"/>
  <c r="BC177" i="10"/>
  <c r="AZ177" i="10" s="1"/>
  <c r="BJ177" i="10"/>
  <c r="BG468" i="10"/>
  <c r="BE388" i="10"/>
  <c r="BE230" i="10"/>
  <c r="BF54" i="10"/>
  <c r="BF102" i="10"/>
  <c r="BJ121" i="10"/>
  <c r="AA266" i="10"/>
  <c r="BJ266" i="10"/>
  <c r="X352" i="10"/>
  <c r="BG352" i="10"/>
  <c r="AB188" i="10"/>
  <c r="BK188" i="10"/>
  <c r="X171" i="10"/>
  <c r="BG171" i="10"/>
  <c r="X448" i="10"/>
  <c r="BG448" i="10"/>
  <c r="X117" i="10"/>
  <c r="BG117" i="10"/>
  <c r="X400" i="10"/>
  <c r="BG400" i="10"/>
  <c r="BG444" i="10"/>
  <c r="X444" i="10"/>
  <c r="Y444" i="10" s="1"/>
  <c r="X118" i="10"/>
  <c r="BG118" i="10"/>
  <c r="X375" i="10"/>
  <c r="BG375" i="10"/>
  <c r="Y40" i="10"/>
  <c r="BH40" i="10"/>
  <c r="BH128" i="10"/>
  <c r="AL451" i="10"/>
  <c r="W361" i="10"/>
  <c r="BH389" i="10"/>
  <c r="BO338" i="10"/>
  <c r="U381" i="10"/>
  <c r="AW35" i="10"/>
  <c r="B29" i="15"/>
  <c r="M47" i="15"/>
  <c r="I42" i="15"/>
  <c r="D37" i="15"/>
  <c r="M31" i="15"/>
  <c r="B24" i="15"/>
  <c r="M28" i="15"/>
  <c r="D22" i="15"/>
  <c r="BM176" i="10"/>
  <c r="Y10" i="10"/>
  <c r="Z10" i="10" s="1"/>
  <c r="E34" i="10"/>
  <c r="D36" i="15"/>
  <c r="I29" i="15"/>
  <c r="BB191" i="10"/>
  <c r="AT396" i="10"/>
  <c r="BB468" i="10"/>
  <c r="T123" i="10"/>
  <c r="BB123" i="10" s="1"/>
  <c r="T298" i="10"/>
  <c r="BB298" i="10" s="1"/>
  <c r="U24" i="10"/>
  <c r="T8" i="10"/>
  <c r="U8" i="10"/>
  <c r="AN7" i="5"/>
  <c r="AY7" i="5"/>
  <c r="BA334" i="10"/>
  <c r="U107" i="10"/>
  <c r="BB107" i="10" s="1"/>
  <c r="BG389" i="10"/>
  <c r="T42" i="10"/>
  <c r="BJ468" i="10"/>
  <c r="BN184" i="10"/>
  <c r="T27" i="10"/>
  <c r="BB27" i="10" s="1"/>
  <c r="B28" i="15"/>
  <c r="D47" i="15"/>
  <c r="M41" i="15"/>
  <c r="I36" i="15"/>
  <c r="D31" i="15"/>
  <c r="B23" i="15"/>
  <c r="I27" i="15"/>
  <c r="I21" i="15"/>
  <c r="T78" i="10"/>
  <c r="T160" i="10"/>
  <c r="BB160" i="10" s="1"/>
  <c r="D34" i="10"/>
  <c r="F34" i="10" s="1"/>
  <c r="I33" i="15"/>
  <c r="D25" i="15"/>
  <c r="BB127" i="10"/>
  <c r="BB38" i="10"/>
  <c r="BA316" i="10"/>
  <c r="BL389" i="10"/>
  <c r="M45" i="15"/>
  <c r="D35" i="15"/>
  <c r="M29" i="15"/>
  <c r="B21" i="15"/>
  <c r="I25" i="15"/>
  <c r="D20" i="15"/>
  <c r="BG329" i="10"/>
  <c r="BI266" i="10"/>
  <c r="BB5" i="10"/>
  <c r="G34" i="10"/>
  <c r="AY34" i="10" s="1"/>
  <c r="AX34" i="10" s="1"/>
  <c r="BC34" i="10" s="1"/>
  <c r="I49" i="15"/>
  <c r="I26" i="15"/>
  <c r="BK176" i="10"/>
  <c r="BO234" i="10"/>
  <c r="BB348" i="10"/>
  <c r="T250" i="10"/>
  <c r="BB304" i="10"/>
  <c r="T264" i="10"/>
  <c r="U264" i="10"/>
  <c r="BN180" i="10"/>
  <c r="AF115" i="10"/>
  <c r="BI176" i="10"/>
  <c r="D7" i="15"/>
  <c r="U305" i="10"/>
  <c r="AS224" i="10"/>
  <c r="AL224" i="10"/>
  <c r="AV224" i="10"/>
  <c r="AT224" i="10"/>
  <c r="AK224" i="10"/>
  <c r="AM224" i="10"/>
  <c r="AO224" i="10"/>
  <c r="AQ224" i="10"/>
  <c r="AU224" i="10"/>
  <c r="V224" i="10"/>
  <c r="AP224" i="10"/>
  <c r="AJ224" i="10"/>
  <c r="AN224" i="10"/>
  <c r="AR224" i="10"/>
  <c r="BP164" i="10"/>
  <c r="BA164" i="10" s="1"/>
  <c r="AG164" i="10"/>
  <c r="BH394" i="10"/>
  <c r="BF76" i="10"/>
  <c r="BP423" i="10"/>
  <c r="BO340" i="10"/>
  <c r="BA340" i="10" s="1"/>
  <c r="T32" i="10"/>
  <c r="U157" i="10"/>
  <c r="Z432" i="10"/>
  <c r="D44" i="15"/>
  <c r="J18" i="15"/>
  <c r="D14" i="15"/>
  <c r="BK254" i="10"/>
  <c r="BB349" i="10"/>
  <c r="U296" i="10"/>
  <c r="BB296" i="10" s="1"/>
  <c r="AK407" i="10"/>
  <c r="AL407" i="10"/>
  <c r="AP407" i="10"/>
  <c r="AT407" i="10"/>
  <c r="AR407" i="10"/>
  <c r="V407" i="10"/>
  <c r="AM407" i="10"/>
  <c r="AQ407" i="10"/>
  <c r="BB328" i="10"/>
  <c r="AH423" i="10"/>
  <c r="BO241" i="10"/>
  <c r="BH329" i="10"/>
  <c r="BH10" i="10"/>
  <c r="AA121" i="10"/>
  <c r="BK121" i="10" s="1"/>
  <c r="I41" i="15"/>
  <c r="B14" i="15"/>
  <c r="D9" i="15"/>
  <c r="T282" i="10"/>
  <c r="AS216" i="10"/>
  <c r="AT216" i="10"/>
  <c r="AM216" i="10"/>
  <c r="AJ216" i="10"/>
  <c r="AU216" i="10"/>
  <c r="AN216" i="10"/>
  <c r="AR216" i="10"/>
  <c r="AQ216" i="10"/>
  <c r="AV216" i="10"/>
  <c r="V216" i="10"/>
  <c r="AK216" i="10"/>
  <c r="AP216" i="10"/>
  <c r="AO216" i="10"/>
  <c r="AL216" i="10"/>
  <c r="U41" i="10"/>
  <c r="T41" i="10"/>
  <c r="BI450" i="10"/>
  <c r="M38" i="15"/>
  <c r="B9" i="15"/>
  <c r="BI329" i="10"/>
  <c r="BH176" i="10"/>
  <c r="BG190" i="10"/>
  <c r="BB302" i="10"/>
  <c r="Y114" i="10"/>
  <c r="BH114" i="10"/>
  <c r="Y452" i="10"/>
  <c r="BH452" i="10"/>
  <c r="BG158" i="10"/>
  <c r="X158" i="10"/>
  <c r="X178" i="10"/>
  <c r="BG178" i="10"/>
  <c r="BH309" i="10"/>
  <c r="Y309" i="10"/>
  <c r="W75" i="10"/>
  <c r="BQ344" i="10"/>
  <c r="BE344" i="10" s="1"/>
  <c r="AG340" i="10"/>
  <c r="AH340" i="10" s="1"/>
  <c r="BR340" i="10" s="1"/>
  <c r="AB222" i="10"/>
  <c r="B10" i="15"/>
  <c r="J34" i="15"/>
  <c r="J29" i="15"/>
  <c r="M51" i="15"/>
  <c r="D48" i="15"/>
  <c r="I45" i="15"/>
  <c r="M42" i="15"/>
  <c r="D40" i="15"/>
  <c r="I37" i="15"/>
  <c r="M34" i="15"/>
  <c r="D32" i="15"/>
  <c r="D29" i="15"/>
  <c r="J24" i="15"/>
  <c r="J20" i="15"/>
  <c r="B16" i="15"/>
  <c r="B12" i="15"/>
  <c r="B7" i="15"/>
  <c r="M26" i="15"/>
  <c r="M23" i="15"/>
  <c r="D21" i="15"/>
  <c r="I18" i="15"/>
  <c r="D16" i="15"/>
  <c r="D13" i="15"/>
  <c r="BJ176" i="10"/>
  <c r="BG176" i="10"/>
  <c r="BL192" i="10"/>
  <c r="BA192" i="10" s="1"/>
  <c r="BB378" i="10"/>
  <c r="T177" i="10"/>
  <c r="BB177" i="10" s="1"/>
  <c r="BB294" i="10"/>
  <c r="BB364" i="10"/>
  <c r="BB440" i="10"/>
  <c r="BB231" i="10"/>
  <c r="BB436" i="10"/>
  <c r="U129" i="10"/>
  <c r="BB129" i="10" s="1"/>
  <c r="U135" i="10"/>
  <c r="T135" i="10"/>
  <c r="BB135" i="10" s="1"/>
  <c r="T55" i="10"/>
  <c r="U55" i="10"/>
  <c r="BK445" i="10"/>
  <c r="BA445" i="10" s="1"/>
  <c r="T51" i="10"/>
  <c r="BB51" i="10" s="1"/>
  <c r="AB411" i="10"/>
  <c r="BK411" i="10"/>
  <c r="AC454" i="10"/>
  <c r="BL454" i="10"/>
  <c r="X419" i="10"/>
  <c r="BG419" i="10"/>
  <c r="AB403" i="10"/>
  <c r="BK403" i="10"/>
  <c r="Y54" i="10"/>
  <c r="BI54" i="10" s="1"/>
  <c r="BH54" i="10"/>
  <c r="X127" i="10"/>
  <c r="BG127" i="10"/>
  <c r="T44" i="10"/>
  <c r="BL182" i="10"/>
  <c r="BJ182" i="10"/>
  <c r="D8" i="15"/>
  <c r="BB384" i="10"/>
  <c r="U359" i="10"/>
  <c r="BB359" i="10" s="1"/>
  <c r="BB420" i="10"/>
  <c r="BB425" i="10"/>
  <c r="BB393" i="10"/>
  <c r="BB243" i="10"/>
  <c r="BB327" i="10"/>
  <c r="BB319" i="10"/>
  <c r="AW460" i="10"/>
  <c r="L460" i="10"/>
  <c r="W460" i="10"/>
  <c r="AW5" i="5"/>
  <c r="AL5" i="5"/>
  <c r="BB97" i="10"/>
  <c r="AG241" i="10"/>
  <c r="BP241" i="10"/>
  <c r="AG125" i="10"/>
  <c r="BP125" i="10"/>
  <c r="AG456" i="10"/>
  <c r="AH456" i="10" s="1"/>
  <c r="BR456" i="10" s="1"/>
  <c r="BP456" i="10"/>
  <c r="BA456" i="10" s="1"/>
  <c r="U66" i="10"/>
  <c r="T66" i="10"/>
  <c r="X172" i="10"/>
  <c r="BG172" i="10"/>
  <c r="AD151" i="10"/>
  <c r="BM151" i="10"/>
  <c r="AC185" i="10"/>
  <c r="BL185" i="10"/>
  <c r="X416" i="10"/>
  <c r="BG416" i="10"/>
  <c r="X50" i="10"/>
  <c r="BH50" i="10" s="1"/>
  <c r="BG50" i="10"/>
  <c r="AJ85" i="10"/>
  <c r="W85" i="10"/>
  <c r="AB336" i="10"/>
  <c r="BK336" i="10"/>
  <c r="Z377" i="10"/>
  <c r="BI377" i="10"/>
  <c r="Y408" i="10"/>
  <c r="BH408" i="10"/>
  <c r="BO93" i="10"/>
  <c r="AF93" i="10"/>
  <c r="AA329" i="10"/>
  <c r="BJ329" i="10"/>
  <c r="BJ326" i="10"/>
  <c r="AA326" i="10"/>
  <c r="BH253" i="10"/>
  <c r="Y253" i="10"/>
  <c r="X359" i="10"/>
  <c r="BG359" i="10"/>
  <c r="BQ340" i="10"/>
  <c r="BN338" i="10"/>
  <c r="BP120" i="10"/>
  <c r="BA120" i="10" s="1"/>
  <c r="L5" i="10"/>
  <c r="E73" i="10"/>
  <c r="AW75" i="10"/>
  <c r="BC75" i="10" s="1"/>
  <c r="AZ75" i="10" s="1"/>
  <c r="L89" i="10"/>
  <c r="AW89" i="10"/>
  <c r="L87" i="10"/>
  <c r="AW87" i="10"/>
  <c r="L73" i="10"/>
  <c r="AW73" i="10"/>
  <c r="L65" i="10"/>
  <c r="AW65" i="10"/>
  <c r="D46" i="15"/>
  <c r="I35" i="15"/>
  <c r="J21" i="15"/>
  <c r="M25" i="15"/>
  <c r="I13" i="15"/>
  <c r="J26" i="15"/>
  <c r="D30" i="15"/>
  <c r="B11" i="15"/>
  <c r="M40" i="15"/>
  <c r="I20" i="15"/>
  <c r="AW312" i="10"/>
  <c r="L312" i="10"/>
  <c r="L368" i="10"/>
  <c r="W368" i="10"/>
  <c r="AW368" i="10"/>
  <c r="T54" i="10"/>
  <c r="U54" i="10"/>
  <c r="V57" i="10"/>
  <c r="BF57" i="10" s="1"/>
  <c r="W57" i="10"/>
  <c r="BG57" i="10" s="1"/>
  <c r="U90" i="10"/>
  <c r="T90" i="10"/>
  <c r="BB90" i="10" s="1"/>
  <c r="T102" i="10"/>
  <c r="U102" i="10"/>
  <c r="AT337" i="10"/>
  <c r="AR337" i="10"/>
  <c r="AO337" i="10"/>
  <c r="V337" i="10"/>
  <c r="AQ337" i="10"/>
  <c r="AL337" i="10"/>
  <c r="AU337" i="10"/>
  <c r="AK337" i="10"/>
  <c r="AN337" i="10"/>
  <c r="AJ337" i="10"/>
  <c r="AP337" i="10"/>
  <c r="AS337" i="10"/>
  <c r="AM337" i="10"/>
  <c r="AV337" i="10"/>
  <c r="AV343" i="10"/>
  <c r="AQ343" i="10"/>
  <c r="AO343" i="10"/>
  <c r="AJ343" i="10"/>
  <c r="AR343" i="10"/>
  <c r="AS343" i="10"/>
  <c r="AM343" i="10"/>
  <c r="AP343" i="10"/>
  <c r="AT343" i="10"/>
  <c r="AN343" i="10"/>
  <c r="AK343" i="10"/>
  <c r="AU343" i="10"/>
  <c r="AT345" i="10"/>
  <c r="AJ345" i="10"/>
  <c r="AM345" i="10"/>
  <c r="AU345" i="10"/>
  <c r="AP345" i="10"/>
  <c r="V345" i="10"/>
  <c r="AL345" i="10"/>
  <c r="AS345" i="10"/>
  <c r="AV345" i="10"/>
  <c r="AK345" i="10"/>
  <c r="AQ345" i="10"/>
  <c r="AN345" i="10"/>
  <c r="AV347" i="10"/>
  <c r="AM347" i="10"/>
  <c r="AK347" i="10"/>
  <c r="AS347" i="10"/>
  <c r="AN347" i="10"/>
  <c r="AO347" i="10"/>
  <c r="AR347" i="10"/>
  <c r="AQ347" i="10"/>
  <c r="AT347" i="10"/>
  <c r="AP347" i="10"/>
  <c r="V347" i="10"/>
  <c r="BF347" i="10" s="1"/>
  <c r="AL347" i="10"/>
  <c r="AJ347" i="10"/>
  <c r="AT353" i="10"/>
  <c r="AJ353" i="10"/>
  <c r="AQ353" i="10"/>
  <c r="AS353" i="10"/>
  <c r="AP353" i="10"/>
  <c r="AR353" i="10"/>
  <c r="V353" i="10"/>
  <c r="AL353" i="10"/>
  <c r="AO353" i="10"/>
  <c r="AV353" i="10"/>
  <c r="AU353" i="10"/>
  <c r="AN353" i="10"/>
  <c r="AM353" i="10"/>
  <c r="AK353" i="10"/>
  <c r="AU379" i="10"/>
  <c r="AM379" i="10"/>
  <c r="AT379" i="10"/>
  <c r="AL379" i="10"/>
  <c r="AQ379" i="10"/>
  <c r="AP379" i="10"/>
  <c r="AO379" i="10"/>
  <c r="AV379" i="10"/>
  <c r="AN379" i="10"/>
  <c r="AS379" i="10"/>
  <c r="AR379" i="10"/>
  <c r="V379" i="10"/>
  <c r="BF379" i="10" s="1"/>
  <c r="AK379" i="10"/>
  <c r="AJ379" i="10"/>
  <c r="AR383" i="10"/>
  <c r="AS383" i="10"/>
  <c r="AV383" i="10"/>
  <c r="AU383" i="10"/>
  <c r="AM383" i="10"/>
  <c r="AT383" i="10"/>
  <c r="AL383" i="10"/>
  <c r="AN383" i="10"/>
  <c r="V383" i="10"/>
  <c r="AQ383" i="10"/>
  <c r="AP383" i="10"/>
  <c r="AO385" i="10"/>
  <c r="AR385" i="10"/>
  <c r="AJ385" i="10"/>
  <c r="AV385" i="10"/>
  <c r="AU385" i="10"/>
  <c r="AM385" i="10"/>
  <c r="AT385" i="10"/>
  <c r="AL385" i="10"/>
  <c r="AK385" i="10"/>
  <c r="V385" i="10"/>
  <c r="BF385" i="10" s="1"/>
  <c r="AS385" i="10"/>
  <c r="AN385" i="10"/>
  <c r="AQ385" i="10"/>
  <c r="AP385" i="10"/>
  <c r="AQ387" i="10"/>
  <c r="AU387" i="10"/>
  <c r="AT387" i="10"/>
  <c r="AL387" i="10"/>
  <c r="AM387" i="10"/>
  <c r="V387" i="10"/>
  <c r="AO387" i="10"/>
  <c r="AV387" i="10"/>
  <c r="AN387" i="10"/>
  <c r="AP387" i="10"/>
  <c r="AK387" i="10"/>
  <c r="AJ387" i="10"/>
  <c r="AS387" i="10"/>
  <c r="AR387" i="10"/>
  <c r="AS404" i="10"/>
  <c r="AO404" i="10"/>
  <c r="AK404" i="10"/>
  <c r="AV404" i="10"/>
  <c r="AR404" i="10"/>
  <c r="AN404" i="10"/>
  <c r="AJ404" i="10"/>
  <c r="AQ404" i="10"/>
  <c r="V404" i="10"/>
  <c r="BF404" i="10" s="1"/>
  <c r="AP404" i="10"/>
  <c r="AU404" i="10"/>
  <c r="AT404" i="10"/>
  <c r="AM404" i="10"/>
  <c r="AL404" i="10"/>
  <c r="AS410" i="10"/>
  <c r="AO410" i="10"/>
  <c r="AK410" i="10"/>
  <c r="AV410" i="10"/>
  <c r="AR410" i="10"/>
  <c r="AN410" i="10"/>
  <c r="AJ410" i="10"/>
  <c r="AQ410" i="10"/>
  <c r="V410" i="10"/>
  <c r="BF410" i="10" s="1"/>
  <c r="AP410" i="10"/>
  <c r="AU410" i="10"/>
  <c r="AT410" i="10"/>
  <c r="AM410" i="10"/>
  <c r="AL410" i="10"/>
  <c r="AU418" i="10"/>
  <c r="AQ418" i="10"/>
  <c r="AM418" i="10"/>
  <c r="V418" i="10"/>
  <c r="AR418" i="10"/>
  <c r="AJ418" i="10"/>
  <c r="AP418" i="10"/>
  <c r="AS418" i="10"/>
  <c r="AK418" i="10"/>
  <c r="AN418" i="10"/>
  <c r="AL418" i="10"/>
  <c r="AO418" i="10"/>
  <c r="AT418" i="10"/>
  <c r="AV418" i="10"/>
  <c r="AV424" i="10"/>
  <c r="AU424" i="10"/>
  <c r="AK424" i="10"/>
  <c r="AS424" i="10"/>
  <c r="AN424" i="10"/>
  <c r="AO424" i="10"/>
  <c r="AR424" i="10"/>
  <c r="AJ424" i="10"/>
  <c r="T470" i="10"/>
  <c r="U470" i="10"/>
  <c r="AS472" i="10"/>
  <c r="AR472" i="10"/>
  <c r="AJ472" i="10"/>
  <c r="AU472" i="10"/>
  <c r="AK472" i="10"/>
  <c r="AT472" i="10"/>
  <c r="AN472" i="10"/>
  <c r="AM472" i="10"/>
  <c r="AL472" i="10"/>
  <c r="AQ472" i="10"/>
  <c r="AO472" i="10"/>
  <c r="AP472" i="10"/>
  <c r="AV472" i="10"/>
  <c r="V472" i="10"/>
  <c r="AL474" i="10"/>
  <c r="AK474" i="10"/>
  <c r="AM474" i="10"/>
  <c r="AP474" i="10"/>
  <c r="AO474" i="10"/>
  <c r="AS474" i="10"/>
  <c r="AQ474" i="10"/>
  <c r="AN474" i="10"/>
  <c r="AU474" i="10"/>
  <c r="V474" i="10"/>
  <c r="AR474" i="10"/>
  <c r="AV474" i="10"/>
  <c r="AT474" i="10"/>
  <c r="AJ474" i="10"/>
  <c r="T474" i="10"/>
  <c r="U474" i="10"/>
  <c r="T152" i="10"/>
  <c r="U152" i="10"/>
  <c r="U154" i="10"/>
  <c r="T154" i="10"/>
  <c r="AU160" i="10"/>
  <c r="AO160" i="10"/>
  <c r="AV160" i="10"/>
  <c r="AN160" i="10"/>
  <c r="AP160" i="10"/>
  <c r="V160" i="10"/>
  <c r="AQ160" i="10"/>
  <c r="AS160" i="10"/>
  <c r="AR160" i="10"/>
  <c r="AT160" i="10"/>
  <c r="AJ160" i="10"/>
  <c r="AL160" i="10"/>
  <c r="AM160" i="10"/>
  <c r="AK160" i="10"/>
  <c r="AU240" i="10"/>
  <c r="AM240" i="10"/>
  <c r="AP240" i="10"/>
  <c r="AV240" i="10"/>
  <c r="AN240" i="10"/>
  <c r="AS240" i="10"/>
  <c r="AK240" i="10"/>
  <c r="AQ240" i="10"/>
  <c r="AT240" i="10"/>
  <c r="AR240" i="10"/>
  <c r="AO240" i="10"/>
  <c r="AL240" i="10"/>
  <c r="AJ240" i="10"/>
  <c r="V240" i="10"/>
  <c r="AQ244" i="10"/>
  <c r="AT244" i="10"/>
  <c r="V244" i="10"/>
  <c r="AR244" i="10"/>
  <c r="AJ244" i="10"/>
  <c r="AO244" i="10"/>
  <c r="AM244" i="10"/>
  <c r="AP244" i="10"/>
  <c r="AN244" i="10"/>
  <c r="AK244" i="10"/>
  <c r="AU244" i="10"/>
  <c r="AV244" i="10"/>
  <c r="AL244" i="10"/>
  <c r="AS244" i="10"/>
  <c r="U245" i="10"/>
  <c r="T245" i="10"/>
  <c r="U246" i="10"/>
  <c r="T246" i="10"/>
  <c r="AT247" i="10"/>
  <c r="AP247" i="10"/>
  <c r="AM247" i="10"/>
  <c r="AU247" i="10"/>
  <c r="V247" i="10"/>
  <c r="AL247" i="10"/>
  <c r="AR247" i="10"/>
  <c r="AJ247" i="10"/>
  <c r="AO247" i="10"/>
  <c r="AN247" i="10"/>
  <c r="AK247" i="10"/>
  <c r="AQ247" i="10"/>
  <c r="AS247" i="10"/>
  <c r="AV247" i="10"/>
  <c r="T248" i="10"/>
  <c r="U248" i="10"/>
  <c r="BB250" i="10"/>
  <c r="AP251" i="10"/>
  <c r="AL251" i="10"/>
  <c r="AQ251" i="10"/>
  <c r="AM251" i="10"/>
  <c r="AV251" i="10"/>
  <c r="AN251" i="10"/>
  <c r="AS251" i="10"/>
  <c r="AK251" i="10"/>
  <c r="AT251" i="10"/>
  <c r="AU251" i="10"/>
  <c r="AJ251" i="10"/>
  <c r="V251" i="10"/>
  <c r="AO251" i="10"/>
  <c r="AR251" i="10"/>
  <c r="V252" i="10"/>
  <c r="BF252" i="10" s="1"/>
  <c r="AL252" i="10"/>
  <c r="AQ252" i="10"/>
  <c r="AR252" i="10"/>
  <c r="AJ252" i="10"/>
  <c r="AO252" i="10"/>
  <c r="AU252" i="10"/>
  <c r="AT252" i="10"/>
  <c r="AV252" i="10"/>
  <c r="AS252" i="10"/>
  <c r="AM252" i="10"/>
  <c r="AN252" i="10"/>
  <c r="AK252" i="10"/>
  <c r="AP252" i="10"/>
  <c r="T253" i="10"/>
  <c r="U253" i="10"/>
  <c r="T281" i="10"/>
  <c r="U281" i="10"/>
  <c r="AL282" i="10"/>
  <c r="V282" i="10"/>
  <c r="AQ282" i="10"/>
  <c r="AV282" i="10"/>
  <c r="AN282" i="10"/>
  <c r="AS282" i="10"/>
  <c r="AK282" i="10"/>
  <c r="AU282" i="10"/>
  <c r="AT282" i="10"/>
  <c r="AR282" i="10"/>
  <c r="AO282" i="10"/>
  <c r="AM282" i="10"/>
  <c r="AJ282" i="10"/>
  <c r="AP282" i="10"/>
  <c r="BH250" i="10"/>
  <c r="Y250" i="10"/>
  <c r="BB74" i="10"/>
  <c r="T335" i="10"/>
  <c r="BB335" i="10" s="1"/>
  <c r="T339" i="10"/>
  <c r="BB339" i="10" s="1"/>
  <c r="T361" i="10"/>
  <c r="BB361" i="10" s="1"/>
  <c r="U363" i="10"/>
  <c r="BB363" i="10" s="1"/>
  <c r="BB369" i="10"/>
  <c r="U371" i="10"/>
  <c r="BB371" i="10" s="1"/>
  <c r="U379" i="10"/>
  <c r="BB379" i="10" s="1"/>
  <c r="BF90" i="10"/>
  <c r="AD433" i="10"/>
  <c r="BM433" i="10"/>
  <c r="U88" i="10"/>
  <c r="T88" i="10"/>
  <c r="D23" i="15"/>
  <c r="B15" i="15"/>
  <c r="M32" i="15"/>
  <c r="I43" i="15"/>
  <c r="J31" i="15"/>
  <c r="D15" i="15"/>
  <c r="M21" i="15"/>
  <c r="D28" i="15"/>
  <c r="B13" i="15"/>
  <c r="J23" i="15"/>
  <c r="I31" i="15"/>
  <c r="M36" i="15"/>
  <c r="D42" i="15"/>
  <c r="I47" i="15"/>
  <c r="J28" i="15"/>
  <c r="U117" i="10"/>
  <c r="BB117" i="10" s="1"/>
  <c r="U119" i="10"/>
  <c r="BB119" i="10" s="1"/>
  <c r="AS119" i="10"/>
  <c r="AM119" i="10"/>
  <c r="AL119" i="10"/>
  <c r="V119" i="10"/>
  <c r="BF119" i="10" s="1"/>
  <c r="AJ119" i="10"/>
  <c r="AK119" i="10"/>
  <c r="AV119" i="10"/>
  <c r="W119" i="10"/>
  <c r="AT119" i="10"/>
  <c r="AP119" i="10"/>
  <c r="AN119" i="10"/>
  <c r="AU119" i="10"/>
  <c r="AR119" i="10"/>
  <c r="AQ119" i="10"/>
  <c r="AO119" i="10"/>
  <c r="T121" i="10"/>
  <c r="BB121" i="10" s="1"/>
  <c r="BB471" i="10"/>
  <c r="BB459" i="10"/>
  <c r="AL74" i="10"/>
  <c r="BH74" i="10"/>
  <c r="AJ54" i="10"/>
  <c r="X458" i="10"/>
  <c r="BG458" i="10"/>
  <c r="U103" i="10"/>
  <c r="BB103" i="10" s="1"/>
  <c r="U185" i="10"/>
  <c r="BB185" i="10" s="1"/>
  <c r="BB286" i="10"/>
  <c r="BB287" i="10"/>
  <c r="AQ287" i="10"/>
  <c r="AT287" i="10"/>
  <c r="V287" i="10"/>
  <c r="AP287" i="10"/>
  <c r="AM287" i="10"/>
  <c r="AK287" i="10"/>
  <c r="AS287" i="10"/>
  <c r="AN287" i="10"/>
  <c r="AL287" i="10"/>
  <c r="AV287" i="10"/>
  <c r="AJ287" i="10"/>
  <c r="AO287" i="10"/>
  <c r="AR287" i="10"/>
  <c r="AU287" i="10"/>
  <c r="BB289" i="10"/>
  <c r="AN297" i="10"/>
  <c r="AP297" i="10"/>
  <c r="AU297" i="10"/>
  <c r="AM297" i="10"/>
  <c r="AJ297" i="10"/>
  <c r="AV297" i="10"/>
  <c r="AL297" i="10"/>
  <c r="V297" i="10"/>
  <c r="AR297" i="10"/>
  <c r="AK297" i="10"/>
  <c r="AT297" i="10"/>
  <c r="AO297" i="10"/>
  <c r="AS297" i="10"/>
  <c r="AQ297" i="10"/>
  <c r="AL298" i="10"/>
  <c r="V298" i="10"/>
  <c r="AT298" i="10"/>
  <c r="AV298" i="10"/>
  <c r="AN298" i="10"/>
  <c r="AS298" i="10"/>
  <c r="AK298" i="10"/>
  <c r="AU298" i="10"/>
  <c r="AR298" i="10"/>
  <c r="AO298" i="10"/>
  <c r="AM298" i="10"/>
  <c r="AQ298" i="10"/>
  <c r="AJ298" i="10"/>
  <c r="AP298" i="10"/>
  <c r="AO301" i="10"/>
  <c r="AR301" i="10"/>
  <c r="AT301" i="10"/>
  <c r="AL301" i="10"/>
  <c r="AQ301" i="10"/>
  <c r="V301" i="10"/>
  <c r="AS301" i="10"/>
  <c r="AV301" i="10"/>
  <c r="AJ301" i="10"/>
  <c r="AU301" i="10"/>
  <c r="AN301" i="10"/>
  <c r="AP301" i="10"/>
  <c r="AM301" i="10"/>
  <c r="AK301" i="10"/>
  <c r="AL302" i="10"/>
  <c r="V302" i="10"/>
  <c r="AT302" i="10"/>
  <c r="AR302" i="10"/>
  <c r="AJ302" i="10"/>
  <c r="AO302" i="10"/>
  <c r="AU302" i="10"/>
  <c r="AQ302" i="10"/>
  <c r="AN302" i="10"/>
  <c r="AK302" i="10"/>
  <c r="AP302" i="10"/>
  <c r="AV302" i="10"/>
  <c r="AS302" i="10"/>
  <c r="AM302" i="10"/>
  <c r="BB303" i="10"/>
  <c r="AM303" i="10"/>
  <c r="AL303" i="10"/>
  <c r="V303" i="10"/>
  <c r="AV303" i="10"/>
  <c r="AU303" i="10"/>
  <c r="AK303" i="10"/>
  <c r="AS303" i="10"/>
  <c r="AN303" i="10"/>
  <c r="AJ303" i="10"/>
  <c r="AQ303" i="10"/>
  <c r="AR303" i="10"/>
  <c r="AT303" i="10"/>
  <c r="AP303" i="10"/>
  <c r="AO303" i="10"/>
  <c r="AR306" i="10"/>
  <c r="AO306" i="10"/>
  <c r="AT306" i="10"/>
  <c r="AL306" i="10"/>
  <c r="AQ306" i="10"/>
  <c r="V306" i="10"/>
  <c r="BF306" i="10" s="1"/>
  <c r="AK306" i="10"/>
  <c r="AN306" i="10"/>
  <c r="AU306" i="10"/>
  <c r="AS306" i="10"/>
  <c r="AJ306" i="10"/>
  <c r="AP306" i="10"/>
  <c r="AM306" i="10"/>
  <c r="AV306" i="10"/>
  <c r="T373" i="10"/>
  <c r="BB373" i="10" s="1"/>
  <c r="W45" i="10"/>
  <c r="Y245" i="10"/>
  <c r="AS97" i="10"/>
  <c r="V97" i="10"/>
  <c r="BF97" i="10" s="1"/>
  <c r="AU97" i="10"/>
  <c r="AJ97" i="10"/>
  <c r="AK97" i="10"/>
  <c r="AN97" i="10"/>
  <c r="AM97" i="10"/>
  <c r="AP97" i="10"/>
  <c r="AR97" i="10"/>
  <c r="AO97" i="10"/>
  <c r="AT97" i="10"/>
  <c r="AV97" i="10"/>
  <c r="AQ97" i="10"/>
  <c r="AL97" i="10"/>
  <c r="U141" i="10"/>
  <c r="BB141" i="10" s="1"/>
  <c r="AT147" i="10"/>
  <c r="AM147" i="10"/>
  <c r="AP147" i="10"/>
  <c r="AS147" i="10"/>
  <c r="AQ147" i="10"/>
  <c r="V147" i="10"/>
  <c r="AJ147" i="10"/>
  <c r="AV147" i="10"/>
  <c r="AK147" i="10"/>
  <c r="AO147" i="10"/>
  <c r="AR147" i="10"/>
  <c r="AL147" i="10"/>
  <c r="AN147" i="10"/>
  <c r="AU147" i="10"/>
  <c r="AO175" i="10"/>
  <c r="AV175" i="10"/>
  <c r="AR175" i="10"/>
  <c r="AM175" i="10"/>
  <c r="AL175" i="10"/>
  <c r="AJ175" i="10"/>
  <c r="V175" i="10"/>
  <c r="BF175" i="10" s="1"/>
  <c r="AN175" i="10"/>
  <c r="AU175" i="10"/>
  <c r="AK175" i="10"/>
  <c r="AP175" i="10"/>
  <c r="AS175" i="10"/>
  <c r="AQ175" i="10"/>
  <c r="AT175" i="10"/>
  <c r="T297" i="10"/>
  <c r="BB297" i="10" s="1"/>
  <c r="AG234" i="10"/>
  <c r="BP234" i="10"/>
  <c r="L72" i="10"/>
  <c r="AW72" i="10"/>
  <c r="BC72" i="10" s="1"/>
  <c r="AZ72" i="10" s="1"/>
  <c r="L81" i="10"/>
  <c r="AW81" i="10"/>
  <c r="W81" i="10"/>
  <c r="X81" i="10" s="1"/>
  <c r="E35" i="10"/>
  <c r="W34" i="10" s="1"/>
  <c r="H35" i="10"/>
  <c r="G35" i="10"/>
  <c r="AY35" i="10" s="1"/>
  <c r="AX35" i="10" s="1"/>
  <c r="BC35" i="10" s="1"/>
  <c r="D35" i="10"/>
  <c r="F35" i="10" s="1"/>
  <c r="S35" i="10"/>
  <c r="T35" i="10" s="1"/>
  <c r="H30" i="10"/>
  <c r="D30" i="10"/>
  <c r="F30" i="10" s="1"/>
  <c r="E30" i="10"/>
  <c r="W29" i="10" s="1"/>
  <c r="G30" i="10"/>
  <c r="AY30" i="10" s="1"/>
  <c r="AX30" i="10" s="1"/>
  <c r="BC30" i="10" s="1"/>
  <c r="S30" i="10"/>
  <c r="U30" i="10" s="1"/>
  <c r="L212" i="10"/>
  <c r="AW212" i="10"/>
  <c r="AU414" i="10"/>
  <c r="AQ414" i="10"/>
  <c r="AM414" i="10"/>
  <c r="V414" i="10"/>
  <c r="BF414" i="10" s="1"/>
  <c r="AT414" i="10"/>
  <c r="AP414" i="10"/>
  <c r="AL414" i="10"/>
  <c r="W414" i="10"/>
  <c r="AO414" i="10"/>
  <c r="AV414" i="10"/>
  <c r="AN414" i="10"/>
  <c r="AK414" i="10"/>
  <c r="AJ414" i="10"/>
  <c r="AR414" i="10"/>
  <c r="AS414" i="10"/>
  <c r="V284" i="10"/>
  <c r="AL284" i="10"/>
  <c r="AQ284" i="10"/>
  <c r="AR284" i="10"/>
  <c r="AJ284" i="10"/>
  <c r="AO284" i="10"/>
  <c r="AM284" i="10"/>
  <c r="AP284" i="10"/>
  <c r="AN284" i="10"/>
  <c r="AK284" i="10"/>
  <c r="AT284" i="10"/>
  <c r="AS284" i="10"/>
  <c r="AU284" i="10"/>
  <c r="AV284" i="10"/>
  <c r="AU280" i="10"/>
  <c r="AM280" i="10"/>
  <c r="AV280" i="10"/>
  <c r="AN280" i="10"/>
  <c r="AS280" i="10"/>
  <c r="AK280" i="10"/>
  <c r="AQ280" i="10"/>
  <c r="AT280" i="10"/>
  <c r="AP280" i="10"/>
  <c r="AR280" i="10"/>
  <c r="AO280" i="10"/>
  <c r="V280" i="10"/>
  <c r="AJ280" i="10"/>
  <c r="AL280" i="10"/>
  <c r="AD254" i="10"/>
  <c r="BM254" i="10"/>
  <c r="W212" i="10"/>
  <c r="AS79" i="10"/>
  <c r="AU79" i="10"/>
  <c r="AJ79" i="10"/>
  <c r="AR79" i="10"/>
  <c r="AK79" i="10"/>
  <c r="AV79" i="10"/>
  <c r="AL79" i="10"/>
  <c r="AP79" i="10"/>
  <c r="AQ79" i="10"/>
  <c r="AO79" i="10"/>
  <c r="AM79" i="10"/>
  <c r="AN79" i="10"/>
  <c r="V79" i="10"/>
  <c r="BF79" i="10" s="1"/>
  <c r="T94" i="10"/>
  <c r="U94" i="10"/>
  <c r="T98" i="10"/>
  <c r="U98" i="10"/>
  <c r="T52" i="10"/>
  <c r="U52" i="10"/>
  <c r="AV335" i="10"/>
  <c r="AT335" i="10"/>
  <c r="AQ335" i="10"/>
  <c r="AK335" i="10"/>
  <c r="AS335" i="10"/>
  <c r="AN335" i="10"/>
  <c r="AL335" i="10"/>
  <c r="AO335" i="10"/>
  <c r="AR335" i="10"/>
  <c r="AU335" i="10"/>
  <c r="AJ335" i="10"/>
  <c r="AM335" i="10"/>
  <c r="V335" i="10"/>
  <c r="BF335" i="10" s="1"/>
  <c r="AP335" i="10"/>
  <c r="AV339" i="10"/>
  <c r="AL339" i="10"/>
  <c r="V339" i="10"/>
  <c r="BF339" i="10" s="1"/>
  <c r="AK339" i="10"/>
  <c r="AS339" i="10"/>
  <c r="AN339" i="10"/>
  <c r="AQ339" i="10"/>
  <c r="AO339" i="10"/>
  <c r="AR339" i="10"/>
  <c r="AM339" i="10"/>
  <c r="AP339" i="10"/>
  <c r="AU339" i="10"/>
  <c r="AT339" i="10"/>
  <c r="AJ339" i="10"/>
  <c r="AT341" i="10"/>
  <c r="AV341" i="10"/>
  <c r="AS341" i="10"/>
  <c r="V341" i="10"/>
  <c r="AQ341" i="10"/>
  <c r="AL341" i="10"/>
  <c r="AK341" i="10"/>
  <c r="AU341" i="10"/>
  <c r="AJ341" i="10"/>
  <c r="AN341" i="10"/>
  <c r="AM341" i="10"/>
  <c r="AR341" i="10"/>
  <c r="AP341" i="10"/>
  <c r="AO341" i="10"/>
  <c r="AT349" i="10"/>
  <c r="AS349" i="10"/>
  <c r="V349" i="10"/>
  <c r="AQ349" i="10"/>
  <c r="AL349" i="10"/>
  <c r="AV349" i="10"/>
  <c r="AU349" i="10"/>
  <c r="AJ349" i="10"/>
  <c r="AM349" i="10"/>
  <c r="AO349" i="10"/>
  <c r="AP349" i="10"/>
  <c r="AR349" i="10"/>
  <c r="AV351" i="10"/>
  <c r="AL351" i="10"/>
  <c r="AO351" i="10"/>
  <c r="AJ351" i="10"/>
  <c r="AR351" i="10"/>
  <c r="V351" i="10"/>
  <c r="AS351" i="10"/>
  <c r="AM351" i="10"/>
  <c r="AP351" i="10"/>
  <c r="AN351" i="10"/>
  <c r="AU351" i="10"/>
  <c r="AK351" i="10"/>
  <c r="AT357" i="10"/>
  <c r="AV357" i="10"/>
  <c r="AO357" i="10"/>
  <c r="AQ357" i="10"/>
  <c r="AS357" i="10"/>
  <c r="AP357" i="10"/>
  <c r="AM357" i="10"/>
  <c r="AK357" i="10"/>
  <c r="AJ357" i="10"/>
  <c r="AN357" i="10"/>
  <c r="V357" i="10"/>
  <c r="AR357" i="10"/>
  <c r="AL357" i="10"/>
  <c r="AU357" i="10"/>
  <c r="AS361" i="10"/>
  <c r="AK361" i="10"/>
  <c r="AR361" i="10"/>
  <c r="AJ361" i="10"/>
  <c r="AO361" i="10"/>
  <c r="AN361" i="10"/>
  <c r="AV361" i="10"/>
  <c r="AU363" i="10"/>
  <c r="AQ363" i="10"/>
  <c r="AM363" i="10"/>
  <c r="V363" i="10"/>
  <c r="AT363" i="10"/>
  <c r="AP363" i="10"/>
  <c r="AL363" i="10"/>
  <c r="AO363" i="10"/>
  <c r="AV363" i="10"/>
  <c r="AN363" i="10"/>
  <c r="AS363" i="10"/>
  <c r="AR363" i="10"/>
  <c r="AJ363" i="10"/>
  <c r="AK363" i="10"/>
  <c r="AV365" i="10"/>
  <c r="AL365" i="10"/>
  <c r="AO365" i="10"/>
  <c r="AP365" i="10"/>
  <c r="AU365" i="10"/>
  <c r="AM365" i="10"/>
  <c r="AT365" i="10"/>
  <c r="AQ365" i="10"/>
  <c r="V365" i="10"/>
  <c r="AK369" i="10"/>
  <c r="AJ369" i="10"/>
  <c r="AS369" i="10"/>
  <c r="AQ369" i="10"/>
  <c r="V369" i="10"/>
  <c r="BF369" i="10" s="1"/>
  <c r="AP369" i="10"/>
  <c r="W369" i="10"/>
  <c r="AM369" i="10"/>
  <c r="AL369" i="10"/>
  <c r="AR369" i="10"/>
  <c r="AU369" i="10"/>
  <c r="AT369" i="10"/>
  <c r="AK371" i="10"/>
  <c r="AS371" i="10"/>
  <c r="AR371" i="10"/>
  <c r="AU371" i="10"/>
  <c r="AM371" i="10"/>
  <c r="AT371" i="10"/>
  <c r="AL371" i="10"/>
  <c r="AQ371" i="10"/>
  <c r="AP371" i="10"/>
  <c r="V371" i="10"/>
  <c r="AS373" i="10"/>
  <c r="AR373" i="10"/>
  <c r="AK373" i="10"/>
  <c r="AU373" i="10"/>
  <c r="AM373" i="10"/>
  <c r="AT373" i="10"/>
  <c r="AL373" i="10"/>
  <c r="AQ373" i="10"/>
  <c r="AP373" i="10"/>
  <c r="AJ373" i="10"/>
  <c r="V373" i="10"/>
  <c r="BF373" i="10" s="1"/>
  <c r="U377" i="10"/>
  <c r="T377" i="10"/>
  <c r="BB377" i="10" s="1"/>
  <c r="U383" i="10"/>
  <c r="T383" i="10"/>
  <c r="BB383" i="10" s="1"/>
  <c r="U387" i="10"/>
  <c r="T387" i="10"/>
  <c r="AU390" i="10"/>
  <c r="AQ390" i="10"/>
  <c r="AM390" i="10"/>
  <c r="V390" i="10"/>
  <c r="BF390" i="10" s="1"/>
  <c r="AT390" i="10"/>
  <c r="AP390" i="10"/>
  <c r="AL390" i="10"/>
  <c r="W390" i="10"/>
  <c r="AO390" i="10"/>
  <c r="AV390" i="10"/>
  <c r="AN390" i="10"/>
  <c r="AK390" i="10"/>
  <c r="AJ390" i="10"/>
  <c r="AR390" i="10"/>
  <c r="AS390" i="10"/>
  <c r="AT392" i="10"/>
  <c r="AP392" i="10"/>
  <c r="AL392" i="10"/>
  <c r="AS392" i="10"/>
  <c r="AK392" i="10"/>
  <c r="AQ392" i="10"/>
  <c r="V392" i="10"/>
  <c r="BF392" i="10" s="1"/>
  <c r="AR392" i="10"/>
  <c r="AJ392" i="10"/>
  <c r="AU392" i="10"/>
  <c r="AN392" i="10"/>
  <c r="AM392" i="10"/>
  <c r="AV392" i="10"/>
  <c r="AO392" i="10"/>
  <c r="V396" i="10"/>
  <c r="AQ396" i="10"/>
  <c r="AV396" i="10"/>
  <c r="AN396" i="10"/>
  <c r="AO396" i="10"/>
  <c r="AM396" i="10"/>
  <c r="AL396" i="10"/>
  <c r="AS396" i="10"/>
  <c r="AR396" i="10"/>
  <c r="AU396" i="10"/>
  <c r="AJ396" i="10"/>
  <c r="AM422" i="10"/>
  <c r="AP422" i="10"/>
  <c r="AV422" i="10"/>
  <c r="AL422" i="10"/>
  <c r="V422" i="10"/>
  <c r="AK422" i="10"/>
  <c r="AS422" i="10"/>
  <c r="AN422" i="10"/>
  <c r="AQ422" i="10"/>
  <c r="AU422" i="10"/>
  <c r="AJ422" i="10"/>
  <c r="AT422" i="10"/>
  <c r="AO422" i="10"/>
  <c r="AR422" i="10"/>
  <c r="AN470" i="10"/>
  <c r="AO470" i="10"/>
  <c r="AR470" i="10"/>
  <c r="AU470" i="10"/>
  <c r="AQ470" i="10"/>
  <c r="AS470" i="10"/>
  <c r="AP470" i="10"/>
  <c r="AM470" i="10"/>
  <c r="AV470" i="10"/>
  <c r="AT470" i="10"/>
  <c r="V470" i="10"/>
  <c r="AL470" i="10"/>
  <c r="AJ470" i="10"/>
  <c r="AK470" i="10"/>
  <c r="T472" i="10"/>
  <c r="U472" i="10"/>
  <c r="BN152" i="10"/>
  <c r="BO152" i="10"/>
  <c r="BM152" i="10"/>
  <c r="AU156" i="10"/>
  <c r="AS156" i="10"/>
  <c r="AK156" i="10"/>
  <c r="AR156" i="10"/>
  <c r="AJ156" i="10"/>
  <c r="AP156" i="10"/>
  <c r="AV156" i="10"/>
  <c r="AL156" i="10"/>
  <c r="V156" i="10"/>
  <c r="AQ156" i="10"/>
  <c r="AN156" i="10"/>
  <c r="AT156" i="10"/>
  <c r="AO156" i="10"/>
  <c r="AM156" i="10"/>
  <c r="U158" i="10"/>
  <c r="T158" i="10"/>
  <c r="AP237" i="10"/>
  <c r="AU237" i="10"/>
  <c r="V237" i="10"/>
  <c r="AL237" i="10"/>
  <c r="AK237" i="10"/>
  <c r="AS237" i="10"/>
  <c r="AN237" i="10"/>
  <c r="AV237" i="10"/>
  <c r="AT237" i="10"/>
  <c r="AO237" i="10"/>
  <c r="AR237" i="10"/>
  <c r="AM237" i="10"/>
  <c r="AQ237" i="10"/>
  <c r="AJ237" i="10"/>
  <c r="T238" i="10"/>
  <c r="U238" i="10"/>
  <c r="BB238" i="10" s="1"/>
  <c r="AL239" i="10"/>
  <c r="V239" i="10"/>
  <c r="AQ239" i="10"/>
  <c r="AV239" i="10"/>
  <c r="AU239" i="10"/>
  <c r="AK239" i="10"/>
  <c r="AS239" i="10"/>
  <c r="AN239" i="10"/>
  <c r="AM239" i="10"/>
  <c r="AO239" i="10"/>
  <c r="AR239" i="10"/>
  <c r="AP239" i="10"/>
  <c r="AJ239" i="10"/>
  <c r="AT239" i="10"/>
  <c r="U240" i="10"/>
  <c r="T240" i="10"/>
  <c r="BB240" i="10" s="1"/>
  <c r="U242" i="10"/>
  <c r="T242" i="10"/>
  <c r="BB242" i="10" s="1"/>
  <c r="AS243" i="10"/>
  <c r="AV243" i="10"/>
  <c r="AK243" i="10"/>
  <c r="AO243" i="10"/>
  <c r="AP243" i="10"/>
  <c r="AU243" i="10"/>
  <c r="AM243" i="10"/>
  <c r="AR243" i="10"/>
  <c r="AJ243" i="10"/>
  <c r="AL243" i="10"/>
  <c r="V243" i="10"/>
  <c r="AQ243" i="10"/>
  <c r="AN243" i="10"/>
  <c r="AT243" i="10"/>
  <c r="T244" i="10"/>
  <c r="U244" i="10"/>
  <c r="BB244" i="10" s="1"/>
  <c r="AU248" i="10"/>
  <c r="AP248" i="10"/>
  <c r="AV248" i="10"/>
  <c r="AN248" i="10"/>
  <c r="AS248" i="10"/>
  <c r="AK248" i="10"/>
  <c r="V248" i="10"/>
  <c r="AL248" i="10"/>
  <c r="AM248" i="10"/>
  <c r="AJ248" i="10"/>
  <c r="AQ248" i="10"/>
  <c r="AR248" i="10"/>
  <c r="AT248" i="10"/>
  <c r="AO248" i="10"/>
  <c r="U249" i="10"/>
  <c r="T249" i="10"/>
  <c r="BB252" i="10"/>
  <c r="U278" i="10"/>
  <c r="T278" i="10"/>
  <c r="AQ279" i="10"/>
  <c r="AL279" i="10"/>
  <c r="AV279" i="10"/>
  <c r="AU279" i="10"/>
  <c r="AK279" i="10"/>
  <c r="AS279" i="10"/>
  <c r="AN279" i="10"/>
  <c r="AT279" i="10"/>
  <c r="AP279" i="10"/>
  <c r="AJ279" i="10"/>
  <c r="AR279" i="10"/>
  <c r="V279" i="10"/>
  <c r="AM279" i="10"/>
  <c r="AO279" i="10"/>
  <c r="U280" i="10"/>
  <c r="T280" i="10"/>
  <c r="BB282" i="10"/>
  <c r="AU283" i="10"/>
  <c r="AV283" i="10"/>
  <c r="AL283" i="10"/>
  <c r="V283" i="10"/>
  <c r="AK283" i="10"/>
  <c r="AS283" i="10"/>
  <c r="AN283" i="10"/>
  <c r="AM283" i="10"/>
  <c r="AT283" i="10"/>
  <c r="AO283" i="10"/>
  <c r="AR283" i="10"/>
  <c r="AP283" i="10"/>
  <c r="AQ283" i="10"/>
  <c r="AJ283" i="10"/>
  <c r="T284" i="10"/>
  <c r="U284" i="10"/>
  <c r="BO242" i="10"/>
  <c r="AF242" i="10"/>
  <c r="T347" i="10"/>
  <c r="BB347" i="10" s="1"/>
  <c r="U367" i="10"/>
  <c r="BB367" i="10" s="1"/>
  <c r="I7" i="15"/>
  <c r="AS88" i="10"/>
  <c r="AK88" i="10"/>
  <c r="AR88" i="10"/>
  <c r="AJ88" i="10"/>
  <c r="AQ88" i="10"/>
  <c r="V88" i="10"/>
  <c r="BF88" i="10" s="1"/>
  <c r="AP88" i="10"/>
  <c r="W88" i="10"/>
  <c r="AV88" i="10"/>
  <c r="AU88" i="10"/>
  <c r="AT88" i="10"/>
  <c r="AN88" i="10"/>
  <c r="AL88" i="10"/>
  <c r="AO88" i="10"/>
  <c r="AM88" i="10"/>
  <c r="I11" i="15"/>
  <c r="AJ58" i="10"/>
  <c r="I16" i="15"/>
  <c r="B6" i="15"/>
  <c r="J25" i="15"/>
  <c r="D38" i="15"/>
  <c r="M48" i="15"/>
  <c r="D11" i="15"/>
  <c r="D19" i="15"/>
  <c r="I24" i="15"/>
  <c r="B8" i="15"/>
  <c r="J19" i="15"/>
  <c r="M27" i="15"/>
  <c r="D34" i="15"/>
  <c r="I39" i="15"/>
  <c r="M44" i="15"/>
  <c r="I50" i="15"/>
  <c r="AS123" i="10"/>
  <c r="AM123" i="10"/>
  <c r="AL123" i="10"/>
  <c r="AP123" i="10"/>
  <c r="AR123" i="10"/>
  <c r="AV123" i="10"/>
  <c r="AN123" i="10"/>
  <c r="AT123" i="10"/>
  <c r="AJ123" i="10"/>
  <c r="V123" i="10"/>
  <c r="BF123" i="10" s="1"/>
  <c r="AU123" i="10"/>
  <c r="AK123" i="10"/>
  <c r="AQ123" i="10"/>
  <c r="AO123" i="10"/>
  <c r="W312" i="10"/>
  <c r="AM54" i="10"/>
  <c r="Z54" i="10"/>
  <c r="AK54" i="10"/>
  <c r="AQ109" i="10"/>
  <c r="AR109" i="10"/>
  <c r="AP109" i="10"/>
  <c r="AO109" i="10"/>
  <c r="AV109" i="10"/>
  <c r="AT109" i="10"/>
  <c r="AL109" i="10"/>
  <c r="AJ109" i="10"/>
  <c r="AN109" i="10"/>
  <c r="AU109" i="10"/>
  <c r="AM109" i="10"/>
  <c r="AK109" i="10"/>
  <c r="AS109" i="10"/>
  <c r="V109" i="10"/>
  <c r="BF109" i="10" s="1"/>
  <c r="BB291" i="10"/>
  <c r="BB305" i="10"/>
  <c r="BP152" i="10"/>
  <c r="AL286" i="10"/>
  <c r="V286" i="10"/>
  <c r="AQ286" i="10"/>
  <c r="AR286" i="10"/>
  <c r="AJ286" i="10"/>
  <c r="AO286" i="10"/>
  <c r="AU286" i="10"/>
  <c r="AN286" i="10"/>
  <c r="AK286" i="10"/>
  <c r="AP286" i="10"/>
  <c r="AT286" i="10"/>
  <c r="AS286" i="10"/>
  <c r="AV286" i="10"/>
  <c r="AM286" i="10"/>
  <c r="BB288" i="10"/>
  <c r="AP288" i="10"/>
  <c r="AU288" i="10"/>
  <c r="AV288" i="10"/>
  <c r="AN288" i="10"/>
  <c r="AS288" i="10"/>
  <c r="AK288" i="10"/>
  <c r="V288" i="10"/>
  <c r="AL288" i="10"/>
  <c r="AJ288" i="10"/>
  <c r="AT288" i="10"/>
  <c r="AM288" i="10"/>
  <c r="AO288" i="10"/>
  <c r="AQ288" i="10"/>
  <c r="AR288" i="10"/>
  <c r="AS289" i="10"/>
  <c r="AN289" i="10"/>
  <c r="AK289" i="10"/>
  <c r="AP289" i="10"/>
  <c r="AU289" i="10"/>
  <c r="AM289" i="10"/>
  <c r="AO289" i="10"/>
  <c r="AT289" i="10"/>
  <c r="AR289" i="10"/>
  <c r="AQ289" i="10"/>
  <c r="AV289" i="10"/>
  <c r="V289" i="10"/>
  <c r="AJ289" i="10"/>
  <c r="AL289" i="10"/>
  <c r="T290" i="10"/>
  <c r="BB290" i="10" s="1"/>
  <c r="AR290" i="10"/>
  <c r="AO290" i="10"/>
  <c r="AJ290" i="10"/>
  <c r="AT290" i="10"/>
  <c r="AL290" i="10"/>
  <c r="AQ290" i="10"/>
  <c r="V290" i="10"/>
  <c r="AK290" i="10"/>
  <c r="AN290" i="10"/>
  <c r="AU290" i="10"/>
  <c r="AS290" i="10"/>
  <c r="AM290" i="10"/>
  <c r="AP290" i="10"/>
  <c r="AV290" i="10"/>
  <c r="AT291" i="10"/>
  <c r="AV291" i="10"/>
  <c r="V291" i="10"/>
  <c r="AU291" i="10"/>
  <c r="AO291" i="10"/>
  <c r="AJ291" i="10"/>
  <c r="AR291" i="10"/>
  <c r="AP291" i="10"/>
  <c r="AK291" i="10"/>
  <c r="AN291" i="10"/>
  <c r="AQ291" i="10"/>
  <c r="AL291" i="10"/>
  <c r="AM291" i="10"/>
  <c r="AS291" i="10"/>
  <c r="AT292" i="10"/>
  <c r="AL292" i="10"/>
  <c r="V292" i="10"/>
  <c r="BF292" i="10" s="1"/>
  <c r="AQ292" i="10"/>
  <c r="AR292" i="10"/>
  <c r="AJ292" i="10"/>
  <c r="AO292" i="10"/>
  <c r="AU292" i="10"/>
  <c r="AV292" i="10"/>
  <c r="AS292" i="10"/>
  <c r="W292" i="10"/>
  <c r="AP292" i="10"/>
  <c r="AK292" i="10"/>
  <c r="AN292" i="10"/>
  <c r="AM292" i="10"/>
  <c r="AR294" i="10"/>
  <c r="AO294" i="10"/>
  <c r="AJ294" i="10"/>
  <c r="AP294" i="10"/>
  <c r="AU294" i="10"/>
  <c r="AM294" i="10"/>
  <c r="AK294" i="10"/>
  <c r="AN294" i="10"/>
  <c r="AT294" i="10"/>
  <c r="AQ294" i="10"/>
  <c r="AS294" i="10"/>
  <c r="V294" i="10"/>
  <c r="AV294" i="10"/>
  <c r="AL294" i="10"/>
  <c r="AP295" i="10"/>
  <c r="AM295" i="10"/>
  <c r="AT295" i="10"/>
  <c r="AQ295" i="10"/>
  <c r="AK295" i="10"/>
  <c r="AS295" i="10"/>
  <c r="AN295" i="10"/>
  <c r="AU295" i="10"/>
  <c r="AV295" i="10"/>
  <c r="V295" i="10"/>
  <c r="AO295" i="10"/>
  <c r="AR295" i="10"/>
  <c r="AL295" i="10"/>
  <c r="AJ295" i="10"/>
  <c r="AP296" i="10"/>
  <c r="AU296" i="10"/>
  <c r="AV296" i="10"/>
  <c r="AN296" i="10"/>
  <c r="AS296" i="10"/>
  <c r="AK296" i="10"/>
  <c r="AQ296" i="10"/>
  <c r="AT296" i="10"/>
  <c r="AM296" i="10"/>
  <c r="AR296" i="10"/>
  <c r="AO296" i="10"/>
  <c r="AL296" i="10"/>
  <c r="V296" i="10"/>
  <c r="AJ296" i="10"/>
  <c r="AM299" i="10"/>
  <c r="AP299" i="10"/>
  <c r="AU299" i="10"/>
  <c r="AQ299" i="10"/>
  <c r="AT299" i="10"/>
  <c r="AO299" i="10"/>
  <c r="AJ299" i="10"/>
  <c r="AR299" i="10"/>
  <c r="AV299" i="10"/>
  <c r="AL299" i="10"/>
  <c r="AS299" i="10"/>
  <c r="V299" i="10"/>
  <c r="AN299" i="10"/>
  <c r="AK299" i="10"/>
  <c r="AL300" i="10"/>
  <c r="V300" i="10"/>
  <c r="AQ300" i="10"/>
  <c r="AR300" i="10"/>
  <c r="AJ300" i="10"/>
  <c r="AO300" i="10"/>
  <c r="AM300" i="10"/>
  <c r="AP300" i="10"/>
  <c r="AN300" i="10"/>
  <c r="AK300" i="10"/>
  <c r="AU300" i="10"/>
  <c r="AV300" i="10"/>
  <c r="AT300" i="10"/>
  <c r="AS300" i="10"/>
  <c r="AP304" i="10"/>
  <c r="AM304" i="10"/>
  <c r="AU304" i="10"/>
  <c r="AV304" i="10"/>
  <c r="AN304" i="10"/>
  <c r="AS304" i="10"/>
  <c r="AK304" i="10"/>
  <c r="V304" i="10"/>
  <c r="AL304" i="10"/>
  <c r="AJ304" i="10"/>
  <c r="AQ304" i="10"/>
  <c r="AR304" i="10"/>
  <c r="AO304" i="10"/>
  <c r="AT304" i="10"/>
  <c r="AV305" i="10"/>
  <c r="AK305" i="10"/>
  <c r="AS305" i="10"/>
  <c r="AP305" i="10"/>
  <c r="AU305" i="10"/>
  <c r="AM305" i="10"/>
  <c r="AO305" i="10"/>
  <c r="AR305" i="10"/>
  <c r="AT305" i="10"/>
  <c r="AQ305" i="10"/>
  <c r="AJ305" i="10"/>
  <c r="AL305" i="10"/>
  <c r="AN305" i="10"/>
  <c r="V305" i="10"/>
  <c r="BB405" i="10"/>
  <c r="BB428" i="10"/>
  <c r="AJ49" i="10"/>
  <c r="V49" i="10"/>
  <c r="BF49" i="10" s="1"/>
  <c r="BB283" i="10"/>
  <c r="BB237" i="10"/>
  <c r="BB235" i="10"/>
  <c r="BB229" i="10"/>
  <c r="AN4" i="5"/>
  <c r="AY4" i="5"/>
  <c r="AH324" i="10"/>
  <c r="BR324" i="10" s="1"/>
  <c r="BQ324" i="10"/>
  <c r="BB450" i="10"/>
  <c r="BB330" i="10"/>
  <c r="T101" i="10"/>
  <c r="BB101" i="10" s="1"/>
  <c r="AL103" i="10"/>
  <c r="AJ103" i="10"/>
  <c r="AK103" i="10"/>
  <c r="AV103" i="10"/>
  <c r="AN103" i="10"/>
  <c r="AP103" i="10"/>
  <c r="AS103" i="10"/>
  <c r="AU103" i="10"/>
  <c r="AT103" i="10"/>
  <c r="AQ103" i="10"/>
  <c r="AR103" i="10"/>
  <c r="V103" i="10"/>
  <c r="BF103" i="10" s="1"/>
  <c r="AM103" i="10"/>
  <c r="AO103" i="10"/>
  <c r="AU141" i="10"/>
  <c r="AT141" i="10"/>
  <c r="AQ141" i="10"/>
  <c r="AP141" i="10"/>
  <c r="AR141" i="10"/>
  <c r="AN141" i="10"/>
  <c r="AO141" i="10"/>
  <c r="AS141" i="10"/>
  <c r="AL141" i="10"/>
  <c r="AJ141" i="10"/>
  <c r="AV141" i="10"/>
  <c r="AM141" i="10"/>
  <c r="AK141" i="10"/>
  <c r="V141" i="10"/>
  <c r="BF141" i="10" s="1"/>
  <c r="AP145" i="10"/>
  <c r="AS145" i="10"/>
  <c r="AL145" i="10"/>
  <c r="AK145" i="10"/>
  <c r="AQ145" i="10"/>
  <c r="AJ145" i="10"/>
  <c r="AR145" i="10"/>
  <c r="AV145" i="10"/>
  <c r="AT145" i="10"/>
  <c r="AO145" i="10"/>
  <c r="V145" i="10"/>
  <c r="AU145" i="10"/>
  <c r="AN145" i="10"/>
  <c r="AM145" i="10"/>
  <c r="T147" i="10"/>
  <c r="BB147" i="10" s="1"/>
  <c r="BB307" i="10"/>
  <c r="T26" i="10"/>
  <c r="BB26" i="10" s="1"/>
  <c r="AB113" i="10"/>
  <c r="BK113" i="10"/>
  <c r="AJ40" i="10"/>
  <c r="BB321" i="10"/>
  <c r="AP82" i="10"/>
  <c r="AC82" i="10"/>
  <c r="AO6" i="5"/>
  <c r="AZ6" i="5"/>
  <c r="BE308" i="10"/>
  <c r="BA230" i="10"/>
  <c r="BA388" i="10"/>
  <c r="BA206" i="10"/>
  <c r="BR423" i="10"/>
  <c r="BM423" i="10"/>
  <c r="BK423" i="10"/>
  <c r="BI423" i="10"/>
  <c r="BG423" i="10"/>
  <c r="AJ67" i="10"/>
  <c r="AJ75" i="10"/>
  <c r="BO91" i="10"/>
  <c r="BA91" i="10" s="1"/>
  <c r="BP111" i="10"/>
  <c r="BA111" i="10" s="1"/>
  <c r="BQ456" i="10"/>
  <c r="BO310" i="10"/>
  <c r="AG95" i="10"/>
  <c r="AK50" i="10"/>
  <c r="BB155" i="10"/>
  <c r="BB167" i="10"/>
  <c r="AL67" i="10"/>
  <c r="BB301" i="10"/>
  <c r="BB317" i="10"/>
  <c r="BB343" i="10"/>
  <c r="BB351" i="10"/>
  <c r="BB189" i="10"/>
  <c r="BF423" i="10"/>
  <c r="W36" i="10"/>
  <c r="X36" i="10" s="1"/>
  <c r="D56" i="10"/>
  <c r="F56" i="10" s="1"/>
  <c r="S56" i="10"/>
  <c r="U56" i="10" s="1"/>
  <c r="E56" i="10"/>
  <c r="W55" i="10" s="1"/>
  <c r="G56" i="10"/>
  <c r="AY56" i="10" s="1"/>
  <c r="AX56" i="10" s="1"/>
  <c r="H56" i="10"/>
  <c r="AU475" i="10"/>
  <c r="AQ475" i="10"/>
  <c r="AM475" i="10"/>
  <c r="V475" i="10"/>
  <c r="BF475" i="10" s="1"/>
  <c r="AT475" i="10"/>
  <c r="AP475" i="10"/>
  <c r="AL475" i="10"/>
  <c r="AS475" i="10"/>
  <c r="AO475" i="10"/>
  <c r="AK475" i="10"/>
  <c r="AV475" i="10"/>
  <c r="AR475" i="10"/>
  <c r="AN475" i="10"/>
  <c r="AJ475" i="10"/>
  <c r="L36" i="10"/>
  <c r="AW36" i="10"/>
  <c r="AW143" i="10"/>
  <c r="BC143" i="10" s="1"/>
  <c r="AZ143" i="10" s="1"/>
  <c r="L143" i="10"/>
  <c r="BB193" i="10"/>
  <c r="D6" i="10"/>
  <c r="S6" i="10"/>
  <c r="U6" i="10" s="1"/>
  <c r="AK471" i="10"/>
  <c r="AT471" i="10"/>
  <c r="AL471" i="10"/>
  <c r="V471" i="10"/>
  <c r="BF471" i="10" s="1"/>
  <c r="AV471" i="10"/>
  <c r="AN471" i="10"/>
  <c r="AO471" i="10"/>
  <c r="AM471" i="10"/>
  <c r="AS471" i="10"/>
  <c r="AR471" i="10"/>
  <c r="AJ471" i="10"/>
  <c r="AU471" i="10"/>
  <c r="AQ471" i="10"/>
  <c r="AP471" i="10"/>
  <c r="BA139" i="10"/>
  <c r="V27" i="10"/>
  <c r="AJ27" i="10" s="1"/>
  <c r="BN208" i="10"/>
  <c r="BG148" i="10"/>
  <c r="BK148" i="10"/>
  <c r="BI343" i="10"/>
  <c r="BF343" i="10"/>
  <c r="BI428" i="10"/>
  <c r="BF33" i="10"/>
  <c r="AJ33" i="10"/>
  <c r="BF47" i="10"/>
  <c r="AJ76" i="10"/>
  <c r="BP310" i="10"/>
  <c r="BN310" i="10"/>
  <c r="BJ191" i="10"/>
  <c r="AM101" i="10"/>
  <c r="H73" i="10"/>
  <c r="V73" i="10" s="1"/>
  <c r="AJ73" i="10" s="1"/>
  <c r="BB67" i="10"/>
  <c r="V44" i="10"/>
  <c r="X43" i="10"/>
  <c r="AK43" i="10"/>
  <c r="BB34" i="10"/>
  <c r="AJ34" i="10"/>
  <c r="BB179" i="10"/>
  <c r="BB195" i="10"/>
  <c r="V77" i="10"/>
  <c r="AW77" i="10"/>
  <c r="G89" i="10"/>
  <c r="AY89" i="10" s="1"/>
  <c r="AX89" i="10" s="1"/>
  <c r="BC89" i="10" s="1"/>
  <c r="AZ89" i="10" s="1"/>
  <c r="H89" i="10"/>
  <c r="E89" i="10"/>
  <c r="D89" i="10"/>
  <c r="F89" i="10" s="1"/>
  <c r="S89" i="10"/>
  <c r="U89" i="10" s="1"/>
  <c r="E87" i="10"/>
  <c r="W86" i="10" s="1"/>
  <c r="S87" i="10"/>
  <c r="U87" i="10" s="1"/>
  <c r="D87" i="10"/>
  <c r="F87" i="10" s="1"/>
  <c r="G87" i="10"/>
  <c r="AY87" i="10" s="1"/>
  <c r="AX87" i="10" s="1"/>
  <c r="BC87" i="10" s="1"/>
  <c r="AZ87" i="10" s="1"/>
  <c r="H87" i="10"/>
  <c r="BB271" i="10"/>
  <c r="BB199" i="10"/>
  <c r="BB409" i="10"/>
  <c r="U73" i="10"/>
  <c r="BB73" i="10" s="1"/>
  <c r="G73" i="10"/>
  <c r="AY73" i="10" s="1"/>
  <c r="AX73" i="10" s="1"/>
  <c r="BC73" i="10" s="1"/>
  <c r="AZ73" i="10" s="1"/>
  <c r="BB62" i="10"/>
  <c r="AK62" i="10"/>
  <c r="I14" i="15"/>
  <c r="AJ62" i="10"/>
  <c r="T143" i="10"/>
  <c r="BB143" i="10" s="1"/>
  <c r="BK330" i="10"/>
  <c r="AK64" i="10"/>
  <c r="AL64" i="10"/>
  <c r="AJ64" i="10"/>
  <c r="T366" i="10"/>
  <c r="BB366" i="10" s="1"/>
  <c r="AG271" i="10"/>
  <c r="BP271" i="10"/>
  <c r="BA271" i="10" s="1"/>
  <c r="AH307" i="10"/>
  <c r="BR307" i="10" s="1"/>
  <c r="BQ307" i="10"/>
  <c r="V72" i="10"/>
  <c r="BF72" i="10" s="1"/>
  <c r="T159" i="10"/>
  <c r="BB159" i="10" s="1"/>
  <c r="AD463" i="10"/>
  <c r="BM463" i="10"/>
  <c r="BO384" i="10"/>
  <c r="AF384" i="10"/>
  <c r="AD185" i="10"/>
  <c r="BM185" i="10"/>
  <c r="AN101" i="10"/>
  <c r="AB200" i="10"/>
  <c r="AC200" i="10" s="1"/>
  <c r="BH154" i="10"/>
  <c r="AE389" i="10"/>
  <c r="BN389" i="10"/>
  <c r="AB24" i="10"/>
  <c r="BK24" i="10"/>
  <c r="Y323" i="10"/>
  <c r="BH323" i="10"/>
  <c r="Z321" i="10"/>
  <c r="BI321" i="10"/>
  <c r="AL10" i="10"/>
  <c r="BI10" i="10"/>
  <c r="W8" i="10"/>
  <c r="X8" i="10" s="1"/>
  <c r="L8" i="10"/>
  <c r="AW8" i="10"/>
  <c r="AH2" i="5"/>
  <c r="W2" i="5"/>
  <c r="AE2" i="5" s="1"/>
  <c r="AF2" i="5" s="1"/>
  <c r="AG2" i="5" s="1"/>
  <c r="BK2" i="5" s="1"/>
  <c r="Y2" i="5"/>
  <c r="AA2" i="5" s="1"/>
  <c r="AC2" i="5" s="1"/>
  <c r="BL398" i="10"/>
  <c r="AC398" i="10"/>
  <c r="BI444" i="10"/>
  <c r="Z444" i="10"/>
  <c r="AA450" i="10"/>
  <c r="BJ450" i="10"/>
  <c r="AC246" i="10"/>
  <c r="BL246" i="10"/>
  <c r="BJ277" i="10"/>
  <c r="AA277" i="10"/>
  <c r="BI154" i="10"/>
  <c r="AJ14" i="10"/>
  <c r="X14" i="10"/>
  <c r="BN199" i="10"/>
  <c r="AE199" i="10"/>
  <c r="AW9" i="10"/>
  <c r="L9" i="10"/>
  <c r="BH21" i="10"/>
  <c r="Y21" i="10"/>
  <c r="AW18" i="10"/>
  <c r="L18" i="10"/>
  <c r="W18" i="10"/>
  <c r="X18" i="10" s="1"/>
  <c r="L16" i="10"/>
  <c r="W16" i="10"/>
  <c r="L11" i="10"/>
  <c r="W11" i="10"/>
  <c r="Y68" i="10"/>
  <c r="AK68" i="10"/>
  <c r="Z473" i="10"/>
  <c r="BI473" i="10"/>
  <c r="BH435" i="10"/>
  <c r="Y435" i="10"/>
  <c r="AK38" i="10"/>
  <c r="Y38" i="10"/>
  <c r="BI461" i="10"/>
  <c r="Z461" i="10"/>
  <c r="AL62" i="10"/>
  <c r="Y62" i="10"/>
  <c r="AH358" i="10"/>
  <c r="BR358" i="10" s="1"/>
  <c r="BQ358" i="10"/>
  <c r="AH125" i="10"/>
  <c r="BR125" i="10" s="1"/>
  <c r="BQ125" i="10"/>
  <c r="BG343" i="10"/>
  <c r="AG91" i="10"/>
  <c r="AH174" i="10"/>
  <c r="BR174" i="10" s="1"/>
  <c r="BE174" i="10" s="1"/>
  <c r="BO125" i="10"/>
  <c r="Z285" i="10"/>
  <c r="BI285" i="10"/>
  <c r="BG2" i="10"/>
  <c r="AJ2" i="10"/>
  <c r="X4" i="10"/>
  <c r="AJ4" i="10"/>
  <c r="AA233" i="10"/>
  <c r="BJ233" i="10"/>
  <c r="Y333" i="10"/>
  <c r="BH333" i="10"/>
  <c r="AC222" i="10"/>
  <c r="BL222" i="10"/>
  <c r="BJ386" i="10"/>
  <c r="AA386" i="10"/>
  <c r="BN364" i="10"/>
  <c r="AE364" i="10"/>
  <c r="BM232" i="10"/>
  <c r="AD232" i="10"/>
  <c r="BO184" i="10"/>
  <c r="AF184" i="10"/>
  <c r="AA269" i="10"/>
  <c r="BJ269" i="10"/>
  <c r="BI309" i="10"/>
  <c r="Z309" i="10"/>
  <c r="AE314" i="10"/>
  <c r="BN314" i="10"/>
  <c r="AC134" i="10"/>
  <c r="BL134" i="10"/>
  <c r="Z15" i="10"/>
  <c r="AL15" i="10"/>
  <c r="Y367" i="10"/>
  <c r="BH367" i="10"/>
  <c r="Z395" i="10"/>
  <c r="BI395" i="10"/>
  <c r="BI469" i="10"/>
  <c r="Z469" i="10"/>
  <c r="BM116" i="10"/>
  <c r="AD116" i="10"/>
  <c r="BI328" i="10"/>
  <c r="BG9" i="10"/>
  <c r="X9" i="10"/>
  <c r="BJ322" i="10"/>
  <c r="AA322" i="10"/>
  <c r="BN409" i="10"/>
  <c r="AE409" i="10"/>
  <c r="BH63" i="10"/>
  <c r="Y63" i="10"/>
  <c r="BP166" i="10"/>
  <c r="BA166" i="10" s="1"/>
  <c r="AG166" i="10"/>
  <c r="AA317" i="10"/>
  <c r="BJ317" i="10"/>
  <c r="BB29" i="10"/>
  <c r="AC106" i="10"/>
  <c r="BL106" i="10"/>
  <c r="AD135" i="10"/>
  <c r="BM135" i="10"/>
  <c r="AJ5" i="10"/>
  <c r="X5" i="10"/>
  <c r="BM132" i="10"/>
  <c r="AD132" i="10"/>
  <c r="BO179" i="10"/>
  <c r="AF179" i="10"/>
  <c r="Y204" i="10"/>
  <c r="BI204" i="10" s="1"/>
  <c r="BB78" i="10"/>
  <c r="BN176" i="10"/>
  <c r="AE176" i="10"/>
  <c r="V78" i="10"/>
  <c r="BB381" i="10"/>
  <c r="BO182" i="10"/>
  <c r="AF182" i="10"/>
  <c r="AE462" i="10"/>
  <c r="BN462" i="10"/>
  <c r="BL124" i="10"/>
  <c r="AC124" i="10"/>
  <c r="AB261" i="10"/>
  <c r="BK261" i="10"/>
  <c r="X131" i="10"/>
  <c r="BH131" i="10" s="1"/>
  <c r="BE316" i="10"/>
  <c r="T28" i="10"/>
  <c r="BB28" i="10" s="1"/>
  <c r="BL129" i="10"/>
  <c r="AC129" i="10"/>
  <c r="BK446" i="10"/>
  <c r="AB446" i="10"/>
  <c r="AO64" i="10"/>
  <c r="AB64" i="10"/>
  <c r="BL226" i="10"/>
  <c r="AC226" i="10"/>
  <c r="AS366" i="10"/>
  <c r="AK366" i="10"/>
  <c r="AR366" i="10"/>
  <c r="AJ366" i="10"/>
  <c r="AM366" i="10"/>
  <c r="AL366" i="10"/>
  <c r="AQ366" i="10"/>
  <c r="V366" i="10"/>
  <c r="AO366" i="10"/>
  <c r="AV366" i="10"/>
  <c r="AN366" i="10"/>
  <c r="AU366" i="10"/>
  <c r="AT366" i="10"/>
  <c r="AP366" i="10"/>
  <c r="AE229" i="10"/>
  <c r="BN229" i="10"/>
  <c r="BB355" i="10"/>
  <c r="BF36" i="10"/>
  <c r="BC36" i="10"/>
  <c r="T105" i="10"/>
  <c r="U105" i="10"/>
  <c r="AQ107" i="10"/>
  <c r="AJ107" i="10"/>
  <c r="AK107" i="10"/>
  <c r="V107" i="10"/>
  <c r="BF107" i="10" s="1"/>
  <c r="AO107" i="10"/>
  <c r="AR107" i="10"/>
  <c r="AN107" i="10"/>
  <c r="AM107" i="10"/>
  <c r="AU107" i="10"/>
  <c r="AP107" i="10"/>
  <c r="AV107" i="10"/>
  <c r="AS107" i="10"/>
  <c r="AL107" i="10"/>
  <c r="AT107" i="10"/>
  <c r="U163" i="10"/>
  <c r="T163" i="10"/>
  <c r="BJ154" i="10"/>
  <c r="AA154" i="10"/>
  <c r="AC397" i="10"/>
  <c r="BL397" i="10"/>
  <c r="BN467" i="10"/>
  <c r="AE467" i="10"/>
  <c r="BL330" i="10"/>
  <c r="AC330" i="10"/>
  <c r="AU143" i="10"/>
  <c r="AQ143" i="10"/>
  <c r="AR143" i="10"/>
  <c r="V143" i="10"/>
  <c r="BF143" i="10" s="1"/>
  <c r="AN143" i="10"/>
  <c r="W143" i="10"/>
  <c r="AL143" i="10"/>
  <c r="AT143" i="10"/>
  <c r="AP143" i="10"/>
  <c r="AJ143" i="10"/>
  <c r="AK143" i="10"/>
  <c r="AV143" i="10"/>
  <c r="AO143" i="10"/>
  <c r="AS143" i="10"/>
  <c r="AM143" i="10"/>
  <c r="AP157" i="10"/>
  <c r="V157" i="10"/>
  <c r="BF157" i="10" s="1"/>
  <c r="AM157" i="10"/>
  <c r="AK157" i="10"/>
  <c r="AJ157" i="10"/>
  <c r="AT157" i="10"/>
  <c r="AO157" i="10"/>
  <c r="AU157" i="10"/>
  <c r="AL157" i="10"/>
  <c r="AS157" i="10"/>
  <c r="AR157" i="10"/>
  <c r="AQ157" i="10"/>
  <c r="AV157" i="10"/>
  <c r="AN157" i="10"/>
  <c r="AA432" i="10"/>
  <c r="BJ432" i="10"/>
  <c r="AV355" i="10"/>
  <c r="AM355" i="10"/>
  <c r="AO355" i="10"/>
  <c r="AN355" i="10"/>
  <c r="V355" i="10"/>
  <c r="AL355" i="10"/>
  <c r="AS355" i="10"/>
  <c r="AU355" i="10"/>
  <c r="AJ355" i="10"/>
  <c r="AR355" i="10"/>
  <c r="AK355" i="10"/>
  <c r="AT355" i="10"/>
  <c r="V105" i="10"/>
  <c r="BF105" i="10" s="1"/>
  <c r="AJ105" i="10"/>
  <c r="AK105" i="10"/>
  <c r="AN105" i="10"/>
  <c r="AV105" i="10"/>
  <c r="AT105" i="10"/>
  <c r="AS105" i="10"/>
  <c r="AP105" i="10"/>
  <c r="AR105" i="10"/>
  <c r="AQ105" i="10"/>
  <c r="AO105" i="10"/>
  <c r="AU105" i="10"/>
  <c r="AM105" i="10"/>
  <c r="AL105" i="10"/>
  <c r="W105" i="10"/>
  <c r="BG105" i="10" s="1"/>
  <c r="AO159" i="10"/>
  <c r="AS159" i="10"/>
  <c r="AU159" i="10"/>
  <c r="AT159" i="10"/>
  <c r="AK159" i="10"/>
  <c r="AQ159" i="10"/>
  <c r="AP159" i="10"/>
  <c r="AN159" i="10"/>
  <c r="AV159" i="10"/>
  <c r="AR159" i="10"/>
  <c r="AM159" i="10"/>
  <c r="AL159" i="10"/>
  <c r="AJ159" i="10"/>
  <c r="V159" i="10"/>
  <c r="BF159" i="10" s="1"/>
  <c r="AJ163" i="10"/>
  <c r="AR163" i="10"/>
  <c r="AN163" i="10"/>
  <c r="V163" i="10"/>
  <c r="BF163" i="10" s="1"/>
  <c r="AV163" i="10"/>
  <c r="AM163" i="10"/>
  <c r="AL163" i="10"/>
  <c r="AK163" i="10"/>
  <c r="AS163" i="10"/>
  <c r="AO163" i="10"/>
  <c r="AQ163" i="10"/>
  <c r="AP163" i="10"/>
  <c r="AU163" i="10"/>
  <c r="AT163" i="10"/>
  <c r="BP338" i="10"/>
  <c r="AG338" i="10"/>
  <c r="BK393" i="10"/>
  <c r="AB393" i="10"/>
  <c r="BJ466" i="10"/>
  <c r="U449" i="10"/>
  <c r="AA112" i="10"/>
  <c r="BK112" i="10" s="1"/>
  <c r="BE346" i="10"/>
  <c r="BE334" i="10"/>
  <c r="BE318" i="10"/>
  <c r="BA307" i="10"/>
  <c r="BA362" i="10"/>
  <c r="BA344" i="10"/>
  <c r="BA198" i="10"/>
  <c r="AO101" i="10"/>
  <c r="AL25" i="10"/>
  <c r="BJ194" i="10"/>
  <c r="BQ429" i="10"/>
  <c r="BE429" i="10" s="1"/>
  <c r="AL50" i="10"/>
  <c r="Y50" i="10"/>
  <c r="BH186" i="10"/>
  <c r="Y186" i="10"/>
  <c r="BO180" i="10"/>
  <c r="AF180" i="10"/>
  <c r="AG374" i="10"/>
  <c r="BP374" i="10"/>
  <c r="AB155" i="10"/>
  <c r="BK155" i="10"/>
  <c r="AC437" i="10"/>
  <c r="BL437" i="10"/>
  <c r="Z25" i="10"/>
  <c r="BL200" i="10"/>
  <c r="AM10" i="10"/>
  <c r="AA10" i="10"/>
  <c r="BJ10" i="10"/>
  <c r="BH434" i="10"/>
  <c r="Y434" i="10"/>
  <c r="BI442" i="10"/>
  <c r="Z442" i="10"/>
  <c r="Y331" i="10"/>
  <c r="BH331" i="10"/>
  <c r="BJ319" i="10"/>
  <c r="AA319" i="10"/>
  <c r="Z190" i="10"/>
  <c r="BI190" i="10"/>
  <c r="BH325" i="10"/>
  <c r="Y325" i="10"/>
  <c r="BK191" i="10"/>
  <c r="AB191" i="10"/>
  <c r="AB449" i="10"/>
  <c r="BK449" i="10"/>
  <c r="Z128" i="10"/>
  <c r="BI128" i="10"/>
  <c r="Z440" i="10"/>
  <c r="BI440" i="10"/>
  <c r="AC468" i="10"/>
  <c r="BL468" i="10"/>
  <c r="AB332" i="10"/>
  <c r="BK332" i="10"/>
  <c r="AM40" i="10"/>
  <c r="BK439" i="10"/>
  <c r="AB439" i="10"/>
  <c r="AE228" i="10"/>
  <c r="BN228" i="10"/>
  <c r="Z162" i="10"/>
  <c r="BI162" i="10"/>
  <c r="BI67" i="10"/>
  <c r="AM67" i="10"/>
  <c r="Z67" i="10"/>
  <c r="AB406" i="10"/>
  <c r="BK406" i="10"/>
  <c r="BA358" i="10"/>
  <c r="AA356" i="10"/>
  <c r="BJ356" i="10"/>
  <c r="Z204" i="10"/>
  <c r="BI391" i="10"/>
  <c r="Z391" i="10"/>
  <c r="AE140" i="10"/>
  <c r="BN140" i="10"/>
  <c r="BA346" i="10"/>
  <c r="BK328" i="10"/>
  <c r="AB328" i="10"/>
  <c r="BK264" i="10"/>
  <c r="AB264" i="10"/>
  <c r="BO167" i="10"/>
  <c r="AF167" i="10"/>
  <c r="AG149" i="10"/>
  <c r="BP149" i="10"/>
  <c r="BA149" i="10" s="1"/>
  <c r="BN238" i="10"/>
  <c r="AE238" i="10"/>
  <c r="AC220" i="10"/>
  <c r="BL220" i="10"/>
  <c r="AD270" i="10"/>
  <c r="BM270" i="10"/>
  <c r="AE177" i="10"/>
  <c r="BN177" i="10"/>
  <c r="AB112" i="10"/>
  <c r="AU381" i="10"/>
  <c r="AT381" i="10"/>
  <c r="V381" i="10"/>
  <c r="BF381" i="10" s="1"/>
  <c r="AO381" i="10"/>
  <c r="AV381" i="10"/>
  <c r="AN381" i="10"/>
  <c r="AQ381" i="10"/>
  <c r="AM381" i="10"/>
  <c r="AL381" i="10"/>
  <c r="AP381" i="10"/>
  <c r="W381" i="10"/>
  <c r="AS381" i="10"/>
  <c r="AK381" i="10"/>
  <c r="AR381" i="10"/>
  <c r="AJ381" i="10"/>
  <c r="T170" i="10"/>
  <c r="BB170" i="10" s="1"/>
  <c r="U342" i="10"/>
  <c r="BB342" i="10" s="1"/>
  <c r="AR342" i="10"/>
  <c r="AJ342" i="10"/>
  <c r="AO342" i="10"/>
  <c r="AT342" i="10"/>
  <c r="AL342" i="10"/>
  <c r="AQ342" i="10"/>
  <c r="V342" i="10"/>
  <c r="BF342" i="10" s="1"/>
  <c r="AV342" i="10"/>
  <c r="AN342" i="10"/>
  <c r="AS342" i="10"/>
  <c r="AK342" i="10"/>
  <c r="AP342" i="10"/>
  <c r="AU342" i="10"/>
  <c r="AM342" i="10"/>
  <c r="AQ170" i="10"/>
  <c r="AL170" i="10"/>
  <c r="AO170" i="10"/>
  <c r="AP170" i="10"/>
  <c r="AK170" i="10"/>
  <c r="AS170" i="10"/>
  <c r="AM170" i="10"/>
  <c r="AV170" i="10"/>
  <c r="V170" i="10"/>
  <c r="BF170" i="10" s="1"/>
  <c r="AJ170" i="10"/>
  <c r="AR170" i="10"/>
  <c r="T430" i="10"/>
  <c r="U430" i="10"/>
  <c r="T438" i="10"/>
  <c r="U438" i="10"/>
  <c r="AU378" i="10"/>
  <c r="AS378" i="10"/>
  <c r="AR378" i="10"/>
  <c r="AL378" i="10"/>
  <c r="AT378" i="10"/>
  <c r="AM378" i="10"/>
  <c r="AK378" i="10"/>
  <c r="AJ378" i="10"/>
  <c r="AP378" i="10"/>
  <c r="V378" i="10"/>
  <c r="BF378" i="10" s="1"/>
  <c r="AQ378" i="10"/>
  <c r="AS441" i="10"/>
  <c r="AO441" i="10"/>
  <c r="AK441" i="10"/>
  <c r="AV441" i="10"/>
  <c r="AR441" i="10"/>
  <c r="AN441" i="10"/>
  <c r="AJ441" i="10"/>
  <c r="AU441" i="10"/>
  <c r="AQ441" i="10"/>
  <c r="AM441" i="10"/>
  <c r="V441" i="10"/>
  <c r="AT441" i="10"/>
  <c r="AP441" i="10"/>
  <c r="AL441" i="10"/>
  <c r="AU451" i="10"/>
  <c r="AO451" i="10"/>
  <c r="AR451" i="10"/>
  <c r="AN451" i="10"/>
  <c r="AP451" i="10"/>
  <c r="AQ451" i="10"/>
  <c r="AT451" i="10"/>
  <c r="AV451" i="10"/>
  <c r="V451" i="10"/>
  <c r="BF451" i="10" s="1"/>
  <c r="AM451" i="10"/>
  <c r="BH424" i="10"/>
  <c r="BF424" i="10"/>
  <c r="BB323" i="10"/>
  <c r="BH466" i="10"/>
  <c r="BI466" i="10"/>
  <c r="V61" i="10"/>
  <c r="BF61" i="10" s="1"/>
  <c r="T236" i="10"/>
  <c r="U236" i="10"/>
  <c r="V52" i="10"/>
  <c r="BF52" i="10" s="1"/>
  <c r="BB449" i="10"/>
  <c r="U451" i="10"/>
  <c r="T451" i="10"/>
  <c r="AU272" i="10"/>
  <c r="AM272" i="10"/>
  <c r="AP272" i="10"/>
  <c r="AV272" i="10"/>
  <c r="AN272" i="10"/>
  <c r="AS272" i="10"/>
  <c r="AK272" i="10"/>
  <c r="V272" i="10"/>
  <c r="AL272" i="10"/>
  <c r="AR272" i="10"/>
  <c r="AJ272" i="10"/>
  <c r="AO272" i="10"/>
  <c r="AQ272" i="10"/>
  <c r="AT272" i="10"/>
  <c r="AR274" i="10"/>
  <c r="AO274" i="10"/>
  <c r="AP274" i="10"/>
  <c r="AU274" i="10"/>
  <c r="AM274" i="10"/>
  <c r="AS274" i="10"/>
  <c r="AV274" i="10"/>
  <c r="AJ274" i="10"/>
  <c r="AT274" i="10"/>
  <c r="AL274" i="10"/>
  <c r="AQ274" i="10"/>
  <c r="V274" i="10"/>
  <c r="AK274" i="10"/>
  <c r="AN274" i="10"/>
  <c r="AQ276" i="10"/>
  <c r="AT276" i="10"/>
  <c r="V276" i="10"/>
  <c r="AR276" i="10"/>
  <c r="AJ276" i="10"/>
  <c r="AO276" i="10"/>
  <c r="AU276" i="10"/>
  <c r="AL276" i="10"/>
  <c r="AV276" i="10"/>
  <c r="AN276" i="10"/>
  <c r="AS276" i="10"/>
  <c r="AK276" i="10"/>
  <c r="AM276" i="10"/>
  <c r="AP276" i="10"/>
  <c r="AR278" i="10"/>
  <c r="AO278" i="10"/>
  <c r="AT278" i="10"/>
  <c r="AL278" i="10"/>
  <c r="AQ278" i="10"/>
  <c r="V278" i="10"/>
  <c r="AS278" i="10"/>
  <c r="AV278" i="10"/>
  <c r="AJ278" i="10"/>
  <c r="AP278" i="10"/>
  <c r="AU278" i="10"/>
  <c r="AM278" i="10"/>
  <c r="AK278" i="10"/>
  <c r="AN278" i="10"/>
  <c r="AS133" i="10"/>
  <c r="V133" i="10"/>
  <c r="BF133" i="10" s="1"/>
  <c r="AU133" i="10"/>
  <c r="AT133" i="10"/>
  <c r="AJ133" i="10"/>
  <c r="AK133" i="10"/>
  <c r="AV133" i="10"/>
  <c r="AQ133" i="10"/>
  <c r="AP133" i="10"/>
  <c r="AM133" i="10"/>
  <c r="AL133" i="10"/>
  <c r="AR133" i="10"/>
  <c r="AN133" i="10"/>
  <c r="AO133" i="10"/>
  <c r="U133" i="10"/>
  <c r="T133" i="10"/>
  <c r="Y36" i="10"/>
  <c r="BH36" i="10"/>
  <c r="BH415" i="10"/>
  <c r="Y415" i="10"/>
  <c r="BG126" i="10"/>
  <c r="X126" i="10"/>
  <c r="AQ37" i="10"/>
  <c r="BN37" i="10"/>
  <c r="I6" i="15"/>
  <c r="BB32" i="10"/>
  <c r="BQ95" i="10"/>
  <c r="AH95" i="10"/>
  <c r="BR95" i="10" s="1"/>
  <c r="AF173" i="10"/>
  <c r="BO173" i="10"/>
  <c r="AF187" i="10"/>
  <c r="BO187" i="10"/>
  <c r="T100" i="10"/>
  <c r="BE198" i="10"/>
  <c r="T19" i="10"/>
  <c r="AK19" i="10" s="1"/>
  <c r="AJ69" i="10"/>
  <c r="BB419" i="10"/>
  <c r="BG427" i="10"/>
  <c r="X427" i="10"/>
  <c r="BK466" i="10"/>
  <c r="AB466" i="10"/>
  <c r="AH413" i="10"/>
  <c r="BR413" i="10" s="1"/>
  <c r="BQ413" i="10"/>
  <c r="V32" i="10"/>
  <c r="AJ32" i="10" s="1"/>
  <c r="AG405" i="10"/>
  <c r="BP405" i="10"/>
  <c r="BA405" i="10" s="1"/>
  <c r="AG115" i="10"/>
  <c r="BP115" i="10"/>
  <c r="BA115" i="10" s="1"/>
  <c r="AH111" i="10"/>
  <c r="BR111" i="10" s="1"/>
  <c r="BQ111" i="10"/>
  <c r="AF181" i="10"/>
  <c r="BO181" i="10"/>
  <c r="BP382" i="10"/>
  <c r="AG382" i="10"/>
  <c r="BE150" i="10"/>
  <c r="BE376" i="10"/>
  <c r="BE218" i="10"/>
  <c r="BA318" i="10"/>
  <c r="BA174" i="10"/>
  <c r="BA308" i="10"/>
  <c r="AD101" i="10"/>
  <c r="AR101" i="10" s="1"/>
  <c r="BM101" i="10"/>
  <c r="AA267" i="10"/>
  <c r="BJ267" i="10"/>
  <c r="BJ268" i="10"/>
  <c r="AA268" i="10"/>
  <c r="BP168" i="10"/>
  <c r="BA168" i="10" s="1"/>
  <c r="AG168" i="10"/>
  <c r="AE169" i="10"/>
  <c r="BN169" i="10"/>
  <c r="AF183" i="10"/>
  <c r="BO183" i="10"/>
  <c r="BP93" i="10"/>
  <c r="AG93" i="10"/>
  <c r="BA196" i="10"/>
  <c r="BG412" i="10"/>
  <c r="BL148" i="10"/>
  <c r="BH148" i="10"/>
  <c r="BI148" i="10"/>
  <c r="BH343" i="10"/>
  <c r="BH2" i="10"/>
  <c r="AC210" i="10"/>
  <c r="BL210" i="10"/>
  <c r="AD370" i="10"/>
  <c r="BM370" i="10"/>
  <c r="AB372" i="10"/>
  <c r="BK372" i="10"/>
  <c r="AC194" i="10"/>
  <c r="BL194" i="10"/>
  <c r="BN189" i="10"/>
  <c r="AE189" i="10"/>
  <c r="BO37" i="10"/>
  <c r="AF37" i="10"/>
  <c r="AR37" i="10"/>
  <c r="BA218" i="10"/>
  <c r="AK2" i="10"/>
  <c r="L165" i="10"/>
  <c r="AW165" i="10"/>
  <c r="W165" i="10"/>
  <c r="L157" i="10"/>
  <c r="AW157" i="10"/>
  <c r="W157" i="10"/>
  <c r="BB25" i="10"/>
  <c r="X217" i="10"/>
  <c r="BG217" i="10"/>
  <c r="BB445" i="10"/>
  <c r="BB467" i="10"/>
  <c r="Y203" i="10"/>
  <c r="BH203" i="10"/>
  <c r="BH327" i="10"/>
  <c r="Y327" i="10"/>
  <c r="BG144" i="10"/>
  <c r="X144" i="10"/>
  <c r="X94" i="10"/>
  <c r="BG94" i="10"/>
  <c r="X96" i="10"/>
  <c r="BG96" i="10"/>
  <c r="Y263" i="10"/>
  <c r="BH263" i="10"/>
  <c r="Z215" i="10"/>
  <c r="BI215" i="10"/>
  <c r="Y223" i="10"/>
  <c r="BH223" i="10"/>
  <c r="BH225" i="10"/>
  <c r="Y225" i="10"/>
  <c r="Y255" i="10"/>
  <c r="BH255" i="10"/>
  <c r="Y193" i="10"/>
  <c r="BH193" i="10"/>
  <c r="AH91" i="10"/>
  <c r="BR91" i="10" s="1"/>
  <c r="BQ91" i="10"/>
  <c r="BB57" i="10"/>
  <c r="AJ57" i="10"/>
  <c r="AN3" i="5"/>
  <c r="AY3" i="5"/>
  <c r="AK63" i="10"/>
  <c r="AL63" i="10"/>
  <c r="BB63" i="10"/>
  <c r="AJ63" i="10"/>
  <c r="AM63" i="10"/>
  <c r="BG122" i="10"/>
  <c r="X122" i="10"/>
  <c r="BG90" i="10"/>
  <c r="X90" i="10"/>
  <c r="X80" i="10"/>
  <c r="BG80" i="10"/>
  <c r="X110" i="10"/>
  <c r="BG110" i="10"/>
  <c r="I15" i="15"/>
  <c r="BB69" i="10"/>
  <c r="BA324" i="10"/>
  <c r="BG424" i="10"/>
  <c r="AM74" i="10"/>
  <c r="Z74" i="10"/>
  <c r="BI74" i="10"/>
  <c r="AA281" i="10"/>
  <c r="BJ281" i="10"/>
  <c r="AB39" i="10"/>
  <c r="BK39" i="10"/>
  <c r="AN39" i="10"/>
  <c r="BA453" i="10"/>
  <c r="BA429" i="10"/>
  <c r="BE453" i="10"/>
  <c r="E59" i="10"/>
  <c r="W58" i="10" s="1"/>
  <c r="G59" i="10"/>
  <c r="AY59" i="10" s="1"/>
  <c r="AX59" i="10" s="1"/>
  <c r="BC59" i="10" s="1"/>
  <c r="D59" i="10"/>
  <c r="F59" i="10" s="1"/>
  <c r="H59" i="10"/>
  <c r="S59" i="10"/>
  <c r="U59" i="10" s="1"/>
  <c r="D12" i="15"/>
  <c r="AW66" i="10"/>
  <c r="V66" i="10"/>
  <c r="S20" i="10"/>
  <c r="D20" i="10"/>
  <c r="AA343" i="10"/>
  <c r="BJ343" i="10"/>
  <c r="U46" i="10"/>
  <c r="T46" i="10"/>
  <c r="BG464" i="10"/>
  <c r="X464" i="10"/>
  <c r="BG348" i="10"/>
  <c r="X348" i="10"/>
  <c r="X380" i="10"/>
  <c r="BG380" i="10"/>
  <c r="BG431" i="10"/>
  <c r="X431" i="10"/>
  <c r="X459" i="10"/>
  <c r="BG459" i="10"/>
  <c r="X457" i="10"/>
  <c r="BG457" i="10"/>
  <c r="X92" i="10"/>
  <c r="BG92" i="10"/>
  <c r="BG130" i="10"/>
  <c r="X130" i="10"/>
  <c r="BG104" i="10"/>
  <c r="X104" i="10"/>
  <c r="BG138" i="10"/>
  <c r="X138" i="10"/>
  <c r="BG146" i="10"/>
  <c r="X146" i="10"/>
  <c r="BA413" i="10"/>
  <c r="Y221" i="10"/>
  <c r="BH221" i="10"/>
  <c r="X76" i="10"/>
  <c r="AK76" i="10"/>
  <c r="V28" i="10"/>
  <c r="BF28" i="10" s="1"/>
  <c r="BG41" i="10"/>
  <c r="X41" i="10"/>
  <c r="AJ41" i="10"/>
  <c r="BB42" i="10"/>
  <c r="X84" i="10"/>
  <c r="AK84" i="10"/>
  <c r="AJ31" i="10"/>
  <c r="BQ139" i="10"/>
  <c r="AH139" i="10"/>
  <c r="BR139" i="10" s="1"/>
  <c r="BE196" i="10"/>
  <c r="H48" i="10"/>
  <c r="G48" i="10"/>
  <c r="AY48" i="10" s="1"/>
  <c r="AX48" i="10" s="1"/>
  <c r="E48" i="10"/>
  <c r="W47" i="10" s="1"/>
  <c r="D48" i="10"/>
  <c r="F48" i="10" s="1"/>
  <c r="S48" i="10"/>
  <c r="U48" i="10" s="1"/>
  <c r="D10" i="15"/>
  <c r="Z424" i="10"/>
  <c r="BI424" i="10"/>
  <c r="W465" i="10"/>
  <c r="X361" i="10"/>
  <c r="BG361" i="10"/>
  <c r="V46" i="10"/>
  <c r="BF46" i="10" s="1"/>
  <c r="AD148" i="10"/>
  <c r="BM148" i="10"/>
  <c r="BG236" i="10"/>
  <c r="X236" i="10"/>
  <c r="BG86" i="10"/>
  <c r="AK86" i="10"/>
  <c r="X86" i="10"/>
  <c r="BB36" i="10"/>
  <c r="AK36" i="10"/>
  <c r="AL36" i="10"/>
  <c r="AJ36" i="10"/>
  <c r="BG438" i="10"/>
  <c r="X438" i="10"/>
  <c r="BH412" i="10"/>
  <c r="Y412" i="10"/>
  <c r="X417" i="10"/>
  <c r="BG417" i="10"/>
  <c r="X443" i="10"/>
  <c r="BG443" i="10"/>
  <c r="X98" i="10"/>
  <c r="BG98" i="10"/>
  <c r="BG102" i="10"/>
  <c r="X102" i="10"/>
  <c r="BG136" i="10"/>
  <c r="X136" i="10"/>
  <c r="BG142" i="10"/>
  <c r="X142" i="10"/>
  <c r="BJ311" i="10"/>
  <c r="AA311" i="10"/>
  <c r="BG69" i="10"/>
  <c r="X69" i="10"/>
  <c r="AK69" i="10"/>
  <c r="V70" i="10"/>
  <c r="BF70" i="10" s="1"/>
  <c r="AK33" i="10"/>
  <c r="X33" i="10"/>
  <c r="AK65" i="10"/>
  <c r="BH65" i="10"/>
  <c r="Y65" i="10"/>
  <c r="X34" i="10"/>
  <c r="AK34" i="10"/>
  <c r="Y197" i="10"/>
  <c r="BH197" i="10"/>
  <c r="Y275" i="10"/>
  <c r="BH275" i="10"/>
  <c r="BI161" i="10"/>
  <c r="Z161" i="10"/>
  <c r="Z195" i="10"/>
  <c r="BI195" i="10"/>
  <c r="V42" i="10"/>
  <c r="BF42" i="10" s="1"/>
  <c r="BG75" i="10"/>
  <c r="AK75" i="10"/>
  <c r="X75" i="10"/>
  <c r="Y273" i="10"/>
  <c r="BH273" i="10"/>
  <c r="Y313" i="10"/>
  <c r="BH313" i="10"/>
  <c r="L6" i="10"/>
  <c r="AW6" i="10"/>
  <c r="W6" i="10"/>
  <c r="AL53" i="10"/>
  <c r="BH53" i="10"/>
  <c r="Y53" i="10"/>
  <c r="AW56" i="10"/>
  <c r="L56" i="10"/>
  <c r="V56" i="10"/>
  <c r="L17" i="10"/>
  <c r="W17" i="10"/>
  <c r="AA262" i="10"/>
  <c r="BJ262" i="10"/>
  <c r="BI2" i="10"/>
  <c r="Z2" i="10"/>
  <c r="AL2" i="10"/>
  <c r="BI13" i="10"/>
  <c r="Z13" i="10"/>
  <c r="AL13" i="10"/>
  <c r="X23" i="10"/>
  <c r="AJ23" i="10"/>
  <c r="BG23" i="10"/>
  <c r="Y265" i="10"/>
  <c r="BH265" i="10"/>
  <c r="W3" i="10"/>
  <c r="X3" i="10" s="1"/>
  <c r="L3" i="10"/>
  <c r="AW3" i="10"/>
  <c r="BJ428" i="10"/>
  <c r="AA428" i="10"/>
  <c r="AA320" i="10"/>
  <c r="BJ320" i="10"/>
  <c r="Z209" i="10"/>
  <c r="BI209" i="10"/>
  <c r="BI214" i="10"/>
  <c r="Z214" i="10"/>
  <c r="AB202" i="10"/>
  <c r="BK202" i="10"/>
  <c r="AA258" i="10"/>
  <c r="BJ258" i="10"/>
  <c r="AG360" i="10"/>
  <c r="BP360" i="10"/>
  <c r="BA360" i="10" s="1"/>
  <c r="BA376" i="10"/>
  <c r="BA150" i="10"/>
  <c r="AW99" i="10"/>
  <c r="BC99" i="10" s="1"/>
  <c r="AZ99" i="10" s="1"/>
  <c r="W99" i="10"/>
  <c r="AW100" i="10"/>
  <c r="BC100" i="10" s="1"/>
  <c r="AZ100" i="10" s="1"/>
  <c r="BA95" i="10"/>
  <c r="AO100" i="10"/>
  <c r="AV100" i="10"/>
  <c r="AN100" i="10"/>
  <c r="AU100" i="10"/>
  <c r="AM100" i="10"/>
  <c r="AP100" i="10"/>
  <c r="AS100" i="10"/>
  <c r="AK100" i="10"/>
  <c r="AR100" i="10"/>
  <c r="AJ100" i="10"/>
  <c r="AQ100" i="10"/>
  <c r="V100" i="10"/>
  <c r="BF100" i="10" s="1"/>
  <c r="AT100" i="10"/>
  <c r="AL100" i="10"/>
  <c r="Z354" i="10"/>
  <c r="BI354" i="10"/>
  <c r="BI257" i="10"/>
  <c r="Z257" i="10"/>
  <c r="BJ436" i="10"/>
  <c r="AA436" i="10"/>
  <c r="BJ399" i="10"/>
  <c r="AA399" i="10"/>
  <c r="BL315" i="10"/>
  <c r="AC315" i="10"/>
  <c r="BE206" i="10"/>
  <c r="BJ256" i="10"/>
  <c r="AA256" i="10"/>
  <c r="Z22" i="10"/>
  <c r="AL22" i="10"/>
  <c r="BI22" i="10"/>
  <c r="AC293" i="10"/>
  <c r="BL293" i="10"/>
  <c r="Z430" i="10"/>
  <c r="BI430" i="10"/>
  <c r="AL20" i="10"/>
  <c r="Z20" i="10"/>
  <c r="BI20" i="10"/>
  <c r="AA231" i="10"/>
  <c r="BJ231" i="10"/>
  <c r="BJ71" i="10"/>
  <c r="AN71" i="10"/>
  <c r="AA71" i="10"/>
  <c r="BJ426" i="10"/>
  <c r="AA426" i="10"/>
  <c r="AA108" i="10"/>
  <c r="BJ108" i="10"/>
  <c r="BH60" i="10"/>
  <c r="Y60" i="10"/>
  <c r="AL60" i="10"/>
  <c r="BI12" i="10"/>
  <c r="AL12" i="10"/>
  <c r="Z12" i="10"/>
  <c r="AA249" i="10"/>
  <c r="BJ249" i="10"/>
  <c r="Z394" i="10"/>
  <c r="BI394" i="10"/>
  <c r="Z421" i="10"/>
  <c r="BI421" i="10"/>
  <c r="Z51" i="10"/>
  <c r="AL51" i="10"/>
  <c r="BO208" i="10"/>
  <c r="AF208" i="10"/>
  <c r="BH31" i="10"/>
  <c r="Y31" i="10"/>
  <c r="AL31" i="10"/>
  <c r="BJ137" i="10"/>
  <c r="AA137" i="10"/>
  <c r="BN207" i="10"/>
  <c r="AE207" i="10"/>
  <c r="BI211" i="10"/>
  <c r="Z211" i="10"/>
  <c r="AA227" i="10"/>
  <c r="BJ227" i="10"/>
  <c r="BJ425" i="10"/>
  <c r="AA425" i="10"/>
  <c r="AB455" i="10"/>
  <c r="BK455" i="10"/>
  <c r="AM25" i="10"/>
  <c r="BJ25" i="10"/>
  <c r="AA25" i="10"/>
  <c r="Z447" i="10"/>
  <c r="BI447" i="10"/>
  <c r="AA201" i="10"/>
  <c r="BJ201" i="10"/>
  <c r="BH26" i="10"/>
  <c r="Y26" i="10"/>
  <c r="AC260" i="10"/>
  <c r="BL260" i="10"/>
  <c r="AA213" i="10"/>
  <c r="BJ213" i="10"/>
  <c r="Z235" i="10"/>
  <c r="BI235" i="10"/>
  <c r="BI259" i="10"/>
  <c r="Z259" i="10"/>
  <c r="AA219" i="10"/>
  <c r="BJ219" i="10"/>
  <c r="BH401" i="10"/>
  <c r="Y401" i="10"/>
  <c r="Z420" i="10"/>
  <c r="BI420" i="10"/>
  <c r="BH83" i="10"/>
  <c r="Y83" i="10"/>
  <c r="BJ402" i="10"/>
  <c r="AA402" i="10"/>
  <c r="BH19" i="10"/>
  <c r="Y19" i="10"/>
  <c r="Z153" i="10"/>
  <c r="BI153" i="10"/>
  <c r="AB350" i="10"/>
  <c r="BK350" i="10"/>
  <c r="Z205" i="10"/>
  <c r="BI205" i="10"/>
  <c r="BE120" i="10" l="1"/>
  <c r="AW7" i="10"/>
  <c r="W7" i="10"/>
  <c r="L7" i="10"/>
  <c r="BE445" i="10"/>
  <c r="BA93" i="10"/>
  <c r="BE456" i="10"/>
  <c r="BA338" i="10"/>
  <c r="BA241" i="10"/>
  <c r="BA234" i="10"/>
  <c r="BE192" i="10"/>
  <c r="BA152" i="10"/>
  <c r="BE340" i="10"/>
  <c r="BE125" i="10"/>
  <c r="BE324" i="10"/>
  <c r="BG34" i="10"/>
  <c r="BE310" i="10"/>
  <c r="BE423" i="10"/>
  <c r="W224" i="10"/>
  <c r="BF224" i="10"/>
  <c r="BB19" i="10"/>
  <c r="BA125" i="10"/>
  <c r="W216" i="10"/>
  <c r="BF216" i="10"/>
  <c r="BI40" i="10"/>
  <c r="Z40" i="10"/>
  <c r="Y171" i="10"/>
  <c r="BH171" i="10"/>
  <c r="AL19" i="10"/>
  <c r="AK26" i="10"/>
  <c r="Y131" i="10"/>
  <c r="W123" i="10"/>
  <c r="BQ164" i="10"/>
  <c r="AH164" i="10"/>
  <c r="BR164" i="10" s="1"/>
  <c r="AJ26" i="10"/>
  <c r="W392" i="10"/>
  <c r="BB41" i="10"/>
  <c r="AZ7" i="5"/>
  <c r="AO7" i="5"/>
  <c r="Y400" i="10"/>
  <c r="BH400" i="10"/>
  <c r="AC188" i="10"/>
  <c r="BL188" i="10"/>
  <c r="W252" i="10"/>
  <c r="Y375" i="10"/>
  <c r="BH375" i="10"/>
  <c r="BE152" i="10"/>
  <c r="W404" i="10"/>
  <c r="X404" i="10" s="1"/>
  <c r="BH444" i="10"/>
  <c r="Y117" i="10"/>
  <c r="BH117" i="10"/>
  <c r="Y352" i="10"/>
  <c r="BH352" i="10"/>
  <c r="W475" i="10"/>
  <c r="W335" i="10"/>
  <c r="W306" i="10"/>
  <c r="BG306" i="10" s="1"/>
  <c r="W410" i="10"/>
  <c r="AB121" i="10"/>
  <c r="BB24" i="10"/>
  <c r="AL24" i="10"/>
  <c r="AM24" i="10"/>
  <c r="AJ24" i="10"/>
  <c r="AN24" i="10"/>
  <c r="AK24" i="10"/>
  <c r="Y118" i="10"/>
  <c r="BH118" i="10"/>
  <c r="BB387" i="10"/>
  <c r="W407" i="10"/>
  <c r="BF407" i="10"/>
  <c r="BB264" i="10"/>
  <c r="BF34" i="10"/>
  <c r="Y448" i="10"/>
  <c r="BH448" i="10"/>
  <c r="AB266" i="10"/>
  <c r="BK266" i="10"/>
  <c r="W97" i="10"/>
  <c r="BH158" i="10"/>
  <c r="Y158" i="10"/>
  <c r="BB55" i="10"/>
  <c r="Y178" i="10"/>
  <c r="BH178" i="10"/>
  <c r="BI452" i="10"/>
  <c r="Z452" i="10"/>
  <c r="Z114" i="10"/>
  <c r="BI114" i="10"/>
  <c r="T6" i="10"/>
  <c r="BB280" i="10"/>
  <c r="BB278" i="10"/>
  <c r="BB472" i="10"/>
  <c r="T30" i="10"/>
  <c r="BB281" i="10"/>
  <c r="BB253" i="10"/>
  <c r="BB152" i="10"/>
  <c r="U35" i="10"/>
  <c r="BB35" i="10" s="1"/>
  <c r="W175" i="10"/>
  <c r="AM5" i="5"/>
  <c r="AX5" i="5"/>
  <c r="X460" i="10"/>
  <c r="BG460" i="10"/>
  <c r="BB460" i="10"/>
  <c r="BC460" i="10"/>
  <c r="AZ460" i="10" s="1"/>
  <c r="I8" i="15"/>
  <c r="BB44" i="10"/>
  <c r="Y127" i="10"/>
  <c r="BH127" i="10"/>
  <c r="AC403" i="10"/>
  <c r="BL403" i="10"/>
  <c r="Y419" i="10"/>
  <c r="BH419" i="10"/>
  <c r="AD454" i="10"/>
  <c r="BM454" i="10"/>
  <c r="AC411" i="10"/>
  <c r="BL411" i="10"/>
  <c r="Y81" i="10"/>
  <c r="AK81" i="10"/>
  <c r="BH81" i="10"/>
  <c r="BG29" i="10"/>
  <c r="X29" i="10"/>
  <c r="AK29" i="10"/>
  <c r="BG36" i="10"/>
  <c r="AQ82" i="10"/>
  <c r="BM82" i="10"/>
  <c r="AD82" i="10"/>
  <c r="W141" i="10"/>
  <c r="W49" i="10"/>
  <c r="W300" i="10"/>
  <c r="BF300" i="10"/>
  <c r="W299" i="10"/>
  <c r="BF299" i="10"/>
  <c r="W296" i="10"/>
  <c r="BF296" i="10"/>
  <c r="W295" i="10"/>
  <c r="BF295" i="10"/>
  <c r="X292" i="10"/>
  <c r="BG292" i="10"/>
  <c r="W291" i="10"/>
  <c r="BF291" i="10"/>
  <c r="W290" i="10"/>
  <c r="BF290" i="10"/>
  <c r="W289" i="10"/>
  <c r="BF289" i="10"/>
  <c r="W286" i="10"/>
  <c r="BF286" i="10"/>
  <c r="AN54" i="10"/>
  <c r="AA54" i="10"/>
  <c r="BJ54" i="10"/>
  <c r="X312" i="10"/>
  <c r="BG312" i="10"/>
  <c r="BP242" i="10"/>
  <c r="BA242" i="10" s="1"/>
  <c r="AG242" i="10"/>
  <c r="BB284" i="10"/>
  <c r="W283" i="10"/>
  <c r="BF283" i="10"/>
  <c r="BB249" i="10"/>
  <c r="W248" i="10"/>
  <c r="BF248" i="10"/>
  <c r="W243" i="10"/>
  <c r="BF243" i="10"/>
  <c r="W237" i="10"/>
  <c r="BF237" i="10"/>
  <c r="BB158" i="10"/>
  <c r="W156" i="10"/>
  <c r="BF156" i="10"/>
  <c r="W470" i="10"/>
  <c r="BF470" i="10"/>
  <c r="W422" i="10"/>
  <c r="BF422" i="10"/>
  <c r="W396" i="10"/>
  <c r="BF396" i="10"/>
  <c r="W373" i="10"/>
  <c r="X369" i="10"/>
  <c r="BG369" i="10"/>
  <c r="W365" i="10"/>
  <c r="BF365" i="10"/>
  <c r="W357" i="10"/>
  <c r="BF357" i="10"/>
  <c r="W349" i="10"/>
  <c r="BF349" i="10"/>
  <c r="W341" i="10"/>
  <c r="BF341" i="10"/>
  <c r="W339" i="10"/>
  <c r="X335" i="10"/>
  <c r="BG335" i="10"/>
  <c r="BB52" i="10"/>
  <c r="BB98" i="10"/>
  <c r="BB94" i="10"/>
  <c r="W79" i="10"/>
  <c r="AE254" i="10"/>
  <c r="BN254" i="10"/>
  <c r="V35" i="10"/>
  <c r="BB81" i="10"/>
  <c r="BC81" i="10"/>
  <c r="AZ81" i="10" s="1"/>
  <c r="BB72" i="10"/>
  <c r="Z245" i="10"/>
  <c r="BI245" i="10"/>
  <c r="W298" i="10"/>
  <c r="BF298" i="10"/>
  <c r="W297" i="10"/>
  <c r="BF297" i="10"/>
  <c r="W287" i="10"/>
  <c r="BF287" i="10"/>
  <c r="BH458" i="10"/>
  <c r="Y458" i="10"/>
  <c r="BB88" i="10"/>
  <c r="W282" i="10"/>
  <c r="BF282" i="10"/>
  <c r="X252" i="10"/>
  <c r="BG252" i="10"/>
  <c r="BB248" i="10"/>
  <c r="BB246" i="10"/>
  <c r="BB245" i="10"/>
  <c r="W240" i="10"/>
  <c r="BF240" i="10"/>
  <c r="W160" i="10"/>
  <c r="BF160" i="10"/>
  <c r="BB154" i="10"/>
  <c r="BB474" i="10"/>
  <c r="BB470" i="10"/>
  <c r="W418" i="10"/>
  <c r="BF418" i="10"/>
  <c r="W385" i="10"/>
  <c r="W379" i="10"/>
  <c r="W353" i="10"/>
  <c r="BF353" i="10"/>
  <c r="W347" i="10"/>
  <c r="BB102" i="10"/>
  <c r="X57" i="10"/>
  <c r="X368" i="10"/>
  <c r="BG368" i="10"/>
  <c r="BB312" i="10"/>
  <c r="BC312" i="10"/>
  <c r="AZ312" i="10" s="1"/>
  <c r="BB75" i="10"/>
  <c r="Z253" i="10"/>
  <c r="BI253" i="10"/>
  <c r="BK326" i="10"/>
  <c r="AB326" i="10"/>
  <c r="AC336" i="10"/>
  <c r="BL336" i="10"/>
  <c r="X85" i="10"/>
  <c r="AK85" i="10"/>
  <c r="BG85" i="10"/>
  <c r="AE151" i="10"/>
  <c r="BN151" i="10"/>
  <c r="AH241" i="10"/>
  <c r="BR241" i="10" s="1"/>
  <c r="BQ241" i="10"/>
  <c r="BA6" i="5"/>
  <c r="AP6" i="5"/>
  <c r="BL113" i="10"/>
  <c r="AC113" i="10"/>
  <c r="BF145" i="10"/>
  <c r="W145" i="10"/>
  <c r="W103" i="10"/>
  <c r="AJ101" i="10"/>
  <c r="AK101" i="10"/>
  <c r="AL101" i="10"/>
  <c r="AZ4" i="5"/>
  <c r="AO4" i="5"/>
  <c r="W305" i="10"/>
  <c r="BF305" i="10"/>
  <c r="W304" i="10"/>
  <c r="BF304" i="10"/>
  <c r="W294" i="10"/>
  <c r="BF294" i="10"/>
  <c r="W288" i="10"/>
  <c r="BF288" i="10"/>
  <c r="W109" i="10"/>
  <c r="X123" i="10"/>
  <c r="BG123" i="10"/>
  <c r="X88" i="10"/>
  <c r="BG88" i="10"/>
  <c r="W279" i="10"/>
  <c r="BF279" i="10"/>
  <c r="W239" i="10"/>
  <c r="BF239" i="10"/>
  <c r="X392" i="10"/>
  <c r="BG392" i="10"/>
  <c r="X390" i="10"/>
  <c r="BG390" i="10"/>
  <c r="W371" i="10"/>
  <c r="BF371" i="10"/>
  <c r="W363" i="10"/>
  <c r="BF363" i="10"/>
  <c r="BF351" i="10"/>
  <c r="W351" i="10"/>
  <c r="X212" i="10"/>
  <c r="BG212" i="10"/>
  <c r="W280" i="10"/>
  <c r="BF280" i="10"/>
  <c r="W284" i="10"/>
  <c r="BF284" i="10"/>
  <c r="X414" i="10"/>
  <c r="BG414" i="10"/>
  <c r="BB212" i="10"/>
  <c r="BC212" i="10"/>
  <c r="AZ212" i="10" s="1"/>
  <c r="BB30" i="10"/>
  <c r="V30" i="10"/>
  <c r="BF30" i="10" s="1"/>
  <c r="AJ81" i="10"/>
  <c r="BG81" i="10"/>
  <c r="BQ234" i="10"/>
  <c r="AH234" i="10"/>
  <c r="BR234" i="10" s="1"/>
  <c r="X175" i="10"/>
  <c r="BG175" i="10"/>
  <c r="BF147" i="10"/>
  <c r="W147" i="10"/>
  <c r="X97" i="10"/>
  <c r="BG97" i="10"/>
  <c r="AK45" i="10"/>
  <c r="X45" i="10"/>
  <c r="BG45" i="10"/>
  <c r="X306" i="10"/>
  <c r="W303" i="10"/>
  <c r="BF303" i="10"/>
  <c r="W302" i="10"/>
  <c r="BF302" i="10"/>
  <c r="W301" i="10"/>
  <c r="BF301" i="10"/>
  <c r="X119" i="10"/>
  <c r="BG119" i="10"/>
  <c r="AE433" i="10"/>
  <c r="BN433" i="10"/>
  <c r="Z250" i="10"/>
  <c r="BI250" i="10"/>
  <c r="W251" i="10"/>
  <c r="BF251" i="10"/>
  <c r="W247" i="10"/>
  <c r="BF247" i="10"/>
  <c r="W244" i="10"/>
  <c r="BF244" i="10"/>
  <c r="W474" i="10"/>
  <c r="BF474" i="10"/>
  <c r="W472" i="10"/>
  <c r="BF472" i="10"/>
  <c r="X410" i="10"/>
  <c r="BG410" i="10"/>
  <c r="W387" i="10"/>
  <c r="BF387" i="10"/>
  <c r="W383" i="10"/>
  <c r="BF383" i="10"/>
  <c r="W345" i="10"/>
  <c r="BF345" i="10"/>
  <c r="W337" i="10"/>
  <c r="BF337" i="10"/>
  <c r="BB54" i="10"/>
  <c r="AL54" i="10"/>
  <c r="BB368" i="10"/>
  <c r="BC368" i="10"/>
  <c r="AZ368" i="10" s="1"/>
  <c r="BB65" i="10"/>
  <c r="BC65" i="10"/>
  <c r="AZ65" i="10" s="1"/>
  <c r="AP101" i="10"/>
  <c r="BH359" i="10"/>
  <c r="Y359" i="10"/>
  <c r="AB329" i="10"/>
  <c r="BK329" i="10"/>
  <c r="Z408" i="10"/>
  <c r="BI408" i="10"/>
  <c r="BJ377" i="10"/>
  <c r="AA377" i="10"/>
  <c r="AQ101" i="10"/>
  <c r="Y416" i="10"/>
  <c r="BH416" i="10"/>
  <c r="Y172" i="10"/>
  <c r="BH172" i="10"/>
  <c r="BA423" i="10"/>
  <c r="AJ19" i="10"/>
  <c r="T89" i="10"/>
  <c r="BB89" i="10" s="1"/>
  <c r="T87" i="10"/>
  <c r="BB87" i="10" s="1"/>
  <c r="W27" i="10"/>
  <c r="W471" i="10"/>
  <c r="T56" i="10"/>
  <c r="X475" i="10"/>
  <c r="BG475" i="10"/>
  <c r="X55" i="10"/>
  <c r="AJ55" i="10"/>
  <c r="BG55" i="10"/>
  <c r="BA310" i="10"/>
  <c r="BF27" i="10"/>
  <c r="AL43" i="10"/>
  <c r="BH43" i="10"/>
  <c r="Y43" i="10"/>
  <c r="W44" i="10"/>
  <c r="AJ44" i="10"/>
  <c r="BF44" i="10"/>
  <c r="W77" i="10"/>
  <c r="AJ77" i="10"/>
  <c r="BF77" i="10"/>
  <c r="BC77" i="10"/>
  <c r="BB77" i="10"/>
  <c r="AS87" i="10"/>
  <c r="AK87" i="10"/>
  <c r="AR87" i="10"/>
  <c r="AJ87" i="10"/>
  <c r="AM87" i="10"/>
  <c r="AL87" i="10"/>
  <c r="AP87" i="10"/>
  <c r="AO87" i="10"/>
  <c r="AV87" i="10"/>
  <c r="AN87" i="10"/>
  <c r="AU87" i="10"/>
  <c r="AT87" i="10"/>
  <c r="AQ87" i="10"/>
  <c r="V87" i="10"/>
  <c r="BF87" i="10" s="1"/>
  <c r="AU89" i="10"/>
  <c r="AM89" i="10"/>
  <c r="AT89" i="10"/>
  <c r="AL89" i="10"/>
  <c r="AV89" i="10"/>
  <c r="AS89" i="10"/>
  <c r="AK89" i="10"/>
  <c r="AQ89" i="10"/>
  <c r="V89" i="10"/>
  <c r="BF89" i="10" s="1"/>
  <c r="AP89" i="10"/>
  <c r="AO89" i="10"/>
  <c r="AN89" i="10"/>
  <c r="AR89" i="10"/>
  <c r="AJ89" i="10"/>
  <c r="BE358" i="10"/>
  <c r="W72" i="10"/>
  <c r="AK72" i="10" s="1"/>
  <c r="BP384" i="10"/>
  <c r="BA384" i="10" s="1"/>
  <c r="AG384" i="10"/>
  <c r="AJ72" i="10"/>
  <c r="BE307" i="10"/>
  <c r="AE185" i="10"/>
  <c r="BN185" i="10"/>
  <c r="W73" i="10"/>
  <c r="BF73" i="10"/>
  <c r="AE463" i="10"/>
  <c r="BN463" i="10"/>
  <c r="BQ271" i="10"/>
  <c r="AH271" i="10"/>
  <c r="BR271" i="10" s="1"/>
  <c r="BB163" i="10"/>
  <c r="W107" i="10"/>
  <c r="X107" i="10" s="1"/>
  <c r="AF389" i="10"/>
  <c r="BO389" i="10"/>
  <c r="AK8" i="10"/>
  <c r="BH8" i="10"/>
  <c r="Y8" i="10"/>
  <c r="AK18" i="10"/>
  <c r="Y18" i="10"/>
  <c r="BH18" i="10"/>
  <c r="AA473" i="10"/>
  <c r="BJ473" i="10"/>
  <c r="Z68" i="10"/>
  <c r="AL68" i="10"/>
  <c r="BI68" i="10"/>
  <c r="BB18" i="10"/>
  <c r="BC18" i="10"/>
  <c r="BC9" i="10"/>
  <c r="BB9" i="10"/>
  <c r="AD246" i="10"/>
  <c r="BM246" i="10"/>
  <c r="AB450" i="10"/>
  <c r="BK450" i="10"/>
  <c r="AI2" i="5"/>
  <c r="AT2" i="5"/>
  <c r="BI62" i="10"/>
  <c r="Z62" i="10"/>
  <c r="AM62" i="10"/>
  <c r="AA461" i="10"/>
  <c r="BJ461" i="10"/>
  <c r="AL38" i="10"/>
  <c r="Z38" i="10"/>
  <c r="BI38" i="10"/>
  <c r="BI435" i="10"/>
  <c r="Z435" i="10"/>
  <c r="BG11" i="10"/>
  <c r="AJ11" i="10"/>
  <c r="X11" i="10"/>
  <c r="AJ16" i="10"/>
  <c r="BG16" i="10"/>
  <c r="X16" i="10"/>
  <c r="BG18" i="10"/>
  <c r="AJ18" i="10"/>
  <c r="Z21" i="10"/>
  <c r="BI21" i="10"/>
  <c r="AL21" i="10"/>
  <c r="AF199" i="10"/>
  <c r="BO199" i="10"/>
  <c r="Y14" i="10"/>
  <c r="AK14" i="10"/>
  <c r="BH14" i="10"/>
  <c r="BK277" i="10"/>
  <c r="AB277" i="10"/>
  <c r="AA444" i="10"/>
  <c r="BJ444" i="10"/>
  <c r="AD398" i="10"/>
  <c r="BM398" i="10"/>
  <c r="BC8" i="10"/>
  <c r="BB8" i="10"/>
  <c r="AJ8" i="10"/>
  <c r="BG8" i="10"/>
  <c r="AA321" i="10"/>
  <c r="BJ321" i="10"/>
  <c r="Z323" i="10"/>
  <c r="BI323" i="10"/>
  <c r="AC24" i="10"/>
  <c r="BL24" i="10"/>
  <c r="AO24" i="10"/>
  <c r="AE116" i="10"/>
  <c r="BN116" i="10"/>
  <c r="AA469" i="10"/>
  <c r="BJ469" i="10"/>
  <c r="AA15" i="10"/>
  <c r="AM15" i="10"/>
  <c r="BJ15" i="10"/>
  <c r="AD134" i="10"/>
  <c r="BM134" i="10"/>
  <c r="AF314" i="10"/>
  <c r="BO314" i="10"/>
  <c r="BJ309" i="10"/>
  <c r="AA309" i="10"/>
  <c r="AD222" i="10"/>
  <c r="BM222" i="10"/>
  <c r="Z333" i="10"/>
  <c r="BI333" i="10"/>
  <c r="AB233" i="10"/>
  <c r="BK233" i="10"/>
  <c r="BH4" i="10"/>
  <c r="AK4" i="10"/>
  <c r="Y4" i="10"/>
  <c r="AA285" i="10"/>
  <c r="BJ285" i="10"/>
  <c r="BJ395" i="10"/>
  <c r="AA395" i="10"/>
  <c r="Z367" i="10"/>
  <c r="BI367" i="10"/>
  <c r="BK269" i="10"/>
  <c r="AB269" i="10"/>
  <c r="AG184" i="10"/>
  <c r="BP184" i="10"/>
  <c r="BA184" i="10" s="1"/>
  <c r="AE232" i="10"/>
  <c r="BN232" i="10"/>
  <c r="AF364" i="10"/>
  <c r="BO364" i="10"/>
  <c r="BK386" i="10"/>
  <c r="AB386" i="10"/>
  <c r="BK317" i="10"/>
  <c r="AB317" i="10"/>
  <c r="AG179" i="10"/>
  <c r="BP179" i="10"/>
  <c r="AE132" i="10"/>
  <c r="BN132" i="10"/>
  <c r="Y5" i="10"/>
  <c r="AK5" i="10"/>
  <c r="BH5" i="10"/>
  <c r="AE135" i="10"/>
  <c r="BN135" i="10"/>
  <c r="BM106" i="10"/>
  <c r="AD106" i="10"/>
  <c r="BQ166" i="10"/>
  <c r="AH166" i="10"/>
  <c r="BR166" i="10" s="1"/>
  <c r="Z63" i="10"/>
  <c r="BI63" i="10"/>
  <c r="AF409" i="10"/>
  <c r="BO409" i="10"/>
  <c r="AB322" i="10"/>
  <c r="BK322" i="10"/>
  <c r="BH9" i="10"/>
  <c r="Y9" i="10"/>
  <c r="AK9" i="10"/>
  <c r="AF176" i="10"/>
  <c r="BO176" i="10"/>
  <c r="AJ78" i="10"/>
  <c r="W78" i="10"/>
  <c r="BF78" i="10"/>
  <c r="BL261" i="10"/>
  <c r="AC261" i="10"/>
  <c r="BM124" i="10"/>
  <c r="AD124" i="10"/>
  <c r="BO462" i="10"/>
  <c r="AF462" i="10"/>
  <c r="W52" i="10"/>
  <c r="BG52" i="10" s="1"/>
  <c r="BP182" i="10"/>
  <c r="AG182" i="10"/>
  <c r="W159" i="10"/>
  <c r="BG159" i="10" s="1"/>
  <c r="X105" i="10"/>
  <c r="BH105" i="10" s="1"/>
  <c r="BM129" i="10"/>
  <c r="AD129" i="10"/>
  <c r="AJ52" i="10"/>
  <c r="W342" i="10"/>
  <c r="BG342" i="10" s="1"/>
  <c r="BM226" i="10"/>
  <c r="AD226" i="10"/>
  <c r="AP64" i="10"/>
  <c r="AC64" i="10"/>
  <c r="BL64" i="10"/>
  <c r="BL446" i="10"/>
  <c r="AC446" i="10"/>
  <c r="BL393" i="10"/>
  <c r="AC393" i="10"/>
  <c r="AH338" i="10"/>
  <c r="BR338" i="10" s="1"/>
  <c r="BQ338" i="10"/>
  <c r="AD330" i="10"/>
  <c r="BM330" i="10"/>
  <c r="AF467" i="10"/>
  <c r="BO467" i="10"/>
  <c r="AB154" i="10"/>
  <c r="BK154" i="10"/>
  <c r="BG107" i="10"/>
  <c r="AF229" i="10"/>
  <c r="BO229" i="10"/>
  <c r="W163" i="10"/>
  <c r="W355" i="10"/>
  <c r="BF355" i="10"/>
  <c r="BK432" i="10"/>
  <c r="AB432" i="10"/>
  <c r="BG143" i="10"/>
  <c r="X143" i="10"/>
  <c r="BM397" i="10"/>
  <c r="AD397" i="10"/>
  <c r="BB105" i="10"/>
  <c r="W366" i="10"/>
  <c r="BF366" i="10"/>
  <c r="W133" i="10"/>
  <c r="BG133" i="10" s="1"/>
  <c r="BE111" i="10"/>
  <c r="BA374" i="10"/>
  <c r="AG180" i="10"/>
  <c r="BP180" i="10"/>
  <c r="Z186" i="10"/>
  <c r="BI186" i="10"/>
  <c r="Z50" i="10"/>
  <c r="AM50" i="10"/>
  <c r="BI50" i="10"/>
  <c r="AD437" i="10"/>
  <c r="BM437" i="10"/>
  <c r="AC155" i="10"/>
  <c r="BL155" i="10"/>
  <c r="BQ374" i="10"/>
  <c r="AH374" i="10"/>
  <c r="BR374" i="10" s="1"/>
  <c r="AN40" i="10"/>
  <c r="BL332" i="10"/>
  <c r="AC332" i="10"/>
  <c r="BJ440" i="10"/>
  <c r="AA440" i="10"/>
  <c r="BJ128" i="10"/>
  <c r="AA128" i="10"/>
  <c r="BL449" i="10"/>
  <c r="AC449" i="10"/>
  <c r="BI325" i="10"/>
  <c r="Z325" i="10"/>
  <c r="BK319" i="10"/>
  <c r="AB319" i="10"/>
  <c r="BJ442" i="10"/>
  <c r="AA442" i="10"/>
  <c r="BI434" i="10"/>
  <c r="Z434" i="10"/>
  <c r="BK10" i="10"/>
  <c r="AB10" i="10"/>
  <c r="AN10" i="10"/>
  <c r="BL439" i="10"/>
  <c r="AC439" i="10"/>
  <c r="AD468" i="10"/>
  <c r="BM468" i="10"/>
  <c r="AC191" i="10"/>
  <c r="BL191" i="10"/>
  <c r="AA190" i="10"/>
  <c r="BJ190" i="10"/>
  <c r="BI331" i="10"/>
  <c r="Z331" i="10"/>
  <c r="BM200" i="10"/>
  <c r="AD200" i="10"/>
  <c r="BJ204" i="10"/>
  <c r="AA204" i="10"/>
  <c r="BO140" i="10"/>
  <c r="AF140" i="10"/>
  <c r="BJ391" i="10"/>
  <c r="AA391" i="10"/>
  <c r="BK356" i="10"/>
  <c r="AB356" i="10"/>
  <c r="BL406" i="10"/>
  <c r="AC406" i="10"/>
  <c r="AA67" i="10"/>
  <c r="AN67" i="10"/>
  <c r="BJ67" i="10"/>
  <c r="AA162" i="10"/>
  <c r="BJ162" i="10"/>
  <c r="BO228" i="10"/>
  <c r="AF228" i="10"/>
  <c r="AF177" i="10"/>
  <c r="BO177" i="10"/>
  <c r="BN270" i="10"/>
  <c r="AE270" i="10"/>
  <c r="BM220" i="10"/>
  <c r="AD220" i="10"/>
  <c r="AH149" i="10"/>
  <c r="BR149" i="10" s="1"/>
  <c r="BQ149" i="10"/>
  <c r="BL264" i="10"/>
  <c r="AC264" i="10"/>
  <c r="AC328" i="10"/>
  <c r="BL328" i="10"/>
  <c r="X52" i="10"/>
  <c r="BH52" i="10" s="1"/>
  <c r="AK52" i="10"/>
  <c r="BO238" i="10"/>
  <c r="AF238" i="10"/>
  <c r="AG167" i="10"/>
  <c r="BP167" i="10"/>
  <c r="BB438" i="10"/>
  <c r="BB430" i="10"/>
  <c r="W170" i="10"/>
  <c r="X342" i="10"/>
  <c r="BL112" i="10"/>
  <c r="AC112" i="10"/>
  <c r="T48" i="10"/>
  <c r="BB48" i="10" s="1"/>
  <c r="BE95" i="10"/>
  <c r="W61" i="10"/>
  <c r="BG61" i="10" s="1"/>
  <c r="X381" i="10"/>
  <c r="BG381" i="10"/>
  <c r="Z415" i="10"/>
  <c r="BI415" i="10"/>
  <c r="BB133" i="10"/>
  <c r="W278" i="10"/>
  <c r="BF278" i="10"/>
  <c r="W276" i="10"/>
  <c r="BF276" i="10"/>
  <c r="W274" i="10"/>
  <c r="BF274" i="10"/>
  <c r="W272" i="10"/>
  <c r="BF272" i="10"/>
  <c r="BB451" i="10"/>
  <c r="BB236" i="10"/>
  <c r="W451" i="10"/>
  <c r="Z36" i="10"/>
  <c r="BI36" i="10"/>
  <c r="W441" i="10"/>
  <c r="BF441" i="10"/>
  <c r="W378" i="10"/>
  <c r="BQ382" i="10"/>
  <c r="AH382" i="10"/>
  <c r="BR382" i="10" s="1"/>
  <c r="AH115" i="10"/>
  <c r="BR115" i="10" s="1"/>
  <c r="BQ115" i="10"/>
  <c r="BQ405" i="10"/>
  <c r="AH405" i="10"/>
  <c r="BR405" i="10" s="1"/>
  <c r="BE413" i="10"/>
  <c r="BL466" i="10"/>
  <c r="AC466" i="10"/>
  <c r="Y427" i="10"/>
  <c r="BH427" i="10"/>
  <c r="AG187" i="10"/>
  <c r="BP187" i="10"/>
  <c r="BP173" i="10"/>
  <c r="BA173" i="10" s="1"/>
  <c r="AG173" i="10"/>
  <c r="BH126" i="10"/>
  <c r="Y126" i="10"/>
  <c r="BA382" i="10"/>
  <c r="BP181" i="10"/>
  <c r="BA181" i="10" s="1"/>
  <c r="AG181" i="10"/>
  <c r="W32" i="10"/>
  <c r="BF32" i="10"/>
  <c r="AE101" i="10"/>
  <c r="AS101" i="10" s="1"/>
  <c r="BN101" i="10"/>
  <c r="AF189" i="10"/>
  <c r="BO189" i="10"/>
  <c r="BP183" i="10"/>
  <c r="AG183" i="10"/>
  <c r="AH168" i="10"/>
  <c r="BR168" i="10" s="1"/>
  <c r="BQ168" i="10"/>
  <c r="BK268" i="10"/>
  <c r="AB268" i="10"/>
  <c r="AB267" i="10"/>
  <c r="BK267" i="10"/>
  <c r="AS37" i="10"/>
  <c r="AG37" i="10"/>
  <c r="BP37" i="10"/>
  <c r="AD194" i="10"/>
  <c r="BM194" i="10"/>
  <c r="AC372" i="10"/>
  <c r="BL372" i="10"/>
  <c r="BN370" i="10"/>
  <c r="AE370" i="10"/>
  <c r="AD210" i="10"/>
  <c r="BM210" i="10"/>
  <c r="BQ93" i="10"/>
  <c r="AH93" i="10"/>
  <c r="BR93" i="10" s="1"/>
  <c r="AF169" i="10"/>
  <c r="BO169" i="10"/>
  <c r="T59" i="10"/>
  <c r="I12" i="15" s="1"/>
  <c r="Y90" i="10"/>
  <c r="BH90" i="10"/>
  <c r="Y122" i="10"/>
  <c r="BH122" i="10"/>
  <c r="AO3" i="5"/>
  <c r="AZ3" i="5"/>
  <c r="Z193" i="10"/>
  <c r="BI193" i="10"/>
  <c r="Z255" i="10"/>
  <c r="BI255" i="10"/>
  <c r="Z223" i="10"/>
  <c r="BI223" i="10"/>
  <c r="AA215" i="10"/>
  <c r="BJ215" i="10"/>
  <c r="Z263" i="10"/>
  <c r="BI263" i="10"/>
  <c r="Y96" i="10"/>
  <c r="BH96" i="10"/>
  <c r="Y94" i="10"/>
  <c r="BH94" i="10"/>
  <c r="BI203" i="10"/>
  <c r="Z203" i="10"/>
  <c r="Y217" i="10"/>
  <c r="BH217" i="10"/>
  <c r="X157" i="10"/>
  <c r="BG157" i="10"/>
  <c r="BB165" i="10"/>
  <c r="BC165" i="10"/>
  <c r="AZ165" i="10" s="1"/>
  <c r="AJ70" i="10"/>
  <c r="Y110" i="10"/>
  <c r="BH110" i="10"/>
  <c r="Y80" i="10"/>
  <c r="BH80" i="10"/>
  <c r="BE91" i="10"/>
  <c r="BI225" i="10"/>
  <c r="Z225" i="10"/>
  <c r="Y144" i="10"/>
  <c r="BH144" i="10"/>
  <c r="BI327" i="10"/>
  <c r="Z327" i="10"/>
  <c r="BB157" i="10"/>
  <c r="BC157" i="10"/>
  <c r="AZ157" i="10" s="1"/>
  <c r="X165" i="10"/>
  <c r="BG165" i="10"/>
  <c r="AN74" i="10"/>
  <c r="BJ74" i="10"/>
  <c r="AA74" i="10"/>
  <c r="AJ46" i="10"/>
  <c r="BL39" i="10"/>
  <c r="AO39" i="10"/>
  <c r="AC39" i="10"/>
  <c r="BK281" i="10"/>
  <c r="AB281" i="10"/>
  <c r="BJ161" i="10"/>
  <c r="AA161" i="10"/>
  <c r="Y33" i="10"/>
  <c r="AL33" i="10"/>
  <c r="BH33" i="10"/>
  <c r="BH142" i="10"/>
  <c r="Y142" i="10"/>
  <c r="BH136" i="10"/>
  <c r="Y136" i="10"/>
  <c r="BH102" i="10"/>
  <c r="Y102" i="10"/>
  <c r="Z412" i="10"/>
  <c r="BI412" i="10"/>
  <c r="BH438" i="10"/>
  <c r="Y438" i="10"/>
  <c r="BH86" i="10"/>
  <c r="Y86" i="10"/>
  <c r="AL86" i="10"/>
  <c r="Y236" i="10"/>
  <c r="BH236" i="10"/>
  <c r="X465" i="10"/>
  <c r="BG465" i="10"/>
  <c r="BJ424" i="10"/>
  <c r="AA424" i="10"/>
  <c r="AL84" i="10"/>
  <c r="BH84" i="10"/>
  <c r="Y84" i="10"/>
  <c r="Y146" i="10"/>
  <c r="BH146" i="10"/>
  <c r="Y138" i="10"/>
  <c r="BH138" i="10"/>
  <c r="BH104" i="10"/>
  <c r="Y104" i="10"/>
  <c r="Y130" i="10"/>
  <c r="BH130" i="10"/>
  <c r="BH431" i="10"/>
  <c r="Y431" i="10"/>
  <c r="BH348" i="10"/>
  <c r="Y348" i="10"/>
  <c r="Y464" i="10"/>
  <c r="BH464" i="10"/>
  <c r="I9" i="15"/>
  <c r="BB46" i="10"/>
  <c r="BF66" i="10"/>
  <c r="AJ66" i="10"/>
  <c r="W66" i="10"/>
  <c r="BC66" i="10"/>
  <c r="AZ66" i="10" s="1"/>
  <c r="BB66" i="10"/>
  <c r="BG58" i="10"/>
  <c r="X58" i="10"/>
  <c r="AK58" i="10"/>
  <c r="AL75" i="10"/>
  <c r="Y75" i="10"/>
  <c r="BH75" i="10"/>
  <c r="W42" i="10"/>
  <c r="AA195" i="10"/>
  <c r="BJ195" i="10"/>
  <c r="Z275" i="10"/>
  <c r="BI275" i="10"/>
  <c r="BI197" i="10"/>
  <c r="Z197" i="10"/>
  <c r="BH34" i="10"/>
  <c r="AL34" i="10"/>
  <c r="Y34" i="10"/>
  <c r="BI65" i="10"/>
  <c r="AL65" i="10"/>
  <c r="Z65" i="10"/>
  <c r="W70" i="10"/>
  <c r="Y69" i="10"/>
  <c r="AL69" i="10"/>
  <c r="BH69" i="10"/>
  <c r="BK311" i="10"/>
  <c r="AB311" i="10"/>
  <c r="Y98" i="10"/>
  <c r="BH98" i="10"/>
  <c r="Y443" i="10"/>
  <c r="BH443" i="10"/>
  <c r="BH417" i="10"/>
  <c r="Y417" i="10"/>
  <c r="BN148" i="10"/>
  <c r="AE148" i="10"/>
  <c r="W46" i="10"/>
  <c r="Y361" i="10"/>
  <c r="BH361" i="10"/>
  <c r="BG47" i="10"/>
  <c r="AK47" i="10"/>
  <c r="X47" i="10"/>
  <c r="V48" i="10"/>
  <c r="BF48" i="10" s="1"/>
  <c r="BE139" i="10"/>
  <c r="Y41" i="10"/>
  <c r="AK41" i="10"/>
  <c r="BH41" i="10"/>
  <c r="AJ28" i="10"/>
  <c r="W28" i="10"/>
  <c r="Y76" i="10"/>
  <c r="AL76" i="10"/>
  <c r="BH76" i="10"/>
  <c r="BI221" i="10"/>
  <c r="Z221" i="10"/>
  <c r="Y92" i="10"/>
  <c r="BH92" i="10"/>
  <c r="Y457" i="10"/>
  <c r="BH457" i="10"/>
  <c r="BH459" i="10"/>
  <c r="Y459" i="10"/>
  <c r="BH380" i="10"/>
  <c r="Y380" i="10"/>
  <c r="BK343" i="10"/>
  <c r="AB343" i="10"/>
  <c r="V59" i="10"/>
  <c r="BF59" i="10" s="1"/>
  <c r="BH3" i="10"/>
  <c r="AK3" i="10"/>
  <c r="Y3" i="10"/>
  <c r="BQ360" i="10"/>
  <c r="AH360" i="10"/>
  <c r="BR360" i="10" s="1"/>
  <c r="BJ214" i="10"/>
  <c r="AA214" i="10"/>
  <c r="BK428" i="10"/>
  <c r="AB428" i="10"/>
  <c r="BB3" i="10"/>
  <c r="BC3" i="10"/>
  <c r="AM2" i="10"/>
  <c r="BJ2" i="10"/>
  <c r="AA2" i="10"/>
  <c r="BG17" i="10"/>
  <c r="AJ17" i="10"/>
  <c r="W56" i="10"/>
  <c r="AJ56" i="10"/>
  <c r="BF56" i="10"/>
  <c r="BB56" i="10"/>
  <c r="BC56" i="10"/>
  <c r="AJ6" i="10"/>
  <c r="BG6" i="10"/>
  <c r="Z313" i="10"/>
  <c r="BI313" i="10"/>
  <c r="Z273" i="10"/>
  <c r="BI273" i="10"/>
  <c r="BK258" i="10"/>
  <c r="AB258" i="10"/>
  <c r="AC202" i="10"/>
  <c r="BL202" i="10"/>
  <c r="BJ209" i="10"/>
  <c r="AA209" i="10"/>
  <c r="AB320" i="10"/>
  <c r="BK320" i="10"/>
  <c r="AJ3" i="10"/>
  <c r="BG3" i="10"/>
  <c r="Z265" i="10"/>
  <c r="BI265" i="10"/>
  <c r="Y23" i="10"/>
  <c r="BH23" i="10"/>
  <c r="AK23" i="10"/>
  <c r="BJ13" i="10"/>
  <c r="AA13" i="10"/>
  <c r="AM13" i="10"/>
  <c r="AB262" i="10"/>
  <c r="BK262" i="10"/>
  <c r="X17" i="10"/>
  <c r="Z53" i="10"/>
  <c r="AM53" i="10"/>
  <c r="BI53" i="10"/>
  <c r="X6" i="10"/>
  <c r="BC6" i="10"/>
  <c r="BB6" i="10"/>
  <c r="BB100" i="10"/>
  <c r="BB99" i="10"/>
  <c r="BG99" i="10"/>
  <c r="X99" i="10"/>
  <c r="W100" i="10"/>
  <c r="BM315" i="10"/>
  <c r="AD315" i="10"/>
  <c r="AA354" i="10"/>
  <c r="BJ354" i="10"/>
  <c r="BK399" i="10"/>
  <c r="AB399" i="10"/>
  <c r="AB436" i="10"/>
  <c r="BK436" i="10"/>
  <c r="BJ257" i="10"/>
  <c r="AA257" i="10"/>
  <c r="Z31" i="10"/>
  <c r="AM31" i="10"/>
  <c r="BI31" i="10"/>
  <c r="AM51" i="10"/>
  <c r="AA51" i="10"/>
  <c r="BJ51" i="10"/>
  <c r="BI131" i="10"/>
  <c r="Z131" i="10"/>
  <c r="BK108" i="10"/>
  <c r="AB108" i="10"/>
  <c r="BK71" i="10"/>
  <c r="AO71" i="10"/>
  <c r="AB71" i="10"/>
  <c r="AB231" i="10"/>
  <c r="BK231" i="10"/>
  <c r="AA430" i="10"/>
  <c r="BJ430" i="10"/>
  <c r="AD293" i="10"/>
  <c r="BM293" i="10"/>
  <c r="BK256" i="10"/>
  <c r="AB256" i="10"/>
  <c r="BK137" i="10"/>
  <c r="AB137" i="10"/>
  <c r="AG208" i="10"/>
  <c r="BP208" i="10"/>
  <c r="BA208" i="10" s="1"/>
  <c r="AA421" i="10"/>
  <c r="BJ421" i="10"/>
  <c r="AA394" i="10"/>
  <c r="BJ394" i="10"/>
  <c r="BK249" i="10"/>
  <c r="AB249" i="10"/>
  <c r="AM12" i="10"/>
  <c r="BJ12" i="10"/>
  <c r="AA12" i="10"/>
  <c r="BI60" i="10"/>
  <c r="Z60" i="10"/>
  <c r="AM60" i="10"/>
  <c r="BK426" i="10"/>
  <c r="AB426" i="10"/>
  <c r="BJ20" i="10"/>
  <c r="AA20" i="10"/>
  <c r="AM20" i="10"/>
  <c r="AM22" i="10"/>
  <c r="AA22" i="10"/>
  <c r="BJ22" i="10"/>
  <c r="AM19" i="10"/>
  <c r="Z19" i="10"/>
  <c r="BI19" i="10"/>
  <c r="AA420" i="10"/>
  <c r="BJ420" i="10"/>
  <c r="AA235" i="10"/>
  <c r="BJ235" i="10"/>
  <c r="BK213" i="10"/>
  <c r="AB213" i="10"/>
  <c r="AD260" i="10"/>
  <c r="BM260" i="10"/>
  <c r="Z26" i="10"/>
  <c r="BI26" i="10"/>
  <c r="AL26" i="10"/>
  <c r="BK201" i="10"/>
  <c r="AB201" i="10"/>
  <c r="BK25" i="10"/>
  <c r="AN25" i="10"/>
  <c r="AB25" i="10"/>
  <c r="AC455" i="10"/>
  <c r="BL455" i="10"/>
  <c r="BK425" i="10"/>
  <c r="AB425" i="10"/>
  <c r="AA211" i="10"/>
  <c r="BJ211" i="10"/>
  <c r="BO207" i="10"/>
  <c r="AF207" i="10"/>
  <c r="BJ205" i="10"/>
  <c r="AA205" i="10"/>
  <c r="AC350" i="10"/>
  <c r="BL350" i="10"/>
  <c r="BJ153" i="10"/>
  <c r="AA153" i="10"/>
  <c r="AB402" i="10"/>
  <c r="BK402" i="10"/>
  <c r="BI83" i="10"/>
  <c r="Z83" i="10"/>
  <c r="Z401" i="10"/>
  <c r="BI401" i="10"/>
  <c r="BK219" i="10"/>
  <c r="AB219" i="10"/>
  <c r="BJ259" i="10"/>
  <c r="AA259" i="10"/>
  <c r="BJ447" i="10"/>
  <c r="AA447" i="10"/>
  <c r="AB227" i="10"/>
  <c r="BK227" i="10"/>
  <c r="X7" i="10" l="1"/>
  <c r="BG7" i="10"/>
  <c r="AJ7" i="10"/>
  <c r="BC7" i="10"/>
  <c r="BB7" i="10"/>
  <c r="Z400" i="10"/>
  <c r="BI400" i="10"/>
  <c r="BJ40" i="10"/>
  <c r="AA40" i="10"/>
  <c r="Y105" i="10"/>
  <c r="BI105" i="10" s="1"/>
  <c r="AP7" i="5"/>
  <c r="BA7" i="5"/>
  <c r="BE164" i="10"/>
  <c r="Z448" i="10"/>
  <c r="BI448" i="10"/>
  <c r="Z375" i="10"/>
  <c r="BI375" i="10"/>
  <c r="BG216" i="10"/>
  <c r="X216" i="10"/>
  <c r="X407" i="10"/>
  <c r="BG407" i="10"/>
  <c r="BI352" i="10"/>
  <c r="Z352" i="10"/>
  <c r="BG404" i="10"/>
  <c r="AC266" i="10"/>
  <c r="BL266" i="10"/>
  <c r="BL121" i="10"/>
  <c r="AC121" i="10"/>
  <c r="Z117" i="10"/>
  <c r="BI117" i="10"/>
  <c r="BM188" i="10"/>
  <c r="AD188" i="10"/>
  <c r="W89" i="10"/>
  <c r="Z118" i="10"/>
  <c r="BI118" i="10"/>
  <c r="Z171" i="10"/>
  <c r="BI171" i="10"/>
  <c r="X224" i="10"/>
  <c r="BG224" i="10"/>
  <c r="W30" i="10"/>
  <c r="X30" i="10" s="1"/>
  <c r="BE241" i="10"/>
  <c r="BJ452" i="10"/>
  <c r="AA452" i="10"/>
  <c r="AA114" i="10"/>
  <c r="BJ114" i="10"/>
  <c r="Z178" i="10"/>
  <c r="BI178" i="10"/>
  <c r="BI158" i="10"/>
  <c r="Z158" i="10"/>
  <c r="X133" i="10"/>
  <c r="X159" i="10"/>
  <c r="X72" i="10"/>
  <c r="AJ30" i="10"/>
  <c r="AN5" i="5"/>
  <c r="AY5" i="5"/>
  <c r="AD411" i="10"/>
  <c r="BM411" i="10"/>
  <c r="AE454" i="10"/>
  <c r="BN454" i="10"/>
  <c r="Z419" i="10"/>
  <c r="BI419" i="10"/>
  <c r="AD403" i="10"/>
  <c r="BM403" i="10"/>
  <c r="Z127" i="10"/>
  <c r="BI127" i="10"/>
  <c r="Y460" i="10"/>
  <c r="BH460" i="10"/>
  <c r="Z172" i="10"/>
  <c r="BI172" i="10"/>
  <c r="BK377" i="10"/>
  <c r="AB377" i="10"/>
  <c r="Z359" i="10"/>
  <c r="BI359" i="10"/>
  <c r="X244" i="10"/>
  <c r="BG244" i="10"/>
  <c r="BG247" i="10"/>
  <c r="X247" i="10"/>
  <c r="X251" i="10"/>
  <c r="BG251" i="10"/>
  <c r="AA250" i="10"/>
  <c r="BJ250" i="10"/>
  <c r="AF433" i="10"/>
  <c r="BO433" i="10"/>
  <c r="Y119" i="10"/>
  <c r="BH119" i="10"/>
  <c r="BH45" i="10"/>
  <c r="AL45" i="10"/>
  <c r="Y45" i="10"/>
  <c r="Y97" i="10"/>
  <c r="BH97" i="10"/>
  <c r="Y175" i="10"/>
  <c r="BH175" i="10"/>
  <c r="BE234" i="10"/>
  <c r="AK30" i="10"/>
  <c r="X351" i="10"/>
  <c r="BG351" i="10"/>
  <c r="BG239" i="10"/>
  <c r="X239" i="10"/>
  <c r="BG279" i="10"/>
  <c r="X279" i="10"/>
  <c r="Y88" i="10"/>
  <c r="BH88" i="10"/>
  <c r="BH123" i="10"/>
  <c r="Y123" i="10"/>
  <c r="X109" i="10"/>
  <c r="BG109" i="10"/>
  <c r="X288" i="10"/>
  <c r="BG288" i="10"/>
  <c r="X294" i="10"/>
  <c r="BG294" i="10"/>
  <c r="X304" i="10"/>
  <c r="BG304" i="10"/>
  <c r="X305" i="10"/>
  <c r="BG305" i="10"/>
  <c r="X103" i="10"/>
  <c r="BG103" i="10"/>
  <c r="AF151" i="10"/>
  <c r="BO151" i="10"/>
  <c r="BJ253" i="10"/>
  <c r="AA253" i="10"/>
  <c r="X379" i="10"/>
  <c r="BG379" i="10"/>
  <c r="X160" i="10"/>
  <c r="BG160" i="10"/>
  <c r="X240" i="10"/>
  <c r="BG240" i="10"/>
  <c r="Z458" i="10"/>
  <c r="BI458" i="10"/>
  <c r="BF35" i="10"/>
  <c r="W35" i="10"/>
  <c r="AJ35" i="10"/>
  <c r="X79" i="10"/>
  <c r="BG79" i="10"/>
  <c r="X339" i="10"/>
  <c r="BG339" i="10"/>
  <c r="X341" i="10"/>
  <c r="BG341" i="10"/>
  <c r="BG349" i="10"/>
  <c r="X349" i="10"/>
  <c r="X357" i="10"/>
  <c r="BG357" i="10"/>
  <c r="X365" i="10"/>
  <c r="BG365" i="10"/>
  <c r="Y369" i="10"/>
  <c r="BH369" i="10"/>
  <c r="X237" i="10"/>
  <c r="BG237" i="10"/>
  <c r="X243" i="10"/>
  <c r="BG243" i="10"/>
  <c r="BG248" i="10"/>
  <c r="X248" i="10"/>
  <c r="X286" i="10"/>
  <c r="BG286" i="10"/>
  <c r="X289" i="10"/>
  <c r="BG289" i="10"/>
  <c r="X290" i="10"/>
  <c r="BG290" i="10"/>
  <c r="BG291" i="10"/>
  <c r="X291" i="10"/>
  <c r="Y292" i="10"/>
  <c r="BH292" i="10"/>
  <c r="X295" i="10"/>
  <c r="BG295" i="10"/>
  <c r="X296" i="10"/>
  <c r="BG296" i="10"/>
  <c r="X299" i="10"/>
  <c r="BG299" i="10"/>
  <c r="BG300" i="10"/>
  <c r="X300" i="10"/>
  <c r="Y29" i="10"/>
  <c r="BH29" i="10"/>
  <c r="AL29" i="10"/>
  <c r="Z81" i="10"/>
  <c r="BI81" i="10"/>
  <c r="AL81" i="10"/>
  <c r="Z416" i="10"/>
  <c r="BI416" i="10"/>
  <c r="AA408" i="10"/>
  <c r="BJ408" i="10"/>
  <c r="AC329" i="10"/>
  <c r="BL329" i="10"/>
  <c r="X337" i="10"/>
  <c r="BG337" i="10"/>
  <c r="BG345" i="10"/>
  <c r="X345" i="10"/>
  <c r="X383" i="10"/>
  <c r="BG383" i="10"/>
  <c r="X387" i="10"/>
  <c r="BG387" i="10"/>
  <c r="Y404" i="10"/>
  <c r="BH404" i="10"/>
  <c r="BH410" i="10"/>
  <c r="Y410" i="10"/>
  <c r="BG472" i="10"/>
  <c r="X472" i="10"/>
  <c r="BG474" i="10"/>
  <c r="X474" i="10"/>
  <c r="X301" i="10"/>
  <c r="BG301" i="10"/>
  <c r="X302" i="10"/>
  <c r="BG302" i="10"/>
  <c r="X303" i="10"/>
  <c r="BG303" i="10"/>
  <c r="Y306" i="10"/>
  <c r="BH306" i="10"/>
  <c r="BG147" i="10"/>
  <c r="X147" i="10"/>
  <c r="BH30" i="10"/>
  <c r="AL30" i="10"/>
  <c r="Y30" i="10"/>
  <c r="Y414" i="10"/>
  <c r="BH414" i="10"/>
  <c r="BG284" i="10"/>
  <c r="X284" i="10"/>
  <c r="BG280" i="10"/>
  <c r="X280" i="10"/>
  <c r="BH212" i="10"/>
  <c r="Y212" i="10"/>
  <c r="X363" i="10"/>
  <c r="BG363" i="10"/>
  <c r="X371" i="10"/>
  <c r="BG371" i="10"/>
  <c r="Y390" i="10"/>
  <c r="BH390" i="10"/>
  <c r="Y392" i="10"/>
  <c r="BH392" i="10"/>
  <c r="BA4" i="5"/>
  <c r="AP4" i="5"/>
  <c r="X145" i="10"/>
  <c r="BG145" i="10"/>
  <c r="BM113" i="10"/>
  <c r="AD113" i="10"/>
  <c r="AQ6" i="5"/>
  <c r="BB6" i="5"/>
  <c r="Y85" i="10"/>
  <c r="BH85" i="10"/>
  <c r="AL85" i="10"/>
  <c r="AD336" i="10"/>
  <c r="BM336" i="10"/>
  <c r="AC326" i="10"/>
  <c r="BL326" i="10"/>
  <c r="Y368" i="10"/>
  <c r="BH368" i="10"/>
  <c r="BH57" i="10"/>
  <c r="AK57" i="10"/>
  <c r="Y57" i="10"/>
  <c r="X347" i="10"/>
  <c r="BG347" i="10"/>
  <c r="X353" i="10"/>
  <c r="BG353" i="10"/>
  <c r="X385" i="10"/>
  <c r="BG385" i="10"/>
  <c r="X418" i="10"/>
  <c r="BG418" i="10"/>
  <c r="Y252" i="10"/>
  <c r="BH252" i="10"/>
  <c r="X282" i="10"/>
  <c r="BG282" i="10"/>
  <c r="X287" i="10"/>
  <c r="BG287" i="10"/>
  <c r="X297" i="10"/>
  <c r="BG297" i="10"/>
  <c r="X298" i="10"/>
  <c r="BG298" i="10"/>
  <c r="BJ245" i="10"/>
  <c r="AA245" i="10"/>
  <c r="AF254" i="10"/>
  <c r="BO254" i="10"/>
  <c r="Y335" i="10"/>
  <c r="BH335" i="10"/>
  <c r="X373" i="10"/>
  <c r="BG373" i="10"/>
  <c r="X396" i="10"/>
  <c r="BG396" i="10"/>
  <c r="X422" i="10"/>
  <c r="BG422" i="10"/>
  <c r="BG470" i="10"/>
  <c r="X470" i="10"/>
  <c r="X156" i="10"/>
  <c r="BG156" i="10"/>
  <c r="X283" i="10"/>
  <c r="BG283" i="10"/>
  <c r="AH242" i="10"/>
  <c r="BR242" i="10" s="1"/>
  <c r="BQ242" i="10"/>
  <c r="Y312" i="10"/>
  <c r="BH312" i="10"/>
  <c r="BK54" i="10"/>
  <c r="AO54" i="10"/>
  <c r="AB54" i="10"/>
  <c r="AK49" i="10"/>
  <c r="X49" i="10"/>
  <c r="BG49" i="10"/>
  <c r="BG141" i="10"/>
  <c r="X141" i="10"/>
  <c r="AR82" i="10"/>
  <c r="AE82" i="10"/>
  <c r="BN82" i="10"/>
  <c r="Y55" i="10"/>
  <c r="AK55" i="10"/>
  <c r="BH55" i="10"/>
  <c r="Y475" i="10"/>
  <c r="BH475" i="10"/>
  <c r="BG471" i="10"/>
  <c r="X471" i="10"/>
  <c r="BG27" i="10"/>
  <c r="AK27" i="10"/>
  <c r="X27" i="10"/>
  <c r="BG72" i="10"/>
  <c r="AK44" i="10"/>
  <c r="X44" i="10"/>
  <c r="BG44" i="10"/>
  <c r="AM43" i="10"/>
  <c r="BI43" i="10"/>
  <c r="Z43" i="10"/>
  <c r="W87" i="10"/>
  <c r="BG87" i="10" s="1"/>
  <c r="X77" i="10"/>
  <c r="AK77" i="10"/>
  <c r="BG77" i="10"/>
  <c r="X89" i="10"/>
  <c r="BG89" i="10"/>
  <c r="BE271" i="10"/>
  <c r="BG73" i="10"/>
  <c r="X73" i="10"/>
  <c r="AK73" i="10"/>
  <c r="BO185" i="10"/>
  <c r="AF185" i="10"/>
  <c r="BH72" i="10"/>
  <c r="Y72" i="10"/>
  <c r="AL72" i="10"/>
  <c r="BO463" i="10"/>
  <c r="AF463" i="10"/>
  <c r="AH384" i="10"/>
  <c r="BR384" i="10" s="1"/>
  <c r="BQ384" i="10"/>
  <c r="BP389" i="10"/>
  <c r="BA389" i="10" s="1"/>
  <c r="AG389" i="10"/>
  <c r="AA21" i="10"/>
  <c r="BJ21" i="10"/>
  <c r="AM21" i="10"/>
  <c r="BH11" i="10"/>
  <c r="AK11" i="10"/>
  <c r="Y11" i="10"/>
  <c r="AM38" i="10"/>
  <c r="BJ38" i="10"/>
  <c r="AA38" i="10"/>
  <c r="AA68" i="10"/>
  <c r="BJ68" i="10"/>
  <c r="AM68" i="10"/>
  <c r="AB473" i="10"/>
  <c r="BK473" i="10"/>
  <c r="AL18" i="10"/>
  <c r="Z18" i="10"/>
  <c r="BI18" i="10"/>
  <c r="AL8" i="10"/>
  <c r="BI8" i="10"/>
  <c r="Z8" i="10"/>
  <c r="AD24" i="10"/>
  <c r="BM24" i="10"/>
  <c r="AP24" i="10"/>
  <c r="BJ323" i="10"/>
  <c r="AA323" i="10"/>
  <c r="BK321" i="10"/>
  <c r="AB321" i="10"/>
  <c r="BN398" i="10"/>
  <c r="AE398" i="10"/>
  <c r="AB444" i="10"/>
  <c r="BK444" i="10"/>
  <c r="AC277" i="10"/>
  <c r="BL277" i="10"/>
  <c r="Z14" i="10"/>
  <c r="BI14" i="10"/>
  <c r="AL14" i="10"/>
  <c r="BP199" i="10"/>
  <c r="BA199" i="10" s="1"/>
  <c r="AG199" i="10"/>
  <c r="BH16" i="10"/>
  <c r="AK16" i="10"/>
  <c r="Y16" i="10"/>
  <c r="BJ435" i="10"/>
  <c r="AA435" i="10"/>
  <c r="BK461" i="10"/>
  <c r="AB461" i="10"/>
  <c r="AA62" i="10"/>
  <c r="AN62" i="10"/>
  <c r="BJ62" i="10"/>
  <c r="AU2" i="5"/>
  <c r="AJ2" i="5"/>
  <c r="BL450" i="10"/>
  <c r="AC450" i="10"/>
  <c r="AE246" i="10"/>
  <c r="BN246" i="10"/>
  <c r="BL386" i="10"/>
  <c r="AC386" i="10"/>
  <c r="AH184" i="10"/>
  <c r="BR184" i="10" s="1"/>
  <c r="BQ184" i="10"/>
  <c r="BJ367" i="10"/>
  <c r="AA367" i="10"/>
  <c r="BK285" i="10"/>
  <c r="AB285" i="10"/>
  <c r="AN15" i="10"/>
  <c r="BK15" i="10"/>
  <c r="AB15" i="10"/>
  <c r="AG364" i="10"/>
  <c r="BP364" i="10"/>
  <c r="BA364" i="10" s="1"/>
  <c r="AF232" i="10"/>
  <c r="BO232" i="10"/>
  <c r="BL269" i="10"/>
  <c r="AC269" i="10"/>
  <c r="AB395" i="10"/>
  <c r="BK395" i="10"/>
  <c r="BI4" i="10"/>
  <c r="AL4" i="10"/>
  <c r="Z4" i="10"/>
  <c r="AC233" i="10"/>
  <c r="BL233" i="10"/>
  <c r="BJ333" i="10"/>
  <c r="AA333" i="10"/>
  <c r="AE222" i="10"/>
  <c r="BN222" i="10"/>
  <c r="AB309" i="10"/>
  <c r="BK309" i="10"/>
  <c r="AG314" i="10"/>
  <c r="BP314" i="10"/>
  <c r="BA314" i="10" s="1"/>
  <c r="BN134" i="10"/>
  <c r="AE134" i="10"/>
  <c r="BK469" i="10"/>
  <c r="AB469" i="10"/>
  <c r="AF116" i="10"/>
  <c r="BO116" i="10"/>
  <c r="Z9" i="10"/>
  <c r="BI9" i="10"/>
  <c r="AL9" i="10"/>
  <c r="BN106" i="10"/>
  <c r="AE106" i="10"/>
  <c r="BA179" i="10"/>
  <c r="AC317" i="10"/>
  <c r="BL317" i="10"/>
  <c r="AC322" i="10"/>
  <c r="BL322" i="10"/>
  <c r="BP409" i="10"/>
  <c r="AG409" i="10"/>
  <c r="BJ63" i="10"/>
  <c r="AA63" i="10"/>
  <c r="AN63" i="10"/>
  <c r="BE166" i="10"/>
  <c r="AF135" i="10"/>
  <c r="BO135" i="10"/>
  <c r="BI5" i="10"/>
  <c r="Z5" i="10"/>
  <c r="AL5" i="10"/>
  <c r="BO132" i="10"/>
  <c r="AF132" i="10"/>
  <c r="BQ179" i="10"/>
  <c r="AH179" i="10"/>
  <c r="BR179" i="10" s="1"/>
  <c r="BG78" i="10"/>
  <c r="AK78" i="10"/>
  <c r="X78" i="10"/>
  <c r="BP176" i="10"/>
  <c r="BA176" i="10" s="1"/>
  <c r="AG176" i="10"/>
  <c r="AH182" i="10"/>
  <c r="BR182" i="10" s="1"/>
  <c r="BQ182" i="10"/>
  <c r="BA182" i="10"/>
  <c r="BP462" i="10"/>
  <c r="AG462" i="10"/>
  <c r="AE124" i="10"/>
  <c r="BN124" i="10"/>
  <c r="BM261" i="10"/>
  <c r="AD261" i="10"/>
  <c r="I10" i="15"/>
  <c r="AQ64" i="10"/>
  <c r="AD64" i="10"/>
  <c r="BM64" i="10"/>
  <c r="BN226" i="10"/>
  <c r="AE226" i="10"/>
  <c r="AE129" i="10"/>
  <c r="BN129" i="10"/>
  <c r="BM446" i="10"/>
  <c r="AD446" i="10"/>
  <c r="X355" i="10"/>
  <c r="BG355" i="10"/>
  <c r="BP229" i="10"/>
  <c r="BA229" i="10" s="1"/>
  <c r="AG229" i="10"/>
  <c r="BH107" i="10"/>
  <c r="Y107" i="10"/>
  <c r="BL154" i="10"/>
  <c r="AC154" i="10"/>
  <c r="BE338" i="10"/>
  <c r="AD393" i="10"/>
  <c r="BM393" i="10"/>
  <c r="X366" i="10"/>
  <c r="BG366" i="10"/>
  <c r="BN397" i="10"/>
  <c r="AE397" i="10"/>
  <c r="Y143" i="10"/>
  <c r="BH143" i="10"/>
  <c r="AC432" i="10"/>
  <c r="BL432" i="10"/>
  <c r="BG163" i="10"/>
  <c r="X163" i="10"/>
  <c r="AG467" i="10"/>
  <c r="BP467" i="10"/>
  <c r="BA467" i="10" s="1"/>
  <c r="BN330" i="10"/>
  <c r="AE330" i="10"/>
  <c r="Y159" i="10"/>
  <c r="BH159" i="10"/>
  <c r="BE374" i="10"/>
  <c r="X61" i="10"/>
  <c r="AK61" i="10" s="1"/>
  <c r="BM155" i="10"/>
  <c r="AD155" i="10"/>
  <c r="AE437" i="10"/>
  <c r="BN437" i="10"/>
  <c r="AN50" i="10"/>
  <c r="AA50" i="10"/>
  <c r="BJ50" i="10"/>
  <c r="AA186" i="10"/>
  <c r="BJ186" i="10"/>
  <c r="AH180" i="10"/>
  <c r="BR180" i="10" s="1"/>
  <c r="BQ180" i="10"/>
  <c r="BA180" i="10"/>
  <c r="BN200" i="10"/>
  <c r="AE200" i="10"/>
  <c r="AB190" i="10"/>
  <c r="BK190" i="10"/>
  <c r="BM439" i="10"/>
  <c r="AD439" i="10"/>
  <c r="AO10" i="10"/>
  <c r="BL10" i="10"/>
  <c r="AC10" i="10"/>
  <c r="BM449" i="10"/>
  <c r="AD449" i="10"/>
  <c r="AB128" i="10"/>
  <c r="BK128" i="10"/>
  <c r="BK440" i="10"/>
  <c r="AB440" i="10"/>
  <c r="AO40" i="10"/>
  <c r="Y52" i="10"/>
  <c r="AM52" i="10" s="1"/>
  <c r="BE149" i="10"/>
  <c r="AA331" i="10"/>
  <c r="BJ331" i="10"/>
  <c r="BM191" i="10"/>
  <c r="AD191" i="10"/>
  <c r="BN468" i="10"/>
  <c r="AE468" i="10"/>
  <c r="AA434" i="10"/>
  <c r="BJ434" i="10"/>
  <c r="AB442" i="10"/>
  <c r="BK442" i="10"/>
  <c r="BL319" i="10"/>
  <c r="AC319" i="10"/>
  <c r="BJ325" i="10"/>
  <c r="AA325" i="10"/>
  <c r="BM332" i="10"/>
  <c r="AD332" i="10"/>
  <c r="AG228" i="10"/>
  <c r="BP228" i="10"/>
  <c r="BA228" i="10" s="1"/>
  <c r="BK67" i="10"/>
  <c r="AB67" i="10"/>
  <c r="AO67" i="10"/>
  <c r="BK391" i="10"/>
  <c r="AB391" i="10"/>
  <c r="AG140" i="10"/>
  <c r="BP140" i="10"/>
  <c r="BA140" i="10" s="1"/>
  <c r="AB204" i="10"/>
  <c r="BK204" i="10"/>
  <c r="BE360" i="10"/>
  <c r="BE115" i="10"/>
  <c r="BE382" i="10"/>
  <c r="AB162" i="10"/>
  <c r="BK162" i="10"/>
  <c r="AD406" i="10"/>
  <c r="BM406" i="10"/>
  <c r="AC356" i="10"/>
  <c r="BL356" i="10"/>
  <c r="AL52" i="10"/>
  <c r="AH167" i="10"/>
  <c r="BR167" i="10" s="1"/>
  <c r="BQ167" i="10"/>
  <c r="BM264" i="10"/>
  <c r="AD264" i="10"/>
  <c r="BN220" i="10"/>
  <c r="AE220" i="10"/>
  <c r="AF270" i="10"/>
  <c r="BO270" i="10"/>
  <c r="BA167" i="10"/>
  <c r="BP238" i="10"/>
  <c r="BA238" i="10" s="1"/>
  <c r="AG238" i="10"/>
  <c r="BM328" i="10"/>
  <c r="AD328" i="10"/>
  <c r="BP177" i="10"/>
  <c r="BA177" i="10" s="1"/>
  <c r="AG177" i="10"/>
  <c r="Y381" i="10"/>
  <c r="BH381" i="10"/>
  <c r="BM112" i="10"/>
  <c r="AD112" i="10"/>
  <c r="BH342" i="10"/>
  <c r="Y342" i="10"/>
  <c r="AJ61" i="10"/>
  <c r="BG170" i="10"/>
  <c r="X170" i="10"/>
  <c r="X378" i="10"/>
  <c r="BG378" i="10"/>
  <c r="X441" i="10"/>
  <c r="BG441" i="10"/>
  <c r="BJ36" i="10"/>
  <c r="AA36" i="10"/>
  <c r="AM36" i="10"/>
  <c r="BG451" i="10"/>
  <c r="X451" i="10"/>
  <c r="BH133" i="10"/>
  <c r="Y133" i="10"/>
  <c r="W48" i="10"/>
  <c r="AK48" i="10" s="1"/>
  <c r="BB59" i="10"/>
  <c r="Y61" i="10"/>
  <c r="X272" i="10"/>
  <c r="BG272" i="10"/>
  <c r="X274" i="10"/>
  <c r="BG274" i="10"/>
  <c r="X276" i="10"/>
  <c r="BG276" i="10"/>
  <c r="X278" i="10"/>
  <c r="BG278" i="10"/>
  <c r="BJ415" i="10"/>
  <c r="AA415" i="10"/>
  <c r="AJ59" i="10"/>
  <c r="AH181" i="10"/>
  <c r="BR181" i="10" s="1"/>
  <c r="BQ181" i="10"/>
  <c r="BI126" i="10"/>
  <c r="Z126" i="10"/>
  <c r="BQ187" i="10"/>
  <c r="AH187" i="10"/>
  <c r="BR187" i="10" s="1"/>
  <c r="AD466" i="10"/>
  <c r="BM466" i="10"/>
  <c r="BE405" i="10"/>
  <c r="X32" i="10"/>
  <c r="AK32" i="10"/>
  <c r="BG32" i="10"/>
  <c r="AH173" i="10"/>
  <c r="BR173" i="10" s="1"/>
  <c r="BQ173" i="10"/>
  <c r="BA187" i="10"/>
  <c r="BI427" i="10"/>
  <c r="Z427" i="10"/>
  <c r="BE168" i="10"/>
  <c r="BO101" i="10"/>
  <c r="AF101" i="10"/>
  <c r="AT101" i="10" s="1"/>
  <c r="BN210" i="10"/>
  <c r="AE210" i="10"/>
  <c r="BM372" i="10"/>
  <c r="AD372" i="10"/>
  <c r="BN194" i="10"/>
  <c r="AE194" i="10"/>
  <c r="AC268" i="10"/>
  <c r="BL268" i="10"/>
  <c r="BQ183" i="10"/>
  <c r="AH183" i="10"/>
  <c r="BR183" i="10" s="1"/>
  <c r="AG189" i="10"/>
  <c r="BP189" i="10"/>
  <c r="BA189" i="10" s="1"/>
  <c r="BA37" i="10"/>
  <c r="BP169" i="10"/>
  <c r="BA169" i="10" s="1"/>
  <c r="AG169" i="10"/>
  <c r="BE93" i="10"/>
  <c r="BO370" i="10"/>
  <c r="AF370" i="10"/>
  <c r="AH37" i="10"/>
  <c r="BQ37" i="10"/>
  <c r="AT37" i="10"/>
  <c r="BL267" i="10"/>
  <c r="AC267" i="10"/>
  <c r="BA183" i="10"/>
  <c r="AA327" i="10"/>
  <c r="BJ327" i="10"/>
  <c r="BJ225" i="10"/>
  <c r="AA225" i="10"/>
  <c r="Y157" i="10"/>
  <c r="BH157" i="10"/>
  <c r="BJ203" i="10"/>
  <c r="AA203" i="10"/>
  <c r="Z94" i="10"/>
  <c r="BI94" i="10"/>
  <c r="BI96" i="10"/>
  <c r="Z96" i="10"/>
  <c r="AA263" i="10"/>
  <c r="BJ263" i="10"/>
  <c r="AB215" i="10"/>
  <c r="BK215" i="10"/>
  <c r="AA223" i="10"/>
  <c r="BJ223" i="10"/>
  <c r="Y165" i="10"/>
  <c r="BH165" i="10"/>
  <c r="Z144" i="10"/>
  <c r="BI144" i="10"/>
  <c r="BI80" i="10"/>
  <c r="Z80" i="10"/>
  <c r="Z110" i="10"/>
  <c r="BI110" i="10"/>
  <c r="Z217" i="10"/>
  <c r="BI217" i="10"/>
  <c r="AA255" i="10"/>
  <c r="BJ255" i="10"/>
  <c r="AA193" i="10"/>
  <c r="BJ193" i="10"/>
  <c r="BA3" i="5"/>
  <c r="AP3" i="5"/>
  <c r="BI122" i="10"/>
  <c r="Z122" i="10"/>
  <c r="BI90" i="10"/>
  <c r="Z90" i="10"/>
  <c r="AC281" i="10"/>
  <c r="BL281" i="10"/>
  <c r="AP39" i="10"/>
  <c r="BM39" i="10"/>
  <c r="AD39" i="10"/>
  <c r="AO74" i="10"/>
  <c r="AB74" i="10"/>
  <c r="BK74" i="10"/>
  <c r="W59" i="10"/>
  <c r="BI380" i="10"/>
  <c r="Z380" i="10"/>
  <c r="BI459" i="10"/>
  <c r="Z459" i="10"/>
  <c r="AA221" i="10"/>
  <c r="BJ221" i="10"/>
  <c r="AM76" i="10"/>
  <c r="BI76" i="10"/>
  <c r="Z76" i="10"/>
  <c r="AJ48" i="10"/>
  <c r="AL47" i="10"/>
  <c r="Y47" i="10"/>
  <c r="BH47" i="10"/>
  <c r="Z361" i="10"/>
  <c r="BI361" i="10"/>
  <c r="BO148" i="10"/>
  <c r="AF148" i="10"/>
  <c r="Z417" i="10"/>
  <c r="BI417" i="10"/>
  <c r="BL311" i="10"/>
  <c r="AC311" i="10"/>
  <c r="Z69" i="10"/>
  <c r="BI69" i="10"/>
  <c r="AM69" i="10"/>
  <c r="AM65" i="10"/>
  <c r="AA65" i="10"/>
  <c r="BJ65" i="10"/>
  <c r="BJ197" i="10"/>
  <c r="AA197" i="10"/>
  <c r="BG42" i="10"/>
  <c r="X42" i="10"/>
  <c r="AJ42" i="10"/>
  <c r="AL58" i="10"/>
  <c r="BH58" i="10"/>
  <c r="Y58" i="10"/>
  <c r="X66" i="10"/>
  <c r="AK66" i="10"/>
  <c r="BG66" i="10"/>
  <c r="BI348" i="10"/>
  <c r="Z348" i="10"/>
  <c r="Z104" i="10"/>
  <c r="BI104" i="10"/>
  <c r="AB424" i="10"/>
  <c r="BK424" i="10"/>
  <c r="BJ412" i="10"/>
  <c r="AA412" i="10"/>
  <c r="AB161" i="10"/>
  <c r="BK161" i="10"/>
  <c r="AC343" i="10"/>
  <c r="BL343" i="10"/>
  <c r="BI457" i="10"/>
  <c r="Z457" i="10"/>
  <c r="BI92" i="10"/>
  <c r="Z92" i="10"/>
  <c r="BG28" i="10"/>
  <c r="AK28" i="10"/>
  <c r="X28" i="10"/>
  <c r="BI41" i="10"/>
  <c r="Z41" i="10"/>
  <c r="AL41" i="10"/>
  <c r="BG46" i="10"/>
  <c r="AK46" i="10"/>
  <c r="X46" i="10"/>
  <c r="BI443" i="10"/>
  <c r="Z443" i="10"/>
  <c r="BI98" i="10"/>
  <c r="Z98" i="10"/>
  <c r="AK70" i="10"/>
  <c r="BG70" i="10"/>
  <c r="X70" i="10"/>
  <c r="AM34" i="10"/>
  <c r="BI34" i="10"/>
  <c r="Z34" i="10"/>
  <c r="BJ275" i="10"/>
  <c r="AA275" i="10"/>
  <c r="BK195" i="10"/>
  <c r="AB195" i="10"/>
  <c r="AM75" i="10"/>
  <c r="Z75" i="10"/>
  <c r="BI75" i="10"/>
  <c r="BI464" i="10"/>
  <c r="Z464" i="10"/>
  <c r="Z431" i="10"/>
  <c r="BI431" i="10"/>
  <c r="BI130" i="10"/>
  <c r="Z130" i="10"/>
  <c r="Z138" i="10"/>
  <c r="BI138" i="10"/>
  <c r="Z146" i="10"/>
  <c r="BI146" i="10"/>
  <c r="AM84" i="10"/>
  <c r="Z84" i="10"/>
  <c r="BI84" i="10"/>
  <c r="Y465" i="10"/>
  <c r="BH465" i="10"/>
  <c r="BI236" i="10"/>
  <c r="Z236" i="10"/>
  <c r="Z86" i="10"/>
  <c r="BI86" i="10"/>
  <c r="AM86" i="10"/>
  <c r="Z438" i="10"/>
  <c r="BI438" i="10"/>
  <c r="Z102" i="10"/>
  <c r="BI102" i="10"/>
  <c r="BI136" i="10"/>
  <c r="Z136" i="10"/>
  <c r="Z142" i="10"/>
  <c r="BI142" i="10"/>
  <c r="BI33" i="10"/>
  <c r="Z33" i="10"/>
  <c r="AM33" i="10"/>
  <c r="AN53" i="10"/>
  <c r="BJ53" i="10"/>
  <c r="AA53" i="10"/>
  <c r="BK209" i="10"/>
  <c r="AB209" i="10"/>
  <c r="BL258" i="10"/>
  <c r="AC258" i="10"/>
  <c r="AN2" i="10"/>
  <c r="BK2" i="10"/>
  <c r="AB2" i="10"/>
  <c r="BH6" i="10"/>
  <c r="AK6" i="10"/>
  <c r="Y6" i="10"/>
  <c r="BH17" i="10"/>
  <c r="AK17" i="10"/>
  <c r="Y17" i="10"/>
  <c r="AC262" i="10"/>
  <c r="BL262" i="10"/>
  <c r="AN13" i="10"/>
  <c r="BK13" i="10"/>
  <c r="AB13" i="10"/>
  <c r="Z23" i="10"/>
  <c r="AL23" i="10"/>
  <c r="BI23" i="10"/>
  <c r="AA265" i="10"/>
  <c r="BJ265" i="10"/>
  <c r="BL320" i="10"/>
  <c r="AC320" i="10"/>
  <c r="BM202" i="10"/>
  <c r="AD202" i="10"/>
  <c r="AA273" i="10"/>
  <c r="BJ273" i="10"/>
  <c r="AA313" i="10"/>
  <c r="BJ313" i="10"/>
  <c r="X56" i="10"/>
  <c r="BG56" i="10"/>
  <c r="AK56" i="10"/>
  <c r="BL428" i="10"/>
  <c r="AC428" i="10"/>
  <c r="BK214" i="10"/>
  <c r="AB214" i="10"/>
  <c r="BI3" i="10"/>
  <c r="AL3" i="10"/>
  <c r="Z3" i="10"/>
  <c r="Y99" i="10"/>
  <c r="BH99" i="10"/>
  <c r="BG100" i="10"/>
  <c r="X100" i="10"/>
  <c r="AB257" i="10"/>
  <c r="BK257" i="10"/>
  <c r="AC436" i="10"/>
  <c r="BL436" i="10"/>
  <c r="BN315" i="10"/>
  <c r="AE315" i="10"/>
  <c r="AC399" i="10"/>
  <c r="BL399" i="10"/>
  <c r="AB354" i="10"/>
  <c r="BK354" i="10"/>
  <c r="AN22" i="10"/>
  <c r="AB22" i="10"/>
  <c r="BK22" i="10"/>
  <c r="AN20" i="10"/>
  <c r="BK20" i="10"/>
  <c r="AB20" i="10"/>
  <c r="BL426" i="10"/>
  <c r="AC426" i="10"/>
  <c r="AC249" i="10"/>
  <c r="BL249" i="10"/>
  <c r="BL137" i="10"/>
  <c r="AC137" i="10"/>
  <c r="BL256" i="10"/>
  <c r="AC256" i="10"/>
  <c r="BK430" i="10"/>
  <c r="AB430" i="10"/>
  <c r="BL231" i="10"/>
  <c r="AC231" i="10"/>
  <c r="BL108" i="10"/>
  <c r="AC108" i="10"/>
  <c r="BJ131" i="10"/>
  <c r="AA131" i="10"/>
  <c r="BJ60" i="10"/>
  <c r="AA60" i="10"/>
  <c r="AN60" i="10"/>
  <c r="BK12" i="10"/>
  <c r="AN12" i="10"/>
  <c r="AB12" i="10"/>
  <c r="AB394" i="10"/>
  <c r="BK394" i="10"/>
  <c r="AB421" i="10"/>
  <c r="BK421" i="10"/>
  <c r="BQ208" i="10"/>
  <c r="AH208" i="10"/>
  <c r="BR208" i="10" s="1"/>
  <c r="BN293" i="10"/>
  <c r="AE293" i="10"/>
  <c r="AP71" i="10"/>
  <c r="BL71" i="10"/>
  <c r="AC71" i="10"/>
  <c r="AB51" i="10"/>
  <c r="AN51" i="10"/>
  <c r="BK51" i="10"/>
  <c r="BJ31" i="10"/>
  <c r="AN31" i="10"/>
  <c r="AA31" i="10"/>
  <c r="BJ83" i="10"/>
  <c r="AA83" i="10"/>
  <c r="BK153" i="10"/>
  <c r="AB153" i="10"/>
  <c r="AB205" i="10"/>
  <c r="BK205" i="10"/>
  <c r="AB211" i="10"/>
  <c r="BK211" i="10"/>
  <c r="BK447" i="10"/>
  <c r="AB447" i="10"/>
  <c r="AA401" i="10"/>
  <c r="BJ401" i="10"/>
  <c r="AC402" i="10"/>
  <c r="BL402" i="10"/>
  <c r="BM350" i="10"/>
  <c r="AD350" i="10"/>
  <c r="AG207" i="10"/>
  <c r="BP207" i="10"/>
  <c r="AC425" i="10"/>
  <c r="BL425" i="10"/>
  <c r="BM455" i="10"/>
  <c r="AD455" i="10"/>
  <c r="AC25" i="10"/>
  <c r="BL25" i="10"/>
  <c r="AO25" i="10"/>
  <c r="BL201" i="10"/>
  <c r="AC201" i="10"/>
  <c r="AE260" i="10"/>
  <c r="BN260" i="10"/>
  <c r="AB235" i="10"/>
  <c r="BK235" i="10"/>
  <c r="AC227" i="10"/>
  <c r="BL227" i="10"/>
  <c r="AB259" i="10"/>
  <c r="BK259" i="10"/>
  <c r="AC219" i="10"/>
  <c r="BL219" i="10"/>
  <c r="BJ26" i="10"/>
  <c r="AM26" i="10"/>
  <c r="AA26" i="10"/>
  <c r="AC213" i="10"/>
  <c r="BL213" i="10"/>
  <c r="BK420" i="10"/>
  <c r="AB420" i="10"/>
  <c r="AN19" i="10"/>
  <c r="BJ19" i="10"/>
  <c r="AA19" i="10"/>
  <c r="AK7" i="10" l="1"/>
  <c r="Y7" i="10"/>
  <c r="BH7" i="10"/>
  <c r="Z105" i="10"/>
  <c r="BM121" i="10"/>
  <c r="AD121" i="10"/>
  <c r="Y407" i="10"/>
  <c r="BH407" i="10"/>
  <c r="BH216" i="10"/>
  <c r="Y216" i="10"/>
  <c r="BB7" i="5"/>
  <c r="AQ7" i="5"/>
  <c r="AA118" i="10"/>
  <c r="BJ118" i="10"/>
  <c r="AD266" i="10"/>
  <c r="BM266" i="10"/>
  <c r="AB40" i="10"/>
  <c r="BK40" i="10"/>
  <c r="BG30" i="10"/>
  <c r="BN188" i="10"/>
  <c r="AE188" i="10"/>
  <c r="AA375" i="10"/>
  <c r="BJ375" i="10"/>
  <c r="Y224" i="10"/>
  <c r="BH224" i="10"/>
  <c r="AA352" i="10"/>
  <c r="BJ352" i="10"/>
  <c r="AA448" i="10"/>
  <c r="BJ448" i="10"/>
  <c r="AA400" i="10"/>
  <c r="BJ400" i="10"/>
  <c r="AA171" i="10"/>
  <c r="BJ171" i="10"/>
  <c r="AA117" i="10"/>
  <c r="BJ117" i="10"/>
  <c r="BG48" i="10"/>
  <c r="BJ158" i="10"/>
  <c r="AA158" i="10"/>
  <c r="BK452" i="10"/>
  <c r="AB452" i="10"/>
  <c r="AA178" i="10"/>
  <c r="BJ178" i="10"/>
  <c r="AB114" i="10"/>
  <c r="BK114" i="10"/>
  <c r="BH61" i="10"/>
  <c r="BE242" i="10"/>
  <c r="AO5" i="5"/>
  <c r="AZ5" i="5"/>
  <c r="Z460" i="10"/>
  <c r="BI460" i="10"/>
  <c r="AA127" i="10"/>
  <c r="BJ127" i="10"/>
  <c r="BN403" i="10"/>
  <c r="AE403" i="10"/>
  <c r="BJ419" i="10"/>
  <c r="AA419" i="10"/>
  <c r="AF454" i="10"/>
  <c r="BO454" i="10"/>
  <c r="BN411" i="10"/>
  <c r="AE411" i="10"/>
  <c r="Y141" i="10"/>
  <c r="BH141" i="10"/>
  <c r="BH470" i="10"/>
  <c r="Y470" i="10"/>
  <c r="BH282" i="10"/>
  <c r="Y282" i="10"/>
  <c r="BI252" i="10"/>
  <c r="Z252" i="10"/>
  <c r="Z57" i="10"/>
  <c r="BI57" i="10"/>
  <c r="AL57" i="10"/>
  <c r="Z368" i="10"/>
  <c r="BI368" i="10"/>
  <c r="AD326" i="10"/>
  <c r="BM326" i="10"/>
  <c r="AE336" i="10"/>
  <c r="BN336" i="10"/>
  <c r="AE113" i="10"/>
  <c r="BN113" i="10"/>
  <c r="AQ4" i="5"/>
  <c r="BB4" i="5"/>
  <c r="Z392" i="10"/>
  <c r="BI392" i="10"/>
  <c r="Z390" i="10"/>
  <c r="BI390" i="10"/>
  <c r="BH371" i="10"/>
  <c r="Y371" i="10"/>
  <c r="Y363" i="10"/>
  <c r="BH363" i="10"/>
  <c r="Z414" i="10"/>
  <c r="BI414" i="10"/>
  <c r="BI404" i="10"/>
  <c r="Z404" i="10"/>
  <c r="Y387" i="10"/>
  <c r="BH387" i="10"/>
  <c r="Y383" i="10"/>
  <c r="BH383" i="10"/>
  <c r="Y337" i="10"/>
  <c r="BH337" i="10"/>
  <c r="Z29" i="10"/>
  <c r="AM29" i="10"/>
  <c r="BI29" i="10"/>
  <c r="BH300" i="10"/>
  <c r="Y300" i="10"/>
  <c r="Y291" i="10"/>
  <c r="BH291" i="10"/>
  <c r="BH243" i="10"/>
  <c r="Y243" i="10"/>
  <c r="Y237" i="10"/>
  <c r="BH237" i="10"/>
  <c r="Z369" i="10"/>
  <c r="BI369" i="10"/>
  <c r="Y365" i="10"/>
  <c r="BH365" i="10"/>
  <c r="Y357" i="10"/>
  <c r="BH357" i="10"/>
  <c r="Y341" i="10"/>
  <c r="BH341" i="10"/>
  <c r="BH339" i="10"/>
  <c r="Y339" i="10"/>
  <c r="Y79" i="10"/>
  <c r="BH79" i="10"/>
  <c r="BG35" i="10"/>
  <c r="AK35" i="10"/>
  <c r="X35" i="10"/>
  <c r="AA458" i="10"/>
  <c r="BJ458" i="10"/>
  <c r="BH379" i="10"/>
  <c r="Y379" i="10"/>
  <c r="BH109" i="10"/>
  <c r="Y109" i="10"/>
  <c r="Z123" i="10"/>
  <c r="BI123" i="10"/>
  <c r="BH279" i="10"/>
  <c r="Y279" i="10"/>
  <c r="Y239" i="10"/>
  <c r="BH239" i="10"/>
  <c r="BI175" i="10"/>
  <c r="Z175" i="10"/>
  <c r="Z97" i="10"/>
  <c r="BI97" i="10"/>
  <c r="BI45" i="10"/>
  <c r="AM45" i="10"/>
  <c r="Z45" i="10"/>
  <c r="Y247" i="10"/>
  <c r="BH247" i="10"/>
  <c r="BL377" i="10"/>
  <c r="AC377" i="10"/>
  <c r="AS82" i="10"/>
  <c r="AF82" i="10"/>
  <c r="BO82" i="10"/>
  <c r="BH49" i="10"/>
  <c r="AL49" i="10"/>
  <c r="Y49" i="10"/>
  <c r="AP54" i="10"/>
  <c r="BL54" i="10"/>
  <c r="AC54" i="10"/>
  <c r="Z312" i="10"/>
  <c r="BI312" i="10"/>
  <c r="BH283" i="10"/>
  <c r="Y283" i="10"/>
  <c r="Y156" i="10"/>
  <c r="BH156" i="10"/>
  <c r="BH422" i="10"/>
  <c r="Y422" i="10"/>
  <c r="Y396" i="10"/>
  <c r="BH396" i="10"/>
  <c r="Y373" i="10"/>
  <c r="BH373" i="10"/>
  <c r="Z335" i="10"/>
  <c r="BI335" i="10"/>
  <c r="AG254" i="10"/>
  <c r="BP254" i="10"/>
  <c r="AB245" i="10"/>
  <c r="BK245" i="10"/>
  <c r="BH298" i="10"/>
  <c r="Y298" i="10"/>
  <c r="BH297" i="10"/>
  <c r="Y297" i="10"/>
  <c r="Y287" i="10"/>
  <c r="BH287" i="10"/>
  <c r="Y418" i="10"/>
  <c r="BH418" i="10"/>
  <c r="Y385" i="10"/>
  <c r="BH385" i="10"/>
  <c r="Y353" i="10"/>
  <c r="BH353" i="10"/>
  <c r="BH347" i="10"/>
  <c r="Y347" i="10"/>
  <c r="BI85" i="10"/>
  <c r="AM85" i="10"/>
  <c r="Z85" i="10"/>
  <c r="AR6" i="5"/>
  <c r="BC6" i="5"/>
  <c r="BH145" i="10"/>
  <c r="Y145" i="10"/>
  <c r="Z212" i="10"/>
  <c r="BI212" i="10"/>
  <c r="BH280" i="10"/>
  <c r="Y280" i="10"/>
  <c r="Y284" i="10"/>
  <c r="BH284" i="10"/>
  <c r="AM30" i="10"/>
  <c r="Z30" i="10"/>
  <c r="BI30" i="10"/>
  <c r="BH147" i="10"/>
  <c r="Y147" i="10"/>
  <c r="Z306" i="10"/>
  <c r="BI306" i="10"/>
  <c r="Y303" i="10"/>
  <c r="BH303" i="10"/>
  <c r="BH302" i="10"/>
  <c r="Y302" i="10"/>
  <c r="BH301" i="10"/>
  <c r="Y301" i="10"/>
  <c r="Y474" i="10"/>
  <c r="BH474" i="10"/>
  <c r="Y472" i="10"/>
  <c r="BH472" i="10"/>
  <c r="BI410" i="10"/>
  <c r="Z410" i="10"/>
  <c r="BH345" i="10"/>
  <c r="Y345" i="10"/>
  <c r="BM329" i="10"/>
  <c r="AD329" i="10"/>
  <c r="AB408" i="10"/>
  <c r="BK408" i="10"/>
  <c r="AA416" i="10"/>
  <c r="BJ416" i="10"/>
  <c r="BJ81" i="10"/>
  <c r="AM81" i="10"/>
  <c r="AA81" i="10"/>
  <c r="BH299" i="10"/>
  <c r="Y299" i="10"/>
  <c r="Y296" i="10"/>
  <c r="BH296" i="10"/>
  <c r="Y295" i="10"/>
  <c r="BH295" i="10"/>
  <c r="Z292" i="10"/>
  <c r="BI292" i="10"/>
  <c r="Y290" i="10"/>
  <c r="BH290" i="10"/>
  <c r="Y289" i="10"/>
  <c r="BH289" i="10"/>
  <c r="BH286" i="10"/>
  <c r="Y286" i="10"/>
  <c r="BH248" i="10"/>
  <c r="Y248" i="10"/>
  <c r="BH349" i="10"/>
  <c r="Y349" i="10"/>
  <c r="Y240" i="10"/>
  <c r="BH240" i="10"/>
  <c r="Y160" i="10"/>
  <c r="BH160" i="10"/>
  <c r="AB253" i="10"/>
  <c r="BK253" i="10"/>
  <c r="BP151" i="10"/>
  <c r="BA151" i="10" s="1"/>
  <c r="AG151" i="10"/>
  <c r="Y103" i="10"/>
  <c r="BH103" i="10"/>
  <c r="Y305" i="10"/>
  <c r="BH305" i="10"/>
  <c r="Y304" i="10"/>
  <c r="BH304" i="10"/>
  <c r="Y294" i="10"/>
  <c r="BH294" i="10"/>
  <c r="Y288" i="10"/>
  <c r="BH288" i="10"/>
  <c r="Z88" i="10"/>
  <c r="BI88" i="10"/>
  <c r="Y351" i="10"/>
  <c r="BH351" i="10"/>
  <c r="Z119" i="10"/>
  <c r="BI119" i="10"/>
  <c r="AG433" i="10"/>
  <c r="BP433" i="10"/>
  <c r="AB250" i="10"/>
  <c r="BK250" i="10"/>
  <c r="BH251" i="10"/>
  <c r="Y251" i="10"/>
  <c r="Y244" i="10"/>
  <c r="BH244" i="10"/>
  <c r="AA359" i="10"/>
  <c r="BJ359" i="10"/>
  <c r="AA172" i="10"/>
  <c r="BJ172" i="10"/>
  <c r="AL27" i="10"/>
  <c r="BH27" i="10"/>
  <c r="Y27" i="10"/>
  <c r="BI55" i="10"/>
  <c r="AL55" i="10"/>
  <c r="Z55" i="10"/>
  <c r="Y471" i="10"/>
  <c r="BH471" i="10"/>
  <c r="Z475" i="10"/>
  <c r="BI475" i="10"/>
  <c r="AA43" i="10"/>
  <c r="BJ43" i="10"/>
  <c r="AN43" i="10"/>
  <c r="Y44" i="10"/>
  <c r="BH44" i="10"/>
  <c r="AL44" i="10"/>
  <c r="X87" i="10"/>
  <c r="BH87" i="10" s="1"/>
  <c r="AL77" i="10"/>
  <c r="Y77" i="10"/>
  <c r="BH77" i="10"/>
  <c r="BH89" i="10"/>
  <c r="Y89" i="10"/>
  <c r="BE179" i="10"/>
  <c r="BE184" i="10"/>
  <c r="Z72" i="10"/>
  <c r="AM72" i="10"/>
  <c r="BI72" i="10"/>
  <c r="BP185" i="10"/>
  <c r="BA185" i="10" s="1"/>
  <c r="AG185" i="10"/>
  <c r="BE384" i="10"/>
  <c r="AG463" i="10"/>
  <c r="BP463" i="10"/>
  <c r="BA463" i="10" s="1"/>
  <c r="BH73" i="10"/>
  <c r="Y73" i="10"/>
  <c r="AL73" i="10"/>
  <c r="BQ389" i="10"/>
  <c r="AH389" i="10"/>
  <c r="BR389" i="10" s="1"/>
  <c r="X48" i="10"/>
  <c r="AF246" i="10"/>
  <c r="BO246" i="10"/>
  <c r="AC461" i="10"/>
  <c r="BL461" i="10"/>
  <c r="AB435" i="10"/>
  <c r="BK435" i="10"/>
  <c r="AL16" i="10"/>
  <c r="Z16" i="10"/>
  <c r="BI16" i="10"/>
  <c r="BO398" i="10"/>
  <c r="AF398" i="10"/>
  <c r="BL321" i="10"/>
  <c r="AC321" i="10"/>
  <c r="AB323" i="10"/>
  <c r="BK323" i="10"/>
  <c r="AQ24" i="10"/>
  <c r="AE24" i="10"/>
  <c r="BN24" i="10"/>
  <c r="AB68" i="10"/>
  <c r="AN68" i="10"/>
  <c r="BK68" i="10"/>
  <c r="BK38" i="10"/>
  <c r="AB38" i="10"/>
  <c r="AN38" i="10"/>
  <c r="AB21" i="10"/>
  <c r="BK21" i="10"/>
  <c r="AN21" i="10"/>
  <c r="AD450" i="10"/>
  <c r="BM450" i="10"/>
  <c r="AV2" i="5"/>
  <c r="AK2" i="5"/>
  <c r="AB62" i="10"/>
  <c r="AO62" i="10"/>
  <c r="BK62" i="10"/>
  <c r="BQ199" i="10"/>
  <c r="AH199" i="10"/>
  <c r="BR199" i="10" s="1"/>
  <c r="BJ14" i="10"/>
  <c r="AM14" i="10"/>
  <c r="AA14" i="10"/>
  <c r="AD277" i="10"/>
  <c r="BM277" i="10"/>
  <c r="BL444" i="10"/>
  <c r="AC444" i="10"/>
  <c r="AA8" i="10"/>
  <c r="BJ8" i="10"/>
  <c r="AM8" i="10"/>
  <c r="AM18" i="10"/>
  <c r="BJ18" i="10"/>
  <c r="AA18" i="10"/>
  <c r="BL473" i="10"/>
  <c r="AC473" i="10"/>
  <c r="Z11" i="10"/>
  <c r="BI11" i="10"/>
  <c r="AL11" i="10"/>
  <c r="BE182" i="10"/>
  <c r="BL469" i="10"/>
  <c r="AC469" i="10"/>
  <c r="BO134" i="10"/>
  <c r="AF134" i="10"/>
  <c r="AB333" i="10"/>
  <c r="BK333" i="10"/>
  <c r="AA4" i="10"/>
  <c r="BJ4" i="10"/>
  <c r="AM4" i="10"/>
  <c r="AC395" i="10"/>
  <c r="BL395" i="10"/>
  <c r="AG232" i="10"/>
  <c r="BP232" i="10"/>
  <c r="BA232" i="10" s="1"/>
  <c r="AH364" i="10"/>
  <c r="BR364" i="10" s="1"/>
  <c r="BQ364" i="10"/>
  <c r="BM386" i="10"/>
  <c r="AD386" i="10"/>
  <c r="BP116" i="10"/>
  <c r="AG116" i="10"/>
  <c r="AH314" i="10"/>
  <c r="BR314" i="10" s="1"/>
  <c r="BQ314" i="10"/>
  <c r="AC309" i="10"/>
  <c r="BL309" i="10"/>
  <c r="BO222" i="10"/>
  <c r="AF222" i="10"/>
  <c r="AD233" i="10"/>
  <c r="BM233" i="10"/>
  <c r="BM269" i="10"/>
  <c r="AD269" i="10"/>
  <c r="AO15" i="10"/>
  <c r="BL15" i="10"/>
  <c r="AC15" i="10"/>
  <c r="BL285" i="10"/>
  <c r="AC285" i="10"/>
  <c r="AB367" i="10"/>
  <c r="BK367" i="10"/>
  <c r="AG132" i="10"/>
  <c r="BP132" i="10"/>
  <c r="BP135" i="10"/>
  <c r="BA135" i="10" s="1"/>
  <c r="AG135" i="10"/>
  <c r="BM322" i="10"/>
  <c r="AD322" i="10"/>
  <c r="BO106" i="10"/>
  <c r="AF106" i="10"/>
  <c r="BA409" i="10"/>
  <c r="AM9" i="10"/>
  <c r="AA9" i="10"/>
  <c r="BJ9" i="10"/>
  <c r="BJ5" i="10"/>
  <c r="AA5" i="10"/>
  <c r="AM5" i="10"/>
  <c r="BK63" i="10"/>
  <c r="AB63" i="10"/>
  <c r="AO63" i="10"/>
  <c r="BQ409" i="10"/>
  <c r="AH409" i="10"/>
  <c r="BR409" i="10" s="1"/>
  <c r="AD317" i="10"/>
  <c r="BM317" i="10"/>
  <c r="BQ176" i="10"/>
  <c r="AH176" i="10"/>
  <c r="BR176" i="10" s="1"/>
  <c r="AL78" i="10"/>
  <c r="BH78" i="10"/>
  <c r="Y78" i="10"/>
  <c r="AF124" i="10"/>
  <c r="BO124" i="10"/>
  <c r="BA462" i="10"/>
  <c r="BI52" i="10"/>
  <c r="BN261" i="10"/>
  <c r="AE261" i="10"/>
  <c r="BQ462" i="10"/>
  <c r="AH462" i="10"/>
  <c r="BR462" i="10" s="1"/>
  <c r="Z52" i="10"/>
  <c r="BJ52" i="10" s="1"/>
  <c r="AE446" i="10"/>
  <c r="BN446" i="10"/>
  <c r="BO129" i="10"/>
  <c r="AF129" i="10"/>
  <c r="AE64" i="10"/>
  <c r="AR64" i="10"/>
  <c r="BN64" i="10"/>
  <c r="BO226" i="10"/>
  <c r="AF226" i="10"/>
  <c r="AF330" i="10"/>
  <c r="BO330" i="10"/>
  <c r="AD432" i="10"/>
  <c r="BM432" i="10"/>
  <c r="BI143" i="10"/>
  <c r="Z143" i="10"/>
  <c r="Y366" i="10"/>
  <c r="BH366" i="10"/>
  <c r="BN393" i="10"/>
  <c r="AE393" i="10"/>
  <c r="AA105" i="10"/>
  <c r="BJ105" i="10"/>
  <c r="BM154" i="10"/>
  <c r="AD154" i="10"/>
  <c r="Z107" i="10"/>
  <c r="BI107" i="10"/>
  <c r="AH229" i="10"/>
  <c r="BR229" i="10" s="1"/>
  <c r="BQ229" i="10"/>
  <c r="Z159" i="10"/>
  <c r="BI159" i="10"/>
  <c r="AH467" i="10"/>
  <c r="BR467" i="10" s="1"/>
  <c r="BQ467" i="10"/>
  <c r="BH163" i="10"/>
  <c r="Y163" i="10"/>
  <c r="BO397" i="10"/>
  <c r="AF397" i="10"/>
  <c r="Y355" i="10"/>
  <c r="BH355" i="10"/>
  <c r="BE180" i="10"/>
  <c r="BE167" i="10"/>
  <c r="BK186" i="10"/>
  <c r="AB186" i="10"/>
  <c r="AB50" i="10"/>
  <c r="AO50" i="10"/>
  <c r="BK50" i="10"/>
  <c r="AF437" i="10"/>
  <c r="BO437" i="10"/>
  <c r="AE155" i="10"/>
  <c r="BN155" i="10"/>
  <c r="BM319" i="10"/>
  <c r="AD319" i="10"/>
  <c r="AF468" i="10"/>
  <c r="BO468" i="10"/>
  <c r="AE191" i="10"/>
  <c r="BN191" i="10"/>
  <c r="AB331" i="10"/>
  <c r="BK331" i="10"/>
  <c r="AC128" i="10"/>
  <c r="BL128" i="10"/>
  <c r="BN449" i="10"/>
  <c r="AE449" i="10"/>
  <c r="BL190" i="10"/>
  <c r="AC190" i="10"/>
  <c r="AE332" i="10"/>
  <c r="BN332" i="10"/>
  <c r="AB325" i="10"/>
  <c r="BK325" i="10"/>
  <c r="AC442" i="10"/>
  <c r="BL442" i="10"/>
  <c r="AB434" i="10"/>
  <c r="BK434" i="10"/>
  <c r="AP40" i="10"/>
  <c r="BL440" i="10"/>
  <c r="AC440" i="10"/>
  <c r="BM10" i="10"/>
  <c r="AP10" i="10"/>
  <c r="AD10" i="10"/>
  <c r="BN439" i="10"/>
  <c r="AE439" i="10"/>
  <c r="BO200" i="10"/>
  <c r="AF200" i="10"/>
  <c r="AD356" i="10"/>
  <c r="BM356" i="10"/>
  <c r="AE406" i="10"/>
  <c r="BN406" i="10"/>
  <c r="BL162" i="10"/>
  <c r="AC162" i="10"/>
  <c r="AC391" i="10"/>
  <c r="BL391" i="10"/>
  <c r="BL67" i="10"/>
  <c r="AP67" i="10"/>
  <c r="AC67" i="10"/>
  <c r="BE187" i="10"/>
  <c r="BE181" i="10"/>
  <c r="BL204" i="10"/>
  <c r="AC204" i="10"/>
  <c r="BQ140" i="10"/>
  <c r="AH140" i="10"/>
  <c r="BR140" i="10" s="1"/>
  <c r="AH228" i="10"/>
  <c r="BR228" i="10" s="1"/>
  <c r="BQ228" i="10"/>
  <c r="AH177" i="10"/>
  <c r="BR177" i="10" s="1"/>
  <c r="BQ177" i="10"/>
  <c r="AG270" i="10"/>
  <c r="BP270" i="10"/>
  <c r="BA270" i="10" s="1"/>
  <c r="BN328" i="10"/>
  <c r="AE328" i="10"/>
  <c r="AH238" i="10"/>
  <c r="BR238" i="10" s="1"/>
  <c r="BQ238" i="10"/>
  <c r="AF220" i="10"/>
  <c r="BO220" i="10"/>
  <c r="BN264" i="10"/>
  <c r="AE264" i="10"/>
  <c r="BE173" i="10"/>
  <c r="BH170" i="10"/>
  <c r="Y170" i="10"/>
  <c r="BI342" i="10"/>
  <c r="Z342" i="10"/>
  <c r="BI381" i="10"/>
  <c r="Z381" i="10"/>
  <c r="AE112" i="10"/>
  <c r="BN112" i="10"/>
  <c r="BK415" i="10"/>
  <c r="AB415" i="10"/>
  <c r="AN52" i="10"/>
  <c r="BI133" i="10"/>
  <c r="Z133" i="10"/>
  <c r="BK36" i="10"/>
  <c r="AB36" i="10"/>
  <c r="AN36" i="10"/>
  <c r="BH441" i="10"/>
  <c r="Y441" i="10"/>
  <c r="Y378" i="10"/>
  <c r="BH378" i="10"/>
  <c r="Y278" i="10"/>
  <c r="BH278" i="10"/>
  <c r="Y276" i="10"/>
  <c r="BH276" i="10"/>
  <c r="BH274" i="10"/>
  <c r="Y274" i="10"/>
  <c r="BH272" i="10"/>
  <c r="Y272" i="10"/>
  <c r="BI61" i="10"/>
  <c r="Z61" i="10"/>
  <c r="AL61" i="10"/>
  <c r="Y451" i="10"/>
  <c r="BH451" i="10"/>
  <c r="AA427" i="10"/>
  <c r="BJ427" i="10"/>
  <c r="BH32" i="10"/>
  <c r="AL32" i="10"/>
  <c r="Y32" i="10"/>
  <c r="BN466" i="10"/>
  <c r="AE466" i="10"/>
  <c r="BJ126" i="10"/>
  <c r="AA126" i="10"/>
  <c r="BE183" i="10"/>
  <c r="BP101" i="10"/>
  <c r="BA101" i="10" s="1"/>
  <c r="AG101" i="10"/>
  <c r="AU101" i="10" s="1"/>
  <c r="AD267" i="10"/>
  <c r="BM267" i="10"/>
  <c r="AG370" i="10"/>
  <c r="BP370" i="10"/>
  <c r="BA370" i="10" s="1"/>
  <c r="BQ189" i="10"/>
  <c r="AH189" i="10"/>
  <c r="BR189" i="10" s="1"/>
  <c r="BO210" i="10"/>
  <c r="AF210" i="10"/>
  <c r="AU37" i="10"/>
  <c r="BR37" i="10"/>
  <c r="BE37" i="10" s="1"/>
  <c r="AV37" i="10"/>
  <c r="AH169" i="10"/>
  <c r="BR169" i="10" s="1"/>
  <c r="BQ169" i="10"/>
  <c r="AD268" i="10"/>
  <c r="BM268" i="10"/>
  <c r="BO194" i="10"/>
  <c r="AF194" i="10"/>
  <c r="AE372" i="10"/>
  <c r="BN372" i="10"/>
  <c r="AA90" i="10"/>
  <c r="BJ90" i="10"/>
  <c r="BJ122" i="10"/>
  <c r="AA122" i="10"/>
  <c r="BB3" i="5"/>
  <c r="AQ3" i="5"/>
  <c r="AA80" i="10"/>
  <c r="BJ80" i="10"/>
  <c r="AA96" i="10"/>
  <c r="BJ96" i="10"/>
  <c r="BK225" i="10"/>
  <c r="AB225" i="10"/>
  <c r="AB193" i="10"/>
  <c r="BK193" i="10"/>
  <c r="AB255" i="10"/>
  <c r="BK255" i="10"/>
  <c r="AA217" i="10"/>
  <c r="BJ217" i="10"/>
  <c r="AA110" i="10"/>
  <c r="BJ110" i="10"/>
  <c r="BJ144" i="10"/>
  <c r="AA144" i="10"/>
  <c r="Z165" i="10"/>
  <c r="BI165" i="10"/>
  <c r="AB223" i="10"/>
  <c r="BK223" i="10"/>
  <c r="BL215" i="10"/>
  <c r="AC215" i="10"/>
  <c r="AB263" i="10"/>
  <c r="BK263" i="10"/>
  <c r="BJ94" i="10"/>
  <c r="AA94" i="10"/>
  <c r="BK203" i="10"/>
  <c r="AB203" i="10"/>
  <c r="Z157" i="10"/>
  <c r="BI157" i="10"/>
  <c r="AB327" i="10"/>
  <c r="BK327" i="10"/>
  <c r="AP74" i="10"/>
  <c r="BL74" i="10"/>
  <c r="AC74" i="10"/>
  <c r="BN39" i="10"/>
  <c r="AQ39" i="10"/>
  <c r="AE39" i="10"/>
  <c r="AD281" i="10"/>
  <c r="BM281" i="10"/>
  <c r="BJ142" i="10"/>
  <c r="AA142" i="10"/>
  <c r="BJ102" i="10"/>
  <c r="AA102" i="10"/>
  <c r="BJ86" i="10"/>
  <c r="AN86" i="10"/>
  <c r="AA86" i="10"/>
  <c r="Z465" i="10"/>
  <c r="BI465" i="10"/>
  <c r="AN84" i="10"/>
  <c r="AA84" i="10"/>
  <c r="BJ84" i="10"/>
  <c r="AA146" i="10"/>
  <c r="BJ146" i="10"/>
  <c r="AA138" i="10"/>
  <c r="BJ138" i="10"/>
  <c r="BJ431" i="10"/>
  <c r="AA431" i="10"/>
  <c r="AN75" i="10"/>
  <c r="BJ75" i="10"/>
  <c r="AA75" i="10"/>
  <c r="AC195" i="10"/>
  <c r="BL195" i="10"/>
  <c r="BK275" i="10"/>
  <c r="AB275" i="10"/>
  <c r="AA34" i="10"/>
  <c r="BJ34" i="10"/>
  <c r="AN34" i="10"/>
  <c r="AA98" i="10"/>
  <c r="BJ98" i="10"/>
  <c r="AA443" i="10"/>
  <c r="BJ443" i="10"/>
  <c r="AA41" i="10"/>
  <c r="BJ41" i="10"/>
  <c r="AM41" i="10"/>
  <c r="BH28" i="10"/>
  <c r="AL28" i="10"/>
  <c r="Y28" i="10"/>
  <c r="BM343" i="10"/>
  <c r="AD343" i="10"/>
  <c r="AB412" i="10"/>
  <c r="BK412" i="10"/>
  <c r="BJ104" i="10"/>
  <c r="AA104" i="10"/>
  <c r="AL66" i="10"/>
  <c r="BH66" i="10"/>
  <c r="Y66" i="10"/>
  <c r="AD311" i="10"/>
  <c r="BM311" i="10"/>
  <c r="BP148" i="10"/>
  <c r="BA148" i="10" s="1"/>
  <c r="AG148" i="10"/>
  <c r="BJ459" i="10"/>
  <c r="AA459" i="10"/>
  <c r="AA380" i="10"/>
  <c r="BJ380" i="10"/>
  <c r="X59" i="10"/>
  <c r="BG59" i="10"/>
  <c r="AK59" i="10"/>
  <c r="AN33" i="10"/>
  <c r="AA33" i="10"/>
  <c r="BJ33" i="10"/>
  <c r="BJ136" i="10"/>
  <c r="AA136" i="10"/>
  <c r="BJ438" i="10"/>
  <c r="AA438" i="10"/>
  <c r="AA236" i="10"/>
  <c r="BJ236" i="10"/>
  <c r="BJ130" i="10"/>
  <c r="AA130" i="10"/>
  <c r="BJ464" i="10"/>
  <c r="AA464" i="10"/>
  <c r="AL70" i="10"/>
  <c r="BH70" i="10"/>
  <c r="Y70" i="10"/>
  <c r="BH46" i="10"/>
  <c r="AL46" i="10"/>
  <c r="Y46" i="10"/>
  <c r="AL48" i="10"/>
  <c r="BH48" i="10"/>
  <c r="Y48" i="10"/>
  <c r="BJ92" i="10"/>
  <c r="AA92" i="10"/>
  <c r="BJ457" i="10"/>
  <c r="AA457" i="10"/>
  <c r="AC161" i="10"/>
  <c r="BL161" i="10"/>
  <c r="BL424" i="10"/>
  <c r="AC424" i="10"/>
  <c r="AA348" i="10"/>
  <c r="BJ348" i="10"/>
  <c r="BI58" i="10"/>
  <c r="Z58" i="10"/>
  <c r="AM58" i="10"/>
  <c r="AK42" i="10"/>
  <c r="BH42" i="10"/>
  <c r="Y42" i="10"/>
  <c r="BK197" i="10"/>
  <c r="AB197" i="10"/>
  <c r="BK65" i="10"/>
  <c r="AN65" i="10"/>
  <c r="AB65" i="10"/>
  <c r="AN69" i="10"/>
  <c r="AA69" i="10"/>
  <c r="BJ69" i="10"/>
  <c r="BJ417" i="10"/>
  <c r="AA417" i="10"/>
  <c r="AA361" i="10"/>
  <c r="BJ361" i="10"/>
  <c r="BI47" i="10"/>
  <c r="AM47" i="10"/>
  <c r="Z47" i="10"/>
  <c r="AA76" i="10"/>
  <c r="AN76" i="10"/>
  <c r="BJ76" i="10"/>
  <c r="AB221" i="10"/>
  <c r="BK221" i="10"/>
  <c r="AL56" i="10"/>
  <c r="BH56" i="10"/>
  <c r="Y56" i="10"/>
  <c r="BK265" i="10"/>
  <c r="AB265" i="10"/>
  <c r="BL13" i="10"/>
  <c r="AC13" i="10"/>
  <c r="AO13" i="10"/>
  <c r="BM262" i="10"/>
  <c r="AD262" i="10"/>
  <c r="AL6" i="10"/>
  <c r="BI6" i="10"/>
  <c r="Z6" i="10"/>
  <c r="BL2" i="10"/>
  <c r="AO2" i="10"/>
  <c r="AC2" i="10"/>
  <c r="BK53" i="10"/>
  <c r="AO53" i="10"/>
  <c r="AB53" i="10"/>
  <c r="BJ3" i="10"/>
  <c r="AM3" i="10"/>
  <c r="AA3" i="10"/>
  <c r="BL214" i="10"/>
  <c r="AC214" i="10"/>
  <c r="BM428" i="10"/>
  <c r="AD428" i="10"/>
  <c r="AB313" i="10"/>
  <c r="BK313" i="10"/>
  <c r="BK273" i="10"/>
  <c r="AB273" i="10"/>
  <c r="BN202" i="10"/>
  <c r="AE202" i="10"/>
  <c r="AD320" i="10"/>
  <c r="BM320" i="10"/>
  <c r="AM23" i="10"/>
  <c r="BJ23" i="10"/>
  <c r="AA23" i="10"/>
  <c r="BI17" i="10"/>
  <c r="AL17" i="10"/>
  <c r="Z17" i="10"/>
  <c r="AD258" i="10"/>
  <c r="BM258" i="10"/>
  <c r="AC209" i="10"/>
  <c r="BL209" i="10"/>
  <c r="BI99" i="10"/>
  <c r="Z99" i="10"/>
  <c r="BH100" i="10"/>
  <c r="Y100" i="10"/>
  <c r="BE208" i="10"/>
  <c r="AF315" i="10"/>
  <c r="BO315" i="10"/>
  <c r="BM436" i="10"/>
  <c r="AD436" i="10"/>
  <c r="AC257" i="10"/>
  <c r="BL257" i="10"/>
  <c r="BL354" i="10"/>
  <c r="AC354" i="10"/>
  <c r="BM399" i="10"/>
  <c r="AD399" i="10"/>
  <c r="BK31" i="10"/>
  <c r="AO31" i="10"/>
  <c r="AB31" i="10"/>
  <c r="AD71" i="10"/>
  <c r="BM71" i="10"/>
  <c r="AQ71" i="10"/>
  <c r="BL421" i="10"/>
  <c r="AC421" i="10"/>
  <c r="BL394" i="10"/>
  <c r="AC394" i="10"/>
  <c r="BL12" i="10"/>
  <c r="AO12" i="10"/>
  <c r="AC12" i="10"/>
  <c r="BK60" i="10"/>
  <c r="AB60" i="10"/>
  <c r="AO60" i="10"/>
  <c r="AD231" i="10"/>
  <c r="BM231" i="10"/>
  <c r="AC430" i="10"/>
  <c r="BL430" i="10"/>
  <c r="BM426" i="10"/>
  <c r="AD426" i="10"/>
  <c r="AO20" i="10"/>
  <c r="AC20" i="10"/>
  <c r="BL20" i="10"/>
  <c r="BL22" i="10"/>
  <c r="AC22" i="10"/>
  <c r="AO22" i="10"/>
  <c r="AO51" i="10"/>
  <c r="AC51" i="10"/>
  <c r="BL51" i="10"/>
  <c r="AF293" i="10"/>
  <c r="BO293" i="10"/>
  <c r="BK131" i="10"/>
  <c r="AB131" i="10"/>
  <c r="BM108" i="10"/>
  <c r="AD108" i="10"/>
  <c r="BM256" i="10"/>
  <c r="AD256" i="10"/>
  <c r="BM137" i="10"/>
  <c r="AD137" i="10"/>
  <c r="AD249" i="10"/>
  <c r="BM249" i="10"/>
  <c r="AC420" i="10"/>
  <c r="BL420" i="10"/>
  <c r="AN26" i="10"/>
  <c r="BK26" i="10"/>
  <c r="AB26" i="10"/>
  <c r="AC235" i="10"/>
  <c r="BL235" i="10"/>
  <c r="AD201" i="10"/>
  <c r="BM201" i="10"/>
  <c r="AP25" i="10"/>
  <c r="BM25" i="10"/>
  <c r="AD25" i="10"/>
  <c r="BN455" i="10"/>
  <c r="AE455" i="10"/>
  <c r="AD425" i="10"/>
  <c r="BM425" i="10"/>
  <c r="AE350" i="10"/>
  <c r="BN350" i="10"/>
  <c r="AC447" i="10"/>
  <c r="BL447" i="10"/>
  <c r="BL211" i="10"/>
  <c r="AC211" i="10"/>
  <c r="BA207" i="10"/>
  <c r="BL205" i="10"/>
  <c r="AC205" i="10"/>
  <c r="AO19" i="10"/>
  <c r="BK19" i="10"/>
  <c r="AB19" i="10"/>
  <c r="BM213" i="10"/>
  <c r="AD213" i="10"/>
  <c r="BM219" i="10"/>
  <c r="AD219" i="10"/>
  <c r="AC259" i="10"/>
  <c r="BL259" i="10"/>
  <c r="BM227" i="10"/>
  <c r="AD227" i="10"/>
  <c r="AF260" i="10"/>
  <c r="BO260" i="10"/>
  <c r="AH207" i="10"/>
  <c r="BR207" i="10" s="1"/>
  <c r="BQ207" i="10"/>
  <c r="AD402" i="10"/>
  <c r="BM402" i="10"/>
  <c r="BK401" i="10"/>
  <c r="AB401" i="10"/>
  <c r="AC153" i="10"/>
  <c r="BL153" i="10"/>
  <c r="BK83" i="10"/>
  <c r="AB83" i="10"/>
  <c r="BI7" i="10" l="1"/>
  <c r="AL7" i="10"/>
  <c r="Z7" i="10"/>
  <c r="AB117" i="10"/>
  <c r="BK117" i="10"/>
  <c r="AB352" i="10"/>
  <c r="BK352" i="10"/>
  <c r="BI216" i="10"/>
  <c r="Z216" i="10"/>
  <c r="AC40" i="10"/>
  <c r="BL40" i="10"/>
  <c r="AB171" i="10"/>
  <c r="BK171" i="10"/>
  <c r="Z224" i="10"/>
  <c r="BI224" i="10"/>
  <c r="Y87" i="10"/>
  <c r="AE266" i="10"/>
  <c r="BN266" i="10"/>
  <c r="Z407" i="10"/>
  <c r="BI407" i="10"/>
  <c r="AB400" i="10"/>
  <c r="BK400" i="10"/>
  <c r="AB375" i="10"/>
  <c r="BK375" i="10"/>
  <c r="BN121" i="10"/>
  <c r="AE121" i="10"/>
  <c r="BO188" i="10"/>
  <c r="AF188" i="10"/>
  <c r="AB118" i="10"/>
  <c r="BK118" i="10"/>
  <c r="AB448" i="10"/>
  <c r="BK448" i="10"/>
  <c r="AR7" i="5"/>
  <c r="BC7" i="5"/>
  <c r="AC114" i="10"/>
  <c r="BL114" i="10"/>
  <c r="BK178" i="10"/>
  <c r="AB178" i="10"/>
  <c r="AC452" i="10"/>
  <c r="BL452" i="10"/>
  <c r="AB158" i="10"/>
  <c r="BK158" i="10"/>
  <c r="AA52" i="10"/>
  <c r="AF411" i="10"/>
  <c r="BO411" i="10"/>
  <c r="BK419" i="10"/>
  <c r="AB419" i="10"/>
  <c r="BO403" i="10"/>
  <c r="AF403" i="10"/>
  <c r="BP454" i="10"/>
  <c r="BA454" i="10" s="1"/>
  <c r="AG454" i="10"/>
  <c r="AB127" i="10"/>
  <c r="BK127" i="10"/>
  <c r="AA460" i="10"/>
  <c r="BJ460" i="10"/>
  <c r="BA5" i="5"/>
  <c r="AP5" i="5"/>
  <c r="AB172" i="10"/>
  <c r="BK172" i="10"/>
  <c r="Z244" i="10"/>
  <c r="BI244" i="10"/>
  <c r="AC250" i="10"/>
  <c r="BL250" i="10"/>
  <c r="BQ433" i="10"/>
  <c r="AH433" i="10"/>
  <c r="BR433" i="10" s="1"/>
  <c r="BJ119" i="10"/>
  <c r="AA119" i="10"/>
  <c r="Z351" i="10"/>
  <c r="BI351" i="10"/>
  <c r="AA88" i="10"/>
  <c r="BJ88" i="10"/>
  <c r="Z288" i="10"/>
  <c r="BI288" i="10"/>
  <c r="Z294" i="10"/>
  <c r="BI294" i="10"/>
  <c r="BI304" i="10"/>
  <c r="Z304" i="10"/>
  <c r="Z305" i="10"/>
  <c r="BI305" i="10"/>
  <c r="Z103" i="10"/>
  <c r="BI103" i="10"/>
  <c r="BQ151" i="10"/>
  <c r="AH151" i="10"/>
  <c r="BR151" i="10" s="1"/>
  <c r="Z160" i="10"/>
  <c r="BI160" i="10"/>
  <c r="Z240" i="10"/>
  <c r="BI240" i="10"/>
  <c r="Z248" i="10"/>
  <c r="BI248" i="10"/>
  <c r="BI286" i="10"/>
  <c r="Z286" i="10"/>
  <c r="Z299" i="10"/>
  <c r="BI299" i="10"/>
  <c r="AC408" i="10"/>
  <c r="BL408" i="10"/>
  <c r="BI472" i="10"/>
  <c r="Z472" i="10"/>
  <c r="Z474" i="10"/>
  <c r="BI474" i="10"/>
  <c r="Z303" i="10"/>
  <c r="BI303" i="10"/>
  <c r="BJ306" i="10"/>
  <c r="AA306" i="10"/>
  <c r="AA30" i="10"/>
  <c r="BJ30" i="10"/>
  <c r="AN30" i="10"/>
  <c r="Z284" i="10"/>
  <c r="BI284" i="10"/>
  <c r="AA212" i="10"/>
  <c r="BJ212" i="10"/>
  <c r="AA85" i="10"/>
  <c r="BJ85" i="10"/>
  <c r="AN85" i="10"/>
  <c r="BI347" i="10"/>
  <c r="Z347" i="10"/>
  <c r="Z287" i="10"/>
  <c r="BI287" i="10"/>
  <c r="AC245" i="10"/>
  <c r="BL245" i="10"/>
  <c r="AH254" i="10"/>
  <c r="BR254" i="10" s="1"/>
  <c r="BQ254" i="10"/>
  <c r="BJ335" i="10"/>
  <c r="AA335" i="10"/>
  <c r="Z373" i="10"/>
  <c r="BI373" i="10"/>
  <c r="Z396" i="10"/>
  <c r="BI396" i="10"/>
  <c r="Z156" i="10"/>
  <c r="BI156" i="10"/>
  <c r="BJ312" i="10"/>
  <c r="AA312" i="10"/>
  <c r="BM54" i="10"/>
  <c r="AQ54" i="10"/>
  <c r="AD54" i="10"/>
  <c r="BJ45" i="10"/>
  <c r="AA45" i="10"/>
  <c r="AN45" i="10"/>
  <c r="AA97" i="10"/>
  <c r="BJ97" i="10"/>
  <c r="BI279" i="10"/>
  <c r="Z279" i="10"/>
  <c r="Z109" i="10"/>
  <c r="BI109" i="10"/>
  <c r="AL35" i="10"/>
  <c r="BH35" i="10"/>
  <c r="Y35" i="10"/>
  <c r="BI79" i="10"/>
  <c r="Z79" i="10"/>
  <c r="BI341" i="10"/>
  <c r="Z341" i="10"/>
  <c r="BI357" i="10"/>
  <c r="Z357" i="10"/>
  <c r="BI365" i="10"/>
  <c r="Z365" i="10"/>
  <c r="BJ369" i="10"/>
  <c r="AA369" i="10"/>
  <c r="Z243" i="10"/>
  <c r="BI243" i="10"/>
  <c r="BI291" i="10"/>
  <c r="Z291" i="10"/>
  <c r="BI383" i="10"/>
  <c r="Z383" i="10"/>
  <c r="BI387" i="10"/>
  <c r="Z387" i="10"/>
  <c r="AA414" i="10"/>
  <c r="BJ414" i="10"/>
  <c r="BI371" i="10"/>
  <c r="Z371" i="10"/>
  <c r="BJ252" i="10"/>
  <c r="AA252" i="10"/>
  <c r="Z282" i="10"/>
  <c r="BI282" i="10"/>
  <c r="BA254" i="10"/>
  <c r="BK359" i="10"/>
  <c r="AB359" i="10"/>
  <c r="Z251" i="10"/>
  <c r="BI251" i="10"/>
  <c r="BA433" i="10"/>
  <c r="BL253" i="10"/>
  <c r="AC253" i="10"/>
  <c r="BI349" i="10"/>
  <c r="Z349" i="10"/>
  <c r="Z289" i="10"/>
  <c r="BI289" i="10"/>
  <c r="Z290" i="10"/>
  <c r="BI290" i="10"/>
  <c r="BJ292" i="10"/>
  <c r="AA292" i="10"/>
  <c r="Z295" i="10"/>
  <c r="BI295" i="10"/>
  <c r="Z296" i="10"/>
  <c r="BI296" i="10"/>
  <c r="AN81" i="10"/>
  <c r="BK81" i="10"/>
  <c r="AB81" i="10"/>
  <c r="AB416" i="10"/>
  <c r="BK416" i="10"/>
  <c r="BN329" i="10"/>
  <c r="AE329" i="10"/>
  <c r="BI345" i="10"/>
  <c r="Z345" i="10"/>
  <c r="BJ410" i="10"/>
  <c r="AA410" i="10"/>
  <c r="BI301" i="10"/>
  <c r="Z301" i="10"/>
  <c r="Z302" i="10"/>
  <c r="BI302" i="10"/>
  <c r="Z147" i="10"/>
  <c r="BI147" i="10"/>
  <c r="Z280" i="10"/>
  <c r="BI280" i="10"/>
  <c r="Z145" i="10"/>
  <c r="BI145" i="10"/>
  <c r="BD6" i="5"/>
  <c r="BF6" i="5" s="1" a="1"/>
  <c r="BF6" i="5" s="1"/>
  <c r="AS6" i="5"/>
  <c r="BE6" i="5" s="1"/>
  <c r="BI353" i="10"/>
  <c r="Z353" i="10"/>
  <c r="Z385" i="10"/>
  <c r="BI385" i="10"/>
  <c r="BI418" i="10"/>
  <c r="Z418" i="10"/>
  <c r="Z297" i="10"/>
  <c r="BI297" i="10"/>
  <c r="BI298" i="10"/>
  <c r="Z298" i="10"/>
  <c r="Z422" i="10"/>
  <c r="BI422" i="10"/>
  <c r="Z283" i="10"/>
  <c r="BI283" i="10"/>
  <c r="AM49" i="10"/>
  <c r="BI49" i="10"/>
  <c r="Z49" i="10"/>
  <c r="AT82" i="10"/>
  <c r="BP82" i="10"/>
  <c r="BA82" i="10" s="1"/>
  <c r="AG82" i="10"/>
  <c r="AD377" i="10"/>
  <c r="BM377" i="10"/>
  <c r="BI247" i="10"/>
  <c r="Z247" i="10"/>
  <c r="AA175" i="10"/>
  <c r="BJ175" i="10"/>
  <c r="Z239" i="10"/>
  <c r="BI239" i="10"/>
  <c r="BJ123" i="10"/>
  <c r="AA123" i="10"/>
  <c r="Z379" i="10"/>
  <c r="BI379" i="10"/>
  <c r="BK458" i="10"/>
  <c r="AB458" i="10"/>
  <c r="Z339" i="10"/>
  <c r="BI339" i="10"/>
  <c r="BI237" i="10"/>
  <c r="Z237" i="10"/>
  <c r="Z300" i="10"/>
  <c r="BI300" i="10"/>
  <c r="BJ29" i="10"/>
  <c r="AN29" i="10"/>
  <c r="AA29" i="10"/>
  <c r="BI337" i="10"/>
  <c r="Z337" i="10"/>
  <c r="AA404" i="10"/>
  <c r="BJ404" i="10"/>
  <c r="Z363" i="10"/>
  <c r="BI363" i="10"/>
  <c r="AA390" i="10"/>
  <c r="BJ390" i="10"/>
  <c r="AA392" i="10"/>
  <c r="BJ392" i="10"/>
  <c r="AR4" i="5"/>
  <c r="BC4" i="5"/>
  <c r="AF113" i="10"/>
  <c r="BO113" i="10"/>
  <c r="BO336" i="10"/>
  <c r="AF336" i="10"/>
  <c r="AE326" i="10"/>
  <c r="BN326" i="10"/>
  <c r="AA368" i="10"/>
  <c r="BJ368" i="10"/>
  <c r="BJ57" i="10"/>
  <c r="AA57" i="10"/>
  <c r="AM57" i="10"/>
  <c r="Z470" i="10"/>
  <c r="BI470" i="10"/>
  <c r="BI141" i="10"/>
  <c r="Z141" i="10"/>
  <c r="Z471" i="10"/>
  <c r="BI471" i="10"/>
  <c r="BJ55" i="10"/>
  <c r="AA55" i="10"/>
  <c r="AM55" i="10"/>
  <c r="AM27" i="10"/>
  <c r="Z27" i="10"/>
  <c r="BI27" i="10"/>
  <c r="AA475" i="10"/>
  <c r="BJ475" i="10"/>
  <c r="BI44" i="10"/>
  <c r="AM44" i="10"/>
  <c r="Z44" i="10"/>
  <c r="BK43" i="10"/>
  <c r="AB43" i="10"/>
  <c r="AO43" i="10"/>
  <c r="AM77" i="10"/>
  <c r="Z77" i="10"/>
  <c r="BI77" i="10"/>
  <c r="Z89" i="10"/>
  <c r="BI89" i="10"/>
  <c r="Z87" i="10"/>
  <c r="BI87" i="10"/>
  <c r="BE389" i="10"/>
  <c r="AM73" i="10"/>
  <c r="Z73" i="10"/>
  <c r="BI73" i="10"/>
  <c r="AH185" i="10"/>
  <c r="BR185" i="10" s="1"/>
  <c r="BQ185" i="10"/>
  <c r="AN72" i="10"/>
  <c r="AA72" i="10"/>
  <c r="BJ72" i="10"/>
  <c r="BQ463" i="10"/>
  <c r="AH463" i="10"/>
  <c r="BR463" i="10" s="1"/>
  <c r="BE199" i="10"/>
  <c r="AD473" i="10"/>
  <c r="BM473" i="10"/>
  <c r="AN8" i="10"/>
  <c r="BK8" i="10"/>
  <c r="AB8" i="10"/>
  <c r="BN277" i="10"/>
  <c r="AE277" i="10"/>
  <c r="BL62" i="10"/>
  <c r="AP62" i="10"/>
  <c r="AC62" i="10"/>
  <c r="BN450" i="10"/>
  <c r="AE450" i="10"/>
  <c r="AC21" i="10"/>
  <c r="BL21" i="10"/>
  <c r="AO21" i="10"/>
  <c r="AO38" i="10"/>
  <c r="AC38" i="10"/>
  <c r="BL38" i="10"/>
  <c r="AF24" i="10"/>
  <c r="AR24" i="10"/>
  <c r="BO24" i="10"/>
  <c r="AD321" i="10"/>
  <c r="BM321" i="10"/>
  <c r="AG398" i="10"/>
  <c r="BP398" i="10"/>
  <c r="BA398" i="10" s="1"/>
  <c r="BL435" i="10"/>
  <c r="AC435" i="10"/>
  <c r="BM461" i="10"/>
  <c r="AD461" i="10"/>
  <c r="BJ11" i="10"/>
  <c r="AM11" i="10"/>
  <c r="AA11" i="10"/>
  <c r="BK18" i="10"/>
  <c r="AB18" i="10"/>
  <c r="AN18" i="10"/>
  <c r="AD444" i="10"/>
  <c r="BM444" i="10"/>
  <c r="AB14" i="10"/>
  <c r="AN14" i="10"/>
  <c r="BK14" i="10"/>
  <c r="AW2" i="5"/>
  <c r="AL2" i="5"/>
  <c r="BL68" i="10"/>
  <c r="AO68" i="10"/>
  <c r="AC68" i="10"/>
  <c r="AC323" i="10"/>
  <c r="BL323" i="10"/>
  <c r="AM16" i="10"/>
  <c r="BJ16" i="10"/>
  <c r="AA16" i="10"/>
  <c r="AG246" i="10"/>
  <c r="BP246" i="10"/>
  <c r="BA246" i="10" s="1"/>
  <c r="BE314" i="10"/>
  <c r="BE364" i="10"/>
  <c r="BE462" i="10"/>
  <c r="BE176" i="10"/>
  <c r="BE409" i="10"/>
  <c r="BL367" i="10"/>
  <c r="AC367" i="10"/>
  <c r="AE269" i="10"/>
  <c r="BN269" i="10"/>
  <c r="AD309" i="10"/>
  <c r="BM309" i="10"/>
  <c r="AE386" i="10"/>
  <c r="BN386" i="10"/>
  <c r="AB4" i="10"/>
  <c r="BK4" i="10"/>
  <c r="AN4" i="10"/>
  <c r="AC333" i="10"/>
  <c r="BL333" i="10"/>
  <c r="BA116" i="10"/>
  <c r="AD285" i="10"/>
  <c r="BM285" i="10"/>
  <c r="AP15" i="10"/>
  <c r="AD15" i="10"/>
  <c r="BM15" i="10"/>
  <c r="BN233" i="10"/>
  <c r="AE233" i="10"/>
  <c r="AG222" i="10"/>
  <c r="BP222" i="10"/>
  <c r="BA222" i="10" s="1"/>
  <c r="AH116" i="10"/>
  <c r="BR116" i="10" s="1"/>
  <c r="BQ116" i="10"/>
  <c r="AH232" i="10"/>
  <c r="BR232" i="10" s="1"/>
  <c r="BQ232" i="10"/>
  <c r="AD395" i="10"/>
  <c r="BM395" i="10"/>
  <c r="AG134" i="10"/>
  <c r="BP134" i="10"/>
  <c r="BM469" i="10"/>
  <c r="AD469" i="10"/>
  <c r="AE317" i="10"/>
  <c r="BN317" i="10"/>
  <c r="BL63" i="10"/>
  <c r="AC63" i="10"/>
  <c r="AP63" i="10"/>
  <c r="AN5" i="10"/>
  <c r="AB5" i="10"/>
  <c r="BK5" i="10"/>
  <c r="AN9" i="10"/>
  <c r="AB9" i="10"/>
  <c r="BK9" i="10"/>
  <c r="AE322" i="10"/>
  <c r="BN322" i="10"/>
  <c r="BQ135" i="10"/>
  <c r="AH135" i="10"/>
  <c r="BR135" i="10" s="1"/>
  <c r="BA132" i="10"/>
  <c r="BP106" i="10"/>
  <c r="BA106" i="10" s="1"/>
  <c r="AG106" i="10"/>
  <c r="AH132" i="10"/>
  <c r="BR132" i="10" s="1"/>
  <c r="BQ132" i="10"/>
  <c r="BI78" i="10"/>
  <c r="Z78" i="10"/>
  <c r="AM78" i="10"/>
  <c r="BE467" i="10"/>
  <c r="BE229" i="10"/>
  <c r="AF261" i="10"/>
  <c r="BO261" i="10"/>
  <c r="AG124" i="10"/>
  <c r="BP124" i="10"/>
  <c r="BA124" i="10" s="1"/>
  <c r="BO446" i="10"/>
  <c r="AF446" i="10"/>
  <c r="BP226" i="10"/>
  <c r="AG226" i="10"/>
  <c r="AF64" i="10"/>
  <c r="BO64" i="10"/>
  <c r="AS64" i="10"/>
  <c r="AG129" i="10"/>
  <c r="BP129" i="10"/>
  <c r="BA129" i="10" s="1"/>
  <c r="AA159" i="10"/>
  <c r="BJ159" i="10"/>
  <c r="BN154" i="10"/>
  <c r="AE154" i="10"/>
  <c r="BK105" i="10"/>
  <c r="AB105" i="10"/>
  <c r="Z366" i="10"/>
  <c r="BI366" i="10"/>
  <c r="BN432" i="10"/>
  <c r="AE432" i="10"/>
  <c r="Z355" i="10"/>
  <c r="BI355" i="10"/>
  <c r="AG397" i="10"/>
  <c r="BP397" i="10"/>
  <c r="BA397" i="10" s="1"/>
  <c r="Z163" i="10"/>
  <c r="BI163" i="10"/>
  <c r="AA107" i="10"/>
  <c r="BJ107" i="10"/>
  <c r="AF393" i="10"/>
  <c r="BO393" i="10"/>
  <c r="AA143" i="10"/>
  <c r="BJ143" i="10"/>
  <c r="AG330" i="10"/>
  <c r="BP330" i="10"/>
  <c r="BE177" i="10"/>
  <c r="AC186" i="10"/>
  <c r="BL186" i="10"/>
  <c r="AF155" i="10"/>
  <c r="BO155" i="10"/>
  <c r="BP437" i="10"/>
  <c r="AG437" i="10"/>
  <c r="AC50" i="10"/>
  <c r="AP50" i="10"/>
  <c r="BL50" i="10"/>
  <c r="BO439" i="10"/>
  <c r="AF439" i="10"/>
  <c r="BN10" i="10"/>
  <c r="AE10" i="10"/>
  <c r="AQ10" i="10"/>
  <c r="BL325" i="10"/>
  <c r="AC325" i="10"/>
  <c r="BM190" i="10"/>
  <c r="AD190" i="10"/>
  <c r="BM128" i="10"/>
  <c r="AD128" i="10"/>
  <c r="AC331" i="10"/>
  <c r="BL331" i="10"/>
  <c r="AF191" i="10"/>
  <c r="BO191" i="10"/>
  <c r="AG468" i="10"/>
  <c r="BP468" i="10"/>
  <c r="BA468" i="10" s="1"/>
  <c r="BE228" i="10"/>
  <c r="BE140" i="10"/>
  <c r="AG200" i="10"/>
  <c r="BP200" i="10"/>
  <c r="BA200" i="10" s="1"/>
  <c r="BM440" i="10"/>
  <c r="AD440" i="10"/>
  <c r="AQ40" i="10"/>
  <c r="AC434" i="10"/>
  <c r="BL434" i="10"/>
  <c r="AD442" i="10"/>
  <c r="BM442" i="10"/>
  <c r="BO332" i="10"/>
  <c r="AF332" i="10"/>
  <c r="AF449" i="10"/>
  <c r="BO449" i="10"/>
  <c r="BN319" i="10"/>
  <c r="AE319" i="10"/>
  <c r="BE238" i="10"/>
  <c r="AD204" i="10"/>
  <c r="BM204" i="10"/>
  <c r="AD391" i="10"/>
  <c r="BM391" i="10"/>
  <c r="BO406" i="10"/>
  <c r="AF406" i="10"/>
  <c r="AE356" i="10"/>
  <c r="BN356" i="10"/>
  <c r="AD67" i="10"/>
  <c r="AQ67" i="10"/>
  <c r="BM67" i="10"/>
  <c r="AD162" i="10"/>
  <c r="BM162" i="10"/>
  <c r="AF264" i="10"/>
  <c r="BO264" i="10"/>
  <c r="AF328" i="10"/>
  <c r="BO328" i="10"/>
  <c r="AH270" i="10"/>
  <c r="BR270" i="10" s="1"/>
  <c r="BQ270" i="10"/>
  <c r="BP220" i="10"/>
  <c r="AG220" i="10"/>
  <c r="AF112" i="10"/>
  <c r="BO112" i="10"/>
  <c r="BJ381" i="10"/>
  <c r="AA381" i="10"/>
  <c r="BJ342" i="10"/>
  <c r="AA342" i="10"/>
  <c r="BI170" i="10"/>
  <c r="Z170" i="10"/>
  <c r="BJ61" i="10"/>
  <c r="AM61" i="10"/>
  <c r="AA61" i="10"/>
  <c r="Z272" i="10"/>
  <c r="BI272" i="10"/>
  <c r="Z274" i="10"/>
  <c r="BI274" i="10"/>
  <c r="Z441" i="10"/>
  <c r="BI441" i="10"/>
  <c r="AC36" i="10"/>
  <c r="BL36" i="10"/>
  <c r="AO36" i="10"/>
  <c r="BK52" i="10"/>
  <c r="AO52" i="10"/>
  <c r="AB52" i="10"/>
  <c r="BI451" i="10"/>
  <c r="Z451" i="10"/>
  <c r="Z276" i="10"/>
  <c r="BI276" i="10"/>
  <c r="Z278" i="10"/>
  <c r="BI278" i="10"/>
  <c r="Z378" i="10"/>
  <c r="BI378" i="10"/>
  <c r="BJ133" i="10"/>
  <c r="AA133" i="10"/>
  <c r="BL415" i="10"/>
  <c r="AC415" i="10"/>
  <c r="AM32" i="10"/>
  <c r="BI32" i="10"/>
  <c r="Z32" i="10"/>
  <c r="AB427" i="10"/>
  <c r="BK427" i="10"/>
  <c r="BK126" i="10"/>
  <c r="AB126" i="10"/>
  <c r="AF466" i="10"/>
  <c r="BO466" i="10"/>
  <c r="BE189" i="10"/>
  <c r="BQ101" i="10"/>
  <c r="AH101" i="10"/>
  <c r="AG194" i="10"/>
  <c r="BP194" i="10"/>
  <c r="BA194" i="10" s="1"/>
  <c r="AZ37" i="10"/>
  <c r="BO372" i="10"/>
  <c r="AF372" i="10"/>
  <c r="AE268" i="10"/>
  <c r="BN268" i="10"/>
  <c r="BE169" i="10"/>
  <c r="BP210" i="10"/>
  <c r="BA210" i="10" s="1"/>
  <c r="AG210" i="10"/>
  <c r="AH370" i="10"/>
  <c r="BR370" i="10" s="1"/>
  <c r="BQ370" i="10"/>
  <c r="BN267" i="10"/>
  <c r="AE267" i="10"/>
  <c r="AC203" i="10"/>
  <c r="BL203" i="10"/>
  <c r="AB94" i="10"/>
  <c r="BK94" i="10"/>
  <c r="BL263" i="10"/>
  <c r="AC263" i="10"/>
  <c r="BL223" i="10"/>
  <c r="AC223" i="10"/>
  <c r="AA165" i="10"/>
  <c r="BJ165" i="10"/>
  <c r="AB110" i="10"/>
  <c r="BK110" i="10"/>
  <c r="AB217" i="10"/>
  <c r="BK217" i="10"/>
  <c r="BL255" i="10"/>
  <c r="AC255" i="10"/>
  <c r="AC193" i="10"/>
  <c r="BL193" i="10"/>
  <c r="AB80" i="10"/>
  <c r="BK80" i="10"/>
  <c r="BK90" i="10"/>
  <c r="AB90" i="10"/>
  <c r="BL327" i="10"/>
  <c r="AC327" i="10"/>
  <c r="AA157" i="10"/>
  <c r="BJ157" i="10"/>
  <c r="BM215" i="10"/>
  <c r="AD215" i="10"/>
  <c r="AB144" i="10"/>
  <c r="BK144" i="10"/>
  <c r="AC225" i="10"/>
  <c r="BL225" i="10"/>
  <c r="AB96" i="10"/>
  <c r="BK96" i="10"/>
  <c r="AR3" i="5"/>
  <c r="BC3" i="5"/>
  <c r="AB122" i="10"/>
  <c r="BK122" i="10"/>
  <c r="BN281" i="10"/>
  <c r="AE281" i="10"/>
  <c r="AQ74" i="10"/>
  <c r="AD74" i="10"/>
  <c r="BM74" i="10"/>
  <c r="BO39" i="10"/>
  <c r="AF39" i="10"/>
  <c r="AR39" i="10"/>
  <c r="AO76" i="10"/>
  <c r="BK76" i="10"/>
  <c r="AB76" i="10"/>
  <c r="BK417" i="10"/>
  <c r="AB417" i="10"/>
  <c r="AC197" i="10"/>
  <c r="BL197" i="10"/>
  <c r="AL42" i="10"/>
  <c r="BI42" i="10"/>
  <c r="Z42" i="10"/>
  <c r="AB348" i="10"/>
  <c r="BK348" i="10"/>
  <c r="BM424" i="10"/>
  <c r="AD424" i="10"/>
  <c r="BM161" i="10"/>
  <c r="AD161" i="10"/>
  <c r="AB457" i="10"/>
  <c r="BK457" i="10"/>
  <c r="BK92" i="10"/>
  <c r="AB92" i="10"/>
  <c r="BI48" i="10"/>
  <c r="Z48" i="10"/>
  <c r="AM48" i="10"/>
  <c r="AM70" i="10"/>
  <c r="BI70" i="10"/>
  <c r="Z70" i="10"/>
  <c r="BK464" i="10"/>
  <c r="AB464" i="10"/>
  <c r="AB130" i="10"/>
  <c r="BK130" i="10"/>
  <c r="BK236" i="10"/>
  <c r="AB236" i="10"/>
  <c r="BK438" i="10"/>
  <c r="AB438" i="10"/>
  <c r="AO33" i="10"/>
  <c r="BK33" i="10"/>
  <c r="AB33" i="10"/>
  <c r="BH59" i="10"/>
  <c r="AL59" i="10"/>
  <c r="Y59" i="10"/>
  <c r="AB380" i="10"/>
  <c r="BK380" i="10"/>
  <c r="BQ148" i="10"/>
  <c r="AH148" i="10"/>
  <c r="BR148" i="10" s="1"/>
  <c r="BK104" i="10"/>
  <c r="AB104" i="10"/>
  <c r="BL412" i="10"/>
  <c r="AC412" i="10"/>
  <c r="AE343" i="10"/>
  <c r="BN343" i="10"/>
  <c r="AB41" i="10"/>
  <c r="AN41" i="10"/>
  <c r="BK41" i="10"/>
  <c r="BK443" i="10"/>
  <c r="AB443" i="10"/>
  <c r="AB98" i="10"/>
  <c r="BK98" i="10"/>
  <c r="AC275" i="10"/>
  <c r="BL275" i="10"/>
  <c r="AO75" i="10"/>
  <c r="AB75" i="10"/>
  <c r="BK75" i="10"/>
  <c r="AB431" i="10"/>
  <c r="BK431" i="10"/>
  <c r="AA465" i="10"/>
  <c r="BJ465" i="10"/>
  <c r="BK86" i="10"/>
  <c r="AB86" i="10"/>
  <c r="AO86" i="10"/>
  <c r="BL221" i="10"/>
  <c r="AC221" i="10"/>
  <c r="AA47" i="10"/>
  <c r="BJ47" i="10"/>
  <c r="AN47" i="10"/>
  <c r="BK361" i="10"/>
  <c r="AB361" i="10"/>
  <c r="AO69" i="10"/>
  <c r="BK69" i="10"/>
  <c r="AB69" i="10"/>
  <c r="AO65" i="10"/>
  <c r="AC65" i="10"/>
  <c r="BL65" i="10"/>
  <c r="AA58" i="10"/>
  <c r="AN58" i="10"/>
  <c r="BJ58" i="10"/>
  <c r="BI46" i="10"/>
  <c r="AM46" i="10"/>
  <c r="Z46" i="10"/>
  <c r="BK136" i="10"/>
  <c r="AB136" i="10"/>
  <c r="AB459" i="10"/>
  <c r="BK459" i="10"/>
  <c r="BN311" i="10"/>
  <c r="AE311" i="10"/>
  <c r="AM66" i="10"/>
  <c r="BI66" i="10"/>
  <c r="Z66" i="10"/>
  <c r="BI28" i="10"/>
  <c r="Z28" i="10"/>
  <c r="AM28" i="10"/>
  <c r="AO34" i="10"/>
  <c r="BK34" i="10"/>
  <c r="AB34" i="10"/>
  <c r="BM195" i="10"/>
  <c r="AD195" i="10"/>
  <c r="AB138" i="10"/>
  <c r="BK138" i="10"/>
  <c r="BK146" i="10"/>
  <c r="AB146" i="10"/>
  <c r="AO84" i="10"/>
  <c r="BK84" i="10"/>
  <c r="AB84" i="10"/>
  <c r="AB102" i="10"/>
  <c r="BK102" i="10"/>
  <c r="AB142" i="10"/>
  <c r="BK142" i="10"/>
  <c r="BJ17" i="10"/>
  <c r="AM17" i="10"/>
  <c r="AA17" i="10"/>
  <c r="BO202" i="10"/>
  <c r="AF202" i="10"/>
  <c r="BL313" i="10"/>
  <c r="AC313" i="10"/>
  <c r="AM6" i="10"/>
  <c r="BJ6" i="10"/>
  <c r="AA6" i="10"/>
  <c r="BM13" i="10"/>
  <c r="AD13" i="10"/>
  <c r="AP13" i="10"/>
  <c r="BL265" i="10"/>
  <c r="AC265" i="10"/>
  <c r="AM56" i="10"/>
  <c r="BI56" i="10"/>
  <c r="Z56" i="10"/>
  <c r="BM209" i="10"/>
  <c r="AD209" i="10"/>
  <c r="BN258" i="10"/>
  <c r="AE258" i="10"/>
  <c r="AB23" i="10"/>
  <c r="BK23" i="10"/>
  <c r="AN23" i="10"/>
  <c r="BN320" i="10"/>
  <c r="AE320" i="10"/>
  <c r="BL273" i="10"/>
  <c r="AC273" i="10"/>
  <c r="AE428" i="10"/>
  <c r="BN428" i="10"/>
  <c r="AD214" i="10"/>
  <c r="BM214" i="10"/>
  <c r="BK3" i="10"/>
  <c r="AN3" i="10"/>
  <c r="AB3" i="10"/>
  <c r="BL53" i="10"/>
  <c r="AC53" i="10"/>
  <c r="AP53" i="10"/>
  <c r="AD2" i="10"/>
  <c r="AP2" i="10"/>
  <c r="BM2" i="10"/>
  <c r="AE262" i="10"/>
  <c r="BN262" i="10"/>
  <c r="AA99" i="10"/>
  <c r="BJ99" i="10"/>
  <c r="BI100" i="10"/>
  <c r="Z100" i="10"/>
  <c r="AE436" i="10"/>
  <c r="BN436" i="10"/>
  <c r="AG315" i="10"/>
  <c r="BP315" i="10"/>
  <c r="BA315" i="10" s="1"/>
  <c r="AE399" i="10"/>
  <c r="BN399" i="10"/>
  <c r="AD354" i="10"/>
  <c r="BM354" i="10"/>
  <c r="AD257" i="10"/>
  <c r="BM257" i="10"/>
  <c r="BE207" i="10"/>
  <c r="BN249" i="10"/>
  <c r="AE249" i="10"/>
  <c r="BP293" i="10"/>
  <c r="BA293" i="10" s="1"/>
  <c r="AG293" i="10"/>
  <c r="AD51" i="10"/>
  <c r="AP51" i="10"/>
  <c r="BM51" i="10"/>
  <c r="BM20" i="10"/>
  <c r="AD20" i="10"/>
  <c r="AP20" i="10"/>
  <c r="BN426" i="10"/>
  <c r="AE426" i="10"/>
  <c r="AD394" i="10"/>
  <c r="BM394" i="10"/>
  <c r="AD421" i="10"/>
  <c r="BM421" i="10"/>
  <c r="AR71" i="10"/>
  <c r="BN71" i="10"/>
  <c r="AE71" i="10"/>
  <c r="BN137" i="10"/>
  <c r="AE137" i="10"/>
  <c r="BN256" i="10"/>
  <c r="AE256" i="10"/>
  <c r="AE108" i="10"/>
  <c r="BN108" i="10"/>
  <c r="AC131" i="10"/>
  <c r="BL131" i="10"/>
  <c r="BM22" i="10"/>
  <c r="AP22" i="10"/>
  <c r="AD22" i="10"/>
  <c r="AD430" i="10"/>
  <c r="BM430" i="10"/>
  <c r="AE231" i="10"/>
  <c r="BN231" i="10"/>
  <c r="BL60" i="10"/>
  <c r="AP60" i="10"/>
  <c r="AC60" i="10"/>
  <c r="BM12" i="10"/>
  <c r="AD12" i="10"/>
  <c r="AP12" i="10"/>
  <c r="AP31" i="10"/>
  <c r="AC31" i="10"/>
  <c r="BL31" i="10"/>
  <c r="AD153" i="10"/>
  <c r="BM153" i="10"/>
  <c r="BN402" i="10"/>
  <c r="AE402" i="10"/>
  <c r="AG260" i="10"/>
  <c r="BP260" i="10"/>
  <c r="BA260" i="10" s="1"/>
  <c r="AE227" i="10"/>
  <c r="BN227" i="10"/>
  <c r="BN213" i="10"/>
  <c r="AE213" i="10"/>
  <c r="AC83" i="10"/>
  <c r="BL83" i="10"/>
  <c r="BL401" i="10"/>
  <c r="AC401" i="10"/>
  <c r="AD259" i="10"/>
  <c r="BM259" i="10"/>
  <c r="BN219" i="10"/>
  <c r="AE219" i="10"/>
  <c r="AD211" i="10"/>
  <c r="BM211" i="10"/>
  <c r="AD447" i="10"/>
  <c r="BM447" i="10"/>
  <c r="AF350" i="10"/>
  <c r="BO350" i="10"/>
  <c r="AF455" i="10"/>
  <c r="BO455" i="10"/>
  <c r="BM235" i="10"/>
  <c r="AD235" i="10"/>
  <c r="AO26" i="10"/>
  <c r="BL26" i="10"/>
  <c r="AC26" i="10"/>
  <c r="AD420" i="10"/>
  <c r="BM420" i="10"/>
  <c r="AP19" i="10"/>
  <c r="AC19" i="10"/>
  <c r="BL19" i="10"/>
  <c r="AD205" i="10"/>
  <c r="BM205" i="10"/>
  <c r="AE425" i="10"/>
  <c r="BN425" i="10"/>
  <c r="BN25" i="10"/>
  <c r="AQ25" i="10"/>
  <c r="AE25" i="10"/>
  <c r="AE201" i="10"/>
  <c r="BN201" i="10"/>
  <c r="BJ7" i="10" l="1"/>
  <c r="AM7" i="10"/>
  <c r="AA7" i="10"/>
  <c r="BE433" i="10"/>
  <c r="BE151" i="10"/>
  <c r="BO266" i="10"/>
  <c r="AF266" i="10"/>
  <c r="AC448" i="10"/>
  <c r="BL448" i="10"/>
  <c r="AA224" i="10"/>
  <c r="BJ224" i="10"/>
  <c r="AC118" i="10"/>
  <c r="BL118" i="10"/>
  <c r="AC400" i="10"/>
  <c r="BL400" i="10"/>
  <c r="AC375" i="10"/>
  <c r="BL375" i="10"/>
  <c r="BP188" i="10"/>
  <c r="AG188" i="10"/>
  <c r="AC171" i="10"/>
  <c r="BL171" i="10"/>
  <c r="BL352" i="10"/>
  <c r="AC352" i="10"/>
  <c r="AA216" i="10"/>
  <c r="BJ216" i="10"/>
  <c r="AA407" i="10"/>
  <c r="BJ407" i="10"/>
  <c r="AS7" i="5"/>
  <c r="BE7" i="5" s="1"/>
  <c r="BD7" i="5"/>
  <c r="AF121" i="10"/>
  <c r="BO121" i="10"/>
  <c r="AD40" i="10"/>
  <c r="BM40" i="10"/>
  <c r="BL117" i="10"/>
  <c r="AC117" i="10"/>
  <c r="AC158" i="10"/>
  <c r="BL158" i="10"/>
  <c r="BM452" i="10"/>
  <c r="AD452" i="10"/>
  <c r="AD114" i="10"/>
  <c r="BM114" i="10"/>
  <c r="BL178" i="10"/>
  <c r="AC178" i="10"/>
  <c r="BG6" i="5" a="1"/>
  <c r="BG6" i="5" s="1"/>
  <c r="BE254" i="10"/>
  <c r="BB5" i="5"/>
  <c r="AQ5" i="5"/>
  <c r="BQ454" i="10"/>
  <c r="AH454" i="10"/>
  <c r="BR454" i="10" s="1"/>
  <c r="AG411" i="10"/>
  <c r="BP411" i="10"/>
  <c r="BA411" i="10" s="1"/>
  <c r="AB460" i="10"/>
  <c r="BK460" i="10"/>
  <c r="AC127" i="10"/>
  <c r="BL127" i="10"/>
  <c r="BP403" i="10"/>
  <c r="BA403" i="10" s="1"/>
  <c r="AG403" i="10"/>
  <c r="AC419" i="10"/>
  <c r="BL419" i="10"/>
  <c r="BJ470" i="10"/>
  <c r="AA470" i="10"/>
  <c r="AB57" i="10"/>
  <c r="BK57" i="10"/>
  <c r="AN57" i="10"/>
  <c r="BP336" i="10"/>
  <c r="BA336" i="10" s="1"/>
  <c r="AG336" i="10"/>
  <c r="BJ300" i="10"/>
  <c r="AA300" i="10"/>
  <c r="AA237" i="10"/>
  <c r="BJ237" i="10"/>
  <c r="AA339" i="10"/>
  <c r="BJ339" i="10"/>
  <c r="AA239" i="10"/>
  <c r="BJ239" i="10"/>
  <c r="AB175" i="10"/>
  <c r="BK175" i="10"/>
  <c r="BJ247" i="10"/>
  <c r="AA247" i="10"/>
  <c r="AN49" i="10"/>
  <c r="AA49" i="10"/>
  <c r="BJ49" i="10"/>
  <c r="AA298" i="10"/>
  <c r="BJ298" i="10"/>
  <c r="BJ418" i="10"/>
  <c r="AA418" i="10"/>
  <c r="BJ353" i="10"/>
  <c r="AA353" i="10"/>
  <c r="BJ145" i="10"/>
  <c r="AA145" i="10"/>
  <c r="AA280" i="10"/>
  <c r="BJ280" i="10"/>
  <c r="AA147" i="10"/>
  <c r="BJ147" i="10"/>
  <c r="BJ302" i="10"/>
  <c r="AA302" i="10"/>
  <c r="AC416" i="10"/>
  <c r="BL416" i="10"/>
  <c r="AB292" i="10"/>
  <c r="BK292" i="10"/>
  <c r="AD253" i="10"/>
  <c r="BM253" i="10"/>
  <c r="AA282" i="10"/>
  <c r="BJ282" i="10"/>
  <c r="AB414" i="10"/>
  <c r="BK414" i="10"/>
  <c r="BJ387" i="10"/>
  <c r="AA387" i="10"/>
  <c r="BJ383" i="10"/>
  <c r="AA383" i="10"/>
  <c r="AA243" i="10"/>
  <c r="BJ243" i="10"/>
  <c r="BK369" i="10"/>
  <c r="AB369" i="10"/>
  <c r="BJ365" i="10"/>
  <c r="AA365" i="10"/>
  <c r="BJ357" i="10"/>
  <c r="AA357" i="10"/>
  <c r="AA341" i="10"/>
  <c r="BJ341" i="10"/>
  <c r="AA79" i="10"/>
  <c r="BJ79" i="10"/>
  <c r="AM35" i="10"/>
  <c r="BI35" i="10"/>
  <c r="Z35" i="10"/>
  <c r="BJ279" i="10"/>
  <c r="AA279" i="10"/>
  <c r="AB97" i="10"/>
  <c r="BK97" i="10"/>
  <c r="BK45" i="10"/>
  <c r="AO45" i="10"/>
  <c r="AB45" i="10"/>
  <c r="AE54" i="10"/>
  <c r="AR54" i="10"/>
  <c r="BN54" i="10"/>
  <c r="AA156" i="10"/>
  <c r="BJ156" i="10"/>
  <c r="BJ396" i="10"/>
  <c r="AA396" i="10"/>
  <c r="AA373" i="10"/>
  <c r="BJ373" i="10"/>
  <c r="AD245" i="10"/>
  <c r="BM245" i="10"/>
  <c r="AA287" i="10"/>
  <c r="BJ287" i="10"/>
  <c r="AA303" i="10"/>
  <c r="BJ303" i="10"/>
  <c r="BJ472" i="10"/>
  <c r="AA472" i="10"/>
  <c r="AD408" i="10"/>
  <c r="BM408" i="10"/>
  <c r="BJ299" i="10"/>
  <c r="AA299" i="10"/>
  <c r="AA286" i="10"/>
  <c r="BJ286" i="10"/>
  <c r="AA248" i="10"/>
  <c r="BJ248" i="10"/>
  <c r="BJ240" i="10"/>
  <c r="AA240" i="10"/>
  <c r="AA160" i="10"/>
  <c r="BJ160" i="10"/>
  <c r="BJ305" i="10"/>
  <c r="AA305" i="10"/>
  <c r="AA294" i="10"/>
  <c r="BJ294" i="10"/>
  <c r="BJ288" i="10"/>
  <c r="AA288" i="10"/>
  <c r="AA351" i="10"/>
  <c r="BJ351" i="10"/>
  <c r="AB119" i="10"/>
  <c r="BK119" i="10"/>
  <c r="AC172" i="10"/>
  <c r="BL172" i="10"/>
  <c r="AA141" i="10"/>
  <c r="BJ141" i="10"/>
  <c r="AB368" i="10"/>
  <c r="BK368" i="10"/>
  <c r="BO326" i="10"/>
  <c r="AF326" i="10"/>
  <c r="BP113" i="10"/>
  <c r="BA113" i="10" s="1"/>
  <c r="AG113" i="10"/>
  <c r="BD4" i="5"/>
  <c r="AS4" i="5"/>
  <c r="BE4" i="5" s="1"/>
  <c r="BK392" i="10"/>
  <c r="AB392" i="10"/>
  <c r="AB390" i="10"/>
  <c r="BK390" i="10"/>
  <c r="BJ363" i="10"/>
  <c r="AA363" i="10"/>
  <c r="AB404" i="10"/>
  <c r="BK404" i="10"/>
  <c r="AA337" i="10"/>
  <c r="BJ337" i="10"/>
  <c r="AB29" i="10"/>
  <c r="BK29" i="10"/>
  <c r="AO29" i="10"/>
  <c r="BL458" i="10"/>
  <c r="AC458" i="10"/>
  <c r="BJ379" i="10"/>
  <c r="AA379" i="10"/>
  <c r="BK123" i="10"/>
  <c r="AB123" i="10"/>
  <c r="AE377" i="10"/>
  <c r="BN377" i="10"/>
  <c r="AU82" i="10"/>
  <c r="AH82" i="10"/>
  <c r="BQ82" i="10"/>
  <c r="BJ283" i="10"/>
  <c r="AA283" i="10"/>
  <c r="BJ422" i="10"/>
  <c r="AA422" i="10"/>
  <c r="BJ297" i="10"/>
  <c r="AA297" i="10"/>
  <c r="AA385" i="10"/>
  <c r="BJ385" i="10"/>
  <c r="AA301" i="10"/>
  <c r="BJ301" i="10"/>
  <c r="AB410" i="10"/>
  <c r="BK410" i="10"/>
  <c r="AA345" i="10"/>
  <c r="BJ345" i="10"/>
  <c r="AF329" i="10"/>
  <c r="BO329" i="10"/>
  <c r="AO81" i="10"/>
  <c r="AC81" i="10"/>
  <c r="BL81" i="10"/>
  <c r="AA296" i="10"/>
  <c r="BJ296" i="10"/>
  <c r="AA295" i="10"/>
  <c r="BJ295" i="10"/>
  <c r="AA290" i="10"/>
  <c r="BJ290" i="10"/>
  <c r="BJ289" i="10"/>
  <c r="AA289" i="10"/>
  <c r="BJ349" i="10"/>
  <c r="AA349" i="10"/>
  <c r="BJ251" i="10"/>
  <c r="AA251" i="10"/>
  <c r="BL359" i="10"/>
  <c r="AC359" i="10"/>
  <c r="AB252" i="10"/>
  <c r="BK252" i="10"/>
  <c r="BJ371" i="10"/>
  <c r="AA371" i="10"/>
  <c r="AA291" i="10"/>
  <c r="BJ291" i="10"/>
  <c r="AA109" i="10"/>
  <c r="BJ109" i="10"/>
  <c r="AB312" i="10"/>
  <c r="BK312" i="10"/>
  <c r="AB335" i="10"/>
  <c r="BK335" i="10"/>
  <c r="AA347" i="10"/>
  <c r="BJ347" i="10"/>
  <c r="BK85" i="10"/>
  <c r="AB85" i="10"/>
  <c r="AO85" i="10"/>
  <c r="BK212" i="10"/>
  <c r="AB212" i="10"/>
  <c r="BJ284" i="10"/>
  <c r="AA284" i="10"/>
  <c r="AB30" i="10"/>
  <c r="BK30" i="10"/>
  <c r="AO30" i="10"/>
  <c r="AB306" i="10"/>
  <c r="BK306" i="10"/>
  <c r="AA474" i="10"/>
  <c r="BJ474" i="10"/>
  <c r="AA103" i="10"/>
  <c r="BJ103" i="10"/>
  <c r="AA304" i="10"/>
  <c r="BJ304" i="10"/>
  <c r="BK88" i="10"/>
  <c r="AB88" i="10"/>
  <c r="AD250" i="10"/>
  <c r="BM250" i="10"/>
  <c r="AA244" i="10"/>
  <c r="BJ244" i="10"/>
  <c r="AB475" i="10"/>
  <c r="BK475" i="10"/>
  <c r="AN27" i="10"/>
  <c r="BJ27" i="10"/>
  <c r="AA27" i="10"/>
  <c r="AA471" i="10"/>
  <c r="BJ471" i="10"/>
  <c r="AN55" i="10"/>
  <c r="AB55" i="10"/>
  <c r="BK55" i="10"/>
  <c r="AP43" i="10"/>
  <c r="AC43" i="10"/>
  <c r="BL43" i="10"/>
  <c r="BJ44" i="10"/>
  <c r="AA44" i="10"/>
  <c r="AN44" i="10"/>
  <c r="AA77" i="10"/>
  <c r="AN77" i="10"/>
  <c r="BJ77" i="10"/>
  <c r="AA89" i="10"/>
  <c r="BJ89" i="10"/>
  <c r="AA87" i="10"/>
  <c r="BJ87" i="10"/>
  <c r="BE135" i="10"/>
  <c r="BE463" i="10"/>
  <c r="AA73" i="10"/>
  <c r="AN73" i="10"/>
  <c r="BJ73" i="10"/>
  <c r="AO72" i="10"/>
  <c r="BK72" i="10"/>
  <c r="AB72" i="10"/>
  <c r="BE185" i="10"/>
  <c r="BE116" i="10"/>
  <c r="BQ246" i="10"/>
  <c r="AH246" i="10"/>
  <c r="BR246" i="10" s="1"/>
  <c r="BM323" i="10"/>
  <c r="AD323" i="10"/>
  <c r="AX2" i="5"/>
  <c r="AM2" i="5"/>
  <c r="AO14" i="10"/>
  <c r="AC14" i="10"/>
  <c r="BL14" i="10"/>
  <c r="AN11" i="10"/>
  <c r="AB11" i="10"/>
  <c r="BK11" i="10"/>
  <c r="AE461" i="10"/>
  <c r="BN461" i="10"/>
  <c r="AD435" i="10"/>
  <c r="BM435" i="10"/>
  <c r="BO450" i="10"/>
  <c r="AF450" i="10"/>
  <c r="AQ62" i="10"/>
  <c r="BM62" i="10"/>
  <c r="AD62" i="10"/>
  <c r="BK16" i="10"/>
  <c r="AB16" i="10"/>
  <c r="AN16" i="10"/>
  <c r="AP68" i="10"/>
  <c r="AD68" i="10"/>
  <c r="BM68" i="10"/>
  <c r="BN444" i="10"/>
  <c r="AE444" i="10"/>
  <c r="BL18" i="10"/>
  <c r="AC18" i="10"/>
  <c r="AO18" i="10"/>
  <c r="AH398" i="10"/>
  <c r="BR398" i="10" s="1"/>
  <c r="BQ398" i="10"/>
  <c r="BN321" i="10"/>
  <c r="AE321" i="10"/>
  <c r="AS24" i="10"/>
  <c r="BP24" i="10"/>
  <c r="BA24" i="10" s="1"/>
  <c r="AG24" i="10"/>
  <c r="AP38" i="10"/>
  <c r="BM38" i="10"/>
  <c r="AD38" i="10"/>
  <c r="AP21" i="10"/>
  <c r="AD21" i="10"/>
  <c r="BM21" i="10"/>
  <c r="BO277" i="10"/>
  <c r="AF277" i="10"/>
  <c r="BL8" i="10"/>
  <c r="AO8" i="10"/>
  <c r="AC8" i="10"/>
  <c r="AE473" i="10"/>
  <c r="BN473" i="10"/>
  <c r="BE232" i="10"/>
  <c r="BE132" i="10"/>
  <c r="AH134" i="10"/>
  <c r="BR134" i="10" s="1"/>
  <c r="BQ134" i="10"/>
  <c r="BO233" i="10"/>
  <c r="AF233" i="10"/>
  <c r="BM333" i="10"/>
  <c r="AD333" i="10"/>
  <c r="AF386" i="10"/>
  <c r="BO386" i="10"/>
  <c r="BO269" i="10"/>
  <c r="AF269" i="10"/>
  <c r="BN469" i="10"/>
  <c r="AE469" i="10"/>
  <c r="BA134" i="10"/>
  <c r="BN395" i="10"/>
  <c r="AE395" i="10"/>
  <c r="BQ222" i="10"/>
  <c r="AH222" i="10"/>
  <c r="BR222" i="10" s="1"/>
  <c r="AQ15" i="10"/>
  <c r="BN15" i="10"/>
  <c r="AE15" i="10"/>
  <c r="BN285" i="10"/>
  <c r="AE285" i="10"/>
  <c r="AC4" i="10"/>
  <c r="BL4" i="10"/>
  <c r="AO4" i="10"/>
  <c r="BN309" i="10"/>
  <c r="AE309" i="10"/>
  <c r="AD367" i="10"/>
  <c r="BM367" i="10"/>
  <c r="BQ106" i="10"/>
  <c r="AH106" i="10"/>
  <c r="BR106" i="10" s="1"/>
  <c r="AC5" i="10"/>
  <c r="AO5" i="10"/>
  <c r="BL5" i="10"/>
  <c r="AF317" i="10"/>
  <c r="BO317" i="10"/>
  <c r="BO322" i="10"/>
  <c r="AF322" i="10"/>
  <c r="AO9" i="10"/>
  <c r="AC9" i="10"/>
  <c r="BL9" i="10"/>
  <c r="AD63" i="10"/>
  <c r="BM63" i="10"/>
  <c r="AQ63" i="10"/>
  <c r="BJ78" i="10"/>
  <c r="AA78" i="10"/>
  <c r="AN78" i="10"/>
  <c r="AG261" i="10"/>
  <c r="BP261" i="10"/>
  <c r="BA261" i="10" s="1"/>
  <c r="BQ124" i="10"/>
  <c r="AH124" i="10"/>
  <c r="BR124" i="10" s="1"/>
  <c r="AH226" i="10"/>
  <c r="BR226" i="10" s="1"/>
  <c r="BQ226" i="10"/>
  <c r="BP446" i="10"/>
  <c r="BA446" i="10" s="1"/>
  <c r="AG446" i="10"/>
  <c r="BA226" i="10"/>
  <c r="BQ129" i="10"/>
  <c r="AH129" i="10"/>
  <c r="BR129" i="10" s="1"/>
  <c r="AG64" i="10"/>
  <c r="AT64" i="10"/>
  <c r="BP64" i="10"/>
  <c r="BA64" i="10" s="1"/>
  <c r="BA330" i="10"/>
  <c r="BK107" i="10"/>
  <c r="AB107" i="10"/>
  <c r="BJ163" i="10"/>
  <c r="AA163" i="10"/>
  <c r="BQ397" i="10"/>
  <c r="AH397" i="10"/>
  <c r="BR397" i="10" s="1"/>
  <c r="AA355" i="10"/>
  <c r="BJ355" i="10"/>
  <c r="AA366" i="10"/>
  <c r="BJ366" i="10"/>
  <c r="BK159" i="10"/>
  <c r="AB159" i="10"/>
  <c r="AH330" i="10"/>
  <c r="BR330" i="10" s="1"/>
  <c r="BQ330" i="10"/>
  <c r="AB143" i="10"/>
  <c r="BK143" i="10"/>
  <c r="BP393" i="10"/>
  <c r="BA393" i="10" s="1"/>
  <c r="AG393" i="10"/>
  <c r="AF432" i="10"/>
  <c r="BO432" i="10"/>
  <c r="BL105" i="10"/>
  <c r="AC105" i="10"/>
  <c r="BO154" i="10"/>
  <c r="AF154" i="10"/>
  <c r="BQ437" i="10"/>
  <c r="AH437" i="10"/>
  <c r="BR437" i="10" s="1"/>
  <c r="BE270" i="10"/>
  <c r="AD50" i="10"/>
  <c r="AQ50" i="10"/>
  <c r="BM50" i="10"/>
  <c r="BA437" i="10"/>
  <c r="AG155" i="10"/>
  <c r="BP155" i="10"/>
  <c r="BA155" i="10" s="1"/>
  <c r="BM186" i="10"/>
  <c r="AD186" i="10"/>
  <c r="BO319" i="10"/>
  <c r="AF319" i="10"/>
  <c r="AG332" i="10"/>
  <c r="BP332" i="10"/>
  <c r="BA332" i="10" s="1"/>
  <c r="AR40" i="10"/>
  <c r="AE440" i="10"/>
  <c r="BN440" i="10"/>
  <c r="AH200" i="10"/>
  <c r="BR200" i="10" s="1"/>
  <c r="BQ200" i="10"/>
  <c r="AH468" i="10"/>
  <c r="BR468" i="10" s="1"/>
  <c r="BQ468" i="10"/>
  <c r="AG191" i="10"/>
  <c r="BP191" i="10"/>
  <c r="BA191" i="10" s="1"/>
  <c r="AD331" i="10"/>
  <c r="BM331" i="10"/>
  <c r="BN128" i="10"/>
  <c r="AE128" i="10"/>
  <c r="AE190" i="10"/>
  <c r="BN190" i="10"/>
  <c r="AD325" i="10"/>
  <c r="BM325" i="10"/>
  <c r="BO10" i="10"/>
  <c r="AR10" i="10"/>
  <c r="AF10" i="10"/>
  <c r="BP439" i="10"/>
  <c r="BA439" i="10" s="1"/>
  <c r="AG439" i="10"/>
  <c r="BP449" i="10"/>
  <c r="BA449" i="10" s="1"/>
  <c r="AG449" i="10"/>
  <c r="AE442" i="10"/>
  <c r="BN442" i="10"/>
  <c r="BM434" i="10"/>
  <c r="AD434" i="10"/>
  <c r="BN162" i="10"/>
  <c r="AE162" i="10"/>
  <c r="BP406" i="10"/>
  <c r="BA406" i="10" s="1"/>
  <c r="AG406" i="10"/>
  <c r="AE204" i="10"/>
  <c r="BN204" i="10"/>
  <c r="BN67" i="10"/>
  <c r="AE67" i="10"/>
  <c r="AR67" i="10"/>
  <c r="BO356" i="10"/>
  <c r="AF356" i="10"/>
  <c r="AE391" i="10"/>
  <c r="BN391" i="10"/>
  <c r="BQ220" i="10"/>
  <c r="AH220" i="10"/>
  <c r="BR220" i="10" s="1"/>
  <c r="AG328" i="10"/>
  <c r="BP328" i="10"/>
  <c r="BA328" i="10" s="1"/>
  <c r="BP264" i="10"/>
  <c r="BA264" i="10" s="1"/>
  <c r="AG264" i="10"/>
  <c r="BA220" i="10"/>
  <c r="BR101" i="10"/>
  <c r="BE101" i="10" s="1"/>
  <c r="AV101" i="10"/>
  <c r="BJ170" i="10"/>
  <c r="AA170" i="10"/>
  <c r="AB342" i="10"/>
  <c r="BK342" i="10"/>
  <c r="BK381" i="10"/>
  <c r="AB381" i="10"/>
  <c r="BP112" i="10"/>
  <c r="AG112" i="10"/>
  <c r="BJ451" i="10"/>
  <c r="AA451" i="10"/>
  <c r="BL52" i="10"/>
  <c r="AP52" i="10"/>
  <c r="AC52" i="10"/>
  <c r="BM36" i="10"/>
  <c r="AD36" i="10"/>
  <c r="AP36" i="10"/>
  <c r="BK61" i="10"/>
  <c r="AB61" i="10"/>
  <c r="AN61" i="10"/>
  <c r="BM415" i="10"/>
  <c r="AD415" i="10"/>
  <c r="BK133" i="10"/>
  <c r="AB133" i="10"/>
  <c r="AA378" i="10"/>
  <c r="BJ378" i="10"/>
  <c r="AA278" i="10"/>
  <c r="BJ278" i="10"/>
  <c r="AA276" i="10"/>
  <c r="BJ276" i="10"/>
  <c r="AA441" i="10"/>
  <c r="BJ441" i="10"/>
  <c r="AA274" i="10"/>
  <c r="BJ274" i="10"/>
  <c r="BJ272" i="10"/>
  <c r="AA272" i="10"/>
  <c r="AC126" i="10"/>
  <c r="BL126" i="10"/>
  <c r="AN32" i="10"/>
  <c r="AA32" i="10"/>
  <c r="BJ32" i="10"/>
  <c r="AG466" i="10"/>
  <c r="BP466" i="10"/>
  <c r="BA466" i="10" s="1"/>
  <c r="BL427" i="10"/>
  <c r="AC427" i="10"/>
  <c r="BE148" i="10"/>
  <c r="BE370" i="10"/>
  <c r="AF268" i="10"/>
  <c r="BO268" i="10"/>
  <c r="AH194" i="10"/>
  <c r="BR194" i="10" s="1"/>
  <c r="BQ194" i="10"/>
  <c r="BO267" i="10"/>
  <c r="AF267" i="10"/>
  <c r="AH210" i="10"/>
  <c r="BR210" i="10" s="1"/>
  <c r="BQ210" i="10"/>
  <c r="BP372" i="10"/>
  <c r="BA372" i="10" s="1"/>
  <c r="AG372" i="10"/>
  <c r="AC122" i="10"/>
  <c r="BL122" i="10"/>
  <c r="AS3" i="5"/>
  <c r="BE3" i="5" s="1"/>
  <c r="BD3" i="5"/>
  <c r="BF3" i="5" s="1" a="1"/>
  <c r="BF3" i="5" s="1"/>
  <c r="BM225" i="10"/>
  <c r="AD225" i="10"/>
  <c r="BN215" i="10"/>
  <c r="AE215" i="10"/>
  <c r="AC90" i="10"/>
  <c r="BL90" i="10"/>
  <c r="AD193" i="10"/>
  <c r="BM193" i="10"/>
  <c r="AC217" i="10"/>
  <c r="BL217" i="10"/>
  <c r="AC110" i="10"/>
  <c r="BL110" i="10"/>
  <c r="AB165" i="10"/>
  <c r="BK165" i="10"/>
  <c r="BL94" i="10"/>
  <c r="AC94" i="10"/>
  <c r="AD203" i="10"/>
  <c r="BM203" i="10"/>
  <c r="AC96" i="10"/>
  <c r="BL96" i="10"/>
  <c r="AC144" i="10"/>
  <c r="BL144" i="10"/>
  <c r="AB157" i="10"/>
  <c r="BK157" i="10"/>
  <c r="BM327" i="10"/>
  <c r="AD327" i="10"/>
  <c r="AC80" i="10"/>
  <c r="BL80" i="10"/>
  <c r="AD255" i="10"/>
  <c r="BM255" i="10"/>
  <c r="BM223" i="10"/>
  <c r="AD223" i="10"/>
  <c r="BM263" i="10"/>
  <c r="AD263" i="10"/>
  <c r="AE74" i="10"/>
  <c r="AR74" i="10"/>
  <c r="BN74" i="10"/>
  <c r="BO281" i="10"/>
  <c r="AF281" i="10"/>
  <c r="AG39" i="10"/>
  <c r="AS39" i="10"/>
  <c r="BP39" i="10"/>
  <c r="BA39" i="10" s="1"/>
  <c r="AP84" i="10"/>
  <c r="BL84" i="10"/>
  <c r="AC84" i="10"/>
  <c r="BL138" i="10"/>
  <c r="AC138" i="10"/>
  <c r="BL34" i="10"/>
  <c r="AP34" i="10"/>
  <c r="AC34" i="10"/>
  <c r="BJ28" i="10"/>
  <c r="AA28" i="10"/>
  <c r="AN28" i="10"/>
  <c r="AN66" i="10"/>
  <c r="AA66" i="10"/>
  <c r="BJ66" i="10"/>
  <c r="BM65" i="10"/>
  <c r="AP65" i="10"/>
  <c r="AD65" i="10"/>
  <c r="BL69" i="10"/>
  <c r="AP69" i="10"/>
  <c r="AC69" i="10"/>
  <c r="AC361" i="10"/>
  <c r="BL361" i="10"/>
  <c r="AB47" i="10"/>
  <c r="BK47" i="10"/>
  <c r="AO47" i="10"/>
  <c r="AD221" i="10"/>
  <c r="BM221" i="10"/>
  <c r="AB465" i="10"/>
  <c r="BK465" i="10"/>
  <c r="AD275" i="10"/>
  <c r="BM275" i="10"/>
  <c r="AC443" i="10"/>
  <c r="BL443" i="10"/>
  <c r="BL41" i="10"/>
  <c r="AC41" i="10"/>
  <c r="AO41" i="10"/>
  <c r="AF343" i="10"/>
  <c r="BO343" i="10"/>
  <c r="BL33" i="10"/>
  <c r="AC33" i="10"/>
  <c r="AP33" i="10"/>
  <c r="AC130" i="10"/>
  <c r="BL130" i="10"/>
  <c r="BJ48" i="10"/>
  <c r="AN48" i="10"/>
  <c r="AA48" i="10"/>
  <c r="BL457" i="10"/>
  <c r="AC457" i="10"/>
  <c r="BL348" i="10"/>
  <c r="AC348" i="10"/>
  <c r="AP76" i="10"/>
  <c r="AC76" i="10"/>
  <c r="BL76" i="10"/>
  <c r="BL142" i="10"/>
  <c r="AC142" i="10"/>
  <c r="AC102" i="10"/>
  <c r="BL102" i="10"/>
  <c r="BL146" i="10"/>
  <c r="AC146" i="10"/>
  <c r="AE195" i="10"/>
  <c r="BN195" i="10"/>
  <c r="BO311" i="10"/>
  <c r="AF311" i="10"/>
  <c r="AC459" i="10"/>
  <c r="BL459" i="10"/>
  <c r="BL136" i="10"/>
  <c r="AC136" i="10"/>
  <c r="BJ46" i="10"/>
  <c r="AA46" i="10"/>
  <c r="AN46" i="10"/>
  <c r="AB58" i="10"/>
  <c r="BK58" i="10"/>
  <c r="AO58" i="10"/>
  <c r="BL86" i="10"/>
  <c r="AP86" i="10"/>
  <c r="AC86" i="10"/>
  <c r="AC431" i="10"/>
  <c r="BL431" i="10"/>
  <c r="AC75" i="10"/>
  <c r="AP75" i="10"/>
  <c r="BL75" i="10"/>
  <c r="BL98" i="10"/>
  <c r="AC98" i="10"/>
  <c r="AD412" i="10"/>
  <c r="BM412" i="10"/>
  <c r="AC104" i="10"/>
  <c r="BL104" i="10"/>
  <c r="AC380" i="10"/>
  <c r="BL380" i="10"/>
  <c r="BI59" i="10"/>
  <c r="Z59" i="10"/>
  <c r="AM59" i="10"/>
  <c r="BL438" i="10"/>
  <c r="AC438" i="10"/>
  <c r="BL236" i="10"/>
  <c r="AC236" i="10"/>
  <c r="AC464" i="10"/>
  <c r="BL464" i="10"/>
  <c r="AN70" i="10"/>
  <c r="BJ70" i="10"/>
  <c r="AA70" i="10"/>
  <c r="AC92" i="10"/>
  <c r="BL92" i="10"/>
  <c r="AE161" i="10"/>
  <c r="BN161" i="10"/>
  <c r="BN424" i="10"/>
  <c r="AE424" i="10"/>
  <c r="BJ42" i="10"/>
  <c r="AA42" i="10"/>
  <c r="AM42" i="10"/>
  <c r="BM197" i="10"/>
  <c r="AD197" i="10"/>
  <c r="AC417" i="10"/>
  <c r="BL417" i="10"/>
  <c r="BM53" i="10"/>
  <c r="AD53" i="10"/>
  <c r="AQ53" i="10"/>
  <c r="AO3" i="10"/>
  <c r="BL3" i="10"/>
  <c r="AC3" i="10"/>
  <c r="BN214" i="10"/>
  <c r="AE214" i="10"/>
  <c r="BO428" i="10"/>
  <c r="AF428" i="10"/>
  <c r="BO258" i="10"/>
  <c r="AF258" i="10"/>
  <c r="BN209" i="10"/>
  <c r="AE209" i="10"/>
  <c r="AN56" i="10"/>
  <c r="BJ56" i="10"/>
  <c r="AA56" i="10"/>
  <c r="BN13" i="10"/>
  <c r="AQ13" i="10"/>
  <c r="AE13" i="10"/>
  <c r="AD313" i="10"/>
  <c r="BM313" i="10"/>
  <c r="AG202" i="10"/>
  <c r="BP202" i="10"/>
  <c r="BA202" i="10" s="1"/>
  <c r="AF262" i="10"/>
  <c r="BO262" i="10"/>
  <c r="AQ2" i="10"/>
  <c r="AE2" i="10"/>
  <c r="BN2" i="10"/>
  <c r="AD273" i="10"/>
  <c r="BM273" i="10"/>
  <c r="AF320" i="10"/>
  <c r="BO320" i="10"/>
  <c r="AO23" i="10"/>
  <c r="BL23" i="10"/>
  <c r="AC23" i="10"/>
  <c r="BM265" i="10"/>
  <c r="AD265" i="10"/>
  <c r="BK6" i="10"/>
  <c r="AN6" i="10"/>
  <c r="AB6" i="10"/>
  <c r="BK17" i="10"/>
  <c r="AN17" i="10"/>
  <c r="AB17" i="10"/>
  <c r="AB99" i="10"/>
  <c r="BK99" i="10"/>
  <c r="BJ100" i="10"/>
  <c r="AA100" i="10"/>
  <c r="AE257" i="10"/>
  <c r="BN257" i="10"/>
  <c r="AE354" i="10"/>
  <c r="BN354" i="10"/>
  <c r="BO399" i="10"/>
  <c r="AF399" i="10"/>
  <c r="AF436" i="10"/>
  <c r="BO436" i="10"/>
  <c r="AH315" i="10"/>
  <c r="BR315" i="10" s="1"/>
  <c r="BQ315" i="10"/>
  <c r="BN12" i="10"/>
  <c r="AE12" i="10"/>
  <c r="AQ12" i="10"/>
  <c r="BM60" i="10"/>
  <c r="AD60" i="10"/>
  <c r="AQ60" i="10"/>
  <c r="AF231" i="10"/>
  <c r="BO231" i="10"/>
  <c r="AE430" i="10"/>
  <c r="BN430" i="10"/>
  <c r="AQ22" i="10"/>
  <c r="BN22" i="10"/>
  <c r="AE22" i="10"/>
  <c r="AD131" i="10"/>
  <c r="BM131" i="10"/>
  <c r="AF108" i="10"/>
  <c r="BO108" i="10"/>
  <c r="BO256" i="10"/>
  <c r="AF256" i="10"/>
  <c r="AF137" i="10"/>
  <c r="BO137" i="10"/>
  <c r="AS71" i="10"/>
  <c r="BO71" i="10"/>
  <c r="AF71" i="10"/>
  <c r="BN421" i="10"/>
  <c r="AE421" i="10"/>
  <c r="BN394" i="10"/>
  <c r="AE394" i="10"/>
  <c r="BO426" i="10"/>
  <c r="AF426" i="10"/>
  <c r="BN20" i="10"/>
  <c r="AE20" i="10"/>
  <c r="AQ20" i="10"/>
  <c r="AH293" i="10"/>
  <c r="BR293" i="10" s="1"/>
  <c r="BQ293" i="10"/>
  <c r="BO249" i="10"/>
  <c r="AF249" i="10"/>
  <c r="BM31" i="10"/>
  <c r="AQ31" i="10"/>
  <c r="AD31" i="10"/>
  <c r="AQ51" i="10"/>
  <c r="AE51" i="10"/>
  <c r="BN51" i="10"/>
  <c r="AF201" i="10"/>
  <c r="BO201" i="10"/>
  <c r="AE205" i="10"/>
  <c r="BN205" i="10"/>
  <c r="BN420" i="10"/>
  <c r="AE420" i="10"/>
  <c r="AG350" i="10"/>
  <c r="BP350" i="10"/>
  <c r="BA350" i="10" s="1"/>
  <c r="BO219" i="10"/>
  <c r="AF219" i="10"/>
  <c r="AD83" i="10"/>
  <c r="BM83" i="10"/>
  <c r="BO213" i="10"/>
  <c r="AF213" i="10"/>
  <c r="AF227" i="10"/>
  <c r="BO227" i="10"/>
  <c r="AH260" i="10"/>
  <c r="BR260" i="10" s="1"/>
  <c r="BQ260" i="10"/>
  <c r="BO402" i="10"/>
  <c r="AF402" i="10"/>
  <c r="AE153" i="10"/>
  <c r="BN153" i="10"/>
  <c r="BM19" i="10"/>
  <c r="AD19" i="10"/>
  <c r="AQ19" i="10"/>
  <c r="AD26" i="10"/>
  <c r="AP26" i="10"/>
  <c r="BM26" i="10"/>
  <c r="BP455" i="10"/>
  <c r="AG455" i="10"/>
  <c r="AF25" i="10"/>
  <c r="BO25" i="10"/>
  <c r="AR25" i="10"/>
  <c r="BO425" i="10"/>
  <c r="AF425" i="10"/>
  <c r="AE235" i="10"/>
  <c r="BN235" i="10"/>
  <c r="AE447" i="10"/>
  <c r="BN447" i="10"/>
  <c r="AE211" i="10"/>
  <c r="BN211" i="10"/>
  <c r="AE259" i="10"/>
  <c r="BN259" i="10"/>
  <c r="BM401" i="10"/>
  <c r="AD401" i="10"/>
  <c r="BK7" i="10" l="1"/>
  <c r="AB7" i="10"/>
  <c r="AN7" i="10"/>
  <c r="BE454" i="10"/>
  <c r="AE40" i="10"/>
  <c r="BN40" i="10"/>
  <c r="AB216" i="10"/>
  <c r="BK216" i="10"/>
  <c r="AD375" i="10"/>
  <c r="BM375" i="10"/>
  <c r="BK224" i="10"/>
  <c r="AB224" i="10"/>
  <c r="BM352" i="10"/>
  <c r="AD352" i="10"/>
  <c r="BP121" i="10"/>
  <c r="AG121" i="10"/>
  <c r="BF7" i="5" a="1"/>
  <c r="BF7" i="5" s="1"/>
  <c r="BG7" i="5" a="1"/>
  <c r="BG7" i="5" s="1"/>
  <c r="AD400" i="10"/>
  <c r="BM400" i="10"/>
  <c r="BM171" i="10"/>
  <c r="AD171" i="10"/>
  <c r="AD448" i="10"/>
  <c r="BM448" i="10"/>
  <c r="BM117" i="10"/>
  <c r="AD117" i="10"/>
  <c r="AH188" i="10"/>
  <c r="BR188" i="10" s="1"/>
  <c r="BQ188" i="10"/>
  <c r="BM118" i="10"/>
  <c r="AD118" i="10"/>
  <c r="AG266" i="10"/>
  <c r="BP266" i="10"/>
  <c r="BA266" i="10" s="1"/>
  <c r="BK407" i="10"/>
  <c r="AB407" i="10"/>
  <c r="BA188" i="10"/>
  <c r="BM178" i="10"/>
  <c r="AD178" i="10"/>
  <c r="BN452" i="10"/>
  <c r="AE452" i="10"/>
  <c r="AE114" i="10"/>
  <c r="BN114" i="10"/>
  <c r="AD158" i="10"/>
  <c r="BM158" i="10"/>
  <c r="BQ403" i="10"/>
  <c r="AH403" i="10"/>
  <c r="BR403" i="10" s="1"/>
  <c r="BC5" i="5"/>
  <c r="AR5" i="5"/>
  <c r="BF4" i="5" a="1"/>
  <c r="BF4" i="5" s="1"/>
  <c r="BM419" i="10"/>
  <c r="AD419" i="10"/>
  <c r="BM127" i="10"/>
  <c r="AD127" i="10"/>
  <c r="BL460" i="10"/>
  <c r="AC460" i="10"/>
  <c r="AH411" i="10"/>
  <c r="BR411" i="10" s="1"/>
  <c r="BQ411" i="10"/>
  <c r="BK244" i="10"/>
  <c r="AB244" i="10"/>
  <c r="AE250" i="10"/>
  <c r="BN250" i="10"/>
  <c r="AB304" i="10"/>
  <c r="BK304" i="10"/>
  <c r="AB103" i="10"/>
  <c r="BK103" i="10"/>
  <c r="AC306" i="10"/>
  <c r="BL306" i="10"/>
  <c r="BL30" i="10"/>
  <c r="AC30" i="10"/>
  <c r="AP30" i="10"/>
  <c r="AC85" i="10"/>
  <c r="AP85" i="10"/>
  <c r="BL85" i="10"/>
  <c r="BK291" i="10"/>
  <c r="AB291" i="10"/>
  <c r="AB371" i="10"/>
  <c r="BK371" i="10"/>
  <c r="AC252" i="10"/>
  <c r="BL252" i="10"/>
  <c r="AD359" i="10"/>
  <c r="BM359" i="10"/>
  <c r="BK251" i="10"/>
  <c r="AB251" i="10"/>
  <c r="AB349" i="10"/>
  <c r="BK349" i="10"/>
  <c r="AB289" i="10"/>
  <c r="BK289" i="10"/>
  <c r="AG329" i="10"/>
  <c r="BP329" i="10"/>
  <c r="BA329" i="10" s="1"/>
  <c r="BK345" i="10"/>
  <c r="AB345" i="10"/>
  <c r="AC410" i="10"/>
  <c r="BL410" i="10"/>
  <c r="BK297" i="10"/>
  <c r="AB297" i="10"/>
  <c r="BK422" i="10"/>
  <c r="AB422" i="10"/>
  <c r="BK283" i="10"/>
  <c r="AB283" i="10"/>
  <c r="AF377" i="10"/>
  <c r="BO377" i="10"/>
  <c r="BK379" i="10"/>
  <c r="AB379" i="10"/>
  <c r="AD458" i="10"/>
  <c r="BM458" i="10"/>
  <c r="AP29" i="10"/>
  <c r="AC29" i="10"/>
  <c r="BL29" i="10"/>
  <c r="BK337" i="10"/>
  <c r="AB337" i="10"/>
  <c r="AC404" i="10"/>
  <c r="BL404" i="10"/>
  <c r="AC390" i="10"/>
  <c r="BL390" i="10"/>
  <c r="AC368" i="10"/>
  <c r="BL368" i="10"/>
  <c r="AB141" i="10"/>
  <c r="BK141" i="10"/>
  <c r="AD172" i="10"/>
  <c r="BM172" i="10"/>
  <c r="AC119" i="10"/>
  <c r="BL119" i="10"/>
  <c r="BK294" i="10"/>
  <c r="AB294" i="10"/>
  <c r="BK160" i="10"/>
  <c r="AB160" i="10"/>
  <c r="AE408" i="10"/>
  <c r="BN408" i="10"/>
  <c r="AB303" i="10"/>
  <c r="BK303" i="10"/>
  <c r="BK287" i="10"/>
  <c r="AB287" i="10"/>
  <c r="AE245" i="10"/>
  <c r="BN245" i="10"/>
  <c r="AB373" i="10"/>
  <c r="BK373" i="10"/>
  <c r="BO54" i="10"/>
  <c r="AS54" i="10"/>
  <c r="AF54" i="10"/>
  <c r="AC97" i="10"/>
  <c r="BL97" i="10"/>
  <c r="AN35" i="10"/>
  <c r="AA35" i="10"/>
  <c r="BJ35" i="10"/>
  <c r="BK357" i="10"/>
  <c r="AB357" i="10"/>
  <c r="BK365" i="10"/>
  <c r="AB365" i="10"/>
  <c r="BL369" i="10"/>
  <c r="AC369" i="10"/>
  <c r="AC414" i="10"/>
  <c r="BL414" i="10"/>
  <c r="AD416" i="10"/>
  <c r="BM416" i="10"/>
  <c r="AB302" i="10"/>
  <c r="BK302" i="10"/>
  <c r="BK147" i="10"/>
  <c r="AB147" i="10"/>
  <c r="AB280" i="10"/>
  <c r="BK280" i="10"/>
  <c r="BK145" i="10"/>
  <c r="AB145" i="10"/>
  <c r="AB353" i="10"/>
  <c r="BK353" i="10"/>
  <c r="BK418" i="10"/>
  <c r="AB418" i="10"/>
  <c r="BK49" i="10"/>
  <c r="AO49" i="10"/>
  <c r="AB49" i="10"/>
  <c r="BK247" i="10"/>
  <c r="AB247" i="10"/>
  <c r="BK300" i="10"/>
  <c r="AB300" i="10"/>
  <c r="BG4" i="5" a="1"/>
  <c r="BG4" i="5" s="1"/>
  <c r="BQ336" i="10"/>
  <c r="AH336" i="10"/>
  <c r="BR336" i="10" s="1"/>
  <c r="AC57" i="10"/>
  <c r="BL57" i="10"/>
  <c r="AO57" i="10"/>
  <c r="AC88" i="10"/>
  <c r="BL88" i="10"/>
  <c r="AB474" i="10"/>
  <c r="BK474" i="10"/>
  <c r="AB284" i="10"/>
  <c r="BK284" i="10"/>
  <c r="BL212" i="10"/>
  <c r="AC212" i="10"/>
  <c r="AB347" i="10"/>
  <c r="BK347" i="10"/>
  <c r="AC335" i="10"/>
  <c r="BL335" i="10"/>
  <c r="AC312" i="10"/>
  <c r="BL312" i="10"/>
  <c r="AB109" i="10"/>
  <c r="BK109" i="10"/>
  <c r="AB290" i="10"/>
  <c r="BK290" i="10"/>
  <c r="BK295" i="10"/>
  <c r="AB295" i="10"/>
  <c r="AB296" i="10"/>
  <c r="BK296" i="10"/>
  <c r="BM81" i="10"/>
  <c r="AD81" i="10"/>
  <c r="AP81" i="10"/>
  <c r="AB301" i="10"/>
  <c r="BK301" i="10"/>
  <c r="BK385" i="10"/>
  <c r="AB385" i="10"/>
  <c r="AV82" i="10"/>
  <c r="BR82" i="10"/>
  <c r="AZ82" i="10" s="1"/>
  <c r="BL123" i="10"/>
  <c r="AC123" i="10"/>
  <c r="AB363" i="10"/>
  <c r="BK363" i="10"/>
  <c r="BL392" i="10"/>
  <c r="AC392" i="10"/>
  <c r="AH113" i="10"/>
  <c r="BR113" i="10" s="1"/>
  <c r="BQ113" i="10"/>
  <c r="AG326" i="10"/>
  <c r="BP326" i="10"/>
  <c r="AB351" i="10"/>
  <c r="BK351" i="10"/>
  <c r="BK288" i="10"/>
  <c r="AB288" i="10"/>
  <c r="AB305" i="10"/>
  <c r="BK305" i="10"/>
  <c r="AB240" i="10"/>
  <c r="BK240" i="10"/>
  <c r="BK248" i="10"/>
  <c r="AB248" i="10"/>
  <c r="BK286" i="10"/>
  <c r="AB286" i="10"/>
  <c r="AB299" i="10"/>
  <c r="BK299" i="10"/>
  <c r="BK472" i="10"/>
  <c r="AB472" i="10"/>
  <c r="BK396" i="10"/>
  <c r="AB396" i="10"/>
  <c r="AB156" i="10"/>
  <c r="BK156" i="10"/>
  <c r="BL45" i="10"/>
  <c r="AP45" i="10"/>
  <c r="AC45" i="10"/>
  <c r="BK279" i="10"/>
  <c r="AB279" i="10"/>
  <c r="BK79" i="10"/>
  <c r="AB79" i="10"/>
  <c r="AB341" i="10"/>
  <c r="BK341" i="10"/>
  <c r="AB243" i="10"/>
  <c r="BK243" i="10"/>
  <c r="BK383" i="10"/>
  <c r="AB383" i="10"/>
  <c r="BK387" i="10"/>
  <c r="AB387" i="10"/>
  <c r="BK282" i="10"/>
  <c r="AB282" i="10"/>
  <c r="AE253" i="10"/>
  <c r="BN253" i="10"/>
  <c r="AC292" i="10"/>
  <c r="BL292" i="10"/>
  <c r="AB298" i="10"/>
  <c r="BK298" i="10"/>
  <c r="AC175" i="10"/>
  <c r="BL175" i="10"/>
  <c r="BK239" i="10"/>
  <c r="AB239" i="10"/>
  <c r="BK339" i="10"/>
  <c r="AB339" i="10"/>
  <c r="AB237" i="10"/>
  <c r="BK237" i="10"/>
  <c r="AB470" i="10"/>
  <c r="BK470" i="10"/>
  <c r="AC475" i="10"/>
  <c r="BL475" i="10"/>
  <c r="AC55" i="10"/>
  <c r="AO55" i="10"/>
  <c r="BL55" i="10"/>
  <c r="AB471" i="10"/>
  <c r="BK471" i="10"/>
  <c r="BK27" i="10"/>
  <c r="AO27" i="10"/>
  <c r="AB27" i="10"/>
  <c r="AD43" i="10"/>
  <c r="BM43" i="10"/>
  <c r="AQ43" i="10"/>
  <c r="BK44" i="10"/>
  <c r="AO44" i="10"/>
  <c r="AB44" i="10"/>
  <c r="BE246" i="10"/>
  <c r="AB77" i="10"/>
  <c r="BK77" i="10"/>
  <c r="AO77" i="10"/>
  <c r="AB87" i="10"/>
  <c r="BK87" i="10"/>
  <c r="BG3" i="5" a="1"/>
  <c r="BG3" i="5" s="1"/>
  <c r="AB89" i="10"/>
  <c r="BK89" i="10"/>
  <c r="BL72" i="10"/>
  <c r="AP72" i="10"/>
  <c r="AC72" i="10"/>
  <c r="AB73" i="10"/>
  <c r="AO73" i="10"/>
  <c r="BK73" i="10"/>
  <c r="BE134" i="10"/>
  <c r="BE398" i="10"/>
  <c r="AD8" i="10"/>
  <c r="AP8" i="10"/>
  <c r="BM8" i="10"/>
  <c r="AT24" i="10"/>
  <c r="BQ24" i="10"/>
  <c r="AH24" i="10"/>
  <c r="AP18" i="10"/>
  <c r="AD18" i="10"/>
  <c r="BM18" i="10"/>
  <c r="BO444" i="10"/>
  <c r="AF444" i="10"/>
  <c r="AE68" i="10"/>
  <c r="AQ68" i="10"/>
  <c r="BN68" i="10"/>
  <c r="BN435" i="10"/>
  <c r="AE435" i="10"/>
  <c r="BO461" i="10"/>
  <c r="AF461" i="10"/>
  <c r="BL11" i="10"/>
  <c r="AC11" i="10"/>
  <c r="AO11" i="10"/>
  <c r="BO473" i="10"/>
  <c r="AF473" i="10"/>
  <c r="AG277" i="10"/>
  <c r="BP277" i="10"/>
  <c r="BA277" i="10" s="1"/>
  <c r="AQ21" i="10"/>
  <c r="BN21" i="10"/>
  <c r="AE21" i="10"/>
  <c r="AE38" i="10"/>
  <c r="BN38" i="10"/>
  <c r="AQ38" i="10"/>
  <c r="AF321" i="10"/>
  <c r="BO321" i="10"/>
  <c r="BL16" i="10"/>
  <c r="AC16" i="10"/>
  <c r="AO16" i="10"/>
  <c r="AR62" i="10"/>
  <c r="BN62" i="10"/>
  <c r="AE62" i="10"/>
  <c r="AG450" i="10"/>
  <c r="BP450" i="10"/>
  <c r="BM14" i="10"/>
  <c r="AP14" i="10"/>
  <c r="AD14" i="10"/>
  <c r="AY2" i="5"/>
  <c r="AN2" i="5"/>
  <c r="AE323" i="10"/>
  <c r="BN323" i="10"/>
  <c r="BE106" i="10"/>
  <c r="AE367" i="10"/>
  <c r="BN367" i="10"/>
  <c r="BO309" i="10"/>
  <c r="AF309" i="10"/>
  <c r="AD4" i="10"/>
  <c r="BM4" i="10"/>
  <c r="AP4" i="10"/>
  <c r="AR15" i="10"/>
  <c r="AF15" i="10"/>
  <c r="BO15" i="10"/>
  <c r="BE222" i="10"/>
  <c r="BO395" i="10"/>
  <c r="AF395" i="10"/>
  <c r="BO469" i="10"/>
  <c r="AF469" i="10"/>
  <c r="AG269" i="10"/>
  <c r="BP269" i="10"/>
  <c r="BA269" i="10" s="1"/>
  <c r="AG233" i="10"/>
  <c r="BP233" i="10"/>
  <c r="BA233" i="10" s="1"/>
  <c r="BO285" i="10"/>
  <c r="AF285" i="10"/>
  <c r="AG386" i="10"/>
  <c r="BP386" i="10"/>
  <c r="BA386" i="10" s="1"/>
  <c r="BN333" i="10"/>
  <c r="AE333" i="10"/>
  <c r="AR63" i="10"/>
  <c r="AE63" i="10"/>
  <c r="BN63" i="10"/>
  <c r="AP9" i="10"/>
  <c r="BM9" i="10"/>
  <c r="AD9" i="10"/>
  <c r="AG322" i="10"/>
  <c r="BP322" i="10"/>
  <c r="BA322" i="10" s="1"/>
  <c r="AP5" i="10"/>
  <c r="AD5" i="10"/>
  <c r="BM5" i="10"/>
  <c r="BE124" i="10"/>
  <c r="AG317" i="10"/>
  <c r="BP317" i="10"/>
  <c r="AB78" i="10"/>
  <c r="BK78" i="10"/>
  <c r="AO78" i="10"/>
  <c r="BQ261" i="10"/>
  <c r="AH261" i="10"/>
  <c r="BR261" i="10" s="1"/>
  <c r="BE129" i="10"/>
  <c r="BE226" i="10"/>
  <c r="BE330" i="10"/>
  <c r="BE397" i="10"/>
  <c r="BQ64" i="10"/>
  <c r="AU64" i="10"/>
  <c r="AH64" i="10"/>
  <c r="BQ446" i="10"/>
  <c r="AH446" i="10"/>
  <c r="BR446" i="10" s="1"/>
  <c r="AC143" i="10"/>
  <c r="BL143" i="10"/>
  <c r="AC159" i="10"/>
  <c r="BL159" i="10"/>
  <c r="BK366" i="10"/>
  <c r="AB366" i="10"/>
  <c r="AB355" i="10"/>
  <c r="BK355" i="10"/>
  <c r="BP154" i="10"/>
  <c r="BA154" i="10" s="1"/>
  <c r="AG154" i="10"/>
  <c r="AD105" i="10"/>
  <c r="BM105" i="10"/>
  <c r="BP432" i="10"/>
  <c r="BA432" i="10" s="1"/>
  <c r="AG432" i="10"/>
  <c r="AH393" i="10"/>
  <c r="BR393" i="10" s="1"/>
  <c r="BQ393" i="10"/>
  <c r="BK163" i="10"/>
  <c r="AB163" i="10"/>
  <c r="BL107" i="10"/>
  <c r="AC107" i="10"/>
  <c r="BE200" i="10"/>
  <c r="BE437" i="10"/>
  <c r="BE220" i="10"/>
  <c r="AE186" i="10"/>
  <c r="BN186" i="10"/>
  <c r="AR50" i="10"/>
  <c r="AE50" i="10"/>
  <c r="BN50" i="10"/>
  <c r="BQ155" i="10"/>
  <c r="AH155" i="10"/>
  <c r="BR155" i="10" s="1"/>
  <c r="BN434" i="10"/>
  <c r="AE434" i="10"/>
  <c r="AE325" i="10"/>
  <c r="BN325" i="10"/>
  <c r="BN331" i="10"/>
  <c r="AE331" i="10"/>
  <c r="BQ191" i="10"/>
  <c r="AH191" i="10"/>
  <c r="BR191" i="10" s="1"/>
  <c r="BE468" i="10"/>
  <c r="AS40" i="10"/>
  <c r="AH332" i="10"/>
  <c r="BR332" i="10" s="1"/>
  <c r="BQ332" i="10"/>
  <c r="AF442" i="10"/>
  <c r="BO442" i="10"/>
  <c r="AH449" i="10"/>
  <c r="BR449" i="10" s="1"/>
  <c r="BQ449" i="10"/>
  <c r="BQ439" i="10"/>
  <c r="AH439" i="10"/>
  <c r="BR439" i="10" s="1"/>
  <c r="BP10" i="10"/>
  <c r="BA10" i="10" s="1"/>
  <c r="AG10" i="10"/>
  <c r="AS10" i="10"/>
  <c r="BO190" i="10"/>
  <c r="AF190" i="10"/>
  <c r="AF128" i="10"/>
  <c r="BO128" i="10"/>
  <c r="AF440" i="10"/>
  <c r="BO440" i="10"/>
  <c r="BP319" i="10"/>
  <c r="BA319" i="10" s="1"/>
  <c r="AG319" i="10"/>
  <c r="AF391" i="10"/>
  <c r="BO391" i="10"/>
  <c r="BQ406" i="10"/>
  <c r="AH406" i="10"/>
  <c r="BR406" i="10" s="1"/>
  <c r="AG356" i="10"/>
  <c r="BP356" i="10"/>
  <c r="BA356" i="10" s="1"/>
  <c r="AS67" i="10"/>
  <c r="AF67" i="10"/>
  <c r="BO67" i="10"/>
  <c r="BO204" i="10"/>
  <c r="AF204" i="10"/>
  <c r="BO162" i="10"/>
  <c r="AF162" i="10"/>
  <c r="AH264" i="10"/>
  <c r="BR264" i="10" s="1"/>
  <c r="BQ264" i="10"/>
  <c r="BQ328" i="10"/>
  <c r="AH328" i="10"/>
  <c r="BR328" i="10" s="1"/>
  <c r="BA112" i="10"/>
  <c r="BL342" i="10"/>
  <c r="AC342" i="10"/>
  <c r="AB170" i="10"/>
  <c r="BK170" i="10"/>
  <c r="BQ112" i="10"/>
  <c r="AH112" i="10"/>
  <c r="BR112" i="10" s="1"/>
  <c r="BL381" i="10"/>
  <c r="AC381" i="10"/>
  <c r="AB274" i="10"/>
  <c r="BK274" i="10"/>
  <c r="BK441" i="10"/>
  <c r="AB441" i="10"/>
  <c r="BK276" i="10"/>
  <c r="AB276" i="10"/>
  <c r="AB278" i="10"/>
  <c r="BK278" i="10"/>
  <c r="BK378" i="10"/>
  <c r="AB378" i="10"/>
  <c r="BL61" i="10"/>
  <c r="AC61" i="10"/>
  <c r="AO61" i="10"/>
  <c r="BK451" i="10"/>
  <c r="AB451" i="10"/>
  <c r="BE194" i="10"/>
  <c r="BK272" i="10"/>
  <c r="AB272" i="10"/>
  <c r="BL133" i="10"/>
  <c r="AC133" i="10"/>
  <c r="BN415" i="10"/>
  <c r="AE415" i="10"/>
  <c r="BN36" i="10"/>
  <c r="AE36" i="10"/>
  <c r="AQ36" i="10"/>
  <c r="BM52" i="10"/>
  <c r="AQ52" i="10"/>
  <c r="AD52" i="10"/>
  <c r="BK32" i="10"/>
  <c r="AO32" i="10"/>
  <c r="AB32" i="10"/>
  <c r="BM427" i="10"/>
  <c r="AD427" i="10"/>
  <c r="BQ466" i="10"/>
  <c r="AH466" i="10"/>
  <c r="BR466" i="10" s="1"/>
  <c r="AD126" i="10"/>
  <c r="BM126" i="10"/>
  <c r="BE210" i="10"/>
  <c r="BP268" i="10"/>
  <c r="BA268" i="10" s="1"/>
  <c r="AG268" i="10"/>
  <c r="AH372" i="10"/>
  <c r="BR372" i="10" s="1"/>
  <c r="BQ372" i="10"/>
  <c r="BP267" i="10"/>
  <c r="BA267" i="10" s="1"/>
  <c r="AG267" i="10"/>
  <c r="BN327" i="10"/>
  <c r="AE327" i="10"/>
  <c r="BM96" i="10"/>
  <c r="AD96" i="10"/>
  <c r="BM94" i="10"/>
  <c r="AD94" i="10"/>
  <c r="BL165" i="10"/>
  <c r="AC165" i="10"/>
  <c r="AD110" i="10"/>
  <c r="BM110" i="10"/>
  <c r="BM217" i="10"/>
  <c r="AD217" i="10"/>
  <c r="AE193" i="10"/>
  <c r="BN193" i="10"/>
  <c r="AF215" i="10"/>
  <c r="BO215" i="10"/>
  <c r="AE225" i="10"/>
  <c r="BN225" i="10"/>
  <c r="BN263" i="10"/>
  <c r="AE263" i="10"/>
  <c r="BN223" i="10"/>
  <c r="AE223" i="10"/>
  <c r="BN255" i="10"/>
  <c r="AE255" i="10"/>
  <c r="AD80" i="10"/>
  <c r="BM80" i="10"/>
  <c r="BL157" i="10"/>
  <c r="AC157" i="10"/>
  <c r="AD144" i="10"/>
  <c r="BM144" i="10"/>
  <c r="AE203" i="10"/>
  <c r="BN203" i="10"/>
  <c r="AD90" i="10"/>
  <c r="BM90" i="10"/>
  <c r="AD122" i="10"/>
  <c r="BM122" i="10"/>
  <c r="AT39" i="10"/>
  <c r="AH39" i="10"/>
  <c r="BQ39" i="10"/>
  <c r="AG281" i="10"/>
  <c r="BP281" i="10"/>
  <c r="BA281" i="10" s="1"/>
  <c r="AS74" i="10"/>
  <c r="BO74" i="10"/>
  <c r="AF74" i="10"/>
  <c r="BM417" i="10"/>
  <c r="AD417" i="10"/>
  <c r="BK42" i="10"/>
  <c r="AN42" i="10"/>
  <c r="AB42" i="10"/>
  <c r="BO424" i="10"/>
  <c r="AF424" i="10"/>
  <c r="BM236" i="10"/>
  <c r="AD236" i="10"/>
  <c r="BM438" i="10"/>
  <c r="AD438" i="10"/>
  <c r="AD380" i="10"/>
  <c r="BM380" i="10"/>
  <c r="BM98" i="10"/>
  <c r="AD98" i="10"/>
  <c r="BK46" i="10"/>
  <c r="AO46" i="10"/>
  <c r="AB46" i="10"/>
  <c r="BM136" i="10"/>
  <c r="AD136" i="10"/>
  <c r="BP311" i="10"/>
  <c r="BA311" i="10" s="1"/>
  <c r="AG311" i="10"/>
  <c r="BO195" i="10"/>
  <c r="AF195" i="10"/>
  <c r="AD146" i="10"/>
  <c r="BM146" i="10"/>
  <c r="AD142" i="10"/>
  <c r="BM142" i="10"/>
  <c r="BM348" i="10"/>
  <c r="AD348" i="10"/>
  <c r="BM457" i="10"/>
  <c r="AD457" i="10"/>
  <c r="BK48" i="10"/>
  <c r="AO48" i="10"/>
  <c r="AB48" i="10"/>
  <c r="AD130" i="10"/>
  <c r="BM130" i="10"/>
  <c r="AG343" i="10"/>
  <c r="BP343" i="10"/>
  <c r="BL465" i="10"/>
  <c r="AC465" i="10"/>
  <c r="BL47" i="10"/>
  <c r="AP47" i="10"/>
  <c r="AC47" i="10"/>
  <c r="BM361" i="10"/>
  <c r="AD361" i="10"/>
  <c r="AQ65" i="10"/>
  <c r="BN65" i="10"/>
  <c r="AE65" i="10"/>
  <c r="AO66" i="10"/>
  <c r="AB66" i="10"/>
  <c r="BK66" i="10"/>
  <c r="BK28" i="10"/>
  <c r="AB28" i="10"/>
  <c r="AO28" i="10"/>
  <c r="BM34" i="10"/>
  <c r="AQ34" i="10"/>
  <c r="AD34" i="10"/>
  <c r="BM138" i="10"/>
  <c r="AD138" i="10"/>
  <c r="AQ84" i="10"/>
  <c r="BM84" i="10"/>
  <c r="AD84" i="10"/>
  <c r="BN197" i="10"/>
  <c r="AE197" i="10"/>
  <c r="AF161" i="10"/>
  <c r="BO161" i="10"/>
  <c r="BM92" i="10"/>
  <c r="AD92" i="10"/>
  <c r="AO70" i="10"/>
  <c r="BK70" i="10"/>
  <c r="AB70" i="10"/>
  <c r="BM464" i="10"/>
  <c r="AD464" i="10"/>
  <c r="BJ59" i="10"/>
  <c r="AA59" i="10"/>
  <c r="AN59" i="10"/>
  <c r="BM104" i="10"/>
  <c r="AD104" i="10"/>
  <c r="BN412" i="10"/>
  <c r="AE412" i="10"/>
  <c r="AD75" i="10"/>
  <c r="AQ75" i="10"/>
  <c r="BM75" i="10"/>
  <c r="AD431" i="10"/>
  <c r="BM431" i="10"/>
  <c r="AD86" i="10"/>
  <c r="BM86" i="10"/>
  <c r="AQ86" i="10"/>
  <c r="AP58" i="10"/>
  <c r="AC58" i="10"/>
  <c r="BL58" i="10"/>
  <c r="BM459" i="10"/>
  <c r="AD459" i="10"/>
  <c r="AD102" i="10"/>
  <c r="BM102" i="10"/>
  <c r="AQ76" i="10"/>
  <c r="BM76" i="10"/>
  <c r="AD76" i="10"/>
  <c r="BM33" i="10"/>
  <c r="AD33" i="10"/>
  <c r="AQ33" i="10"/>
  <c r="BM41" i="10"/>
  <c r="AP41" i="10"/>
  <c r="AD41" i="10"/>
  <c r="BM443" i="10"/>
  <c r="AD443" i="10"/>
  <c r="AE275" i="10"/>
  <c r="BN275" i="10"/>
  <c r="BN221" i="10"/>
  <c r="AE221" i="10"/>
  <c r="AD69" i="10"/>
  <c r="BM69" i="10"/>
  <c r="AQ69" i="10"/>
  <c r="BL17" i="10"/>
  <c r="AO17" i="10"/>
  <c r="AC17" i="10"/>
  <c r="AO6" i="10"/>
  <c r="BL6" i="10"/>
  <c r="AC6" i="10"/>
  <c r="AP23" i="10"/>
  <c r="AD23" i="10"/>
  <c r="BM23" i="10"/>
  <c r="BP320" i="10"/>
  <c r="BA320" i="10" s="1"/>
  <c r="AG320" i="10"/>
  <c r="AE273" i="10"/>
  <c r="BN273" i="10"/>
  <c r="BP262" i="10"/>
  <c r="BA262" i="10" s="1"/>
  <c r="AG262" i="10"/>
  <c r="BO13" i="10"/>
  <c r="AF13" i="10"/>
  <c r="AR13" i="10"/>
  <c r="AE265" i="10"/>
  <c r="BN265" i="10"/>
  <c r="BO2" i="10"/>
  <c r="AR2" i="10"/>
  <c r="AF2" i="10"/>
  <c r="AH202" i="10"/>
  <c r="BR202" i="10" s="1"/>
  <c r="BQ202" i="10"/>
  <c r="AE313" i="10"/>
  <c r="BN313" i="10"/>
  <c r="BK56" i="10"/>
  <c r="AO56" i="10"/>
  <c r="AB56" i="10"/>
  <c r="AF209" i="10"/>
  <c r="BO209" i="10"/>
  <c r="AG258" i="10"/>
  <c r="BP258" i="10"/>
  <c r="BA258" i="10" s="1"/>
  <c r="BP428" i="10"/>
  <c r="AG428" i="10"/>
  <c r="AF214" i="10"/>
  <c r="BO214" i="10"/>
  <c r="BM3" i="10"/>
  <c r="AP3" i="10"/>
  <c r="AD3" i="10"/>
  <c r="AR53" i="10"/>
  <c r="BN53" i="10"/>
  <c r="AE53" i="10"/>
  <c r="AC99" i="10"/>
  <c r="BL99" i="10"/>
  <c r="BE293" i="10"/>
  <c r="BE315" i="10"/>
  <c r="BK100" i="10"/>
  <c r="AB100" i="10"/>
  <c r="BO354" i="10"/>
  <c r="AF354" i="10"/>
  <c r="AF257" i="10"/>
  <c r="BO257" i="10"/>
  <c r="AG436" i="10"/>
  <c r="BP436" i="10"/>
  <c r="BA436" i="10" s="1"/>
  <c r="BP399" i="10"/>
  <c r="BA399" i="10" s="1"/>
  <c r="AG399" i="10"/>
  <c r="BE260" i="10"/>
  <c r="AR20" i="10"/>
  <c r="BO20" i="10"/>
  <c r="AF20" i="10"/>
  <c r="BP256" i="10"/>
  <c r="BA256" i="10" s="1"/>
  <c r="AG256" i="10"/>
  <c r="AR22" i="10"/>
  <c r="AF22" i="10"/>
  <c r="BO22" i="10"/>
  <c r="BO430" i="10"/>
  <c r="AF430" i="10"/>
  <c r="BP231" i="10"/>
  <c r="BA231" i="10" s="1"/>
  <c r="AG231" i="10"/>
  <c r="BN60" i="10"/>
  <c r="AR60" i="10"/>
  <c r="AE60" i="10"/>
  <c r="AF51" i="10"/>
  <c r="AR51" i="10"/>
  <c r="BO51" i="10"/>
  <c r="AE31" i="10"/>
  <c r="BN31" i="10"/>
  <c r="AR31" i="10"/>
  <c r="BP249" i="10"/>
  <c r="BA249" i="10" s="1"/>
  <c r="AG249" i="10"/>
  <c r="BP426" i="10"/>
  <c r="BA426" i="10" s="1"/>
  <c r="AG426" i="10"/>
  <c r="BO394" i="10"/>
  <c r="AF394" i="10"/>
  <c r="BO421" i="10"/>
  <c r="AF421" i="10"/>
  <c r="AT71" i="10"/>
  <c r="BP71" i="10"/>
  <c r="BA71" i="10" s="1"/>
  <c r="AG71" i="10"/>
  <c r="AG137" i="10"/>
  <c r="BP137" i="10"/>
  <c r="BA137" i="10" s="1"/>
  <c r="BP108" i="10"/>
  <c r="BA108" i="10" s="1"/>
  <c r="AG108" i="10"/>
  <c r="BN131" i="10"/>
  <c r="AE131" i="10"/>
  <c r="BO12" i="10"/>
  <c r="AF12" i="10"/>
  <c r="AR12" i="10"/>
  <c r="AF153" i="10"/>
  <c r="BO153" i="10"/>
  <c r="AE83" i="10"/>
  <c r="BN83" i="10"/>
  <c r="AH350" i="10"/>
  <c r="BR350" i="10" s="1"/>
  <c r="BQ350" i="10"/>
  <c r="AF420" i="10"/>
  <c r="BO420" i="10"/>
  <c r="BP201" i="10"/>
  <c r="BA201" i="10" s="1"/>
  <c r="AG201" i="10"/>
  <c r="BN401" i="10"/>
  <c r="AE401" i="10"/>
  <c r="AG425" i="10"/>
  <c r="BP425" i="10"/>
  <c r="BA425" i="10" s="1"/>
  <c r="AS25" i="10"/>
  <c r="AG25" i="10"/>
  <c r="BP25" i="10"/>
  <c r="BA25" i="10" s="1"/>
  <c r="BA455" i="10"/>
  <c r="BO259" i="10"/>
  <c r="AF259" i="10"/>
  <c r="AF211" i="10"/>
  <c r="BO211" i="10"/>
  <c r="BO447" i="10"/>
  <c r="AF447" i="10"/>
  <c r="AF235" i="10"/>
  <c r="BO235" i="10"/>
  <c r="BQ455" i="10"/>
  <c r="AH455" i="10"/>
  <c r="BR455" i="10" s="1"/>
  <c r="AE26" i="10"/>
  <c r="AQ26" i="10"/>
  <c r="BN26" i="10"/>
  <c r="AR19" i="10"/>
  <c r="AE19" i="10"/>
  <c r="BN19" i="10"/>
  <c r="BP402" i="10"/>
  <c r="BA402" i="10" s="1"/>
  <c r="AG402" i="10"/>
  <c r="BP227" i="10"/>
  <c r="BA227" i="10" s="1"/>
  <c r="AG227" i="10"/>
  <c r="BP213" i="10"/>
  <c r="BA213" i="10" s="1"/>
  <c r="AG213" i="10"/>
  <c r="BP219" i="10"/>
  <c r="BA219" i="10" s="1"/>
  <c r="AG219" i="10"/>
  <c r="BO205" i="10"/>
  <c r="AF205" i="10"/>
  <c r="AO7" i="10" l="1"/>
  <c r="BL7" i="10"/>
  <c r="AC7" i="10"/>
  <c r="BE113" i="10"/>
  <c r="BE188" i="10"/>
  <c r="BN171" i="10"/>
  <c r="AE171" i="10"/>
  <c r="BA121" i="10"/>
  <c r="BL216" i="10"/>
  <c r="AC216" i="10"/>
  <c r="BN352" i="10"/>
  <c r="AE352" i="10"/>
  <c r="AF40" i="10"/>
  <c r="BO40" i="10"/>
  <c r="BE411" i="10"/>
  <c r="BL407" i="10"/>
  <c r="AC407" i="10"/>
  <c r="BN117" i="10"/>
  <c r="AE117" i="10"/>
  <c r="AE400" i="10"/>
  <c r="BN400" i="10"/>
  <c r="AC224" i="10"/>
  <c r="BL224" i="10"/>
  <c r="AE118" i="10"/>
  <c r="BN118" i="10"/>
  <c r="AH121" i="10"/>
  <c r="BR121" i="10" s="1"/>
  <c r="BQ121" i="10"/>
  <c r="BE336" i="10"/>
  <c r="BE403" i="10"/>
  <c r="BQ266" i="10"/>
  <c r="AH266" i="10"/>
  <c r="BR266" i="10" s="1"/>
  <c r="AE448" i="10"/>
  <c r="BN448" i="10"/>
  <c r="AE375" i="10"/>
  <c r="BN375" i="10"/>
  <c r="BN158" i="10"/>
  <c r="AE158" i="10"/>
  <c r="AF114" i="10"/>
  <c r="BO114" i="10"/>
  <c r="AE178" i="10"/>
  <c r="BN178" i="10"/>
  <c r="BO452" i="10"/>
  <c r="AF452" i="10"/>
  <c r="BM460" i="10"/>
  <c r="AD460" i="10"/>
  <c r="BN127" i="10"/>
  <c r="AE127" i="10"/>
  <c r="BN419" i="10"/>
  <c r="AE419" i="10"/>
  <c r="BD5" i="5"/>
  <c r="AS5" i="5"/>
  <c r="BE5" i="5" s="1"/>
  <c r="BL470" i="10"/>
  <c r="AC470" i="10"/>
  <c r="AC237" i="10"/>
  <c r="BL237" i="10"/>
  <c r="AD175" i="10"/>
  <c r="BM175" i="10"/>
  <c r="BL298" i="10"/>
  <c r="AC298" i="10"/>
  <c r="BL282" i="10"/>
  <c r="AC282" i="10"/>
  <c r="BL79" i="10"/>
  <c r="AC79" i="10"/>
  <c r="BL279" i="10"/>
  <c r="AC279" i="10"/>
  <c r="BL396" i="10"/>
  <c r="AC396" i="10"/>
  <c r="BL472" i="10"/>
  <c r="AC472" i="10"/>
  <c r="AC299" i="10"/>
  <c r="BL299" i="10"/>
  <c r="BL288" i="10"/>
  <c r="AC288" i="10"/>
  <c r="BL351" i="10"/>
  <c r="AC351" i="10"/>
  <c r="BQ326" i="10"/>
  <c r="AH326" i="10"/>
  <c r="BR326" i="10" s="1"/>
  <c r="BL363" i="10"/>
  <c r="AC363" i="10"/>
  <c r="AD123" i="10"/>
  <c r="BM123" i="10"/>
  <c r="AC301" i="10"/>
  <c r="BL301" i="10"/>
  <c r="BL296" i="10"/>
  <c r="AC296" i="10"/>
  <c r="AC290" i="10"/>
  <c r="BL290" i="10"/>
  <c r="AC109" i="10"/>
  <c r="BL109" i="10"/>
  <c r="AD212" i="10"/>
  <c r="BM212" i="10"/>
  <c r="AD88" i="10"/>
  <c r="BM88" i="10"/>
  <c r="AD57" i="10"/>
  <c r="BM57" i="10"/>
  <c r="AP57" i="10"/>
  <c r="BA326" i="10"/>
  <c r="AC418" i="10"/>
  <c r="BL418" i="10"/>
  <c r="AC145" i="10"/>
  <c r="BL145" i="10"/>
  <c r="AC147" i="10"/>
  <c r="BL147" i="10"/>
  <c r="BM369" i="10"/>
  <c r="AD369" i="10"/>
  <c r="AC365" i="10"/>
  <c r="BL365" i="10"/>
  <c r="BL357" i="10"/>
  <c r="AC357" i="10"/>
  <c r="AO35" i="10"/>
  <c r="AB35" i="10"/>
  <c r="BK35" i="10"/>
  <c r="AG54" i="10"/>
  <c r="BP54" i="10"/>
  <c r="BA54" i="10" s="1"/>
  <c r="BC54" i="10" s="1"/>
  <c r="AT54" i="10"/>
  <c r="AC287" i="10"/>
  <c r="BL287" i="10"/>
  <c r="BL160" i="10"/>
  <c r="AC160" i="10"/>
  <c r="AE172" i="10"/>
  <c r="BN172" i="10"/>
  <c r="BL141" i="10"/>
  <c r="AC141" i="10"/>
  <c r="AD404" i="10"/>
  <c r="BM404" i="10"/>
  <c r="BM29" i="10"/>
  <c r="AQ29" i="10"/>
  <c r="AD29" i="10"/>
  <c r="AC379" i="10"/>
  <c r="BL379" i="10"/>
  <c r="BP377" i="10"/>
  <c r="BA377" i="10" s="1"/>
  <c r="AG377" i="10"/>
  <c r="AC283" i="10"/>
  <c r="BL283" i="10"/>
  <c r="AC422" i="10"/>
  <c r="BL422" i="10"/>
  <c r="BL297" i="10"/>
  <c r="AC297" i="10"/>
  <c r="BL345" i="10"/>
  <c r="AC345" i="10"/>
  <c r="AC251" i="10"/>
  <c r="BL251" i="10"/>
  <c r="BL291" i="10"/>
  <c r="AC291" i="10"/>
  <c r="AD306" i="10"/>
  <c r="BM306" i="10"/>
  <c r="BL103" i="10"/>
  <c r="AC103" i="10"/>
  <c r="BL304" i="10"/>
  <c r="AC304" i="10"/>
  <c r="AC244" i="10"/>
  <c r="BL244" i="10"/>
  <c r="AC339" i="10"/>
  <c r="BL339" i="10"/>
  <c r="AC239" i="10"/>
  <c r="BL239" i="10"/>
  <c r="BM292" i="10"/>
  <c r="AD292" i="10"/>
  <c r="BO253" i="10"/>
  <c r="AF253" i="10"/>
  <c r="AC387" i="10"/>
  <c r="BL387" i="10"/>
  <c r="AC383" i="10"/>
  <c r="BL383" i="10"/>
  <c r="BL243" i="10"/>
  <c r="AC243" i="10"/>
  <c r="AC341" i="10"/>
  <c r="BL341" i="10"/>
  <c r="AD45" i="10"/>
  <c r="AQ45" i="10"/>
  <c r="BM45" i="10"/>
  <c r="AC156" i="10"/>
  <c r="BL156" i="10"/>
  <c r="AC286" i="10"/>
  <c r="BL286" i="10"/>
  <c r="BL248" i="10"/>
  <c r="AC248" i="10"/>
  <c r="AC240" i="10"/>
  <c r="BL240" i="10"/>
  <c r="AC305" i="10"/>
  <c r="BL305" i="10"/>
  <c r="BM392" i="10"/>
  <c r="AD392" i="10"/>
  <c r="AC385" i="10"/>
  <c r="BL385" i="10"/>
  <c r="AQ81" i="10"/>
  <c r="AE81" i="10"/>
  <c r="BN81" i="10"/>
  <c r="AC295" i="10"/>
  <c r="BL295" i="10"/>
  <c r="BM312" i="10"/>
  <c r="AD312" i="10"/>
  <c r="AD335" i="10"/>
  <c r="BM335" i="10"/>
  <c r="BL347" i="10"/>
  <c r="AC347" i="10"/>
  <c r="BL284" i="10"/>
  <c r="AC284" i="10"/>
  <c r="AC474" i="10"/>
  <c r="BL474" i="10"/>
  <c r="AC300" i="10"/>
  <c r="BL300" i="10"/>
  <c r="BL247" i="10"/>
  <c r="AC247" i="10"/>
  <c r="AC49" i="10"/>
  <c r="BL49" i="10"/>
  <c r="AP49" i="10"/>
  <c r="BL353" i="10"/>
  <c r="AC353" i="10"/>
  <c r="AC280" i="10"/>
  <c r="BL280" i="10"/>
  <c r="AC302" i="10"/>
  <c r="BL302" i="10"/>
  <c r="AE416" i="10"/>
  <c r="BN416" i="10"/>
  <c r="BM414" i="10"/>
  <c r="AD414" i="10"/>
  <c r="BM97" i="10"/>
  <c r="AD97" i="10"/>
  <c r="AC373" i="10"/>
  <c r="BL373" i="10"/>
  <c r="AF245" i="10"/>
  <c r="BO245" i="10"/>
  <c r="AC303" i="10"/>
  <c r="BL303" i="10"/>
  <c r="AF408" i="10"/>
  <c r="BO408" i="10"/>
  <c r="AC294" i="10"/>
  <c r="BL294" i="10"/>
  <c r="BM119" i="10"/>
  <c r="AD119" i="10"/>
  <c r="AD368" i="10"/>
  <c r="BM368" i="10"/>
  <c r="AD390" i="10"/>
  <c r="BM390" i="10"/>
  <c r="BL337" i="10"/>
  <c r="AC337" i="10"/>
  <c r="AE458" i="10"/>
  <c r="BN458" i="10"/>
  <c r="BE82" i="10"/>
  <c r="AD410" i="10"/>
  <c r="BM410" i="10"/>
  <c r="BQ329" i="10"/>
  <c r="AH329" i="10"/>
  <c r="BR329" i="10" s="1"/>
  <c r="AC289" i="10"/>
  <c r="BL289" i="10"/>
  <c r="BL349" i="10"/>
  <c r="AC349" i="10"/>
  <c r="AE359" i="10"/>
  <c r="BN359" i="10"/>
  <c r="AD252" i="10"/>
  <c r="BM252" i="10"/>
  <c r="BL371" i="10"/>
  <c r="AC371" i="10"/>
  <c r="AQ85" i="10"/>
  <c r="BM85" i="10"/>
  <c r="AD85" i="10"/>
  <c r="AD30" i="10"/>
  <c r="BM30" i="10"/>
  <c r="AQ30" i="10"/>
  <c r="AF250" i="10"/>
  <c r="BO250" i="10"/>
  <c r="AP27" i="10"/>
  <c r="AC27" i="10"/>
  <c r="BL27" i="10"/>
  <c r="BL471" i="10"/>
  <c r="AC471" i="10"/>
  <c r="BM475" i="10"/>
  <c r="AD475" i="10"/>
  <c r="AP55" i="10"/>
  <c r="BM55" i="10"/>
  <c r="AD55" i="10"/>
  <c r="AC44" i="10"/>
  <c r="AP44" i="10"/>
  <c r="BL44" i="10"/>
  <c r="BN43" i="10"/>
  <c r="AE43" i="10"/>
  <c r="AR43" i="10"/>
  <c r="AC77" i="10"/>
  <c r="BL77" i="10"/>
  <c r="AP77" i="10"/>
  <c r="AC89" i="10"/>
  <c r="BL89" i="10"/>
  <c r="AC87" i="10"/>
  <c r="BL87" i="10"/>
  <c r="BL73" i="10"/>
  <c r="AP73" i="10"/>
  <c r="AC73" i="10"/>
  <c r="BM72" i="10"/>
  <c r="AQ72" i="10"/>
  <c r="AD72" i="10"/>
  <c r="BE393" i="10"/>
  <c r="AO2" i="5"/>
  <c r="AZ2" i="5"/>
  <c r="AQ14" i="10"/>
  <c r="BN14" i="10"/>
  <c r="AE14" i="10"/>
  <c r="BQ450" i="10"/>
  <c r="AH450" i="10"/>
  <c r="BR450" i="10" s="1"/>
  <c r="BO38" i="10"/>
  <c r="AF38" i="10"/>
  <c r="AR38" i="10"/>
  <c r="AG473" i="10"/>
  <c r="BP473" i="10"/>
  <c r="BA473" i="10" s="1"/>
  <c r="AP11" i="10"/>
  <c r="AD11" i="10"/>
  <c r="BM11" i="10"/>
  <c r="BP461" i="10"/>
  <c r="BA461" i="10" s="1"/>
  <c r="AG461" i="10"/>
  <c r="BO435" i="10"/>
  <c r="AF435" i="10"/>
  <c r="AR68" i="10"/>
  <c r="BO68" i="10"/>
  <c r="AF68" i="10"/>
  <c r="BN18" i="10"/>
  <c r="AE18" i="10"/>
  <c r="AQ18" i="10"/>
  <c r="BR24" i="10"/>
  <c r="BE24" i="10" s="1"/>
  <c r="AU24" i="10"/>
  <c r="AV24" i="10"/>
  <c r="AQ8" i="10"/>
  <c r="AE8" i="10"/>
  <c r="BN8" i="10"/>
  <c r="BO323" i="10"/>
  <c r="AF323" i="10"/>
  <c r="BA450" i="10"/>
  <c r="AF62" i="10"/>
  <c r="AS62" i="10"/>
  <c r="BO62" i="10"/>
  <c r="AD16" i="10"/>
  <c r="BM16" i="10"/>
  <c r="AP16" i="10"/>
  <c r="BP321" i="10"/>
  <c r="BA321" i="10" s="1"/>
  <c r="AG321" i="10"/>
  <c r="AF21" i="10"/>
  <c r="AR21" i="10"/>
  <c r="BO21" i="10"/>
  <c r="BQ277" i="10"/>
  <c r="AH277" i="10"/>
  <c r="BR277" i="10" s="1"/>
  <c r="AG444" i="10"/>
  <c r="BP444" i="10"/>
  <c r="BQ269" i="10"/>
  <c r="AH269" i="10"/>
  <c r="BR269" i="10" s="1"/>
  <c r="AG15" i="10"/>
  <c r="BP15" i="10"/>
  <c r="BA15" i="10" s="1"/>
  <c r="AS15" i="10"/>
  <c r="AQ4" i="10"/>
  <c r="BN4" i="10"/>
  <c r="AE4" i="10"/>
  <c r="BO333" i="10"/>
  <c r="AF333" i="10"/>
  <c r="BQ386" i="10"/>
  <c r="AH386" i="10"/>
  <c r="BR386" i="10" s="1"/>
  <c r="BP285" i="10"/>
  <c r="AG285" i="10"/>
  <c r="AH233" i="10"/>
  <c r="BR233" i="10" s="1"/>
  <c r="BQ233" i="10"/>
  <c r="AG469" i="10"/>
  <c r="BP469" i="10"/>
  <c r="BP395" i="10"/>
  <c r="AG395" i="10"/>
  <c r="AG309" i="10"/>
  <c r="BP309" i="10"/>
  <c r="BA309" i="10" s="1"/>
  <c r="AF367" i="10"/>
  <c r="BO367" i="10"/>
  <c r="BA317" i="10"/>
  <c r="BN9" i="10"/>
  <c r="AQ9" i="10"/>
  <c r="AE9" i="10"/>
  <c r="BO63" i="10"/>
  <c r="AF63" i="10"/>
  <c r="AS63" i="10"/>
  <c r="BQ317" i="10"/>
  <c r="AH317" i="10"/>
  <c r="BR317" i="10" s="1"/>
  <c r="AQ5" i="10"/>
  <c r="AE5" i="10"/>
  <c r="BN5" i="10"/>
  <c r="AH322" i="10"/>
  <c r="BR322" i="10" s="1"/>
  <c r="BQ322" i="10"/>
  <c r="BE261" i="10"/>
  <c r="AP78" i="10"/>
  <c r="BL78" i="10"/>
  <c r="AC78" i="10"/>
  <c r="BE446" i="10"/>
  <c r="AV64" i="10"/>
  <c r="BR64" i="10"/>
  <c r="BE64" i="10" s="1"/>
  <c r="AH432" i="10"/>
  <c r="BR432" i="10" s="1"/>
  <c r="BQ432" i="10"/>
  <c r="AH154" i="10"/>
  <c r="BR154" i="10" s="1"/>
  <c r="BQ154" i="10"/>
  <c r="BL355" i="10"/>
  <c r="AC355" i="10"/>
  <c r="BL366" i="10"/>
  <c r="AC366" i="10"/>
  <c r="BM159" i="10"/>
  <c r="AD159" i="10"/>
  <c r="AD143" i="10"/>
  <c r="BM143" i="10"/>
  <c r="AD107" i="10"/>
  <c r="BM107" i="10"/>
  <c r="BL163" i="10"/>
  <c r="AC163" i="10"/>
  <c r="BN105" i="10"/>
  <c r="AE105" i="10"/>
  <c r="BE155" i="10"/>
  <c r="BE439" i="10"/>
  <c r="BE449" i="10"/>
  <c r="AS50" i="10"/>
  <c r="AF50" i="10"/>
  <c r="BO50" i="10"/>
  <c r="BE332" i="10"/>
  <c r="AF186" i="10"/>
  <c r="BO186" i="10"/>
  <c r="AH319" i="10"/>
  <c r="BR319" i="10" s="1"/>
  <c r="BQ319" i="10"/>
  <c r="BP128" i="10"/>
  <c r="BA128" i="10" s="1"/>
  <c r="AG128" i="10"/>
  <c r="AT10" i="10"/>
  <c r="BQ10" i="10"/>
  <c r="AH10" i="10"/>
  <c r="AT40" i="10"/>
  <c r="BO331" i="10"/>
  <c r="AF331" i="10"/>
  <c r="BE112" i="10"/>
  <c r="BE328" i="10"/>
  <c r="AG440" i="10"/>
  <c r="BP440" i="10"/>
  <c r="BA440" i="10" s="1"/>
  <c r="BP190" i="10"/>
  <c r="BA190" i="10" s="1"/>
  <c r="AG190" i="10"/>
  <c r="AG442" i="10"/>
  <c r="BP442" i="10"/>
  <c r="BA442" i="10" s="1"/>
  <c r="BE191" i="10"/>
  <c r="BO325" i="10"/>
  <c r="AF325" i="10"/>
  <c r="BO434" i="10"/>
  <c r="AF434" i="10"/>
  <c r="BP162" i="10"/>
  <c r="BA162" i="10" s="1"/>
  <c r="AG162" i="10"/>
  <c r="BP67" i="10"/>
  <c r="BA67" i="10" s="1"/>
  <c r="AT67" i="10"/>
  <c r="AG67" i="10"/>
  <c r="BE406" i="10"/>
  <c r="BP204" i="10"/>
  <c r="BA204" i="10" s="1"/>
  <c r="AG204" i="10"/>
  <c r="AH356" i="10"/>
  <c r="BR356" i="10" s="1"/>
  <c r="BQ356" i="10"/>
  <c r="AG391" i="10"/>
  <c r="BP391" i="10"/>
  <c r="BA391" i="10" s="1"/>
  <c r="BE264" i="10"/>
  <c r="BE466" i="10"/>
  <c r="AD381" i="10"/>
  <c r="BM381" i="10"/>
  <c r="BM342" i="10"/>
  <c r="AD342" i="10"/>
  <c r="BL170" i="10"/>
  <c r="AC170" i="10"/>
  <c r="AR52" i="10"/>
  <c r="BN52" i="10"/>
  <c r="AE52" i="10"/>
  <c r="BO36" i="10"/>
  <c r="AF36" i="10"/>
  <c r="AR36" i="10"/>
  <c r="AC272" i="10"/>
  <c r="BL272" i="10"/>
  <c r="AC278" i="10"/>
  <c r="BL278" i="10"/>
  <c r="AC274" i="10"/>
  <c r="BL274" i="10"/>
  <c r="BO415" i="10"/>
  <c r="AF415" i="10"/>
  <c r="BM133" i="10"/>
  <c r="AD133" i="10"/>
  <c r="BL451" i="10"/>
  <c r="AC451" i="10"/>
  <c r="BM61" i="10"/>
  <c r="AD61" i="10"/>
  <c r="AP61" i="10"/>
  <c r="BL378" i="10"/>
  <c r="AC378" i="10"/>
  <c r="BL276" i="10"/>
  <c r="AC276" i="10"/>
  <c r="BL441" i="10"/>
  <c r="AC441" i="10"/>
  <c r="AE126" i="10"/>
  <c r="BN126" i="10"/>
  <c r="AE427" i="10"/>
  <c r="BN427" i="10"/>
  <c r="BL32" i="10"/>
  <c r="AP32" i="10"/>
  <c r="AC32" i="10"/>
  <c r="BE372" i="10"/>
  <c r="AH267" i="10"/>
  <c r="BR267" i="10" s="1"/>
  <c r="BQ267" i="10"/>
  <c r="AH268" i="10"/>
  <c r="BR268" i="10" s="1"/>
  <c r="BQ268" i="10"/>
  <c r="AF203" i="10"/>
  <c r="BO203" i="10"/>
  <c r="BN144" i="10"/>
  <c r="AE144" i="10"/>
  <c r="BN80" i="10"/>
  <c r="AE80" i="10"/>
  <c r="BO223" i="10"/>
  <c r="AF223" i="10"/>
  <c r="AF263" i="10"/>
  <c r="BO263" i="10"/>
  <c r="AF225" i="10"/>
  <c r="BO225" i="10"/>
  <c r="BP215" i="10"/>
  <c r="BA215" i="10" s="1"/>
  <c r="AG215" i="10"/>
  <c r="BN217" i="10"/>
  <c r="AE217" i="10"/>
  <c r="BM165" i="10"/>
  <c r="AD165" i="10"/>
  <c r="AE94" i="10"/>
  <c r="BN94" i="10"/>
  <c r="AE96" i="10"/>
  <c r="BN96" i="10"/>
  <c r="AF327" i="10"/>
  <c r="BO327" i="10"/>
  <c r="BN122" i="10"/>
  <c r="AE122" i="10"/>
  <c r="BN90" i="10"/>
  <c r="AE90" i="10"/>
  <c r="BM157" i="10"/>
  <c r="AD157" i="10"/>
  <c r="BO255" i="10"/>
  <c r="AF255" i="10"/>
  <c r="BO193" i="10"/>
  <c r="AF193" i="10"/>
  <c r="BN110" i="10"/>
  <c r="AE110" i="10"/>
  <c r="AT74" i="10"/>
  <c r="AG74" i="10"/>
  <c r="BP74" i="10"/>
  <c r="BA74" i="10" s="1"/>
  <c r="AH281" i="10"/>
  <c r="BR281" i="10" s="1"/>
  <c r="BQ281" i="10"/>
  <c r="BR39" i="10"/>
  <c r="AU39" i="10"/>
  <c r="AV39" i="10"/>
  <c r="BO221" i="10"/>
  <c r="AF221" i="10"/>
  <c r="AF275" i="10"/>
  <c r="BO275" i="10"/>
  <c r="BN102" i="10"/>
  <c r="AE102" i="10"/>
  <c r="AQ58" i="10"/>
  <c r="BM58" i="10"/>
  <c r="AD58" i="10"/>
  <c r="AE86" i="10"/>
  <c r="BN86" i="10"/>
  <c r="AR86" i="10"/>
  <c r="AE431" i="10"/>
  <c r="BN431" i="10"/>
  <c r="AF412" i="10"/>
  <c r="BO412" i="10"/>
  <c r="AE104" i="10"/>
  <c r="BN104" i="10"/>
  <c r="BN92" i="10"/>
  <c r="AE92" i="10"/>
  <c r="AG161" i="10"/>
  <c r="BP161" i="10"/>
  <c r="BA161" i="10" s="1"/>
  <c r="AF197" i="10"/>
  <c r="BO197" i="10"/>
  <c r="AR84" i="10"/>
  <c r="BN84" i="10"/>
  <c r="AE84" i="10"/>
  <c r="AE138" i="10"/>
  <c r="BN138" i="10"/>
  <c r="BN34" i="10"/>
  <c r="AE34" i="10"/>
  <c r="AR34" i="10"/>
  <c r="BL28" i="10"/>
  <c r="AC28" i="10"/>
  <c r="AP28" i="10"/>
  <c r="AR65" i="10"/>
  <c r="AF65" i="10"/>
  <c r="BO65" i="10"/>
  <c r="AH343" i="10"/>
  <c r="BR343" i="10" s="1"/>
  <c r="BQ343" i="10"/>
  <c r="BL48" i="10"/>
  <c r="AP48" i="10"/>
  <c r="AC48" i="10"/>
  <c r="BN348" i="10"/>
  <c r="AE348" i="10"/>
  <c r="AE142" i="10"/>
  <c r="BN142" i="10"/>
  <c r="BN146" i="10"/>
  <c r="AE146" i="10"/>
  <c r="BL46" i="10"/>
  <c r="AP46" i="10"/>
  <c r="AC46" i="10"/>
  <c r="AE98" i="10"/>
  <c r="BN98" i="10"/>
  <c r="BN380" i="10"/>
  <c r="AE380" i="10"/>
  <c r="BN438" i="10"/>
  <c r="AE438" i="10"/>
  <c r="AE236" i="10"/>
  <c r="BN236" i="10"/>
  <c r="AR69" i="10"/>
  <c r="BN69" i="10"/>
  <c r="AE69" i="10"/>
  <c r="BN443" i="10"/>
  <c r="AE443" i="10"/>
  <c r="BN41" i="10"/>
  <c r="AQ41" i="10"/>
  <c r="AE41" i="10"/>
  <c r="AR33" i="10"/>
  <c r="BN33" i="10"/>
  <c r="AE33" i="10"/>
  <c r="AR76" i="10"/>
  <c r="BN76" i="10"/>
  <c r="AE76" i="10"/>
  <c r="AE459" i="10"/>
  <c r="BN459" i="10"/>
  <c r="BN75" i="10"/>
  <c r="AR75" i="10"/>
  <c r="AE75" i="10"/>
  <c r="BK59" i="10"/>
  <c r="AB59" i="10"/>
  <c r="AO59" i="10"/>
  <c r="AE464" i="10"/>
  <c r="BN464" i="10"/>
  <c r="AP70" i="10"/>
  <c r="BL70" i="10"/>
  <c r="AC70" i="10"/>
  <c r="AP66" i="10"/>
  <c r="BL66" i="10"/>
  <c r="AC66" i="10"/>
  <c r="AE361" i="10"/>
  <c r="BN361" i="10"/>
  <c r="AD47" i="10"/>
  <c r="BM47" i="10"/>
  <c r="AQ47" i="10"/>
  <c r="BM465" i="10"/>
  <c r="AD465" i="10"/>
  <c r="BA343" i="10"/>
  <c r="BN130" i="10"/>
  <c r="AE130" i="10"/>
  <c r="AE457" i="10"/>
  <c r="BN457" i="10"/>
  <c r="AG195" i="10"/>
  <c r="BP195" i="10"/>
  <c r="BQ311" i="10"/>
  <c r="AH311" i="10"/>
  <c r="BR311" i="10" s="1"/>
  <c r="BN136" i="10"/>
  <c r="AE136" i="10"/>
  <c r="AG424" i="10"/>
  <c r="BP424" i="10"/>
  <c r="BA424" i="10" s="1"/>
  <c r="BL42" i="10"/>
  <c r="AC42" i="10"/>
  <c r="AO42" i="10"/>
  <c r="AE417" i="10"/>
  <c r="BN417" i="10"/>
  <c r="BO53" i="10"/>
  <c r="AS53" i="10"/>
  <c r="AF53" i="10"/>
  <c r="BQ428" i="10"/>
  <c r="AH428" i="10"/>
  <c r="BR428" i="10" s="1"/>
  <c r="AC56" i="10"/>
  <c r="AP56" i="10"/>
  <c r="BL56" i="10"/>
  <c r="BO313" i="10"/>
  <c r="AF313" i="10"/>
  <c r="AF273" i="10"/>
  <c r="BO273" i="10"/>
  <c r="BN23" i="10"/>
  <c r="AQ23" i="10"/>
  <c r="AE23" i="10"/>
  <c r="AP6" i="10"/>
  <c r="BM6" i="10"/>
  <c r="AD6" i="10"/>
  <c r="BM17" i="10"/>
  <c r="AP17" i="10"/>
  <c r="AD17" i="10"/>
  <c r="AQ3" i="10"/>
  <c r="BN3" i="10"/>
  <c r="AE3" i="10"/>
  <c r="BP214" i="10"/>
  <c r="BA214" i="10" s="1"/>
  <c r="AG214" i="10"/>
  <c r="BA428" i="10"/>
  <c r="BQ258" i="10"/>
  <c r="AH258" i="10"/>
  <c r="BR258" i="10" s="1"/>
  <c r="BP209" i="10"/>
  <c r="BA209" i="10" s="1"/>
  <c r="AG209" i="10"/>
  <c r="BE202" i="10"/>
  <c r="AS2" i="10"/>
  <c r="AG2" i="10"/>
  <c r="BP2" i="10"/>
  <c r="BA2" i="10" s="1"/>
  <c r="BO265" i="10"/>
  <c r="AF265" i="10"/>
  <c r="AS13" i="10"/>
  <c r="BP13" i="10"/>
  <c r="BA13" i="10" s="1"/>
  <c r="AG13" i="10"/>
  <c r="AH262" i="10"/>
  <c r="BR262" i="10" s="1"/>
  <c r="BQ262" i="10"/>
  <c r="AH320" i="10"/>
  <c r="BR320" i="10" s="1"/>
  <c r="BQ320" i="10"/>
  <c r="AD99" i="10"/>
  <c r="BM99" i="10"/>
  <c r="BE455" i="10"/>
  <c r="BL100" i="10"/>
  <c r="AC100" i="10"/>
  <c r="BQ399" i="10"/>
  <c r="AH399" i="10"/>
  <c r="BR399" i="10" s="1"/>
  <c r="BQ436" i="10"/>
  <c r="AH436" i="10"/>
  <c r="BR436" i="10" s="1"/>
  <c r="BP354" i="10"/>
  <c r="BA354" i="10" s="1"/>
  <c r="AG354" i="10"/>
  <c r="BP257" i="10"/>
  <c r="BA257" i="10" s="1"/>
  <c r="AG257" i="10"/>
  <c r="BP12" i="10"/>
  <c r="BA12" i="10" s="1"/>
  <c r="AG12" i="10"/>
  <c r="AS12" i="10"/>
  <c r="AF131" i="10"/>
  <c r="BO131" i="10"/>
  <c r="AH108" i="10"/>
  <c r="BR108" i="10" s="1"/>
  <c r="BQ108" i="10"/>
  <c r="AH71" i="10"/>
  <c r="AU71" i="10"/>
  <c r="BQ71" i="10"/>
  <c r="BO60" i="10"/>
  <c r="AF60" i="10"/>
  <c r="AS60" i="10"/>
  <c r="BP22" i="10"/>
  <c r="BA22" i="10" s="1"/>
  <c r="AG22" i="10"/>
  <c r="AS22" i="10"/>
  <c r="BQ256" i="10"/>
  <c r="AH256" i="10"/>
  <c r="BR256" i="10" s="1"/>
  <c r="AS20" i="10"/>
  <c r="BP20" i="10"/>
  <c r="BA20" i="10" s="1"/>
  <c r="AG20" i="10"/>
  <c r="BQ137" i="10"/>
  <c r="AH137" i="10"/>
  <c r="BR137" i="10" s="1"/>
  <c r="BP421" i="10"/>
  <c r="BA421" i="10" s="1"/>
  <c r="AG421" i="10"/>
  <c r="BP394" i="10"/>
  <c r="BA394" i="10" s="1"/>
  <c r="AG394" i="10"/>
  <c r="BQ426" i="10"/>
  <c r="AH426" i="10"/>
  <c r="BR426" i="10" s="1"/>
  <c r="AH249" i="10"/>
  <c r="BR249" i="10" s="1"/>
  <c r="BQ249" i="10"/>
  <c r="BO31" i="10"/>
  <c r="AF31" i="10"/>
  <c r="AS31" i="10"/>
  <c r="AS51" i="10"/>
  <c r="AG51" i="10"/>
  <c r="BP51" i="10"/>
  <c r="BA51" i="10" s="1"/>
  <c r="BC51" i="10" s="1"/>
  <c r="AH231" i="10"/>
  <c r="BR231" i="10" s="1"/>
  <c r="BQ231" i="10"/>
  <c r="AG430" i="10"/>
  <c r="BP430" i="10"/>
  <c r="BA430" i="10" s="1"/>
  <c r="AS19" i="10"/>
  <c r="AF19" i="10"/>
  <c r="BO19" i="10"/>
  <c r="AR26" i="10"/>
  <c r="BO26" i="10"/>
  <c r="AF26" i="10"/>
  <c r="BP235" i="10"/>
  <c r="BA235" i="10" s="1"/>
  <c r="AG235" i="10"/>
  <c r="BP211" i="10"/>
  <c r="AG211" i="10"/>
  <c r="AH425" i="10"/>
  <c r="BR425" i="10" s="1"/>
  <c r="BQ425" i="10"/>
  <c r="AH201" i="10"/>
  <c r="BR201" i="10" s="1"/>
  <c r="BQ201" i="10"/>
  <c r="BP420" i="10"/>
  <c r="BA420" i="10" s="1"/>
  <c r="AG420" i="10"/>
  <c r="BE350" i="10"/>
  <c r="BP153" i="10"/>
  <c r="BA153" i="10" s="1"/>
  <c r="AG153" i="10"/>
  <c r="BP205" i="10"/>
  <c r="BA205" i="10" s="1"/>
  <c r="AG205" i="10"/>
  <c r="AH219" i="10"/>
  <c r="BR219" i="10" s="1"/>
  <c r="BQ219" i="10"/>
  <c r="AH213" i="10"/>
  <c r="BR213" i="10" s="1"/>
  <c r="BQ213" i="10"/>
  <c r="AH227" i="10"/>
  <c r="BR227" i="10" s="1"/>
  <c r="BQ227" i="10"/>
  <c r="AH402" i="10"/>
  <c r="BR402" i="10" s="1"/>
  <c r="BQ402" i="10"/>
  <c r="BP447" i="10"/>
  <c r="BA447" i="10" s="1"/>
  <c r="AG447" i="10"/>
  <c r="BP259" i="10"/>
  <c r="BA259" i="10" s="1"/>
  <c r="AG259" i="10"/>
  <c r="BQ25" i="10"/>
  <c r="AT25" i="10"/>
  <c r="AH25" i="10"/>
  <c r="BO401" i="10"/>
  <c r="AF401" i="10"/>
  <c r="BO83" i="10"/>
  <c r="AF83" i="10"/>
  <c r="BM7" i="10" l="1"/>
  <c r="AP7" i="10"/>
  <c r="AD7" i="10"/>
  <c r="BE121" i="10"/>
  <c r="BO117" i="10"/>
  <c r="AF117" i="10"/>
  <c r="AF448" i="10"/>
  <c r="BO448" i="10"/>
  <c r="BM216" i="10"/>
  <c r="AD216" i="10"/>
  <c r="AD407" i="10"/>
  <c r="BM407" i="10"/>
  <c r="BE266" i="10"/>
  <c r="BO118" i="10"/>
  <c r="AF118" i="10"/>
  <c r="BE326" i="10"/>
  <c r="BM224" i="10"/>
  <c r="AD224" i="10"/>
  <c r="AF171" i="10"/>
  <c r="BO171" i="10"/>
  <c r="BE329" i="10"/>
  <c r="BP40" i="10"/>
  <c r="BA40" i="10" s="1"/>
  <c r="AG40" i="10"/>
  <c r="AF375" i="10"/>
  <c r="BO375" i="10"/>
  <c r="BO400" i="10"/>
  <c r="AF400" i="10"/>
  <c r="AF352" i="10"/>
  <c r="BO352" i="10"/>
  <c r="BP452" i="10"/>
  <c r="BA452" i="10" s="1"/>
  <c r="AG452" i="10"/>
  <c r="AF158" i="10"/>
  <c r="BO158" i="10"/>
  <c r="BO178" i="10"/>
  <c r="AF178" i="10"/>
  <c r="BP114" i="10"/>
  <c r="BA114" i="10" s="1"/>
  <c r="AG114" i="10"/>
  <c r="BO127" i="10"/>
  <c r="AF127" i="10"/>
  <c r="AE460" i="10"/>
  <c r="BN460" i="10"/>
  <c r="BG5" i="5" a="1"/>
  <c r="BG5" i="5" s="1"/>
  <c r="BF5" i="5" a="1"/>
  <c r="BF5" i="5" s="1"/>
  <c r="BO419" i="10"/>
  <c r="AF419" i="10"/>
  <c r="AG250" i="10"/>
  <c r="BP250" i="10"/>
  <c r="BA250" i="10" s="1"/>
  <c r="AE85" i="10"/>
  <c r="AR85" i="10"/>
  <c r="BN85" i="10"/>
  <c r="BN252" i="10"/>
  <c r="AE252" i="10"/>
  <c r="BO359" i="10"/>
  <c r="AF359" i="10"/>
  <c r="AD289" i="10"/>
  <c r="BM289" i="10"/>
  <c r="BN410" i="10"/>
  <c r="AE410" i="10"/>
  <c r="BM337" i="10"/>
  <c r="AD337" i="10"/>
  <c r="BM294" i="10"/>
  <c r="AD294" i="10"/>
  <c r="AG408" i="10"/>
  <c r="BP408" i="10"/>
  <c r="BA408" i="10" s="1"/>
  <c r="BM303" i="10"/>
  <c r="AD303" i="10"/>
  <c r="AG245" i="10"/>
  <c r="BP245" i="10"/>
  <c r="BA245" i="10" s="1"/>
  <c r="AD373" i="10"/>
  <c r="BM373" i="10"/>
  <c r="AE414" i="10"/>
  <c r="BN414" i="10"/>
  <c r="AF416" i="10"/>
  <c r="BO416" i="10"/>
  <c r="BM302" i="10"/>
  <c r="AD302" i="10"/>
  <c r="BM280" i="10"/>
  <c r="AD280" i="10"/>
  <c r="BM353" i="10"/>
  <c r="AD353" i="10"/>
  <c r="AQ49" i="10"/>
  <c r="BM49" i="10"/>
  <c r="AD49" i="10"/>
  <c r="AD247" i="10"/>
  <c r="BM247" i="10"/>
  <c r="AD300" i="10"/>
  <c r="BM300" i="10"/>
  <c r="AD474" i="10"/>
  <c r="BM474" i="10"/>
  <c r="AE335" i="10"/>
  <c r="BN335" i="10"/>
  <c r="AD295" i="10"/>
  <c r="BM295" i="10"/>
  <c r="AF81" i="10"/>
  <c r="AR81" i="10"/>
  <c r="BO81" i="10"/>
  <c r="BM385" i="10"/>
  <c r="AD385" i="10"/>
  <c r="BN392" i="10"/>
  <c r="AE392" i="10"/>
  <c r="AD305" i="10"/>
  <c r="BM305" i="10"/>
  <c r="BM240" i="10"/>
  <c r="AD240" i="10"/>
  <c r="BM286" i="10"/>
  <c r="AD286" i="10"/>
  <c r="AD156" i="10"/>
  <c r="BM156" i="10"/>
  <c r="BM341" i="10"/>
  <c r="AD341" i="10"/>
  <c r="BN292" i="10"/>
  <c r="AE292" i="10"/>
  <c r="AD239" i="10"/>
  <c r="BM239" i="10"/>
  <c r="AD339" i="10"/>
  <c r="BM339" i="10"/>
  <c r="BN306" i="10"/>
  <c r="AE306" i="10"/>
  <c r="BM251" i="10"/>
  <c r="AD251" i="10"/>
  <c r="BM297" i="10"/>
  <c r="AD297" i="10"/>
  <c r="BQ377" i="10"/>
  <c r="AH377" i="10"/>
  <c r="BR377" i="10" s="1"/>
  <c r="AR29" i="10"/>
  <c r="AE29" i="10"/>
  <c r="BN29" i="10"/>
  <c r="BN404" i="10"/>
  <c r="AE404" i="10"/>
  <c r="BM141" i="10"/>
  <c r="AD141" i="10"/>
  <c r="AF172" i="10"/>
  <c r="BO172" i="10"/>
  <c r="AD287" i="10"/>
  <c r="BM287" i="10"/>
  <c r="AH54" i="10"/>
  <c r="AU54" i="10"/>
  <c r="BQ54" i="10"/>
  <c r="AP35" i="10"/>
  <c r="AC35" i="10"/>
  <c r="BL35" i="10"/>
  <c r="BM357" i="10"/>
  <c r="AD357" i="10"/>
  <c r="BN369" i="10"/>
  <c r="AE369" i="10"/>
  <c r="BM147" i="10"/>
  <c r="AD147" i="10"/>
  <c r="BM145" i="10"/>
  <c r="AD145" i="10"/>
  <c r="BM418" i="10"/>
  <c r="AD418" i="10"/>
  <c r="AE57" i="10"/>
  <c r="BN57" i="10"/>
  <c r="AQ57" i="10"/>
  <c r="BM296" i="10"/>
  <c r="AD296" i="10"/>
  <c r="AD363" i="10"/>
  <c r="BM363" i="10"/>
  <c r="BM472" i="10"/>
  <c r="AD472" i="10"/>
  <c r="AD396" i="10"/>
  <c r="BM396" i="10"/>
  <c r="AD279" i="10"/>
  <c r="BM279" i="10"/>
  <c r="AD79" i="10"/>
  <c r="BM79" i="10"/>
  <c r="BM282" i="10"/>
  <c r="AD282" i="10"/>
  <c r="AD298" i="10"/>
  <c r="BM298" i="10"/>
  <c r="AD237" i="10"/>
  <c r="BM237" i="10"/>
  <c r="AD470" i="10"/>
  <c r="BM470" i="10"/>
  <c r="BN30" i="10"/>
  <c r="AR30" i="10"/>
  <c r="AE30" i="10"/>
  <c r="AD371" i="10"/>
  <c r="BM371" i="10"/>
  <c r="BM349" i="10"/>
  <c r="AD349" i="10"/>
  <c r="AF458" i="10"/>
  <c r="BO458" i="10"/>
  <c r="AE390" i="10"/>
  <c r="BN390" i="10"/>
  <c r="BN368" i="10"/>
  <c r="AE368" i="10"/>
  <c r="AE119" i="10"/>
  <c r="BN119" i="10"/>
  <c r="AE97" i="10"/>
  <c r="BN97" i="10"/>
  <c r="AD284" i="10"/>
  <c r="BM284" i="10"/>
  <c r="AD347" i="10"/>
  <c r="BM347" i="10"/>
  <c r="AE312" i="10"/>
  <c r="BN312" i="10"/>
  <c r="BM248" i="10"/>
  <c r="AD248" i="10"/>
  <c r="BN45" i="10"/>
  <c r="AE45" i="10"/>
  <c r="AR45" i="10"/>
  <c r="BM243" i="10"/>
  <c r="AD243" i="10"/>
  <c r="BM383" i="10"/>
  <c r="AD383" i="10"/>
  <c r="AD387" i="10"/>
  <c r="BM387" i="10"/>
  <c r="AG253" i="10"/>
  <c r="BP253" i="10"/>
  <c r="BA253" i="10" s="1"/>
  <c r="BM244" i="10"/>
  <c r="AD244" i="10"/>
  <c r="BM304" i="10"/>
  <c r="AD304" i="10"/>
  <c r="AD103" i="10"/>
  <c r="BM103" i="10"/>
  <c r="AD291" i="10"/>
  <c r="BM291" i="10"/>
  <c r="AD345" i="10"/>
  <c r="BM345" i="10"/>
  <c r="AD422" i="10"/>
  <c r="BM422" i="10"/>
  <c r="AD283" i="10"/>
  <c r="BM283" i="10"/>
  <c r="BM379" i="10"/>
  <c r="AD379" i="10"/>
  <c r="BM160" i="10"/>
  <c r="AD160" i="10"/>
  <c r="BM365" i="10"/>
  <c r="AD365" i="10"/>
  <c r="AE88" i="10"/>
  <c r="BN88" i="10"/>
  <c r="AE212" i="10"/>
  <c r="BN212" i="10"/>
  <c r="AD109" i="10"/>
  <c r="BM109" i="10"/>
  <c r="BM290" i="10"/>
  <c r="AD290" i="10"/>
  <c r="BM301" i="10"/>
  <c r="AD301" i="10"/>
  <c r="AE123" i="10"/>
  <c r="BN123" i="10"/>
  <c r="BM351" i="10"/>
  <c r="AD351" i="10"/>
  <c r="BM288" i="10"/>
  <c r="AD288" i="10"/>
  <c r="AD299" i="10"/>
  <c r="BM299" i="10"/>
  <c r="AE175" i="10"/>
  <c r="BN175" i="10"/>
  <c r="AE55" i="10"/>
  <c r="BN55" i="10"/>
  <c r="AQ55" i="10"/>
  <c r="AD27" i="10"/>
  <c r="AQ27" i="10"/>
  <c r="BM27" i="10"/>
  <c r="AE475" i="10"/>
  <c r="BN475" i="10"/>
  <c r="AD471" i="10"/>
  <c r="BM471" i="10"/>
  <c r="AF43" i="10"/>
  <c r="BO43" i="10"/>
  <c r="AS43" i="10"/>
  <c r="AQ44" i="10"/>
  <c r="AD44" i="10"/>
  <c r="BM44" i="10"/>
  <c r="BE450" i="10"/>
  <c r="BM77" i="10"/>
  <c r="AD77" i="10"/>
  <c r="AQ77" i="10"/>
  <c r="BM89" i="10"/>
  <c r="AD89" i="10"/>
  <c r="BM87" i="10"/>
  <c r="AD87" i="10"/>
  <c r="BE277" i="10"/>
  <c r="AE72" i="10"/>
  <c r="AR72" i="10"/>
  <c r="BN72" i="10"/>
  <c r="AD73" i="10"/>
  <c r="BM73" i="10"/>
  <c r="AQ73" i="10"/>
  <c r="BE233" i="10"/>
  <c r="BA444" i="10"/>
  <c r="AH321" i="10"/>
  <c r="BR321" i="10" s="1"/>
  <c r="BQ321" i="10"/>
  <c r="AE16" i="10"/>
  <c r="AQ16" i="10"/>
  <c r="BN16" i="10"/>
  <c r="BP323" i="10"/>
  <c r="BA323" i="10" s="1"/>
  <c r="AG323" i="10"/>
  <c r="AR8" i="10"/>
  <c r="BO8" i="10"/>
  <c r="AF8" i="10"/>
  <c r="AF18" i="10"/>
  <c r="AR18" i="10"/>
  <c r="BO18" i="10"/>
  <c r="AS68" i="10"/>
  <c r="AG68" i="10"/>
  <c r="BP68" i="10"/>
  <c r="BA68" i="10" s="1"/>
  <c r="AG435" i="10"/>
  <c r="BP435" i="10"/>
  <c r="BA435" i="10" s="1"/>
  <c r="BQ461" i="10"/>
  <c r="AH461" i="10"/>
  <c r="BR461" i="10" s="1"/>
  <c r="AF14" i="10"/>
  <c r="BO14" i="10"/>
  <c r="AR14" i="10"/>
  <c r="BA2" i="5"/>
  <c r="AP2" i="5"/>
  <c r="BQ444" i="10"/>
  <c r="AH444" i="10"/>
  <c r="BR444" i="10" s="1"/>
  <c r="AG21" i="10"/>
  <c r="BP21" i="10"/>
  <c r="BA21" i="10" s="1"/>
  <c r="AS21" i="10"/>
  <c r="AG62" i="10"/>
  <c r="AT62" i="10"/>
  <c r="BP62" i="10"/>
  <c r="BA62" i="10" s="1"/>
  <c r="AE11" i="10"/>
  <c r="BN11" i="10"/>
  <c r="AQ11" i="10"/>
  <c r="BQ473" i="10"/>
  <c r="AH473" i="10"/>
  <c r="BR473" i="10" s="1"/>
  <c r="AS38" i="10"/>
  <c r="BP38" i="10"/>
  <c r="BA38" i="10" s="1"/>
  <c r="AG38" i="10"/>
  <c r="BE154" i="10"/>
  <c r="BE317" i="10"/>
  <c r="BA395" i="10"/>
  <c r="BQ469" i="10"/>
  <c r="AH469" i="10"/>
  <c r="BR469" i="10" s="1"/>
  <c r="BA285" i="10"/>
  <c r="BE386" i="10"/>
  <c r="BP333" i="10"/>
  <c r="BA333" i="10" s="1"/>
  <c r="AG333" i="10"/>
  <c r="AF4" i="10"/>
  <c r="BO4" i="10"/>
  <c r="AR4" i="10"/>
  <c r="BE269" i="10"/>
  <c r="BP367" i="10"/>
  <c r="AG367" i="10"/>
  <c r="AH309" i="10"/>
  <c r="BR309" i="10" s="1"/>
  <c r="BQ309" i="10"/>
  <c r="AH395" i="10"/>
  <c r="BR395" i="10" s="1"/>
  <c r="BQ395" i="10"/>
  <c r="BA469" i="10"/>
  <c r="BQ285" i="10"/>
  <c r="AH285" i="10"/>
  <c r="BR285" i="10" s="1"/>
  <c r="AH15" i="10"/>
  <c r="BQ15" i="10"/>
  <c r="AT15" i="10"/>
  <c r="BO5" i="10"/>
  <c r="AF5" i="10"/>
  <c r="AR5" i="10"/>
  <c r="AT63" i="10"/>
  <c r="AG63" i="10"/>
  <c r="BP63" i="10"/>
  <c r="BA63" i="10" s="1"/>
  <c r="BO9" i="10"/>
  <c r="AR9" i="10"/>
  <c r="AF9" i="10"/>
  <c r="BE322" i="10"/>
  <c r="AQ78" i="10"/>
  <c r="BM78" i="10"/>
  <c r="AD78" i="10"/>
  <c r="AF105" i="10"/>
  <c r="BO105" i="10"/>
  <c r="AD163" i="10"/>
  <c r="BM163" i="10"/>
  <c r="AE143" i="10"/>
  <c r="BN143" i="10"/>
  <c r="BE432" i="10"/>
  <c r="BN107" i="10"/>
  <c r="AE107" i="10"/>
  <c r="BN159" i="10"/>
  <c r="AE159" i="10"/>
  <c r="AD366" i="10"/>
  <c r="BM366" i="10"/>
  <c r="BM355" i="10"/>
  <c r="AD355" i="10"/>
  <c r="BE319" i="10"/>
  <c r="AG186" i="10"/>
  <c r="BP186" i="10"/>
  <c r="BA186" i="10" s="1"/>
  <c r="BP50" i="10"/>
  <c r="BA50" i="10" s="1"/>
  <c r="AG50" i="10"/>
  <c r="AT50" i="10"/>
  <c r="BP434" i="10"/>
  <c r="BA434" i="10" s="1"/>
  <c r="AG434" i="10"/>
  <c r="AG325" i="10"/>
  <c r="BP325" i="10"/>
  <c r="BA325" i="10" s="1"/>
  <c r="BQ442" i="10"/>
  <c r="AH442" i="10"/>
  <c r="BR442" i="10" s="1"/>
  <c r="AV10" i="10"/>
  <c r="BR10" i="10"/>
  <c r="BE10" i="10" s="1"/>
  <c r="AU10" i="10"/>
  <c r="BQ128" i="10"/>
  <c r="AH128" i="10"/>
  <c r="BR128" i="10" s="1"/>
  <c r="AH190" i="10"/>
  <c r="BR190" i="10" s="1"/>
  <c r="BQ190" i="10"/>
  <c r="AH440" i="10"/>
  <c r="BR440" i="10" s="1"/>
  <c r="BQ440" i="10"/>
  <c r="AG331" i="10"/>
  <c r="BP331" i="10"/>
  <c r="BA331" i="10" s="1"/>
  <c r="AU40" i="10"/>
  <c r="AV40" i="10"/>
  <c r="BE356" i="10"/>
  <c r="BQ204" i="10"/>
  <c r="AH204" i="10"/>
  <c r="BR204" i="10" s="1"/>
  <c r="AH67" i="10"/>
  <c r="BQ67" i="10"/>
  <c r="AU67" i="10"/>
  <c r="AH162" i="10"/>
  <c r="BR162" i="10" s="1"/>
  <c r="BQ162" i="10"/>
  <c r="AH391" i="10"/>
  <c r="BR391" i="10" s="1"/>
  <c r="BQ391" i="10"/>
  <c r="AE381" i="10"/>
  <c r="BN381" i="10"/>
  <c r="BM170" i="10"/>
  <c r="AD170" i="10"/>
  <c r="BN342" i="10"/>
  <c r="AE342" i="10"/>
  <c r="AD378" i="10"/>
  <c r="BM378" i="10"/>
  <c r="AD274" i="10"/>
  <c r="BM274" i="10"/>
  <c r="AD278" i="10"/>
  <c r="BM278" i="10"/>
  <c r="BM441" i="10"/>
  <c r="AD441" i="10"/>
  <c r="BM276" i="10"/>
  <c r="AD276" i="10"/>
  <c r="AQ61" i="10"/>
  <c r="BN61" i="10"/>
  <c r="AE61" i="10"/>
  <c r="BM451" i="10"/>
  <c r="AD451" i="10"/>
  <c r="AE133" i="10"/>
  <c r="BN133" i="10"/>
  <c r="AG415" i="10"/>
  <c r="BP415" i="10"/>
  <c r="BA415" i="10" s="1"/>
  <c r="AD272" i="10"/>
  <c r="BM272" i="10"/>
  <c r="AG36" i="10"/>
  <c r="BP36" i="10"/>
  <c r="BA36" i="10" s="1"/>
  <c r="AS36" i="10"/>
  <c r="AF52" i="10"/>
  <c r="AS52" i="10"/>
  <c r="BO52" i="10"/>
  <c r="AQ32" i="10"/>
  <c r="BM32" i="10"/>
  <c r="AD32" i="10"/>
  <c r="AF427" i="10"/>
  <c r="BO427" i="10"/>
  <c r="AF126" i="10"/>
  <c r="BO126" i="10"/>
  <c r="BE343" i="10"/>
  <c r="BE268" i="10"/>
  <c r="BE267" i="10"/>
  <c r="BE281" i="10"/>
  <c r="BO110" i="10"/>
  <c r="AF110" i="10"/>
  <c r="BP193" i="10"/>
  <c r="BA193" i="10" s="1"/>
  <c r="AG193" i="10"/>
  <c r="BP255" i="10"/>
  <c r="BA255" i="10" s="1"/>
  <c r="AG255" i="10"/>
  <c r="AE157" i="10"/>
  <c r="BN157" i="10"/>
  <c r="BO90" i="10"/>
  <c r="AF90" i="10"/>
  <c r="AF96" i="10"/>
  <c r="BO96" i="10"/>
  <c r="BN165" i="10"/>
  <c r="AE165" i="10"/>
  <c r="BO217" i="10"/>
  <c r="AF217" i="10"/>
  <c r="AH215" i="10"/>
  <c r="BR215" i="10" s="1"/>
  <c r="BQ215" i="10"/>
  <c r="BP263" i="10"/>
  <c r="AG263" i="10"/>
  <c r="AG203" i="10"/>
  <c r="BP203" i="10"/>
  <c r="BA203" i="10" s="1"/>
  <c r="BO122" i="10"/>
  <c r="AF122" i="10"/>
  <c r="AG327" i="10"/>
  <c r="BP327" i="10"/>
  <c r="BA327" i="10" s="1"/>
  <c r="AF94" i="10"/>
  <c r="BO94" i="10"/>
  <c r="BP225" i="10"/>
  <c r="BA225" i="10" s="1"/>
  <c r="AG225" i="10"/>
  <c r="AG223" i="10"/>
  <c r="BP223" i="10"/>
  <c r="BA223" i="10" s="1"/>
  <c r="AF80" i="10"/>
  <c r="BO80" i="10"/>
  <c r="AF144" i="10"/>
  <c r="BO144" i="10"/>
  <c r="AZ39" i="10"/>
  <c r="BE39" i="10"/>
  <c r="AH74" i="10"/>
  <c r="AU74" i="10"/>
  <c r="BQ74" i="10"/>
  <c r="BE428" i="10"/>
  <c r="BE258" i="10"/>
  <c r="BQ424" i="10"/>
  <c r="AH424" i="10"/>
  <c r="BR424" i="10" s="1"/>
  <c r="BE311" i="10"/>
  <c r="AH195" i="10"/>
  <c r="BR195" i="10" s="1"/>
  <c r="BQ195" i="10"/>
  <c r="AF457" i="10"/>
  <c r="BO457" i="10"/>
  <c r="BN465" i="10"/>
  <c r="AE465" i="10"/>
  <c r="AE47" i="10"/>
  <c r="BN47" i="10"/>
  <c r="AR47" i="10"/>
  <c r="BO361" i="10"/>
  <c r="AF361" i="10"/>
  <c r="AQ66" i="10"/>
  <c r="AD66" i="10"/>
  <c r="BM66" i="10"/>
  <c r="AS75" i="10"/>
  <c r="BO75" i="10"/>
  <c r="AF75" i="10"/>
  <c r="BO459" i="10"/>
  <c r="AF459" i="10"/>
  <c r="AS76" i="10"/>
  <c r="BO76" i="10"/>
  <c r="AF76" i="10"/>
  <c r="AF443" i="10"/>
  <c r="BO443" i="10"/>
  <c r="BO438" i="10"/>
  <c r="AF438" i="10"/>
  <c r="AF98" i="10"/>
  <c r="BO98" i="10"/>
  <c r="BM46" i="10"/>
  <c r="AD46" i="10"/>
  <c r="AQ46" i="10"/>
  <c r="BO142" i="10"/>
  <c r="AF142" i="10"/>
  <c r="AF348" i="10"/>
  <c r="BO348" i="10"/>
  <c r="BM48" i="10"/>
  <c r="AQ48" i="10"/>
  <c r="AD48" i="10"/>
  <c r="AS65" i="10"/>
  <c r="AG65" i="10"/>
  <c r="BP65" i="10"/>
  <c r="BA65" i="10" s="1"/>
  <c r="BM28" i="10"/>
  <c r="AQ28" i="10"/>
  <c r="AD28" i="10"/>
  <c r="AF138" i="10"/>
  <c r="BO138" i="10"/>
  <c r="AF92" i="10"/>
  <c r="BO92" i="10"/>
  <c r="AS86" i="10"/>
  <c r="BO86" i="10"/>
  <c r="AF86" i="10"/>
  <c r="AF102" i="10"/>
  <c r="BO102" i="10"/>
  <c r="BO417" i="10"/>
  <c r="AF417" i="10"/>
  <c r="BM42" i="10"/>
  <c r="AP42" i="10"/>
  <c r="AD42" i="10"/>
  <c r="AF136" i="10"/>
  <c r="BO136" i="10"/>
  <c r="BA195" i="10"/>
  <c r="AF130" i="10"/>
  <c r="BO130" i="10"/>
  <c r="AQ70" i="10"/>
  <c r="BM70" i="10"/>
  <c r="AD70" i="10"/>
  <c r="BO464" i="10"/>
  <c r="AF464" i="10"/>
  <c r="BL59" i="10"/>
  <c r="AP59" i="10"/>
  <c r="AC59" i="10"/>
  <c r="BO33" i="10"/>
  <c r="AS33" i="10"/>
  <c r="AF33" i="10"/>
  <c r="BO41" i="10"/>
  <c r="AF41" i="10"/>
  <c r="AR41" i="10"/>
  <c r="AS69" i="10"/>
  <c r="AF69" i="10"/>
  <c r="BO69" i="10"/>
  <c r="AF236" i="10"/>
  <c r="BO236" i="10"/>
  <c r="AF380" i="10"/>
  <c r="BO380" i="10"/>
  <c r="BO146" i="10"/>
  <c r="AF146" i="10"/>
  <c r="AF34" i="10"/>
  <c r="AS34" i="10"/>
  <c r="BO34" i="10"/>
  <c r="AS84" i="10"/>
  <c r="BO84" i="10"/>
  <c r="AF84" i="10"/>
  <c r="BP197" i="10"/>
  <c r="BA197" i="10" s="1"/>
  <c r="AG197" i="10"/>
  <c r="BQ161" i="10"/>
  <c r="AH161" i="10"/>
  <c r="BR161" i="10" s="1"/>
  <c r="AF104" i="10"/>
  <c r="BO104" i="10"/>
  <c r="BP412" i="10"/>
  <c r="BA412" i="10" s="1"/>
  <c r="AG412" i="10"/>
  <c r="BO431" i="10"/>
  <c r="AF431" i="10"/>
  <c r="AE58" i="10"/>
  <c r="AR58" i="10"/>
  <c r="BN58" i="10"/>
  <c r="BP275" i="10"/>
  <c r="AG275" i="10"/>
  <c r="AG221" i="10"/>
  <c r="BP221" i="10"/>
  <c r="BA221" i="10" s="1"/>
  <c r="BQ13" i="10"/>
  <c r="AH13" i="10"/>
  <c r="AT13" i="10"/>
  <c r="BP265" i="10"/>
  <c r="BA265" i="10" s="1"/>
  <c r="AG265" i="10"/>
  <c r="AT2" i="10"/>
  <c r="AH2" i="10"/>
  <c r="BQ2" i="10"/>
  <c r="AH209" i="10"/>
  <c r="BR209" i="10" s="1"/>
  <c r="BQ209" i="10"/>
  <c r="AH214" i="10"/>
  <c r="BR214" i="10" s="1"/>
  <c r="BQ214" i="10"/>
  <c r="BO3" i="10"/>
  <c r="AR3" i="10"/>
  <c r="AF3" i="10"/>
  <c r="BN6" i="10"/>
  <c r="AQ6" i="10"/>
  <c r="AE6" i="10"/>
  <c r="AG313" i="10"/>
  <c r="BP313" i="10"/>
  <c r="BA313" i="10" s="1"/>
  <c r="BM56" i="10"/>
  <c r="AQ56" i="10"/>
  <c r="AD56" i="10"/>
  <c r="BE320" i="10"/>
  <c r="BE262" i="10"/>
  <c r="AQ17" i="10"/>
  <c r="BN17" i="10"/>
  <c r="AE17" i="10"/>
  <c r="AF23" i="10"/>
  <c r="BO23" i="10"/>
  <c r="AR23" i="10"/>
  <c r="BP273" i="10"/>
  <c r="BA273" i="10" s="1"/>
  <c r="AG273" i="10"/>
  <c r="BP53" i="10"/>
  <c r="BA53" i="10" s="1"/>
  <c r="AG53" i="10"/>
  <c r="AT53" i="10"/>
  <c r="BN99" i="10"/>
  <c r="AE99" i="10"/>
  <c r="BE231" i="10"/>
  <c r="BE426" i="10"/>
  <c r="BE137" i="10"/>
  <c r="BE256" i="10"/>
  <c r="BE436" i="10"/>
  <c r="BM100" i="10"/>
  <c r="AD100" i="10"/>
  <c r="BE108" i="10"/>
  <c r="BE399" i="10"/>
  <c r="AH257" i="10"/>
  <c r="BR257" i="10" s="1"/>
  <c r="BQ257" i="10"/>
  <c r="BQ354" i="10"/>
  <c r="AH354" i="10"/>
  <c r="BR354" i="10" s="1"/>
  <c r="BP31" i="10"/>
  <c r="AT31" i="10"/>
  <c r="AG31" i="10"/>
  <c r="AH394" i="10"/>
  <c r="BR394" i="10" s="1"/>
  <c r="BQ394" i="10"/>
  <c r="AH421" i="10"/>
  <c r="BR421" i="10" s="1"/>
  <c r="BQ421" i="10"/>
  <c r="BP60" i="10"/>
  <c r="BA60" i="10" s="1"/>
  <c r="BC60" i="10" s="1"/>
  <c r="AT60" i="10"/>
  <c r="AG60" i="10"/>
  <c r="BE201" i="10"/>
  <c r="AH430" i="10"/>
  <c r="BR430" i="10" s="1"/>
  <c r="BQ430" i="10"/>
  <c r="AT51" i="10"/>
  <c r="AH51" i="10"/>
  <c r="BQ51" i="10"/>
  <c r="BE249" i="10"/>
  <c r="AT20" i="10"/>
  <c r="AH20" i="10"/>
  <c r="BQ20" i="10"/>
  <c r="AT22" i="10"/>
  <c r="AH22" i="10"/>
  <c r="BQ22" i="10"/>
  <c r="AV71" i="10"/>
  <c r="BR71" i="10"/>
  <c r="BE71" i="10" s="1"/>
  <c r="BP131" i="10"/>
  <c r="BA131" i="10" s="1"/>
  <c r="AG131" i="10"/>
  <c r="BQ12" i="10"/>
  <c r="AT12" i="10"/>
  <c r="AH12" i="10"/>
  <c r="AT19" i="10"/>
  <c r="AG19" i="10"/>
  <c r="BP19" i="10"/>
  <c r="BA19" i="10" s="1"/>
  <c r="AH211" i="10"/>
  <c r="BR211" i="10" s="1"/>
  <c r="BQ211" i="10"/>
  <c r="AH235" i="10"/>
  <c r="BR235" i="10" s="1"/>
  <c r="BQ235" i="10"/>
  <c r="AG26" i="10"/>
  <c r="BP26" i="10"/>
  <c r="BA26" i="10" s="1"/>
  <c r="AS26" i="10"/>
  <c r="BP83" i="10"/>
  <c r="BA83" i="10" s="1"/>
  <c r="AG83" i="10"/>
  <c r="AG401" i="10"/>
  <c r="BP401" i="10"/>
  <c r="BA401" i="10" s="1"/>
  <c r="AU25" i="10"/>
  <c r="BR25" i="10"/>
  <c r="BE25" i="10" s="1"/>
  <c r="AV25" i="10"/>
  <c r="AH259" i="10"/>
  <c r="BR259" i="10" s="1"/>
  <c r="BQ259" i="10"/>
  <c r="AH447" i="10"/>
  <c r="BR447" i="10" s="1"/>
  <c r="BQ447" i="10"/>
  <c r="BE402" i="10"/>
  <c r="BE227" i="10"/>
  <c r="BE213" i="10"/>
  <c r="BE219" i="10"/>
  <c r="AH205" i="10"/>
  <c r="BR205" i="10" s="1"/>
  <c r="BQ205" i="10"/>
  <c r="BQ153" i="10"/>
  <c r="AH153" i="10"/>
  <c r="BR153" i="10" s="1"/>
  <c r="AH420" i="10"/>
  <c r="BR420" i="10" s="1"/>
  <c r="BQ420" i="10"/>
  <c r="BE425" i="10"/>
  <c r="BA211" i="10"/>
  <c r="AE7" i="10" l="1"/>
  <c r="AQ7" i="10"/>
  <c r="BN7" i="10"/>
  <c r="AG352" i="10"/>
  <c r="BP352" i="10"/>
  <c r="AG400" i="10"/>
  <c r="BP400" i="10"/>
  <c r="AG118" i="10"/>
  <c r="BP118" i="10"/>
  <c r="AG448" i="10"/>
  <c r="BP448" i="10"/>
  <c r="BA448" i="10" s="1"/>
  <c r="AG171" i="10"/>
  <c r="BP171" i="10"/>
  <c r="BA171" i="10" s="1"/>
  <c r="AG117" i="10"/>
  <c r="BP117" i="10"/>
  <c r="AG375" i="10"/>
  <c r="BP375" i="10"/>
  <c r="BA375" i="10" s="1"/>
  <c r="BN224" i="10"/>
  <c r="AE224" i="10"/>
  <c r="BN407" i="10"/>
  <c r="AE407" i="10"/>
  <c r="AH40" i="10"/>
  <c r="BR40" i="10" s="1"/>
  <c r="BQ40" i="10"/>
  <c r="BN216" i="10"/>
  <c r="AE216" i="10"/>
  <c r="AH114" i="10"/>
  <c r="BR114" i="10" s="1"/>
  <c r="BQ114" i="10"/>
  <c r="AG178" i="10"/>
  <c r="BP178" i="10"/>
  <c r="AH452" i="10"/>
  <c r="BR452" i="10" s="1"/>
  <c r="BQ452" i="10"/>
  <c r="AG158" i="10"/>
  <c r="BP158" i="10"/>
  <c r="BA158" i="10" s="1"/>
  <c r="BP419" i="10"/>
  <c r="BA419" i="10" s="1"/>
  <c r="AG419" i="10"/>
  <c r="AG127" i="10"/>
  <c r="BP127" i="10"/>
  <c r="BA127" i="10" s="1"/>
  <c r="BO460" i="10"/>
  <c r="AF460" i="10"/>
  <c r="AF175" i="10"/>
  <c r="BO175" i="10"/>
  <c r="AE299" i="10"/>
  <c r="BN299" i="10"/>
  <c r="AE288" i="10"/>
  <c r="BN288" i="10"/>
  <c r="AE351" i="10"/>
  <c r="BN351" i="10"/>
  <c r="AE301" i="10"/>
  <c r="BN301" i="10"/>
  <c r="AE290" i="10"/>
  <c r="BN290" i="10"/>
  <c r="BN365" i="10"/>
  <c r="AE365" i="10"/>
  <c r="BN160" i="10"/>
  <c r="AE160" i="10"/>
  <c r="BN379" i="10"/>
  <c r="AE379" i="10"/>
  <c r="BN345" i="10"/>
  <c r="AE345" i="10"/>
  <c r="AE304" i="10"/>
  <c r="BN304" i="10"/>
  <c r="AE244" i="10"/>
  <c r="BN244" i="10"/>
  <c r="BQ253" i="10"/>
  <c r="AH253" i="10"/>
  <c r="BR253" i="10" s="1"/>
  <c r="AE387" i="10"/>
  <c r="BN387" i="10"/>
  <c r="AS45" i="10"/>
  <c r="BO45" i="10"/>
  <c r="AF45" i="10"/>
  <c r="BO97" i="10"/>
  <c r="AF97" i="10"/>
  <c r="AF119" i="10"/>
  <c r="BO119" i="10"/>
  <c r="AF390" i="10"/>
  <c r="BO390" i="10"/>
  <c r="BP458" i="10"/>
  <c r="BA458" i="10" s="1"/>
  <c r="AG458" i="10"/>
  <c r="BN349" i="10"/>
  <c r="AE349" i="10"/>
  <c r="BN371" i="10"/>
  <c r="AE371" i="10"/>
  <c r="AE237" i="10"/>
  <c r="BN237" i="10"/>
  <c r="AE79" i="10"/>
  <c r="BN79" i="10"/>
  <c r="BN363" i="10"/>
  <c r="AE363" i="10"/>
  <c r="AE296" i="10"/>
  <c r="BN296" i="10"/>
  <c r="BN418" i="10"/>
  <c r="AE418" i="10"/>
  <c r="AE145" i="10"/>
  <c r="BN145" i="10"/>
  <c r="BN147" i="10"/>
  <c r="AE147" i="10"/>
  <c r="AD35" i="10"/>
  <c r="BM35" i="10"/>
  <c r="AQ35" i="10"/>
  <c r="BN141" i="10"/>
  <c r="AE141" i="10"/>
  <c r="BO404" i="10"/>
  <c r="AF404" i="10"/>
  <c r="BE377" i="10"/>
  <c r="AE297" i="10"/>
  <c r="BN297" i="10"/>
  <c r="AE251" i="10"/>
  <c r="BN251" i="10"/>
  <c r="AF306" i="10"/>
  <c r="BO306" i="10"/>
  <c r="AE339" i="10"/>
  <c r="BN339" i="10"/>
  <c r="BN239" i="10"/>
  <c r="AE239" i="10"/>
  <c r="BN156" i="10"/>
  <c r="AE156" i="10"/>
  <c r="AE305" i="10"/>
  <c r="BN305" i="10"/>
  <c r="BO335" i="10"/>
  <c r="AF335" i="10"/>
  <c r="AE474" i="10"/>
  <c r="BN474" i="10"/>
  <c r="BN300" i="10"/>
  <c r="AE300" i="10"/>
  <c r="AE247" i="10"/>
  <c r="BN247" i="10"/>
  <c r="AE353" i="10"/>
  <c r="BN353" i="10"/>
  <c r="BN280" i="10"/>
  <c r="AE280" i="10"/>
  <c r="AE302" i="10"/>
  <c r="BN302" i="10"/>
  <c r="BN373" i="10"/>
  <c r="AE373" i="10"/>
  <c r="AH245" i="10"/>
  <c r="BR245" i="10" s="1"/>
  <c r="BQ245" i="10"/>
  <c r="BQ408" i="10"/>
  <c r="AH408" i="10"/>
  <c r="BR408" i="10" s="1"/>
  <c r="BN289" i="10"/>
  <c r="AE289" i="10"/>
  <c r="BP359" i="10"/>
  <c r="BA359" i="10" s="1"/>
  <c r="AG359" i="10"/>
  <c r="AF252" i="10"/>
  <c r="BO252" i="10"/>
  <c r="AH250" i="10"/>
  <c r="BR250" i="10" s="1"/>
  <c r="BQ250" i="10"/>
  <c r="AF123" i="10"/>
  <c r="BO123" i="10"/>
  <c r="AE109" i="10"/>
  <c r="BN109" i="10"/>
  <c r="AF212" i="10"/>
  <c r="BO212" i="10"/>
  <c r="BO88" i="10"/>
  <c r="AF88" i="10"/>
  <c r="BN283" i="10"/>
  <c r="AE283" i="10"/>
  <c r="AE422" i="10"/>
  <c r="BN422" i="10"/>
  <c r="AE291" i="10"/>
  <c r="BN291" i="10"/>
  <c r="AE103" i="10"/>
  <c r="BN103" i="10"/>
  <c r="AE383" i="10"/>
  <c r="BN383" i="10"/>
  <c r="AE243" i="10"/>
  <c r="BN243" i="10"/>
  <c r="AE248" i="10"/>
  <c r="BN248" i="10"/>
  <c r="AF312" i="10"/>
  <c r="BO312" i="10"/>
  <c r="AE347" i="10"/>
  <c r="BN347" i="10"/>
  <c r="AE284" i="10"/>
  <c r="BN284" i="10"/>
  <c r="AF368" i="10"/>
  <c r="BO368" i="10"/>
  <c r="AF30" i="10"/>
  <c r="BO30" i="10"/>
  <c r="AS30" i="10"/>
  <c r="AE470" i="10"/>
  <c r="BN470" i="10"/>
  <c r="AE298" i="10"/>
  <c r="BN298" i="10"/>
  <c r="AE282" i="10"/>
  <c r="BN282" i="10"/>
  <c r="BN279" i="10"/>
  <c r="AE279" i="10"/>
  <c r="AE396" i="10"/>
  <c r="BN396" i="10"/>
  <c r="AE472" i="10"/>
  <c r="BN472" i="10"/>
  <c r="AF57" i="10"/>
  <c r="BO57" i="10"/>
  <c r="AR57" i="10"/>
  <c r="BO369" i="10"/>
  <c r="AF369" i="10"/>
  <c r="AE357" i="10"/>
  <c r="BN357" i="10"/>
  <c r="AV54" i="10"/>
  <c r="BR54" i="10"/>
  <c r="BN287" i="10"/>
  <c r="AE287" i="10"/>
  <c r="BP172" i="10"/>
  <c r="AG172" i="10"/>
  <c r="AF29" i="10"/>
  <c r="AS29" i="10"/>
  <c r="BO29" i="10"/>
  <c r="BO292" i="10"/>
  <c r="AF292" i="10"/>
  <c r="BN341" i="10"/>
  <c r="AE341" i="10"/>
  <c r="AE286" i="10"/>
  <c r="BN286" i="10"/>
  <c r="BN240" i="10"/>
  <c r="AE240" i="10"/>
  <c r="AF392" i="10"/>
  <c r="BO392" i="10"/>
  <c r="AE385" i="10"/>
  <c r="BN385" i="10"/>
  <c r="AG81" i="10"/>
  <c r="AS81" i="10"/>
  <c r="BP81" i="10"/>
  <c r="BA81" i="10" s="1"/>
  <c r="AE295" i="10"/>
  <c r="BN295" i="10"/>
  <c r="BN49" i="10"/>
  <c r="AE49" i="10"/>
  <c r="AR49" i="10"/>
  <c r="BP416" i="10"/>
  <c r="BA416" i="10" s="1"/>
  <c r="AG416" i="10"/>
  <c r="BO414" i="10"/>
  <c r="AF414" i="10"/>
  <c r="BN303" i="10"/>
  <c r="AE303" i="10"/>
  <c r="AE294" i="10"/>
  <c r="BN294" i="10"/>
  <c r="BN337" i="10"/>
  <c r="AE337" i="10"/>
  <c r="AF410" i="10"/>
  <c r="BO410" i="10"/>
  <c r="AF85" i="10"/>
  <c r="BO85" i="10"/>
  <c r="AS85" i="10"/>
  <c r="BN471" i="10"/>
  <c r="AE471" i="10"/>
  <c r="AF475" i="10"/>
  <c r="BO475" i="10"/>
  <c r="AR27" i="10"/>
  <c r="BN27" i="10"/>
  <c r="AE27" i="10"/>
  <c r="AF55" i="10"/>
  <c r="BO55" i="10"/>
  <c r="AR55" i="10"/>
  <c r="BN44" i="10"/>
  <c r="AE44" i="10"/>
  <c r="AR44" i="10"/>
  <c r="BP43" i="10"/>
  <c r="AG43" i="10"/>
  <c r="AT43" i="10"/>
  <c r="AE77" i="10"/>
  <c r="BN77" i="10"/>
  <c r="AR77" i="10"/>
  <c r="AE87" i="10"/>
  <c r="BN87" i="10"/>
  <c r="BN89" i="10"/>
  <c r="AE89" i="10"/>
  <c r="AE73" i="10"/>
  <c r="AR73" i="10"/>
  <c r="BN73" i="10"/>
  <c r="BE444" i="10"/>
  <c r="AF72" i="10"/>
  <c r="BO72" i="10"/>
  <c r="AS72" i="10"/>
  <c r="BE321" i="10"/>
  <c r="BE285" i="10"/>
  <c r="BE473" i="10"/>
  <c r="AF11" i="10"/>
  <c r="BO11" i="10"/>
  <c r="AR11" i="10"/>
  <c r="BQ21" i="10"/>
  <c r="AT21" i="10"/>
  <c r="AH21" i="10"/>
  <c r="BB2" i="5"/>
  <c r="AQ2" i="5"/>
  <c r="BP14" i="10"/>
  <c r="BA14" i="10" s="1"/>
  <c r="AG14" i="10"/>
  <c r="AS14" i="10"/>
  <c r="BP8" i="10"/>
  <c r="BA8" i="10" s="1"/>
  <c r="AG8" i="10"/>
  <c r="AS8" i="10"/>
  <c r="BQ323" i="10"/>
  <c r="AH323" i="10"/>
  <c r="BR323" i="10" s="1"/>
  <c r="AF16" i="10"/>
  <c r="AR16" i="10"/>
  <c r="BO16" i="10"/>
  <c r="BQ38" i="10"/>
  <c r="AT38" i="10"/>
  <c r="AH38" i="10"/>
  <c r="BQ62" i="10"/>
  <c r="AU62" i="10"/>
  <c r="AH62" i="10"/>
  <c r="BE461" i="10"/>
  <c r="BQ435" i="10"/>
  <c r="AH435" i="10"/>
  <c r="BR435" i="10" s="1"/>
  <c r="BQ68" i="10"/>
  <c r="AT68" i="10"/>
  <c r="AH68" i="10"/>
  <c r="BP18" i="10"/>
  <c r="BA18" i="10" s="1"/>
  <c r="AG18" i="10"/>
  <c r="AS18" i="10"/>
  <c r="BE469" i="10"/>
  <c r="BE395" i="10"/>
  <c r="AU15" i="10"/>
  <c r="BR15" i="10"/>
  <c r="BE15" i="10" s="1"/>
  <c r="AV15" i="10"/>
  <c r="BE309" i="10"/>
  <c r="AH367" i="10"/>
  <c r="BR367" i="10" s="1"/>
  <c r="BQ367" i="10"/>
  <c r="BP4" i="10"/>
  <c r="BA4" i="10" s="1"/>
  <c r="AG4" i="10"/>
  <c r="AS4" i="10"/>
  <c r="BA367" i="10"/>
  <c r="BQ333" i="10"/>
  <c r="AH333" i="10"/>
  <c r="BR333" i="10" s="1"/>
  <c r="AS5" i="10"/>
  <c r="AG5" i="10"/>
  <c r="BP5" i="10"/>
  <c r="BA5" i="10" s="1"/>
  <c r="BP9" i="10"/>
  <c r="BA9" i="10" s="1"/>
  <c r="AS9" i="10"/>
  <c r="AG9" i="10"/>
  <c r="AU63" i="10"/>
  <c r="BQ63" i="10"/>
  <c r="AH63" i="10"/>
  <c r="AR78" i="10"/>
  <c r="AE78" i="10"/>
  <c r="BN78" i="10"/>
  <c r="BN366" i="10"/>
  <c r="AE366" i="10"/>
  <c r="BN355" i="10"/>
  <c r="AE355" i="10"/>
  <c r="AF159" i="10"/>
  <c r="BO159" i="10"/>
  <c r="AF107" i="10"/>
  <c r="BO107" i="10"/>
  <c r="AF143" i="10"/>
  <c r="BO143" i="10"/>
  <c r="AE163" i="10"/>
  <c r="BN163" i="10"/>
  <c r="AG105" i="10"/>
  <c r="BP105" i="10"/>
  <c r="BA105" i="10" s="1"/>
  <c r="AU50" i="10"/>
  <c r="BQ50" i="10"/>
  <c r="AH50" i="10"/>
  <c r="BE190" i="10"/>
  <c r="AH186" i="10"/>
  <c r="BR186" i="10" s="1"/>
  <c r="BQ186" i="10"/>
  <c r="BQ331" i="10"/>
  <c r="AH331" i="10"/>
  <c r="BR331" i="10" s="1"/>
  <c r="BE442" i="10"/>
  <c r="BQ434" i="10"/>
  <c r="AH434" i="10"/>
  <c r="BR434" i="10" s="1"/>
  <c r="BE391" i="10"/>
  <c r="BE162" i="10"/>
  <c r="BE204" i="10"/>
  <c r="BE440" i="10"/>
  <c r="BE128" i="10"/>
  <c r="AH325" i="10"/>
  <c r="BR325" i="10" s="1"/>
  <c r="BQ325" i="10"/>
  <c r="BR67" i="10"/>
  <c r="BE67" i="10" s="1"/>
  <c r="AV67" i="10"/>
  <c r="BO381" i="10"/>
  <c r="AF381" i="10"/>
  <c r="BO342" i="10"/>
  <c r="AF342" i="10"/>
  <c r="AE170" i="10"/>
  <c r="BN170" i="10"/>
  <c r="AT52" i="10"/>
  <c r="AG52" i="10"/>
  <c r="BP52" i="10"/>
  <c r="BA52" i="10" s="1"/>
  <c r="BN451" i="10"/>
  <c r="AE451" i="10"/>
  <c r="AF61" i="10"/>
  <c r="BO61" i="10"/>
  <c r="AR61" i="10"/>
  <c r="BN278" i="10"/>
  <c r="AE278" i="10"/>
  <c r="BN274" i="10"/>
  <c r="AE274" i="10"/>
  <c r="AE378" i="10"/>
  <c r="BN378" i="10"/>
  <c r="AH36" i="10"/>
  <c r="BQ36" i="10"/>
  <c r="AT36" i="10"/>
  <c r="BN272" i="10"/>
  <c r="AE272" i="10"/>
  <c r="BQ415" i="10"/>
  <c r="AH415" i="10"/>
  <c r="BR415" i="10" s="1"/>
  <c r="AF133" i="10"/>
  <c r="BO133" i="10"/>
  <c r="BN276" i="10"/>
  <c r="AE276" i="10"/>
  <c r="BN441" i="10"/>
  <c r="AE441" i="10"/>
  <c r="AG126" i="10"/>
  <c r="BP126" i="10"/>
  <c r="BA126" i="10" s="1"/>
  <c r="BP427" i="10"/>
  <c r="BA427" i="10" s="1"/>
  <c r="AG427" i="10"/>
  <c r="BN32" i="10"/>
  <c r="AR32" i="10"/>
  <c r="AE32" i="10"/>
  <c r="BE195" i="10"/>
  <c r="BE424" i="10"/>
  <c r="BE215" i="10"/>
  <c r="BQ225" i="10"/>
  <c r="AH225" i="10"/>
  <c r="BR225" i="10" s="1"/>
  <c r="BQ203" i="10"/>
  <c r="AH203" i="10"/>
  <c r="BR203" i="10" s="1"/>
  <c r="BA263" i="10"/>
  <c r="AG96" i="10"/>
  <c r="BP96" i="10"/>
  <c r="BA96" i="10" s="1"/>
  <c r="BP90" i="10"/>
  <c r="BA90" i="10" s="1"/>
  <c r="AG90" i="10"/>
  <c r="BQ255" i="10"/>
  <c r="AH255" i="10"/>
  <c r="BR255" i="10" s="1"/>
  <c r="BQ193" i="10"/>
  <c r="AH193" i="10"/>
  <c r="BR193" i="10" s="1"/>
  <c r="BP110" i="10"/>
  <c r="BA110" i="10" s="1"/>
  <c r="AG110" i="10"/>
  <c r="BP144" i="10"/>
  <c r="BA144" i="10" s="1"/>
  <c r="AG144" i="10"/>
  <c r="BP80" i="10"/>
  <c r="BA80" i="10" s="1"/>
  <c r="AG80" i="10"/>
  <c r="AH223" i="10"/>
  <c r="BR223" i="10" s="1"/>
  <c r="BQ223" i="10"/>
  <c r="AG94" i="10"/>
  <c r="BP94" i="10"/>
  <c r="BA94" i="10" s="1"/>
  <c r="BQ327" i="10"/>
  <c r="AH327" i="10"/>
  <c r="BR327" i="10" s="1"/>
  <c r="BP122" i="10"/>
  <c r="BA122" i="10" s="1"/>
  <c r="AG122" i="10"/>
  <c r="AH263" i="10"/>
  <c r="BR263" i="10" s="1"/>
  <c r="BQ263" i="10"/>
  <c r="AG217" i="10"/>
  <c r="BP217" i="10"/>
  <c r="BA217" i="10" s="1"/>
  <c r="AF165" i="10"/>
  <c r="BO165" i="10"/>
  <c r="AF157" i="10"/>
  <c r="BO157" i="10"/>
  <c r="BR74" i="10"/>
  <c r="BE74" i="10" s="1"/>
  <c r="AV74" i="10"/>
  <c r="AH275" i="10"/>
  <c r="BR275" i="10" s="1"/>
  <c r="BQ275" i="10"/>
  <c r="AG431" i="10"/>
  <c r="BP431" i="10"/>
  <c r="BA431" i="10" s="1"/>
  <c r="AH412" i="10"/>
  <c r="BR412" i="10" s="1"/>
  <c r="BQ412" i="10"/>
  <c r="AH197" i="10"/>
  <c r="BR197" i="10" s="1"/>
  <c r="BQ197" i="10"/>
  <c r="AT84" i="10"/>
  <c r="AG84" i="10"/>
  <c r="BP84" i="10"/>
  <c r="BA84" i="10" s="1"/>
  <c r="BP380" i="10"/>
  <c r="BA380" i="10" s="1"/>
  <c r="AG380" i="10"/>
  <c r="AG236" i="10"/>
  <c r="BP236" i="10"/>
  <c r="BA236" i="10" s="1"/>
  <c r="AT69" i="10"/>
  <c r="BP69" i="10"/>
  <c r="BA69" i="10" s="1"/>
  <c r="AG69" i="10"/>
  <c r="BP464" i="10"/>
  <c r="BA464" i="10" s="1"/>
  <c r="AG464" i="10"/>
  <c r="AR70" i="10"/>
  <c r="BN70" i="10"/>
  <c r="AE70" i="10"/>
  <c r="BP130" i="10"/>
  <c r="BA130" i="10" s="1"/>
  <c r="AG130" i="10"/>
  <c r="BP136" i="10"/>
  <c r="BA136" i="10" s="1"/>
  <c r="AG136" i="10"/>
  <c r="BP417" i="10"/>
  <c r="BA417" i="10" s="1"/>
  <c r="AG417" i="10"/>
  <c r="BP86" i="10"/>
  <c r="BA86" i="10" s="1"/>
  <c r="BC86" i="10" s="1"/>
  <c r="AT86" i="10"/>
  <c r="AG86" i="10"/>
  <c r="BP92" i="10"/>
  <c r="BA92" i="10" s="1"/>
  <c r="AG92" i="10"/>
  <c r="BN28" i="10"/>
  <c r="AR28" i="10"/>
  <c r="AE28" i="10"/>
  <c r="AT65" i="10"/>
  <c r="BQ65" i="10"/>
  <c r="AH65" i="10"/>
  <c r="BN48" i="10"/>
  <c r="AR48" i="10"/>
  <c r="AE48" i="10"/>
  <c r="AG348" i="10"/>
  <c r="BP348" i="10"/>
  <c r="BA348" i="10" s="1"/>
  <c r="AG142" i="10"/>
  <c r="BP142" i="10"/>
  <c r="BA142" i="10" s="1"/>
  <c r="BN46" i="10"/>
  <c r="AE46" i="10"/>
  <c r="AR46" i="10"/>
  <c r="AG438" i="10"/>
  <c r="BP438" i="10"/>
  <c r="BA438" i="10" s="1"/>
  <c r="AT76" i="10"/>
  <c r="AG76" i="10"/>
  <c r="BP76" i="10"/>
  <c r="BA76" i="10" s="1"/>
  <c r="BO465" i="10"/>
  <c r="AF465" i="10"/>
  <c r="AG457" i="10"/>
  <c r="BP457" i="10"/>
  <c r="BA457" i="10" s="1"/>
  <c r="BE214" i="10"/>
  <c r="BE209" i="10"/>
  <c r="BQ221" i="10"/>
  <c r="AH221" i="10"/>
  <c r="BR221" i="10" s="1"/>
  <c r="BA275" i="10"/>
  <c r="AF58" i="10"/>
  <c r="AS58" i="10"/>
  <c r="BO58" i="10"/>
  <c r="BP104" i="10"/>
  <c r="BA104" i="10" s="1"/>
  <c r="AG104" i="10"/>
  <c r="BE161" i="10"/>
  <c r="BP34" i="10"/>
  <c r="AT34" i="10"/>
  <c r="AG34" i="10"/>
  <c r="BP146" i="10"/>
  <c r="BA146" i="10" s="1"/>
  <c r="AG146" i="10"/>
  <c r="AS41" i="10"/>
  <c r="AG41" i="10"/>
  <c r="BP41" i="10"/>
  <c r="AG33" i="10"/>
  <c r="AT33" i="10"/>
  <c r="BP33" i="10"/>
  <c r="BM59" i="10"/>
  <c r="AD59" i="10"/>
  <c r="AQ59" i="10"/>
  <c r="BN42" i="10"/>
  <c r="AQ42" i="10"/>
  <c r="AE42" i="10"/>
  <c r="AG102" i="10"/>
  <c r="BP102" i="10"/>
  <c r="BA102" i="10" s="1"/>
  <c r="AG138" i="10"/>
  <c r="BP138" i="10"/>
  <c r="BA138" i="10" s="1"/>
  <c r="BP98" i="10"/>
  <c r="BA98" i="10" s="1"/>
  <c r="AG98" i="10"/>
  <c r="BP443" i="10"/>
  <c r="BA443" i="10" s="1"/>
  <c r="AG443" i="10"/>
  <c r="BP459" i="10"/>
  <c r="BA459" i="10" s="1"/>
  <c r="AG459" i="10"/>
  <c r="AT75" i="10"/>
  <c r="BP75" i="10"/>
  <c r="BA75" i="10" s="1"/>
  <c r="AG75" i="10"/>
  <c r="AR66" i="10"/>
  <c r="BN66" i="10"/>
  <c r="AE66" i="10"/>
  <c r="AG361" i="10"/>
  <c r="BP361" i="10"/>
  <c r="BA361" i="10" s="1"/>
  <c r="AS47" i="10"/>
  <c r="AF47" i="10"/>
  <c r="BO47" i="10"/>
  <c r="BO17" i="10"/>
  <c r="AR17" i="10"/>
  <c r="AF17" i="10"/>
  <c r="BO6" i="10"/>
  <c r="AR6" i="10"/>
  <c r="AF6" i="10"/>
  <c r="AU13" i="10"/>
  <c r="BR13" i="10"/>
  <c r="BE13" i="10" s="1"/>
  <c r="AV13" i="10"/>
  <c r="BQ53" i="10"/>
  <c r="AU53" i="10"/>
  <c r="AH53" i="10"/>
  <c r="AH273" i="10"/>
  <c r="BR273" i="10" s="1"/>
  <c r="BQ273" i="10"/>
  <c r="AG23" i="10"/>
  <c r="AS23" i="10"/>
  <c r="BP23" i="10"/>
  <c r="BA23" i="10" s="1"/>
  <c r="AR56" i="10"/>
  <c r="BN56" i="10"/>
  <c r="AE56" i="10"/>
  <c r="AH313" i="10"/>
  <c r="BR313" i="10" s="1"/>
  <c r="BQ313" i="10"/>
  <c r="BP3" i="10"/>
  <c r="BA3" i="10" s="1"/>
  <c r="AS3" i="10"/>
  <c r="AG3" i="10"/>
  <c r="BR2" i="10"/>
  <c r="BE2" i="10" s="1"/>
  <c r="AU2" i="10"/>
  <c r="AV2" i="10"/>
  <c r="AH265" i="10"/>
  <c r="BR265" i="10" s="1"/>
  <c r="BQ265" i="10"/>
  <c r="AF99" i="10"/>
  <c r="BO99" i="10"/>
  <c r="BN100" i="10"/>
  <c r="AE100" i="10"/>
  <c r="BE211" i="10"/>
  <c r="BE354" i="10"/>
  <c r="BE257" i="10"/>
  <c r="AH131" i="10"/>
  <c r="BR131" i="10" s="1"/>
  <c r="BQ131" i="10"/>
  <c r="AU22" i="10"/>
  <c r="BR22" i="10"/>
  <c r="BE22" i="10" s="1"/>
  <c r="AV22" i="10"/>
  <c r="AU51" i="10"/>
  <c r="AV51" i="10"/>
  <c r="BR51" i="10"/>
  <c r="BE51" i="10" s="1"/>
  <c r="AU31" i="10"/>
  <c r="AH31" i="10"/>
  <c r="BQ31" i="10"/>
  <c r="BA31" i="10"/>
  <c r="BE153" i="10"/>
  <c r="AU12" i="10"/>
  <c r="AV12" i="10"/>
  <c r="BR12" i="10"/>
  <c r="BE12" i="10" s="1"/>
  <c r="AU20" i="10"/>
  <c r="AV20" i="10"/>
  <c r="BR20" i="10"/>
  <c r="BE20" i="10" s="1"/>
  <c r="BE430" i="10"/>
  <c r="AH60" i="10"/>
  <c r="BQ60" i="10"/>
  <c r="AU60" i="10"/>
  <c r="BE421" i="10"/>
  <c r="BE394" i="10"/>
  <c r="BQ83" i="10"/>
  <c r="AH83" i="10"/>
  <c r="BR83" i="10" s="1"/>
  <c r="BE420" i="10"/>
  <c r="BE205" i="10"/>
  <c r="BE447" i="10"/>
  <c r="BE259" i="10"/>
  <c r="BQ401" i="10"/>
  <c r="AH401" i="10"/>
  <c r="BR401" i="10" s="1"/>
  <c r="AH26" i="10"/>
  <c r="BQ26" i="10"/>
  <c r="AT26" i="10"/>
  <c r="BE235" i="10"/>
  <c r="AU19" i="10"/>
  <c r="BQ19" i="10"/>
  <c r="AH19" i="10"/>
  <c r="BO7" i="10" l="1"/>
  <c r="AR7" i="10"/>
  <c r="AF7" i="10"/>
  <c r="AF216" i="10"/>
  <c r="BO216" i="10"/>
  <c r="AH448" i="10"/>
  <c r="BR448" i="10" s="1"/>
  <c r="BQ448" i="10"/>
  <c r="AH375" i="10"/>
  <c r="BR375" i="10" s="1"/>
  <c r="BQ375" i="10"/>
  <c r="BA118" i="10"/>
  <c r="BA117" i="10"/>
  <c r="BQ118" i="10"/>
  <c r="AH118" i="10"/>
  <c r="BR118" i="10" s="1"/>
  <c r="BE40" i="10"/>
  <c r="BQ117" i="10"/>
  <c r="AH117" i="10"/>
  <c r="BR117" i="10" s="1"/>
  <c r="BA400" i="10"/>
  <c r="BO407" i="10"/>
  <c r="AF407" i="10"/>
  <c r="BQ400" i="10"/>
  <c r="AH400" i="10"/>
  <c r="BR400" i="10" s="1"/>
  <c r="BQ171" i="10"/>
  <c r="AH171" i="10"/>
  <c r="BR171" i="10" s="1"/>
  <c r="BA352" i="10"/>
  <c r="AF224" i="10"/>
  <c r="BO224" i="10"/>
  <c r="AH352" i="10"/>
  <c r="BR352" i="10" s="1"/>
  <c r="BQ352" i="10"/>
  <c r="BE114" i="10"/>
  <c r="BE250" i="10"/>
  <c r="BE452" i="10"/>
  <c r="BA178" i="10"/>
  <c r="AH158" i="10"/>
  <c r="BR158" i="10" s="1"/>
  <c r="BQ158" i="10"/>
  <c r="BQ178" i="10"/>
  <c r="AH178" i="10"/>
  <c r="BR178" i="10" s="1"/>
  <c r="BE245" i="10"/>
  <c r="AG460" i="10"/>
  <c r="BP460" i="10"/>
  <c r="BA460" i="10" s="1"/>
  <c r="AH127" i="10"/>
  <c r="BR127" i="10" s="1"/>
  <c r="BQ127" i="10"/>
  <c r="BQ419" i="10"/>
  <c r="AH419" i="10"/>
  <c r="BR419" i="10" s="1"/>
  <c r="BP85" i="10"/>
  <c r="BA85" i="10" s="1"/>
  <c r="AG85" i="10"/>
  <c r="AT85" i="10"/>
  <c r="AG410" i="10"/>
  <c r="BP410" i="10"/>
  <c r="BA410" i="10" s="1"/>
  <c r="AF294" i="10"/>
  <c r="BO294" i="10"/>
  <c r="BO49" i="10"/>
  <c r="AF49" i="10"/>
  <c r="AS49" i="10"/>
  <c r="AT81" i="10"/>
  <c r="AH81" i="10"/>
  <c r="BQ81" i="10"/>
  <c r="BO385" i="10"/>
  <c r="AF385" i="10"/>
  <c r="BP392" i="10"/>
  <c r="BA392" i="10" s="1"/>
  <c r="AG392" i="10"/>
  <c r="AF240" i="10"/>
  <c r="BO240" i="10"/>
  <c r="BO341" i="10"/>
  <c r="AF341" i="10"/>
  <c r="BP292" i="10"/>
  <c r="BA292" i="10" s="1"/>
  <c r="AG292" i="10"/>
  <c r="AT29" i="10"/>
  <c r="AG29" i="10"/>
  <c r="BP29" i="10"/>
  <c r="BA29" i="10" s="1"/>
  <c r="AH172" i="10"/>
  <c r="BR172" i="10" s="1"/>
  <c r="BQ172" i="10"/>
  <c r="AF287" i="10"/>
  <c r="BO287" i="10"/>
  <c r="AZ54" i="10"/>
  <c r="BE54" i="10"/>
  <c r="AG369" i="10"/>
  <c r="BP369" i="10"/>
  <c r="BA369" i="10" s="1"/>
  <c r="AG57" i="10"/>
  <c r="BP57" i="10"/>
  <c r="BA57" i="10" s="1"/>
  <c r="AS57" i="10"/>
  <c r="AF472" i="10"/>
  <c r="BO472" i="10"/>
  <c r="BO396" i="10"/>
  <c r="AF396" i="10"/>
  <c r="BO282" i="10"/>
  <c r="AF282" i="10"/>
  <c r="AF298" i="10"/>
  <c r="BO298" i="10"/>
  <c r="BO103" i="10"/>
  <c r="AF103" i="10"/>
  <c r="AF291" i="10"/>
  <c r="BO291" i="10"/>
  <c r="BO422" i="10"/>
  <c r="AF422" i="10"/>
  <c r="BP88" i="10"/>
  <c r="BA88" i="10" s="1"/>
  <c r="AG88" i="10"/>
  <c r="AG252" i="10"/>
  <c r="BP252" i="10"/>
  <c r="BA252" i="10" s="1"/>
  <c r="BO280" i="10"/>
  <c r="AF280" i="10"/>
  <c r="AF300" i="10"/>
  <c r="BO300" i="10"/>
  <c r="AF305" i="10"/>
  <c r="BO305" i="10"/>
  <c r="BO239" i="10"/>
  <c r="AF239" i="10"/>
  <c r="AF251" i="10"/>
  <c r="BO251" i="10"/>
  <c r="AF297" i="10"/>
  <c r="BO297" i="10"/>
  <c r="AG404" i="10"/>
  <c r="BP404" i="10"/>
  <c r="AE35" i="10"/>
  <c r="AR35" i="10"/>
  <c r="BN35" i="10"/>
  <c r="BO147" i="10"/>
  <c r="AF147" i="10"/>
  <c r="AF418" i="10"/>
  <c r="BO418" i="10"/>
  <c r="AF296" i="10"/>
  <c r="BO296" i="10"/>
  <c r="AF363" i="10"/>
  <c r="BO363" i="10"/>
  <c r="BO79" i="10"/>
  <c r="AF79" i="10"/>
  <c r="AF237" i="10"/>
  <c r="BO237" i="10"/>
  <c r="BO371" i="10"/>
  <c r="AF371" i="10"/>
  <c r="BO349" i="10"/>
  <c r="AF349" i="10"/>
  <c r="BQ458" i="10"/>
  <c r="AH458" i="10"/>
  <c r="BR458" i="10" s="1"/>
  <c r="BP97" i="10"/>
  <c r="BA97" i="10" s="1"/>
  <c r="AG97" i="10"/>
  <c r="AF345" i="10"/>
  <c r="BO345" i="10"/>
  <c r="AF160" i="10"/>
  <c r="BO160" i="10"/>
  <c r="BO365" i="10"/>
  <c r="AF365" i="10"/>
  <c r="BO351" i="10"/>
  <c r="AF351" i="10"/>
  <c r="BO288" i="10"/>
  <c r="AF288" i="10"/>
  <c r="BO299" i="10"/>
  <c r="AF299" i="10"/>
  <c r="BP175" i="10"/>
  <c r="BA175" i="10" s="1"/>
  <c r="AG175" i="10"/>
  <c r="AF337" i="10"/>
  <c r="BO337" i="10"/>
  <c r="AF303" i="10"/>
  <c r="BO303" i="10"/>
  <c r="BP414" i="10"/>
  <c r="BA414" i="10" s="1"/>
  <c r="AG414" i="10"/>
  <c r="AH416" i="10"/>
  <c r="BR416" i="10" s="1"/>
  <c r="BQ416" i="10"/>
  <c r="AF295" i="10"/>
  <c r="BO295" i="10"/>
  <c r="BO286" i="10"/>
  <c r="AF286" i="10"/>
  <c r="BA172" i="10"/>
  <c r="BO357" i="10"/>
  <c r="AF357" i="10"/>
  <c r="BO279" i="10"/>
  <c r="AF279" i="10"/>
  <c r="BO470" i="10"/>
  <c r="AF470" i="10"/>
  <c r="BP30" i="10"/>
  <c r="BA30" i="10" s="1"/>
  <c r="AT30" i="10"/>
  <c r="AG30" i="10"/>
  <c r="BP368" i="10"/>
  <c r="BA368" i="10" s="1"/>
  <c r="AG368" i="10"/>
  <c r="AF284" i="10"/>
  <c r="BO284" i="10"/>
  <c r="AF347" i="10"/>
  <c r="BO347" i="10"/>
  <c r="AG312" i="10"/>
  <c r="BP312" i="10"/>
  <c r="BA312" i="10" s="1"/>
  <c r="BO248" i="10"/>
  <c r="AF248" i="10"/>
  <c r="BO243" i="10"/>
  <c r="AF243" i="10"/>
  <c r="AF383" i="10"/>
  <c r="BO383" i="10"/>
  <c r="AF283" i="10"/>
  <c r="BO283" i="10"/>
  <c r="AG212" i="10"/>
  <c r="BP212" i="10"/>
  <c r="BO109" i="10"/>
  <c r="AF109" i="10"/>
  <c r="AG123" i="10"/>
  <c r="BP123" i="10"/>
  <c r="BA123" i="10" s="1"/>
  <c r="AH359" i="10"/>
  <c r="BR359" i="10" s="1"/>
  <c r="BQ359" i="10"/>
  <c r="AF289" i="10"/>
  <c r="BO289" i="10"/>
  <c r="BE408" i="10"/>
  <c r="BO373" i="10"/>
  <c r="AF373" i="10"/>
  <c r="AF302" i="10"/>
  <c r="BO302" i="10"/>
  <c r="BO353" i="10"/>
  <c r="AF353" i="10"/>
  <c r="BO247" i="10"/>
  <c r="AF247" i="10"/>
  <c r="AF474" i="10"/>
  <c r="BO474" i="10"/>
  <c r="BP335" i="10"/>
  <c r="BA335" i="10" s="1"/>
  <c r="AG335" i="10"/>
  <c r="BO156" i="10"/>
  <c r="AF156" i="10"/>
  <c r="AF339" i="10"/>
  <c r="BO339" i="10"/>
  <c r="BP306" i="10"/>
  <c r="BA306" i="10" s="1"/>
  <c r="AG306" i="10"/>
  <c r="BO141" i="10"/>
  <c r="AF141" i="10"/>
  <c r="BO145" i="10"/>
  <c r="AF145" i="10"/>
  <c r="AG390" i="10"/>
  <c r="BP390" i="10"/>
  <c r="BA390" i="10" s="1"/>
  <c r="BP119" i="10"/>
  <c r="BA119" i="10" s="1"/>
  <c r="AG119" i="10"/>
  <c r="BP45" i="10"/>
  <c r="BA45" i="10" s="1"/>
  <c r="AT45" i="10"/>
  <c r="AG45" i="10"/>
  <c r="AF387" i="10"/>
  <c r="BO387" i="10"/>
  <c r="BE253" i="10"/>
  <c r="AF244" i="10"/>
  <c r="BO244" i="10"/>
  <c r="AF304" i="10"/>
  <c r="BO304" i="10"/>
  <c r="AF379" i="10"/>
  <c r="BO379" i="10"/>
  <c r="AF290" i="10"/>
  <c r="BO290" i="10"/>
  <c r="BO301" i="10"/>
  <c r="AF301" i="10"/>
  <c r="AS27" i="10"/>
  <c r="BO27" i="10"/>
  <c r="AF27" i="10"/>
  <c r="BO471" i="10"/>
  <c r="AF471" i="10"/>
  <c r="AS55" i="10"/>
  <c r="AG55" i="10"/>
  <c r="BP55" i="10"/>
  <c r="BA55" i="10" s="1"/>
  <c r="BP475" i="10"/>
  <c r="BA475" i="10" s="1"/>
  <c r="AG475" i="10"/>
  <c r="BA43" i="10"/>
  <c r="BO44" i="10"/>
  <c r="AS44" i="10"/>
  <c r="AF44" i="10"/>
  <c r="AU43" i="10"/>
  <c r="BQ43" i="10"/>
  <c r="AH43" i="10"/>
  <c r="BO77" i="10"/>
  <c r="AF77" i="10"/>
  <c r="AS77" i="10"/>
  <c r="BE434" i="10"/>
  <c r="BE367" i="10"/>
  <c r="AF89" i="10"/>
  <c r="BO89" i="10"/>
  <c r="BO87" i="10"/>
  <c r="AF87" i="10"/>
  <c r="BE323" i="10"/>
  <c r="AG72" i="10"/>
  <c r="AT72" i="10"/>
  <c r="BP72" i="10"/>
  <c r="BA72" i="10" s="1"/>
  <c r="AS73" i="10"/>
  <c r="BO73" i="10"/>
  <c r="AF73" i="10"/>
  <c r="BE435" i="10"/>
  <c r="AV62" i="10"/>
  <c r="BR62" i="10"/>
  <c r="BE62" i="10" s="1"/>
  <c r="M14" i="15" s="1"/>
  <c r="BP16" i="10"/>
  <c r="BA16" i="10" s="1"/>
  <c r="AG16" i="10"/>
  <c r="AS16" i="10"/>
  <c r="AT8" i="10"/>
  <c r="AH8" i="10"/>
  <c r="BQ8" i="10"/>
  <c r="BE275" i="10"/>
  <c r="AH18" i="10"/>
  <c r="AT18" i="10"/>
  <c r="BQ18" i="10"/>
  <c r="AV68" i="10"/>
  <c r="AU68" i="10"/>
  <c r="BR68" i="10"/>
  <c r="BE68" i="10" s="1"/>
  <c r="AV38" i="10"/>
  <c r="AU38" i="10"/>
  <c r="BR38" i="10"/>
  <c r="AZ38" i="10" s="1"/>
  <c r="AH14" i="10"/>
  <c r="AT14" i="10"/>
  <c r="BQ14" i="10"/>
  <c r="BC2" i="5"/>
  <c r="AR2" i="5"/>
  <c r="AU21" i="10"/>
  <c r="AV21" i="10"/>
  <c r="BR21" i="10"/>
  <c r="BE21" i="10" s="1"/>
  <c r="AS11" i="10"/>
  <c r="BP11" i="10"/>
  <c r="BA11" i="10" s="1"/>
  <c r="AG11" i="10"/>
  <c r="BE333" i="10"/>
  <c r="AT4" i="10"/>
  <c r="AH4" i="10"/>
  <c r="BQ4" i="10"/>
  <c r="AV63" i="10"/>
  <c r="BR63" i="10"/>
  <c r="AZ63" i="10" s="1"/>
  <c r="BQ9" i="10"/>
  <c r="AH9" i="10"/>
  <c r="AT9" i="10"/>
  <c r="AH5" i="10"/>
  <c r="AT5" i="10"/>
  <c r="BQ5" i="10"/>
  <c r="BO78" i="10"/>
  <c r="AS78" i="10"/>
  <c r="AF78" i="10"/>
  <c r="BO366" i="10"/>
  <c r="AF366" i="10"/>
  <c r="BQ105" i="10"/>
  <c r="AH105" i="10"/>
  <c r="BR105" i="10" s="1"/>
  <c r="AF163" i="10"/>
  <c r="BO163" i="10"/>
  <c r="BP143" i="10"/>
  <c r="BA143" i="10" s="1"/>
  <c r="AG143" i="10"/>
  <c r="BP107" i="10"/>
  <c r="BA107" i="10" s="1"/>
  <c r="AG107" i="10"/>
  <c r="BP159" i="10"/>
  <c r="BA159" i="10" s="1"/>
  <c r="AG159" i="10"/>
  <c r="AF355" i="10"/>
  <c r="BO355" i="10"/>
  <c r="BE186" i="10"/>
  <c r="BR50" i="10"/>
  <c r="BE50" i="10" s="1"/>
  <c r="AV50" i="10"/>
  <c r="BE325" i="10"/>
  <c r="BE331" i="10"/>
  <c r="BE415" i="10"/>
  <c r="AG342" i="10"/>
  <c r="BP342" i="10"/>
  <c r="BA342" i="10" s="1"/>
  <c r="BP381" i="10"/>
  <c r="BA381" i="10" s="1"/>
  <c r="AG381" i="10"/>
  <c r="BO170" i="10"/>
  <c r="AF170" i="10"/>
  <c r="AG133" i="10"/>
  <c r="BP133" i="10"/>
  <c r="BA133" i="10" s="1"/>
  <c r="BO274" i="10"/>
  <c r="AF274" i="10"/>
  <c r="AF278" i="10"/>
  <c r="BO278" i="10"/>
  <c r="AS61" i="10"/>
  <c r="AG61" i="10"/>
  <c r="BP61" i="10"/>
  <c r="BA61" i="10" s="1"/>
  <c r="BQ52" i="10"/>
  <c r="AU52" i="10"/>
  <c r="AH52" i="10"/>
  <c r="BO441" i="10"/>
  <c r="AF441" i="10"/>
  <c r="BO276" i="10"/>
  <c r="AF276" i="10"/>
  <c r="BO272" i="10"/>
  <c r="AF272" i="10"/>
  <c r="BR36" i="10"/>
  <c r="AU36" i="10"/>
  <c r="AV36" i="10"/>
  <c r="AF378" i="10"/>
  <c r="BO378" i="10"/>
  <c r="BO451" i="10"/>
  <c r="AF451" i="10"/>
  <c r="AF32" i="10"/>
  <c r="BO32" i="10"/>
  <c r="AS32" i="10"/>
  <c r="AH427" i="10"/>
  <c r="BR427" i="10" s="1"/>
  <c r="BQ427" i="10"/>
  <c r="AH126" i="10"/>
  <c r="BR126" i="10" s="1"/>
  <c r="BQ126" i="10"/>
  <c r="BE225" i="10"/>
  <c r="BA33" i="10"/>
  <c r="BA34" i="10"/>
  <c r="BE221" i="10"/>
  <c r="BE263" i="10"/>
  <c r="BE203" i="10"/>
  <c r="BE197" i="10"/>
  <c r="BQ122" i="10"/>
  <c r="AH122" i="10"/>
  <c r="BR122" i="10" s="1"/>
  <c r="BE327" i="10"/>
  <c r="BE223" i="10"/>
  <c r="AH80" i="10"/>
  <c r="BR80" i="10" s="1"/>
  <c r="BQ80" i="10"/>
  <c r="AH144" i="10"/>
  <c r="BR144" i="10" s="1"/>
  <c r="BQ144" i="10"/>
  <c r="BE193" i="10"/>
  <c r="BE255" i="10"/>
  <c r="BQ96" i="10"/>
  <c r="AH96" i="10"/>
  <c r="BR96" i="10" s="1"/>
  <c r="AG157" i="10"/>
  <c r="BP157" i="10"/>
  <c r="BA157" i="10" s="1"/>
  <c r="BP165" i="10"/>
  <c r="BA165" i="10" s="1"/>
  <c r="AG165" i="10"/>
  <c r="BQ217" i="10"/>
  <c r="AH217" i="10"/>
  <c r="BR217" i="10" s="1"/>
  <c r="AH94" i="10"/>
  <c r="BR94" i="10" s="1"/>
  <c r="BQ94" i="10"/>
  <c r="BQ110" i="10"/>
  <c r="AH110" i="10"/>
  <c r="BR110" i="10" s="1"/>
  <c r="BQ90" i="10"/>
  <c r="AH90" i="10"/>
  <c r="BR90" i="10" s="1"/>
  <c r="AU75" i="10"/>
  <c r="BQ75" i="10"/>
  <c r="AH75" i="10"/>
  <c r="BN59" i="10"/>
  <c r="AE59" i="10"/>
  <c r="AR59" i="10"/>
  <c r="BP47" i="10"/>
  <c r="BA47" i="10" s="1"/>
  <c r="AT47" i="10"/>
  <c r="AG47" i="10"/>
  <c r="AS66" i="10"/>
  <c r="AF66" i="10"/>
  <c r="BO66" i="10"/>
  <c r="BQ459" i="10"/>
  <c r="AH459" i="10"/>
  <c r="BR459" i="10" s="1"/>
  <c r="AH443" i="10"/>
  <c r="BR443" i="10" s="1"/>
  <c r="BQ443" i="10"/>
  <c r="BQ98" i="10"/>
  <c r="AH98" i="10"/>
  <c r="BR98" i="10" s="1"/>
  <c r="BO42" i="10"/>
  <c r="AF42" i="10"/>
  <c r="AR42" i="10"/>
  <c r="AG465" i="10"/>
  <c r="BP465" i="10"/>
  <c r="BA465" i="10" s="1"/>
  <c r="AH142" i="10"/>
  <c r="BR142" i="10" s="1"/>
  <c r="BQ142" i="10"/>
  <c r="AH348" i="10"/>
  <c r="BR348" i="10" s="1"/>
  <c r="BQ348" i="10"/>
  <c r="BR65" i="10"/>
  <c r="BE65" i="10" s="1"/>
  <c r="AU65" i="10"/>
  <c r="AV65" i="10"/>
  <c r="AH92" i="10"/>
  <c r="BR92" i="10" s="1"/>
  <c r="BQ92" i="10"/>
  <c r="AU86" i="10"/>
  <c r="BQ86" i="10"/>
  <c r="AH86" i="10"/>
  <c r="BQ417" i="10"/>
  <c r="AH417" i="10"/>
  <c r="BR417" i="10" s="1"/>
  <c r="BQ136" i="10"/>
  <c r="AH136" i="10"/>
  <c r="BR136" i="10" s="1"/>
  <c r="AH130" i="10"/>
  <c r="BR130" i="10" s="1"/>
  <c r="BQ130" i="10"/>
  <c r="AS70" i="10"/>
  <c r="BO70" i="10"/>
  <c r="AF70" i="10"/>
  <c r="AH380" i="10"/>
  <c r="BR380" i="10" s="1"/>
  <c r="BQ380" i="10"/>
  <c r="BE412" i="10"/>
  <c r="AH431" i="10"/>
  <c r="BR431" i="10" s="1"/>
  <c r="BQ431" i="10"/>
  <c r="BQ361" i="10"/>
  <c r="AH361" i="10"/>
  <c r="BR361" i="10" s="1"/>
  <c r="AH138" i="10"/>
  <c r="BR138" i="10" s="1"/>
  <c r="BQ138" i="10"/>
  <c r="BQ102" i="10"/>
  <c r="AH102" i="10"/>
  <c r="BR102" i="10" s="1"/>
  <c r="BQ33" i="10"/>
  <c r="AH33" i="10"/>
  <c r="AU33" i="10"/>
  <c r="BQ41" i="10"/>
  <c r="AH41" i="10"/>
  <c r="AT41" i="10"/>
  <c r="AH146" i="10"/>
  <c r="BR146" i="10" s="1"/>
  <c r="BQ146" i="10"/>
  <c r="AH34" i="10"/>
  <c r="AU34" i="10"/>
  <c r="BQ34" i="10"/>
  <c r="BQ104" i="10"/>
  <c r="AH104" i="10"/>
  <c r="BR104" i="10" s="1"/>
  <c r="AT58" i="10"/>
  <c r="AG58" i="10"/>
  <c r="BP58" i="10"/>
  <c r="BA58" i="10" s="1"/>
  <c r="BQ457" i="10"/>
  <c r="AH457" i="10"/>
  <c r="BR457" i="10" s="1"/>
  <c r="AH76" i="10"/>
  <c r="AU76" i="10"/>
  <c r="BQ76" i="10"/>
  <c r="BQ438" i="10"/>
  <c r="AH438" i="10"/>
  <c r="BR438" i="10" s="1"/>
  <c r="BO46" i="10"/>
  <c r="AF46" i="10"/>
  <c r="AS46" i="10"/>
  <c r="BO48" i="10"/>
  <c r="AS48" i="10"/>
  <c r="AF48" i="10"/>
  <c r="BO28" i="10"/>
  <c r="AF28" i="10"/>
  <c r="AS28" i="10"/>
  <c r="AH464" i="10"/>
  <c r="BR464" i="10" s="1"/>
  <c r="BQ464" i="10"/>
  <c r="AH69" i="10"/>
  <c r="AU69" i="10"/>
  <c r="BQ69" i="10"/>
  <c r="BQ236" i="10"/>
  <c r="AH236" i="10"/>
  <c r="BR236" i="10" s="1"/>
  <c r="AU84" i="10"/>
  <c r="AH84" i="10"/>
  <c r="BQ84" i="10"/>
  <c r="BO56" i="10"/>
  <c r="AF56" i="10"/>
  <c r="AS56" i="10"/>
  <c r="BR53" i="10"/>
  <c r="BE53" i="10" s="1"/>
  <c r="AV53" i="10"/>
  <c r="BP6" i="10"/>
  <c r="BA6" i="10" s="1"/>
  <c r="AS6" i="10"/>
  <c r="AG6" i="10"/>
  <c r="BP17" i="10"/>
  <c r="BA17" i="10" s="1"/>
  <c r="AS17" i="10"/>
  <c r="AG17" i="10"/>
  <c r="BE265" i="10"/>
  <c r="AT3" i="10"/>
  <c r="BQ3" i="10"/>
  <c r="AH3" i="10"/>
  <c r="BE313" i="10"/>
  <c r="AH23" i="10"/>
  <c r="AT23" i="10"/>
  <c r="BQ23" i="10"/>
  <c r="BE273" i="10"/>
  <c r="AG99" i="10"/>
  <c r="BP99" i="10"/>
  <c r="BA99" i="10" s="1"/>
  <c r="BO100" i="10"/>
  <c r="AF100" i="10"/>
  <c r="AZ51" i="10"/>
  <c r="BE83" i="10"/>
  <c r="BE131" i="10"/>
  <c r="AV60" i="10"/>
  <c r="BR60" i="10"/>
  <c r="AV31" i="10"/>
  <c r="BR31" i="10"/>
  <c r="BE31" i="10" s="1"/>
  <c r="BE401" i="10"/>
  <c r="BR19" i="10"/>
  <c r="BE19" i="10" s="1"/>
  <c r="AV19" i="10"/>
  <c r="BR26" i="10"/>
  <c r="BE26" i="10" s="1"/>
  <c r="AV26" i="10"/>
  <c r="AU26" i="10"/>
  <c r="BP7" i="10" l="1"/>
  <c r="BA7" i="10" s="1"/>
  <c r="AG7" i="10"/>
  <c r="AS7" i="10"/>
  <c r="BE117" i="10"/>
  <c r="BE172" i="10"/>
  <c r="BE458" i="10"/>
  <c r="BE352" i="10"/>
  <c r="BE375" i="10"/>
  <c r="BE448" i="10"/>
  <c r="BE400" i="10"/>
  <c r="BE118" i="10"/>
  <c r="BE171" i="10"/>
  <c r="BE178" i="10"/>
  <c r="AG224" i="10"/>
  <c r="BP224" i="10"/>
  <c r="BP407" i="10"/>
  <c r="AG407" i="10"/>
  <c r="AG216" i="10"/>
  <c r="BP216" i="10"/>
  <c r="BE158" i="10"/>
  <c r="BE359" i="10"/>
  <c r="BE127" i="10"/>
  <c r="AH460" i="10"/>
  <c r="BR460" i="10" s="1"/>
  <c r="BQ460" i="10"/>
  <c r="BE419" i="10"/>
  <c r="BP301" i="10"/>
  <c r="BA301" i="10" s="1"/>
  <c r="AG301" i="10"/>
  <c r="BP379" i="10"/>
  <c r="AG379" i="10"/>
  <c r="AG304" i="10"/>
  <c r="BP304" i="10"/>
  <c r="BA304" i="10" s="1"/>
  <c r="AG244" i="10"/>
  <c r="BP244" i="10"/>
  <c r="BA244" i="10" s="1"/>
  <c r="BQ45" i="10"/>
  <c r="AH45" i="10"/>
  <c r="AU45" i="10"/>
  <c r="AH390" i="10"/>
  <c r="BR390" i="10" s="1"/>
  <c r="BQ390" i="10"/>
  <c r="BQ306" i="10"/>
  <c r="AH306" i="10"/>
  <c r="BR306" i="10" s="1"/>
  <c r="AG156" i="10"/>
  <c r="BP156" i="10"/>
  <c r="BA156" i="10" s="1"/>
  <c r="AH335" i="10"/>
  <c r="BR335" i="10" s="1"/>
  <c r="BQ335" i="10"/>
  <c r="AG302" i="10"/>
  <c r="BP302" i="10"/>
  <c r="BA302" i="10" s="1"/>
  <c r="AH123" i="10"/>
  <c r="BR123" i="10" s="1"/>
  <c r="BQ123" i="10"/>
  <c r="AH212" i="10"/>
  <c r="BR212" i="10" s="1"/>
  <c r="BQ212" i="10"/>
  <c r="AG283" i="10"/>
  <c r="BP283" i="10"/>
  <c r="BA283" i="10" s="1"/>
  <c r="AG383" i="10"/>
  <c r="BP383" i="10"/>
  <c r="BA383" i="10" s="1"/>
  <c r="AH312" i="10"/>
  <c r="BR312" i="10" s="1"/>
  <c r="BQ312" i="10"/>
  <c r="BP347" i="10"/>
  <c r="BA347" i="10" s="1"/>
  <c r="AG347" i="10"/>
  <c r="AG284" i="10"/>
  <c r="BP284" i="10"/>
  <c r="BA284" i="10" s="1"/>
  <c r="AU30" i="10"/>
  <c r="AH30" i="10"/>
  <c r="BQ30" i="10"/>
  <c r="AG286" i="10"/>
  <c r="BP286" i="10"/>
  <c r="BA286" i="10" s="1"/>
  <c r="BP303" i="10"/>
  <c r="BA303" i="10" s="1"/>
  <c r="AG303" i="10"/>
  <c r="AG337" i="10"/>
  <c r="BP337" i="10"/>
  <c r="BA337" i="10" s="1"/>
  <c r="AH175" i="10"/>
  <c r="BR175" i="10" s="1"/>
  <c r="BQ175" i="10"/>
  <c r="AG365" i="10"/>
  <c r="BP365" i="10"/>
  <c r="BA365" i="10" s="1"/>
  <c r="AH97" i="10"/>
  <c r="BR97" i="10" s="1"/>
  <c r="BQ97" i="10"/>
  <c r="AG349" i="10"/>
  <c r="BP349" i="10"/>
  <c r="BP371" i="10"/>
  <c r="BA371" i="10" s="1"/>
  <c r="AG371" i="10"/>
  <c r="AG237" i="10"/>
  <c r="BP237" i="10"/>
  <c r="BP79" i="10"/>
  <c r="AG79" i="10"/>
  <c r="AG147" i="10"/>
  <c r="BP147" i="10"/>
  <c r="BA147" i="10" s="1"/>
  <c r="BO35" i="10"/>
  <c r="AF35" i="10"/>
  <c r="AS35" i="10"/>
  <c r="BA404" i="10"/>
  <c r="AG251" i="10"/>
  <c r="BP251" i="10"/>
  <c r="BP305" i="10"/>
  <c r="BA305" i="10" s="1"/>
  <c r="AG305" i="10"/>
  <c r="BQ252" i="10"/>
  <c r="AH252" i="10"/>
  <c r="BR252" i="10" s="1"/>
  <c r="BQ88" i="10"/>
  <c r="AH88" i="10"/>
  <c r="BR88" i="10" s="1"/>
  <c r="AG422" i="10"/>
  <c r="BP422" i="10"/>
  <c r="BA422" i="10" s="1"/>
  <c r="AG103" i="10"/>
  <c r="BP103" i="10"/>
  <c r="BA103" i="10" s="1"/>
  <c r="AG282" i="10"/>
  <c r="BP282" i="10"/>
  <c r="BA282" i="10" s="1"/>
  <c r="BP472" i="10"/>
  <c r="AG472" i="10"/>
  <c r="AG240" i="10"/>
  <c r="BP240" i="10"/>
  <c r="BR81" i="10"/>
  <c r="BE81" i="10" s="1"/>
  <c r="AV81" i="10"/>
  <c r="AU81" i="10"/>
  <c r="AH410" i="10"/>
  <c r="BR410" i="10" s="1"/>
  <c r="BQ410" i="10"/>
  <c r="BQ85" i="10"/>
  <c r="AH85" i="10"/>
  <c r="AU85" i="10"/>
  <c r="BP290" i="10"/>
  <c r="BA290" i="10" s="1"/>
  <c r="AG290" i="10"/>
  <c r="BP387" i="10"/>
  <c r="BA387" i="10" s="1"/>
  <c r="AG387" i="10"/>
  <c r="AH119" i="10"/>
  <c r="BR119" i="10" s="1"/>
  <c r="BQ119" i="10"/>
  <c r="AG145" i="10"/>
  <c r="BP145" i="10"/>
  <c r="BA145" i="10" s="1"/>
  <c r="AG141" i="10"/>
  <c r="BP141" i="10"/>
  <c r="BA141" i="10" s="1"/>
  <c r="AG339" i="10"/>
  <c r="BP339" i="10"/>
  <c r="BA339" i="10" s="1"/>
  <c r="AG474" i="10"/>
  <c r="BP474" i="10"/>
  <c r="BA474" i="10" s="1"/>
  <c r="AG247" i="10"/>
  <c r="BP247" i="10"/>
  <c r="BP353" i="10"/>
  <c r="BA353" i="10" s="1"/>
  <c r="AG353" i="10"/>
  <c r="BP373" i="10"/>
  <c r="BA373" i="10" s="1"/>
  <c r="AG373" i="10"/>
  <c r="AG289" i="10"/>
  <c r="BP289" i="10"/>
  <c r="BA289" i="10" s="1"/>
  <c r="AG109" i="10"/>
  <c r="BP109" i="10"/>
  <c r="BA109" i="10" s="1"/>
  <c r="BA212" i="10"/>
  <c r="AG243" i="10"/>
  <c r="BP243" i="10"/>
  <c r="BA243" i="10" s="1"/>
  <c r="BP248" i="10"/>
  <c r="BA248" i="10" s="1"/>
  <c r="AG248" i="10"/>
  <c r="AH368" i="10"/>
  <c r="BR368" i="10" s="1"/>
  <c r="BQ368" i="10"/>
  <c r="BP470" i="10"/>
  <c r="BA470" i="10" s="1"/>
  <c r="AG470" i="10"/>
  <c r="AG279" i="10"/>
  <c r="BP279" i="10"/>
  <c r="BA279" i="10" s="1"/>
  <c r="BP357" i="10"/>
  <c r="BA357" i="10" s="1"/>
  <c r="AG357" i="10"/>
  <c r="BP295" i="10"/>
  <c r="BA295" i="10" s="1"/>
  <c r="AG295" i="10"/>
  <c r="BE416" i="10"/>
  <c r="BQ414" i="10"/>
  <c r="AH414" i="10"/>
  <c r="BR414" i="10" s="1"/>
  <c r="AG299" i="10"/>
  <c r="BP299" i="10"/>
  <c r="BA299" i="10" s="1"/>
  <c r="AG288" i="10"/>
  <c r="BP288" i="10"/>
  <c r="BA288" i="10" s="1"/>
  <c r="BP351" i="10"/>
  <c r="BA351" i="10" s="1"/>
  <c r="AG351" i="10"/>
  <c r="BP160" i="10"/>
  <c r="BA160" i="10" s="1"/>
  <c r="AG160" i="10"/>
  <c r="AG345" i="10"/>
  <c r="BP345" i="10"/>
  <c r="BA345" i="10" s="1"/>
  <c r="AG363" i="10"/>
  <c r="BP363" i="10"/>
  <c r="BA363" i="10" s="1"/>
  <c r="AG296" i="10"/>
  <c r="BP296" i="10"/>
  <c r="BA296" i="10" s="1"/>
  <c r="BP418" i="10"/>
  <c r="BA418" i="10" s="1"/>
  <c r="AG418" i="10"/>
  <c r="AH404" i="10"/>
  <c r="BR404" i="10" s="1"/>
  <c r="BQ404" i="10"/>
  <c r="BP297" i="10"/>
  <c r="AG297" i="10"/>
  <c r="BP239" i="10"/>
  <c r="BA239" i="10" s="1"/>
  <c r="AG239" i="10"/>
  <c r="BP300" i="10"/>
  <c r="BA300" i="10" s="1"/>
  <c r="AG300" i="10"/>
  <c r="BP280" i="10"/>
  <c r="BA280" i="10" s="1"/>
  <c r="AG280" i="10"/>
  <c r="AG291" i="10"/>
  <c r="BP291" i="10"/>
  <c r="AG298" i="10"/>
  <c r="BP298" i="10"/>
  <c r="BA298" i="10" s="1"/>
  <c r="AG396" i="10"/>
  <c r="BP396" i="10"/>
  <c r="BQ57" i="10"/>
  <c r="AH57" i="10"/>
  <c r="AT57" i="10"/>
  <c r="BQ369" i="10"/>
  <c r="AH369" i="10"/>
  <c r="BR369" i="10" s="1"/>
  <c r="AG287" i="10"/>
  <c r="BP287" i="10"/>
  <c r="BQ29" i="10"/>
  <c r="AH29" i="10"/>
  <c r="AU29" i="10"/>
  <c r="BQ292" i="10"/>
  <c r="AH292" i="10"/>
  <c r="BR292" i="10" s="1"/>
  <c r="AG341" i="10"/>
  <c r="BP341" i="10"/>
  <c r="BA341" i="10" s="1"/>
  <c r="AH392" i="10"/>
  <c r="BR392" i="10" s="1"/>
  <c r="BQ392" i="10"/>
  <c r="AG385" i="10"/>
  <c r="BP385" i="10"/>
  <c r="BA385" i="10" s="1"/>
  <c r="AT49" i="10"/>
  <c r="AG49" i="10"/>
  <c r="BP49" i="10"/>
  <c r="BP294" i="10"/>
  <c r="BA294" i="10" s="1"/>
  <c r="AG294" i="10"/>
  <c r="AH475" i="10"/>
  <c r="BR475" i="10" s="1"/>
  <c r="BQ475" i="10"/>
  <c r="AH55" i="10"/>
  <c r="BQ55" i="10"/>
  <c r="AT55" i="10"/>
  <c r="AG471" i="10"/>
  <c r="BP471" i="10"/>
  <c r="BA471" i="10" s="1"/>
  <c r="BP27" i="10"/>
  <c r="BA27" i="10" s="1"/>
  <c r="AT27" i="10"/>
  <c r="AG27" i="10"/>
  <c r="AT44" i="10"/>
  <c r="BP44" i="10"/>
  <c r="AG44" i="10"/>
  <c r="BR43" i="10"/>
  <c r="AV43" i="10"/>
  <c r="AG77" i="10"/>
  <c r="BP77" i="10"/>
  <c r="BA77" i="10" s="1"/>
  <c r="AT77" i="10"/>
  <c r="BP87" i="10"/>
  <c r="AG87" i="10"/>
  <c r="BP89" i="10"/>
  <c r="BA89" i="10" s="1"/>
  <c r="AG89" i="10"/>
  <c r="BE38" i="10"/>
  <c r="BP73" i="10"/>
  <c r="BA73" i="10" s="1"/>
  <c r="AT73" i="10"/>
  <c r="AG73" i="10"/>
  <c r="AU72" i="10"/>
  <c r="BQ72" i="10"/>
  <c r="AH72" i="10"/>
  <c r="AH11" i="10"/>
  <c r="BQ11" i="10"/>
  <c r="AT11" i="10"/>
  <c r="AS2" i="5"/>
  <c r="BE2" i="5" s="1"/>
  <c r="BD2" i="5"/>
  <c r="AU14" i="10"/>
  <c r="AV14" i="10"/>
  <c r="BR14" i="10"/>
  <c r="BE14" i="10" s="1"/>
  <c r="BQ16" i="10"/>
  <c r="AH16" i="10"/>
  <c r="AT16" i="10"/>
  <c r="AZ62" i="10"/>
  <c r="J14" i="15" s="1"/>
  <c r="AV18" i="10"/>
  <c r="AU18" i="10"/>
  <c r="BR18" i="10"/>
  <c r="BE18" i="10" s="1"/>
  <c r="AU8" i="10"/>
  <c r="BR8" i="10"/>
  <c r="BE8" i="10" s="1"/>
  <c r="AV8" i="10"/>
  <c r="BE63" i="10"/>
  <c r="AV4" i="10"/>
  <c r="BR4" i="10"/>
  <c r="BE4" i="10" s="1"/>
  <c r="AU4" i="10"/>
  <c r="BR5" i="10"/>
  <c r="BE5" i="10" s="1"/>
  <c r="AU5" i="10"/>
  <c r="AV5" i="10"/>
  <c r="BR9" i="10"/>
  <c r="BE9" i="10" s="1"/>
  <c r="AU9" i="10"/>
  <c r="AV9" i="10"/>
  <c r="AT78" i="10"/>
  <c r="AG78" i="10"/>
  <c r="BP78" i="10"/>
  <c r="BA78" i="10" s="1"/>
  <c r="BE105" i="10"/>
  <c r="BP355" i="10"/>
  <c r="BA355" i="10" s="1"/>
  <c r="AG355" i="10"/>
  <c r="BP163" i="10"/>
  <c r="BA163" i="10" s="1"/>
  <c r="AG163" i="10"/>
  <c r="AH159" i="10"/>
  <c r="BR159" i="10" s="1"/>
  <c r="BQ159" i="10"/>
  <c r="BQ107" i="10"/>
  <c r="AH107" i="10"/>
  <c r="BR107" i="10" s="1"/>
  <c r="BQ143" i="10"/>
  <c r="AH143" i="10"/>
  <c r="BR143" i="10" s="1"/>
  <c r="AG366" i="10"/>
  <c r="BP366" i="10"/>
  <c r="BE236" i="10"/>
  <c r="BE98" i="10"/>
  <c r="BE443" i="10"/>
  <c r="BE90" i="10"/>
  <c r="BE126" i="10"/>
  <c r="BP170" i="10"/>
  <c r="BA170" i="10" s="1"/>
  <c r="AG170" i="10"/>
  <c r="BQ381" i="10"/>
  <c r="AH381" i="10"/>
  <c r="BR381" i="10" s="1"/>
  <c r="BQ342" i="10"/>
  <c r="AH342" i="10"/>
  <c r="BR342" i="10" s="1"/>
  <c r="BP451" i="10"/>
  <c r="BA451" i="10" s="1"/>
  <c r="AG451" i="10"/>
  <c r="AG378" i="10"/>
  <c r="BP378" i="10"/>
  <c r="BA378" i="10" s="1"/>
  <c r="AG272" i="10"/>
  <c r="BP272" i="10"/>
  <c r="BA272" i="10" s="1"/>
  <c r="BP276" i="10"/>
  <c r="BA276" i="10" s="1"/>
  <c r="AG276" i="10"/>
  <c r="BP441" i="10"/>
  <c r="BA441" i="10" s="1"/>
  <c r="AG441" i="10"/>
  <c r="BR52" i="10"/>
  <c r="BE52" i="10" s="1"/>
  <c r="AV52" i="10"/>
  <c r="AH61" i="10"/>
  <c r="AT61" i="10"/>
  <c r="BQ61" i="10"/>
  <c r="BP274" i="10"/>
  <c r="BA274" i="10" s="1"/>
  <c r="AG274" i="10"/>
  <c r="BQ133" i="10"/>
  <c r="AH133" i="10"/>
  <c r="BR133" i="10" s="1"/>
  <c r="BE36" i="10"/>
  <c r="AZ36" i="10"/>
  <c r="BP278" i="10"/>
  <c r="BA278" i="10" s="1"/>
  <c r="AG278" i="10"/>
  <c r="BE427" i="10"/>
  <c r="BP32" i="10"/>
  <c r="AG32" i="10"/>
  <c r="AT32" i="10"/>
  <c r="BE110" i="10"/>
  <c r="BE217" i="10"/>
  <c r="BE96" i="10"/>
  <c r="BE122" i="10"/>
  <c r="BE94" i="10"/>
  <c r="AH157" i="10"/>
  <c r="BR157" i="10" s="1"/>
  <c r="BQ157" i="10"/>
  <c r="BE144" i="10"/>
  <c r="BE80" i="10"/>
  <c r="BQ165" i="10"/>
  <c r="AH165" i="10"/>
  <c r="BR165" i="10" s="1"/>
  <c r="BE138" i="10"/>
  <c r="BE431" i="10"/>
  <c r="BE130" i="10"/>
  <c r="BE457" i="10"/>
  <c r="BE104" i="10"/>
  <c r="BE146" i="10"/>
  <c r="BE348" i="10"/>
  <c r="BE142" i="10"/>
  <c r="AV69" i="10"/>
  <c r="BR69" i="10"/>
  <c r="BE464" i="10"/>
  <c r="BP28" i="10"/>
  <c r="BA28" i="10" s="1"/>
  <c r="AG28" i="10"/>
  <c r="AT28" i="10"/>
  <c r="BP48" i="10"/>
  <c r="BA48" i="10" s="1"/>
  <c r="BC48" i="10" s="1"/>
  <c r="AG48" i="10"/>
  <c r="AT48" i="10"/>
  <c r="BP46" i="10"/>
  <c r="AG46" i="10"/>
  <c r="AT46" i="10"/>
  <c r="BE438" i="10"/>
  <c r="BR76" i="10"/>
  <c r="BE76" i="10" s="1"/>
  <c r="AV76" i="10"/>
  <c r="BR33" i="10"/>
  <c r="AV33" i="10"/>
  <c r="BE102" i="10"/>
  <c r="BE361" i="10"/>
  <c r="BE380" i="10"/>
  <c r="BE136" i="10"/>
  <c r="BE417" i="10"/>
  <c r="BR86" i="10"/>
  <c r="AV86" i="10"/>
  <c r="BE92" i="10"/>
  <c r="BP42" i="10"/>
  <c r="BA42" i="10" s="1"/>
  <c r="AS42" i="10"/>
  <c r="AG42" i="10"/>
  <c r="BE459" i="10"/>
  <c r="AV84" i="10"/>
  <c r="BR84" i="10"/>
  <c r="AH58" i="10"/>
  <c r="BQ58" i="10"/>
  <c r="AU58" i="10"/>
  <c r="BR34" i="10"/>
  <c r="BE34" i="10" s="1"/>
  <c r="AV34" i="10"/>
  <c r="AV41" i="10"/>
  <c r="AU41" i="10"/>
  <c r="BR41" i="10"/>
  <c r="BE41" i="10" s="1"/>
  <c r="AT70" i="10"/>
  <c r="BP70" i="10"/>
  <c r="BA70" i="10" s="1"/>
  <c r="AG70" i="10"/>
  <c r="AH465" i="10"/>
  <c r="BR465" i="10" s="1"/>
  <c r="BQ465" i="10"/>
  <c r="AT66" i="10"/>
  <c r="BP66" i="10"/>
  <c r="BA66" i="10" s="1"/>
  <c r="AG66" i="10"/>
  <c r="BQ47" i="10"/>
  <c r="AH47" i="10"/>
  <c r="AU47" i="10"/>
  <c r="BO59" i="10"/>
  <c r="AS59" i="10"/>
  <c r="AF59" i="10"/>
  <c r="BR75" i="10"/>
  <c r="BE75" i="10" s="1"/>
  <c r="AV75" i="10"/>
  <c r="BP56" i="10"/>
  <c r="BA56" i="10" s="1"/>
  <c r="AT56" i="10"/>
  <c r="AG56" i="10"/>
  <c r="AT6" i="10"/>
  <c r="BQ6" i="10"/>
  <c r="AH6" i="10"/>
  <c r="BR23" i="10"/>
  <c r="BE23" i="10" s="1"/>
  <c r="AV23" i="10"/>
  <c r="AU23" i="10"/>
  <c r="BR3" i="10"/>
  <c r="BE3" i="10" s="1"/>
  <c r="AU3" i="10"/>
  <c r="AV3" i="10"/>
  <c r="BQ17" i="10"/>
  <c r="AT17" i="10"/>
  <c r="AH17" i="10"/>
  <c r="AH99" i="10"/>
  <c r="BR99" i="10" s="1"/>
  <c r="BQ99" i="10"/>
  <c r="BP100" i="10"/>
  <c r="BA100" i="10" s="1"/>
  <c r="AG100" i="10"/>
  <c r="BE60" i="10"/>
  <c r="AZ60" i="10"/>
  <c r="BQ7" i="10" l="1"/>
  <c r="AH7" i="10"/>
  <c r="AT7" i="10"/>
  <c r="BE335" i="10"/>
  <c r="BE212" i="10"/>
  <c r="BE88" i="10"/>
  <c r="BE292" i="10"/>
  <c r="BE390" i="10"/>
  <c r="BE392" i="10"/>
  <c r="BE119" i="10"/>
  <c r="BA216" i="10"/>
  <c r="AH216" i="10"/>
  <c r="BR216" i="10" s="1"/>
  <c r="BQ216" i="10"/>
  <c r="BQ407" i="10"/>
  <c r="AH407" i="10"/>
  <c r="BR407" i="10" s="1"/>
  <c r="BA407" i="10"/>
  <c r="BE123" i="10"/>
  <c r="BA224" i="10"/>
  <c r="BQ224" i="10"/>
  <c r="AH224" i="10"/>
  <c r="BR224" i="10" s="1"/>
  <c r="BE460" i="10"/>
  <c r="BE369" i="10"/>
  <c r="BE404" i="10"/>
  <c r="BQ49" i="10"/>
  <c r="AH49" i="10"/>
  <c r="AU49" i="10"/>
  <c r="BQ287" i="10"/>
  <c r="AH287" i="10"/>
  <c r="BR287" i="10" s="1"/>
  <c r="BR57" i="10"/>
  <c r="AV57" i="10"/>
  <c r="AU57" i="10"/>
  <c r="BA396" i="10"/>
  <c r="AH280" i="10"/>
  <c r="BR280" i="10" s="1"/>
  <c r="BQ280" i="10"/>
  <c r="BQ300" i="10"/>
  <c r="AH300" i="10"/>
  <c r="BR300" i="10" s="1"/>
  <c r="AH239" i="10"/>
  <c r="BR239" i="10" s="1"/>
  <c r="BQ239" i="10"/>
  <c r="BQ297" i="10"/>
  <c r="AH297" i="10"/>
  <c r="BR297" i="10" s="1"/>
  <c r="AH418" i="10"/>
  <c r="BR418" i="10" s="1"/>
  <c r="BQ418" i="10"/>
  <c r="AH345" i="10"/>
  <c r="BR345" i="10" s="1"/>
  <c r="BQ345" i="10"/>
  <c r="BQ288" i="10"/>
  <c r="AH288" i="10"/>
  <c r="BR288" i="10" s="1"/>
  <c r="BQ299" i="10"/>
  <c r="AH299" i="10"/>
  <c r="BR299" i="10" s="1"/>
  <c r="AH295" i="10"/>
  <c r="BR295" i="10" s="1"/>
  <c r="BQ295" i="10"/>
  <c r="BQ357" i="10"/>
  <c r="AH357" i="10"/>
  <c r="BR357" i="10" s="1"/>
  <c r="AH470" i="10"/>
  <c r="BR470" i="10" s="1"/>
  <c r="BQ470" i="10"/>
  <c r="BQ248" i="10"/>
  <c r="AH248" i="10"/>
  <c r="BR248" i="10" s="1"/>
  <c r="BQ109" i="10"/>
  <c r="AH109" i="10"/>
  <c r="BR109" i="10" s="1"/>
  <c r="BQ289" i="10"/>
  <c r="AH289" i="10"/>
  <c r="BR289" i="10" s="1"/>
  <c r="AH247" i="10"/>
  <c r="BR247" i="10" s="1"/>
  <c r="BQ247" i="10"/>
  <c r="AH474" i="10"/>
  <c r="BR474" i="10" s="1"/>
  <c r="BQ474" i="10"/>
  <c r="BQ339" i="10"/>
  <c r="AH339" i="10"/>
  <c r="BR339" i="10" s="1"/>
  <c r="BQ141" i="10"/>
  <c r="AH141" i="10"/>
  <c r="BR141" i="10" s="1"/>
  <c r="BQ145" i="10"/>
  <c r="AH145" i="10"/>
  <c r="BR145" i="10" s="1"/>
  <c r="AV85" i="10"/>
  <c r="BR85" i="10"/>
  <c r="BE85" i="10" s="1"/>
  <c r="AH240" i="10"/>
  <c r="BR240" i="10" s="1"/>
  <c r="BQ240" i="10"/>
  <c r="BQ472" i="10"/>
  <c r="AH472" i="10"/>
  <c r="BR472" i="10" s="1"/>
  <c r="BA291" i="10"/>
  <c r="AH422" i="10"/>
  <c r="BR422" i="10" s="1"/>
  <c r="BQ422" i="10"/>
  <c r="AH305" i="10"/>
  <c r="BR305" i="10" s="1"/>
  <c r="BQ305" i="10"/>
  <c r="AH251" i="10"/>
  <c r="BR251" i="10" s="1"/>
  <c r="BQ251" i="10"/>
  <c r="BP35" i="10"/>
  <c r="AG35" i="10"/>
  <c r="AT35" i="10"/>
  <c r="BA79" i="10"/>
  <c r="BQ237" i="10"/>
  <c r="AH237" i="10"/>
  <c r="BR237" i="10" s="1"/>
  <c r="AH349" i="10"/>
  <c r="BR349" i="10" s="1"/>
  <c r="BQ349" i="10"/>
  <c r="BE97" i="10"/>
  <c r="AH365" i="10"/>
  <c r="BR365" i="10" s="1"/>
  <c r="BQ365" i="10"/>
  <c r="BE175" i="10"/>
  <c r="AH337" i="10"/>
  <c r="BR337" i="10" s="1"/>
  <c r="BQ337" i="10"/>
  <c r="BQ286" i="10"/>
  <c r="AH286" i="10"/>
  <c r="BR286" i="10" s="1"/>
  <c r="AH284" i="10"/>
  <c r="BR284" i="10" s="1"/>
  <c r="BQ284" i="10"/>
  <c r="BE312" i="10"/>
  <c r="BQ302" i="10"/>
  <c r="AH302" i="10"/>
  <c r="BR302" i="10" s="1"/>
  <c r="BE306" i="10"/>
  <c r="AH379" i="10"/>
  <c r="BR379" i="10" s="1"/>
  <c r="BQ379" i="10"/>
  <c r="BF2" i="5" a="1"/>
  <c r="BF2" i="5" s="1"/>
  <c r="AH294" i="10"/>
  <c r="BR294" i="10" s="1"/>
  <c r="BQ294" i="10"/>
  <c r="BA49" i="10"/>
  <c r="BC49" i="10" s="1"/>
  <c r="AH385" i="10"/>
  <c r="BR385" i="10" s="1"/>
  <c r="BQ385" i="10"/>
  <c r="AH341" i="10"/>
  <c r="BR341" i="10" s="1"/>
  <c r="BQ341" i="10"/>
  <c r="AV29" i="10"/>
  <c r="BR29" i="10"/>
  <c r="BE29" i="10" s="1"/>
  <c r="BA287" i="10"/>
  <c r="BQ396" i="10"/>
  <c r="AH396" i="10"/>
  <c r="BR396" i="10" s="1"/>
  <c r="AH298" i="10"/>
  <c r="BR298" i="10" s="1"/>
  <c r="BQ298" i="10"/>
  <c r="AH291" i="10"/>
  <c r="BR291" i="10" s="1"/>
  <c r="BQ291" i="10"/>
  <c r="BA297" i="10"/>
  <c r="AH296" i="10"/>
  <c r="BR296" i="10" s="1"/>
  <c r="BQ296" i="10"/>
  <c r="AH363" i="10"/>
  <c r="BR363" i="10" s="1"/>
  <c r="BQ363" i="10"/>
  <c r="BQ160" i="10"/>
  <c r="AH160" i="10"/>
  <c r="BR160" i="10" s="1"/>
  <c r="BQ351" i="10"/>
  <c r="AH351" i="10"/>
  <c r="BR351" i="10" s="1"/>
  <c r="BE414" i="10"/>
  <c r="BQ279" i="10"/>
  <c r="AH279" i="10"/>
  <c r="BR279" i="10" s="1"/>
  <c r="BE368" i="10"/>
  <c r="AH243" i="10"/>
  <c r="BR243" i="10" s="1"/>
  <c r="BQ243" i="10"/>
  <c r="AH373" i="10"/>
  <c r="BR373" i="10" s="1"/>
  <c r="BQ373" i="10"/>
  <c r="BQ353" i="10"/>
  <c r="AH353" i="10"/>
  <c r="BR353" i="10" s="1"/>
  <c r="AH387" i="10"/>
  <c r="BR387" i="10" s="1"/>
  <c r="BQ387" i="10"/>
  <c r="BQ290" i="10"/>
  <c r="AH290" i="10"/>
  <c r="BR290" i="10" s="1"/>
  <c r="BE410" i="10"/>
  <c r="BA240" i="10"/>
  <c r="BA472" i="10"/>
  <c r="BQ282" i="10"/>
  <c r="AH282" i="10"/>
  <c r="BR282" i="10" s="1"/>
  <c r="AH103" i="10"/>
  <c r="BR103" i="10" s="1"/>
  <c r="BQ103" i="10"/>
  <c r="BE252" i="10"/>
  <c r="BA251" i="10"/>
  <c r="AH147" i="10"/>
  <c r="BR147" i="10" s="1"/>
  <c r="BQ147" i="10"/>
  <c r="BQ79" i="10"/>
  <c r="AH79" i="10"/>
  <c r="BR79" i="10" s="1"/>
  <c r="BA237" i="10"/>
  <c r="BQ371" i="10"/>
  <c r="AH371" i="10"/>
  <c r="BR371" i="10" s="1"/>
  <c r="BA349" i="10"/>
  <c r="AH303" i="10"/>
  <c r="BR303" i="10" s="1"/>
  <c r="BQ303" i="10"/>
  <c r="AV30" i="10"/>
  <c r="BR30" i="10"/>
  <c r="BE30" i="10" s="1"/>
  <c r="BQ347" i="10"/>
  <c r="AH347" i="10"/>
  <c r="BR347" i="10" s="1"/>
  <c r="BQ383" i="10"/>
  <c r="AH383" i="10"/>
  <c r="BR383" i="10" s="1"/>
  <c r="AH283" i="10"/>
  <c r="BR283" i="10" s="1"/>
  <c r="BQ283" i="10"/>
  <c r="BA247" i="10"/>
  <c r="BQ156" i="10"/>
  <c r="AH156" i="10"/>
  <c r="BR156" i="10" s="1"/>
  <c r="AV45" i="10"/>
  <c r="BR45" i="10"/>
  <c r="BE45" i="10" s="1"/>
  <c r="AH244" i="10"/>
  <c r="BR244" i="10" s="1"/>
  <c r="BQ244" i="10"/>
  <c r="BQ304" i="10"/>
  <c r="AH304" i="10"/>
  <c r="BR304" i="10" s="1"/>
  <c r="BA379" i="10"/>
  <c r="BQ301" i="10"/>
  <c r="AH301" i="10"/>
  <c r="BR301" i="10" s="1"/>
  <c r="BE475" i="10"/>
  <c r="BA44" i="10"/>
  <c r="BC44" i="10" s="1"/>
  <c r="BG2" i="5" a="1"/>
  <c r="BG2" i="5" s="1"/>
  <c r="BQ27" i="10"/>
  <c r="AU27" i="10"/>
  <c r="AH27" i="10"/>
  <c r="AH471" i="10"/>
  <c r="BR471" i="10" s="1"/>
  <c r="BQ471" i="10"/>
  <c r="AU55" i="10"/>
  <c r="AV55" i="10"/>
  <c r="BR55" i="10"/>
  <c r="BE55" i="10" s="1"/>
  <c r="BE43" i="10"/>
  <c r="M7" i="15" s="1"/>
  <c r="AZ43" i="10"/>
  <c r="J7" i="15" s="1"/>
  <c r="BQ44" i="10"/>
  <c r="AU44" i="10"/>
  <c r="AH44" i="10"/>
  <c r="BQ77" i="10"/>
  <c r="AH77" i="10"/>
  <c r="AU77" i="10"/>
  <c r="AH89" i="10"/>
  <c r="BR89" i="10" s="1"/>
  <c r="BQ89" i="10"/>
  <c r="BQ87" i="10"/>
  <c r="AH87" i="10"/>
  <c r="BR87" i="10" s="1"/>
  <c r="BA87" i="10"/>
  <c r="AU73" i="10"/>
  <c r="BQ73" i="10"/>
  <c r="AH73" i="10"/>
  <c r="BR72" i="10"/>
  <c r="BE72" i="10" s="1"/>
  <c r="AV72" i="10"/>
  <c r="AU11" i="10"/>
  <c r="BR11" i="10"/>
  <c r="BE11" i="10" s="1"/>
  <c r="AV11" i="10"/>
  <c r="AV16" i="10"/>
  <c r="AU16" i="10"/>
  <c r="BR16" i="10"/>
  <c r="BE16" i="10" s="1"/>
  <c r="AH78" i="10"/>
  <c r="BQ78" i="10"/>
  <c r="AU78" i="10"/>
  <c r="BE107" i="10"/>
  <c r="BA366" i="10"/>
  <c r="AH163" i="10"/>
  <c r="BR163" i="10" s="1"/>
  <c r="BQ163" i="10"/>
  <c r="AH355" i="10"/>
  <c r="BR355" i="10" s="1"/>
  <c r="BQ355" i="10"/>
  <c r="BQ366" i="10"/>
  <c r="AH366" i="10"/>
  <c r="BR366" i="10" s="1"/>
  <c r="BE143" i="10"/>
  <c r="BE159" i="10"/>
  <c r="BE342" i="10"/>
  <c r="BE381" i="10"/>
  <c r="AH170" i="10"/>
  <c r="BR170" i="10" s="1"/>
  <c r="BQ170" i="10"/>
  <c r="BE133" i="10"/>
  <c r="BQ274" i="10"/>
  <c r="AH274" i="10"/>
  <c r="BR274" i="10" s="1"/>
  <c r="AU61" i="10"/>
  <c r="AV61" i="10"/>
  <c r="BR61" i="10"/>
  <c r="AH272" i="10"/>
  <c r="BR272" i="10" s="1"/>
  <c r="BQ272" i="10"/>
  <c r="AH378" i="10"/>
  <c r="BR378" i="10" s="1"/>
  <c r="BQ378" i="10"/>
  <c r="BA32" i="10"/>
  <c r="AH278" i="10"/>
  <c r="BR278" i="10" s="1"/>
  <c r="BQ278" i="10"/>
  <c r="BQ441" i="10"/>
  <c r="AH441" i="10"/>
  <c r="BR441" i="10" s="1"/>
  <c r="BQ276" i="10"/>
  <c r="AH276" i="10"/>
  <c r="BR276" i="10" s="1"/>
  <c r="BQ451" i="10"/>
  <c r="AH451" i="10"/>
  <c r="BR451" i="10" s="1"/>
  <c r="AU32" i="10"/>
  <c r="AH32" i="10"/>
  <c r="BQ32" i="10"/>
  <c r="BE165" i="10"/>
  <c r="BE157" i="10"/>
  <c r="BP59" i="10"/>
  <c r="BA59" i="10" s="1"/>
  <c r="AT59" i="10"/>
  <c r="AG59" i="10"/>
  <c r="BR47" i="10"/>
  <c r="BE47" i="10" s="1"/>
  <c r="AV47" i="10"/>
  <c r="AU66" i="10"/>
  <c r="AH66" i="10"/>
  <c r="BQ66" i="10"/>
  <c r="BE465" i="10"/>
  <c r="BE84" i="10"/>
  <c r="M16" i="15" s="1"/>
  <c r="AZ84" i="10"/>
  <c r="J16" i="15" s="1"/>
  <c r="AZ86" i="10"/>
  <c r="BE86" i="10"/>
  <c r="BE33" i="10"/>
  <c r="AZ33" i="10"/>
  <c r="BA46" i="10"/>
  <c r="BQ48" i="10"/>
  <c r="AU48" i="10"/>
  <c r="AH48" i="10"/>
  <c r="AZ69" i="10"/>
  <c r="J15" i="15" s="1"/>
  <c r="BE69" i="10"/>
  <c r="M15" i="15" s="1"/>
  <c r="BQ70" i="10"/>
  <c r="AH70" i="10"/>
  <c r="AU70" i="10"/>
  <c r="AV58" i="10"/>
  <c r="BR58" i="10"/>
  <c r="BQ42" i="10"/>
  <c r="AT42" i="10"/>
  <c r="AH42" i="10"/>
  <c r="BQ46" i="10"/>
  <c r="AU46" i="10"/>
  <c r="AH46" i="10"/>
  <c r="BQ28" i="10"/>
  <c r="AH28" i="10"/>
  <c r="AU28" i="10"/>
  <c r="AU17" i="10"/>
  <c r="BR17" i="10"/>
  <c r="BE17" i="10" s="1"/>
  <c r="AV17" i="10"/>
  <c r="BR6" i="10"/>
  <c r="BE6" i="10" s="1"/>
  <c r="AU6" i="10"/>
  <c r="AV6" i="10"/>
  <c r="AU56" i="10"/>
  <c r="BQ56" i="10"/>
  <c r="AH56" i="10"/>
  <c r="BE99" i="10"/>
  <c r="BQ100" i="10"/>
  <c r="AH100" i="10"/>
  <c r="BR100" i="10" s="1"/>
  <c r="AV7" i="10" l="1"/>
  <c r="BR7" i="10"/>
  <c r="BE7" i="10" s="1"/>
  <c r="AU7" i="10"/>
  <c r="BE470" i="10"/>
  <c r="BE287" i="10"/>
  <c r="BE216" i="10"/>
  <c r="BE341" i="10"/>
  <c r="BE407" i="10"/>
  <c r="BE141" i="10"/>
  <c r="BE289" i="10"/>
  <c r="BE224" i="10"/>
  <c r="BE297" i="10"/>
  <c r="BE396" i="10"/>
  <c r="BE291" i="10"/>
  <c r="BE243" i="10"/>
  <c r="BE379" i="10"/>
  <c r="BE302" i="10"/>
  <c r="BE286" i="10"/>
  <c r="BE251" i="10"/>
  <c r="BE305" i="10"/>
  <c r="BE472" i="10"/>
  <c r="BE240" i="10"/>
  <c r="BE145" i="10"/>
  <c r="BE474" i="10"/>
  <c r="BE247" i="10"/>
  <c r="BE295" i="10"/>
  <c r="BE299" i="10"/>
  <c r="BE288" i="10"/>
  <c r="BE371" i="10"/>
  <c r="BE387" i="10"/>
  <c r="BE345" i="10"/>
  <c r="BE418" i="10"/>
  <c r="BE280" i="10"/>
  <c r="BE304" i="10"/>
  <c r="BE383" i="10"/>
  <c r="BE303" i="10"/>
  <c r="BE79" i="10"/>
  <c r="BE103" i="10"/>
  <c r="BE282" i="10"/>
  <c r="BE290" i="10"/>
  <c r="BE373" i="10"/>
  <c r="BE279" i="10"/>
  <c r="BE351" i="10"/>
  <c r="BE363" i="10"/>
  <c r="BE296" i="10"/>
  <c r="BE349" i="10"/>
  <c r="BE237" i="10"/>
  <c r="AH35" i="10"/>
  <c r="BQ35" i="10"/>
  <c r="AU35" i="10"/>
  <c r="BE57" i="10"/>
  <c r="AZ57" i="10"/>
  <c r="AV49" i="10"/>
  <c r="BR49" i="10"/>
  <c r="BE301" i="10"/>
  <c r="BE244" i="10"/>
  <c r="BE156" i="10"/>
  <c r="BE283" i="10"/>
  <c r="BE347" i="10"/>
  <c r="BE147" i="10"/>
  <c r="BE353" i="10"/>
  <c r="BE160" i="10"/>
  <c r="BE298" i="10"/>
  <c r="BE385" i="10"/>
  <c r="BE294" i="10"/>
  <c r="BE284" i="10"/>
  <c r="BE337" i="10"/>
  <c r="BE365" i="10"/>
  <c r="BA35" i="10"/>
  <c r="BE422" i="10"/>
  <c r="BE339" i="10"/>
  <c r="BE109" i="10"/>
  <c r="BE248" i="10"/>
  <c r="BE357" i="10"/>
  <c r="BE239" i="10"/>
  <c r="BE300" i="10"/>
  <c r="BE471" i="10"/>
  <c r="AV27" i="10"/>
  <c r="BR27" i="10"/>
  <c r="BE27" i="10" s="1"/>
  <c r="AV44" i="10"/>
  <c r="BR44" i="10"/>
  <c r="BE44" i="10" s="1"/>
  <c r="M8" i="15" s="1"/>
  <c r="BE87" i="10"/>
  <c r="AV77" i="10"/>
  <c r="BR77" i="10"/>
  <c r="BE451" i="10"/>
  <c r="BE276" i="10"/>
  <c r="BE441" i="10"/>
  <c r="BE378" i="10"/>
  <c r="BE272" i="10"/>
  <c r="BE89" i="10"/>
  <c r="AV73" i="10"/>
  <c r="BR73" i="10"/>
  <c r="BE73" i="10" s="1"/>
  <c r="BE274" i="10"/>
  <c r="BE170" i="10"/>
  <c r="BE355" i="10"/>
  <c r="BE163" i="10"/>
  <c r="AV78" i="10"/>
  <c r="BR78" i="10"/>
  <c r="BE78" i="10" s="1"/>
  <c r="BE366" i="10"/>
  <c r="BE278" i="10"/>
  <c r="AZ61" i="10"/>
  <c r="J13" i="15" s="1"/>
  <c r="BE61" i="10"/>
  <c r="M13" i="15" s="1"/>
  <c r="AV32" i="10"/>
  <c r="BR32" i="10"/>
  <c r="AZ32" i="10" s="1"/>
  <c r="J6" i="15" s="1"/>
  <c r="BR28" i="10"/>
  <c r="BE28" i="10" s="1"/>
  <c r="AV28" i="10"/>
  <c r="BR46" i="10"/>
  <c r="AV46" i="10"/>
  <c r="AZ58" i="10"/>
  <c r="J11" i="15" s="1"/>
  <c r="BE58" i="10"/>
  <c r="M11" i="15" s="1"/>
  <c r="BR42" i="10"/>
  <c r="BE42" i="10" s="1"/>
  <c r="AV42" i="10"/>
  <c r="AU42" i="10"/>
  <c r="BR70" i="10"/>
  <c r="BE70" i="10" s="1"/>
  <c r="AV70" i="10"/>
  <c r="BR48" i="10"/>
  <c r="AV48" i="10"/>
  <c r="BR66" i="10"/>
  <c r="BE66" i="10" s="1"/>
  <c r="AV66" i="10"/>
  <c r="BQ59" i="10"/>
  <c r="AU59" i="10"/>
  <c r="AH59" i="10"/>
  <c r="AV56" i="10"/>
  <c r="BR56" i="10"/>
  <c r="BE56" i="10" s="1"/>
  <c r="BE100" i="10"/>
  <c r="AZ49" i="10" l="1"/>
  <c r="BE49" i="10"/>
  <c r="AV35" i="10"/>
  <c r="BR35" i="10"/>
  <c r="AZ44" i="10"/>
  <c r="J8" i="15" s="1"/>
  <c r="BE77" i="10"/>
  <c r="M17" i="15" s="1"/>
  <c r="AZ77" i="10"/>
  <c r="J17" i="15" s="1"/>
  <c r="BE32" i="10"/>
  <c r="M6" i="15" s="1"/>
  <c r="BR59" i="10"/>
  <c r="AV59" i="10"/>
  <c r="BE48" i="10"/>
  <c r="M10" i="15" s="1"/>
  <c r="AZ48" i="10"/>
  <c r="J10" i="15" s="1"/>
  <c r="BE46" i="10"/>
  <c r="M9" i="15" s="1"/>
  <c r="AZ46" i="10"/>
  <c r="J9" i="15" s="1"/>
  <c r="AZ56" i="10"/>
  <c r="AZ35" i="10" l="1"/>
  <c r="BE35" i="10"/>
  <c r="BE59" i="10"/>
  <c r="M12" i="15" s="1"/>
  <c r="AZ59" i="10"/>
  <c r="J12" i="15" s="1"/>
</calcChain>
</file>

<file path=xl/comments1.xml><?xml version="1.0" encoding="utf-8"?>
<comments xmlns="http://schemas.openxmlformats.org/spreadsheetml/2006/main">
  <authors>
    <author>Trần Thị Thu Loan</author>
  </authors>
  <commentList>
    <comment ref="Q58" authorId="0" shapeId="0">
      <text>
        <r>
          <rPr>
            <b/>
            <sz val="9"/>
            <color indexed="81"/>
            <rFont val="Tahoma"/>
            <family val="2"/>
          </rPr>
          <t>Trần Thị Thu Loan:</t>
        </r>
        <r>
          <rPr>
            <sz val="9"/>
            <color indexed="81"/>
            <rFont val="Tahoma"/>
            <family val="2"/>
          </rPr>
          <t xml:space="preserve">
Đáo hạn HĐ 408</t>
        </r>
      </text>
    </comment>
  </commentList>
</comments>
</file>

<file path=xl/sharedStrings.xml><?xml version="1.0" encoding="utf-8"?>
<sst xmlns="http://schemas.openxmlformats.org/spreadsheetml/2006/main" count="6601" uniqueCount="1100">
  <si>
    <t>Thuế TNCN</t>
  </si>
  <si>
    <t>Tên Khách hàng</t>
  </si>
  <si>
    <t>Số hợp đồng</t>
  </si>
  <si>
    <t>Loại TP</t>
  </si>
  <si>
    <t>Tổng giá bán (VND)</t>
  </si>
  <si>
    <t>Tài khoản KH nhận tiền</t>
  </si>
  <si>
    <t>Ngày VPBS mua lại</t>
  </si>
  <si>
    <t>SL TP mua lại</t>
  </si>
  <si>
    <t>Tổng giá mua lại</t>
  </si>
  <si>
    <t>Giá trị KH thực nhận</t>
  </si>
  <si>
    <t>Ghi chú</t>
  </si>
  <si>
    <t>Mức sinh lời (%/năm)</t>
  </si>
  <si>
    <t>Đối tượng KH được sử dụng</t>
  </si>
  <si>
    <t>Trả cuối kỳ</t>
  </si>
  <si>
    <t>Trả đầu kỳ</t>
  </si>
  <si>
    <t>Trả hàng tháng (trả sau)</t>
  </si>
  <si>
    <t>Từ 1 tuần đến tròn 2 tuần</t>
  </si>
  <si>
    <t>KH Tổ chức</t>
  </si>
  <si>
    <t>Từ trên 2 tuần đến dưới 1 tháng</t>
  </si>
  <si>
    <t>TG tròn tháng</t>
  </si>
  <si>
    <t>TG lẻ ngày</t>
  </si>
  <si>
    <t>Ngày đáo hạn</t>
  </si>
  <si>
    <t>Số ngày tính</t>
  </si>
  <si>
    <t>Ngày đáo hạn HĐ (theo BK nhận)</t>
  </si>
  <si>
    <t>Ngày đáo hạn Lô TP</t>
  </si>
  <si>
    <t>Ngày nghỉ</t>
  </si>
  <si>
    <t>Kỳ hạn (tháng)</t>
  </si>
  <si>
    <t>Kỳ hạn</t>
  </si>
  <si>
    <t>Ngày</t>
  </si>
  <si>
    <t>Mức sinh lời lẻ ngày (%/năm)</t>
  </si>
  <si>
    <t>TG tròn 3 tháng</t>
  </si>
  <si>
    <t>LS</t>
  </si>
  <si>
    <t>Số lần 3 tháng</t>
  </si>
  <si>
    <t>Số lần tròn tháng</t>
  </si>
  <si>
    <t>CN</t>
  </si>
  <si>
    <t>Ngày HĐ (VPBS bán)</t>
  </si>
  <si>
    <t>Mệnh giá</t>
  </si>
  <si>
    <t>SL bán</t>
  </si>
  <si>
    <t>Số ngày tính trên HĐ</t>
  </si>
  <si>
    <t>0252/HĐTP-B/VPBS/HANARO/HO</t>
  </si>
  <si>
    <t>0307/HĐTP-B/VPBS/HANARO/HO</t>
  </si>
  <si>
    <t>0309/HĐTP-B/VPBS/HANARO/HO</t>
  </si>
  <si>
    <t>0338/HĐTP-B/VPBS/HANARO/HO</t>
  </si>
  <si>
    <t>0340/HĐTP-B/VPBS/HANARO/HO</t>
  </si>
  <si>
    <t>0341/HĐTP-B/VPBS/HANARO/HO</t>
  </si>
  <si>
    <t>373/HĐTP-B/VPBS/HANARO/HO</t>
  </si>
  <si>
    <t>377/HĐTP-B/VPBS/HANARO/HO</t>
  </si>
  <si>
    <t>400/HĐTP-B/VPBS/HANARO/HO</t>
  </si>
  <si>
    <t>401/HĐTP-B/VPBS/HANARO/HO</t>
  </si>
  <si>
    <t>402/HĐTP-B/VPBS/HANARO/HO</t>
  </si>
  <si>
    <t>403/HĐTP-B/VPBS/HANARO/HO</t>
  </si>
  <si>
    <t>404/HĐTP-B/VPBS/HANARO/HO</t>
  </si>
  <si>
    <t>405/HĐTP-B/VPBS/HANARO/HO</t>
  </si>
  <si>
    <t>406/HĐTP-B/VPBS/HANARO/HO</t>
  </si>
  <si>
    <t>407/HĐTP-B/VPBS/HANARO/HO</t>
  </si>
  <si>
    <t>408/HĐTP-B/VPBS/HANARO/HO</t>
  </si>
  <si>
    <t>409/HĐTP-B/VPBS/HANARO/HO</t>
  </si>
  <si>
    <t>410/HĐTP-B/VPBS/HANARO/HO</t>
  </si>
  <si>
    <t>411/HĐTP-B/VPBS/HANARO/HO</t>
  </si>
  <si>
    <t>412/HĐTP-B/VPBS/HANARO/HO</t>
  </si>
  <si>
    <t>Lãi đã trả</t>
  </si>
  <si>
    <t>Lãi trả hôm nay</t>
  </si>
  <si>
    <t>SHĐ</t>
  </si>
  <si>
    <t>Số CMND</t>
  </si>
  <si>
    <t>MKT_ID</t>
  </si>
  <si>
    <t>413/HĐTP-B/VPBS/HANARO/HO</t>
  </si>
  <si>
    <t>414/HĐTP-B/VPBS/HANARO/HO</t>
  </si>
  <si>
    <t>415/HĐTP-B/VPBS/HANARO/HO</t>
  </si>
  <si>
    <t>Tên CTV</t>
  </si>
  <si>
    <t>Loại CTV</t>
  </si>
  <si>
    <t>PHÍ HH</t>
  </si>
  <si>
    <t>HH MỚI</t>
  </si>
  <si>
    <t>HH GIA HẠN</t>
  </si>
  <si>
    <t>Kỳ trả</t>
  </si>
  <si>
    <t>CIS</t>
  </si>
  <si>
    <t>Nguyễn Hữu Duy</t>
  </si>
  <si>
    <t>CTV_IN</t>
  </si>
  <si>
    <t>Đỗ Thị Bích Diệp</t>
  </si>
  <si>
    <t>Lê Minh Chiều</t>
  </si>
  <si>
    <t>Đỗ Thị Hòa</t>
  </si>
  <si>
    <t>Đặng Thị Mai Anh</t>
  </si>
  <si>
    <t>Trần Thị Thảo Linh</t>
  </si>
  <si>
    <t>Trần Thị Lợi</t>
  </si>
  <si>
    <t>Nguyễn Cẩm Vân</t>
  </si>
  <si>
    <t>Lê Thị Huyền</t>
  </si>
  <si>
    <t>Tống Thị Thái Bình</t>
  </si>
  <si>
    <t>Nguyễn Ngọc Khánh</t>
  </si>
  <si>
    <t>CTV_OUT</t>
  </si>
  <si>
    <t>Lê Thị Nguyên Hạnh</t>
  </si>
  <si>
    <t>Lê Quang Linh</t>
  </si>
  <si>
    <t>Đinh Thị Nhài</t>
  </si>
  <si>
    <t>Nguyễn Thị Thúy Hà</t>
  </si>
  <si>
    <t>Nguyễn Thị Phương Thảo</t>
  </si>
  <si>
    <t>Nguyễn Thành Phúc</t>
  </si>
  <si>
    <t>Phùng Quang Giáp</t>
  </si>
  <si>
    <t>Nguyễn Văn Bình</t>
  </si>
  <si>
    <t>Lê Thanh Hà</t>
  </si>
  <si>
    <t>Nguyễn Viết Thụ</t>
  </si>
  <si>
    <t>Nguyễn Thị Thảo</t>
  </si>
  <si>
    <t>Đỗ Thị Tơ</t>
  </si>
  <si>
    <t>Đỗ Minh Quang</t>
  </si>
  <si>
    <t>Nguyễn Hoàng Ánh</t>
  </si>
  <si>
    <t>Bùi Ngọc Bút</t>
  </si>
  <si>
    <t>Đặng Hồ Thanh Thủy</t>
  </si>
  <si>
    <t>Nguyễn Văn Minh</t>
  </si>
  <si>
    <t>Lê Nguyệt Anh</t>
  </si>
  <si>
    <t>Ngân hàng TMCP Việt Nam Thịnh Vượng</t>
  </si>
  <si>
    <t>Nguyễn Anh Tuấn</t>
  </si>
  <si>
    <t>Lê Thị Hoàng Anh</t>
  </si>
  <si>
    <t>Đặng Thị Thủy</t>
  </si>
  <si>
    <t>STAFF</t>
  </si>
  <si>
    <t>Trần Thị Thu Thảo</t>
  </si>
  <si>
    <t>Bùi Thị Hồng Hạnh</t>
  </si>
  <si>
    <t>Phạm Hiền Khánh</t>
  </si>
  <si>
    <t>Phạm Thị Thùy Trang</t>
  </si>
  <si>
    <t>Nghiêm Phương Huyền</t>
  </si>
  <si>
    <t>Nguyễn Thị Thanh Hường</t>
  </si>
  <si>
    <t>Lê Trung Kiên</t>
  </si>
  <si>
    <t>Nguyễn Thị Vân Huyền</t>
  </si>
  <si>
    <t>Vũ Thị Lệ Quyên</t>
  </si>
  <si>
    <t>Lê Thị Huyền Trang</t>
  </si>
  <si>
    <t>Nguyễn Lưu Liên Vy</t>
  </si>
  <si>
    <t>Trương Thị Bích Hạnh</t>
  </si>
  <si>
    <t>Nguyễn Hoàng Vũ</t>
  </si>
  <si>
    <t>Nguyễn Minh Tâm</t>
  </si>
  <si>
    <t>Nguyễn Thu Thảo</t>
  </si>
  <si>
    <t>Trần Thị Phương Thảo</t>
  </si>
  <si>
    <t>Đỗ Diệu Linh</t>
  </si>
  <si>
    <t>Nguyễn Thị Ngọc Minh</t>
  </si>
  <si>
    <t>Nguyễn Huy Anh Tài</t>
  </si>
  <si>
    <t>Nguyễn Triệu Vân</t>
  </si>
  <si>
    <t>Lê Thị Bích Hồng</t>
  </si>
  <si>
    <t>Nguyễn Khánh Vân</t>
  </si>
  <si>
    <t>Phùng Đình Bảo Trân</t>
  </si>
  <si>
    <t>Phạm Thị Anh</t>
  </si>
  <si>
    <t>Nguyễn Thanh Trà</t>
  </si>
  <si>
    <t>Lê Thị Bích Ngọc</t>
  </si>
  <si>
    <t>Vũ Thị Bích Ngọc</t>
  </si>
  <si>
    <t>Nguyễn Văn An</t>
  </si>
  <si>
    <t>Vũ Ngân Hà</t>
  </si>
  <si>
    <t>Nguyễn Ngọc Phương Trâm</t>
  </si>
  <si>
    <t>Vũ Đức Chính</t>
  </si>
  <si>
    <t>Lê Thị Thu</t>
  </si>
  <si>
    <t>Trần Thị Phương Ngân</t>
  </si>
  <si>
    <t>Châu Ngọc Dung</t>
  </si>
  <si>
    <t>Trần Lệ Bình</t>
  </si>
  <si>
    <t>Nguyễn Phương Anh</t>
  </si>
  <si>
    <t>Trần Thị Thu Hiền</t>
  </si>
  <si>
    <t>Hà Thị Phương Hạnh</t>
  </si>
  <si>
    <t>Trần Thị Minh Nguyệt</t>
  </si>
  <si>
    <t>Trần Thị Ngọc Châu</t>
  </si>
  <si>
    <t>Đinh Thị Lan Phương</t>
  </si>
  <si>
    <t>Lê Thị Thanh Vân</t>
  </si>
  <si>
    <t>Khắc Thị Mai Thi</t>
  </si>
  <si>
    <t>Phạm Lưu Ly</t>
  </si>
  <si>
    <t>Biện Thùy Dương</t>
  </si>
  <si>
    <t>Đặng Lý Thanh Thảo</t>
  </si>
  <si>
    <t>Lý Đắc Dũng</t>
  </si>
  <si>
    <t>Trần Thị Bảo Ngọc</t>
  </si>
  <si>
    <t>Trịnh Thanh Hoa</t>
  </si>
  <si>
    <t>Bùi Nguyễn Hoài Nam</t>
  </si>
  <si>
    <t>Nguyễn Thị Hương Trang</t>
  </si>
  <si>
    <t>Phạm Thị Thanh Vân</t>
  </si>
  <si>
    <t>Phạm Lan Anh</t>
  </si>
  <si>
    <t>Nghiêm Thị Hương</t>
  </si>
  <si>
    <t>Hồ Ngọc Loan</t>
  </si>
  <si>
    <t>Nguyễn Thu Thủy</t>
  </si>
  <si>
    <t>Nguyễn Thượng Hạng</t>
  </si>
  <si>
    <t>Nguyễn Duy Hưng</t>
  </si>
  <si>
    <t>Quách Mai Vân</t>
  </si>
  <si>
    <t>Nguyễn Đức Giang</t>
  </si>
  <si>
    <t>Nguyễn Quý Lâm</t>
  </si>
  <si>
    <t>Nguyễn Chí Phú</t>
  </si>
  <si>
    <t>Trần Văn Thân</t>
  </si>
  <si>
    <t>Nguyễn Bích Ngọc</t>
  </si>
  <si>
    <t>Phạm Thu Trang</t>
  </si>
  <si>
    <t>Nguyễn Thùy Dương</t>
  </si>
  <si>
    <t>Đỗ Anh Việt</t>
  </si>
  <si>
    <t>Nguyễn Hoàng Anh</t>
  </si>
  <si>
    <t>Võ Thị Ngọc Bích</t>
  </si>
  <si>
    <t>Lê Thu Hà</t>
  </si>
  <si>
    <t>Lều Thị Minh Thư</t>
  </si>
  <si>
    <t>Nguyễn Văn Bắc</t>
  </si>
  <si>
    <t>Đào Quang Vinh</t>
  </si>
  <si>
    <t>Phạm Văn Sỹ</t>
  </si>
  <si>
    <t>Nguyễn Hồng Vân</t>
  </si>
  <si>
    <t>Nguyễn Thị Nhiệm</t>
  </si>
  <si>
    <t>Phan Thị Kim Dung</t>
  </si>
  <si>
    <t>Lê Tiến Thanh</t>
  </si>
  <si>
    <t>Trần Thị Thu Loan</t>
  </si>
  <si>
    <t>Mã Quế Anh</t>
  </si>
  <si>
    <t>Nguyễn Thị Nhung</t>
  </si>
  <si>
    <t>Vũ Yến Dung</t>
  </si>
  <si>
    <t>Lê Thị Chinh</t>
  </si>
  <si>
    <t>Lê Quỳnh Hoa</t>
  </si>
  <si>
    <t>Huỳnh Hồng Thúy</t>
  </si>
  <si>
    <t>Đào Ngọc Quế Anh</t>
  </si>
  <si>
    <t>Trương Minh Quế</t>
  </si>
  <si>
    <t>Trương Mỹ Ly</t>
  </si>
  <si>
    <t>Mai Thị Minh Thu</t>
  </si>
  <si>
    <t>Nguyễn Vũ Trọng Nghĩa</t>
  </si>
  <si>
    <t>Lưu Mỹ Linh</t>
  </si>
  <si>
    <t>Lê Mạnh Tuấn</t>
  </si>
  <si>
    <t>Mã Tú Xuyên</t>
  </si>
  <si>
    <t>Lê Thanh Huyền</t>
  </si>
  <si>
    <t>Đỗ Thị Thu Lý</t>
  </si>
  <si>
    <t>Nguyễn Thị Như Mai</t>
  </si>
  <si>
    <t>Nguyễn Thế Hiện</t>
  </si>
  <si>
    <t>Ngụy Đình Hạnh</t>
  </si>
  <si>
    <t>Lại Thanh Tùng</t>
  </si>
  <si>
    <t>UNDEFINE</t>
  </si>
  <si>
    <t>MKTID chưa xác định</t>
  </si>
  <si>
    <t>VPB</t>
  </si>
  <si>
    <t>VPBank</t>
  </si>
  <si>
    <t>VPBS</t>
  </si>
  <si>
    <t>Công ty TNHH Chứng khoán ngân hàng TMCP Việt Nam Thịnh Vượng</t>
  </si>
  <si>
    <t>Trần Đình Quân</t>
  </si>
  <si>
    <t>Dương Xuân Trường</t>
  </si>
  <si>
    <t>Trần Thị Khánh Linh</t>
  </si>
  <si>
    <t>Nguyễn Thị Duyên</t>
  </si>
  <si>
    <t>Người
 hưởng hoa hồng</t>
  </si>
  <si>
    <t>252/HĐTP-B/VPBS/HANARO/HO</t>
  </si>
  <si>
    <t>307/HĐTP-B/VPBS/HANARO/HO</t>
  </si>
  <si>
    <t>309/HĐTP-B/VPBS/HANARO/HO</t>
  </si>
  <si>
    <t>338/HĐTP-B/VPBS/HANARO/HO</t>
  </si>
  <si>
    <t>340/HĐTP-B/VPBS/HANARO/HO</t>
  </si>
  <si>
    <t>341/HĐTP-B/VPBS/HANARO/HO</t>
  </si>
  <si>
    <t>ĐH</t>
  </si>
  <si>
    <t>Đáo hạn</t>
  </si>
  <si>
    <t>417/HĐTP-B/VPBS/HANARO/HO</t>
  </si>
  <si>
    <t>Ngày chốt kỳ tính</t>
  </si>
  <si>
    <t>Ngày chốt trả</t>
  </si>
  <si>
    <t>Trả trước (1)/sau (0)</t>
  </si>
  <si>
    <t>Đoàn Thị Chi</t>
  </si>
  <si>
    <t>Phạm Lưu Vi</t>
  </si>
  <si>
    <t>Trần Thu Hằng</t>
  </si>
  <si>
    <t>B2623633</t>
  </si>
  <si>
    <t>Nguyễn Thị Thu Hồng</t>
  </si>
  <si>
    <t>Nguyễn Thị Mai</t>
  </si>
  <si>
    <t>Nguyễn Minh Tiến</t>
  </si>
  <si>
    <t>Người hưởng HH</t>
  </si>
  <si>
    <t>Nhóm</t>
  </si>
  <si>
    <t>Ngày chốt tính</t>
  </si>
  <si>
    <t>Trả trước (1)/Trả sau (2)</t>
  </si>
  <si>
    <t>Ngày VPBS bán</t>
  </si>
  <si>
    <t>Ngày VPBS dự kiến mua lại</t>
  </si>
  <si>
    <t>Số ngày đầu tư</t>
  </si>
  <si>
    <t>MSL trên HĐ</t>
  </si>
  <si>
    <t>MSLQĐ</t>
  </si>
  <si>
    <t>Tổng giá trị HĐ</t>
  </si>
  <si>
    <t>GT HĐ tỷ lệ HH HĐ mới</t>
  </si>
  <si>
    <t>GT HĐ tỷ lệ HH HĐ gối</t>
  </si>
  <si>
    <t>Tỷ lệ HH chuyển giao</t>
  </si>
  <si>
    <t>HH xin thêm</t>
  </si>
  <si>
    <t>TLHH HĐ mới</t>
  </si>
  <si>
    <t>TLHH HĐ gối</t>
  </si>
  <si>
    <t>Ngày thanh lý</t>
  </si>
  <si>
    <t>Ngày chốt ĐK</t>
  </si>
  <si>
    <t>Ngày chốt CK</t>
  </si>
  <si>
    <t>HH trả trong kỳ</t>
  </si>
  <si>
    <t>HH đã trả</t>
  </si>
  <si>
    <t>HH thực được nhận</t>
  </si>
  <si>
    <t>HH truy thu</t>
  </si>
  <si>
    <t>MSLHĐ</t>
  </si>
  <si>
    <t>MSL QĐ</t>
  </si>
  <si>
    <t>Đặng Kim Ngân</t>
  </si>
  <si>
    <t>Nguyễn Thị Đành</t>
  </si>
  <si>
    <t>Đỗ Vân Phương</t>
  </si>
  <si>
    <t>Test</t>
  </si>
  <si>
    <t>Vpbank</t>
  </si>
  <si>
    <t>419/HĐTP-B/VPBS/HANARO/HO</t>
  </si>
  <si>
    <t/>
  </si>
  <si>
    <t>C.Diệp</t>
  </si>
  <si>
    <t>Nguyễn Ngọc Tuấn</t>
  </si>
  <si>
    <t>Bùi Nguyễn Ánh</t>
  </si>
  <si>
    <t>Phạm Thị Bắc</t>
  </si>
  <si>
    <t>Nguyễn Thị Nhàn</t>
  </si>
  <si>
    <t>Chị Diệp</t>
  </si>
  <si>
    <t>Nguyễn Thị Hạnh</t>
  </si>
  <si>
    <t>Lê Minh Thanh</t>
  </si>
  <si>
    <t>Nguyễn Thị Huyền</t>
  </si>
  <si>
    <t>Nguyễn Thị Thanh Vân</t>
  </si>
  <si>
    <t>Nguyễn Thị Duyên2</t>
  </si>
  <si>
    <t>Phạm Gia Tuấn</t>
  </si>
  <si>
    <t>Nguyễn Thị Bích Nga</t>
  </si>
  <si>
    <t>Lê Trung Hiếu</t>
  </si>
  <si>
    <t>Phạm Duy Nam</t>
  </si>
  <si>
    <t>Nguyễn Quốc Trường Anh</t>
  </si>
  <si>
    <t>NV nguồn vốn</t>
  </si>
  <si>
    <t>Kỳ đầu tư</t>
  </si>
  <si>
    <t>MSL cuối kỳ</t>
  </si>
  <si>
    <t>MSL đầu kỳ</t>
  </si>
  <si>
    <t>MSL hàng tháng</t>
  </si>
  <si>
    <t>3 tháng</t>
  </si>
  <si>
    <t>6,30% /năm</t>
  </si>
  <si>
    <t>6,20% /năm</t>
  </si>
  <si>
    <t>6,27% /năm</t>
  </si>
  <si>
    <t>6 tháng</t>
  </si>
  <si>
    <t>7,00% /năm</t>
  </si>
  <si>
    <t>6,76% /năm</t>
  </si>
  <si>
    <t>6,90% /năm</t>
  </si>
  <si>
    <t>9 tháng</t>
  </si>
  <si>
    <t>7,70% /năm</t>
  </si>
  <si>
    <t>7,28% /năm</t>
  </si>
  <si>
    <t>7,51% /năm</t>
  </si>
  <si>
    <t>12 tháng</t>
  </si>
  <si>
    <t>8,10% /năm</t>
  </si>
  <si>
    <t>7,49% /năm</t>
  </si>
  <si>
    <t>7,81% /năm</t>
  </si>
  <si>
    <t>KH Cá nhân</t>
  </si>
  <si>
    <t>422/HĐTP-B/VPBS/HANARO/HO</t>
  </si>
  <si>
    <t>423/HĐTP-B/VPBS/HANARO/HO</t>
  </si>
  <si>
    <t>Nguyễn Thị Thu Hiền</t>
  </si>
  <si>
    <t>Agent</t>
  </si>
  <si>
    <t>424/HĐTP-B/VPBS/HANARO/HO</t>
  </si>
  <si>
    <t>Đặng Thị Khảnh</t>
  </si>
  <si>
    <t>Bùi Thị Kim Ân</t>
  </si>
  <si>
    <t>Trần Văn Giang</t>
  </si>
  <si>
    <t>Đỗ Quang Hưng</t>
  </si>
  <si>
    <t>121/HĐTP-B/VPBS/AZR/HO</t>
  </si>
  <si>
    <t>200/HĐTP-B/VPBS/AZR/HO</t>
  </si>
  <si>
    <t>214/HĐTP-B/VPBS/AZR/HO</t>
  </si>
  <si>
    <t>EQM</t>
  </si>
  <si>
    <t>Không đc hưởng HH nếu &lt; 1 tháng
Lẻ kỳ 0.2% nếu duy trì đủ 1 tháng
ngày cơ sở 360</t>
  </si>
  <si>
    <t>241/HĐTP-B/VPBS/AZR/HO</t>
  </si>
  <si>
    <t>Nguyễn Thị Dung</t>
  </si>
  <si>
    <t>253/HĐTP-B/VPBS/AZR/HO</t>
  </si>
  <si>
    <t>254/HĐTP-B/VPBS/AZR/HO</t>
  </si>
  <si>
    <t>255/HĐTP-B/VPBS/AZR/HO</t>
  </si>
  <si>
    <t>259/HĐTP-B/VPBS/AZR/HO</t>
  </si>
  <si>
    <t>251/HĐTP-B/VPBS/AZR/HO</t>
  </si>
  <si>
    <t>250/HĐTP-B/VPBS/AZR/HO</t>
  </si>
  <si>
    <t>Nguyên Thực</t>
  </si>
  <si>
    <t>95/HĐTP-B/VPBS/AZR/HO</t>
  </si>
  <si>
    <t>275/HĐTP-B/VPBS/AZR/HO</t>
  </si>
  <si>
    <t>277/HĐTP-B/VPBS/AZR/HO</t>
  </si>
  <si>
    <t>Trần Văn Hoàng</t>
  </si>
  <si>
    <t>13/HĐTP-B/VPBS/YMG/HO</t>
  </si>
  <si>
    <t>Đào Tiến Huy</t>
  </si>
  <si>
    <t>350/HĐTP-B/VPBS/AZR/HO</t>
  </si>
  <si>
    <t>Đinh Thị Mỹ Lệ</t>
  </si>
  <si>
    <t>Trần Thị Văn Minh</t>
  </si>
  <si>
    <t>001075003952</t>
  </si>
  <si>
    <t>Nguyễn Thị Thu Trâm</t>
  </si>
  <si>
    <t>Nguyễn Thị Anh</t>
  </si>
  <si>
    <t>Đặng Thị Thu Thùy</t>
  </si>
  <si>
    <t>090693921</t>
  </si>
  <si>
    <t xml:space="preserve">Trương Vĩnh Sơn </t>
  </si>
  <si>
    <t>Lê Minh Phú</t>
  </si>
  <si>
    <t>Lê Hồng Sơn</t>
  </si>
  <si>
    <t>Nguyễn Thị Cẩm Tú</t>
  </si>
  <si>
    <t>Hoàng Thúy Hằng</t>
  </si>
  <si>
    <t>Lê Thị Hồng Nhung</t>
  </si>
  <si>
    <t>Nguyễn Thị Lan</t>
  </si>
  <si>
    <t>Lê Thị Thu Hằng</t>
  </si>
  <si>
    <t>Lê Thị Lan</t>
  </si>
  <si>
    <t>Nguyễn Thị Chinh</t>
  </si>
  <si>
    <t>NGUYỄN HỮU HẬU</t>
  </si>
  <si>
    <t>Hồ Thị Hạnh</t>
  </si>
  <si>
    <t>Trần Quỳnh Phương</t>
  </si>
  <si>
    <t>Lê Thị Thu Hiền</t>
  </si>
  <si>
    <t>Lê Thị Kim Oanh</t>
  </si>
  <si>
    <t>Trần Thị Tố Trinh</t>
  </si>
  <si>
    <t>Lê Công Nam</t>
  </si>
  <si>
    <t>Bùi Minh Thắng</t>
  </si>
  <si>
    <t>Nguyễn Thị Thúy</t>
  </si>
  <si>
    <t>Lương Trọng Thủy</t>
  </si>
  <si>
    <t>Nguyễn Kim Lâm</t>
  </si>
  <si>
    <t>Chu Thị Thúy</t>
  </si>
  <si>
    <t>Đỗ trọng Đại</t>
  </si>
  <si>
    <t>Nguyễn Thị Hồng Nga</t>
  </si>
  <si>
    <t>Nguyễn Thị Thỏa</t>
  </si>
  <si>
    <t>Ngô Thị Thùy Giang</t>
  </si>
  <si>
    <t>Nguyễn Thị Thùy Dương</t>
  </si>
  <si>
    <t>Trần Thị Quỳnh Hoa</t>
  </si>
  <si>
    <t>Đào Đăng Dương</t>
  </si>
  <si>
    <t>Tô Vũ Do</t>
  </si>
  <si>
    <t>Nguyễn Duy Bình</t>
  </si>
  <si>
    <t>Đỗ Kim Thành</t>
  </si>
  <si>
    <t>Trịnh Thanh Tuấn</t>
  </si>
  <si>
    <t>Đặng Đình Trọng</t>
  </si>
  <si>
    <t>Đặng Đức Nhượng</t>
  </si>
  <si>
    <t>Nguyễn Thị Phấn</t>
  </si>
  <si>
    <t>Đặng Thùy Linh</t>
  </si>
  <si>
    <t>Trần Thị Thu Hòa</t>
  </si>
  <si>
    <t>Lê Thị Thu2</t>
  </si>
  <si>
    <t>Nguyễn Thị Hoài Thu</t>
  </si>
  <si>
    <t>Trần Mậu Sơn</t>
  </si>
  <si>
    <t>Nguyễn Thị Diệu Hằng</t>
  </si>
  <si>
    <t>Nguyễn Văn Tuấn</t>
  </si>
  <si>
    <t>Hồ Thành Nam</t>
  </si>
  <si>
    <t>Nguyễn Thị Thu Huyền</t>
  </si>
  <si>
    <t>Trần Thị Lý</t>
  </si>
  <si>
    <t>Nguyễn Thị Giang</t>
  </si>
  <si>
    <t>Phan Thị Hồng Huệ</t>
  </si>
  <si>
    <t>Phạm Thùy Dương</t>
  </si>
  <si>
    <t>Trần Đình Lương</t>
  </si>
  <si>
    <t>Phùng Thị Nhung</t>
  </si>
  <si>
    <t>Mai Văn Hồng</t>
  </si>
  <si>
    <t>Nguyễn Văn Toàn</t>
  </si>
  <si>
    <t>Trần Thị Thu</t>
  </si>
  <si>
    <t>Trần Thị Xuân</t>
  </si>
  <si>
    <t>Bùi Thị Hà Giang</t>
  </si>
  <si>
    <t>Phạm Hồng Quân</t>
  </si>
  <si>
    <t>Nguyễn Văn Tính</t>
  </si>
  <si>
    <t>Nguyễn Thị Thu1</t>
  </si>
  <si>
    <t>172045364</t>
  </si>
  <si>
    <t>Nguyễn Ngọc Thanh</t>
  </si>
  <si>
    <t>Trịnh Minh Thanh</t>
  </si>
  <si>
    <t>Võ Nguyên Thiện Phúc</t>
  </si>
  <si>
    <t>Trần thị Văn Minh</t>
  </si>
  <si>
    <t>Nguyễn Thị Tâm1</t>
  </si>
  <si>
    <t>Nguyễn Văn Việt</t>
  </si>
  <si>
    <t>Vũ Tuấn Anh</t>
  </si>
  <si>
    <t>Đào Thị Hương Mai</t>
  </si>
  <si>
    <t>Bùi Thị Vỉnh</t>
  </si>
  <si>
    <t>Trần Thị Nhi</t>
  </si>
  <si>
    <t>Hoàng Mỹ Linh</t>
  </si>
  <si>
    <t>Trần Thị Huyền Trang</t>
  </si>
  <si>
    <t>Đỗ Văn Hào</t>
  </si>
  <si>
    <t>Phạm Thị Hạnh</t>
  </si>
  <si>
    <t>151533864</t>
  </si>
  <si>
    <t>Nguyễn Văn Phú</t>
  </si>
  <si>
    <t>Trần Thị Hương Giang</t>
  </si>
  <si>
    <t>Đỗ Thị Hòe</t>
  </si>
  <si>
    <t>Đinh Tuấn Anh</t>
  </si>
  <si>
    <t>Hồ Thị Kim Thu</t>
  </si>
  <si>
    <t>Trương thị Tuyết Ngọc</t>
  </si>
  <si>
    <t>Nguyễn Thị Cẩm Nhung</t>
  </si>
  <si>
    <t>Lê Thị Hà</t>
  </si>
  <si>
    <t>Trần Thị Thanh Hoa</t>
  </si>
  <si>
    <t>Phạm Thị Minh Hiền</t>
  </si>
  <si>
    <t>NGUYỄN VĂN TRÀ</t>
  </si>
  <si>
    <t>Trần Anh Quốc</t>
  </si>
  <si>
    <t>Lê Huyền Trang</t>
  </si>
  <si>
    <t>Nguyễn Thanh Quang</t>
  </si>
  <si>
    <t>Nguyễn Ngọc Lĩnh</t>
  </si>
  <si>
    <t>Bùi Đức Nga</t>
  </si>
  <si>
    <t>Nguyễn Thị Yến</t>
  </si>
  <si>
    <t>Nguyễn Hữu Thịnh</t>
  </si>
  <si>
    <t>Trịnh Mạnh Hưng</t>
  </si>
  <si>
    <t>Lê Thị Hương</t>
  </si>
  <si>
    <t>NGÔ THỊ KIM PHƯỢNG</t>
  </si>
  <si>
    <t>200057461</t>
  </si>
  <si>
    <t>Dương Trung Kiên</t>
  </si>
  <si>
    <t>194185477</t>
  </si>
  <si>
    <t>Vũ Thị Chinh</t>
  </si>
  <si>
    <t>Dương Trung Thái</t>
  </si>
  <si>
    <t>Hoàng Thu Ngọc</t>
  </si>
  <si>
    <t>Vũ Đức Thịnh</t>
  </si>
  <si>
    <t>214/HĐTP-B/VPBS/AZR/HO2</t>
  </si>
  <si>
    <t>597/HĐTP-B/VPBS/AZR/HO</t>
  </si>
  <si>
    <t>117/HĐTP-B/VPBS/YMG/HO</t>
  </si>
  <si>
    <t>YMG_2016_008</t>
  </si>
  <si>
    <t>126/HĐTP-B/VPBS/YMG/HO</t>
  </si>
  <si>
    <t>YMG_2016_011</t>
  </si>
  <si>
    <t>609/HĐTP-MBTP/VPBS/AZR/HO</t>
  </si>
  <si>
    <t>AZR_2016_004</t>
  </si>
  <si>
    <t>AZR_2016_001</t>
  </si>
  <si>
    <t>View</t>
  </si>
  <si>
    <t>Edit OC</t>
  </si>
  <si>
    <t>Adjust</t>
  </si>
  <si>
    <t>Add Basket</t>
  </si>
  <si>
    <t>AZR_2016_002</t>
  </si>
  <si>
    <t>AZR_2016_003</t>
  </si>
  <si>
    <t>AZR_2016_005</t>
  </si>
  <si>
    <t>AZR_2016_006</t>
  </si>
  <si>
    <t>AZR_2016_007</t>
  </si>
  <si>
    <t>AZR_2016_008</t>
  </si>
  <si>
    <t>AZR_2016_011</t>
  </si>
  <si>
    <t>AZR_2016_012</t>
  </si>
  <si>
    <t>AZR_2016_015</t>
  </si>
  <si>
    <t>AZR_2016_016</t>
  </si>
  <si>
    <t>AZR_2016_018</t>
  </si>
  <si>
    <t>AZR_2016_019</t>
  </si>
  <si>
    <t>AZR_2016_020</t>
  </si>
  <si>
    <t>AZR_2016_021</t>
  </si>
  <si>
    <t>AZR_2016_024</t>
  </si>
  <si>
    <t>AZR_2016_025</t>
  </si>
  <si>
    <t>AZR_2016_026</t>
  </si>
  <si>
    <t>AZR_2016_027</t>
  </si>
  <si>
    <t>AZR_2016_028</t>
  </si>
  <si>
    <t>Lo AZURA thu 28 nam 2016</t>
  </si>
  <si>
    <t>AZR_2016_029</t>
  </si>
  <si>
    <t>Lô Azura thứ 29 năm 2016</t>
  </si>
  <si>
    <t>AZR_2016_030</t>
  </si>
  <si>
    <t>Lô Azura thứ 30 năm 2016</t>
  </si>
  <si>
    <t>76/HĐTP-B/VPBS/YMG/HO</t>
  </si>
  <si>
    <t>YMG_2016_004</t>
  </si>
  <si>
    <t>521/HĐTP-B/VPBS/AZR/HO</t>
  </si>
  <si>
    <t>Cao Thị Thắm</t>
  </si>
  <si>
    <t>613/HĐTP-B/VPBS/AZR/HO</t>
  </si>
  <si>
    <t>145/HĐTP-B/VPBS/YMG/HO</t>
  </si>
  <si>
    <t>YMG_2016_001</t>
  </si>
  <si>
    <t>YMG_2016_002</t>
  </si>
  <si>
    <t>YMG_2016_003</t>
  </si>
  <si>
    <t>YMG_2016_005</t>
  </si>
  <si>
    <t>Lô YMG thứ 5 năm 2016</t>
  </si>
  <si>
    <t>YMG_2016_006</t>
  </si>
  <si>
    <t>Lô YMG thứ 6 năm 2016</t>
  </si>
  <si>
    <t>YMG_2016_007</t>
  </si>
  <si>
    <t>Lô YMG thứ 7 năm 2016</t>
  </si>
  <si>
    <t>Lô YMG thứ 8 năm 2016</t>
  </si>
  <si>
    <t>YMG_2016_010</t>
  </si>
  <si>
    <t>Lô YMG thứ 10 năm 2016</t>
  </si>
  <si>
    <t>Lô YMG thứ 11 năm 2016</t>
  </si>
  <si>
    <t>YMG_2016_012</t>
  </si>
  <si>
    <t>Lô YMG thứ 12 năm 2016</t>
  </si>
  <si>
    <t>YMG_2016_013</t>
  </si>
  <si>
    <t>Lô YMG số 13 năm 2016</t>
  </si>
  <si>
    <t>YMG_2016_014</t>
  </si>
  <si>
    <t>Lo thu 14</t>
  </si>
  <si>
    <t>YMG_2016_015</t>
  </si>
  <si>
    <t>Lo so 15_2016</t>
  </si>
  <si>
    <t>CTV_OUT_Agent</t>
  </si>
  <si>
    <t>99/HĐTP-B/VPBS/YMG/HO</t>
  </si>
  <si>
    <t>Công ty cổ phần tư vấn Nguyên Thực</t>
  </si>
  <si>
    <t>228/HĐTP-B/VPBS/YMG/HO</t>
  </si>
  <si>
    <t>212/HĐTP-B/VPBS/YMG/HO</t>
  </si>
  <si>
    <t>259/HĐTP-B/VPBS/YMG/HO</t>
  </si>
  <si>
    <t>893/HĐTP-B/VPBS/AZR/HO</t>
  </si>
  <si>
    <t>AZR_2016_043</t>
  </si>
  <si>
    <t>730/HĐTP-B/VPBS/AZR/HO</t>
  </si>
  <si>
    <t>AZR_2016_038</t>
  </si>
  <si>
    <t>1008/HĐTP-B/VPBS/AZR/HO</t>
  </si>
  <si>
    <t>AZR_2016_046</t>
  </si>
  <si>
    <t>991/HĐTP-B/VPBS/AZR/HO</t>
  </si>
  <si>
    <t>Dư Thị Thủy</t>
  </si>
  <si>
    <t>Công ty cổ phần EQM</t>
  </si>
  <si>
    <t>1055/HĐTP-B/VPBS/AZR/HO</t>
  </si>
  <si>
    <t>299/HĐTP-B/VPBS/YMG/HO</t>
  </si>
  <si>
    <t>HNR_2015_001</t>
  </si>
  <si>
    <t>HNR_2015_002</t>
  </si>
  <si>
    <t>HNR_2015_003</t>
  </si>
  <si>
    <t>HNR_2015_004</t>
  </si>
  <si>
    <t>HNR_2015_005</t>
  </si>
  <si>
    <t>HNR_2015_006</t>
  </si>
  <si>
    <t>HNR_2015_007</t>
  </si>
  <si>
    <t>HNR_2015_008</t>
  </si>
  <si>
    <t>HNR_2015_009</t>
  </si>
  <si>
    <t>HNR_2015_010</t>
  </si>
  <si>
    <t>HNR_2015_011</t>
  </si>
  <si>
    <t>HNR_2015_012</t>
  </si>
  <si>
    <t>HNR_2015_013</t>
  </si>
  <si>
    <t>HNR_2015_015</t>
  </si>
  <si>
    <t>HNR_2015_017</t>
  </si>
  <si>
    <t>HNR_2015_018</t>
  </si>
  <si>
    <t>HNR_2015_019</t>
  </si>
  <si>
    <t>HNR_2015_020</t>
  </si>
  <si>
    <t>HNR_2015_021</t>
  </si>
  <si>
    <t>HNR_2015_022</t>
  </si>
  <si>
    <t>HNR_2015_023</t>
  </si>
  <si>
    <t>HNR_2015_024</t>
  </si>
  <si>
    <t>HNR_2015_026</t>
  </si>
  <si>
    <t>HNR_2015_027</t>
  </si>
  <si>
    <t>HNR_2015_030</t>
  </si>
  <si>
    <t>HNR_2015_031</t>
  </si>
  <si>
    <t>HNR_2015_032</t>
  </si>
  <si>
    <t>HNR_2015_033</t>
  </si>
  <si>
    <t>HNR_2015_034</t>
  </si>
  <si>
    <t>HNR_2015_036</t>
  </si>
  <si>
    <t>HNR_2015_037</t>
  </si>
  <si>
    <t>HNR_2015_038</t>
  </si>
  <si>
    <t>HNR_2015_039</t>
  </si>
  <si>
    <t>HNR_2015_040</t>
  </si>
  <si>
    <t>HNR_2015_041</t>
  </si>
  <si>
    <t>HNR_2015_044</t>
  </si>
  <si>
    <t>HNR_2015_045</t>
  </si>
  <si>
    <t>HNR_2016_001_N</t>
  </si>
  <si>
    <t>HNR_2016_002_N</t>
  </si>
  <si>
    <t>HNR_2016_004_N</t>
  </si>
  <si>
    <t>HNR_2016_005</t>
  </si>
  <si>
    <t>HNR_2016_007</t>
  </si>
  <si>
    <t>HNR_2016_008</t>
  </si>
  <si>
    <t>HNR_2016_010</t>
  </si>
  <si>
    <t>HNR_2016_011</t>
  </si>
  <si>
    <t>HNR_2016_012</t>
  </si>
  <si>
    <t>HNR_2016_013</t>
  </si>
  <si>
    <t>HNR_2016_014</t>
  </si>
  <si>
    <t>HNR_2016_015</t>
  </si>
  <si>
    <t>HNR_2016_016</t>
  </si>
  <si>
    <t>HNR_2016_017</t>
  </si>
  <si>
    <t>HNR_2016_018</t>
  </si>
  <si>
    <t>HNR_2016_019</t>
  </si>
  <si>
    <t>HNR_2016_021</t>
  </si>
  <si>
    <t>HNR_2016_022</t>
  </si>
  <si>
    <t>HNR_2016_023</t>
  </si>
  <si>
    <t>HNR_2016_024</t>
  </si>
  <si>
    <t>HNR_2016_025</t>
  </si>
  <si>
    <t>HNR_2016_026</t>
  </si>
  <si>
    <t>HNR_2016_027</t>
  </si>
  <si>
    <t>HNR_2016_028</t>
  </si>
  <si>
    <t>HNR_2016_029</t>
  </si>
  <si>
    <t>HNR_2016_030</t>
  </si>
  <si>
    <t>HNR_2016_031</t>
  </si>
  <si>
    <t>HNR_2016_032</t>
  </si>
  <si>
    <t>HNR_2016_033</t>
  </si>
  <si>
    <t>HNR_2016_036</t>
  </si>
  <si>
    <t>HNR_2016_037</t>
  </si>
  <si>
    <t>HNR_2016_038</t>
  </si>
  <si>
    <t>HNR_2016_039</t>
  </si>
  <si>
    <t>HNR_2016_041</t>
  </si>
  <si>
    <t>HNR_2016_042</t>
  </si>
  <si>
    <t>HNR_2016_043</t>
  </si>
  <si>
    <t>HNR_2016_045</t>
  </si>
  <si>
    <t>HNR_2016_046</t>
  </si>
  <si>
    <t>HNR_2016_047</t>
  </si>
  <si>
    <t>HNR_2016_048</t>
  </si>
  <si>
    <t>HNR_2016_049</t>
  </si>
  <si>
    <t>HNR_2016_050</t>
  </si>
  <si>
    <t>HNR_2016_051</t>
  </si>
  <si>
    <t>HNR_2016_052</t>
  </si>
  <si>
    <t>HNR_2016_053</t>
  </si>
  <si>
    <t>HNR_2016_055</t>
  </si>
  <si>
    <t>HNR_2016_056</t>
  </si>
  <si>
    <t>lo thu 30_2016 ban Menh gia</t>
  </si>
  <si>
    <t>Lô số 31, năm 2016</t>
  </si>
  <si>
    <t>Lo thu 32_2016 ban menh gia</t>
  </si>
  <si>
    <t>lo thu 33_2016</t>
  </si>
  <si>
    <t>lo thu 36_2016</t>
  </si>
  <si>
    <t>Lo thu 37_2016 ban menh gia</t>
  </si>
  <si>
    <t>Lô thứ 38 Năm 2016- Bán mệnh giá</t>
  </si>
  <si>
    <t>Lo thu 39_2016</t>
  </si>
  <si>
    <t>lo thu 41_2016 Ban Menh gia</t>
  </si>
  <si>
    <t>lo thu 42_2016 ban MG</t>
  </si>
  <si>
    <t>lo thu 43_2016 Ban MG</t>
  </si>
  <si>
    <t>Lô thứ 45 - năm 2016</t>
  </si>
  <si>
    <t>lo thu 45_2016</t>
  </si>
  <si>
    <t>Lo thu 47_2016</t>
  </si>
  <si>
    <t>lo thu 48_2016</t>
  </si>
  <si>
    <t>lo thu 49_2016</t>
  </si>
  <si>
    <t>lo thu 50_2016</t>
  </si>
  <si>
    <t>Lo thu 51_2016</t>
  </si>
  <si>
    <t>Lo thu 52_2016</t>
  </si>
  <si>
    <t>Lo thu 53_2016</t>
  </si>
  <si>
    <t>Lo thu 55_2016</t>
  </si>
  <si>
    <t>Lo 56_2016</t>
  </si>
  <si>
    <t>YMG_2016_016</t>
  </si>
  <si>
    <t>Lo 2016_16</t>
  </si>
  <si>
    <t>Lo AZR so 38 nam 2016</t>
  </si>
  <si>
    <t>AZR_2016_039</t>
  </si>
  <si>
    <t>Lo AZR so 39 nam 2016</t>
  </si>
  <si>
    <t>AZR_2016_042</t>
  </si>
  <si>
    <t>Lô AZR 42 ngày 26/10/2016</t>
  </si>
  <si>
    <t>Lô AZR số 43 năm 2016</t>
  </si>
  <si>
    <t>AZR_2016_044</t>
  </si>
  <si>
    <t>Azura lô 44 ngày 04/11/2016</t>
  </si>
  <si>
    <t>AZR_2016_045</t>
  </si>
  <si>
    <t>Lo so 45_2016</t>
  </si>
  <si>
    <t>Lo 46 nam 2016</t>
  </si>
  <si>
    <t>YMG_2016_017</t>
  </si>
  <si>
    <t>Lô số 17 năm 2016</t>
  </si>
  <si>
    <t>YMG_2016_019</t>
  </si>
  <si>
    <t>Lô Yamagata 19 năm 2016</t>
  </si>
  <si>
    <t>YMG_2016_020</t>
  </si>
  <si>
    <t>Lô YMG 20 ngày 08/11/2016</t>
  </si>
  <si>
    <t>AZR_2016_047</t>
  </si>
  <si>
    <t>Lo 47 nam 2016</t>
  </si>
  <si>
    <t>MKT_ID
Trưởng nhóm</t>
  </si>
  <si>
    <t>Trưởng nhóm</t>
  </si>
  <si>
    <t>MKT_ID
GĐKV</t>
  </si>
  <si>
    <t>GĐKV</t>
  </si>
  <si>
    <t>MKT_ID
GĐ PTML</t>
  </si>
  <si>
    <t>GĐ PTML</t>
  </si>
  <si>
    <t>GĐML</t>
  </si>
  <si>
    <t>Trả luôn 1 lần ko hưởng hoa hồng lẻ ngày</t>
  </si>
  <si>
    <t>TVĐT</t>
  </si>
  <si>
    <t>GD</t>
  </si>
  <si>
    <t>MG</t>
  </si>
  <si>
    <t>KT</t>
  </si>
  <si>
    <t>DVTC</t>
  </si>
  <si>
    <t>ĐN</t>
  </si>
  <si>
    <t>TVDT</t>
  </si>
  <si>
    <t>Nguyễn Thị Thủy</t>
  </si>
  <si>
    <t>Phạm Tiến Thành</t>
  </si>
  <si>
    <t>Phạm Hồng Trang</t>
  </si>
  <si>
    <t>Nguyễn Mạnh Tuấn</t>
  </si>
  <si>
    <t>Phùng Thị Sơn</t>
  </si>
  <si>
    <t>Phạm Đức Vĩnh</t>
  </si>
  <si>
    <t>Nguyễn Tiến Đông</t>
  </si>
  <si>
    <t>Huỳnh Ngọc Trân</t>
  </si>
  <si>
    <t>Dương Thị Hà</t>
  </si>
  <si>
    <t>Trần Lan Hà</t>
  </si>
  <si>
    <t>Nguyễn Trường Giang</t>
  </si>
  <si>
    <t>Đinh Sơn Tùng</t>
  </si>
  <si>
    <t>Nguyễn Thị Thương Huyền</t>
  </si>
  <si>
    <t>Nguyễn Văn Thành</t>
  </si>
  <si>
    <t>Trần Thị Giang</t>
  </si>
  <si>
    <t>Phùng Thị Hạnh</t>
  </si>
  <si>
    <t>Nguyễn Duy Chung</t>
  </si>
  <si>
    <t>Phạm Hoàng Điệp</t>
  </si>
  <si>
    <t>Đỗ Thị Thanh Nga</t>
  </si>
  <si>
    <t>Nguyễn Minh Phượng</t>
  </si>
  <si>
    <t>Lê Diễm My</t>
  </si>
  <si>
    <t>Đào Thị Hạnh</t>
  </si>
  <si>
    <t>Lê Thị Hiền</t>
  </si>
  <si>
    <t>Phạm Thị Tẹo</t>
  </si>
  <si>
    <t>Phạm Đình Hà</t>
  </si>
  <si>
    <t>KT- DVTC</t>
  </si>
  <si>
    <t>Trương Thị Kim Dung</t>
  </si>
  <si>
    <t>Đỗ Thị Bình</t>
  </si>
  <si>
    <t>Đoàn Thảo Nguyên</t>
  </si>
  <si>
    <t>Vũ Văn Tiến</t>
  </si>
  <si>
    <t>Trịnh Hồng Ngọc</t>
  </si>
  <si>
    <t>Trần Thanh Ngọc</t>
  </si>
  <si>
    <t>Lê Thị Vân</t>
  </si>
  <si>
    <t>Nguyễn Vũ Hoàng</t>
  </si>
  <si>
    <t>Nguyễn Minh Ngọc</t>
  </si>
  <si>
    <t>Trần Lê Minh Huyền</t>
  </si>
  <si>
    <t>Nguyễn Thị Tuyết Mai</t>
  </si>
  <si>
    <t>Nguyễn Thị Thu Thủy</t>
  </si>
  <si>
    <t>Nguyễn Thị Thanh Huyền</t>
  </si>
  <si>
    <t>Trần Thị Thu Hoài</t>
  </si>
  <si>
    <t>090829763</t>
  </si>
  <si>
    <t>090927297</t>
  </si>
  <si>
    <t>Nguyễn Hoàng Tuyết Anh</t>
  </si>
  <si>
    <t>NGUYỄN THỊ XUÂN</t>
  </si>
  <si>
    <t>TRẦN THỊ HẠNH</t>
  </si>
  <si>
    <t>PHẠM THỊ HƯƠNG</t>
  </si>
  <si>
    <t>013475530</t>
  </si>
  <si>
    <t>Nguyễn Thị Minh Huệ</t>
  </si>
  <si>
    <t>Nguyễn Thị Thu Thanh</t>
  </si>
  <si>
    <t>Võ Ngọc Thanh Thủy</t>
  </si>
  <si>
    <t>Hoàng Thị Nhân </t>
  </si>
  <si>
    <t>Phạm Thị Quyên </t>
  </si>
  <si>
    <t>Nguyễn Thị Châu Anh</t>
  </si>
  <si>
    <t>Nguyễn Thị Cẩm Nhung </t>
  </si>
  <si>
    <t>Bùi Đức Anh</t>
  </si>
  <si>
    <t>Cao Nguyên Quỳnh Lê</t>
  </si>
  <si>
    <t>Chế Đình Đức</t>
  </si>
  <si>
    <t>Hoàng Thị Hồng Vinh</t>
  </si>
  <si>
    <t>Lê Phi Hùng</t>
  </si>
  <si>
    <t>Nguyễn Ngọc Cường</t>
  </si>
  <si>
    <t>Nguyễn Thị Oanh</t>
  </si>
  <si>
    <t>Nguyễn Thị Thu Hoài</t>
  </si>
  <si>
    <t>Trương Mạnh Hùng</t>
  </si>
  <si>
    <t>090997762</t>
  </si>
  <si>
    <t>Nguyễn Thị Hiền</t>
  </si>
  <si>
    <t>Phan Thị Mỹ Hạnh </t>
  </si>
  <si>
    <t>091734932</t>
  </si>
  <si>
    <t>Tạ Thị Ngân</t>
  </si>
  <si>
    <t>Phan Thị Hồng Huệ </t>
  </si>
  <si>
    <t>090947338</t>
  </si>
  <si>
    <t>Nguyễn Công Bính</t>
  </si>
  <si>
    <t>090970395</t>
  </si>
  <si>
    <t>Nguyễn Thị Lam</t>
  </si>
  <si>
    <t>Phùng Thị Thuỳ Dương</t>
  </si>
  <si>
    <t>Lê Minh Tuấn  </t>
  </si>
  <si>
    <t>091584549</t>
  </si>
  <si>
    <t>Lâm Thị Nhung</t>
  </si>
  <si>
    <t>Hoàng Thị Thiệp </t>
  </si>
  <si>
    <t>090631646</t>
  </si>
  <si>
    <t>Ngô Khải Ninh</t>
  </si>
  <si>
    <t>Nguyễn Hà Phương </t>
  </si>
  <si>
    <t>Đặng Thái Thoan</t>
  </si>
  <si>
    <t>Nguyễn Đức Mạnh</t>
  </si>
  <si>
    <t>Hoàng Minh Khuê</t>
  </si>
  <si>
    <t>Phùng Nhật Cường</t>
  </si>
  <si>
    <t>Lê Việt An</t>
  </si>
  <si>
    <t>Phan Thành Đô</t>
  </si>
  <si>
    <t> 187171194</t>
  </si>
  <si>
    <t>Lê Thị Thảo Vy</t>
  </si>
  <si>
    <t>Nguyễn Thị Hải Yến</t>
  </si>
  <si>
    <t>Trần Văn Quang</t>
  </si>
  <si>
    <t>091636394</t>
  </si>
  <si>
    <t>Nguyễn Thị Phẩm</t>
  </si>
  <si>
    <t>091012093</t>
  </si>
  <si>
    <t>Phùng Văn Lưu</t>
  </si>
  <si>
    <t>090229785</t>
  </si>
  <si>
    <t>Vũ Duy Phan</t>
  </si>
  <si>
    <t>090828872</t>
  </si>
  <si>
    <t>Nguyễn Văn Hiến</t>
  </si>
  <si>
    <t>090624751</t>
  </si>
  <si>
    <t>Dương Thị Cường</t>
  </si>
  <si>
    <t>090854430</t>
  </si>
  <si>
    <t>Nguyễn Thị Thuỷ</t>
  </si>
  <si>
    <t>Mai Thị Xuân </t>
  </si>
  <si>
    <t>Nguyễn Thị Tâm </t>
  </si>
  <si>
    <t>Lê Thị Thúy Nga</t>
  </si>
  <si>
    <t>Phan Thị Kiều Trang</t>
  </si>
  <si>
    <t>Lê Chiêu Hải</t>
  </si>
  <si>
    <t>Lê Ngọc Quỳnh An</t>
  </si>
  <si>
    <t>001170005862</t>
  </si>
  <si>
    <t>Nguyễn Thanh Như</t>
  </si>
  <si>
    <t>Lê Văn Minh tuấn</t>
  </si>
  <si>
    <t>Nguyễn Thị Phương Nhung</t>
  </si>
  <si>
    <t>Hồ Thị Tường Vy</t>
  </si>
  <si>
    <t>Lê Thị Tuyền</t>
  </si>
  <si>
    <t>Lê Ngọc Tiến</t>
  </si>
  <si>
    <t>Trần Hữu Tường </t>
  </si>
  <si>
    <t>091642692</t>
  </si>
  <si>
    <t>Nịnh Thị Tiếp</t>
  </si>
  <si>
    <t>091063741</t>
  </si>
  <si>
    <t>Ngô Văn Thản </t>
  </si>
  <si>
    <t>Nguyễn Thị Ngọc</t>
  </si>
  <si>
    <t>Nguyễn Thị Thu Hương </t>
  </si>
  <si>
    <t>Nguyễn Thị Thanh Hải</t>
  </si>
  <si>
    <t>090710913</t>
  </si>
  <si>
    <t>Hồ Hoàng Xuân Trang</t>
  </si>
  <si>
    <t>Trần Hoàng Hải</t>
  </si>
  <si>
    <t>Lê văn Trường</t>
  </si>
  <si>
    <t>Huỳnh Ngọc Phương Anh</t>
  </si>
  <si>
    <t>Hoàng Thị Liên </t>
  </si>
  <si>
    <t>Nguyễn Viết Thắng</t>
  </si>
  <si>
    <t>Trần Thị Thanh Hương </t>
  </si>
  <si>
    <t>Nguyễn Như Phúc</t>
  </si>
  <si>
    <t>Nguyễn Thế Cường</t>
  </si>
  <si>
    <t>Nguyễn Thị Bích Ngọc</t>
  </si>
  <si>
    <t>183597247                  </t>
  </si>
  <si>
    <t>Nguyễn Thị Cẩm Trang</t>
  </si>
  <si>
    <t>Trần Thị Hồng Châu</t>
  </si>
  <si>
    <t>090441816</t>
  </si>
  <si>
    <t>Nông Thị Học</t>
  </si>
  <si>
    <t xml:space="preserve">090786159 </t>
  </si>
  <si>
    <t>Nguyễn Văn Vinh</t>
  </si>
  <si>
    <t>091711009</t>
  </si>
  <si>
    <t>Đặng Thuỳ Linh</t>
  </si>
  <si>
    <t>Trần Văn Phúc</t>
  </si>
  <si>
    <t>Trần Công Dừng</t>
  </si>
  <si>
    <t>Dương Thị Bích Lưu</t>
  </si>
  <si>
    <t>Lê Thị Bích Loan</t>
  </si>
  <si>
    <t>Nguyễn Thị Hồng Lan</t>
  </si>
  <si>
    <t>Trần Đình Huy</t>
  </si>
  <si>
    <t>Phan Thị Diệu Thanh</t>
  </si>
  <si>
    <t>Nguyễn Văn nhật Huy</t>
  </si>
  <si>
    <t>Đinh Như Hùng</t>
  </si>
  <si>
    <t>Hoàng Đức Nhân</t>
  </si>
  <si>
    <t>Nguyễn Chánh Thiện</t>
  </si>
  <si>
    <t>Huỳnh Ngọc Tuấn</t>
  </si>
  <si>
    <t>NGUYỄN NGỌC HỔ</t>
  </si>
  <si>
    <t>PHẠM VĂN NAM</t>
  </si>
  <si>
    <t>NGUYỄN THỊ MAI CHÂU</t>
  </si>
  <si>
    <t>Tôn Nữ Hà Trang</t>
  </si>
  <si>
    <t>Đoàn Ngọc Long</t>
  </si>
  <si>
    <t>Đặng thị Mộng Ngọc</t>
  </si>
  <si>
    <t>Lê Thị Giang</t>
  </si>
  <si>
    <t>Trương Đăng Khoa</t>
  </si>
  <si>
    <t>Nguyễn Thị trà My</t>
  </si>
  <si>
    <t xml:space="preserve">Ngô Thị Ái Liên </t>
  </si>
  <si>
    <t>Tôn thất Thiện Quý</t>
  </si>
  <si>
    <t>Nguyễn Công Thành Văn</t>
  </si>
  <si>
    <t>Đào phước Trường</t>
  </si>
  <si>
    <t>Dương Tấn Tiến</t>
  </si>
  <si>
    <t>Nguyễn Thị Kim Huế</t>
  </si>
  <si>
    <t>Trần Vinh</t>
  </si>
  <si>
    <t>Vũ Thị Thu Hà </t>
  </si>
  <si>
    <t>Võ Thị Hoàng Giang</t>
  </si>
  <si>
    <t>NGUYỄN THÁI BÌNH DƯƠNG</t>
  </si>
  <si>
    <t>Lại Thị Lịch</t>
  </si>
  <si>
    <t>NGUYỄN VĂN GÀNH</t>
  </si>
  <si>
    <t>NGUYỄN HỮU HIẾU</t>
  </si>
  <si>
    <t>NGUYỄN PHÚ HẢI</t>
  </si>
  <si>
    <t>NGUYỄN ÁNH DƯƠNG</t>
  </si>
  <si>
    <t>TRẦN THANH TUYÊN</t>
  </si>
  <si>
    <t>ĐÀO THỊ CẨM</t>
  </si>
  <si>
    <t>BÙI TIẾN TỚI</t>
  </si>
  <si>
    <t>HOÀNG NĂM</t>
  </si>
  <si>
    <t>nguyễn tiến hoài</t>
  </si>
  <si>
    <t>Trần Đình Ngọc Qúy</t>
  </si>
  <si>
    <t>Hoàng Thị thủy</t>
  </si>
  <si>
    <t>Trần Văn Quyết</t>
  </si>
  <si>
    <t>VÕ MINH THẮNG</t>
  </si>
  <si>
    <t>NGUYỄN LƯƠNG NAM</t>
  </si>
  <si>
    <t>NGUYỄN VIẾT LƯỢNG</t>
  </si>
  <si>
    <t>NGUYỄN THANH LÃM</t>
  </si>
  <si>
    <t>TRƯƠNG THỊ HẠNH</t>
  </si>
  <si>
    <t>PHẠM THỊ BẰNG</t>
  </si>
  <si>
    <t>PHAN THỊ HUYỀN</t>
  </si>
  <si>
    <t>Nguyễn Thị Diệu Khánh</t>
  </si>
  <si>
    <t>Phan Đức Đồng Tiến</t>
  </si>
  <si>
    <t>Nguyễn Đặng Thanh Thảo</t>
  </si>
  <si>
    <t>031590961</t>
  </si>
  <si>
    <t>Mai Văn Luân</t>
  </si>
  <si>
    <t>Phạm Tiến Long</t>
  </si>
  <si>
    <t>031615780</t>
  </si>
  <si>
    <t>Hà Văn Hữu</t>
  </si>
  <si>
    <t>Nguyễn Văn Cảnh</t>
  </si>
  <si>
    <t>031755864</t>
  </si>
  <si>
    <t>031088000333</t>
  </si>
  <si>
    <t>Nguyễn Ngọc Thắng</t>
  </si>
  <si>
    <t>031725846</t>
  </si>
  <si>
    <t>031301966</t>
  </si>
  <si>
    <t>Vũ Xuân Duy</t>
  </si>
  <si>
    <t>031145728</t>
  </si>
  <si>
    <t>Nguyễn Trân Hoài</t>
  </si>
  <si>
    <t>031185002771</t>
  </si>
  <si>
    <t>031091003291</t>
  </si>
  <si>
    <t>Đỗ Đức Tân</t>
  </si>
  <si>
    <t>Trần Thị Hòa</t>
  </si>
  <si>
    <t>031704457</t>
  </si>
  <si>
    <t>Nguyễn Văn Tài</t>
  </si>
  <si>
    <t>031088000332</t>
  </si>
  <si>
    <t>Phạm Văn Đồng</t>
  </si>
  <si>
    <t>Trần Thế Anh</t>
  </si>
  <si>
    <t>Bùi Thị Kim Oanh</t>
  </si>
  <si>
    <t> Trần Tiến Giáp</t>
  </si>
  <si>
    <t> Đoàn Quỳnh Dương</t>
  </si>
  <si>
    <t> Lê Huy Hoàng</t>
  </si>
  <si>
    <t> Nguyễn Thị Nhung</t>
  </si>
  <si>
    <t> Nguyễn Minh Tuấn</t>
  </si>
  <si>
    <t>Dư Thị Thu Hà</t>
  </si>
  <si>
    <t>Nguyễn Minh Thành</t>
  </si>
  <si>
    <t>Phan Thị Trà My</t>
  </si>
  <si>
    <t>Trần Hùng</t>
  </si>
  <si>
    <t>Hoàng Thị Xuân Thanh</t>
  </si>
  <si>
    <t>Trần Nguyễn Thị Diễm Phúc</t>
  </si>
  <si>
    <t>001181002205</t>
  </si>
  <si>
    <t>Châu Thị Dung</t>
  </si>
  <si>
    <t>Võ Thị Thu Mai</t>
  </si>
  <si>
    <t>Nguyễn Minh Ngọc Tú</t>
  </si>
  <si>
    <t>Đinh Thị Hồng Thắm</t>
  </si>
  <si>
    <t>ĐẶNG THỊ VY</t>
  </si>
  <si>
    <t>TRẦN THỊ HỒNG THẮNG</t>
  </si>
  <si>
    <t>LÊ VIẾT DŨNG</t>
  </si>
  <si>
    <t>HOÀNG THỊ MINH</t>
  </si>
  <si>
    <t>TRẦN THỊ THU HẰNG</t>
  </si>
  <si>
    <t>TRẦN THỊ KIM LUYẾN</t>
  </si>
  <si>
    <t>ĐẶNG VĂN ĐÔNG</t>
  </si>
  <si>
    <t>PHẠM THỊ MINH TÂN</t>
  </si>
  <si>
    <t>LÊ THỊ THANH BẠCH</t>
  </si>
  <si>
    <t>NGUYỄN THỊ THANH MAI</t>
  </si>
  <si>
    <t>NGUYỄN XUÂN DUNG</t>
  </si>
  <si>
    <t>TRẦN THỊ THANH TUẤN</t>
  </si>
  <si>
    <t>Phạm Long An</t>
  </si>
  <si>
    <t>Bùi Thị Miên</t>
  </si>
  <si>
    <t>Nguyễn Văn Linh</t>
  </si>
  <si>
    <t>Nguyễn Thị Khánh Chi</t>
  </si>
  <si>
    <t>Dương Thị Thanh Thủy</t>
  </si>
  <si>
    <t>Nguyễn Thị Hoa</t>
  </si>
  <si>
    <t>NGUYỄN VĂN TUẤN</t>
  </si>
  <si>
    <t>Nguyễn Thị Thu 1</t>
  </si>
  <si>
    <t>Trương Thị Tuyết Ngọc</t>
  </si>
  <si>
    <t>Nguyễn Văn Trung</t>
  </si>
  <si>
    <t>Đỗ Nguyễn Quỳnh Chi</t>
  </si>
  <si>
    <t>Nguyễn Thị Tao Ly</t>
  </si>
  <si>
    <t>Trần Thị Thanh Thu</t>
  </si>
  <si>
    <t>Nguyễn Thị Thanh Xuân</t>
  </si>
  <si>
    <t>Nguyễn Tiến Lệnh</t>
  </si>
  <si>
    <t>Nguyễn Văn Túy</t>
  </si>
  <si>
    <t>Võ Nguyễn Thiện Phúc</t>
  </si>
  <si>
    <t>Nguyễn Thị Thu</t>
  </si>
  <si>
    <t>Trần Thị Thu Hương</t>
  </si>
  <si>
    <t>Hoàng Thị Lệ Hằng</t>
  </si>
  <si>
    <t>Phan Thị Hồng Vân</t>
  </si>
  <si>
    <t>Dương Thị Thanh Huyền</t>
  </si>
  <si>
    <t>Nguyễn Thị Hương</t>
  </si>
  <si>
    <t>Lê Quang Sơn</t>
  </si>
  <si>
    <t>Bùi Trung Trực</t>
  </si>
  <si>
    <t>Nguyễn Đức Anh</t>
  </si>
  <si>
    <t>Phạm Thị Hương Thảo</t>
  </si>
  <si>
    <t>Lê Thị Thanh Nga</t>
  </si>
  <si>
    <t>Hồ Thị Táo</t>
  </si>
  <si>
    <t>Võ Thị Thanh Mai</t>
  </si>
  <si>
    <t>PHạm Thị Thu Hường</t>
  </si>
  <si>
    <t>Nguyễn Thị Minh Thúy</t>
  </si>
  <si>
    <t>Nguyễn Quỳnh Lê</t>
  </si>
  <si>
    <t>Dương Thị Lan</t>
  </si>
  <si>
    <t>Bùi Văn Đắc</t>
  </si>
  <si>
    <t>Đào Duy Khánh</t>
  </si>
  <si>
    <t>343/HĐTP-B/VPBS/YMG/HO</t>
  </si>
  <si>
    <t>1000/HĐTP-B/VPBS/AZR/HO</t>
  </si>
  <si>
    <t>999/HĐTP-B/VPBS/AZR/HO</t>
  </si>
  <si>
    <t>416/HĐTP-B/VPBS/YMG/HO</t>
  </si>
  <si>
    <t>YMG_2017_001</t>
  </si>
  <si>
    <t>445/HĐTP-B/VPBS/YMG/HO</t>
  </si>
  <si>
    <t>457/HĐTP-B/VPBS/YMG/HO</t>
  </si>
  <si>
    <t>458/HĐTP-B/VPBS/YMG/HO</t>
  </si>
  <si>
    <t>YMG_2017_002</t>
  </si>
  <si>
    <t>YMG_2017_003</t>
  </si>
  <si>
    <t>12T.HT_KHCN_14.07.2016</t>
  </si>
  <si>
    <t>09T.HT_ALL_14.07.2016_NO.LIQUID</t>
  </si>
  <si>
    <t>09T.HT_KHCN_14.07.2016</t>
  </si>
  <si>
    <t>09T.HT_KHTC_14.07.2016</t>
  </si>
  <si>
    <t>457/HĐTP-B/VPBS/YMG/HO-ID1</t>
  </si>
  <si>
    <t>457/HĐTP-B/VPBS/YMG/HO-ID2</t>
  </si>
  <si>
    <t>Đỗ Trọng Đại</t>
  </si>
  <si>
    <t>458/HĐTP-B/VPBS/YMG/HO-ID1</t>
  </si>
  <si>
    <t>458/HĐTP-B/VPBS/YMG/HO-ID2</t>
  </si>
  <si>
    <t>407/HĐTP-M/VPBS/YMG/HO</t>
  </si>
  <si>
    <t>1355/HĐTP-B/VPBS/AZR/HO</t>
  </si>
  <si>
    <t>1354/HĐTP-B/VPBS/AZR/HO</t>
  </si>
  <si>
    <t>79/HĐTP-B/VPBS/HKB/HO</t>
  </si>
  <si>
    <t>HKB_2017_003</t>
  </si>
  <si>
    <t>Nguyễn Việt Phương</t>
  </si>
  <si>
    <t>95/HĐTP-B/VPBS/HKB/HO</t>
  </si>
  <si>
    <t>1425/HĐTP-B/VPBS/AZR/HO</t>
  </si>
  <si>
    <t>Nguyễn Thị Trang</t>
  </si>
  <si>
    <t>136/HĐTP-B/VPBS/HKB/HO</t>
  </si>
  <si>
    <t>HKB_2017_004</t>
  </si>
  <si>
    <t>12T.HT_ALL_14.07.2016_NO.LIQUID</t>
  </si>
  <si>
    <t>Dương Trung Thoản</t>
  </si>
  <si>
    <t>133/HĐTP-B/VPBS/HKB/HO</t>
  </si>
  <si>
    <t>187/HĐTP-B/VPBS/HKB/HO</t>
  </si>
  <si>
    <t>Chu Thị Vân Anh</t>
  </si>
  <si>
    <t>266/HĐTP-B/VPBS/HKB/HO</t>
  </si>
  <si>
    <t>HKB_2017_010</t>
  </si>
  <si>
    <t>Nguyễn Lê Anh Phương</t>
  </si>
  <si>
    <t>276/HĐTP-B/VPBS/HKB/HO</t>
  </si>
  <si>
    <t>HKB_2017_012</t>
  </si>
  <si>
    <t>Dương Thị Thanh Nga</t>
  </si>
  <si>
    <t>279/HĐTP-B/VPBS/HKB/HO</t>
  </si>
  <si>
    <t>1461/HĐTP-B/VPBS/AZR/HO</t>
  </si>
  <si>
    <t>417/HĐTP-B/VPBS/HKB/HO</t>
  </si>
  <si>
    <t>HKB_2017_006</t>
  </si>
  <si>
    <t>1425/HĐTP-B/VPBS/AZR/HO1</t>
  </si>
  <si>
    <t>450/HĐTP-B/VPBS/HKB/HO</t>
  </si>
  <si>
    <t>HKB_2017_022</t>
  </si>
  <si>
    <t>Vũ Phương Thảo</t>
  </si>
  <si>
    <t>530/HĐTP-B/VPBS/HKB/HO</t>
  </si>
  <si>
    <t>HKB_2017_027</t>
  </si>
  <si>
    <t>Công ty Cổ phần ADTF</t>
  </si>
  <si>
    <t>30/HĐTP-B/VPBS/ATK/HO</t>
  </si>
  <si>
    <t>ATK_2017_001</t>
  </si>
  <si>
    <t>77/HĐTP-B/VPBS/ATK/HO</t>
  </si>
  <si>
    <t>ATK_2017_003</t>
  </si>
  <si>
    <t>Nguyễn Thị Quân</t>
  </si>
  <si>
    <t>116/HĐTP-B/VPBS/ATK/HO</t>
  </si>
  <si>
    <t>93/HĐTP-B/VPBS/ATK/HO</t>
  </si>
  <si>
    <t>ATK_2017_006</t>
  </si>
  <si>
    <t>Bùi Hoàng Nam</t>
  </si>
  <si>
    <t>HKB_2017_001</t>
  </si>
  <si>
    <t>HKB VPBFC</t>
  </si>
  <si>
    <t>Lô 001 năm 2017</t>
  </si>
  <si>
    <t>HKB_2017_002</t>
  </si>
  <si>
    <t>Lô 002 năm 2017</t>
  </si>
  <si>
    <t>Lô 003 năm 2017</t>
  </si>
  <si>
    <t>Lô 004 năm 2017</t>
  </si>
  <si>
    <t>HKB_2017_005</t>
  </si>
  <si>
    <t>Lô 005 năm 2017</t>
  </si>
  <si>
    <t>Lô 006 năm 2017</t>
  </si>
  <si>
    <t>HKB_2017_008</t>
  </si>
  <si>
    <t>Lô 008 năm 2017</t>
  </si>
  <si>
    <t>HKB_2017_009</t>
  </si>
  <si>
    <t>Lô 009 năm 2017</t>
  </si>
  <si>
    <t>Lô 010 năm 2017</t>
  </si>
  <si>
    <t>Lô 012 năm 2017</t>
  </si>
  <si>
    <t>HKB_2017_014</t>
  </si>
  <si>
    <t>Lô 014 năm 2017</t>
  </si>
  <si>
    <t>HKB_2017_015</t>
  </si>
  <si>
    <t>Lô 015 năm 2017</t>
  </si>
  <si>
    <t>HKB_2017_016</t>
  </si>
  <si>
    <t>Lô 016 năm 2017</t>
  </si>
  <si>
    <t>HKB_2017_017</t>
  </si>
  <si>
    <t>Lô 017 năm 2017</t>
  </si>
  <si>
    <t>HKB_TC_2017_019</t>
  </si>
  <si>
    <t>TP HKB_TC_2017_019</t>
  </si>
  <si>
    <t>HKB_2017_020</t>
  </si>
  <si>
    <t>Lô 020 năm 2017</t>
  </si>
  <si>
    <t>HKB_2017_021</t>
  </si>
  <si>
    <t>Lô 021 năm 2017</t>
  </si>
  <si>
    <t>Lô 022 năm 2017</t>
  </si>
  <si>
    <t>HKB_2017_025</t>
  </si>
  <si>
    <t>Lô 025 năm 2017</t>
  </si>
  <si>
    <t>HKB_2017_026</t>
  </si>
  <si>
    <t>Lô 026 năm 2017</t>
  </si>
  <si>
    <t>Lô 027 năm 2017</t>
  </si>
  <si>
    <t>HKB_2017_028</t>
  </si>
  <si>
    <t>Lô 028 năm 2017</t>
  </si>
  <si>
    <t>HKB_2017_TPH01</t>
  </si>
  <si>
    <t>Bán trước ngày phát hành</t>
  </si>
  <si>
    <t>161/HĐTP-B/VPBS/ATK/HO</t>
  </si>
  <si>
    <t>ATK_2017_007</t>
  </si>
  <si>
    <t>171/HĐTP-B/VPBS/ATK/HO</t>
  </si>
  <si>
    <t>ATK_2017_010</t>
  </si>
  <si>
    <t xml:space="preserve">Số hợp đồng </t>
  </si>
  <si>
    <t>Người giới thiệu</t>
  </si>
  <si>
    <r>
      <t xml:space="preserve">Bộ phận Quản lý </t>
    </r>
    <r>
      <rPr>
        <b/>
        <sz val="10"/>
        <color indexed="10"/>
        <rFont val="Times New Roman"/>
        <family val="1"/>
      </rPr>
      <t>(Phòng ban)</t>
    </r>
  </si>
  <si>
    <t>Loại Trái phiếu</t>
  </si>
  <si>
    <t>Giá trị HĐ tính hoa hồng (VNĐ)</t>
  </si>
  <si>
    <t>Tỷ lệ hoa hồng (%/năm)</t>
  </si>
  <si>
    <t>Tổng số hoa hồng được hưởng (VNĐ)</t>
  </si>
  <si>
    <t>Tổng số hoa hồng truy thu (VNĐ)</t>
  </si>
  <si>
    <t xml:space="preserve">Tổng số Hoa hồng chi trả (VNĐ) </t>
  </si>
  <si>
    <t>YMG VPBFC</t>
  </si>
  <si>
    <t>Lo so 002_2017</t>
  </si>
  <si>
    <t>Lo so 003_2017</t>
  </si>
  <si>
    <t>172/HĐTP-B/VPBS/ATK/HO</t>
  </si>
  <si>
    <t>ATK VPBFC</t>
  </si>
  <si>
    <t>TP ATAKA</t>
  </si>
  <si>
    <t>ATK_2017_002</t>
  </si>
  <si>
    <t>ATK_2017_004</t>
  </si>
  <si>
    <t>ATK_2017_005</t>
  </si>
  <si>
    <t>263/HĐTP-B/VPBS/ATK/HO</t>
  </si>
  <si>
    <t>1543/HĐTP-B/VPBS/AZR/HO</t>
  </si>
  <si>
    <t>1544/HĐTP-B/VPBS/AZR/HO</t>
  </si>
  <si>
    <t> HNR4 2016.07.22</t>
  </si>
  <si>
    <t>HNRII 2016.06.26</t>
  </si>
  <si>
    <t>HNR7
2016.08.24</t>
  </si>
  <si>
    <t xml:space="preserve">Trần Minh A </t>
  </si>
  <si>
    <t>Nguyễn Thị B</t>
  </si>
  <si>
    <t>Vũ Thị C</t>
  </si>
  <si>
    <t xml:space="preserve">Đỗ Thị D </t>
  </si>
  <si>
    <t>10xx46992</t>
  </si>
  <si>
    <t>01173xx199222</t>
  </si>
  <si>
    <t>0103xx937</t>
  </si>
  <si>
    <t>026C0xxx-1</t>
  </si>
  <si>
    <t>xxxxxxxx
BIDV Hoàn Kiếm, Hà Nội</t>
  </si>
  <si>
    <t>xxxxxx
BIDV Hoàn Kiếm, Hà Nội</t>
  </si>
  <si>
    <t>xxxxxxx
Vietcombank Sở Giao dịch Hà Nội</t>
  </si>
  <si>
    <t>026C000xxx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</si>
</sst>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_-* #,##0.00\ _₫_-;\-* #,##0.00\ _₫_-;_-* &quot;-&quot;??\ _₫_-;_-@_-"/>
    <numFmt numFmtId="165" formatCode="dd/mm/yyyy;@"/>
    <numFmt numFmtId="166" formatCode="_(* #,##0_);_(* \(#,##0\);_(* &quot;-&quot;??_);_(@_)"/>
    <numFmt numFmtId="167" formatCode="_-* #,##0\ _₫_-;\-* #,##0\ _₫_-;_-* &quot;-&quot;??\ _₫_-;_-@_-"/>
    <numFmt numFmtId="168" formatCode="_(* #,##0.0_);_(* \(#,##0.0\);_(* &quot;-&quot;??_);_(@_)"/>
    <numFmt numFmtId="169" formatCode="_(* #,##0.000_);_(* \(#,##0.000\);_(* &quot;-&quot;??_);_(@_)"/>
    <numFmt numFmtId="170" formatCode="###,###,##0"/>
  </numFmts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  <charset val="163"/>
    </font>
    <font>
      <sz val="10"/>
      <color theme="1"/>
      <name val="Arial"/>
      <family val="2"/>
      <charset val="163"/>
    </font>
    <font>
      <b/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b/>
      <sz val="10"/>
      <color rgb="FFFF0000"/>
      <name val="Arial"/>
      <family val="2"/>
      <charset val="16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b/>
      <sz val="10"/>
      <color rgb="FFFF0000"/>
      <name val="Times New Roman"/>
      <family val="1"/>
    </font>
    <font>
      <sz val="9"/>
      <color theme="1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8E4B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214">
    <xf numFmtId="0" fontId="0" fillId="0" borderId="0" xfId="0"/>
    <xf numFmtId="0" fontId="2" fillId="2" borderId="1" xfId="2" applyFont="1" applyFill="1" applyBorder="1" applyAlignment="1">
      <alignment horizontal="center" vertical="center" wrapText="1"/>
    </xf>
    <xf numFmtId="166" fontId="2" fillId="2" borderId="1" xfId="2" applyNumberFormat="1" applyFont="1" applyFill="1" applyBorder="1" applyAlignment="1">
      <alignment horizontal="center" vertical="center" wrapText="1"/>
    </xf>
    <xf numFmtId="166" fontId="2" fillId="2" borderId="1" xfId="4" applyNumberFormat="1" applyFont="1" applyFill="1" applyBorder="1" applyAlignment="1">
      <alignment horizontal="center" vertical="center" wrapText="1"/>
    </xf>
    <xf numFmtId="0" fontId="4" fillId="4" borderId="0" xfId="2" applyFont="1" applyFill="1" applyBorder="1" applyAlignment="1">
      <alignment vertical="center" wrapText="1"/>
    </xf>
    <xf numFmtId="0" fontId="4" fillId="4" borderId="1" xfId="2" applyNumberFormat="1" applyFont="1" applyFill="1" applyBorder="1" applyAlignment="1">
      <alignment horizontal="right" vertical="center" wrapText="1"/>
    </xf>
    <xf numFmtId="0" fontId="4" fillId="4" borderId="1" xfId="2" applyFont="1" applyFill="1" applyBorder="1" applyAlignment="1">
      <alignment vertical="center" wrapText="1"/>
    </xf>
    <xf numFmtId="166" fontId="4" fillId="4" borderId="1" xfId="4" applyNumberFormat="1" applyFont="1" applyFill="1" applyBorder="1" applyAlignment="1">
      <alignment vertical="center" wrapText="1"/>
    </xf>
    <xf numFmtId="166" fontId="4" fillId="4" borderId="1" xfId="2" applyNumberFormat="1" applyFont="1" applyFill="1" applyBorder="1" applyAlignment="1">
      <alignment vertical="center" wrapText="1"/>
    </xf>
    <xf numFmtId="14" fontId="4" fillId="4" borderId="1" xfId="2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66" fontId="4" fillId="0" borderId="1" xfId="4" applyNumberFormat="1" applyFont="1" applyFill="1" applyBorder="1" applyAlignment="1">
      <alignment vertical="center" wrapText="1"/>
    </xf>
    <xf numFmtId="166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2" fillId="5" borderId="1" xfId="2" applyFont="1" applyFill="1" applyBorder="1" applyAlignment="1">
      <alignment horizontal="center" vertical="center" wrapText="1"/>
    </xf>
    <xf numFmtId="0" fontId="2" fillId="2" borderId="1" xfId="2" applyNumberFormat="1" applyFont="1" applyFill="1" applyBorder="1" applyAlignment="1">
      <alignment horizontal="center" vertical="center" wrapText="1"/>
    </xf>
    <xf numFmtId="0" fontId="4" fillId="4" borderId="1" xfId="2" applyNumberFormat="1" applyFont="1" applyFill="1" applyBorder="1" applyAlignment="1">
      <alignment vertical="center" wrapText="1"/>
    </xf>
    <xf numFmtId="0" fontId="2" fillId="6" borderId="1" xfId="2" applyFont="1" applyFill="1" applyBorder="1" applyAlignment="1">
      <alignment horizontal="center" vertical="center" wrapText="1"/>
    </xf>
    <xf numFmtId="0" fontId="2" fillId="5" borderId="1" xfId="2" applyNumberFormat="1" applyFont="1" applyFill="1" applyBorder="1" applyAlignment="1">
      <alignment horizontal="right" vertical="center" wrapText="1"/>
    </xf>
    <xf numFmtId="14" fontId="2" fillId="5" borderId="1" xfId="2" applyNumberFormat="1" applyFont="1" applyFill="1" applyBorder="1" applyAlignment="1">
      <alignment horizontal="center" vertical="center" wrapText="1"/>
    </xf>
    <xf numFmtId="14" fontId="2" fillId="2" borderId="1" xfId="2" applyNumberFormat="1" applyFont="1" applyFill="1" applyBorder="1" applyAlignment="1">
      <alignment horizontal="right" vertical="center" wrapText="1"/>
    </xf>
    <xf numFmtId="14" fontId="4" fillId="4" borderId="1" xfId="2" applyNumberFormat="1" applyFont="1" applyFill="1" applyBorder="1" applyAlignment="1">
      <alignment horizontal="right" vertical="center" wrapText="1"/>
    </xf>
    <xf numFmtId="14" fontId="2" fillId="5" borderId="1" xfId="2" applyNumberFormat="1" applyFont="1" applyFill="1" applyBorder="1" applyAlignment="1">
      <alignment horizontal="right" vertical="center" wrapText="1"/>
    </xf>
    <xf numFmtId="167" fontId="4" fillId="0" borderId="1" xfId="1" applyNumberFormat="1" applyFont="1" applyFill="1" applyBorder="1" applyAlignment="1">
      <alignment vertical="center" wrapText="1"/>
    </xf>
    <xf numFmtId="0" fontId="2" fillId="2" borderId="1" xfId="3" applyNumberFormat="1" applyFont="1" applyFill="1" applyBorder="1" applyAlignment="1">
      <alignment horizontal="center" vertical="center" wrapText="1"/>
    </xf>
    <xf numFmtId="0" fontId="4" fillId="4" borderId="1" xfId="3" applyNumberFormat="1" applyFont="1" applyFill="1" applyBorder="1" applyAlignment="1">
      <alignment vertical="center" wrapText="1"/>
    </xf>
    <xf numFmtId="0" fontId="2" fillId="5" borderId="1" xfId="2" applyNumberFormat="1" applyFont="1" applyFill="1" applyBorder="1" applyAlignment="1">
      <alignment horizontal="center" vertical="center" wrapText="1"/>
    </xf>
    <xf numFmtId="0" fontId="6" fillId="4" borderId="1" xfId="2" applyNumberFormat="1" applyFont="1" applyFill="1" applyBorder="1" applyAlignment="1">
      <alignment horizontal="right" vertical="center" wrapText="1"/>
    </xf>
    <xf numFmtId="14" fontId="0" fillId="0" borderId="0" xfId="0" applyNumberFormat="1"/>
    <xf numFmtId="0" fontId="5" fillId="0" borderId="1" xfId="2" applyFont="1" applyFill="1" applyBorder="1" applyAlignment="1">
      <alignment vertical="center" wrapText="1"/>
    </xf>
    <xf numFmtId="14" fontId="6" fillId="0" borderId="1" xfId="2" applyNumberFormat="1" applyFont="1" applyFill="1" applyBorder="1" applyAlignment="1">
      <alignment horizontal="center" vertical="center" wrapText="1"/>
    </xf>
    <xf numFmtId="166" fontId="6" fillId="0" borderId="1" xfId="2" applyNumberFormat="1" applyFont="1" applyFill="1" applyBorder="1" applyAlignment="1">
      <alignment horizontal="center" vertical="center" wrapText="1"/>
    </xf>
    <xf numFmtId="14" fontId="4" fillId="0" borderId="1" xfId="2" applyNumberFormat="1" applyFont="1" applyFill="1" applyBorder="1" applyAlignment="1">
      <alignment horizontal="right" vertical="center" wrapText="1"/>
    </xf>
    <xf numFmtId="0" fontId="4" fillId="0" borderId="1" xfId="2" applyNumberFormat="1" applyFont="1" applyFill="1" applyBorder="1" applyAlignment="1">
      <alignment horizontal="right" vertical="center" wrapText="1"/>
    </xf>
    <xf numFmtId="0" fontId="6" fillId="0" borderId="1" xfId="2" applyNumberFormat="1" applyFont="1" applyFill="1" applyBorder="1" applyAlignment="1">
      <alignment horizontal="right" vertical="center" wrapText="1"/>
    </xf>
    <xf numFmtId="166" fontId="4" fillId="0" borderId="1" xfId="2" applyNumberFormat="1" applyFont="1" applyFill="1" applyBorder="1" applyAlignment="1">
      <alignment vertical="center" wrapText="1"/>
    </xf>
    <xf numFmtId="0" fontId="4" fillId="0" borderId="1" xfId="2" applyNumberFormat="1" applyFont="1" applyFill="1" applyBorder="1" applyAlignment="1">
      <alignment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165" fontId="2" fillId="7" borderId="1" xfId="2" applyNumberFormat="1" applyFont="1" applyFill="1" applyBorder="1" applyAlignment="1">
      <alignment horizontal="center" vertical="center" wrapText="1"/>
    </xf>
    <xf numFmtId="165" fontId="6" fillId="7" borderId="1" xfId="2" applyNumberFormat="1" applyFont="1" applyFill="1" applyBorder="1" applyAlignment="1">
      <alignment horizontal="right" vertical="center" wrapText="1"/>
    </xf>
    <xf numFmtId="0" fontId="2" fillId="8" borderId="1" xfId="2" applyFont="1" applyFill="1" applyBorder="1" applyAlignment="1">
      <alignment horizontal="center" vertical="center" wrapText="1"/>
    </xf>
    <xf numFmtId="0" fontId="4" fillId="8" borderId="1" xfId="2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7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2" fillId="5" borderId="1" xfId="1" applyFont="1" applyFill="1" applyBorder="1" applyAlignment="1">
      <alignment horizontal="center" vertical="center" wrapText="1"/>
    </xf>
    <xf numFmtId="164" fontId="4" fillId="4" borderId="1" xfId="1" applyFont="1" applyFill="1" applyBorder="1" applyAlignment="1">
      <alignment vertical="center" wrapText="1"/>
    </xf>
    <xf numFmtId="164" fontId="8" fillId="7" borderId="1" xfId="1" applyFont="1" applyFill="1" applyBorder="1" applyAlignment="1">
      <alignment horizontal="center" vertical="center" wrapText="1"/>
    </xf>
    <xf numFmtId="164" fontId="8" fillId="0" borderId="1" xfId="1" applyFont="1" applyBorder="1" applyAlignment="1">
      <alignment horizontal="center" vertical="center" wrapText="1"/>
    </xf>
    <xf numFmtId="164" fontId="8" fillId="0" borderId="3" xfId="1" applyFont="1" applyBorder="1" applyAlignment="1">
      <alignment horizontal="center" vertical="center" wrapText="1"/>
    </xf>
    <xf numFmtId="0" fontId="2" fillId="5" borderId="1" xfId="1" applyNumberFormat="1" applyFont="1" applyFill="1" applyBorder="1" applyAlignment="1">
      <alignment horizontal="center" vertical="center" wrapText="1"/>
    </xf>
    <xf numFmtId="0" fontId="4" fillId="4" borderId="1" xfId="1" applyNumberFormat="1" applyFont="1" applyFill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164" fontId="8" fillId="0" borderId="1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9" borderId="1" xfId="2" applyNumberFormat="1" applyFont="1" applyFill="1" applyBorder="1" applyAlignment="1">
      <alignment horizontal="center" vertical="center" wrapText="1"/>
    </xf>
    <xf numFmtId="0" fontId="2" fillId="10" borderId="1" xfId="2" applyNumberFormat="1" applyFont="1" applyFill="1" applyBorder="1" applyAlignment="1">
      <alignment horizontal="center" vertical="center" wrapText="1"/>
    </xf>
    <xf numFmtId="167" fontId="2" fillId="10" borderId="1" xfId="1" applyNumberFormat="1" applyFont="1" applyFill="1" applyBorder="1" applyAlignment="1">
      <alignment horizontal="center" vertical="center" wrapText="1"/>
    </xf>
    <xf numFmtId="167" fontId="4" fillId="4" borderId="1" xfId="1" applyNumberFormat="1" applyFont="1" applyFill="1" applyBorder="1" applyAlignment="1">
      <alignment vertical="center" wrapText="1"/>
    </xf>
    <xf numFmtId="167" fontId="2" fillId="11" borderId="1" xfId="1" applyNumberFormat="1" applyFont="1" applyFill="1" applyBorder="1" applyAlignment="1">
      <alignment horizontal="center" vertical="center" wrapText="1"/>
    </xf>
    <xf numFmtId="0" fontId="5" fillId="0" borderId="1" xfId="2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4" fillId="0" borderId="1" xfId="2" applyNumberFormat="1" applyFont="1" applyFill="1" applyBorder="1" applyAlignment="1">
      <alignment vertical="center" wrapText="1"/>
    </xf>
    <xf numFmtId="0" fontId="4" fillId="4" borderId="0" xfId="2" applyNumberFormat="1" applyFont="1" applyFill="1" applyBorder="1" applyAlignment="1">
      <alignment vertical="center" wrapText="1"/>
    </xf>
    <xf numFmtId="0" fontId="4" fillId="0" borderId="0" xfId="2" applyNumberFormat="1" applyFont="1" applyFill="1" applyBorder="1" applyAlignment="1">
      <alignment vertical="center" wrapText="1"/>
    </xf>
    <xf numFmtId="0" fontId="10" fillId="0" borderId="1" xfId="2" applyFont="1" applyBorder="1"/>
    <xf numFmtId="0" fontId="10" fillId="0" borderId="0" xfId="2" applyFont="1"/>
    <xf numFmtId="0" fontId="10" fillId="0" borderId="1" xfId="5" applyNumberFormat="1" applyFont="1" applyBorder="1"/>
    <xf numFmtId="0" fontId="10" fillId="12" borderId="1" xfId="2" applyFont="1" applyFill="1" applyBorder="1"/>
    <xf numFmtId="0" fontId="10" fillId="12" borderId="1" xfId="5" applyNumberFormat="1" applyFont="1" applyFill="1" applyBorder="1"/>
    <xf numFmtId="0" fontId="4" fillId="0" borderId="0" xfId="2" applyFont="1"/>
    <xf numFmtId="0" fontId="10" fillId="0" borderId="0" xfId="5" applyNumberFormat="1" applyFont="1"/>
    <xf numFmtId="0" fontId="4" fillId="5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5" fillId="0" borderId="1" xfId="6" applyNumberFormat="1" applyFont="1" applyFill="1" applyBorder="1" applyAlignment="1">
      <alignment vertical="center" wrapText="1"/>
    </xf>
    <xf numFmtId="0" fontId="4" fillId="0" borderId="1" xfId="2" applyFont="1" applyBorder="1"/>
    <xf numFmtId="0" fontId="10" fillId="14" borderId="1" xfId="2" applyNumberFormat="1" applyFont="1" applyFill="1" applyBorder="1" applyAlignment="1">
      <alignment horizontal="center"/>
    </xf>
    <xf numFmtId="0" fontId="10" fillId="0" borderId="1" xfId="5" applyNumberFormat="1" applyFont="1" applyBorder="1" applyAlignment="1">
      <alignment horizontal="center" vertical="top"/>
    </xf>
    <xf numFmtId="0" fontId="10" fillId="14" borderId="1" xfId="5" applyNumberFormat="1" applyFont="1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10" fillId="0" borderId="0" xfId="2" applyFont="1" applyAlignment="1">
      <alignment vertical="top"/>
    </xf>
    <xf numFmtId="0" fontId="10" fillId="14" borderId="1" xfId="5" applyNumberFormat="1" applyFont="1" applyFill="1" applyBorder="1"/>
    <xf numFmtId="0" fontId="10" fillId="14" borderId="0" xfId="5" applyNumberFormat="1" applyFont="1" applyFill="1"/>
    <xf numFmtId="14" fontId="4" fillId="2" borderId="1" xfId="2" applyNumberFormat="1" applyFont="1" applyFill="1" applyBorder="1" applyAlignment="1">
      <alignment horizontal="center" vertical="center" wrapText="1"/>
    </xf>
    <xf numFmtId="0" fontId="4" fillId="7" borderId="1" xfId="2" applyNumberFormat="1" applyFont="1" applyFill="1" applyBorder="1" applyAlignment="1">
      <alignment horizontal="right" vertical="center" wrapText="1"/>
    </xf>
    <xf numFmtId="166" fontId="4" fillId="2" borderId="1" xfId="4" applyNumberFormat="1" applyFont="1" applyFill="1" applyBorder="1" applyAlignment="1">
      <alignment horizontal="center" vertical="center" wrapText="1"/>
    </xf>
    <xf numFmtId="168" fontId="4" fillId="2" borderId="1" xfId="4" applyNumberFormat="1" applyFont="1" applyFill="1" applyBorder="1" applyAlignment="1">
      <alignment horizontal="center" vertical="center" wrapText="1"/>
    </xf>
    <xf numFmtId="0" fontId="4" fillId="2" borderId="1" xfId="5" applyNumberFormat="1" applyFont="1" applyFill="1" applyBorder="1" applyAlignment="1">
      <alignment horizontal="center" vertical="center" wrapText="1"/>
    </xf>
    <xf numFmtId="167" fontId="2" fillId="13" borderId="1" xfId="1" applyNumberFormat="1" applyFont="1" applyFill="1" applyBorder="1" applyAlignment="1">
      <alignment horizontal="center" vertical="center" wrapText="1"/>
    </xf>
    <xf numFmtId="167" fontId="2" fillId="14" borderId="1" xfId="1" applyNumberFormat="1" applyFont="1" applyFill="1" applyBorder="1" applyAlignment="1">
      <alignment horizontal="center" vertical="center" wrapText="1"/>
    </xf>
    <xf numFmtId="167" fontId="2" fillId="15" borderId="1" xfId="1" applyNumberFormat="1" applyFont="1" applyFill="1" applyBorder="1" applyAlignment="1">
      <alignment horizontal="center" vertical="center" wrapText="1"/>
    </xf>
    <xf numFmtId="0" fontId="4" fillId="0" borderId="0" xfId="2" applyFont="1" applyAlignment="1">
      <alignment wrapText="1"/>
    </xf>
    <xf numFmtId="0" fontId="4" fillId="0" borderId="0" xfId="2" applyNumberFormat="1" applyFont="1" applyAlignment="1">
      <alignment vertical="center" wrapText="1"/>
    </xf>
    <xf numFmtId="0" fontId="4" fillId="0" borderId="0" xfId="2" applyNumberFormat="1" applyFont="1" applyFill="1" applyAlignment="1">
      <alignment vertical="center" wrapText="1"/>
    </xf>
    <xf numFmtId="14" fontId="4" fillId="0" borderId="1" xfId="2" applyNumberFormat="1" applyFont="1" applyBorder="1" applyAlignment="1">
      <alignment horizontal="right"/>
    </xf>
    <xf numFmtId="14" fontId="4" fillId="7" borderId="1" xfId="2" applyNumberFormat="1" applyFont="1" applyFill="1" applyBorder="1" applyAlignment="1">
      <alignment horizontal="right"/>
    </xf>
    <xf numFmtId="166" fontId="4" fillId="0" borderId="1" xfId="4" applyNumberFormat="1" applyFont="1" applyBorder="1"/>
    <xf numFmtId="164" fontId="4" fillId="0" borderId="1" xfId="5" applyNumberFormat="1" applyFont="1" applyBorder="1"/>
    <xf numFmtId="14" fontId="4" fillId="13" borderId="1" xfId="1" applyNumberFormat="1" applyFont="1" applyFill="1" applyBorder="1" applyAlignment="1">
      <alignment vertical="center" wrapText="1"/>
    </xf>
    <xf numFmtId="14" fontId="4" fillId="14" borderId="1" xfId="1" applyNumberFormat="1" applyFont="1" applyFill="1" applyBorder="1" applyAlignment="1">
      <alignment vertical="center" wrapText="1"/>
    </xf>
    <xf numFmtId="167" fontId="4" fillId="14" borderId="1" xfId="1" applyNumberFormat="1" applyFont="1" applyFill="1" applyBorder="1" applyAlignment="1">
      <alignment vertical="center" wrapText="1"/>
    </xf>
    <xf numFmtId="0" fontId="4" fillId="0" borderId="0" xfId="2" applyNumberFormat="1" applyFont="1"/>
    <xf numFmtId="14" fontId="4" fillId="0" borderId="0" xfId="2" applyNumberFormat="1" applyFont="1" applyAlignment="1">
      <alignment horizontal="right"/>
    </xf>
    <xf numFmtId="0" fontId="4" fillId="7" borderId="0" xfId="2" applyNumberFormat="1" applyFont="1" applyFill="1" applyAlignment="1">
      <alignment horizontal="right"/>
    </xf>
    <xf numFmtId="166" fontId="4" fillId="0" borderId="0" xfId="4" applyNumberFormat="1" applyFont="1"/>
    <xf numFmtId="168" fontId="4" fillId="0" borderId="0" xfId="4" applyNumberFormat="1" applyFont="1"/>
    <xf numFmtId="0" fontId="4" fillId="0" borderId="0" xfId="5" applyNumberFormat="1" applyFont="1"/>
    <xf numFmtId="167" fontId="4" fillId="13" borderId="1" xfId="1" applyNumberFormat="1" applyFont="1" applyFill="1" applyBorder="1" applyAlignment="1">
      <alignment vertical="center" wrapText="1"/>
    </xf>
    <xf numFmtId="167" fontId="4" fillId="4" borderId="0" xfId="1" applyNumberFormat="1" applyFont="1" applyFill="1" applyBorder="1" applyAlignment="1">
      <alignment vertical="center" wrapText="1"/>
    </xf>
    <xf numFmtId="0" fontId="0" fillId="0" borderId="0" xfId="0" applyNumberFormat="1"/>
    <xf numFmtId="0" fontId="2" fillId="14" borderId="1" xfId="3" applyNumberFormat="1" applyFont="1" applyFill="1" applyBorder="1" applyAlignment="1">
      <alignment horizontal="center" vertical="center" wrapText="1"/>
    </xf>
    <xf numFmtId="0" fontId="4" fillId="14" borderId="1" xfId="2" applyNumberFormat="1" applyFont="1" applyFill="1" applyBorder="1" applyAlignment="1">
      <alignment horizontal="center" vertical="center" wrapText="1"/>
    </xf>
    <xf numFmtId="0" fontId="4" fillId="14" borderId="1" xfId="2" applyNumberFormat="1" applyFont="1" applyFill="1" applyBorder="1"/>
    <xf numFmtId="0" fontId="4" fillId="14" borderId="0" xfId="2" applyNumberFormat="1" applyFont="1" applyFill="1"/>
    <xf numFmtId="164" fontId="10" fillId="0" borderId="1" xfId="1" applyFont="1" applyBorder="1"/>
    <xf numFmtId="164" fontId="10" fillId="12" borderId="1" xfId="1" applyFont="1" applyFill="1" applyBorder="1"/>
    <xf numFmtId="0" fontId="10" fillId="5" borderId="1" xfId="2" applyFont="1" applyFill="1" applyBorder="1"/>
    <xf numFmtId="0" fontId="10" fillId="5" borderId="1" xfId="2" applyFont="1" applyFill="1" applyBorder="1" applyAlignment="1">
      <alignment wrapText="1"/>
    </xf>
    <xf numFmtId="164" fontId="10" fillId="5" borderId="1" xfId="1" applyFont="1" applyFill="1" applyBorder="1"/>
    <xf numFmtId="0" fontId="10" fillId="5" borderId="1" xfId="5" applyNumberFormat="1" applyFont="1" applyFill="1" applyBorder="1"/>
    <xf numFmtId="0" fontId="0" fillId="5" borderId="1" xfId="0" applyFill="1" applyBorder="1"/>
    <xf numFmtId="167" fontId="4" fillId="8" borderId="1" xfId="1" applyNumberFormat="1" applyFont="1" applyFill="1" applyBorder="1" applyAlignment="1">
      <alignment vertical="center" wrapText="1"/>
    </xf>
    <xf numFmtId="168" fontId="4" fillId="3" borderId="1" xfId="4" applyNumberFormat="1" applyFont="1" applyFill="1" applyBorder="1"/>
    <xf numFmtId="0" fontId="4" fillId="3" borderId="1" xfId="0" applyFont="1" applyFill="1" applyBorder="1" applyAlignment="1">
      <alignment vertical="center" wrapText="1"/>
    </xf>
    <xf numFmtId="0" fontId="6" fillId="3" borderId="1" xfId="2" applyNumberFormat="1" applyFont="1" applyFill="1" applyBorder="1" applyAlignment="1">
      <alignment horizontal="right" vertical="center" wrapText="1"/>
    </xf>
    <xf numFmtId="167" fontId="4" fillId="3" borderId="1" xfId="1" applyNumberFormat="1" applyFont="1" applyFill="1" applyBorder="1" applyAlignment="1">
      <alignment vertical="center" wrapText="1"/>
    </xf>
    <xf numFmtId="0" fontId="5" fillId="3" borderId="1" xfId="6" applyNumberFormat="1" applyFont="1" applyFill="1" applyBorder="1" applyAlignment="1">
      <alignment vertical="center" wrapText="1"/>
    </xf>
    <xf numFmtId="0" fontId="4" fillId="3" borderId="1" xfId="2" applyFont="1" applyFill="1" applyBorder="1"/>
    <xf numFmtId="164" fontId="4" fillId="3" borderId="1" xfId="5" applyNumberFormat="1" applyFont="1" applyFill="1" applyBorder="1"/>
    <xf numFmtId="14" fontId="4" fillId="3" borderId="1" xfId="1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2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vertical="center" wrapText="1"/>
    </xf>
    <xf numFmtId="0" fontId="10" fillId="16" borderId="0" xfId="2" applyFont="1" applyFill="1"/>
    <xf numFmtId="164" fontId="10" fillId="0" borderId="1" xfId="1" applyFont="1" applyBorder="1" applyAlignment="1">
      <alignment horizontal="center" vertical="top"/>
    </xf>
    <xf numFmtId="0" fontId="10" fillId="16" borderId="0" xfId="2" applyFont="1" applyFill="1" applyAlignment="1">
      <alignment vertical="top"/>
    </xf>
    <xf numFmtId="0" fontId="10" fillId="5" borderId="0" xfId="2" applyFont="1" applyFill="1"/>
    <xf numFmtId="0" fontId="10" fillId="3" borderId="1" xfId="2" applyFont="1" applyFill="1" applyBorder="1"/>
    <xf numFmtId="164" fontId="10" fillId="17" borderId="1" xfId="1" applyFont="1" applyFill="1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right" vertical="center"/>
    </xf>
    <xf numFmtId="0" fontId="11" fillId="0" borderId="10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164" fontId="4" fillId="3" borderId="1" xfId="1" applyFont="1" applyFill="1" applyBorder="1" applyAlignment="1">
      <alignment vertical="center" wrapText="1"/>
    </xf>
    <xf numFmtId="0" fontId="10" fillId="14" borderId="0" xfId="2" applyFont="1" applyFill="1"/>
    <xf numFmtId="0" fontId="10" fillId="3" borderId="1" xfId="5" applyNumberFormat="1" applyFont="1" applyFill="1" applyBorder="1"/>
    <xf numFmtId="0" fontId="10" fillId="0" borderId="0" xfId="2" applyFont="1" applyAlignment="1">
      <alignment wrapText="1"/>
    </xf>
    <xf numFmtId="165" fontId="6" fillId="14" borderId="1" xfId="0" applyNumberFormat="1" applyFont="1" applyFill="1" applyBorder="1" applyAlignment="1">
      <alignment horizontal="right" vertical="center" wrapText="1"/>
    </xf>
    <xf numFmtId="165" fontId="4" fillId="14" borderId="1" xfId="2" applyNumberFormat="1" applyFont="1" applyFill="1" applyBorder="1" applyAlignment="1">
      <alignment horizontal="right" vertical="center" wrapText="1"/>
    </xf>
    <xf numFmtId="0" fontId="10" fillId="3" borderId="0" xfId="2" applyFont="1" applyFill="1" applyAlignment="1">
      <alignment wrapText="1"/>
    </xf>
    <xf numFmtId="0" fontId="4" fillId="14" borderId="1" xfId="0" applyFont="1" applyFill="1" applyBorder="1" applyAlignment="1">
      <alignment vertical="center" wrapText="1"/>
    </xf>
    <xf numFmtId="0" fontId="4" fillId="14" borderId="1" xfId="3" applyNumberFormat="1" applyFont="1" applyFill="1" applyBorder="1" applyAlignment="1">
      <alignment vertical="center" wrapText="1"/>
    </xf>
    <xf numFmtId="0" fontId="10" fillId="13" borderId="0" xfId="2" applyFont="1" applyFill="1"/>
    <xf numFmtId="0" fontId="10" fillId="0" borderId="0" xfId="2" applyNumberFormat="1" applyFont="1"/>
    <xf numFmtId="166" fontId="4" fillId="4" borderId="1" xfId="1" applyNumberFormat="1" applyFont="1" applyFill="1" applyBorder="1" applyAlignment="1">
      <alignment vertical="center" wrapText="1"/>
    </xf>
    <xf numFmtId="167" fontId="4" fillId="0" borderId="0" xfId="1" applyNumberFormat="1" applyFont="1" applyFill="1" applyBorder="1" applyAlignment="1">
      <alignment vertical="center" wrapText="1"/>
    </xf>
    <xf numFmtId="0" fontId="4" fillId="0" borderId="1" xfId="2" applyNumberFormat="1" applyFont="1" applyBorder="1"/>
    <xf numFmtId="166" fontId="4" fillId="3" borderId="1" xfId="4" applyNumberFormat="1" applyFont="1" applyFill="1" applyBorder="1"/>
    <xf numFmtId="3" fontId="0" fillId="0" borderId="0" xfId="0" applyNumberFormat="1"/>
    <xf numFmtId="169" fontId="4" fillId="2" borderId="1" xfId="4" applyNumberFormat="1" applyFont="1" applyFill="1" applyBorder="1" applyAlignment="1">
      <alignment horizontal="center" vertical="center" wrapText="1"/>
    </xf>
    <xf numFmtId="169" fontId="4" fillId="0" borderId="1" xfId="4" applyNumberFormat="1" applyFont="1" applyBorder="1"/>
    <xf numFmtId="169" fontId="4" fillId="0" borderId="0" xfId="4" applyNumberFormat="1" applyFont="1"/>
    <xf numFmtId="0" fontId="10" fillId="3" borderId="0" xfId="2" applyFont="1" applyFill="1"/>
    <xf numFmtId="0" fontId="10" fillId="14" borderId="0" xfId="2" applyNumberFormat="1" applyFont="1" applyFill="1"/>
    <xf numFmtId="164" fontId="10" fillId="0" borderId="0" xfId="1" applyFont="1"/>
    <xf numFmtId="0" fontId="10" fillId="0" borderId="1" xfId="2" quotePrefix="1" applyFont="1" applyBorder="1"/>
    <xf numFmtId="0" fontId="10" fillId="14" borderId="0" xfId="2" quotePrefix="1" applyFont="1" applyFill="1"/>
    <xf numFmtId="0" fontId="10" fillId="0" borderId="0" xfId="2" quotePrefix="1" applyFont="1"/>
    <xf numFmtId="0" fontId="10" fillId="0" borderId="0" xfId="2" quotePrefix="1" applyNumberFormat="1" applyFont="1"/>
    <xf numFmtId="0" fontId="10" fillId="14" borderId="0" xfId="2" quotePrefix="1" applyNumberFormat="1" applyFont="1" applyFill="1"/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4" fillId="18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49" fontId="15" fillId="6" borderId="1" xfId="0" applyNumberFormat="1" applyFont="1" applyFill="1" applyBorder="1" applyAlignment="1">
      <alignment horizontal="center" vertical="center" wrapText="1"/>
    </xf>
    <xf numFmtId="166" fontId="14" fillId="18" borderId="1" xfId="1" applyNumberFormat="1" applyFont="1" applyFill="1" applyBorder="1" applyAlignment="1">
      <alignment horizontal="center" vertical="center" wrapText="1"/>
    </xf>
    <xf numFmtId="164" fontId="14" fillId="18" borderId="1" xfId="1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166" fontId="15" fillId="6" borderId="1" xfId="1" applyNumberFormat="1" applyFont="1" applyFill="1" applyBorder="1" applyAlignment="1">
      <alignment horizontal="center" vertical="center" wrapText="1"/>
    </xf>
    <xf numFmtId="166" fontId="17" fillId="18" borderId="1" xfId="1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vertical="center" wrapText="1"/>
    </xf>
    <xf numFmtId="0" fontId="18" fillId="0" borderId="1" xfId="0" quotePrefix="1" applyFont="1" applyBorder="1" applyAlignment="1">
      <alignment horizontal="left" vertical="center"/>
    </xf>
    <xf numFmtId="166" fontId="18" fillId="0" borderId="1" xfId="1" applyNumberFormat="1" applyFont="1" applyBorder="1" applyAlignment="1">
      <alignment vertical="center"/>
    </xf>
    <xf numFmtId="164" fontId="18" fillId="0" borderId="1" xfId="1" applyFont="1" applyFill="1" applyBorder="1" applyAlignment="1">
      <alignment vertical="center" wrapText="1"/>
    </xf>
    <xf numFmtId="170" fontId="18" fillId="0" borderId="1" xfId="0" applyNumberFormat="1" applyFont="1" applyFill="1" applyBorder="1" applyAlignment="1">
      <alignment vertical="center" wrapText="1"/>
    </xf>
    <xf numFmtId="166" fontId="18" fillId="0" borderId="1" xfId="1" applyNumberFormat="1" applyFont="1" applyFill="1" applyBorder="1" applyAlignment="1">
      <alignment vertical="center"/>
    </xf>
    <xf numFmtId="0" fontId="18" fillId="0" borderId="1" xfId="0" applyFont="1" applyBorder="1" applyAlignment="1">
      <alignment horizontal="left" vertical="center" wrapText="1"/>
    </xf>
    <xf numFmtId="164" fontId="10" fillId="3" borderId="1" xfId="1" applyFont="1" applyFill="1" applyBorder="1"/>
    <xf numFmtId="0" fontId="0" fillId="3" borderId="1" xfId="0" applyFill="1" applyBorder="1"/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0" fillId="0" borderId="1" xfId="2" applyFont="1" applyBorder="1" applyAlignment="1">
      <alignment horizontal="center" vertical="center"/>
    </xf>
    <xf numFmtId="164" fontId="10" fillId="0" borderId="1" xfId="1" applyFont="1" applyBorder="1" applyAlignment="1">
      <alignment horizontal="center"/>
    </xf>
    <xf numFmtId="0" fontId="10" fillId="0" borderId="1" xfId="2" applyFont="1" applyBorder="1" applyAlignment="1">
      <alignment horizontal="center" vertical="center" wrapText="1"/>
    </xf>
    <xf numFmtId="164" fontId="10" fillId="0" borderId="11" xfId="1" applyFont="1" applyBorder="1" applyAlignment="1">
      <alignment horizontal="center"/>
    </xf>
    <xf numFmtId="164" fontId="10" fillId="0" borderId="12" xfId="1" applyFont="1" applyBorder="1" applyAlignment="1">
      <alignment horizontal="center"/>
    </xf>
    <xf numFmtId="164" fontId="10" fillId="0" borderId="13" xfId="1" applyFont="1" applyBorder="1" applyAlignment="1">
      <alignment horizontal="center"/>
    </xf>
    <xf numFmtId="0" fontId="10" fillId="14" borderId="1" xfId="2" applyFont="1" applyFill="1" applyBorder="1" applyAlignment="1">
      <alignment horizontal="center" vertical="center" wrapText="1"/>
    </xf>
    <xf numFmtId="0" fontId="10" fillId="14" borderId="1" xfId="2" applyFont="1" applyFill="1" applyBorder="1" applyAlignment="1">
      <alignment horizontal="center" vertical="center"/>
    </xf>
  </cellXfs>
  <cellStyles count="7">
    <cellStyle name="Comma" xfId="1" builtinId="3"/>
    <cellStyle name="Comma 2" xfId="4"/>
    <cellStyle name="Normal" xfId="0" builtinId="0"/>
    <cellStyle name="Normal 2" xfId="2"/>
    <cellStyle name="Normal 2 2" xfId="6"/>
    <cellStyle name="Percent" xfId="5" builtinId="5"/>
    <cellStyle name="Percent 2" xfId="3"/>
  </cellStyles>
  <dxfs count="29">
    <dxf>
      <fill>
        <patternFill>
          <bgColor theme="4"/>
        </patternFill>
      </fill>
    </dxf>
    <dxf>
      <fill>
        <patternFill>
          <bgColor theme="3" tint="0.39994506668294322"/>
        </patternFill>
      </fill>
    </dxf>
    <dxf>
      <fill>
        <patternFill>
          <bgColor theme="4"/>
        </patternFill>
      </fill>
    </dxf>
    <dxf>
      <fill>
        <patternFill>
          <bgColor theme="3" tint="0.39994506668294322"/>
        </patternFill>
      </fill>
    </dxf>
    <dxf>
      <fill>
        <patternFill>
          <bgColor theme="4"/>
        </patternFill>
      </fill>
    </dxf>
    <dxf>
      <fill>
        <patternFill>
          <bgColor theme="3" tint="0.39994506668294322"/>
        </patternFill>
      </fill>
    </dxf>
    <dxf>
      <fill>
        <patternFill>
          <bgColor theme="4"/>
        </patternFill>
      </fill>
    </dxf>
    <dxf>
      <fill>
        <patternFill>
          <bgColor theme="3" tint="0.39994506668294322"/>
        </patternFill>
      </fill>
    </dxf>
    <dxf>
      <fill>
        <patternFill>
          <bgColor theme="4"/>
        </patternFill>
      </fill>
    </dxf>
    <dxf>
      <fill>
        <patternFill>
          <bgColor theme="3" tint="0.39994506668294322"/>
        </patternFill>
      </fill>
    </dxf>
    <dxf>
      <fill>
        <patternFill>
          <bgColor theme="4"/>
        </patternFill>
      </fill>
    </dxf>
    <dxf>
      <fill>
        <patternFill>
          <bgColor theme="3" tint="0.39994506668294322"/>
        </patternFill>
      </fill>
    </dxf>
    <dxf>
      <fill>
        <patternFill>
          <bgColor theme="4"/>
        </patternFill>
      </fill>
    </dxf>
    <dxf>
      <fill>
        <patternFill>
          <bgColor theme="3" tint="0.39994506668294322"/>
        </patternFill>
      </fill>
    </dxf>
    <dxf>
      <fill>
        <patternFill>
          <bgColor theme="4"/>
        </patternFill>
      </fill>
    </dxf>
    <dxf>
      <fill>
        <patternFill>
          <bgColor theme="3" tint="0.39994506668294322"/>
        </patternFill>
      </fill>
    </dxf>
    <dxf>
      <fill>
        <patternFill>
          <bgColor theme="4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rgb="FF0070C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ung/Desktop/File%20tong%20hop%20CK%20t&#7915;%202016.01.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"/>
      <sheetName val="MSL"/>
      <sheetName val="holiday"/>
      <sheetName val="CTV + HĐ"/>
      <sheetName val="CTV"/>
      <sheetName val="HH"/>
      <sheetName val="Sheet1"/>
    </sheetNames>
    <sheetDataSet>
      <sheetData sheetId="0"/>
      <sheetData sheetId="1"/>
      <sheetData sheetId="2">
        <row r="2">
          <cell r="A2">
            <v>42249</v>
          </cell>
        </row>
        <row r="3">
          <cell r="A3">
            <v>42370</v>
          </cell>
        </row>
        <row r="4">
          <cell r="A4">
            <v>42406</v>
          </cell>
        </row>
        <row r="5">
          <cell r="A5">
            <v>42407</v>
          </cell>
        </row>
        <row r="6">
          <cell r="A6">
            <v>42408</v>
          </cell>
        </row>
        <row r="7">
          <cell r="A7">
            <v>42409</v>
          </cell>
        </row>
        <row r="8">
          <cell r="A8">
            <v>42410</v>
          </cell>
        </row>
        <row r="9">
          <cell r="A9">
            <v>42411</v>
          </cell>
        </row>
        <row r="10">
          <cell r="A10">
            <v>42412</v>
          </cell>
        </row>
        <row r="11">
          <cell r="A11">
            <v>42413</v>
          </cell>
        </row>
        <row r="12">
          <cell r="A12">
            <v>42414</v>
          </cell>
        </row>
        <row r="13">
          <cell r="A13">
            <v>42478</v>
          </cell>
        </row>
        <row r="14">
          <cell r="A14">
            <v>42490</v>
          </cell>
        </row>
        <row r="15">
          <cell r="A15">
            <v>42491</v>
          </cell>
        </row>
        <row r="16">
          <cell r="A16">
            <v>42492</v>
          </cell>
        </row>
        <row r="17">
          <cell r="A17">
            <v>42493</v>
          </cell>
        </row>
        <row r="18">
          <cell r="A18">
            <v>42615</v>
          </cell>
        </row>
        <row r="19">
          <cell r="A19">
            <v>42737</v>
          </cell>
        </row>
        <row r="20">
          <cell r="A20">
            <v>42831</v>
          </cell>
        </row>
        <row r="21">
          <cell r="A21">
            <v>42855</v>
          </cell>
        </row>
        <row r="22">
          <cell r="A22">
            <v>42856</v>
          </cell>
        </row>
        <row r="23">
          <cell r="A23">
            <v>42857</v>
          </cell>
        </row>
        <row r="24">
          <cell r="A24">
            <v>42980</v>
          </cell>
        </row>
        <row r="25">
          <cell r="A25">
            <v>42981</v>
          </cell>
        </row>
        <row r="26">
          <cell r="A26">
            <v>42982</v>
          </cell>
        </row>
        <row r="27">
          <cell r="A27">
            <v>42761</v>
          </cell>
        </row>
        <row r="28">
          <cell r="A28">
            <v>42762</v>
          </cell>
        </row>
        <row r="29">
          <cell r="A29">
            <v>42763</v>
          </cell>
        </row>
        <row r="30">
          <cell r="A30">
            <v>42764</v>
          </cell>
        </row>
        <row r="31">
          <cell r="A31">
            <v>42765</v>
          </cell>
        </row>
        <row r="32">
          <cell r="A32">
            <v>42766</v>
          </cell>
        </row>
        <row r="33">
          <cell r="A33">
            <v>42767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J9" sqref="J9"/>
    </sheetView>
  </sheetViews>
  <sheetFormatPr defaultRowHeight="15" x14ac:dyDescent="0.25"/>
  <cols>
    <col min="1" max="1" width="6.5703125" customWidth="1"/>
    <col min="2" max="2" width="9.140625" style="181"/>
    <col min="3" max="3" width="13.42578125" style="47" customWidth="1"/>
    <col min="4" max="4" width="11.7109375" style="47" customWidth="1"/>
    <col min="5" max="5" width="13.140625" style="47" customWidth="1"/>
    <col min="6" max="6" width="13.42578125" customWidth="1"/>
    <col min="7" max="7" width="5.28515625" customWidth="1"/>
  </cols>
  <sheetData>
    <row r="1" spans="1:16" ht="39.75" customHeight="1" x14ac:dyDescent="0.25">
      <c r="A1" s="204" t="s">
        <v>32</v>
      </c>
      <c r="B1" s="203" t="s">
        <v>27</v>
      </c>
      <c r="C1" s="203" t="s">
        <v>11</v>
      </c>
      <c r="D1" s="203"/>
      <c r="E1" s="203"/>
      <c r="F1" s="203" t="s">
        <v>12</v>
      </c>
      <c r="H1" s="204" t="s">
        <v>33</v>
      </c>
      <c r="I1" s="203" t="s">
        <v>29</v>
      </c>
      <c r="J1" s="203"/>
      <c r="K1" s="203"/>
      <c r="M1" s="50"/>
      <c r="N1" s="203" t="s">
        <v>29</v>
      </c>
      <c r="O1" s="203"/>
      <c r="P1" s="203"/>
    </row>
    <row r="2" spans="1:16" ht="38.25" x14ac:dyDescent="0.25">
      <c r="A2" s="205"/>
      <c r="B2" s="203"/>
      <c r="C2" s="60" t="s">
        <v>13</v>
      </c>
      <c r="D2" s="44" t="s">
        <v>14</v>
      </c>
      <c r="E2" s="48" t="s">
        <v>15</v>
      </c>
      <c r="F2" s="203"/>
      <c r="H2" s="205"/>
      <c r="I2" s="60" t="s">
        <v>13</v>
      </c>
      <c r="J2" s="44" t="s">
        <v>14</v>
      </c>
      <c r="K2" s="48" t="s">
        <v>15</v>
      </c>
      <c r="M2" s="50" t="s">
        <v>28</v>
      </c>
      <c r="N2" s="60" t="s">
        <v>13</v>
      </c>
      <c r="O2" s="44" t="s">
        <v>14</v>
      </c>
      <c r="P2" s="48" t="s">
        <v>15</v>
      </c>
    </row>
    <row r="3" spans="1:16" x14ac:dyDescent="0.25">
      <c r="A3" s="50">
        <v>0</v>
      </c>
      <c r="B3" s="180"/>
      <c r="C3" s="61">
        <v>0</v>
      </c>
      <c r="D3" s="54">
        <v>0</v>
      </c>
      <c r="E3" s="53">
        <v>0</v>
      </c>
      <c r="F3" s="201" t="s">
        <v>309</v>
      </c>
      <c r="H3" s="50">
        <v>0</v>
      </c>
      <c r="I3" s="62">
        <v>0</v>
      </c>
      <c r="J3" s="45">
        <v>0</v>
      </c>
      <c r="K3" s="49">
        <v>0</v>
      </c>
      <c r="M3" s="50">
        <v>0</v>
      </c>
      <c r="N3" s="62">
        <v>0</v>
      </c>
      <c r="O3" s="45">
        <v>0</v>
      </c>
      <c r="P3" s="49">
        <v>0</v>
      </c>
    </row>
    <row r="4" spans="1:16" x14ac:dyDescent="0.25">
      <c r="A4" s="50">
        <v>1</v>
      </c>
      <c r="B4" s="180">
        <v>3</v>
      </c>
      <c r="C4" s="53">
        <v>6.5</v>
      </c>
      <c r="D4" s="54">
        <v>6.4</v>
      </c>
      <c r="E4" s="54">
        <v>6.27</v>
      </c>
      <c r="F4" s="202"/>
      <c r="H4" s="50">
        <v>1</v>
      </c>
      <c r="I4" s="62">
        <v>4.5999999999999996</v>
      </c>
      <c r="J4" s="45">
        <v>4.5999999999999996</v>
      </c>
      <c r="K4" s="49">
        <v>4.5999999999999996</v>
      </c>
      <c r="M4" s="50">
        <v>1</v>
      </c>
      <c r="N4" s="62">
        <v>0.5</v>
      </c>
      <c r="O4" s="45">
        <v>0.5</v>
      </c>
      <c r="P4" s="49">
        <v>0.5</v>
      </c>
    </row>
    <row r="5" spans="1:16" x14ac:dyDescent="0.25">
      <c r="A5" s="50">
        <v>2</v>
      </c>
      <c r="B5" s="180">
        <v>6</v>
      </c>
      <c r="C5" s="53">
        <v>7</v>
      </c>
      <c r="D5" s="54">
        <v>6.76</v>
      </c>
      <c r="E5" s="54">
        <v>6.9</v>
      </c>
      <c r="F5" s="202"/>
      <c r="H5" s="50">
        <v>2</v>
      </c>
      <c r="I5" s="62">
        <v>4.5999999999999996</v>
      </c>
      <c r="J5" s="45">
        <v>4.5999999999999996</v>
      </c>
      <c r="K5" s="49">
        <v>4.5999999999999996</v>
      </c>
      <c r="M5" s="50">
        <v>2</v>
      </c>
      <c r="N5" s="62">
        <v>0.5</v>
      </c>
      <c r="O5" s="45">
        <v>0.5</v>
      </c>
      <c r="P5" s="49">
        <v>0.5</v>
      </c>
    </row>
    <row r="6" spans="1:16" x14ac:dyDescent="0.25">
      <c r="A6" s="50">
        <v>3</v>
      </c>
      <c r="B6" s="180">
        <v>9</v>
      </c>
      <c r="C6" s="53">
        <v>7.8</v>
      </c>
      <c r="D6" s="54">
        <v>7.41</v>
      </c>
      <c r="E6" s="54">
        <v>7.22</v>
      </c>
      <c r="F6" s="202"/>
      <c r="M6" s="50">
        <v>3</v>
      </c>
      <c r="N6" s="62">
        <v>0.5</v>
      </c>
      <c r="O6" s="45">
        <v>0.5</v>
      </c>
      <c r="P6" s="49">
        <v>0.5</v>
      </c>
    </row>
    <row r="7" spans="1:16" x14ac:dyDescent="0.25">
      <c r="A7" s="50">
        <v>4</v>
      </c>
      <c r="B7" s="180">
        <v>12</v>
      </c>
      <c r="C7" s="53">
        <v>8.1</v>
      </c>
      <c r="D7" s="54">
        <v>7.54</v>
      </c>
      <c r="E7" s="54">
        <v>7.53</v>
      </c>
      <c r="F7" s="45"/>
      <c r="M7" s="50">
        <v>4</v>
      </c>
      <c r="N7" s="62">
        <v>0.5</v>
      </c>
      <c r="O7" s="45">
        <v>0.5</v>
      </c>
      <c r="P7" s="49">
        <v>0.5</v>
      </c>
    </row>
    <row r="8" spans="1:16" ht="38.25" x14ac:dyDescent="0.25">
      <c r="A8" s="50"/>
      <c r="B8" s="46" t="s">
        <v>16</v>
      </c>
      <c r="C8" s="53">
        <v>2</v>
      </c>
      <c r="D8" s="55"/>
      <c r="E8" s="55"/>
      <c r="F8" s="200" t="s">
        <v>17</v>
      </c>
      <c r="M8" s="50">
        <v>5</v>
      </c>
      <c r="N8" s="62">
        <v>0.5</v>
      </c>
      <c r="O8" s="45">
        <v>0.5</v>
      </c>
      <c r="P8" s="49">
        <v>0.5</v>
      </c>
    </row>
    <row r="9" spans="1:16" ht="51" x14ac:dyDescent="0.25">
      <c r="A9" s="50"/>
      <c r="B9" s="46" t="s">
        <v>18</v>
      </c>
      <c r="C9" s="53">
        <v>3</v>
      </c>
      <c r="D9" s="55"/>
      <c r="E9" s="55"/>
      <c r="F9" s="200"/>
      <c r="M9" s="50">
        <v>6</v>
      </c>
      <c r="N9" s="62">
        <v>0.5</v>
      </c>
      <c r="O9" s="45">
        <v>0.5</v>
      </c>
      <c r="P9" s="49">
        <v>0.5</v>
      </c>
    </row>
    <row r="10" spans="1:16" x14ac:dyDescent="0.25">
      <c r="C10" s="53">
        <v>5.5</v>
      </c>
      <c r="M10" s="50">
        <v>7</v>
      </c>
      <c r="N10" s="62">
        <v>0.5</v>
      </c>
      <c r="O10" s="45">
        <v>0.5</v>
      </c>
      <c r="P10" s="49">
        <v>0.5</v>
      </c>
    </row>
    <row r="11" spans="1:16" x14ac:dyDescent="0.25">
      <c r="C11" s="53">
        <v>6.2</v>
      </c>
      <c r="M11" s="50">
        <v>8</v>
      </c>
      <c r="N11" s="62">
        <v>0.5</v>
      </c>
      <c r="O11" s="45">
        <v>0.5</v>
      </c>
      <c r="P11" s="49">
        <v>0.5</v>
      </c>
    </row>
    <row r="12" spans="1:16" ht="45" x14ac:dyDescent="0.25">
      <c r="B12" s="181" t="s">
        <v>969</v>
      </c>
      <c r="C12" s="47">
        <v>7.53</v>
      </c>
      <c r="M12" s="50">
        <v>9</v>
      </c>
      <c r="N12" s="62">
        <v>0.5</v>
      </c>
      <c r="O12" s="45">
        <v>0.5</v>
      </c>
      <c r="P12" s="49">
        <v>0.5</v>
      </c>
    </row>
    <row r="13" spans="1:16" ht="60" x14ac:dyDescent="0.25">
      <c r="B13" s="181" t="s">
        <v>970</v>
      </c>
      <c r="C13" s="47">
        <v>7.37</v>
      </c>
      <c r="M13" s="50">
        <v>10</v>
      </c>
      <c r="N13" s="62">
        <v>0.5</v>
      </c>
      <c r="O13" s="45">
        <v>0.5</v>
      </c>
      <c r="P13" s="49">
        <v>0.5</v>
      </c>
    </row>
    <row r="14" spans="1:16" ht="45" x14ac:dyDescent="0.25">
      <c r="B14" s="181" t="s">
        <v>971</v>
      </c>
      <c r="C14" s="47">
        <v>7.22</v>
      </c>
      <c r="M14" s="50">
        <v>11</v>
      </c>
      <c r="N14" s="62">
        <v>0.5</v>
      </c>
      <c r="O14" s="45">
        <v>0.5</v>
      </c>
      <c r="P14" s="49">
        <v>0.5</v>
      </c>
    </row>
    <row r="15" spans="1:16" ht="45" x14ac:dyDescent="0.25">
      <c r="B15" s="181" t="s">
        <v>972</v>
      </c>
      <c r="C15" s="47">
        <v>7.22</v>
      </c>
      <c r="M15" s="50">
        <v>12</v>
      </c>
      <c r="N15" s="62">
        <v>0.5</v>
      </c>
      <c r="O15" s="45">
        <v>0.5</v>
      </c>
      <c r="P15" s="49">
        <v>0.5</v>
      </c>
    </row>
    <row r="16" spans="1:16" ht="60" x14ac:dyDescent="0.25">
      <c r="B16" s="181" t="s">
        <v>989</v>
      </c>
      <c r="C16" s="47">
        <v>7.67</v>
      </c>
      <c r="M16" s="50">
        <v>13</v>
      </c>
      <c r="N16" s="62">
        <v>0.5</v>
      </c>
      <c r="O16" s="45">
        <v>0.5</v>
      </c>
      <c r="P16" s="49">
        <v>0.5</v>
      </c>
    </row>
    <row r="17" spans="3:16" x14ac:dyDescent="0.25">
      <c r="C17"/>
      <c r="D17"/>
      <c r="E17"/>
      <c r="M17" s="50">
        <v>14</v>
      </c>
      <c r="N17" s="62">
        <v>0.5</v>
      </c>
      <c r="O17" s="45">
        <v>0.5</v>
      </c>
      <c r="P17" s="49">
        <v>0.5</v>
      </c>
    </row>
    <row r="18" spans="3:16" x14ac:dyDescent="0.25">
      <c r="C18"/>
      <c r="D18"/>
      <c r="E18"/>
      <c r="M18" s="50">
        <v>15</v>
      </c>
      <c r="N18" s="62">
        <v>0.5</v>
      </c>
      <c r="O18" s="45">
        <v>0.5</v>
      </c>
      <c r="P18" s="49">
        <v>0.5</v>
      </c>
    </row>
    <row r="19" spans="3:16" x14ac:dyDescent="0.25">
      <c r="C19"/>
      <c r="D19"/>
      <c r="E19"/>
      <c r="M19" s="50">
        <v>16</v>
      </c>
      <c r="N19" s="62">
        <v>0.5</v>
      </c>
      <c r="O19" s="45">
        <v>0.5</v>
      </c>
      <c r="P19" s="49">
        <v>0.5</v>
      </c>
    </row>
    <row r="20" spans="3:16" x14ac:dyDescent="0.25">
      <c r="C20"/>
      <c r="D20"/>
      <c r="E20"/>
      <c r="M20" s="50">
        <v>17</v>
      </c>
      <c r="N20" s="62">
        <v>0.5</v>
      </c>
      <c r="O20" s="45">
        <v>0.5</v>
      </c>
      <c r="P20" s="49">
        <v>0.5</v>
      </c>
    </row>
    <row r="21" spans="3:16" x14ac:dyDescent="0.25">
      <c r="C21"/>
      <c r="D21"/>
      <c r="E21"/>
      <c r="M21" s="50">
        <v>18</v>
      </c>
      <c r="N21" s="62">
        <v>0.5</v>
      </c>
      <c r="O21" s="45">
        <v>0.5</v>
      </c>
      <c r="P21" s="49">
        <v>0.5</v>
      </c>
    </row>
    <row r="22" spans="3:16" x14ac:dyDescent="0.25">
      <c r="C22"/>
      <c r="D22"/>
      <c r="E22"/>
      <c r="M22" s="50">
        <v>19</v>
      </c>
      <c r="N22" s="62">
        <v>0.5</v>
      </c>
      <c r="O22" s="45">
        <v>0.5</v>
      </c>
      <c r="P22" s="49">
        <v>0.5</v>
      </c>
    </row>
    <row r="23" spans="3:16" x14ac:dyDescent="0.25">
      <c r="C23"/>
      <c r="D23"/>
      <c r="E23"/>
      <c r="M23" s="50">
        <v>20</v>
      </c>
      <c r="N23" s="62">
        <v>0.5</v>
      </c>
      <c r="O23" s="45">
        <v>0.5</v>
      </c>
      <c r="P23" s="49">
        <v>0.5</v>
      </c>
    </row>
    <row r="24" spans="3:16" x14ac:dyDescent="0.25">
      <c r="C24"/>
      <c r="D24"/>
      <c r="E24"/>
      <c r="M24" s="50">
        <v>21</v>
      </c>
      <c r="N24" s="62">
        <v>0.5</v>
      </c>
      <c r="O24" s="45">
        <v>0.5</v>
      </c>
      <c r="P24" s="49">
        <v>0.5</v>
      </c>
    </row>
    <row r="25" spans="3:16" x14ac:dyDescent="0.25">
      <c r="C25"/>
      <c r="D25"/>
      <c r="E25"/>
      <c r="M25" s="50">
        <v>22</v>
      </c>
      <c r="N25" s="62">
        <v>0.5</v>
      </c>
      <c r="O25" s="45">
        <v>0.5</v>
      </c>
      <c r="P25" s="49">
        <v>0.5</v>
      </c>
    </row>
    <row r="26" spans="3:16" x14ac:dyDescent="0.25">
      <c r="C26"/>
      <c r="D26"/>
      <c r="E26"/>
      <c r="M26" s="50">
        <v>23</v>
      </c>
      <c r="N26" s="62">
        <v>0.5</v>
      </c>
      <c r="O26" s="45">
        <v>0.5</v>
      </c>
      <c r="P26" s="49">
        <v>0.5</v>
      </c>
    </row>
    <row r="27" spans="3:16" x14ac:dyDescent="0.25">
      <c r="C27"/>
      <c r="D27"/>
      <c r="E27"/>
      <c r="M27" s="50">
        <v>24</v>
      </c>
      <c r="N27" s="62">
        <v>0.5</v>
      </c>
      <c r="O27" s="45">
        <v>0.5</v>
      </c>
      <c r="P27" s="49">
        <v>0.5</v>
      </c>
    </row>
    <row r="28" spans="3:16" x14ac:dyDescent="0.25">
      <c r="C28"/>
      <c r="D28"/>
      <c r="E28"/>
      <c r="M28" s="50">
        <v>25</v>
      </c>
      <c r="N28" s="62">
        <v>0.5</v>
      </c>
      <c r="O28" s="45">
        <v>0.5</v>
      </c>
      <c r="P28" s="49">
        <v>0.5</v>
      </c>
    </row>
    <row r="29" spans="3:16" x14ac:dyDescent="0.25">
      <c r="C29"/>
      <c r="D29"/>
      <c r="E29"/>
      <c r="M29" s="50">
        <v>26</v>
      </c>
      <c r="N29" s="62">
        <v>0.5</v>
      </c>
      <c r="O29" s="45">
        <v>0.5</v>
      </c>
      <c r="P29" s="49">
        <v>0.5</v>
      </c>
    </row>
    <row r="30" spans="3:16" x14ac:dyDescent="0.25">
      <c r="C30"/>
      <c r="D30"/>
      <c r="E30"/>
      <c r="M30" s="50">
        <v>27</v>
      </c>
      <c r="N30" s="62">
        <v>0.5</v>
      </c>
      <c r="O30" s="45">
        <v>0.5</v>
      </c>
      <c r="P30" s="49">
        <v>0.5</v>
      </c>
    </row>
    <row r="31" spans="3:16" x14ac:dyDescent="0.25">
      <c r="M31" s="50">
        <v>28</v>
      </c>
      <c r="N31" s="62">
        <v>0.5</v>
      </c>
      <c r="O31" s="138">
        <v>0.5</v>
      </c>
      <c r="P31" s="49">
        <v>0.5</v>
      </c>
    </row>
    <row r="32" spans="3:16" x14ac:dyDescent="0.25">
      <c r="M32" s="50">
        <v>29</v>
      </c>
      <c r="N32" s="62">
        <v>0.5</v>
      </c>
      <c r="O32" s="138">
        <v>0.5</v>
      </c>
      <c r="P32" s="49">
        <v>0.5</v>
      </c>
    </row>
    <row r="33" spans="13:16" x14ac:dyDescent="0.25">
      <c r="M33" s="50">
        <v>30</v>
      </c>
      <c r="N33" s="62">
        <v>0.5</v>
      </c>
      <c r="O33" s="138">
        <v>0.5</v>
      </c>
      <c r="P33" s="49">
        <v>0.5</v>
      </c>
    </row>
    <row r="34" spans="13:16" x14ac:dyDescent="0.25">
      <c r="M34" s="50">
        <v>31</v>
      </c>
      <c r="N34" s="62">
        <v>0.5</v>
      </c>
      <c r="O34" s="138">
        <v>0.5</v>
      </c>
      <c r="P34" s="49">
        <v>0.5</v>
      </c>
    </row>
  </sheetData>
  <mergeCells count="9">
    <mergeCell ref="F8:F9"/>
    <mergeCell ref="F3:F6"/>
    <mergeCell ref="N1:P1"/>
    <mergeCell ref="B1:B2"/>
    <mergeCell ref="A1:A2"/>
    <mergeCell ref="I1:K1"/>
    <mergeCell ref="H1:H2"/>
    <mergeCell ref="C1:E1"/>
    <mergeCell ref="F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U53" sqref="U53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25</v>
      </c>
    </row>
    <row r="2" spans="1:1" x14ac:dyDescent="0.25">
      <c r="A2" s="30">
        <v>42249</v>
      </c>
    </row>
    <row r="3" spans="1:1" x14ac:dyDescent="0.25">
      <c r="A3" s="30">
        <v>42370</v>
      </c>
    </row>
    <row r="4" spans="1:1" x14ac:dyDescent="0.25">
      <c r="A4" s="30">
        <v>42406</v>
      </c>
    </row>
    <row r="5" spans="1:1" x14ac:dyDescent="0.25">
      <c r="A5" s="30">
        <v>42407</v>
      </c>
    </row>
    <row r="6" spans="1:1" x14ac:dyDescent="0.25">
      <c r="A6" s="30">
        <v>42408</v>
      </c>
    </row>
    <row r="7" spans="1:1" x14ac:dyDescent="0.25">
      <c r="A7" s="30">
        <v>42409</v>
      </c>
    </row>
    <row r="8" spans="1:1" x14ac:dyDescent="0.25">
      <c r="A8" s="30">
        <v>42410</v>
      </c>
    </row>
    <row r="9" spans="1:1" x14ac:dyDescent="0.25">
      <c r="A9" s="30">
        <v>42411</v>
      </c>
    </row>
    <row r="10" spans="1:1" x14ac:dyDescent="0.25">
      <c r="A10" s="30">
        <v>42412</v>
      </c>
    </row>
    <row r="11" spans="1:1" x14ac:dyDescent="0.25">
      <c r="A11" s="30">
        <v>42413</v>
      </c>
    </row>
    <row r="12" spans="1:1" x14ac:dyDescent="0.25">
      <c r="A12" s="30">
        <v>42414</v>
      </c>
    </row>
    <row r="13" spans="1:1" x14ac:dyDescent="0.25">
      <c r="A13" s="30">
        <v>42478</v>
      </c>
    </row>
    <row r="14" spans="1:1" x14ac:dyDescent="0.25">
      <c r="A14" s="30">
        <v>42490</v>
      </c>
    </row>
    <row r="15" spans="1:1" x14ac:dyDescent="0.25">
      <c r="A15" s="30">
        <v>42491</v>
      </c>
    </row>
    <row r="16" spans="1:1" x14ac:dyDescent="0.25">
      <c r="A16" s="30">
        <v>42492</v>
      </c>
    </row>
    <row r="17" spans="1:1" x14ac:dyDescent="0.25">
      <c r="A17" s="30">
        <v>42493</v>
      </c>
    </row>
    <row r="18" spans="1:1" x14ac:dyDescent="0.25">
      <c r="A18" s="30">
        <v>42615</v>
      </c>
    </row>
    <row r="19" spans="1:1" x14ac:dyDescent="0.25">
      <c r="A19" s="30">
        <v>42736</v>
      </c>
    </row>
    <row r="20" spans="1:1" x14ac:dyDescent="0.25">
      <c r="A20" s="30">
        <v>42737</v>
      </c>
    </row>
    <row r="21" spans="1:1" x14ac:dyDescent="0.25">
      <c r="A21" s="30">
        <v>42761</v>
      </c>
    </row>
    <row r="22" spans="1:1" x14ac:dyDescent="0.25">
      <c r="A22" s="30">
        <v>42762</v>
      </c>
    </row>
    <row r="23" spans="1:1" x14ac:dyDescent="0.25">
      <c r="A23" s="30">
        <v>42763</v>
      </c>
    </row>
    <row r="24" spans="1:1" x14ac:dyDescent="0.25">
      <c r="A24" s="30">
        <v>42764</v>
      </c>
    </row>
    <row r="25" spans="1:1" x14ac:dyDescent="0.25">
      <c r="A25" s="30">
        <v>42765</v>
      </c>
    </row>
    <row r="26" spans="1:1" x14ac:dyDescent="0.25">
      <c r="A26" s="30">
        <v>42766</v>
      </c>
    </row>
    <row r="27" spans="1:1" x14ac:dyDescent="0.25">
      <c r="A27" s="30">
        <v>42767</v>
      </c>
    </row>
    <row r="28" spans="1:1" x14ac:dyDescent="0.25">
      <c r="A28" s="30">
        <v>42768</v>
      </c>
    </row>
  </sheetData>
  <autoFilter ref="A1">
    <sortState ref="A2:A12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5"/>
  <sheetViews>
    <sheetView zoomScale="85" zoomScaleNormal="85" workbookViewId="0">
      <pane ySplit="1" topLeftCell="A80" activePane="bottomLeft" state="frozen"/>
      <selection pane="bottomLeft" activeCell="A2" sqref="A2"/>
    </sheetView>
  </sheetViews>
  <sheetFormatPr defaultRowHeight="12.75" x14ac:dyDescent="0.2"/>
  <cols>
    <col min="1" max="1" width="27.28515625" style="78" bestFit="1" customWidth="1"/>
    <col min="2" max="3" width="18.42578125" style="78" customWidth="1"/>
    <col min="4" max="220" width="8.7109375" style="78"/>
    <col min="221" max="221" width="30.42578125" style="78" bestFit="1" customWidth="1"/>
    <col min="222" max="222" width="11.28515625" style="78" customWidth="1"/>
    <col min="223" max="223" width="24.28515625" style="78" bestFit="1" customWidth="1"/>
    <col min="224" max="224" width="12.5703125" style="78" bestFit="1" customWidth="1"/>
    <col min="225" max="225" width="20.85546875" style="78" bestFit="1" customWidth="1"/>
    <col min="226" max="228" width="11.7109375" style="78" customWidth="1"/>
    <col min="229" max="229" width="14" style="78" customWidth="1"/>
    <col min="230" max="231" width="9.140625" style="78" customWidth="1"/>
    <col min="232" max="232" width="8.7109375" style="78"/>
    <col min="233" max="234" width="15" style="78" customWidth="1"/>
    <col min="235" max="235" width="16.85546875" style="78" bestFit="1" customWidth="1"/>
    <col min="236" max="236" width="12.5703125" style="78" customWidth="1"/>
    <col min="237" max="237" width="11.28515625" style="78" customWidth="1"/>
    <col min="238" max="238" width="8.7109375" style="78"/>
    <col min="239" max="239" width="12.42578125" style="78" customWidth="1"/>
    <col min="240" max="240" width="12.28515625" style="78" customWidth="1"/>
    <col min="241" max="241" width="11.28515625" style="78" customWidth="1"/>
    <col min="242" max="242" width="11.140625" style="78" customWidth="1"/>
    <col min="243" max="243" width="12.28515625" style="78" bestFit="1" customWidth="1"/>
    <col min="244" max="244" width="11" style="78" customWidth="1"/>
    <col min="245" max="246" width="11.140625" style="78" customWidth="1"/>
    <col min="247" max="247" width="19.7109375" style="78" customWidth="1"/>
    <col min="248" max="248" width="28.42578125" style="78" customWidth="1"/>
    <col min="249" max="249" width="53.85546875" style="78" bestFit="1" customWidth="1"/>
    <col min="250" max="250" width="8.7109375" style="78"/>
    <col min="251" max="251" width="12.7109375" style="78" customWidth="1"/>
    <col min="252" max="253" width="10.140625" style="78" bestFit="1" customWidth="1"/>
    <col min="254" max="476" width="8.7109375" style="78"/>
    <col min="477" max="477" width="30.42578125" style="78" bestFit="1" customWidth="1"/>
    <col min="478" max="478" width="11.28515625" style="78" customWidth="1"/>
    <col min="479" max="479" width="24.28515625" style="78" bestFit="1" customWidth="1"/>
    <col min="480" max="480" width="12.5703125" style="78" bestFit="1" customWidth="1"/>
    <col min="481" max="481" width="20.85546875" style="78" bestFit="1" customWidth="1"/>
    <col min="482" max="484" width="11.7109375" style="78" customWidth="1"/>
    <col min="485" max="485" width="14" style="78" customWidth="1"/>
    <col min="486" max="487" width="9.140625" style="78" customWidth="1"/>
    <col min="488" max="488" width="8.7109375" style="78"/>
    <col min="489" max="490" width="15" style="78" customWidth="1"/>
    <col min="491" max="491" width="16.85546875" style="78" bestFit="1" customWidth="1"/>
    <col min="492" max="492" width="12.5703125" style="78" customWidth="1"/>
    <col min="493" max="493" width="11.28515625" style="78" customWidth="1"/>
    <col min="494" max="494" width="8.7109375" style="78"/>
    <col min="495" max="495" width="12.42578125" style="78" customWidth="1"/>
    <col min="496" max="496" width="12.28515625" style="78" customWidth="1"/>
    <col min="497" max="497" width="11.28515625" style="78" customWidth="1"/>
    <col min="498" max="498" width="11.140625" style="78" customWidth="1"/>
    <col min="499" max="499" width="12.28515625" style="78" bestFit="1" customWidth="1"/>
    <col min="500" max="500" width="11" style="78" customWidth="1"/>
    <col min="501" max="502" width="11.140625" style="78" customWidth="1"/>
    <col min="503" max="503" width="19.7109375" style="78" customWidth="1"/>
    <col min="504" max="504" width="28.42578125" style="78" customWidth="1"/>
    <col min="505" max="505" width="53.85546875" style="78" bestFit="1" customWidth="1"/>
    <col min="506" max="506" width="8.7109375" style="78"/>
    <col min="507" max="507" width="12.7109375" style="78" customWidth="1"/>
    <col min="508" max="509" width="10.140625" style="78" bestFit="1" customWidth="1"/>
    <col min="510" max="732" width="8.7109375" style="78"/>
    <col min="733" max="733" width="30.42578125" style="78" bestFit="1" customWidth="1"/>
    <col min="734" max="734" width="11.28515625" style="78" customWidth="1"/>
    <col min="735" max="735" width="24.28515625" style="78" bestFit="1" customWidth="1"/>
    <col min="736" max="736" width="12.5703125" style="78" bestFit="1" customWidth="1"/>
    <col min="737" max="737" width="20.85546875" style="78" bestFit="1" customWidth="1"/>
    <col min="738" max="740" width="11.7109375" style="78" customWidth="1"/>
    <col min="741" max="741" width="14" style="78" customWidth="1"/>
    <col min="742" max="743" width="9.140625" style="78" customWidth="1"/>
    <col min="744" max="744" width="8.7109375" style="78"/>
    <col min="745" max="746" width="15" style="78" customWidth="1"/>
    <col min="747" max="747" width="16.85546875" style="78" bestFit="1" customWidth="1"/>
    <col min="748" max="748" width="12.5703125" style="78" customWidth="1"/>
    <col min="749" max="749" width="11.28515625" style="78" customWidth="1"/>
    <col min="750" max="750" width="8.7109375" style="78"/>
    <col min="751" max="751" width="12.42578125" style="78" customWidth="1"/>
    <col min="752" max="752" width="12.28515625" style="78" customWidth="1"/>
    <col min="753" max="753" width="11.28515625" style="78" customWidth="1"/>
    <col min="754" max="754" width="11.140625" style="78" customWidth="1"/>
    <col min="755" max="755" width="12.28515625" style="78" bestFit="1" customWidth="1"/>
    <col min="756" max="756" width="11" style="78" customWidth="1"/>
    <col min="757" max="758" width="11.140625" style="78" customWidth="1"/>
    <col min="759" max="759" width="19.7109375" style="78" customWidth="1"/>
    <col min="760" max="760" width="28.42578125" style="78" customWidth="1"/>
    <col min="761" max="761" width="53.85546875" style="78" bestFit="1" customWidth="1"/>
    <col min="762" max="762" width="8.7109375" style="78"/>
    <col min="763" max="763" width="12.7109375" style="78" customWidth="1"/>
    <col min="764" max="765" width="10.140625" style="78" bestFit="1" customWidth="1"/>
    <col min="766" max="988" width="8.7109375" style="78"/>
    <col min="989" max="989" width="30.42578125" style="78" bestFit="1" customWidth="1"/>
    <col min="990" max="990" width="11.28515625" style="78" customWidth="1"/>
    <col min="991" max="991" width="24.28515625" style="78" bestFit="1" customWidth="1"/>
    <col min="992" max="992" width="12.5703125" style="78" bestFit="1" customWidth="1"/>
    <col min="993" max="993" width="20.85546875" style="78" bestFit="1" customWidth="1"/>
    <col min="994" max="996" width="11.7109375" style="78" customWidth="1"/>
    <col min="997" max="997" width="14" style="78" customWidth="1"/>
    <col min="998" max="999" width="9.140625" style="78" customWidth="1"/>
    <col min="1000" max="1000" width="8.7109375" style="78"/>
    <col min="1001" max="1002" width="15" style="78" customWidth="1"/>
    <col min="1003" max="1003" width="16.85546875" style="78" bestFit="1" customWidth="1"/>
    <col min="1004" max="1004" width="12.5703125" style="78" customWidth="1"/>
    <col min="1005" max="1005" width="11.28515625" style="78" customWidth="1"/>
    <col min="1006" max="1006" width="8.7109375" style="78"/>
    <col min="1007" max="1007" width="12.42578125" style="78" customWidth="1"/>
    <col min="1008" max="1008" width="12.28515625" style="78" customWidth="1"/>
    <col min="1009" max="1009" width="11.28515625" style="78" customWidth="1"/>
    <col min="1010" max="1010" width="11.140625" style="78" customWidth="1"/>
    <col min="1011" max="1011" width="12.28515625" style="78" bestFit="1" customWidth="1"/>
    <col min="1012" max="1012" width="11" style="78" customWidth="1"/>
    <col min="1013" max="1014" width="11.140625" style="78" customWidth="1"/>
    <col min="1015" max="1015" width="19.7109375" style="78" customWidth="1"/>
    <col min="1016" max="1016" width="28.42578125" style="78" customWidth="1"/>
    <col min="1017" max="1017" width="53.85546875" style="78" bestFit="1" customWidth="1"/>
    <col min="1018" max="1018" width="8.7109375" style="78"/>
    <col min="1019" max="1019" width="12.7109375" style="78" customWidth="1"/>
    <col min="1020" max="1021" width="10.140625" style="78" bestFit="1" customWidth="1"/>
    <col min="1022" max="1244" width="8.7109375" style="78"/>
    <col min="1245" max="1245" width="30.42578125" style="78" bestFit="1" customWidth="1"/>
    <col min="1246" max="1246" width="11.28515625" style="78" customWidth="1"/>
    <col min="1247" max="1247" width="24.28515625" style="78" bestFit="1" customWidth="1"/>
    <col min="1248" max="1248" width="12.5703125" style="78" bestFit="1" customWidth="1"/>
    <col min="1249" max="1249" width="20.85546875" style="78" bestFit="1" customWidth="1"/>
    <col min="1250" max="1252" width="11.7109375" style="78" customWidth="1"/>
    <col min="1253" max="1253" width="14" style="78" customWidth="1"/>
    <col min="1254" max="1255" width="9.140625" style="78" customWidth="1"/>
    <col min="1256" max="1256" width="8.7109375" style="78"/>
    <col min="1257" max="1258" width="15" style="78" customWidth="1"/>
    <col min="1259" max="1259" width="16.85546875" style="78" bestFit="1" customWidth="1"/>
    <col min="1260" max="1260" width="12.5703125" style="78" customWidth="1"/>
    <col min="1261" max="1261" width="11.28515625" style="78" customWidth="1"/>
    <col min="1262" max="1262" width="8.7109375" style="78"/>
    <col min="1263" max="1263" width="12.42578125" style="78" customWidth="1"/>
    <col min="1264" max="1264" width="12.28515625" style="78" customWidth="1"/>
    <col min="1265" max="1265" width="11.28515625" style="78" customWidth="1"/>
    <col min="1266" max="1266" width="11.140625" style="78" customWidth="1"/>
    <col min="1267" max="1267" width="12.28515625" style="78" bestFit="1" customWidth="1"/>
    <col min="1268" max="1268" width="11" style="78" customWidth="1"/>
    <col min="1269" max="1270" width="11.140625" style="78" customWidth="1"/>
    <col min="1271" max="1271" width="19.7109375" style="78" customWidth="1"/>
    <col min="1272" max="1272" width="28.42578125" style="78" customWidth="1"/>
    <col min="1273" max="1273" width="53.85546875" style="78" bestFit="1" customWidth="1"/>
    <col min="1274" max="1274" width="8.7109375" style="78"/>
    <col min="1275" max="1275" width="12.7109375" style="78" customWidth="1"/>
    <col min="1276" max="1277" width="10.140625" style="78" bestFit="1" customWidth="1"/>
    <col min="1278" max="1500" width="8.7109375" style="78"/>
    <col min="1501" max="1501" width="30.42578125" style="78" bestFit="1" customWidth="1"/>
    <col min="1502" max="1502" width="11.28515625" style="78" customWidth="1"/>
    <col min="1503" max="1503" width="24.28515625" style="78" bestFit="1" customWidth="1"/>
    <col min="1504" max="1504" width="12.5703125" style="78" bestFit="1" customWidth="1"/>
    <col min="1505" max="1505" width="20.85546875" style="78" bestFit="1" customWidth="1"/>
    <col min="1506" max="1508" width="11.7109375" style="78" customWidth="1"/>
    <col min="1509" max="1509" width="14" style="78" customWidth="1"/>
    <col min="1510" max="1511" width="9.140625" style="78" customWidth="1"/>
    <col min="1512" max="1512" width="8.7109375" style="78"/>
    <col min="1513" max="1514" width="15" style="78" customWidth="1"/>
    <col min="1515" max="1515" width="16.85546875" style="78" bestFit="1" customWidth="1"/>
    <col min="1516" max="1516" width="12.5703125" style="78" customWidth="1"/>
    <col min="1517" max="1517" width="11.28515625" style="78" customWidth="1"/>
    <col min="1518" max="1518" width="8.7109375" style="78"/>
    <col min="1519" max="1519" width="12.42578125" style="78" customWidth="1"/>
    <col min="1520" max="1520" width="12.28515625" style="78" customWidth="1"/>
    <col min="1521" max="1521" width="11.28515625" style="78" customWidth="1"/>
    <col min="1522" max="1522" width="11.140625" style="78" customWidth="1"/>
    <col min="1523" max="1523" width="12.28515625" style="78" bestFit="1" customWidth="1"/>
    <col min="1524" max="1524" width="11" style="78" customWidth="1"/>
    <col min="1525" max="1526" width="11.140625" style="78" customWidth="1"/>
    <col min="1527" max="1527" width="19.7109375" style="78" customWidth="1"/>
    <col min="1528" max="1528" width="28.42578125" style="78" customWidth="1"/>
    <col min="1529" max="1529" width="53.85546875" style="78" bestFit="1" customWidth="1"/>
    <col min="1530" max="1530" width="8.7109375" style="78"/>
    <col min="1531" max="1531" width="12.7109375" style="78" customWidth="1"/>
    <col min="1532" max="1533" width="10.140625" style="78" bestFit="1" customWidth="1"/>
    <col min="1534" max="1756" width="8.7109375" style="78"/>
    <col min="1757" max="1757" width="30.42578125" style="78" bestFit="1" customWidth="1"/>
    <col min="1758" max="1758" width="11.28515625" style="78" customWidth="1"/>
    <col min="1759" max="1759" width="24.28515625" style="78" bestFit="1" customWidth="1"/>
    <col min="1760" max="1760" width="12.5703125" style="78" bestFit="1" customWidth="1"/>
    <col min="1761" max="1761" width="20.85546875" style="78" bestFit="1" customWidth="1"/>
    <col min="1762" max="1764" width="11.7109375" style="78" customWidth="1"/>
    <col min="1765" max="1765" width="14" style="78" customWidth="1"/>
    <col min="1766" max="1767" width="9.140625" style="78" customWidth="1"/>
    <col min="1768" max="1768" width="8.7109375" style="78"/>
    <col min="1769" max="1770" width="15" style="78" customWidth="1"/>
    <col min="1771" max="1771" width="16.85546875" style="78" bestFit="1" customWidth="1"/>
    <col min="1772" max="1772" width="12.5703125" style="78" customWidth="1"/>
    <col min="1773" max="1773" width="11.28515625" style="78" customWidth="1"/>
    <col min="1774" max="1774" width="8.7109375" style="78"/>
    <col min="1775" max="1775" width="12.42578125" style="78" customWidth="1"/>
    <col min="1776" max="1776" width="12.28515625" style="78" customWidth="1"/>
    <col min="1777" max="1777" width="11.28515625" style="78" customWidth="1"/>
    <col min="1778" max="1778" width="11.140625" style="78" customWidth="1"/>
    <col min="1779" max="1779" width="12.28515625" style="78" bestFit="1" customWidth="1"/>
    <col min="1780" max="1780" width="11" style="78" customWidth="1"/>
    <col min="1781" max="1782" width="11.140625" style="78" customWidth="1"/>
    <col min="1783" max="1783" width="19.7109375" style="78" customWidth="1"/>
    <col min="1784" max="1784" width="28.42578125" style="78" customWidth="1"/>
    <col min="1785" max="1785" width="53.85546875" style="78" bestFit="1" customWidth="1"/>
    <col min="1786" max="1786" width="8.7109375" style="78"/>
    <col min="1787" max="1787" width="12.7109375" style="78" customWidth="1"/>
    <col min="1788" max="1789" width="10.140625" style="78" bestFit="1" customWidth="1"/>
    <col min="1790" max="2012" width="8.7109375" style="78"/>
    <col min="2013" max="2013" width="30.42578125" style="78" bestFit="1" customWidth="1"/>
    <col min="2014" max="2014" width="11.28515625" style="78" customWidth="1"/>
    <col min="2015" max="2015" width="24.28515625" style="78" bestFit="1" customWidth="1"/>
    <col min="2016" max="2016" width="12.5703125" style="78" bestFit="1" customWidth="1"/>
    <col min="2017" max="2017" width="20.85546875" style="78" bestFit="1" customWidth="1"/>
    <col min="2018" max="2020" width="11.7109375" style="78" customWidth="1"/>
    <col min="2021" max="2021" width="14" style="78" customWidth="1"/>
    <col min="2022" max="2023" width="9.140625" style="78" customWidth="1"/>
    <col min="2024" max="2024" width="8.7109375" style="78"/>
    <col min="2025" max="2026" width="15" style="78" customWidth="1"/>
    <col min="2027" max="2027" width="16.85546875" style="78" bestFit="1" customWidth="1"/>
    <col min="2028" max="2028" width="12.5703125" style="78" customWidth="1"/>
    <col min="2029" max="2029" width="11.28515625" style="78" customWidth="1"/>
    <col min="2030" max="2030" width="8.7109375" style="78"/>
    <col min="2031" max="2031" width="12.42578125" style="78" customWidth="1"/>
    <col min="2032" max="2032" width="12.28515625" style="78" customWidth="1"/>
    <col min="2033" max="2033" width="11.28515625" style="78" customWidth="1"/>
    <col min="2034" max="2034" width="11.140625" style="78" customWidth="1"/>
    <col min="2035" max="2035" width="12.28515625" style="78" bestFit="1" customWidth="1"/>
    <col min="2036" max="2036" width="11" style="78" customWidth="1"/>
    <col min="2037" max="2038" width="11.140625" style="78" customWidth="1"/>
    <col min="2039" max="2039" width="19.7109375" style="78" customWidth="1"/>
    <col min="2040" max="2040" width="28.42578125" style="78" customWidth="1"/>
    <col min="2041" max="2041" width="53.85546875" style="78" bestFit="1" customWidth="1"/>
    <col min="2042" max="2042" width="8.7109375" style="78"/>
    <col min="2043" max="2043" width="12.7109375" style="78" customWidth="1"/>
    <col min="2044" max="2045" width="10.140625" style="78" bestFit="1" customWidth="1"/>
    <col min="2046" max="2268" width="8.7109375" style="78"/>
    <col min="2269" max="2269" width="30.42578125" style="78" bestFit="1" customWidth="1"/>
    <col min="2270" max="2270" width="11.28515625" style="78" customWidth="1"/>
    <col min="2271" max="2271" width="24.28515625" style="78" bestFit="1" customWidth="1"/>
    <col min="2272" max="2272" width="12.5703125" style="78" bestFit="1" customWidth="1"/>
    <col min="2273" max="2273" width="20.85546875" style="78" bestFit="1" customWidth="1"/>
    <col min="2274" max="2276" width="11.7109375" style="78" customWidth="1"/>
    <col min="2277" max="2277" width="14" style="78" customWidth="1"/>
    <col min="2278" max="2279" width="9.140625" style="78" customWidth="1"/>
    <col min="2280" max="2280" width="8.7109375" style="78"/>
    <col min="2281" max="2282" width="15" style="78" customWidth="1"/>
    <col min="2283" max="2283" width="16.85546875" style="78" bestFit="1" customWidth="1"/>
    <col min="2284" max="2284" width="12.5703125" style="78" customWidth="1"/>
    <col min="2285" max="2285" width="11.28515625" style="78" customWidth="1"/>
    <col min="2286" max="2286" width="8.7109375" style="78"/>
    <col min="2287" max="2287" width="12.42578125" style="78" customWidth="1"/>
    <col min="2288" max="2288" width="12.28515625" style="78" customWidth="1"/>
    <col min="2289" max="2289" width="11.28515625" style="78" customWidth="1"/>
    <col min="2290" max="2290" width="11.140625" style="78" customWidth="1"/>
    <col min="2291" max="2291" width="12.28515625" style="78" bestFit="1" customWidth="1"/>
    <col min="2292" max="2292" width="11" style="78" customWidth="1"/>
    <col min="2293" max="2294" width="11.140625" style="78" customWidth="1"/>
    <col min="2295" max="2295" width="19.7109375" style="78" customWidth="1"/>
    <col min="2296" max="2296" width="28.42578125" style="78" customWidth="1"/>
    <col min="2297" max="2297" width="53.85546875" style="78" bestFit="1" customWidth="1"/>
    <col min="2298" max="2298" width="8.7109375" style="78"/>
    <col min="2299" max="2299" width="12.7109375" style="78" customWidth="1"/>
    <col min="2300" max="2301" width="10.140625" style="78" bestFit="1" customWidth="1"/>
    <col min="2302" max="2524" width="8.7109375" style="78"/>
    <col min="2525" max="2525" width="30.42578125" style="78" bestFit="1" customWidth="1"/>
    <col min="2526" max="2526" width="11.28515625" style="78" customWidth="1"/>
    <col min="2527" max="2527" width="24.28515625" style="78" bestFit="1" customWidth="1"/>
    <col min="2528" max="2528" width="12.5703125" style="78" bestFit="1" customWidth="1"/>
    <col min="2529" max="2529" width="20.85546875" style="78" bestFit="1" customWidth="1"/>
    <col min="2530" max="2532" width="11.7109375" style="78" customWidth="1"/>
    <col min="2533" max="2533" width="14" style="78" customWidth="1"/>
    <col min="2534" max="2535" width="9.140625" style="78" customWidth="1"/>
    <col min="2536" max="2536" width="8.7109375" style="78"/>
    <col min="2537" max="2538" width="15" style="78" customWidth="1"/>
    <col min="2539" max="2539" width="16.85546875" style="78" bestFit="1" customWidth="1"/>
    <col min="2540" max="2540" width="12.5703125" style="78" customWidth="1"/>
    <col min="2541" max="2541" width="11.28515625" style="78" customWidth="1"/>
    <col min="2542" max="2542" width="8.7109375" style="78"/>
    <col min="2543" max="2543" width="12.42578125" style="78" customWidth="1"/>
    <col min="2544" max="2544" width="12.28515625" style="78" customWidth="1"/>
    <col min="2545" max="2545" width="11.28515625" style="78" customWidth="1"/>
    <col min="2546" max="2546" width="11.140625" style="78" customWidth="1"/>
    <col min="2547" max="2547" width="12.28515625" style="78" bestFit="1" customWidth="1"/>
    <col min="2548" max="2548" width="11" style="78" customWidth="1"/>
    <col min="2549" max="2550" width="11.140625" style="78" customWidth="1"/>
    <col min="2551" max="2551" width="19.7109375" style="78" customWidth="1"/>
    <col min="2552" max="2552" width="28.42578125" style="78" customWidth="1"/>
    <col min="2553" max="2553" width="53.85546875" style="78" bestFit="1" customWidth="1"/>
    <col min="2554" max="2554" width="8.7109375" style="78"/>
    <col min="2555" max="2555" width="12.7109375" style="78" customWidth="1"/>
    <col min="2556" max="2557" width="10.140625" style="78" bestFit="1" customWidth="1"/>
    <col min="2558" max="2780" width="8.7109375" style="78"/>
    <col min="2781" max="2781" width="30.42578125" style="78" bestFit="1" customWidth="1"/>
    <col min="2782" max="2782" width="11.28515625" style="78" customWidth="1"/>
    <col min="2783" max="2783" width="24.28515625" style="78" bestFit="1" customWidth="1"/>
    <col min="2784" max="2784" width="12.5703125" style="78" bestFit="1" customWidth="1"/>
    <col min="2785" max="2785" width="20.85546875" style="78" bestFit="1" customWidth="1"/>
    <col min="2786" max="2788" width="11.7109375" style="78" customWidth="1"/>
    <col min="2789" max="2789" width="14" style="78" customWidth="1"/>
    <col min="2790" max="2791" width="9.140625" style="78" customWidth="1"/>
    <col min="2792" max="2792" width="8.7109375" style="78"/>
    <col min="2793" max="2794" width="15" style="78" customWidth="1"/>
    <col min="2795" max="2795" width="16.85546875" style="78" bestFit="1" customWidth="1"/>
    <col min="2796" max="2796" width="12.5703125" style="78" customWidth="1"/>
    <col min="2797" max="2797" width="11.28515625" style="78" customWidth="1"/>
    <col min="2798" max="2798" width="8.7109375" style="78"/>
    <col min="2799" max="2799" width="12.42578125" style="78" customWidth="1"/>
    <col min="2800" max="2800" width="12.28515625" style="78" customWidth="1"/>
    <col min="2801" max="2801" width="11.28515625" style="78" customWidth="1"/>
    <col min="2802" max="2802" width="11.140625" style="78" customWidth="1"/>
    <col min="2803" max="2803" width="12.28515625" style="78" bestFit="1" customWidth="1"/>
    <col min="2804" max="2804" width="11" style="78" customWidth="1"/>
    <col min="2805" max="2806" width="11.140625" style="78" customWidth="1"/>
    <col min="2807" max="2807" width="19.7109375" style="78" customWidth="1"/>
    <col min="2808" max="2808" width="28.42578125" style="78" customWidth="1"/>
    <col min="2809" max="2809" width="53.85546875" style="78" bestFit="1" customWidth="1"/>
    <col min="2810" max="2810" width="8.7109375" style="78"/>
    <col min="2811" max="2811" width="12.7109375" style="78" customWidth="1"/>
    <col min="2812" max="2813" width="10.140625" style="78" bestFit="1" customWidth="1"/>
    <col min="2814" max="3036" width="8.7109375" style="78"/>
    <col min="3037" max="3037" width="30.42578125" style="78" bestFit="1" customWidth="1"/>
    <col min="3038" max="3038" width="11.28515625" style="78" customWidth="1"/>
    <col min="3039" max="3039" width="24.28515625" style="78" bestFit="1" customWidth="1"/>
    <col min="3040" max="3040" width="12.5703125" style="78" bestFit="1" customWidth="1"/>
    <col min="3041" max="3041" width="20.85546875" style="78" bestFit="1" customWidth="1"/>
    <col min="3042" max="3044" width="11.7109375" style="78" customWidth="1"/>
    <col min="3045" max="3045" width="14" style="78" customWidth="1"/>
    <col min="3046" max="3047" width="9.140625" style="78" customWidth="1"/>
    <col min="3048" max="3048" width="8.7109375" style="78"/>
    <col min="3049" max="3050" width="15" style="78" customWidth="1"/>
    <col min="3051" max="3051" width="16.85546875" style="78" bestFit="1" customWidth="1"/>
    <col min="3052" max="3052" width="12.5703125" style="78" customWidth="1"/>
    <col min="3053" max="3053" width="11.28515625" style="78" customWidth="1"/>
    <col min="3054" max="3054" width="8.7109375" style="78"/>
    <col min="3055" max="3055" width="12.42578125" style="78" customWidth="1"/>
    <col min="3056" max="3056" width="12.28515625" style="78" customWidth="1"/>
    <col min="3057" max="3057" width="11.28515625" style="78" customWidth="1"/>
    <col min="3058" max="3058" width="11.140625" style="78" customWidth="1"/>
    <col min="3059" max="3059" width="12.28515625" style="78" bestFit="1" customWidth="1"/>
    <col min="3060" max="3060" width="11" style="78" customWidth="1"/>
    <col min="3061" max="3062" width="11.140625" style="78" customWidth="1"/>
    <col min="3063" max="3063" width="19.7109375" style="78" customWidth="1"/>
    <col min="3064" max="3064" width="28.42578125" style="78" customWidth="1"/>
    <col min="3065" max="3065" width="53.85546875" style="78" bestFit="1" customWidth="1"/>
    <col min="3066" max="3066" width="8.7109375" style="78"/>
    <col min="3067" max="3067" width="12.7109375" style="78" customWidth="1"/>
    <col min="3068" max="3069" width="10.140625" style="78" bestFit="1" customWidth="1"/>
    <col min="3070" max="3292" width="8.7109375" style="78"/>
    <col min="3293" max="3293" width="30.42578125" style="78" bestFit="1" customWidth="1"/>
    <col min="3294" max="3294" width="11.28515625" style="78" customWidth="1"/>
    <col min="3295" max="3295" width="24.28515625" style="78" bestFit="1" customWidth="1"/>
    <col min="3296" max="3296" width="12.5703125" style="78" bestFit="1" customWidth="1"/>
    <col min="3297" max="3297" width="20.85546875" style="78" bestFit="1" customWidth="1"/>
    <col min="3298" max="3300" width="11.7109375" style="78" customWidth="1"/>
    <col min="3301" max="3301" width="14" style="78" customWidth="1"/>
    <col min="3302" max="3303" width="9.140625" style="78" customWidth="1"/>
    <col min="3304" max="3304" width="8.7109375" style="78"/>
    <col min="3305" max="3306" width="15" style="78" customWidth="1"/>
    <col min="3307" max="3307" width="16.85546875" style="78" bestFit="1" customWidth="1"/>
    <col min="3308" max="3308" width="12.5703125" style="78" customWidth="1"/>
    <col min="3309" max="3309" width="11.28515625" style="78" customWidth="1"/>
    <col min="3310" max="3310" width="8.7109375" style="78"/>
    <col min="3311" max="3311" width="12.42578125" style="78" customWidth="1"/>
    <col min="3312" max="3312" width="12.28515625" style="78" customWidth="1"/>
    <col min="3313" max="3313" width="11.28515625" style="78" customWidth="1"/>
    <col min="3314" max="3314" width="11.140625" style="78" customWidth="1"/>
    <col min="3315" max="3315" width="12.28515625" style="78" bestFit="1" customWidth="1"/>
    <col min="3316" max="3316" width="11" style="78" customWidth="1"/>
    <col min="3317" max="3318" width="11.140625" style="78" customWidth="1"/>
    <col min="3319" max="3319" width="19.7109375" style="78" customWidth="1"/>
    <col min="3320" max="3320" width="28.42578125" style="78" customWidth="1"/>
    <col min="3321" max="3321" width="53.85546875" style="78" bestFit="1" customWidth="1"/>
    <col min="3322" max="3322" width="8.7109375" style="78"/>
    <col min="3323" max="3323" width="12.7109375" style="78" customWidth="1"/>
    <col min="3324" max="3325" width="10.140625" style="78" bestFit="1" customWidth="1"/>
    <col min="3326" max="3548" width="8.7109375" style="78"/>
    <col min="3549" max="3549" width="30.42578125" style="78" bestFit="1" customWidth="1"/>
    <col min="3550" max="3550" width="11.28515625" style="78" customWidth="1"/>
    <col min="3551" max="3551" width="24.28515625" style="78" bestFit="1" customWidth="1"/>
    <col min="3552" max="3552" width="12.5703125" style="78" bestFit="1" customWidth="1"/>
    <col min="3553" max="3553" width="20.85546875" style="78" bestFit="1" customWidth="1"/>
    <col min="3554" max="3556" width="11.7109375" style="78" customWidth="1"/>
    <col min="3557" max="3557" width="14" style="78" customWidth="1"/>
    <col min="3558" max="3559" width="9.140625" style="78" customWidth="1"/>
    <col min="3560" max="3560" width="8.7109375" style="78"/>
    <col min="3561" max="3562" width="15" style="78" customWidth="1"/>
    <col min="3563" max="3563" width="16.85546875" style="78" bestFit="1" customWidth="1"/>
    <col min="3564" max="3564" width="12.5703125" style="78" customWidth="1"/>
    <col min="3565" max="3565" width="11.28515625" style="78" customWidth="1"/>
    <col min="3566" max="3566" width="8.7109375" style="78"/>
    <col min="3567" max="3567" width="12.42578125" style="78" customWidth="1"/>
    <col min="3568" max="3568" width="12.28515625" style="78" customWidth="1"/>
    <col min="3569" max="3569" width="11.28515625" style="78" customWidth="1"/>
    <col min="3570" max="3570" width="11.140625" style="78" customWidth="1"/>
    <col min="3571" max="3571" width="12.28515625" style="78" bestFit="1" customWidth="1"/>
    <col min="3572" max="3572" width="11" style="78" customWidth="1"/>
    <col min="3573" max="3574" width="11.140625" style="78" customWidth="1"/>
    <col min="3575" max="3575" width="19.7109375" style="78" customWidth="1"/>
    <col min="3576" max="3576" width="28.42578125" style="78" customWidth="1"/>
    <col min="3577" max="3577" width="53.85546875" style="78" bestFit="1" customWidth="1"/>
    <col min="3578" max="3578" width="8.7109375" style="78"/>
    <col min="3579" max="3579" width="12.7109375" style="78" customWidth="1"/>
    <col min="3580" max="3581" width="10.140625" style="78" bestFit="1" customWidth="1"/>
    <col min="3582" max="3804" width="8.7109375" style="78"/>
    <col min="3805" max="3805" width="30.42578125" style="78" bestFit="1" customWidth="1"/>
    <col min="3806" max="3806" width="11.28515625" style="78" customWidth="1"/>
    <col min="3807" max="3807" width="24.28515625" style="78" bestFit="1" customWidth="1"/>
    <col min="3808" max="3808" width="12.5703125" style="78" bestFit="1" customWidth="1"/>
    <col min="3809" max="3809" width="20.85546875" style="78" bestFit="1" customWidth="1"/>
    <col min="3810" max="3812" width="11.7109375" style="78" customWidth="1"/>
    <col min="3813" max="3813" width="14" style="78" customWidth="1"/>
    <col min="3814" max="3815" width="9.140625" style="78" customWidth="1"/>
    <col min="3816" max="3816" width="8.7109375" style="78"/>
    <col min="3817" max="3818" width="15" style="78" customWidth="1"/>
    <col min="3819" max="3819" width="16.85546875" style="78" bestFit="1" customWidth="1"/>
    <col min="3820" max="3820" width="12.5703125" style="78" customWidth="1"/>
    <col min="3821" max="3821" width="11.28515625" style="78" customWidth="1"/>
    <col min="3822" max="3822" width="8.7109375" style="78"/>
    <col min="3823" max="3823" width="12.42578125" style="78" customWidth="1"/>
    <col min="3824" max="3824" width="12.28515625" style="78" customWidth="1"/>
    <col min="3825" max="3825" width="11.28515625" style="78" customWidth="1"/>
    <col min="3826" max="3826" width="11.140625" style="78" customWidth="1"/>
    <col min="3827" max="3827" width="12.28515625" style="78" bestFit="1" customWidth="1"/>
    <col min="3828" max="3828" width="11" style="78" customWidth="1"/>
    <col min="3829" max="3830" width="11.140625" style="78" customWidth="1"/>
    <col min="3831" max="3831" width="19.7109375" style="78" customWidth="1"/>
    <col min="3832" max="3832" width="28.42578125" style="78" customWidth="1"/>
    <col min="3833" max="3833" width="53.85546875" style="78" bestFit="1" customWidth="1"/>
    <col min="3834" max="3834" width="8.7109375" style="78"/>
    <col min="3835" max="3835" width="12.7109375" style="78" customWidth="1"/>
    <col min="3836" max="3837" width="10.140625" style="78" bestFit="1" customWidth="1"/>
    <col min="3838" max="4060" width="8.7109375" style="78"/>
    <col min="4061" max="4061" width="30.42578125" style="78" bestFit="1" customWidth="1"/>
    <col min="4062" max="4062" width="11.28515625" style="78" customWidth="1"/>
    <col min="4063" max="4063" width="24.28515625" style="78" bestFit="1" customWidth="1"/>
    <col min="4064" max="4064" width="12.5703125" style="78" bestFit="1" customWidth="1"/>
    <col min="4065" max="4065" width="20.85546875" style="78" bestFit="1" customWidth="1"/>
    <col min="4066" max="4068" width="11.7109375" style="78" customWidth="1"/>
    <col min="4069" max="4069" width="14" style="78" customWidth="1"/>
    <col min="4070" max="4071" width="9.140625" style="78" customWidth="1"/>
    <col min="4072" max="4072" width="8.7109375" style="78"/>
    <col min="4073" max="4074" width="15" style="78" customWidth="1"/>
    <col min="4075" max="4075" width="16.85546875" style="78" bestFit="1" customWidth="1"/>
    <col min="4076" max="4076" width="12.5703125" style="78" customWidth="1"/>
    <col min="4077" max="4077" width="11.28515625" style="78" customWidth="1"/>
    <col min="4078" max="4078" width="8.7109375" style="78"/>
    <col min="4079" max="4079" width="12.42578125" style="78" customWidth="1"/>
    <col min="4080" max="4080" width="12.28515625" style="78" customWidth="1"/>
    <col min="4081" max="4081" width="11.28515625" style="78" customWidth="1"/>
    <col min="4082" max="4082" width="11.140625" style="78" customWidth="1"/>
    <col min="4083" max="4083" width="12.28515625" style="78" bestFit="1" customWidth="1"/>
    <col min="4084" max="4084" width="11" style="78" customWidth="1"/>
    <col min="4085" max="4086" width="11.140625" style="78" customWidth="1"/>
    <col min="4087" max="4087" width="19.7109375" style="78" customWidth="1"/>
    <col min="4088" max="4088" width="28.42578125" style="78" customWidth="1"/>
    <col min="4089" max="4089" width="53.85546875" style="78" bestFit="1" customWidth="1"/>
    <col min="4090" max="4090" width="8.7109375" style="78"/>
    <col min="4091" max="4091" width="12.7109375" style="78" customWidth="1"/>
    <col min="4092" max="4093" width="10.140625" style="78" bestFit="1" customWidth="1"/>
    <col min="4094" max="4316" width="8.7109375" style="78"/>
    <col min="4317" max="4317" width="30.42578125" style="78" bestFit="1" customWidth="1"/>
    <col min="4318" max="4318" width="11.28515625" style="78" customWidth="1"/>
    <col min="4319" max="4319" width="24.28515625" style="78" bestFit="1" customWidth="1"/>
    <col min="4320" max="4320" width="12.5703125" style="78" bestFit="1" customWidth="1"/>
    <col min="4321" max="4321" width="20.85546875" style="78" bestFit="1" customWidth="1"/>
    <col min="4322" max="4324" width="11.7109375" style="78" customWidth="1"/>
    <col min="4325" max="4325" width="14" style="78" customWidth="1"/>
    <col min="4326" max="4327" width="9.140625" style="78" customWidth="1"/>
    <col min="4328" max="4328" width="8.7109375" style="78"/>
    <col min="4329" max="4330" width="15" style="78" customWidth="1"/>
    <col min="4331" max="4331" width="16.85546875" style="78" bestFit="1" customWidth="1"/>
    <col min="4332" max="4332" width="12.5703125" style="78" customWidth="1"/>
    <col min="4333" max="4333" width="11.28515625" style="78" customWidth="1"/>
    <col min="4334" max="4334" width="8.7109375" style="78"/>
    <col min="4335" max="4335" width="12.42578125" style="78" customWidth="1"/>
    <col min="4336" max="4336" width="12.28515625" style="78" customWidth="1"/>
    <col min="4337" max="4337" width="11.28515625" style="78" customWidth="1"/>
    <col min="4338" max="4338" width="11.140625" style="78" customWidth="1"/>
    <col min="4339" max="4339" width="12.28515625" style="78" bestFit="1" customWidth="1"/>
    <col min="4340" max="4340" width="11" style="78" customWidth="1"/>
    <col min="4341" max="4342" width="11.140625" style="78" customWidth="1"/>
    <col min="4343" max="4343" width="19.7109375" style="78" customWidth="1"/>
    <col min="4344" max="4344" width="28.42578125" style="78" customWidth="1"/>
    <col min="4345" max="4345" width="53.85546875" style="78" bestFit="1" customWidth="1"/>
    <col min="4346" max="4346" width="8.7109375" style="78"/>
    <col min="4347" max="4347" width="12.7109375" style="78" customWidth="1"/>
    <col min="4348" max="4349" width="10.140625" style="78" bestFit="1" customWidth="1"/>
    <col min="4350" max="4572" width="8.7109375" style="78"/>
    <col min="4573" max="4573" width="30.42578125" style="78" bestFit="1" customWidth="1"/>
    <col min="4574" max="4574" width="11.28515625" style="78" customWidth="1"/>
    <col min="4575" max="4575" width="24.28515625" style="78" bestFit="1" customWidth="1"/>
    <col min="4576" max="4576" width="12.5703125" style="78" bestFit="1" customWidth="1"/>
    <col min="4577" max="4577" width="20.85546875" style="78" bestFit="1" customWidth="1"/>
    <col min="4578" max="4580" width="11.7109375" style="78" customWidth="1"/>
    <col min="4581" max="4581" width="14" style="78" customWidth="1"/>
    <col min="4582" max="4583" width="9.140625" style="78" customWidth="1"/>
    <col min="4584" max="4584" width="8.7109375" style="78"/>
    <col min="4585" max="4586" width="15" style="78" customWidth="1"/>
    <col min="4587" max="4587" width="16.85546875" style="78" bestFit="1" customWidth="1"/>
    <col min="4588" max="4588" width="12.5703125" style="78" customWidth="1"/>
    <col min="4589" max="4589" width="11.28515625" style="78" customWidth="1"/>
    <col min="4590" max="4590" width="8.7109375" style="78"/>
    <col min="4591" max="4591" width="12.42578125" style="78" customWidth="1"/>
    <col min="4592" max="4592" width="12.28515625" style="78" customWidth="1"/>
    <col min="4593" max="4593" width="11.28515625" style="78" customWidth="1"/>
    <col min="4594" max="4594" width="11.140625" style="78" customWidth="1"/>
    <col min="4595" max="4595" width="12.28515625" style="78" bestFit="1" customWidth="1"/>
    <col min="4596" max="4596" width="11" style="78" customWidth="1"/>
    <col min="4597" max="4598" width="11.140625" style="78" customWidth="1"/>
    <col min="4599" max="4599" width="19.7109375" style="78" customWidth="1"/>
    <col min="4600" max="4600" width="28.42578125" style="78" customWidth="1"/>
    <col min="4601" max="4601" width="53.85546875" style="78" bestFit="1" customWidth="1"/>
    <col min="4602" max="4602" width="8.7109375" style="78"/>
    <col min="4603" max="4603" width="12.7109375" style="78" customWidth="1"/>
    <col min="4604" max="4605" width="10.140625" style="78" bestFit="1" customWidth="1"/>
    <col min="4606" max="4828" width="8.7109375" style="78"/>
    <col min="4829" max="4829" width="30.42578125" style="78" bestFit="1" customWidth="1"/>
    <col min="4830" max="4830" width="11.28515625" style="78" customWidth="1"/>
    <col min="4831" max="4831" width="24.28515625" style="78" bestFit="1" customWidth="1"/>
    <col min="4832" max="4832" width="12.5703125" style="78" bestFit="1" customWidth="1"/>
    <col min="4833" max="4833" width="20.85546875" style="78" bestFit="1" customWidth="1"/>
    <col min="4834" max="4836" width="11.7109375" style="78" customWidth="1"/>
    <col min="4837" max="4837" width="14" style="78" customWidth="1"/>
    <col min="4838" max="4839" width="9.140625" style="78" customWidth="1"/>
    <col min="4840" max="4840" width="8.7109375" style="78"/>
    <col min="4841" max="4842" width="15" style="78" customWidth="1"/>
    <col min="4843" max="4843" width="16.85546875" style="78" bestFit="1" customWidth="1"/>
    <col min="4844" max="4844" width="12.5703125" style="78" customWidth="1"/>
    <col min="4845" max="4845" width="11.28515625" style="78" customWidth="1"/>
    <col min="4846" max="4846" width="8.7109375" style="78"/>
    <col min="4847" max="4847" width="12.42578125" style="78" customWidth="1"/>
    <col min="4848" max="4848" width="12.28515625" style="78" customWidth="1"/>
    <col min="4849" max="4849" width="11.28515625" style="78" customWidth="1"/>
    <col min="4850" max="4850" width="11.140625" style="78" customWidth="1"/>
    <col min="4851" max="4851" width="12.28515625" style="78" bestFit="1" customWidth="1"/>
    <col min="4852" max="4852" width="11" style="78" customWidth="1"/>
    <col min="4853" max="4854" width="11.140625" style="78" customWidth="1"/>
    <col min="4855" max="4855" width="19.7109375" style="78" customWidth="1"/>
    <col min="4856" max="4856" width="28.42578125" style="78" customWidth="1"/>
    <col min="4857" max="4857" width="53.85546875" style="78" bestFit="1" customWidth="1"/>
    <col min="4858" max="4858" width="8.7109375" style="78"/>
    <col min="4859" max="4859" width="12.7109375" style="78" customWidth="1"/>
    <col min="4860" max="4861" width="10.140625" style="78" bestFit="1" customWidth="1"/>
    <col min="4862" max="5084" width="8.7109375" style="78"/>
    <col min="5085" max="5085" width="30.42578125" style="78" bestFit="1" customWidth="1"/>
    <col min="5086" max="5086" width="11.28515625" style="78" customWidth="1"/>
    <col min="5087" max="5087" width="24.28515625" style="78" bestFit="1" customWidth="1"/>
    <col min="5088" max="5088" width="12.5703125" style="78" bestFit="1" customWidth="1"/>
    <col min="5089" max="5089" width="20.85546875" style="78" bestFit="1" customWidth="1"/>
    <col min="5090" max="5092" width="11.7109375" style="78" customWidth="1"/>
    <col min="5093" max="5093" width="14" style="78" customWidth="1"/>
    <col min="5094" max="5095" width="9.140625" style="78" customWidth="1"/>
    <col min="5096" max="5096" width="8.7109375" style="78"/>
    <col min="5097" max="5098" width="15" style="78" customWidth="1"/>
    <col min="5099" max="5099" width="16.85546875" style="78" bestFit="1" customWidth="1"/>
    <col min="5100" max="5100" width="12.5703125" style="78" customWidth="1"/>
    <col min="5101" max="5101" width="11.28515625" style="78" customWidth="1"/>
    <col min="5102" max="5102" width="8.7109375" style="78"/>
    <col min="5103" max="5103" width="12.42578125" style="78" customWidth="1"/>
    <col min="5104" max="5104" width="12.28515625" style="78" customWidth="1"/>
    <col min="5105" max="5105" width="11.28515625" style="78" customWidth="1"/>
    <col min="5106" max="5106" width="11.140625" style="78" customWidth="1"/>
    <col min="5107" max="5107" width="12.28515625" style="78" bestFit="1" customWidth="1"/>
    <col min="5108" max="5108" width="11" style="78" customWidth="1"/>
    <col min="5109" max="5110" width="11.140625" style="78" customWidth="1"/>
    <col min="5111" max="5111" width="19.7109375" style="78" customWidth="1"/>
    <col min="5112" max="5112" width="28.42578125" style="78" customWidth="1"/>
    <col min="5113" max="5113" width="53.85546875" style="78" bestFit="1" customWidth="1"/>
    <col min="5114" max="5114" width="8.7109375" style="78"/>
    <col min="5115" max="5115" width="12.7109375" style="78" customWidth="1"/>
    <col min="5116" max="5117" width="10.140625" style="78" bestFit="1" customWidth="1"/>
    <col min="5118" max="5340" width="8.7109375" style="78"/>
    <col min="5341" max="5341" width="30.42578125" style="78" bestFit="1" customWidth="1"/>
    <col min="5342" max="5342" width="11.28515625" style="78" customWidth="1"/>
    <col min="5343" max="5343" width="24.28515625" style="78" bestFit="1" customWidth="1"/>
    <col min="5344" max="5344" width="12.5703125" style="78" bestFit="1" customWidth="1"/>
    <col min="5345" max="5345" width="20.85546875" style="78" bestFit="1" customWidth="1"/>
    <col min="5346" max="5348" width="11.7109375" style="78" customWidth="1"/>
    <col min="5349" max="5349" width="14" style="78" customWidth="1"/>
    <col min="5350" max="5351" width="9.140625" style="78" customWidth="1"/>
    <col min="5352" max="5352" width="8.7109375" style="78"/>
    <col min="5353" max="5354" width="15" style="78" customWidth="1"/>
    <col min="5355" max="5355" width="16.85546875" style="78" bestFit="1" customWidth="1"/>
    <col min="5356" max="5356" width="12.5703125" style="78" customWidth="1"/>
    <col min="5357" max="5357" width="11.28515625" style="78" customWidth="1"/>
    <col min="5358" max="5358" width="8.7109375" style="78"/>
    <col min="5359" max="5359" width="12.42578125" style="78" customWidth="1"/>
    <col min="5360" max="5360" width="12.28515625" style="78" customWidth="1"/>
    <col min="5361" max="5361" width="11.28515625" style="78" customWidth="1"/>
    <col min="5362" max="5362" width="11.140625" style="78" customWidth="1"/>
    <col min="5363" max="5363" width="12.28515625" style="78" bestFit="1" customWidth="1"/>
    <col min="5364" max="5364" width="11" style="78" customWidth="1"/>
    <col min="5365" max="5366" width="11.140625" style="78" customWidth="1"/>
    <col min="5367" max="5367" width="19.7109375" style="78" customWidth="1"/>
    <col min="5368" max="5368" width="28.42578125" style="78" customWidth="1"/>
    <col min="5369" max="5369" width="53.85546875" style="78" bestFit="1" customWidth="1"/>
    <col min="5370" max="5370" width="8.7109375" style="78"/>
    <col min="5371" max="5371" width="12.7109375" style="78" customWidth="1"/>
    <col min="5372" max="5373" width="10.140625" style="78" bestFit="1" customWidth="1"/>
    <col min="5374" max="5596" width="8.7109375" style="78"/>
    <col min="5597" max="5597" width="30.42578125" style="78" bestFit="1" customWidth="1"/>
    <col min="5598" max="5598" width="11.28515625" style="78" customWidth="1"/>
    <col min="5599" max="5599" width="24.28515625" style="78" bestFit="1" customWidth="1"/>
    <col min="5600" max="5600" width="12.5703125" style="78" bestFit="1" customWidth="1"/>
    <col min="5601" max="5601" width="20.85546875" style="78" bestFit="1" customWidth="1"/>
    <col min="5602" max="5604" width="11.7109375" style="78" customWidth="1"/>
    <col min="5605" max="5605" width="14" style="78" customWidth="1"/>
    <col min="5606" max="5607" width="9.140625" style="78" customWidth="1"/>
    <col min="5608" max="5608" width="8.7109375" style="78"/>
    <col min="5609" max="5610" width="15" style="78" customWidth="1"/>
    <col min="5611" max="5611" width="16.85546875" style="78" bestFit="1" customWidth="1"/>
    <col min="5612" max="5612" width="12.5703125" style="78" customWidth="1"/>
    <col min="5613" max="5613" width="11.28515625" style="78" customWidth="1"/>
    <col min="5614" max="5614" width="8.7109375" style="78"/>
    <col min="5615" max="5615" width="12.42578125" style="78" customWidth="1"/>
    <col min="5616" max="5616" width="12.28515625" style="78" customWidth="1"/>
    <col min="5617" max="5617" width="11.28515625" style="78" customWidth="1"/>
    <col min="5618" max="5618" width="11.140625" style="78" customWidth="1"/>
    <col min="5619" max="5619" width="12.28515625" style="78" bestFit="1" customWidth="1"/>
    <col min="5620" max="5620" width="11" style="78" customWidth="1"/>
    <col min="5621" max="5622" width="11.140625" style="78" customWidth="1"/>
    <col min="5623" max="5623" width="19.7109375" style="78" customWidth="1"/>
    <col min="5624" max="5624" width="28.42578125" style="78" customWidth="1"/>
    <col min="5625" max="5625" width="53.85546875" style="78" bestFit="1" customWidth="1"/>
    <col min="5626" max="5626" width="8.7109375" style="78"/>
    <col min="5627" max="5627" width="12.7109375" style="78" customWidth="1"/>
    <col min="5628" max="5629" width="10.140625" style="78" bestFit="1" customWidth="1"/>
    <col min="5630" max="5852" width="8.7109375" style="78"/>
    <col min="5853" max="5853" width="30.42578125" style="78" bestFit="1" customWidth="1"/>
    <col min="5854" max="5854" width="11.28515625" style="78" customWidth="1"/>
    <col min="5855" max="5855" width="24.28515625" style="78" bestFit="1" customWidth="1"/>
    <col min="5856" max="5856" width="12.5703125" style="78" bestFit="1" customWidth="1"/>
    <col min="5857" max="5857" width="20.85546875" style="78" bestFit="1" customWidth="1"/>
    <col min="5858" max="5860" width="11.7109375" style="78" customWidth="1"/>
    <col min="5861" max="5861" width="14" style="78" customWidth="1"/>
    <col min="5862" max="5863" width="9.140625" style="78" customWidth="1"/>
    <col min="5864" max="5864" width="8.7109375" style="78"/>
    <col min="5865" max="5866" width="15" style="78" customWidth="1"/>
    <col min="5867" max="5867" width="16.85546875" style="78" bestFit="1" customWidth="1"/>
    <col min="5868" max="5868" width="12.5703125" style="78" customWidth="1"/>
    <col min="5869" max="5869" width="11.28515625" style="78" customWidth="1"/>
    <col min="5870" max="5870" width="8.7109375" style="78"/>
    <col min="5871" max="5871" width="12.42578125" style="78" customWidth="1"/>
    <col min="5872" max="5872" width="12.28515625" style="78" customWidth="1"/>
    <col min="5873" max="5873" width="11.28515625" style="78" customWidth="1"/>
    <col min="5874" max="5874" width="11.140625" style="78" customWidth="1"/>
    <col min="5875" max="5875" width="12.28515625" style="78" bestFit="1" customWidth="1"/>
    <col min="5876" max="5876" width="11" style="78" customWidth="1"/>
    <col min="5877" max="5878" width="11.140625" style="78" customWidth="1"/>
    <col min="5879" max="5879" width="19.7109375" style="78" customWidth="1"/>
    <col min="5880" max="5880" width="28.42578125" style="78" customWidth="1"/>
    <col min="5881" max="5881" width="53.85546875" style="78" bestFit="1" customWidth="1"/>
    <col min="5882" max="5882" width="8.7109375" style="78"/>
    <col min="5883" max="5883" width="12.7109375" style="78" customWidth="1"/>
    <col min="5884" max="5885" width="10.140625" style="78" bestFit="1" customWidth="1"/>
    <col min="5886" max="6108" width="8.7109375" style="78"/>
    <col min="6109" max="6109" width="30.42578125" style="78" bestFit="1" customWidth="1"/>
    <col min="6110" max="6110" width="11.28515625" style="78" customWidth="1"/>
    <col min="6111" max="6111" width="24.28515625" style="78" bestFit="1" customWidth="1"/>
    <col min="6112" max="6112" width="12.5703125" style="78" bestFit="1" customWidth="1"/>
    <col min="6113" max="6113" width="20.85546875" style="78" bestFit="1" customWidth="1"/>
    <col min="6114" max="6116" width="11.7109375" style="78" customWidth="1"/>
    <col min="6117" max="6117" width="14" style="78" customWidth="1"/>
    <col min="6118" max="6119" width="9.140625" style="78" customWidth="1"/>
    <col min="6120" max="6120" width="8.7109375" style="78"/>
    <col min="6121" max="6122" width="15" style="78" customWidth="1"/>
    <col min="6123" max="6123" width="16.85546875" style="78" bestFit="1" customWidth="1"/>
    <col min="6124" max="6124" width="12.5703125" style="78" customWidth="1"/>
    <col min="6125" max="6125" width="11.28515625" style="78" customWidth="1"/>
    <col min="6126" max="6126" width="8.7109375" style="78"/>
    <col min="6127" max="6127" width="12.42578125" style="78" customWidth="1"/>
    <col min="6128" max="6128" width="12.28515625" style="78" customWidth="1"/>
    <col min="6129" max="6129" width="11.28515625" style="78" customWidth="1"/>
    <col min="6130" max="6130" width="11.140625" style="78" customWidth="1"/>
    <col min="6131" max="6131" width="12.28515625" style="78" bestFit="1" customWidth="1"/>
    <col min="6132" max="6132" width="11" style="78" customWidth="1"/>
    <col min="6133" max="6134" width="11.140625" style="78" customWidth="1"/>
    <col min="6135" max="6135" width="19.7109375" style="78" customWidth="1"/>
    <col min="6136" max="6136" width="28.42578125" style="78" customWidth="1"/>
    <col min="6137" max="6137" width="53.85546875" style="78" bestFit="1" customWidth="1"/>
    <col min="6138" max="6138" width="8.7109375" style="78"/>
    <col min="6139" max="6139" width="12.7109375" style="78" customWidth="1"/>
    <col min="6140" max="6141" width="10.140625" style="78" bestFit="1" customWidth="1"/>
    <col min="6142" max="6364" width="8.7109375" style="78"/>
    <col min="6365" max="6365" width="30.42578125" style="78" bestFit="1" customWidth="1"/>
    <col min="6366" max="6366" width="11.28515625" style="78" customWidth="1"/>
    <col min="6367" max="6367" width="24.28515625" style="78" bestFit="1" customWidth="1"/>
    <col min="6368" max="6368" width="12.5703125" style="78" bestFit="1" customWidth="1"/>
    <col min="6369" max="6369" width="20.85546875" style="78" bestFit="1" customWidth="1"/>
    <col min="6370" max="6372" width="11.7109375" style="78" customWidth="1"/>
    <col min="6373" max="6373" width="14" style="78" customWidth="1"/>
    <col min="6374" max="6375" width="9.140625" style="78" customWidth="1"/>
    <col min="6376" max="6376" width="8.7109375" style="78"/>
    <col min="6377" max="6378" width="15" style="78" customWidth="1"/>
    <col min="6379" max="6379" width="16.85546875" style="78" bestFit="1" customWidth="1"/>
    <col min="6380" max="6380" width="12.5703125" style="78" customWidth="1"/>
    <col min="6381" max="6381" width="11.28515625" style="78" customWidth="1"/>
    <col min="6382" max="6382" width="8.7109375" style="78"/>
    <col min="6383" max="6383" width="12.42578125" style="78" customWidth="1"/>
    <col min="6384" max="6384" width="12.28515625" style="78" customWidth="1"/>
    <col min="6385" max="6385" width="11.28515625" style="78" customWidth="1"/>
    <col min="6386" max="6386" width="11.140625" style="78" customWidth="1"/>
    <col min="6387" max="6387" width="12.28515625" style="78" bestFit="1" customWidth="1"/>
    <col min="6388" max="6388" width="11" style="78" customWidth="1"/>
    <col min="6389" max="6390" width="11.140625" style="78" customWidth="1"/>
    <col min="6391" max="6391" width="19.7109375" style="78" customWidth="1"/>
    <col min="6392" max="6392" width="28.42578125" style="78" customWidth="1"/>
    <col min="6393" max="6393" width="53.85546875" style="78" bestFit="1" customWidth="1"/>
    <col min="6394" max="6394" width="8.7109375" style="78"/>
    <col min="6395" max="6395" width="12.7109375" style="78" customWidth="1"/>
    <col min="6396" max="6397" width="10.140625" style="78" bestFit="1" customWidth="1"/>
    <col min="6398" max="6620" width="8.7109375" style="78"/>
    <col min="6621" max="6621" width="30.42578125" style="78" bestFit="1" customWidth="1"/>
    <col min="6622" max="6622" width="11.28515625" style="78" customWidth="1"/>
    <col min="6623" max="6623" width="24.28515625" style="78" bestFit="1" customWidth="1"/>
    <col min="6624" max="6624" width="12.5703125" style="78" bestFit="1" customWidth="1"/>
    <col min="6625" max="6625" width="20.85546875" style="78" bestFit="1" customWidth="1"/>
    <col min="6626" max="6628" width="11.7109375" style="78" customWidth="1"/>
    <col min="6629" max="6629" width="14" style="78" customWidth="1"/>
    <col min="6630" max="6631" width="9.140625" style="78" customWidth="1"/>
    <col min="6632" max="6632" width="8.7109375" style="78"/>
    <col min="6633" max="6634" width="15" style="78" customWidth="1"/>
    <col min="6635" max="6635" width="16.85546875" style="78" bestFit="1" customWidth="1"/>
    <col min="6636" max="6636" width="12.5703125" style="78" customWidth="1"/>
    <col min="6637" max="6637" width="11.28515625" style="78" customWidth="1"/>
    <col min="6638" max="6638" width="8.7109375" style="78"/>
    <col min="6639" max="6639" width="12.42578125" style="78" customWidth="1"/>
    <col min="6640" max="6640" width="12.28515625" style="78" customWidth="1"/>
    <col min="6641" max="6641" width="11.28515625" style="78" customWidth="1"/>
    <col min="6642" max="6642" width="11.140625" style="78" customWidth="1"/>
    <col min="6643" max="6643" width="12.28515625" style="78" bestFit="1" customWidth="1"/>
    <col min="6644" max="6644" width="11" style="78" customWidth="1"/>
    <col min="6645" max="6646" width="11.140625" style="78" customWidth="1"/>
    <col min="6647" max="6647" width="19.7109375" style="78" customWidth="1"/>
    <col min="6648" max="6648" width="28.42578125" style="78" customWidth="1"/>
    <col min="6649" max="6649" width="53.85546875" style="78" bestFit="1" customWidth="1"/>
    <col min="6650" max="6650" width="8.7109375" style="78"/>
    <col min="6651" max="6651" width="12.7109375" style="78" customWidth="1"/>
    <col min="6652" max="6653" width="10.140625" style="78" bestFit="1" customWidth="1"/>
    <col min="6654" max="6876" width="8.7109375" style="78"/>
    <col min="6877" max="6877" width="30.42578125" style="78" bestFit="1" customWidth="1"/>
    <col min="6878" max="6878" width="11.28515625" style="78" customWidth="1"/>
    <col min="6879" max="6879" width="24.28515625" style="78" bestFit="1" customWidth="1"/>
    <col min="6880" max="6880" width="12.5703125" style="78" bestFit="1" customWidth="1"/>
    <col min="6881" max="6881" width="20.85546875" style="78" bestFit="1" customWidth="1"/>
    <col min="6882" max="6884" width="11.7109375" style="78" customWidth="1"/>
    <col min="6885" max="6885" width="14" style="78" customWidth="1"/>
    <col min="6886" max="6887" width="9.140625" style="78" customWidth="1"/>
    <col min="6888" max="6888" width="8.7109375" style="78"/>
    <col min="6889" max="6890" width="15" style="78" customWidth="1"/>
    <col min="6891" max="6891" width="16.85546875" style="78" bestFit="1" customWidth="1"/>
    <col min="6892" max="6892" width="12.5703125" style="78" customWidth="1"/>
    <col min="6893" max="6893" width="11.28515625" style="78" customWidth="1"/>
    <col min="6894" max="6894" width="8.7109375" style="78"/>
    <col min="6895" max="6895" width="12.42578125" style="78" customWidth="1"/>
    <col min="6896" max="6896" width="12.28515625" style="78" customWidth="1"/>
    <col min="6897" max="6897" width="11.28515625" style="78" customWidth="1"/>
    <col min="6898" max="6898" width="11.140625" style="78" customWidth="1"/>
    <col min="6899" max="6899" width="12.28515625" style="78" bestFit="1" customWidth="1"/>
    <col min="6900" max="6900" width="11" style="78" customWidth="1"/>
    <col min="6901" max="6902" width="11.140625" style="78" customWidth="1"/>
    <col min="6903" max="6903" width="19.7109375" style="78" customWidth="1"/>
    <col min="6904" max="6904" width="28.42578125" style="78" customWidth="1"/>
    <col min="6905" max="6905" width="53.85546875" style="78" bestFit="1" customWidth="1"/>
    <col min="6906" max="6906" width="8.7109375" style="78"/>
    <col min="6907" max="6907" width="12.7109375" style="78" customWidth="1"/>
    <col min="6908" max="6909" width="10.140625" style="78" bestFit="1" customWidth="1"/>
    <col min="6910" max="7132" width="8.7109375" style="78"/>
    <col min="7133" max="7133" width="30.42578125" style="78" bestFit="1" customWidth="1"/>
    <col min="7134" max="7134" width="11.28515625" style="78" customWidth="1"/>
    <col min="7135" max="7135" width="24.28515625" style="78" bestFit="1" customWidth="1"/>
    <col min="7136" max="7136" width="12.5703125" style="78" bestFit="1" customWidth="1"/>
    <col min="7137" max="7137" width="20.85546875" style="78" bestFit="1" customWidth="1"/>
    <col min="7138" max="7140" width="11.7109375" style="78" customWidth="1"/>
    <col min="7141" max="7141" width="14" style="78" customWidth="1"/>
    <col min="7142" max="7143" width="9.140625" style="78" customWidth="1"/>
    <col min="7144" max="7144" width="8.7109375" style="78"/>
    <col min="7145" max="7146" width="15" style="78" customWidth="1"/>
    <col min="7147" max="7147" width="16.85546875" style="78" bestFit="1" customWidth="1"/>
    <col min="7148" max="7148" width="12.5703125" style="78" customWidth="1"/>
    <col min="7149" max="7149" width="11.28515625" style="78" customWidth="1"/>
    <col min="7150" max="7150" width="8.7109375" style="78"/>
    <col min="7151" max="7151" width="12.42578125" style="78" customWidth="1"/>
    <col min="7152" max="7152" width="12.28515625" style="78" customWidth="1"/>
    <col min="7153" max="7153" width="11.28515625" style="78" customWidth="1"/>
    <col min="7154" max="7154" width="11.140625" style="78" customWidth="1"/>
    <col min="7155" max="7155" width="12.28515625" style="78" bestFit="1" customWidth="1"/>
    <col min="7156" max="7156" width="11" style="78" customWidth="1"/>
    <col min="7157" max="7158" width="11.140625" style="78" customWidth="1"/>
    <col min="7159" max="7159" width="19.7109375" style="78" customWidth="1"/>
    <col min="7160" max="7160" width="28.42578125" style="78" customWidth="1"/>
    <col min="7161" max="7161" width="53.85546875" style="78" bestFit="1" customWidth="1"/>
    <col min="7162" max="7162" width="8.7109375" style="78"/>
    <col min="7163" max="7163" width="12.7109375" style="78" customWidth="1"/>
    <col min="7164" max="7165" width="10.140625" style="78" bestFit="1" customWidth="1"/>
    <col min="7166" max="7388" width="8.7109375" style="78"/>
    <col min="7389" max="7389" width="30.42578125" style="78" bestFit="1" customWidth="1"/>
    <col min="7390" max="7390" width="11.28515625" style="78" customWidth="1"/>
    <col min="7391" max="7391" width="24.28515625" style="78" bestFit="1" customWidth="1"/>
    <col min="7392" max="7392" width="12.5703125" style="78" bestFit="1" customWidth="1"/>
    <col min="7393" max="7393" width="20.85546875" style="78" bestFit="1" customWidth="1"/>
    <col min="7394" max="7396" width="11.7109375" style="78" customWidth="1"/>
    <col min="7397" max="7397" width="14" style="78" customWidth="1"/>
    <col min="7398" max="7399" width="9.140625" style="78" customWidth="1"/>
    <col min="7400" max="7400" width="8.7109375" style="78"/>
    <col min="7401" max="7402" width="15" style="78" customWidth="1"/>
    <col min="7403" max="7403" width="16.85546875" style="78" bestFit="1" customWidth="1"/>
    <col min="7404" max="7404" width="12.5703125" style="78" customWidth="1"/>
    <col min="7405" max="7405" width="11.28515625" style="78" customWidth="1"/>
    <col min="7406" max="7406" width="8.7109375" style="78"/>
    <col min="7407" max="7407" width="12.42578125" style="78" customWidth="1"/>
    <col min="7408" max="7408" width="12.28515625" style="78" customWidth="1"/>
    <col min="7409" max="7409" width="11.28515625" style="78" customWidth="1"/>
    <col min="7410" max="7410" width="11.140625" style="78" customWidth="1"/>
    <col min="7411" max="7411" width="12.28515625" style="78" bestFit="1" customWidth="1"/>
    <col min="7412" max="7412" width="11" style="78" customWidth="1"/>
    <col min="7413" max="7414" width="11.140625" style="78" customWidth="1"/>
    <col min="7415" max="7415" width="19.7109375" style="78" customWidth="1"/>
    <col min="7416" max="7416" width="28.42578125" style="78" customWidth="1"/>
    <col min="7417" max="7417" width="53.85546875" style="78" bestFit="1" customWidth="1"/>
    <col min="7418" max="7418" width="8.7109375" style="78"/>
    <col min="7419" max="7419" width="12.7109375" style="78" customWidth="1"/>
    <col min="7420" max="7421" width="10.140625" style="78" bestFit="1" customWidth="1"/>
    <col min="7422" max="7644" width="8.7109375" style="78"/>
    <col min="7645" max="7645" width="30.42578125" style="78" bestFit="1" customWidth="1"/>
    <col min="7646" max="7646" width="11.28515625" style="78" customWidth="1"/>
    <col min="7647" max="7647" width="24.28515625" style="78" bestFit="1" customWidth="1"/>
    <col min="7648" max="7648" width="12.5703125" style="78" bestFit="1" customWidth="1"/>
    <col min="7649" max="7649" width="20.85546875" style="78" bestFit="1" customWidth="1"/>
    <col min="7650" max="7652" width="11.7109375" style="78" customWidth="1"/>
    <col min="7653" max="7653" width="14" style="78" customWidth="1"/>
    <col min="7654" max="7655" width="9.140625" style="78" customWidth="1"/>
    <col min="7656" max="7656" width="8.7109375" style="78"/>
    <col min="7657" max="7658" width="15" style="78" customWidth="1"/>
    <col min="7659" max="7659" width="16.85546875" style="78" bestFit="1" customWidth="1"/>
    <col min="7660" max="7660" width="12.5703125" style="78" customWidth="1"/>
    <col min="7661" max="7661" width="11.28515625" style="78" customWidth="1"/>
    <col min="7662" max="7662" width="8.7109375" style="78"/>
    <col min="7663" max="7663" width="12.42578125" style="78" customWidth="1"/>
    <col min="7664" max="7664" width="12.28515625" style="78" customWidth="1"/>
    <col min="7665" max="7665" width="11.28515625" style="78" customWidth="1"/>
    <col min="7666" max="7666" width="11.140625" style="78" customWidth="1"/>
    <col min="7667" max="7667" width="12.28515625" style="78" bestFit="1" customWidth="1"/>
    <col min="7668" max="7668" width="11" style="78" customWidth="1"/>
    <col min="7669" max="7670" width="11.140625" style="78" customWidth="1"/>
    <col min="7671" max="7671" width="19.7109375" style="78" customWidth="1"/>
    <col min="7672" max="7672" width="28.42578125" style="78" customWidth="1"/>
    <col min="7673" max="7673" width="53.85546875" style="78" bestFit="1" customWidth="1"/>
    <col min="7674" max="7674" width="8.7109375" style="78"/>
    <col min="7675" max="7675" width="12.7109375" style="78" customWidth="1"/>
    <col min="7676" max="7677" width="10.140625" style="78" bestFit="1" customWidth="1"/>
    <col min="7678" max="7900" width="8.7109375" style="78"/>
    <col min="7901" max="7901" width="30.42578125" style="78" bestFit="1" customWidth="1"/>
    <col min="7902" max="7902" width="11.28515625" style="78" customWidth="1"/>
    <col min="7903" max="7903" width="24.28515625" style="78" bestFit="1" customWidth="1"/>
    <col min="7904" max="7904" width="12.5703125" style="78" bestFit="1" customWidth="1"/>
    <col min="7905" max="7905" width="20.85546875" style="78" bestFit="1" customWidth="1"/>
    <col min="7906" max="7908" width="11.7109375" style="78" customWidth="1"/>
    <col min="7909" max="7909" width="14" style="78" customWidth="1"/>
    <col min="7910" max="7911" width="9.140625" style="78" customWidth="1"/>
    <col min="7912" max="7912" width="8.7109375" style="78"/>
    <col min="7913" max="7914" width="15" style="78" customWidth="1"/>
    <col min="7915" max="7915" width="16.85546875" style="78" bestFit="1" customWidth="1"/>
    <col min="7916" max="7916" width="12.5703125" style="78" customWidth="1"/>
    <col min="7917" max="7917" width="11.28515625" style="78" customWidth="1"/>
    <col min="7918" max="7918" width="8.7109375" style="78"/>
    <col min="7919" max="7919" width="12.42578125" style="78" customWidth="1"/>
    <col min="7920" max="7920" width="12.28515625" style="78" customWidth="1"/>
    <col min="7921" max="7921" width="11.28515625" style="78" customWidth="1"/>
    <col min="7922" max="7922" width="11.140625" style="78" customWidth="1"/>
    <col min="7923" max="7923" width="12.28515625" style="78" bestFit="1" customWidth="1"/>
    <col min="7924" max="7924" width="11" style="78" customWidth="1"/>
    <col min="7925" max="7926" width="11.140625" style="78" customWidth="1"/>
    <col min="7927" max="7927" width="19.7109375" style="78" customWidth="1"/>
    <col min="7928" max="7928" width="28.42578125" style="78" customWidth="1"/>
    <col min="7929" max="7929" width="53.85546875" style="78" bestFit="1" customWidth="1"/>
    <col min="7930" max="7930" width="8.7109375" style="78"/>
    <col min="7931" max="7931" width="12.7109375" style="78" customWidth="1"/>
    <col min="7932" max="7933" width="10.140625" style="78" bestFit="1" customWidth="1"/>
    <col min="7934" max="8156" width="8.7109375" style="78"/>
    <col min="8157" max="8157" width="30.42578125" style="78" bestFit="1" customWidth="1"/>
    <col min="8158" max="8158" width="11.28515625" style="78" customWidth="1"/>
    <col min="8159" max="8159" width="24.28515625" style="78" bestFit="1" customWidth="1"/>
    <col min="8160" max="8160" width="12.5703125" style="78" bestFit="1" customWidth="1"/>
    <col min="8161" max="8161" width="20.85546875" style="78" bestFit="1" customWidth="1"/>
    <col min="8162" max="8164" width="11.7109375" style="78" customWidth="1"/>
    <col min="8165" max="8165" width="14" style="78" customWidth="1"/>
    <col min="8166" max="8167" width="9.140625" style="78" customWidth="1"/>
    <col min="8168" max="8168" width="8.7109375" style="78"/>
    <col min="8169" max="8170" width="15" style="78" customWidth="1"/>
    <col min="8171" max="8171" width="16.85546875" style="78" bestFit="1" customWidth="1"/>
    <col min="8172" max="8172" width="12.5703125" style="78" customWidth="1"/>
    <col min="8173" max="8173" width="11.28515625" style="78" customWidth="1"/>
    <col min="8174" max="8174" width="8.7109375" style="78"/>
    <col min="8175" max="8175" width="12.42578125" style="78" customWidth="1"/>
    <col min="8176" max="8176" width="12.28515625" style="78" customWidth="1"/>
    <col min="8177" max="8177" width="11.28515625" style="78" customWidth="1"/>
    <col min="8178" max="8178" width="11.140625" style="78" customWidth="1"/>
    <col min="8179" max="8179" width="12.28515625" style="78" bestFit="1" customWidth="1"/>
    <col min="8180" max="8180" width="11" style="78" customWidth="1"/>
    <col min="8181" max="8182" width="11.140625" style="78" customWidth="1"/>
    <col min="8183" max="8183" width="19.7109375" style="78" customWidth="1"/>
    <col min="8184" max="8184" width="28.42578125" style="78" customWidth="1"/>
    <col min="8185" max="8185" width="53.85546875" style="78" bestFit="1" customWidth="1"/>
    <col min="8186" max="8186" width="8.7109375" style="78"/>
    <col min="8187" max="8187" width="12.7109375" style="78" customWidth="1"/>
    <col min="8188" max="8189" width="10.140625" style="78" bestFit="1" customWidth="1"/>
    <col min="8190" max="8412" width="8.7109375" style="78"/>
    <col min="8413" max="8413" width="30.42578125" style="78" bestFit="1" customWidth="1"/>
    <col min="8414" max="8414" width="11.28515625" style="78" customWidth="1"/>
    <col min="8415" max="8415" width="24.28515625" style="78" bestFit="1" customWidth="1"/>
    <col min="8416" max="8416" width="12.5703125" style="78" bestFit="1" customWidth="1"/>
    <col min="8417" max="8417" width="20.85546875" style="78" bestFit="1" customWidth="1"/>
    <col min="8418" max="8420" width="11.7109375" style="78" customWidth="1"/>
    <col min="8421" max="8421" width="14" style="78" customWidth="1"/>
    <col min="8422" max="8423" width="9.140625" style="78" customWidth="1"/>
    <col min="8424" max="8424" width="8.7109375" style="78"/>
    <col min="8425" max="8426" width="15" style="78" customWidth="1"/>
    <col min="8427" max="8427" width="16.85546875" style="78" bestFit="1" customWidth="1"/>
    <col min="8428" max="8428" width="12.5703125" style="78" customWidth="1"/>
    <col min="8429" max="8429" width="11.28515625" style="78" customWidth="1"/>
    <col min="8430" max="8430" width="8.7109375" style="78"/>
    <col min="8431" max="8431" width="12.42578125" style="78" customWidth="1"/>
    <col min="8432" max="8432" width="12.28515625" style="78" customWidth="1"/>
    <col min="8433" max="8433" width="11.28515625" style="78" customWidth="1"/>
    <col min="8434" max="8434" width="11.140625" style="78" customWidth="1"/>
    <col min="8435" max="8435" width="12.28515625" style="78" bestFit="1" customWidth="1"/>
    <col min="8436" max="8436" width="11" style="78" customWidth="1"/>
    <col min="8437" max="8438" width="11.140625" style="78" customWidth="1"/>
    <col min="8439" max="8439" width="19.7109375" style="78" customWidth="1"/>
    <col min="8440" max="8440" width="28.42578125" style="78" customWidth="1"/>
    <col min="8441" max="8441" width="53.85546875" style="78" bestFit="1" customWidth="1"/>
    <col min="8442" max="8442" width="8.7109375" style="78"/>
    <col min="8443" max="8443" width="12.7109375" style="78" customWidth="1"/>
    <col min="8444" max="8445" width="10.140625" style="78" bestFit="1" customWidth="1"/>
    <col min="8446" max="8668" width="8.7109375" style="78"/>
    <col min="8669" max="8669" width="30.42578125" style="78" bestFit="1" customWidth="1"/>
    <col min="8670" max="8670" width="11.28515625" style="78" customWidth="1"/>
    <col min="8671" max="8671" width="24.28515625" style="78" bestFit="1" customWidth="1"/>
    <col min="8672" max="8672" width="12.5703125" style="78" bestFit="1" customWidth="1"/>
    <col min="8673" max="8673" width="20.85546875" style="78" bestFit="1" customWidth="1"/>
    <col min="8674" max="8676" width="11.7109375" style="78" customWidth="1"/>
    <col min="8677" max="8677" width="14" style="78" customWidth="1"/>
    <col min="8678" max="8679" width="9.140625" style="78" customWidth="1"/>
    <col min="8680" max="8680" width="8.7109375" style="78"/>
    <col min="8681" max="8682" width="15" style="78" customWidth="1"/>
    <col min="8683" max="8683" width="16.85546875" style="78" bestFit="1" customWidth="1"/>
    <col min="8684" max="8684" width="12.5703125" style="78" customWidth="1"/>
    <col min="8685" max="8685" width="11.28515625" style="78" customWidth="1"/>
    <col min="8686" max="8686" width="8.7109375" style="78"/>
    <col min="8687" max="8687" width="12.42578125" style="78" customWidth="1"/>
    <col min="8688" max="8688" width="12.28515625" style="78" customWidth="1"/>
    <col min="8689" max="8689" width="11.28515625" style="78" customWidth="1"/>
    <col min="8690" max="8690" width="11.140625" style="78" customWidth="1"/>
    <col min="8691" max="8691" width="12.28515625" style="78" bestFit="1" customWidth="1"/>
    <col min="8692" max="8692" width="11" style="78" customWidth="1"/>
    <col min="8693" max="8694" width="11.140625" style="78" customWidth="1"/>
    <col min="8695" max="8695" width="19.7109375" style="78" customWidth="1"/>
    <col min="8696" max="8696" width="28.42578125" style="78" customWidth="1"/>
    <col min="8697" max="8697" width="53.85546875" style="78" bestFit="1" customWidth="1"/>
    <col min="8698" max="8698" width="8.7109375" style="78"/>
    <col min="8699" max="8699" width="12.7109375" style="78" customWidth="1"/>
    <col min="8700" max="8701" width="10.140625" style="78" bestFit="1" customWidth="1"/>
    <col min="8702" max="8924" width="8.7109375" style="78"/>
    <col min="8925" max="8925" width="30.42578125" style="78" bestFit="1" customWidth="1"/>
    <col min="8926" max="8926" width="11.28515625" style="78" customWidth="1"/>
    <col min="8927" max="8927" width="24.28515625" style="78" bestFit="1" customWidth="1"/>
    <col min="8928" max="8928" width="12.5703125" style="78" bestFit="1" customWidth="1"/>
    <col min="8929" max="8929" width="20.85546875" style="78" bestFit="1" customWidth="1"/>
    <col min="8930" max="8932" width="11.7109375" style="78" customWidth="1"/>
    <col min="8933" max="8933" width="14" style="78" customWidth="1"/>
    <col min="8934" max="8935" width="9.140625" style="78" customWidth="1"/>
    <col min="8936" max="8936" width="8.7109375" style="78"/>
    <col min="8937" max="8938" width="15" style="78" customWidth="1"/>
    <col min="8939" max="8939" width="16.85546875" style="78" bestFit="1" customWidth="1"/>
    <col min="8940" max="8940" width="12.5703125" style="78" customWidth="1"/>
    <col min="8941" max="8941" width="11.28515625" style="78" customWidth="1"/>
    <col min="8942" max="8942" width="8.7109375" style="78"/>
    <col min="8943" max="8943" width="12.42578125" style="78" customWidth="1"/>
    <col min="8944" max="8944" width="12.28515625" style="78" customWidth="1"/>
    <col min="8945" max="8945" width="11.28515625" style="78" customWidth="1"/>
    <col min="8946" max="8946" width="11.140625" style="78" customWidth="1"/>
    <col min="8947" max="8947" width="12.28515625" style="78" bestFit="1" customWidth="1"/>
    <col min="8948" max="8948" width="11" style="78" customWidth="1"/>
    <col min="8949" max="8950" width="11.140625" style="78" customWidth="1"/>
    <col min="8951" max="8951" width="19.7109375" style="78" customWidth="1"/>
    <col min="8952" max="8952" width="28.42578125" style="78" customWidth="1"/>
    <col min="8953" max="8953" width="53.85546875" style="78" bestFit="1" customWidth="1"/>
    <col min="8954" max="8954" width="8.7109375" style="78"/>
    <col min="8955" max="8955" width="12.7109375" style="78" customWidth="1"/>
    <col min="8956" max="8957" width="10.140625" style="78" bestFit="1" customWidth="1"/>
    <col min="8958" max="9180" width="8.7109375" style="78"/>
    <col min="9181" max="9181" width="30.42578125" style="78" bestFit="1" customWidth="1"/>
    <col min="9182" max="9182" width="11.28515625" style="78" customWidth="1"/>
    <col min="9183" max="9183" width="24.28515625" style="78" bestFit="1" customWidth="1"/>
    <col min="9184" max="9184" width="12.5703125" style="78" bestFit="1" customWidth="1"/>
    <col min="9185" max="9185" width="20.85546875" style="78" bestFit="1" customWidth="1"/>
    <col min="9186" max="9188" width="11.7109375" style="78" customWidth="1"/>
    <col min="9189" max="9189" width="14" style="78" customWidth="1"/>
    <col min="9190" max="9191" width="9.140625" style="78" customWidth="1"/>
    <col min="9192" max="9192" width="8.7109375" style="78"/>
    <col min="9193" max="9194" width="15" style="78" customWidth="1"/>
    <col min="9195" max="9195" width="16.85546875" style="78" bestFit="1" customWidth="1"/>
    <col min="9196" max="9196" width="12.5703125" style="78" customWidth="1"/>
    <col min="9197" max="9197" width="11.28515625" style="78" customWidth="1"/>
    <col min="9198" max="9198" width="8.7109375" style="78"/>
    <col min="9199" max="9199" width="12.42578125" style="78" customWidth="1"/>
    <col min="9200" max="9200" width="12.28515625" style="78" customWidth="1"/>
    <col min="9201" max="9201" width="11.28515625" style="78" customWidth="1"/>
    <col min="9202" max="9202" width="11.140625" style="78" customWidth="1"/>
    <col min="9203" max="9203" width="12.28515625" style="78" bestFit="1" customWidth="1"/>
    <col min="9204" max="9204" width="11" style="78" customWidth="1"/>
    <col min="9205" max="9206" width="11.140625" style="78" customWidth="1"/>
    <col min="9207" max="9207" width="19.7109375" style="78" customWidth="1"/>
    <col min="9208" max="9208" width="28.42578125" style="78" customWidth="1"/>
    <col min="9209" max="9209" width="53.85546875" style="78" bestFit="1" customWidth="1"/>
    <col min="9210" max="9210" width="8.7109375" style="78"/>
    <col min="9211" max="9211" width="12.7109375" style="78" customWidth="1"/>
    <col min="9212" max="9213" width="10.140625" style="78" bestFit="1" customWidth="1"/>
    <col min="9214" max="9436" width="8.7109375" style="78"/>
    <col min="9437" max="9437" width="30.42578125" style="78" bestFit="1" customWidth="1"/>
    <col min="9438" max="9438" width="11.28515625" style="78" customWidth="1"/>
    <col min="9439" max="9439" width="24.28515625" style="78" bestFit="1" customWidth="1"/>
    <col min="9440" max="9440" width="12.5703125" style="78" bestFit="1" customWidth="1"/>
    <col min="9441" max="9441" width="20.85546875" style="78" bestFit="1" customWidth="1"/>
    <col min="9442" max="9444" width="11.7109375" style="78" customWidth="1"/>
    <col min="9445" max="9445" width="14" style="78" customWidth="1"/>
    <col min="9446" max="9447" width="9.140625" style="78" customWidth="1"/>
    <col min="9448" max="9448" width="8.7109375" style="78"/>
    <col min="9449" max="9450" width="15" style="78" customWidth="1"/>
    <col min="9451" max="9451" width="16.85546875" style="78" bestFit="1" customWidth="1"/>
    <col min="9452" max="9452" width="12.5703125" style="78" customWidth="1"/>
    <col min="9453" max="9453" width="11.28515625" style="78" customWidth="1"/>
    <col min="9454" max="9454" width="8.7109375" style="78"/>
    <col min="9455" max="9455" width="12.42578125" style="78" customWidth="1"/>
    <col min="9456" max="9456" width="12.28515625" style="78" customWidth="1"/>
    <col min="9457" max="9457" width="11.28515625" style="78" customWidth="1"/>
    <col min="9458" max="9458" width="11.140625" style="78" customWidth="1"/>
    <col min="9459" max="9459" width="12.28515625" style="78" bestFit="1" customWidth="1"/>
    <col min="9460" max="9460" width="11" style="78" customWidth="1"/>
    <col min="9461" max="9462" width="11.140625" style="78" customWidth="1"/>
    <col min="9463" max="9463" width="19.7109375" style="78" customWidth="1"/>
    <col min="9464" max="9464" width="28.42578125" style="78" customWidth="1"/>
    <col min="9465" max="9465" width="53.85546875" style="78" bestFit="1" customWidth="1"/>
    <col min="9466" max="9466" width="8.7109375" style="78"/>
    <col min="9467" max="9467" width="12.7109375" style="78" customWidth="1"/>
    <col min="9468" max="9469" width="10.140625" style="78" bestFit="1" customWidth="1"/>
    <col min="9470" max="9692" width="8.7109375" style="78"/>
    <col min="9693" max="9693" width="30.42578125" style="78" bestFit="1" customWidth="1"/>
    <col min="9694" max="9694" width="11.28515625" style="78" customWidth="1"/>
    <col min="9695" max="9695" width="24.28515625" style="78" bestFit="1" customWidth="1"/>
    <col min="9696" max="9696" width="12.5703125" style="78" bestFit="1" customWidth="1"/>
    <col min="9697" max="9697" width="20.85546875" style="78" bestFit="1" customWidth="1"/>
    <col min="9698" max="9700" width="11.7109375" style="78" customWidth="1"/>
    <col min="9701" max="9701" width="14" style="78" customWidth="1"/>
    <col min="9702" max="9703" width="9.140625" style="78" customWidth="1"/>
    <col min="9704" max="9704" width="8.7109375" style="78"/>
    <col min="9705" max="9706" width="15" style="78" customWidth="1"/>
    <col min="9707" max="9707" width="16.85546875" style="78" bestFit="1" customWidth="1"/>
    <col min="9708" max="9708" width="12.5703125" style="78" customWidth="1"/>
    <col min="9709" max="9709" width="11.28515625" style="78" customWidth="1"/>
    <col min="9710" max="9710" width="8.7109375" style="78"/>
    <col min="9711" max="9711" width="12.42578125" style="78" customWidth="1"/>
    <col min="9712" max="9712" width="12.28515625" style="78" customWidth="1"/>
    <col min="9713" max="9713" width="11.28515625" style="78" customWidth="1"/>
    <col min="9714" max="9714" width="11.140625" style="78" customWidth="1"/>
    <col min="9715" max="9715" width="12.28515625" style="78" bestFit="1" customWidth="1"/>
    <col min="9716" max="9716" width="11" style="78" customWidth="1"/>
    <col min="9717" max="9718" width="11.140625" style="78" customWidth="1"/>
    <col min="9719" max="9719" width="19.7109375" style="78" customWidth="1"/>
    <col min="9720" max="9720" width="28.42578125" style="78" customWidth="1"/>
    <col min="9721" max="9721" width="53.85546875" style="78" bestFit="1" customWidth="1"/>
    <col min="9722" max="9722" width="8.7109375" style="78"/>
    <col min="9723" max="9723" width="12.7109375" style="78" customWidth="1"/>
    <col min="9724" max="9725" width="10.140625" style="78" bestFit="1" customWidth="1"/>
    <col min="9726" max="9948" width="8.7109375" style="78"/>
    <col min="9949" max="9949" width="30.42578125" style="78" bestFit="1" customWidth="1"/>
    <col min="9950" max="9950" width="11.28515625" style="78" customWidth="1"/>
    <col min="9951" max="9951" width="24.28515625" style="78" bestFit="1" customWidth="1"/>
    <col min="9952" max="9952" width="12.5703125" style="78" bestFit="1" customWidth="1"/>
    <col min="9953" max="9953" width="20.85546875" style="78" bestFit="1" customWidth="1"/>
    <col min="9954" max="9956" width="11.7109375" style="78" customWidth="1"/>
    <col min="9957" max="9957" width="14" style="78" customWidth="1"/>
    <col min="9958" max="9959" width="9.140625" style="78" customWidth="1"/>
    <col min="9960" max="9960" width="8.7109375" style="78"/>
    <col min="9961" max="9962" width="15" style="78" customWidth="1"/>
    <col min="9963" max="9963" width="16.85546875" style="78" bestFit="1" customWidth="1"/>
    <col min="9964" max="9964" width="12.5703125" style="78" customWidth="1"/>
    <col min="9965" max="9965" width="11.28515625" style="78" customWidth="1"/>
    <col min="9966" max="9966" width="8.7109375" style="78"/>
    <col min="9967" max="9967" width="12.42578125" style="78" customWidth="1"/>
    <col min="9968" max="9968" width="12.28515625" style="78" customWidth="1"/>
    <col min="9969" max="9969" width="11.28515625" style="78" customWidth="1"/>
    <col min="9970" max="9970" width="11.140625" style="78" customWidth="1"/>
    <col min="9971" max="9971" width="12.28515625" style="78" bestFit="1" customWidth="1"/>
    <col min="9972" max="9972" width="11" style="78" customWidth="1"/>
    <col min="9973" max="9974" width="11.140625" style="78" customWidth="1"/>
    <col min="9975" max="9975" width="19.7109375" style="78" customWidth="1"/>
    <col min="9976" max="9976" width="28.42578125" style="78" customWidth="1"/>
    <col min="9977" max="9977" width="53.85546875" style="78" bestFit="1" customWidth="1"/>
    <col min="9978" max="9978" width="8.7109375" style="78"/>
    <col min="9979" max="9979" width="12.7109375" style="78" customWidth="1"/>
    <col min="9980" max="9981" width="10.140625" style="78" bestFit="1" customWidth="1"/>
    <col min="9982" max="10204" width="8.7109375" style="78"/>
    <col min="10205" max="10205" width="30.42578125" style="78" bestFit="1" customWidth="1"/>
    <col min="10206" max="10206" width="11.28515625" style="78" customWidth="1"/>
    <col min="10207" max="10207" width="24.28515625" style="78" bestFit="1" customWidth="1"/>
    <col min="10208" max="10208" width="12.5703125" style="78" bestFit="1" customWidth="1"/>
    <col min="10209" max="10209" width="20.85546875" style="78" bestFit="1" customWidth="1"/>
    <col min="10210" max="10212" width="11.7109375" style="78" customWidth="1"/>
    <col min="10213" max="10213" width="14" style="78" customWidth="1"/>
    <col min="10214" max="10215" width="9.140625" style="78" customWidth="1"/>
    <col min="10216" max="10216" width="8.7109375" style="78"/>
    <col min="10217" max="10218" width="15" style="78" customWidth="1"/>
    <col min="10219" max="10219" width="16.85546875" style="78" bestFit="1" customWidth="1"/>
    <col min="10220" max="10220" width="12.5703125" style="78" customWidth="1"/>
    <col min="10221" max="10221" width="11.28515625" style="78" customWidth="1"/>
    <col min="10222" max="10222" width="8.7109375" style="78"/>
    <col min="10223" max="10223" width="12.42578125" style="78" customWidth="1"/>
    <col min="10224" max="10224" width="12.28515625" style="78" customWidth="1"/>
    <col min="10225" max="10225" width="11.28515625" style="78" customWidth="1"/>
    <col min="10226" max="10226" width="11.140625" style="78" customWidth="1"/>
    <col min="10227" max="10227" width="12.28515625" style="78" bestFit="1" customWidth="1"/>
    <col min="10228" max="10228" width="11" style="78" customWidth="1"/>
    <col min="10229" max="10230" width="11.140625" style="78" customWidth="1"/>
    <col min="10231" max="10231" width="19.7109375" style="78" customWidth="1"/>
    <col min="10232" max="10232" width="28.42578125" style="78" customWidth="1"/>
    <col min="10233" max="10233" width="53.85546875" style="78" bestFit="1" customWidth="1"/>
    <col min="10234" max="10234" width="8.7109375" style="78"/>
    <col min="10235" max="10235" width="12.7109375" style="78" customWidth="1"/>
    <col min="10236" max="10237" width="10.140625" style="78" bestFit="1" customWidth="1"/>
    <col min="10238" max="10460" width="8.7109375" style="78"/>
    <col min="10461" max="10461" width="30.42578125" style="78" bestFit="1" customWidth="1"/>
    <col min="10462" max="10462" width="11.28515625" style="78" customWidth="1"/>
    <col min="10463" max="10463" width="24.28515625" style="78" bestFit="1" customWidth="1"/>
    <col min="10464" max="10464" width="12.5703125" style="78" bestFit="1" customWidth="1"/>
    <col min="10465" max="10465" width="20.85546875" style="78" bestFit="1" customWidth="1"/>
    <col min="10466" max="10468" width="11.7109375" style="78" customWidth="1"/>
    <col min="10469" max="10469" width="14" style="78" customWidth="1"/>
    <col min="10470" max="10471" width="9.140625" style="78" customWidth="1"/>
    <col min="10472" max="10472" width="8.7109375" style="78"/>
    <col min="10473" max="10474" width="15" style="78" customWidth="1"/>
    <col min="10475" max="10475" width="16.85546875" style="78" bestFit="1" customWidth="1"/>
    <col min="10476" max="10476" width="12.5703125" style="78" customWidth="1"/>
    <col min="10477" max="10477" width="11.28515625" style="78" customWidth="1"/>
    <col min="10478" max="10478" width="8.7109375" style="78"/>
    <col min="10479" max="10479" width="12.42578125" style="78" customWidth="1"/>
    <col min="10480" max="10480" width="12.28515625" style="78" customWidth="1"/>
    <col min="10481" max="10481" width="11.28515625" style="78" customWidth="1"/>
    <col min="10482" max="10482" width="11.140625" style="78" customWidth="1"/>
    <col min="10483" max="10483" width="12.28515625" style="78" bestFit="1" customWidth="1"/>
    <col min="10484" max="10484" width="11" style="78" customWidth="1"/>
    <col min="10485" max="10486" width="11.140625" style="78" customWidth="1"/>
    <col min="10487" max="10487" width="19.7109375" style="78" customWidth="1"/>
    <col min="10488" max="10488" width="28.42578125" style="78" customWidth="1"/>
    <col min="10489" max="10489" width="53.85546875" style="78" bestFit="1" customWidth="1"/>
    <col min="10490" max="10490" width="8.7109375" style="78"/>
    <col min="10491" max="10491" width="12.7109375" style="78" customWidth="1"/>
    <col min="10492" max="10493" width="10.140625" style="78" bestFit="1" customWidth="1"/>
    <col min="10494" max="10716" width="8.7109375" style="78"/>
    <col min="10717" max="10717" width="30.42578125" style="78" bestFit="1" customWidth="1"/>
    <col min="10718" max="10718" width="11.28515625" style="78" customWidth="1"/>
    <col min="10719" max="10719" width="24.28515625" style="78" bestFit="1" customWidth="1"/>
    <col min="10720" max="10720" width="12.5703125" style="78" bestFit="1" customWidth="1"/>
    <col min="10721" max="10721" width="20.85546875" style="78" bestFit="1" customWidth="1"/>
    <col min="10722" max="10724" width="11.7109375" style="78" customWidth="1"/>
    <col min="10725" max="10725" width="14" style="78" customWidth="1"/>
    <col min="10726" max="10727" width="9.140625" style="78" customWidth="1"/>
    <col min="10728" max="10728" width="8.7109375" style="78"/>
    <col min="10729" max="10730" width="15" style="78" customWidth="1"/>
    <col min="10731" max="10731" width="16.85546875" style="78" bestFit="1" customWidth="1"/>
    <col min="10732" max="10732" width="12.5703125" style="78" customWidth="1"/>
    <col min="10733" max="10733" width="11.28515625" style="78" customWidth="1"/>
    <col min="10734" max="10734" width="8.7109375" style="78"/>
    <col min="10735" max="10735" width="12.42578125" style="78" customWidth="1"/>
    <col min="10736" max="10736" width="12.28515625" style="78" customWidth="1"/>
    <col min="10737" max="10737" width="11.28515625" style="78" customWidth="1"/>
    <col min="10738" max="10738" width="11.140625" style="78" customWidth="1"/>
    <col min="10739" max="10739" width="12.28515625" style="78" bestFit="1" customWidth="1"/>
    <col min="10740" max="10740" width="11" style="78" customWidth="1"/>
    <col min="10741" max="10742" width="11.140625" style="78" customWidth="1"/>
    <col min="10743" max="10743" width="19.7109375" style="78" customWidth="1"/>
    <col min="10744" max="10744" width="28.42578125" style="78" customWidth="1"/>
    <col min="10745" max="10745" width="53.85546875" style="78" bestFit="1" customWidth="1"/>
    <col min="10746" max="10746" width="8.7109375" style="78"/>
    <col min="10747" max="10747" width="12.7109375" style="78" customWidth="1"/>
    <col min="10748" max="10749" width="10.140625" style="78" bestFit="1" customWidth="1"/>
    <col min="10750" max="10972" width="8.7109375" style="78"/>
    <col min="10973" max="10973" width="30.42578125" style="78" bestFit="1" customWidth="1"/>
    <col min="10974" max="10974" width="11.28515625" style="78" customWidth="1"/>
    <col min="10975" max="10975" width="24.28515625" style="78" bestFit="1" customWidth="1"/>
    <col min="10976" max="10976" width="12.5703125" style="78" bestFit="1" customWidth="1"/>
    <col min="10977" max="10977" width="20.85546875" style="78" bestFit="1" customWidth="1"/>
    <col min="10978" max="10980" width="11.7109375" style="78" customWidth="1"/>
    <col min="10981" max="10981" width="14" style="78" customWidth="1"/>
    <col min="10982" max="10983" width="9.140625" style="78" customWidth="1"/>
    <col min="10984" max="10984" width="8.7109375" style="78"/>
    <col min="10985" max="10986" width="15" style="78" customWidth="1"/>
    <col min="10987" max="10987" width="16.85546875" style="78" bestFit="1" customWidth="1"/>
    <col min="10988" max="10988" width="12.5703125" style="78" customWidth="1"/>
    <col min="10989" max="10989" width="11.28515625" style="78" customWidth="1"/>
    <col min="10990" max="10990" width="8.7109375" style="78"/>
    <col min="10991" max="10991" width="12.42578125" style="78" customWidth="1"/>
    <col min="10992" max="10992" width="12.28515625" style="78" customWidth="1"/>
    <col min="10993" max="10993" width="11.28515625" style="78" customWidth="1"/>
    <col min="10994" max="10994" width="11.140625" style="78" customWidth="1"/>
    <col min="10995" max="10995" width="12.28515625" style="78" bestFit="1" customWidth="1"/>
    <col min="10996" max="10996" width="11" style="78" customWidth="1"/>
    <col min="10997" max="10998" width="11.140625" style="78" customWidth="1"/>
    <col min="10999" max="10999" width="19.7109375" style="78" customWidth="1"/>
    <col min="11000" max="11000" width="28.42578125" style="78" customWidth="1"/>
    <col min="11001" max="11001" width="53.85546875" style="78" bestFit="1" customWidth="1"/>
    <col min="11002" max="11002" width="8.7109375" style="78"/>
    <col min="11003" max="11003" width="12.7109375" style="78" customWidth="1"/>
    <col min="11004" max="11005" width="10.140625" style="78" bestFit="1" customWidth="1"/>
    <col min="11006" max="11228" width="8.7109375" style="78"/>
    <col min="11229" max="11229" width="30.42578125" style="78" bestFit="1" customWidth="1"/>
    <col min="11230" max="11230" width="11.28515625" style="78" customWidth="1"/>
    <col min="11231" max="11231" width="24.28515625" style="78" bestFit="1" customWidth="1"/>
    <col min="11232" max="11232" width="12.5703125" style="78" bestFit="1" customWidth="1"/>
    <col min="11233" max="11233" width="20.85546875" style="78" bestFit="1" customWidth="1"/>
    <col min="11234" max="11236" width="11.7109375" style="78" customWidth="1"/>
    <col min="11237" max="11237" width="14" style="78" customWidth="1"/>
    <col min="11238" max="11239" width="9.140625" style="78" customWidth="1"/>
    <col min="11240" max="11240" width="8.7109375" style="78"/>
    <col min="11241" max="11242" width="15" style="78" customWidth="1"/>
    <col min="11243" max="11243" width="16.85546875" style="78" bestFit="1" customWidth="1"/>
    <col min="11244" max="11244" width="12.5703125" style="78" customWidth="1"/>
    <col min="11245" max="11245" width="11.28515625" style="78" customWidth="1"/>
    <col min="11246" max="11246" width="8.7109375" style="78"/>
    <col min="11247" max="11247" width="12.42578125" style="78" customWidth="1"/>
    <col min="11248" max="11248" width="12.28515625" style="78" customWidth="1"/>
    <col min="11249" max="11249" width="11.28515625" style="78" customWidth="1"/>
    <col min="11250" max="11250" width="11.140625" style="78" customWidth="1"/>
    <col min="11251" max="11251" width="12.28515625" style="78" bestFit="1" customWidth="1"/>
    <col min="11252" max="11252" width="11" style="78" customWidth="1"/>
    <col min="11253" max="11254" width="11.140625" style="78" customWidth="1"/>
    <col min="11255" max="11255" width="19.7109375" style="78" customWidth="1"/>
    <col min="11256" max="11256" width="28.42578125" style="78" customWidth="1"/>
    <col min="11257" max="11257" width="53.85546875" style="78" bestFit="1" customWidth="1"/>
    <col min="11258" max="11258" width="8.7109375" style="78"/>
    <col min="11259" max="11259" width="12.7109375" style="78" customWidth="1"/>
    <col min="11260" max="11261" width="10.140625" style="78" bestFit="1" customWidth="1"/>
    <col min="11262" max="11484" width="8.7109375" style="78"/>
    <col min="11485" max="11485" width="30.42578125" style="78" bestFit="1" customWidth="1"/>
    <col min="11486" max="11486" width="11.28515625" style="78" customWidth="1"/>
    <col min="11487" max="11487" width="24.28515625" style="78" bestFit="1" customWidth="1"/>
    <col min="11488" max="11488" width="12.5703125" style="78" bestFit="1" customWidth="1"/>
    <col min="11489" max="11489" width="20.85546875" style="78" bestFit="1" customWidth="1"/>
    <col min="11490" max="11492" width="11.7109375" style="78" customWidth="1"/>
    <col min="11493" max="11493" width="14" style="78" customWidth="1"/>
    <col min="11494" max="11495" width="9.140625" style="78" customWidth="1"/>
    <col min="11496" max="11496" width="8.7109375" style="78"/>
    <col min="11497" max="11498" width="15" style="78" customWidth="1"/>
    <col min="11499" max="11499" width="16.85546875" style="78" bestFit="1" customWidth="1"/>
    <col min="11500" max="11500" width="12.5703125" style="78" customWidth="1"/>
    <col min="11501" max="11501" width="11.28515625" style="78" customWidth="1"/>
    <col min="11502" max="11502" width="8.7109375" style="78"/>
    <col min="11503" max="11503" width="12.42578125" style="78" customWidth="1"/>
    <col min="11504" max="11504" width="12.28515625" style="78" customWidth="1"/>
    <col min="11505" max="11505" width="11.28515625" style="78" customWidth="1"/>
    <col min="11506" max="11506" width="11.140625" style="78" customWidth="1"/>
    <col min="11507" max="11507" width="12.28515625" style="78" bestFit="1" customWidth="1"/>
    <col min="11508" max="11508" width="11" style="78" customWidth="1"/>
    <col min="11509" max="11510" width="11.140625" style="78" customWidth="1"/>
    <col min="11511" max="11511" width="19.7109375" style="78" customWidth="1"/>
    <col min="11512" max="11512" width="28.42578125" style="78" customWidth="1"/>
    <col min="11513" max="11513" width="53.85546875" style="78" bestFit="1" customWidth="1"/>
    <col min="11514" max="11514" width="8.7109375" style="78"/>
    <col min="11515" max="11515" width="12.7109375" style="78" customWidth="1"/>
    <col min="11516" max="11517" width="10.140625" style="78" bestFit="1" customWidth="1"/>
    <col min="11518" max="11740" width="8.7109375" style="78"/>
    <col min="11741" max="11741" width="30.42578125" style="78" bestFit="1" customWidth="1"/>
    <col min="11742" max="11742" width="11.28515625" style="78" customWidth="1"/>
    <col min="11743" max="11743" width="24.28515625" style="78" bestFit="1" customWidth="1"/>
    <col min="11744" max="11744" width="12.5703125" style="78" bestFit="1" customWidth="1"/>
    <col min="11745" max="11745" width="20.85546875" style="78" bestFit="1" customWidth="1"/>
    <col min="11746" max="11748" width="11.7109375" style="78" customWidth="1"/>
    <col min="11749" max="11749" width="14" style="78" customWidth="1"/>
    <col min="11750" max="11751" width="9.140625" style="78" customWidth="1"/>
    <col min="11752" max="11752" width="8.7109375" style="78"/>
    <col min="11753" max="11754" width="15" style="78" customWidth="1"/>
    <col min="11755" max="11755" width="16.85546875" style="78" bestFit="1" customWidth="1"/>
    <col min="11756" max="11756" width="12.5703125" style="78" customWidth="1"/>
    <col min="11757" max="11757" width="11.28515625" style="78" customWidth="1"/>
    <col min="11758" max="11758" width="8.7109375" style="78"/>
    <col min="11759" max="11759" width="12.42578125" style="78" customWidth="1"/>
    <col min="11760" max="11760" width="12.28515625" style="78" customWidth="1"/>
    <col min="11761" max="11761" width="11.28515625" style="78" customWidth="1"/>
    <col min="11762" max="11762" width="11.140625" style="78" customWidth="1"/>
    <col min="11763" max="11763" width="12.28515625" style="78" bestFit="1" customWidth="1"/>
    <col min="11764" max="11764" width="11" style="78" customWidth="1"/>
    <col min="11765" max="11766" width="11.140625" style="78" customWidth="1"/>
    <col min="11767" max="11767" width="19.7109375" style="78" customWidth="1"/>
    <col min="11768" max="11768" width="28.42578125" style="78" customWidth="1"/>
    <col min="11769" max="11769" width="53.85546875" style="78" bestFit="1" customWidth="1"/>
    <col min="11770" max="11770" width="8.7109375" style="78"/>
    <col min="11771" max="11771" width="12.7109375" style="78" customWidth="1"/>
    <col min="11772" max="11773" width="10.140625" style="78" bestFit="1" customWidth="1"/>
    <col min="11774" max="11996" width="8.7109375" style="78"/>
    <col min="11997" max="11997" width="30.42578125" style="78" bestFit="1" customWidth="1"/>
    <col min="11998" max="11998" width="11.28515625" style="78" customWidth="1"/>
    <col min="11999" max="11999" width="24.28515625" style="78" bestFit="1" customWidth="1"/>
    <col min="12000" max="12000" width="12.5703125" style="78" bestFit="1" customWidth="1"/>
    <col min="12001" max="12001" width="20.85546875" style="78" bestFit="1" customWidth="1"/>
    <col min="12002" max="12004" width="11.7109375" style="78" customWidth="1"/>
    <col min="12005" max="12005" width="14" style="78" customWidth="1"/>
    <col min="12006" max="12007" width="9.140625" style="78" customWidth="1"/>
    <col min="12008" max="12008" width="8.7109375" style="78"/>
    <col min="12009" max="12010" width="15" style="78" customWidth="1"/>
    <col min="12011" max="12011" width="16.85546875" style="78" bestFit="1" customWidth="1"/>
    <col min="12012" max="12012" width="12.5703125" style="78" customWidth="1"/>
    <col min="12013" max="12013" width="11.28515625" style="78" customWidth="1"/>
    <col min="12014" max="12014" width="8.7109375" style="78"/>
    <col min="12015" max="12015" width="12.42578125" style="78" customWidth="1"/>
    <col min="12016" max="12016" width="12.28515625" style="78" customWidth="1"/>
    <col min="12017" max="12017" width="11.28515625" style="78" customWidth="1"/>
    <col min="12018" max="12018" width="11.140625" style="78" customWidth="1"/>
    <col min="12019" max="12019" width="12.28515625" style="78" bestFit="1" customWidth="1"/>
    <col min="12020" max="12020" width="11" style="78" customWidth="1"/>
    <col min="12021" max="12022" width="11.140625" style="78" customWidth="1"/>
    <col min="12023" max="12023" width="19.7109375" style="78" customWidth="1"/>
    <col min="12024" max="12024" width="28.42578125" style="78" customWidth="1"/>
    <col min="12025" max="12025" width="53.85546875" style="78" bestFit="1" customWidth="1"/>
    <col min="12026" max="12026" width="8.7109375" style="78"/>
    <col min="12027" max="12027" width="12.7109375" style="78" customWidth="1"/>
    <col min="12028" max="12029" width="10.140625" style="78" bestFit="1" customWidth="1"/>
    <col min="12030" max="12252" width="8.7109375" style="78"/>
    <col min="12253" max="12253" width="30.42578125" style="78" bestFit="1" customWidth="1"/>
    <col min="12254" max="12254" width="11.28515625" style="78" customWidth="1"/>
    <col min="12255" max="12255" width="24.28515625" style="78" bestFit="1" customWidth="1"/>
    <col min="12256" max="12256" width="12.5703125" style="78" bestFit="1" customWidth="1"/>
    <col min="12257" max="12257" width="20.85546875" style="78" bestFit="1" customWidth="1"/>
    <col min="12258" max="12260" width="11.7109375" style="78" customWidth="1"/>
    <col min="12261" max="12261" width="14" style="78" customWidth="1"/>
    <col min="12262" max="12263" width="9.140625" style="78" customWidth="1"/>
    <col min="12264" max="12264" width="8.7109375" style="78"/>
    <col min="12265" max="12266" width="15" style="78" customWidth="1"/>
    <col min="12267" max="12267" width="16.85546875" style="78" bestFit="1" customWidth="1"/>
    <col min="12268" max="12268" width="12.5703125" style="78" customWidth="1"/>
    <col min="12269" max="12269" width="11.28515625" style="78" customWidth="1"/>
    <col min="12270" max="12270" width="8.7109375" style="78"/>
    <col min="12271" max="12271" width="12.42578125" style="78" customWidth="1"/>
    <col min="12272" max="12272" width="12.28515625" style="78" customWidth="1"/>
    <col min="12273" max="12273" width="11.28515625" style="78" customWidth="1"/>
    <col min="12274" max="12274" width="11.140625" style="78" customWidth="1"/>
    <col min="12275" max="12275" width="12.28515625" style="78" bestFit="1" customWidth="1"/>
    <col min="12276" max="12276" width="11" style="78" customWidth="1"/>
    <col min="12277" max="12278" width="11.140625" style="78" customWidth="1"/>
    <col min="12279" max="12279" width="19.7109375" style="78" customWidth="1"/>
    <col min="12280" max="12280" width="28.42578125" style="78" customWidth="1"/>
    <col min="12281" max="12281" width="53.85546875" style="78" bestFit="1" customWidth="1"/>
    <col min="12282" max="12282" width="8.7109375" style="78"/>
    <col min="12283" max="12283" width="12.7109375" style="78" customWidth="1"/>
    <col min="12284" max="12285" width="10.140625" style="78" bestFit="1" customWidth="1"/>
    <col min="12286" max="12508" width="8.7109375" style="78"/>
    <col min="12509" max="12509" width="30.42578125" style="78" bestFit="1" customWidth="1"/>
    <col min="12510" max="12510" width="11.28515625" style="78" customWidth="1"/>
    <col min="12511" max="12511" width="24.28515625" style="78" bestFit="1" customWidth="1"/>
    <col min="12512" max="12512" width="12.5703125" style="78" bestFit="1" customWidth="1"/>
    <col min="12513" max="12513" width="20.85546875" style="78" bestFit="1" customWidth="1"/>
    <col min="12514" max="12516" width="11.7109375" style="78" customWidth="1"/>
    <col min="12517" max="12517" width="14" style="78" customWidth="1"/>
    <col min="12518" max="12519" width="9.140625" style="78" customWidth="1"/>
    <col min="12520" max="12520" width="8.7109375" style="78"/>
    <col min="12521" max="12522" width="15" style="78" customWidth="1"/>
    <col min="12523" max="12523" width="16.85546875" style="78" bestFit="1" customWidth="1"/>
    <col min="12524" max="12524" width="12.5703125" style="78" customWidth="1"/>
    <col min="12525" max="12525" width="11.28515625" style="78" customWidth="1"/>
    <col min="12526" max="12526" width="8.7109375" style="78"/>
    <col min="12527" max="12527" width="12.42578125" style="78" customWidth="1"/>
    <col min="12528" max="12528" width="12.28515625" style="78" customWidth="1"/>
    <col min="12529" max="12529" width="11.28515625" style="78" customWidth="1"/>
    <col min="12530" max="12530" width="11.140625" style="78" customWidth="1"/>
    <col min="12531" max="12531" width="12.28515625" style="78" bestFit="1" customWidth="1"/>
    <col min="12532" max="12532" width="11" style="78" customWidth="1"/>
    <col min="12533" max="12534" width="11.140625" style="78" customWidth="1"/>
    <col min="12535" max="12535" width="19.7109375" style="78" customWidth="1"/>
    <col min="12536" max="12536" width="28.42578125" style="78" customWidth="1"/>
    <col min="12537" max="12537" width="53.85546875" style="78" bestFit="1" customWidth="1"/>
    <col min="12538" max="12538" width="8.7109375" style="78"/>
    <col min="12539" max="12539" width="12.7109375" style="78" customWidth="1"/>
    <col min="12540" max="12541" width="10.140625" style="78" bestFit="1" customWidth="1"/>
    <col min="12542" max="12764" width="8.7109375" style="78"/>
    <col min="12765" max="12765" width="30.42578125" style="78" bestFit="1" customWidth="1"/>
    <col min="12766" max="12766" width="11.28515625" style="78" customWidth="1"/>
    <col min="12767" max="12767" width="24.28515625" style="78" bestFit="1" customWidth="1"/>
    <col min="12768" max="12768" width="12.5703125" style="78" bestFit="1" customWidth="1"/>
    <col min="12769" max="12769" width="20.85546875" style="78" bestFit="1" customWidth="1"/>
    <col min="12770" max="12772" width="11.7109375" style="78" customWidth="1"/>
    <col min="12773" max="12773" width="14" style="78" customWidth="1"/>
    <col min="12774" max="12775" width="9.140625" style="78" customWidth="1"/>
    <col min="12776" max="12776" width="8.7109375" style="78"/>
    <col min="12777" max="12778" width="15" style="78" customWidth="1"/>
    <col min="12779" max="12779" width="16.85546875" style="78" bestFit="1" customWidth="1"/>
    <col min="12780" max="12780" width="12.5703125" style="78" customWidth="1"/>
    <col min="12781" max="12781" width="11.28515625" style="78" customWidth="1"/>
    <col min="12782" max="12782" width="8.7109375" style="78"/>
    <col min="12783" max="12783" width="12.42578125" style="78" customWidth="1"/>
    <col min="12784" max="12784" width="12.28515625" style="78" customWidth="1"/>
    <col min="12785" max="12785" width="11.28515625" style="78" customWidth="1"/>
    <col min="12786" max="12786" width="11.140625" style="78" customWidth="1"/>
    <col min="12787" max="12787" width="12.28515625" style="78" bestFit="1" customWidth="1"/>
    <col min="12788" max="12788" width="11" style="78" customWidth="1"/>
    <col min="12789" max="12790" width="11.140625" style="78" customWidth="1"/>
    <col min="12791" max="12791" width="19.7109375" style="78" customWidth="1"/>
    <col min="12792" max="12792" width="28.42578125" style="78" customWidth="1"/>
    <col min="12793" max="12793" width="53.85546875" style="78" bestFit="1" customWidth="1"/>
    <col min="12794" max="12794" width="8.7109375" style="78"/>
    <col min="12795" max="12795" width="12.7109375" style="78" customWidth="1"/>
    <col min="12796" max="12797" width="10.140625" style="78" bestFit="1" customWidth="1"/>
    <col min="12798" max="13020" width="8.7109375" style="78"/>
    <col min="13021" max="13021" width="30.42578125" style="78" bestFit="1" customWidth="1"/>
    <col min="13022" max="13022" width="11.28515625" style="78" customWidth="1"/>
    <col min="13023" max="13023" width="24.28515625" style="78" bestFit="1" customWidth="1"/>
    <col min="13024" max="13024" width="12.5703125" style="78" bestFit="1" customWidth="1"/>
    <col min="13025" max="13025" width="20.85546875" style="78" bestFit="1" customWidth="1"/>
    <col min="13026" max="13028" width="11.7109375" style="78" customWidth="1"/>
    <col min="13029" max="13029" width="14" style="78" customWidth="1"/>
    <col min="13030" max="13031" width="9.140625" style="78" customWidth="1"/>
    <col min="13032" max="13032" width="8.7109375" style="78"/>
    <col min="13033" max="13034" width="15" style="78" customWidth="1"/>
    <col min="13035" max="13035" width="16.85546875" style="78" bestFit="1" customWidth="1"/>
    <col min="13036" max="13036" width="12.5703125" style="78" customWidth="1"/>
    <col min="13037" max="13037" width="11.28515625" style="78" customWidth="1"/>
    <col min="13038" max="13038" width="8.7109375" style="78"/>
    <col min="13039" max="13039" width="12.42578125" style="78" customWidth="1"/>
    <col min="13040" max="13040" width="12.28515625" style="78" customWidth="1"/>
    <col min="13041" max="13041" width="11.28515625" style="78" customWidth="1"/>
    <col min="13042" max="13042" width="11.140625" style="78" customWidth="1"/>
    <col min="13043" max="13043" width="12.28515625" style="78" bestFit="1" customWidth="1"/>
    <col min="13044" max="13044" width="11" style="78" customWidth="1"/>
    <col min="13045" max="13046" width="11.140625" style="78" customWidth="1"/>
    <col min="13047" max="13047" width="19.7109375" style="78" customWidth="1"/>
    <col min="13048" max="13048" width="28.42578125" style="78" customWidth="1"/>
    <col min="13049" max="13049" width="53.85546875" style="78" bestFit="1" customWidth="1"/>
    <col min="13050" max="13050" width="8.7109375" style="78"/>
    <col min="13051" max="13051" width="12.7109375" style="78" customWidth="1"/>
    <col min="13052" max="13053" width="10.140625" style="78" bestFit="1" customWidth="1"/>
    <col min="13054" max="13276" width="8.7109375" style="78"/>
    <col min="13277" max="13277" width="30.42578125" style="78" bestFit="1" customWidth="1"/>
    <col min="13278" max="13278" width="11.28515625" style="78" customWidth="1"/>
    <col min="13279" max="13279" width="24.28515625" style="78" bestFit="1" customWidth="1"/>
    <col min="13280" max="13280" width="12.5703125" style="78" bestFit="1" customWidth="1"/>
    <col min="13281" max="13281" width="20.85546875" style="78" bestFit="1" customWidth="1"/>
    <col min="13282" max="13284" width="11.7109375" style="78" customWidth="1"/>
    <col min="13285" max="13285" width="14" style="78" customWidth="1"/>
    <col min="13286" max="13287" width="9.140625" style="78" customWidth="1"/>
    <col min="13288" max="13288" width="8.7109375" style="78"/>
    <col min="13289" max="13290" width="15" style="78" customWidth="1"/>
    <col min="13291" max="13291" width="16.85546875" style="78" bestFit="1" customWidth="1"/>
    <col min="13292" max="13292" width="12.5703125" style="78" customWidth="1"/>
    <col min="13293" max="13293" width="11.28515625" style="78" customWidth="1"/>
    <col min="13294" max="13294" width="8.7109375" style="78"/>
    <col min="13295" max="13295" width="12.42578125" style="78" customWidth="1"/>
    <col min="13296" max="13296" width="12.28515625" style="78" customWidth="1"/>
    <col min="13297" max="13297" width="11.28515625" style="78" customWidth="1"/>
    <col min="13298" max="13298" width="11.140625" style="78" customWidth="1"/>
    <col min="13299" max="13299" width="12.28515625" style="78" bestFit="1" customWidth="1"/>
    <col min="13300" max="13300" width="11" style="78" customWidth="1"/>
    <col min="13301" max="13302" width="11.140625" style="78" customWidth="1"/>
    <col min="13303" max="13303" width="19.7109375" style="78" customWidth="1"/>
    <col min="13304" max="13304" width="28.42578125" style="78" customWidth="1"/>
    <col min="13305" max="13305" width="53.85546875" style="78" bestFit="1" customWidth="1"/>
    <col min="13306" max="13306" width="8.7109375" style="78"/>
    <col min="13307" max="13307" width="12.7109375" style="78" customWidth="1"/>
    <col min="13308" max="13309" width="10.140625" style="78" bestFit="1" customWidth="1"/>
    <col min="13310" max="13532" width="8.7109375" style="78"/>
    <col min="13533" max="13533" width="30.42578125" style="78" bestFit="1" customWidth="1"/>
    <col min="13534" max="13534" width="11.28515625" style="78" customWidth="1"/>
    <col min="13535" max="13535" width="24.28515625" style="78" bestFit="1" customWidth="1"/>
    <col min="13536" max="13536" width="12.5703125" style="78" bestFit="1" customWidth="1"/>
    <col min="13537" max="13537" width="20.85546875" style="78" bestFit="1" customWidth="1"/>
    <col min="13538" max="13540" width="11.7109375" style="78" customWidth="1"/>
    <col min="13541" max="13541" width="14" style="78" customWidth="1"/>
    <col min="13542" max="13543" width="9.140625" style="78" customWidth="1"/>
    <col min="13544" max="13544" width="8.7109375" style="78"/>
    <col min="13545" max="13546" width="15" style="78" customWidth="1"/>
    <col min="13547" max="13547" width="16.85546875" style="78" bestFit="1" customWidth="1"/>
    <col min="13548" max="13548" width="12.5703125" style="78" customWidth="1"/>
    <col min="13549" max="13549" width="11.28515625" style="78" customWidth="1"/>
    <col min="13550" max="13550" width="8.7109375" style="78"/>
    <col min="13551" max="13551" width="12.42578125" style="78" customWidth="1"/>
    <col min="13552" max="13552" width="12.28515625" style="78" customWidth="1"/>
    <col min="13553" max="13553" width="11.28515625" style="78" customWidth="1"/>
    <col min="13554" max="13554" width="11.140625" style="78" customWidth="1"/>
    <col min="13555" max="13555" width="12.28515625" style="78" bestFit="1" customWidth="1"/>
    <col min="13556" max="13556" width="11" style="78" customWidth="1"/>
    <col min="13557" max="13558" width="11.140625" style="78" customWidth="1"/>
    <col min="13559" max="13559" width="19.7109375" style="78" customWidth="1"/>
    <col min="13560" max="13560" width="28.42578125" style="78" customWidth="1"/>
    <col min="13561" max="13561" width="53.85546875" style="78" bestFit="1" customWidth="1"/>
    <col min="13562" max="13562" width="8.7109375" style="78"/>
    <col min="13563" max="13563" width="12.7109375" style="78" customWidth="1"/>
    <col min="13564" max="13565" width="10.140625" style="78" bestFit="1" customWidth="1"/>
    <col min="13566" max="13788" width="8.7109375" style="78"/>
    <col min="13789" max="13789" width="30.42578125" style="78" bestFit="1" customWidth="1"/>
    <col min="13790" max="13790" width="11.28515625" style="78" customWidth="1"/>
    <col min="13791" max="13791" width="24.28515625" style="78" bestFit="1" customWidth="1"/>
    <col min="13792" max="13792" width="12.5703125" style="78" bestFit="1" customWidth="1"/>
    <col min="13793" max="13793" width="20.85546875" style="78" bestFit="1" customWidth="1"/>
    <col min="13794" max="13796" width="11.7109375" style="78" customWidth="1"/>
    <col min="13797" max="13797" width="14" style="78" customWidth="1"/>
    <col min="13798" max="13799" width="9.140625" style="78" customWidth="1"/>
    <col min="13800" max="13800" width="8.7109375" style="78"/>
    <col min="13801" max="13802" width="15" style="78" customWidth="1"/>
    <col min="13803" max="13803" width="16.85546875" style="78" bestFit="1" customWidth="1"/>
    <col min="13804" max="13804" width="12.5703125" style="78" customWidth="1"/>
    <col min="13805" max="13805" width="11.28515625" style="78" customWidth="1"/>
    <col min="13806" max="13806" width="8.7109375" style="78"/>
    <col min="13807" max="13807" width="12.42578125" style="78" customWidth="1"/>
    <col min="13808" max="13808" width="12.28515625" style="78" customWidth="1"/>
    <col min="13809" max="13809" width="11.28515625" style="78" customWidth="1"/>
    <col min="13810" max="13810" width="11.140625" style="78" customWidth="1"/>
    <col min="13811" max="13811" width="12.28515625" style="78" bestFit="1" customWidth="1"/>
    <col min="13812" max="13812" width="11" style="78" customWidth="1"/>
    <col min="13813" max="13814" width="11.140625" style="78" customWidth="1"/>
    <col min="13815" max="13815" width="19.7109375" style="78" customWidth="1"/>
    <col min="13816" max="13816" width="28.42578125" style="78" customWidth="1"/>
    <col min="13817" max="13817" width="53.85546875" style="78" bestFit="1" customWidth="1"/>
    <col min="13818" max="13818" width="8.7109375" style="78"/>
    <col min="13819" max="13819" width="12.7109375" style="78" customWidth="1"/>
    <col min="13820" max="13821" width="10.140625" style="78" bestFit="1" customWidth="1"/>
    <col min="13822" max="14044" width="8.7109375" style="78"/>
    <col min="14045" max="14045" width="30.42578125" style="78" bestFit="1" customWidth="1"/>
    <col min="14046" max="14046" width="11.28515625" style="78" customWidth="1"/>
    <col min="14047" max="14047" width="24.28515625" style="78" bestFit="1" customWidth="1"/>
    <col min="14048" max="14048" width="12.5703125" style="78" bestFit="1" customWidth="1"/>
    <col min="14049" max="14049" width="20.85546875" style="78" bestFit="1" customWidth="1"/>
    <col min="14050" max="14052" width="11.7109375" style="78" customWidth="1"/>
    <col min="14053" max="14053" width="14" style="78" customWidth="1"/>
    <col min="14054" max="14055" width="9.140625" style="78" customWidth="1"/>
    <col min="14056" max="14056" width="8.7109375" style="78"/>
    <col min="14057" max="14058" width="15" style="78" customWidth="1"/>
    <col min="14059" max="14059" width="16.85546875" style="78" bestFit="1" customWidth="1"/>
    <col min="14060" max="14060" width="12.5703125" style="78" customWidth="1"/>
    <col min="14061" max="14061" width="11.28515625" style="78" customWidth="1"/>
    <col min="14062" max="14062" width="8.7109375" style="78"/>
    <col min="14063" max="14063" width="12.42578125" style="78" customWidth="1"/>
    <col min="14064" max="14064" width="12.28515625" style="78" customWidth="1"/>
    <col min="14065" max="14065" width="11.28515625" style="78" customWidth="1"/>
    <col min="14066" max="14066" width="11.140625" style="78" customWidth="1"/>
    <col min="14067" max="14067" width="12.28515625" style="78" bestFit="1" customWidth="1"/>
    <col min="14068" max="14068" width="11" style="78" customWidth="1"/>
    <col min="14069" max="14070" width="11.140625" style="78" customWidth="1"/>
    <col min="14071" max="14071" width="19.7109375" style="78" customWidth="1"/>
    <col min="14072" max="14072" width="28.42578125" style="78" customWidth="1"/>
    <col min="14073" max="14073" width="53.85546875" style="78" bestFit="1" customWidth="1"/>
    <col min="14074" max="14074" width="8.7109375" style="78"/>
    <col min="14075" max="14075" width="12.7109375" style="78" customWidth="1"/>
    <col min="14076" max="14077" width="10.140625" style="78" bestFit="1" customWidth="1"/>
    <col min="14078" max="14300" width="8.7109375" style="78"/>
    <col min="14301" max="14301" width="30.42578125" style="78" bestFit="1" customWidth="1"/>
    <col min="14302" max="14302" width="11.28515625" style="78" customWidth="1"/>
    <col min="14303" max="14303" width="24.28515625" style="78" bestFit="1" customWidth="1"/>
    <col min="14304" max="14304" width="12.5703125" style="78" bestFit="1" customWidth="1"/>
    <col min="14305" max="14305" width="20.85546875" style="78" bestFit="1" customWidth="1"/>
    <col min="14306" max="14308" width="11.7109375" style="78" customWidth="1"/>
    <col min="14309" max="14309" width="14" style="78" customWidth="1"/>
    <col min="14310" max="14311" width="9.140625" style="78" customWidth="1"/>
    <col min="14312" max="14312" width="8.7109375" style="78"/>
    <col min="14313" max="14314" width="15" style="78" customWidth="1"/>
    <col min="14315" max="14315" width="16.85546875" style="78" bestFit="1" customWidth="1"/>
    <col min="14316" max="14316" width="12.5703125" style="78" customWidth="1"/>
    <col min="14317" max="14317" width="11.28515625" style="78" customWidth="1"/>
    <col min="14318" max="14318" width="8.7109375" style="78"/>
    <col min="14319" max="14319" width="12.42578125" style="78" customWidth="1"/>
    <col min="14320" max="14320" width="12.28515625" style="78" customWidth="1"/>
    <col min="14321" max="14321" width="11.28515625" style="78" customWidth="1"/>
    <col min="14322" max="14322" width="11.140625" style="78" customWidth="1"/>
    <col min="14323" max="14323" width="12.28515625" style="78" bestFit="1" customWidth="1"/>
    <col min="14324" max="14324" width="11" style="78" customWidth="1"/>
    <col min="14325" max="14326" width="11.140625" style="78" customWidth="1"/>
    <col min="14327" max="14327" width="19.7109375" style="78" customWidth="1"/>
    <col min="14328" max="14328" width="28.42578125" style="78" customWidth="1"/>
    <col min="14329" max="14329" width="53.85546875" style="78" bestFit="1" customWidth="1"/>
    <col min="14330" max="14330" width="8.7109375" style="78"/>
    <col min="14331" max="14331" width="12.7109375" style="78" customWidth="1"/>
    <col min="14332" max="14333" width="10.140625" style="78" bestFit="1" customWidth="1"/>
    <col min="14334" max="14556" width="8.7109375" style="78"/>
    <col min="14557" max="14557" width="30.42578125" style="78" bestFit="1" customWidth="1"/>
    <col min="14558" max="14558" width="11.28515625" style="78" customWidth="1"/>
    <col min="14559" max="14559" width="24.28515625" style="78" bestFit="1" customWidth="1"/>
    <col min="14560" max="14560" width="12.5703125" style="78" bestFit="1" customWidth="1"/>
    <col min="14561" max="14561" width="20.85546875" style="78" bestFit="1" customWidth="1"/>
    <col min="14562" max="14564" width="11.7109375" style="78" customWidth="1"/>
    <col min="14565" max="14565" width="14" style="78" customWidth="1"/>
    <col min="14566" max="14567" width="9.140625" style="78" customWidth="1"/>
    <col min="14568" max="14568" width="8.7109375" style="78"/>
    <col min="14569" max="14570" width="15" style="78" customWidth="1"/>
    <col min="14571" max="14571" width="16.85546875" style="78" bestFit="1" customWidth="1"/>
    <col min="14572" max="14572" width="12.5703125" style="78" customWidth="1"/>
    <col min="14573" max="14573" width="11.28515625" style="78" customWidth="1"/>
    <col min="14574" max="14574" width="8.7109375" style="78"/>
    <col min="14575" max="14575" width="12.42578125" style="78" customWidth="1"/>
    <col min="14576" max="14576" width="12.28515625" style="78" customWidth="1"/>
    <col min="14577" max="14577" width="11.28515625" style="78" customWidth="1"/>
    <col min="14578" max="14578" width="11.140625" style="78" customWidth="1"/>
    <col min="14579" max="14579" width="12.28515625" style="78" bestFit="1" customWidth="1"/>
    <col min="14580" max="14580" width="11" style="78" customWidth="1"/>
    <col min="14581" max="14582" width="11.140625" style="78" customWidth="1"/>
    <col min="14583" max="14583" width="19.7109375" style="78" customWidth="1"/>
    <col min="14584" max="14584" width="28.42578125" style="78" customWidth="1"/>
    <col min="14585" max="14585" width="53.85546875" style="78" bestFit="1" customWidth="1"/>
    <col min="14586" max="14586" width="8.7109375" style="78"/>
    <col min="14587" max="14587" width="12.7109375" style="78" customWidth="1"/>
    <col min="14588" max="14589" width="10.140625" style="78" bestFit="1" customWidth="1"/>
    <col min="14590" max="14812" width="8.7109375" style="78"/>
    <col min="14813" max="14813" width="30.42578125" style="78" bestFit="1" customWidth="1"/>
    <col min="14814" max="14814" width="11.28515625" style="78" customWidth="1"/>
    <col min="14815" max="14815" width="24.28515625" style="78" bestFit="1" customWidth="1"/>
    <col min="14816" max="14816" width="12.5703125" style="78" bestFit="1" customWidth="1"/>
    <col min="14817" max="14817" width="20.85546875" style="78" bestFit="1" customWidth="1"/>
    <col min="14818" max="14820" width="11.7109375" style="78" customWidth="1"/>
    <col min="14821" max="14821" width="14" style="78" customWidth="1"/>
    <col min="14822" max="14823" width="9.140625" style="78" customWidth="1"/>
    <col min="14824" max="14824" width="8.7109375" style="78"/>
    <col min="14825" max="14826" width="15" style="78" customWidth="1"/>
    <col min="14827" max="14827" width="16.85546875" style="78" bestFit="1" customWidth="1"/>
    <col min="14828" max="14828" width="12.5703125" style="78" customWidth="1"/>
    <col min="14829" max="14829" width="11.28515625" style="78" customWidth="1"/>
    <col min="14830" max="14830" width="8.7109375" style="78"/>
    <col min="14831" max="14831" width="12.42578125" style="78" customWidth="1"/>
    <col min="14832" max="14832" width="12.28515625" style="78" customWidth="1"/>
    <col min="14833" max="14833" width="11.28515625" style="78" customWidth="1"/>
    <col min="14834" max="14834" width="11.140625" style="78" customWidth="1"/>
    <col min="14835" max="14835" width="12.28515625" style="78" bestFit="1" customWidth="1"/>
    <col min="14836" max="14836" width="11" style="78" customWidth="1"/>
    <col min="14837" max="14838" width="11.140625" style="78" customWidth="1"/>
    <col min="14839" max="14839" width="19.7109375" style="78" customWidth="1"/>
    <col min="14840" max="14840" width="28.42578125" style="78" customWidth="1"/>
    <col min="14841" max="14841" width="53.85546875" style="78" bestFit="1" customWidth="1"/>
    <col min="14842" max="14842" width="8.7109375" style="78"/>
    <col min="14843" max="14843" width="12.7109375" style="78" customWidth="1"/>
    <col min="14844" max="14845" width="10.140625" style="78" bestFit="1" customWidth="1"/>
    <col min="14846" max="15068" width="8.7109375" style="78"/>
    <col min="15069" max="15069" width="30.42578125" style="78" bestFit="1" customWidth="1"/>
    <col min="15070" max="15070" width="11.28515625" style="78" customWidth="1"/>
    <col min="15071" max="15071" width="24.28515625" style="78" bestFit="1" customWidth="1"/>
    <col min="15072" max="15072" width="12.5703125" style="78" bestFit="1" customWidth="1"/>
    <col min="15073" max="15073" width="20.85546875" style="78" bestFit="1" customWidth="1"/>
    <col min="15074" max="15076" width="11.7109375" style="78" customWidth="1"/>
    <col min="15077" max="15077" width="14" style="78" customWidth="1"/>
    <col min="15078" max="15079" width="9.140625" style="78" customWidth="1"/>
    <col min="15080" max="15080" width="8.7109375" style="78"/>
    <col min="15081" max="15082" width="15" style="78" customWidth="1"/>
    <col min="15083" max="15083" width="16.85546875" style="78" bestFit="1" customWidth="1"/>
    <col min="15084" max="15084" width="12.5703125" style="78" customWidth="1"/>
    <col min="15085" max="15085" width="11.28515625" style="78" customWidth="1"/>
    <col min="15086" max="15086" width="8.7109375" style="78"/>
    <col min="15087" max="15087" width="12.42578125" style="78" customWidth="1"/>
    <col min="15088" max="15088" width="12.28515625" style="78" customWidth="1"/>
    <col min="15089" max="15089" width="11.28515625" style="78" customWidth="1"/>
    <col min="15090" max="15090" width="11.140625" style="78" customWidth="1"/>
    <col min="15091" max="15091" width="12.28515625" style="78" bestFit="1" customWidth="1"/>
    <col min="15092" max="15092" width="11" style="78" customWidth="1"/>
    <col min="15093" max="15094" width="11.140625" style="78" customWidth="1"/>
    <col min="15095" max="15095" width="19.7109375" style="78" customWidth="1"/>
    <col min="15096" max="15096" width="28.42578125" style="78" customWidth="1"/>
    <col min="15097" max="15097" width="53.85546875" style="78" bestFit="1" customWidth="1"/>
    <col min="15098" max="15098" width="8.7109375" style="78"/>
    <col min="15099" max="15099" width="12.7109375" style="78" customWidth="1"/>
    <col min="15100" max="15101" width="10.140625" style="78" bestFit="1" customWidth="1"/>
    <col min="15102" max="15324" width="8.7109375" style="78"/>
    <col min="15325" max="15325" width="30.42578125" style="78" bestFit="1" customWidth="1"/>
    <col min="15326" max="15326" width="11.28515625" style="78" customWidth="1"/>
    <col min="15327" max="15327" width="24.28515625" style="78" bestFit="1" customWidth="1"/>
    <col min="15328" max="15328" width="12.5703125" style="78" bestFit="1" customWidth="1"/>
    <col min="15329" max="15329" width="20.85546875" style="78" bestFit="1" customWidth="1"/>
    <col min="15330" max="15332" width="11.7109375" style="78" customWidth="1"/>
    <col min="15333" max="15333" width="14" style="78" customWidth="1"/>
    <col min="15334" max="15335" width="9.140625" style="78" customWidth="1"/>
    <col min="15336" max="15336" width="8.7109375" style="78"/>
    <col min="15337" max="15338" width="15" style="78" customWidth="1"/>
    <col min="15339" max="15339" width="16.85546875" style="78" bestFit="1" customWidth="1"/>
    <col min="15340" max="15340" width="12.5703125" style="78" customWidth="1"/>
    <col min="15341" max="15341" width="11.28515625" style="78" customWidth="1"/>
    <col min="15342" max="15342" width="8.7109375" style="78"/>
    <col min="15343" max="15343" width="12.42578125" style="78" customWidth="1"/>
    <col min="15344" max="15344" width="12.28515625" style="78" customWidth="1"/>
    <col min="15345" max="15345" width="11.28515625" style="78" customWidth="1"/>
    <col min="15346" max="15346" width="11.140625" style="78" customWidth="1"/>
    <col min="15347" max="15347" width="12.28515625" style="78" bestFit="1" customWidth="1"/>
    <col min="15348" max="15348" width="11" style="78" customWidth="1"/>
    <col min="15349" max="15350" width="11.140625" style="78" customWidth="1"/>
    <col min="15351" max="15351" width="19.7109375" style="78" customWidth="1"/>
    <col min="15352" max="15352" width="28.42578125" style="78" customWidth="1"/>
    <col min="15353" max="15353" width="53.85546875" style="78" bestFit="1" customWidth="1"/>
    <col min="15354" max="15354" width="8.7109375" style="78"/>
    <col min="15355" max="15355" width="12.7109375" style="78" customWidth="1"/>
    <col min="15356" max="15357" width="10.140625" style="78" bestFit="1" customWidth="1"/>
    <col min="15358" max="15580" width="8.7109375" style="78"/>
    <col min="15581" max="15581" width="30.42578125" style="78" bestFit="1" customWidth="1"/>
    <col min="15582" max="15582" width="11.28515625" style="78" customWidth="1"/>
    <col min="15583" max="15583" width="24.28515625" style="78" bestFit="1" customWidth="1"/>
    <col min="15584" max="15584" width="12.5703125" style="78" bestFit="1" customWidth="1"/>
    <col min="15585" max="15585" width="20.85546875" style="78" bestFit="1" customWidth="1"/>
    <col min="15586" max="15588" width="11.7109375" style="78" customWidth="1"/>
    <col min="15589" max="15589" width="14" style="78" customWidth="1"/>
    <col min="15590" max="15591" width="9.140625" style="78" customWidth="1"/>
    <col min="15592" max="15592" width="8.7109375" style="78"/>
    <col min="15593" max="15594" width="15" style="78" customWidth="1"/>
    <col min="15595" max="15595" width="16.85546875" style="78" bestFit="1" customWidth="1"/>
    <col min="15596" max="15596" width="12.5703125" style="78" customWidth="1"/>
    <col min="15597" max="15597" width="11.28515625" style="78" customWidth="1"/>
    <col min="15598" max="15598" width="8.7109375" style="78"/>
    <col min="15599" max="15599" width="12.42578125" style="78" customWidth="1"/>
    <col min="15600" max="15600" width="12.28515625" style="78" customWidth="1"/>
    <col min="15601" max="15601" width="11.28515625" style="78" customWidth="1"/>
    <col min="15602" max="15602" width="11.140625" style="78" customWidth="1"/>
    <col min="15603" max="15603" width="12.28515625" style="78" bestFit="1" customWidth="1"/>
    <col min="15604" max="15604" width="11" style="78" customWidth="1"/>
    <col min="15605" max="15606" width="11.140625" style="78" customWidth="1"/>
    <col min="15607" max="15607" width="19.7109375" style="78" customWidth="1"/>
    <col min="15608" max="15608" width="28.42578125" style="78" customWidth="1"/>
    <col min="15609" max="15609" width="53.85546875" style="78" bestFit="1" customWidth="1"/>
    <col min="15610" max="15610" width="8.7109375" style="78"/>
    <col min="15611" max="15611" width="12.7109375" style="78" customWidth="1"/>
    <col min="15612" max="15613" width="10.140625" style="78" bestFit="1" customWidth="1"/>
    <col min="15614" max="15836" width="8.7109375" style="78"/>
    <col min="15837" max="15837" width="30.42578125" style="78" bestFit="1" customWidth="1"/>
    <col min="15838" max="15838" width="11.28515625" style="78" customWidth="1"/>
    <col min="15839" max="15839" width="24.28515625" style="78" bestFit="1" customWidth="1"/>
    <col min="15840" max="15840" width="12.5703125" style="78" bestFit="1" customWidth="1"/>
    <col min="15841" max="15841" width="20.85546875" style="78" bestFit="1" customWidth="1"/>
    <col min="15842" max="15844" width="11.7109375" style="78" customWidth="1"/>
    <col min="15845" max="15845" width="14" style="78" customWidth="1"/>
    <col min="15846" max="15847" width="9.140625" style="78" customWidth="1"/>
    <col min="15848" max="15848" width="8.7109375" style="78"/>
    <col min="15849" max="15850" width="15" style="78" customWidth="1"/>
    <col min="15851" max="15851" width="16.85546875" style="78" bestFit="1" customWidth="1"/>
    <col min="15852" max="15852" width="12.5703125" style="78" customWidth="1"/>
    <col min="15853" max="15853" width="11.28515625" style="78" customWidth="1"/>
    <col min="15854" max="15854" width="8.7109375" style="78"/>
    <col min="15855" max="15855" width="12.42578125" style="78" customWidth="1"/>
    <col min="15856" max="15856" width="12.28515625" style="78" customWidth="1"/>
    <col min="15857" max="15857" width="11.28515625" style="78" customWidth="1"/>
    <col min="15858" max="15858" width="11.140625" style="78" customWidth="1"/>
    <col min="15859" max="15859" width="12.28515625" style="78" bestFit="1" customWidth="1"/>
    <col min="15860" max="15860" width="11" style="78" customWidth="1"/>
    <col min="15861" max="15862" width="11.140625" style="78" customWidth="1"/>
    <col min="15863" max="15863" width="19.7109375" style="78" customWidth="1"/>
    <col min="15864" max="15864" width="28.42578125" style="78" customWidth="1"/>
    <col min="15865" max="15865" width="53.85546875" style="78" bestFit="1" customWidth="1"/>
    <col min="15866" max="15866" width="8.7109375" style="78"/>
    <col min="15867" max="15867" width="12.7109375" style="78" customWidth="1"/>
    <col min="15868" max="15869" width="10.140625" style="78" bestFit="1" customWidth="1"/>
    <col min="15870" max="16092" width="8.7109375" style="78"/>
    <col min="16093" max="16093" width="30.42578125" style="78" bestFit="1" customWidth="1"/>
    <col min="16094" max="16094" width="11.28515625" style="78" customWidth="1"/>
    <col min="16095" max="16095" width="24.28515625" style="78" bestFit="1" customWidth="1"/>
    <col min="16096" max="16096" width="12.5703125" style="78" bestFit="1" customWidth="1"/>
    <col min="16097" max="16097" width="20.85546875" style="78" bestFit="1" customWidth="1"/>
    <col min="16098" max="16100" width="11.7109375" style="78" customWidth="1"/>
    <col min="16101" max="16101" width="14" style="78" customWidth="1"/>
    <col min="16102" max="16103" width="9.140625" style="78" customWidth="1"/>
    <col min="16104" max="16104" width="8.7109375" style="78"/>
    <col min="16105" max="16106" width="15" style="78" customWidth="1"/>
    <col min="16107" max="16107" width="16.85546875" style="78" bestFit="1" customWidth="1"/>
    <col min="16108" max="16108" width="12.5703125" style="78" customWidth="1"/>
    <col min="16109" max="16109" width="11.28515625" style="78" customWidth="1"/>
    <col min="16110" max="16110" width="8.7109375" style="78"/>
    <col min="16111" max="16111" width="12.42578125" style="78" customWidth="1"/>
    <col min="16112" max="16112" width="12.28515625" style="78" customWidth="1"/>
    <col min="16113" max="16113" width="11.28515625" style="78" customWidth="1"/>
    <col min="16114" max="16114" width="11.140625" style="78" customWidth="1"/>
    <col min="16115" max="16115" width="12.28515625" style="78" bestFit="1" customWidth="1"/>
    <col min="16116" max="16116" width="11" style="78" customWidth="1"/>
    <col min="16117" max="16118" width="11.140625" style="78" customWidth="1"/>
    <col min="16119" max="16119" width="19.7109375" style="78" customWidth="1"/>
    <col min="16120" max="16120" width="28.42578125" style="78" customWidth="1"/>
    <col min="16121" max="16121" width="53.85546875" style="78" bestFit="1" customWidth="1"/>
    <col min="16122" max="16122" width="8.7109375" style="78"/>
    <col min="16123" max="16123" width="12.7109375" style="78" customWidth="1"/>
    <col min="16124" max="16125" width="10.140625" style="78" bestFit="1" customWidth="1"/>
    <col min="16126" max="16382" width="8.7109375" style="78"/>
    <col min="16383" max="16384" width="9.140625" style="78" customWidth="1"/>
  </cols>
  <sheetData>
    <row r="1" spans="1:3" ht="51.75" customHeight="1" x14ac:dyDescent="0.2">
      <c r="A1" s="80" t="s">
        <v>62</v>
      </c>
      <c r="B1" s="81" t="s">
        <v>220</v>
      </c>
      <c r="C1" s="80" t="s">
        <v>64</v>
      </c>
    </row>
    <row r="2" spans="1:3" ht="17.25" customHeight="1" x14ac:dyDescent="0.2">
      <c r="A2" s="82" t="s">
        <v>221</v>
      </c>
      <c r="B2" s="83" t="s">
        <v>128</v>
      </c>
      <c r="C2" s="83">
        <f>VLOOKUP(B2,CTV!$B$3:$C$1048576,2,0)</f>
        <v>12985114</v>
      </c>
    </row>
    <row r="3" spans="1:3" ht="17.25" customHeight="1" x14ac:dyDescent="0.2">
      <c r="A3" s="82" t="s">
        <v>222</v>
      </c>
      <c r="B3" s="83" t="s">
        <v>138</v>
      </c>
      <c r="C3" s="83">
        <f>VLOOKUP(B3,CTV!$B$3:$C$1048576,2,0)</f>
        <v>13536613</v>
      </c>
    </row>
    <row r="4" spans="1:3" ht="25.5" x14ac:dyDescent="0.2">
      <c r="A4" s="82" t="s">
        <v>223</v>
      </c>
      <c r="B4" s="83" t="s">
        <v>138</v>
      </c>
      <c r="C4" s="83">
        <f>VLOOKUP(B4,CTV!$B$3:$C$1048576,2,0)</f>
        <v>13536613</v>
      </c>
    </row>
    <row r="5" spans="1:3" ht="25.5" x14ac:dyDescent="0.2">
      <c r="A5" s="82" t="s">
        <v>224</v>
      </c>
      <c r="B5" s="83" t="s">
        <v>136</v>
      </c>
      <c r="C5" s="83">
        <f>VLOOKUP(B5,CTV!$B$3:$C$1048576,2,0)</f>
        <v>12130562</v>
      </c>
    </row>
    <row r="6" spans="1:3" ht="25.5" x14ac:dyDescent="0.2">
      <c r="A6" s="82" t="s">
        <v>225</v>
      </c>
      <c r="B6" s="83" t="s">
        <v>144</v>
      </c>
      <c r="C6" s="83">
        <f>VLOOKUP(B6,CTV!$B$3:$C$1048576,2,0)</f>
        <v>12563144</v>
      </c>
    </row>
    <row r="7" spans="1:3" ht="25.5" x14ac:dyDescent="0.2">
      <c r="A7" s="82" t="s">
        <v>226</v>
      </c>
      <c r="B7" s="83" t="s">
        <v>144</v>
      </c>
      <c r="C7" s="83">
        <f>VLOOKUP(B7,CTV!$B$3:$C$1048576,2,0)</f>
        <v>12563144</v>
      </c>
    </row>
    <row r="8" spans="1:3" ht="25.5" x14ac:dyDescent="0.2">
      <c r="A8" s="82" t="s">
        <v>45</v>
      </c>
      <c r="B8" s="83" t="s">
        <v>172</v>
      </c>
      <c r="C8" s="83">
        <f>VLOOKUP(B8,CTV!$B$3:$C$1048576,2,0)</f>
        <v>12624782</v>
      </c>
    </row>
    <row r="9" spans="1:3" ht="17.25" customHeight="1" x14ac:dyDescent="0.2">
      <c r="A9" s="82" t="s">
        <v>46</v>
      </c>
      <c r="B9" s="83" t="s">
        <v>189</v>
      </c>
      <c r="C9" s="83">
        <f>VLOOKUP(B9,CTV!$B$3:$C$1048576,2,0)</f>
        <v>113291998</v>
      </c>
    </row>
    <row r="10" spans="1:3" ht="25.5" x14ac:dyDescent="0.2">
      <c r="A10" s="82" t="s">
        <v>47</v>
      </c>
      <c r="B10" s="83" t="s">
        <v>154</v>
      </c>
      <c r="C10" s="83">
        <f>VLOOKUP(B10,CTV!$B$3:$C$1048576,2,0)</f>
        <v>12584571</v>
      </c>
    </row>
    <row r="11" spans="1:3" ht="25.5" x14ac:dyDescent="0.2">
      <c r="A11" s="82" t="s">
        <v>48</v>
      </c>
      <c r="B11" s="83" t="s">
        <v>154</v>
      </c>
      <c r="C11" s="83">
        <f>VLOOKUP(B11,CTV!$B$3:$C$1048576,2,0)</f>
        <v>12584571</v>
      </c>
    </row>
    <row r="12" spans="1:3" ht="25.5" x14ac:dyDescent="0.2">
      <c r="A12" s="82" t="s">
        <v>49</v>
      </c>
      <c r="B12" s="83" t="s">
        <v>154</v>
      </c>
      <c r="C12" s="83">
        <f>VLOOKUP(B12,CTV!$B$3:$C$1048576,2,0)</f>
        <v>12584571</v>
      </c>
    </row>
    <row r="13" spans="1:3" ht="26.25" customHeight="1" x14ac:dyDescent="0.2">
      <c r="A13" s="82" t="s">
        <v>50</v>
      </c>
      <c r="B13" s="83" t="s">
        <v>154</v>
      </c>
      <c r="C13" s="83">
        <f>VLOOKUP(B13,CTV!$B$3:$C$1048576,2,0)</f>
        <v>12584571</v>
      </c>
    </row>
    <row r="14" spans="1:3" ht="25.5" x14ac:dyDescent="0.2">
      <c r="A14" s="82" t="s">
        <v>51</v>
      </c>
      <c r="B14" s="83" t="s">
        <v>154</v>
      </c>
      <c r="C14" s="83">
        <f>VLOOKUP(B14,CTV!$B$3:$C$1048576,2,0)</f>
        <v>12584571</v>
      </c>
    </row>
    <row r="15" spans="1:3" ht="19.5" customHeight="1" x14ac:dyDescent="0.2">
      <c r="A15" s="82" t="s">
        <v>52</v>
      </c>
      <c r="B15" s="83" t="s">
        <v>154</v>
      </c>
      <c r="C15" s="83">
        <f>VLOOKUP(B15,CTV!$B$3:$C$1048576,2,0)</f>
        <v>12584571</v>
      </c>
    </row>
    <row r="16" spans="1:3" ht="25.5" x14ac:dyDescent="0.2">
      <c r="A16" s="82" t="s">
        <v>53</v>
      </c>
      <c r="B16" s="83" t="s">
        <v>154</v>
      </c>
      <c r="C16" s="83">
        <f>VLOOKUP(B16,CTV!$B$3:$C$1048576,2,0)</f>
        <v>12584571</v>
      </c>
    </row>
    <row r="17" spans="1:3" ht="38.25" customHeight="1" x14ac:dyDescent="0.2">
      <c r="A17" s="82" t="s">
        <v>54</v>
      </c>
      <c r="B17" s="83" t="s">
        <v>154</v>
      </c>
      <c r="C17" s="83">
        <f>VLOOKUP(B17,CTV!$B$3:$C$1048576,2,0)</f>
        <v>12584571</v>
      </c>
    </row>
    <row r="18" spans="1:3" ht="25.5" x14ac:dyDescent="0.2">
      <c r="A18" s="82" t="s">
        <v>55</v>
      </c>
      <c r="B18" s="83" t="s">
        <v>86</v>
      </c>
      <c r="C18" s="83">
        <f>VLOOKUP(B18,CTV!$B$3:$C$1048576,2,0)</f>
        <v>12087464</v>
      </c>
    </row>
    <row r="19" spans="1:3" ht="25.5" x14ac:dyDescent="0.2">
      <c r="A19" s="82" t="s">
        <v>56</v>
      </c>
      <c r="B19" s="83" t="s">
        <v>234</v>
      </c>
      <c r="C19" s="83">
        <f>VLOOKUP(B19,CTV!$B$3:$C$1048576,2,0)</f>
        <v>1197006538</v>
      </c>
    </row>
    <row r="20" spans="1:3" ht="25.5" x14ac:dyDescent="0.2">
      <c r="A20" s="82" t="s">
        <v>57</v>
      </c>
      <c r="B20" s="83" t="s">
        <v>154</v>
      </c>
      <c r="C20" s="83">
        <f>VLOOKUP(B20,CTV!$B$3:$C$1048576,2,0)</f>
        <v>12584571</v>
      </c>
    </row>
    <row r="21" spans="1:3" ht="25.5" x14ac:dyDescent="0.2">
      <c r="A21" s="82" t="s">
        <v>58</v>
      </c>
      <c r="B21" s="83" t="s">
        <v>204</v>
      </c>
      <c r="C21" s="83">
        <f>VLOOKUP(B21,CTV!$B$3:$C$1048576,2,0)</f>
        <v>100768054</v>
      </c>
    </row>
    <row r="22" spans="1:3" ht="25.5" x14ac:dyDescent="0.2">
      <c r="A22" s="82" t="s">
        <v>59</v>
      </c>
      <c r="B22" s="83" t="s">
        <v>189</v>
      </c>
      <c r="C22" s="83">
        <f>VLOOKUP(B22,CTV!$B$3:$C$1048576,2,0)</f>
        <v>113291998</v>
      </c>
    </row>
    <row r="23" spans="1:3" ht="25.5" x14ac:dyDescent="0.2">
      <c r="A23" s="82" t="s">
        <v>65</v>
      </c>
      <c r="B23" s="83" t="s">
        <v>86</v>
      </c>
      <c r="C23" s="83">
        <f>VLOOKUP(B23,CTV!$B$3:$C$1048576,2,0)</f>
        <v>12087464</v>
      </c>
    </row>
    <row r="24" spans="1:3" ht="25.5" x14ac:dyDescent="0.2">
      <c r="A24" s="82" t="s">
        <v>66</v>
      </c>
      <c r="B24" s="83" t="s">
        <v>204</v>
      </c>
      <c r="C24" s="83">
        <f>VLOOKUP(B24,CTV!$B$3:$C$1048576,2,0)</f>
        <v>100768054</v>
      </c>
    </row>
    <row r="25" spans="1:3" ht="25.5" x14ac:dyDescent="0.2">
      <c r="A25" s="82" t="s">
        <v>67</v>
      </c>
      <c r="B25" s="83" t="s">
        <v>86</v>
      </c>
      <c r="C25" s="83">
        <f>VLOOKUP(B25,CTV!$B$3:$C$1048576,2,0)</f>
        <v>12087464</v>
      </c>
    </row>
    <row r="26" spans="1:3" ht="25.5" x14ac:dyDescent="0.2">
      <c r="A26" s="82" t="s">
        <v>229</v>
      </c>
      <c r="B26" s="83" t="s">
        <v>86</v>
      </c>
      <c r="C26" s="83">
        <f>VLOOKUP(B26,CTV!$B$3:$C$1048576,2,0)</f>
        <v>12087464</v>
      </c>
    </row>
    <row r="27" spans="1:3" x14ac:dyDescent="0.2">
      <c r="A27" s="82" t="s">
        <v>268</v>
      </c>
      <c r="B27" s="83" t="s">
        <v>269</v>
      </c>
      <c r="C27" s="83" t="str">
        <f>VLOOKUP(B27,CTV!$B$3:$C$1048576,2,0)</f>
        <v>VPB</v>
      </c>
    </row>
    <row r="28" spans="1:3" ht="25.5" x14ac:dyDescent="0.2">
      <c r="A28" s="82" t="s">
        <v>270</v>
      </c>
      <c r="B28" s="83" t="s">
        <v>154</v>
      </c>
      <c r="C28" s="83">
        <f>VLOOKUP(B28,CTV!$B$3:$C$1048576,2,0)</f>
        <v>12584571</v>
      </c>
    </row>
    <row r="29" spans="1:3" ht="25.5" x14ac:dyDescent="0.2">
      <c r="A29" s="82" t="s">
        <v>310</v>
      </c>
      <c r="B29" s="83" t="s">
        <v>197</v>
      </c>
      <c r="C29" s="83">
        <f>VLOOKUP(B29,CTV!$B$3:$C$1048576,2,0)</f>
        <v>201661447</v>
      </c>
    </row>
    <row r="30" spans="1:3" ht="25.5" x14ac:dyDescent="0.2">
      <c r="A30" s="82" t="s">
        <v>311</v>
      </c>
      <c r="B30" s="83" t="s">
        <v>312</v>
      </c>
      <c r="C30" s="83">
        <f>VLOOKUP(B30,CTV!$B$3:$C$1048576,2,0)</f>
        <v>186371946</v>
      </c>
    </row>
    <row r="31" spans="1:3" ht="25.5" x14ac:dyDescent="0.2">
      <c r="A31" s="82" t="s">
        <v>314</v>
      </c>
      <c r="B31" s="83" t="s">
        <v>312</v>
      </c>
      <c r="C31" s="83">
        <f>VLOOKUP(B31,CTV!$B$3:$C$1048576,2,0)</f>
        <v>186371946</v>
      </c>
    </row>
    <row r="32" spans="1:3" x14ac:dyDescent="0.2">
      <c r="A32" s="82" t="s">
        <v>333</v>
      </c>
      <c r="B32" s="83" t="s">
        <v>315</v>
      </c>
      <c r="C32" s="83">
        <f>VLOOKUP(B32,CTV!$B$3:$C$1048576,2,0)</f>
        <v>194325794</v>
      </c>
    </row>
    <row r="33" spans="1:3" x14ac:dyDescent="0.2">
      <c r="A33" s="82" t="s">
        <v>319</v>
      </c>
      <c r="B33" s="83" t="s">
        <v>79</v>
      </c>
      <c r="C33" s="83">
        <f>VLOOKUP(B33,CTV!$B$3:$C$1048576,2,0)</f>
        <v>142243485</v>
      </c>
    </row>
    <row r="34" spans="1:3" x14ac:dyDescent="0.2">
      <c r="A34" s="82" t="s">
        <v>320</v>
      </c>
      <c r="B34" s="83" t="s">
        <v>201</v>
      </c>
      <c r="C34" s="83">
        <f>VLOOKUP(B34,CTV!$B$3:$C$1048576,2,0)</f>
        <v>13617135</v>
      </c>
    </row>
    <row r="35" spans="1:3" x14ac:dyDescent="0.2">
      <c r="A35" s="82" t="s">
        <v>321</v>
      </c>
      <c r="B35" s="83" t="s">
        <v>322</v>
      </c>
      <c r="C35" s="83">
        <f>VLOOKUP(B35,CTV!$B$3:$C$1048576,2,0)</f>
        <v>107323363</v>
      </c>
    </row>
    <row r="36" spans="1:3" x14ac:dyDescent="0.2">
      <c r="A36" s="82" t="s">
        <v>324</v>
      </c>
      <c r="B36" s="83" t="s">
        <v>141</v>
      </c>
      <c r="C36" s="83">
        <f>VLOOKUP(B36,CTV!$B$3:$C$1048576,2,0)</f>
        <v>12426965</v>
      </c>
    </row>
    <row r="37" spans="1:3" x14ac:dyDescent="0.2">
      <c r="A37" s="82" t="s">
        <v>326</v>
      </c>
      <c r="B37" s="83" t="s">
        <v>332</v>
      </c>
      <c r="C37" s="83">
        <f>VLOOKUP(B37,CTV!$B$3:$C$1048576,2,0)</f>
        <v>103047865</v>
      </c>
    </row>
    <row r="38" spans="1:3" x14ac:dyDescent="0.2">
      <c r="A38" s="82" t="s">
        <v>327</v>
      </c>
      <c r="B38" s="83" t="s">
        <v>332</v>
      </c>
      <c r="C38" s="83">
        <f>VLOOKUP(B38,CTV!$B$3:$C$1048576,2,0)</f>
        <v>103047865</v>
      </c>
    </row>
    <row r="39" spans="1:3" x14ac:dyDescent="0.2">
      <c r="A39" s="82" t="s">
        <v>328</v>
      </c>
      <c r="B39" s="83" t="s">
        <v>332</v>
      </c>
      <c r="C39" s="83">
        <f>VLOOKUP(B39,CTV!$B$3:$C$1048576,2,0)</f>
        <v>103047865</v>
      </c>
    </row>
    <row r="40" spans="1:3" x14ac:dyDescent="0.2">
      <c r="A40" s="82" t="s">
        <v>329</v>
      </c>
      <c r="B40" s="83" t="s">
        <v>332</v>
      </c>
      <c r="C40" s="83">
        <f>VLOOKUP(B40,CTV!$B$3:$C$1048576,2,0)</f>
        <v>103047865</v>
      </c>
    </row>
    <row r="41" spans="1:3" x14ac:dyDescent="0.2">
      <c r="A41" s="82" t="s">
        <v>330</v>
      </c>
      <c r="B41" s="83" t="s">
        <v>332</v>
      </c>
      <c r="C41" s="83">
        <f>VLOOKUP(B41,CTV!$B$3:$C$1048576,2,0)</f>
        <v>103047865</v>
      </c>
    </row>
    <row r="42" spans="1:3" x14ac:dyDescent="0.2">
      <c r="A42" s="82" t="s">
        <v>331</v>
      </c>
      <c r="B42" s="83" t="s">
        <v>332</v>
      </c>
      <c r="C42" s="83">
        <f>VLOOKUP(B42,CTV!$B$3:$C$1048576,2,0)</f>
        <v>103047865</v>
      </c>
    </row>
    <row r="43" spans="1:3" x14ac:dyDescent="0.2">
      <c r="A43" s="82" t="s">
        <v>334</v>
      </c>
      <c r="B43" s="83" t="s">
        <v>332</v>
      </c>
      <c r="C43" s="83">
        <f>VLOOKUP(B43,CTV!$B$3:$C$1048576,2,0)</f>
        <v>103047865</v>
      </c>
    </row>
    <row r="44" spans="1:3" x14ac:dyDescent="0.2">
      <c r="A44" s="82" t="s">
        <v>335</v>
      </c>
      <c r="B44" s="83" t="s">
        <v>154</v>
      </c>
      <c r="C44" s="83">
        <f>VLOOKUP(B44,CTV!$B$3:$C$1048576,2,0)</f>
        <v>12584571</v>
      </c>
    </row>
    <row r="45" spans="1:3" x14ac:dyDescent="0.2">
      <c r="A45" s="82" t="s">
        <v>337</v>
      </c>
      <c r="B45" s="83" t="s">
        <v>338</v>
      </c>
      <c r="C45" s="83">
        <f>VLOOKUP(B45,CTV!$B$3:$C$1048576,2,0)</f>
        <v>194349266</v>
      </c>
    </row>
    <row r="46" spans="1:3" x14ac:dyDescent="0.2">
      <c r="A46" s="82" t="s">
        <v>339</v>
      </c>
      <c r="B46" s="83" t="s">
        <v>340</v>
      </c>
      <c r="C46" s="83">
        <f>VLOOKUP(B46,CTV!$B$3:$C$1048576,2,0)</f>
        <v>194536144</v>
      </c>
    </row>
    <row r="47" spans="1:3" x14ac:dyDescent="0.2">
      <c r="A47" s="82" t="s">
        <v>450</v>
      </c>
      <c r="B47" s="83" t="s">
        <v>322</v>
      </c>
      <c r="C47" s="83">
        <f>VLOOKUP(B47,CTV!$B$3:$C$1048576,2,0)</f>
        <v>107323363</v>
      </c>
    </row>
    <row r="48" spans="1:3" x14ac:dyDescent="0.2">
      <c r="A48" s="82" t="s">
        <v>451</v>
      </c>
      <c r="B48" s="83" t="s">
        <v>153</v>
      </c>
      <c r="C48" s="83">
        <f>VLOOKUP(B48,CTV!$B$3:$C$1048576,2,0)</f>
        <v>201442709</v>
      </c>
    </row>
    <row r="49" spans="1:3" x14ac:dyDescent="0.2">
      <c r="A49" s="82" t="s">
        <v>451</v>
      </c>
      <c r="B49" s="83" t="s">
        <v>153</v>
      </c>
      <c r="C49" s="83">
        <f>VLOOKUP(B49,CTV!$B$3:$C$1048576,2,0)</f>
        <v>201442709</v>
      </c>
    </row>
    <row r="50" spans="1:3" x14ac:dyDescent="0.2">
      <c r="A50" s="82" t="s">
        <v>452</v>
      </c>
      <c r="B50" s="83" t="s">
        <v>136</v>
      </c>
      <c r="C50" s="166">
        <v>12130562</v>
      </c>
    </row>
    <row r="51" spans="1:3" x14ac:dyDescent="0.2">
      <c r="A51" s="82" t="s">
        <v>454</v>
      </c>
      <c r="B51" s="83" t="s">
        <v>428</v>
      </c>
      <c r="C51" s="166">
        <v>186639272</v>
      </c>
    </row>
    <row r="52" spans="1:3" x14ac:dyDescent="0.2">
      <c r="A52" s="82" t="s">
        <v>487</v>
      </c>
      <c r="B52" s="83" t="s">
        <v>332</v>
      </c>
      <c r="C52" s="83">
        <f>VLOOKUP(B52,CTV!$B$3:$C$1048576,2,0)</f>
        <v>103047865</v>
      </c>
    </row>
    <row r="53" spans="1:3" x14ac:dyDescent="0.2">
      <c r="A53" s="82" t="s">
        <v>489</v>
      </c>
      <c r="B53" s="83" t="s">
        <v>490</v>
      </c>
      <c r="C53" s="166">
        <v>187176414</v>
      </c>
    </row>
    <row r="54" spans="1:3" x14ac:dyDescent="0.2">
      <c r="A54" s="82" t="s">
        <v>491</v>
      </c>
      <c r="B54" s="83" t="s">
        <v>159</v>
      </c>
      <c r="C54" s="166">
        <v>12118343</v>
      </c>
    </row>
    <row r="55" spans="1:3" x14ac:dyDescent="0.2">
      <c r="A55" s="82" t="s">
        <v>492</v>
      </c>
      <c r="B55" s="83" t="s">
        <v>201</v>
      </c>
      <c r="C55" s="166">
        <v>13617135</v>
      </c>
    </row>
    <row r="56" spans="1:3" x14ac:dyDescent="0.2">
      <c r="A56" s="82" t="s">
        <v>515</v>
      </c>
      <c r="B56" s="83" t="s">
        <v>516</v>
      </c>
      <c r="C56" s="166">
        <v>103047865</v>
      </c>
    </row>
    <row r="57" spans="1:3" x14ac:dyDescent="0.2">
      <c r="A57" s="82" t="s">
        <v>517</v>
      </c>
      <c r="B57" s="83" t="s">
        <v>408</v>
      </c>
      <c r="C57" s="166">
        <v>1192004339</v>
      </c>
    </row>
    <row r="58" spans="1:3" x14ac:dyDescent="0.2">
      <c r="A58" s="82" t="s">
        <v>518</v>
      </c>
      <c r="B58" s="83" t="s">
        <v>332</v>
      </c>
      <c r="C58" s="83">
        <f>VLOOKUP(B58,CTV!$B$3:$C$1048576,2,0)</f>
        <v>103047865</v>
      </c>
    </row>
    <row r="59" spans="1:3" x14ac:dyDescent="0.2">
      <c r="A59" s="82" t="s">
        <v>519</v>
      </c>
      <c r="B59" s="83" t="s">
        <v>86</v>
      </c>
      <c r="C59" s="166">
        <v>12087464</v>
      </c>
    </row>
    <row r="60" spans="1:3" x14ac:dyDescent="0.2">
      <c r="A60" s="82" t="s">
        <v>520</v>
      </c>
      <c r="B60" s="83" t="s">
        <v>396</v>
      </c>
      <c r="C60" s="166">
        <v>113318509</v>
      </c>
    </row>
    <row r="61" spans="1:3" x14ac:dyDescent="0.2">
      <c r="A61" s="82" t="s">
        <v>526</v>
      </c>
      <c r="B61" s="83" t="s">
        <v>527</v>
      </c>
      <c r="C61" s="166">
        <v>113132033</v>
      </c>
    </row>
    <row r="62" spans="1:3" x14ac:dyDescent="0.2">
      <c r="A62" s="82" t="s">
        <v>524</v>
      </c>
      <c r="B62" s="83" t="s">
        <v>528</v>
      </c>
      <c r="C62" s="166">
        <v>107323363</v>
      </c>
    </row>
    <row r="63" spans="1:3" x14ac:dyDescent="0.2">
      <c r="A63" s="82" t="s">
        <v>529</v>
      </c>
      <c r="B63" s="83" t="s">
        <v>444</v>
      </c>
      <c r="C63" s="166">
        <v>194185477</v>
      </c>
    </row>
    <row r="64" spans="1:3" x14ac:dyDescent="0.2">
      <c r="A64" s="82" t="s">
        <v>530</v>
      </c>
      <c r="B64" s="83" t="s">
        <v>201</v>
      </c>
      <c r="C64" s="166">
        <v>13617135</v>
      </c>
    </row>
    <row r="65" spans="1:3" ht="25.5" x14ac:dyDescent="0.2">
      <c r="A65" s="82" t="s">
        <v>456</v>
      </c>
      <c r="B65" s="83"/>
      <c r="C65" s="83" t="e">
        <f>VLOOKUP(B65,CTV!$B$3:$C$1048576,2,0)</f>
        <v>#N/A</v>
      </c>
    </row>
    <row r="66" spans="1:3" x14ac:dyDescent="0.2">
      <c r="A66" s="82" t="s">
        <v>522</v>
      </c>
      <c r="B66" s="83" t="s">
        <v>349</v>
      </c>
      <c r="C66" s="83">
        <v>186157215</v>
      </c>
    </row>
    <row r="67" spans="1:3" x14ac:dyDescent="0.2">
      <c r="A67" s="82" t="s">
        <v>959</v>
      </c>
      <c r="B67" s="83" t="s">
        <v>516</v>
      </c>
      <c r="C67" s="166">
        <v>103047865</v>
      </c>
    </row>
    <row r="68" spans="1:3" x14ac:dyDescent="0.2">
      <c r="A68" s="82" t="s">
        <v>961</v>
      </c>
      <c r="B68" s="83" t="s">
        <v>338</v>
      </c>
      <c r="C68" s="166">
        <v>194349266</v>
      </c>
    </row>
    <row r="69" spans="1:3" x14ac:dyDescent="0.2">
      <c r="A69" s="82" t="s">
        <v>960</v>
      </c>
      <c r="B69" s="83" t="s">
        <v>338</v>
      </c>
      <c r="C69" s="166">
        <v>194349266</v>
      </c>
    </row>
    <row r="70" spans="1:3" x14ac:dyDescent="0.2">
      <c r="A70" s="82" t="s">
        <v>962</v>
      </c>
      <c r="B70" s="83" t="s">
        <v>516</v>
      </c>
      <c r="C70" s="166">
        <v>103047865</v>
      </c>
    </row>
    <row r="71" spans="1:3" x14ac:dyDescent="0.2">
      <c r="A71" s="82" t="s">
        <v>964</v>
      </c>
      <c r="B71" s="83" t="s">
        <v>395</v>
      </c>
      <c r="C71" s="166">
        <v>13135942</v>
      </c>
    </row>
    <row r="72" spans="1:3" x14ac:dyDescent="0.2">
      <c r="A72" s="82" t="s">
        <v>965</v>
      </c>
      <c r="B72" s="83" t="s">
        <v>399</v>
      </c>
      <c r="C72" s="166">
        <v>142263091</v>
      </c>
    </row>
    <row r="73" spans="1:3" x14ac:dyDescent="0.2">
      <c r="A73" s="82" t="s">
        <v>966</v>
      </c>
      <c r="B73" s="83" t="s">
        <v>399</v>
      </c>
      <c r="C73" s="166">
        <v>142263091</v>
      </c>
    </row>
    <row r="74" spans="1:3" ht="25.5" x14ac:dyDescent="0.2">
      <c r="A74" s="82" t="s">
        <v>973</v>
      </c>
      <c r="B74" s="83" t="s">
        <v>399</v>
      </c>
      <c r="C74" s="166">
        <v>142263091</v>
      </c>
    </row>
    <row r="75" spans="1:3" ht="25.5" x14ac:dyDescent="0.2">
      <c r="A75" s="82" t="s">
        <v>974</v>
      </c>
      <c r="B75" s="83" t="s">
        <v>975</v>
      </c>
      <c r="C75" s="83">
        <f>VLOOKUP(B75,CTV!$B$3:$C$1048576,2,0)</f>
        <v>37089000574</v>
      </c>
    </row>
    <row r="76" spans="1:3" ht="25.5" x14ac:dyDescent="0.2">
      <c r="A76" s="82" t="s">
        <v>976</v>
      </c>
      <c r="B76" s="83" t="s">
        <v>399</v>
      </c>
      <c r="C76" s="166">
        <v>142263091</v>
      </c>
    </row>
    <row r="77" spans="1:3" ht="25.5" x14ac:dyDescent="0.2">
      <c r="A77" s="82" t="s">
        <v>977</v>
      </c>
      <c r="B77" s="83" t="s">
        <v>975</v>
      </c>
      <c r="C77" s="83">
        <f>VLOOKUP(B77,CTV!$B$3:$C$1048576,2,0)</f>
        <v>37089000574</v>
      </c>
    </row>
    <row r="78" spans="1:3" x14ac:dyDescent="0.2">
      <c r="A78" s="82" t="s">
        <v>978</v>
      </c>
      <c r="B78" s="83" t="s">
        <v>444</v>
      </c>
      <c r="C78" s="166">
        <v>194185477</v>
      </c>
    </row>
    <row r="79" spans="1:3" x14ac:dyDescent="0.2">
      <c r="A79" s="82" t="s">
        <v>979</v>
      </c>
      <c r="B79" s="83" t="s">
        <v>201</v>
      </c>
      <c r="C79" s="109">
        <v>13617135</v>
      </c>
    </row>
    <row r="80" spans="1:3" x14ac:dyDescent="0.2">
      <c r="A80" s="82" t="s">
        <v>980</v>
      </c>
      <c r="B80" s="83" t="s">
        <v>201</v>
      </c>
      <c r="C80" s="109">
        <v>13617135</v>
      </c>
    </row>
    <row r="81" spans="1:3" x14ac:dyDescent="0.2">
      <c r="A81" s="82" t="s">
        <v>981</v>
      </c>
      <c r="B81" s="83" t="s">
        <v>983</v>
      </c>
      <c r="C81" s="109">
        <v>30190000027</v>
      </c>
    </row>
    <row r="82" spans="1:3" x14ac:dyDescent="0.2">
      <c r="A82" s="82" t="s">
        <v>984</v>
      </c>
      <c r="B82" s="83" t="s">
        <v>942</v>
      </c>
      <c r="C82" s="109">
        <v>194399646</v>
      </c>
    </row>
    <row r="83" spans="1:3" x14ac:dyDescent="0.2">
      <c r="A83" s="82" t="s">
        <v>985</v>
      </c>
      <c r="B83" s="83" t="s">
        <v>986</v>
      </c>
      <c r="C83" s="109">
        <v>1185013614</v>
      </c>
    </row>
    <row r="84" spans="1:3" x14ac:dyDescent="0.2">
      <c r="A84" s="82" t="s">
        <v>987</v>
      </c>
      <c r="B84" s="83" t="s">
        <v>990</v>
      </c>
      <c r="C84" s="109">
        <v>190970290</v>
      </c>
    </row>
    <row r="85" spans="1:3" x14ac:dyDescent="0.2">
      <c r="A85" s="82" t="s">
        <v>991</v>
      </c>
      <c r="B85" s="83" t="s">
        <v>516</v>
      </c>
      <c r="C85" s="109">
        <v>103047865</v>
      </c>
    </row>
    <row r="86" spans="1:3" x14ac:dyDescent="0.2">
      <c r="A86" s="82" t="s">
        <v>992</v>
      </c>
      <c r="B86" s="83" t="s">
        <v>993</v>
      </c>
      <c r="C86" s="109">
        <v>12016861</v>
      </c>
    </row>
    <row r="87" spans="1:3" x14ac:dyDescent="0.2">
      <c r="A87" s="82" t="s">
        <v>994</v>
      </c>
      <c r="B87" s="83" t="s">
        <v>996</v>
      </c>
      <c r="C87" s="109">
        <v>184106194</v>
      </c>
    </row>
    <row r="88" spans="1:3" x14ac:dyDescent="0.2">
      <c r="A88" s="82" t="s">
        <v>997</v>
      </c>
      <c r="B88" s="83" t="s">
        <v>999</v>
      </c>
      <c r="C88" s="109">
        <v>13529829</v>
      </c>
    </row>
    <row r="89" spans="1:3" x14ac:dyDescent="0.2">
      <c r="A89" s="82" t="s">
        <v>1000</v>
      </c>
      <c r="B89" s="83" t="s">
        <v>956</v>
      </c>
      <c r="C89" s="109">
        <v>190871997</v>
      </c>
    </row>
    <row r="90" spans="1:3" x14ac:dyDescent="0.2">
      <c r="A90" s="82" t="s">
        <v>1001</v>
      </c>
      <c r="B90" s="83" t="s">
        <v>927</v>
      </c>
      <c r="C90" s="109">
        <v>197092067</v>
      </c>
    </row>
    <row r="91" spans="1:3" x14ac:dyDescent="0.2">
      <c r="A91" s="82" t="s">
        <v>1002</v>
      </c>
      <c r="B91" s="83" t="s">
        <v>996</v>
      </c>
      <c r="C91" s="109">
        <v>184106194</v>
      </c>
    </row>
    <row r="92" spans="1:3" x14ac:dyDescent="0.2">
      <c r="A92" s="82" t="s">
        <v>1004</v>
      </c>
      <c r="B92" s="83" t="s">
        <v>986</v>
      </c>
      <c r="C92" s="109">
        <v>1185013614</v>
      </c>
    </row>
    <row r="93" spans="1:3" x14ac:dyDescent="0.2">
      <c r="A93" s="82" t="s">
        <v>1005</v>
      </c>
      <c r="B93" s="83" t="s">
        <v>1007</v>
      </c>
      <c r="C93" s="109">
        <v>113174178</v>
      </c>
    </row>
    <row r="94" spans="1:3" x14ac:dyDescent="0.2">
      <c r="A94" s="82" t="s">
        <v>1008</v>
      </c>
      <c r="B94" s="83" t="s">
        <v>1010</v>
      </c>
      <c r="C94" s="109">
        <v>107771608</v>
      </c>
    </row>
    <row r="95" spans="1:3" x14ac:dyDescent="0.2">
      <c r="A95" s="82" t="s">
        <v>1011</v>
      </c>
      <c r="B95" s="83" t="s">
        <v>1010</v>
      </c>
      <c r="C95" s="109">
        <v>107771608</v>
      </c>
    </row>
    <row r="96" spans="1:3" x14ac:dyDescent="0.2">
      <c r="A96" s="82" t="s">
        <v>1013</v>
      </c>
      <c r="B96" s="83" t="s">
        <v>1015</v>
      </c>
      <c r="C96" s="109">
        <v>215505276</v>
      </c>
    </row>
    <row r="97" spans="1:3" x14ac:dyDescent="0.2">
      <c r="A97" s="82" t="s">
        <v>1016</v>
      </c>
      <c r="B97" s="83" t="s">
        <v>1019</v>
      </c>
      <c r="C97" s="109">
        <v>1089002498</v>
      </c>
    </row>
    <row r="98" spans="1:3" x14ac:dyDescent="0.2">
      <c r="A98" s="82" t="s">
        <v>1017</v>
      </c>
      <c r="B98" s="83" t="s">
        <v>1010</v>
      </c>
      <c r="C98" s="109">
        <v>107771608</v>
      </c>
    </row>
    <row r="99" spans="1:3" x14ac:dyDescent="0.2">
      <c r="A99" s="82" t="s">
        <v>1060</v>
      </c>
      <c r="B99" s="83" t="s">
        <v>990</v>
      </c>
      <c r="C99" s="109">
        <v>190970290</v>
      </c>
    </row>
    <row r="100" spans="1:3" x14ac:dyDescent="0.2">
      <c r="A100" s="82" t="s">
        <v>1062</v>
      </c>
      <c r="B100" s="83" t="s">
        <v>990</v>
      </c>
      <c r="C100" s="78">
        <v>190970290</v>
      </c>
    </row>
    <row r="101" spans="1:3" x14ac:dyDescent="0.2">
      <c r="A101" s="82" t="s">
        <v>1076</v>
      </c>
      <c r="B101" s="83" t="s">
        <v>990</v>
      </c>
      <c r="C101" s="109">
        <v>190970290</v>
      </c>
    </row>
    <row r="102" spans="1:3" x14ac:dyDescent="0.2">
      <c r="A102" s="82" t="s">
        <v>1082</v>
      </c>
      <c r="B102" s="83" t="s">
        <v>931</v>
      </c>
      <c r="C102" s="109">
        <v>194282793</v>
      </c>
    </row>
    <row r="103" spans="1:3" x14ac:dyDescent="0.2">
      <c r="A103" s="82" t="s">
        <v>1083</v>
      </c>
      <c r="B103" s="83" t="s">
        <v>1010</v>
      </c>
      <c r="C103" s="109">
        <v>107771608</v>
      </c>
    </row>
    <row r="104" spans="1:3" x14ac:dyDescent="0.2">
      <c r="A104" s="82" t="s">
        <v>1084</v>
      </c>
      <c r="B104" s="83" t="s">
        <v>1010</v>
      </c>
      <c r="C104" s="109">
        <v>107771608</v>
      </c>
    </row>
    <row r="105" spans="1:3" x14ac:dyDescent="0.2">
      <c r="A105" s="82"/>
      <c r="B105" s="83"/>
    </row>
    <row r="106" spans="1:3" x14ac:dyDescent="0.2">
      <c r="A106" s="82"/>
      <c r="B106" s="83"/>
    </row>
    <row r="107" spans="1:3" x14ac:dyDescent="0.2">
      <c r="A107" s="82"/>
      <c r="B107" s="83"/>
    </row>
    <row r="108" spans="1:3" x14ac:dyDescent="0.2">
      <c r="A108" s="82"/>
      <c r="B108" s="83"/>
    </row>
    <row r="109" spans="1:3" x14ac:dyDescent="0.2">
      <c r="A109" s="82"/>
      <c r="B109" s="83"/>
    </row>
    <row r="110" spans="1:3" x14ac:dyDescent="0.2">
      <c r="A110" s="82"/>
      <c r="B110" s="83"/>
    </row>
    <row r="111" spans="1:3" x14ac:dyDescent="0.2">
      <c r="A111" s="82"/>
      <c r="B111" s="83"/>
    </row>
    <row r="112" spans="1:3" x14ac:dyDescent="0.2">
      <c r="A112" s="82"/>
      <c r="B112" s="83"/>
    </row>
    <row r="113" spans="1:2" x14ac:dyDescent="0.2">
      <c r="A113" s="82"/>
      <c r="B113" s="83"/>
    </row>
    <row r="114" spans="1:2" x14ac:dyDescent="0.2">
      <c r="A114" s="82"/>
      <c r="B114" s="83"/>
    </row>
    <row r="115" spans="1:2" x14ac:dyDescent="0.2">
      <c r="A115" s="82"/>
      <c r="B115" s="83"/>
    </row>
    <row r="116" spans="1:2" x14ac:dyDescent="0.2">
      <c r="A116" s="82"/>
      <c r="B116" s="83"/>
    </row>
    <row r="117" spans="1:2" x14ac:dyDescent="0.2">
      <c r="A117" s="82"/>
      <c r="B117" s="83"/>
    </row>
    <row r="118" spans="1:2" x14ac:dyDescent="0.2">
      <c r="A118" s="82"/>
      <c r="B118" s="83"/>
    </row>
    <row r="119" spans="1:2" x14ac:dyDescent="0.2">
      <c r="A119" s="82"/>
      <c r="B119" s="83"/>
    </row>
    <row r="120" spans="1:2" x14ac:dyDescent="0.2">
      <c r="A120" s="82"/>
      <c r="B120" s="83"/>
    </row>
    <row r="121" spans="1:2" x14ac:dyDescent="0.2">
      <c r="A121" s="82"/>
      <c r="B121" s="83"/>
    </row>
    <row r="122" spans="1:2" x14ac:dyDescent="0.2">
      <c r="A122" s="82"/>
      <c r="B122" s="83"/>
    </row>
    <row r="123" spans="1:2" x14ac:dyDescent="0.2">
      <c r="A123" s="82"/>
      <c r="B123" s="83"/>
    </row>
    <row r="124" spans="1:2" x14ac:dyDescent="0.2">
      <c r="A124" s="82"/>
      <c r="B124" s="83"/>
    </row>
    <row r="125" spans="1:2" x14ac:dyDescent="0.2">
      <c r="A125" s="82"/>
      <c r="B125" s="83"/>
    </row>
    <row r="126" spans="1:2" x14ac:dyDescent="0.2">
      <c r="A126" s="82"/>
      <c r="B126" s="83"/>
    </row>
    <row r="127" spans="1:2" x14ac:dyDescent="0.2">
      <c r="A127" s="82"/>
      <c r="B127" s="83"/>
    </row>
    <row r="128" spans="1:2" x14ac:dyDescent="0.2">
      <c r="A128" s="82"/>
      <c r="B128" s="83"/>
    </row>
    <row r="129" spans="1:2" x14ac:dyDescent="0.2">
      <c r="A129" s="82"/>
      <c r="B129" s="83"/>
    </row>
    <row r="130" spans="1:2" x14ac:dyDescent="0.2">
      <c r="A130" s="82"/>
      <c r="B130" s="83"/>
    </row>
    <row r="131" spans="1:2" x14ac:dyDescent="0.2">
      <c r="A131" s="82"/>
      <c r="B131" s="83"/>
    </row>
    <row r="132" spans="1:2" x14ac:dyDescent="0.2">
      <c r="A132" s="82"/>
      <c r="B132" s="83"/>
    </row>
    <row r="133" spans="1:2" x14ac:dyDescent="0.2">
      <c r="A133" s="82"/>
      <c r="B133" s="83"/>
    </row>
    <row r="134" spans="1:2" x14ac:dyDescent="0.2">
      <c r="A134" s="82"/>
      <c r="B134" s="83"/>
    </row>
    <row r="135" spans="1:2" x14ac:dyDescent="0.2">
      <c r="A135" s="82"/>
      <c r="B135" s="83"/>
    </row>
    <row r="136" spans="1:2" x14ac:dyDescent="0.2">
      <c r="A136" s="82"/>
      <c r="B136" s="83"/>
    </row>
    <row r="137" spans="1:2" x14ac:dyDescent="0.2">
      <c r="A137" s="82"/>
      <c r="B137" s="83"/>
    </row>
    <row r="138" spans="1:2" x14ac:dyDescent="0.2">
      <c r="A138" s="82"/>
      <c r="B138" s="83"/>
    </row>
    <row r="139" spans="1:2" x14ac:dyDescent="0.2">
      <c r="A139" s="82"/>
      <c r="B139" s="83"/>
    </row>
    <row r="140" spans="1:2" x14ac:dyDescent="0.2">
      <c r="A140" s="82"/>
      <c r="B140" s="83"/>
    </row>
    <row r="141" spans="1:2" x14ac:dyDescent="0.2">
      <c r="A141" s="82"/>
      <c r="B141" s="83"/>
    </row>
    <row r="142" spans="1:2" x14ac:dyDescent="0.2">
      <c r="A142" s="82"/>
      <c r="B142" s="83"/>
    </row>
    <row r="143" spans="1:2" x14ac:dyDescent="0.2">
      <c r="A143" s="82"/>
      <c r="B143" s="83"/>
    </row>
    <row r="144" spans="1:2" x14ac:dyDescent="0.2">
      <c r="A144" s="82"/>
      <c r="B144" s="83"/>
    </row>
    <row r="145" spans="1:2" x14ac:dyDescent="0.2">
      <c r="A145" s="82"/>
      <c r="B145" s="83"/>
    </row>
    <row r="146" spans="1:2" x14ac:dyDescent="0.2">
      <c r="A146" s="82"/>
      <c r="B146" s="83"/>
    </row>
    <row r="147" spans="1:2" x14ac:dyDescent="0.2">
      <c r="A147" s="82"/>
      <c r="B147" s="83"/>
    </row>
    <row r="148" spans="1:2" x14ac:dyDescent="0.2">
      <c r="A148" s="82"/>
      <c r="B148" s="83"/>
    </row>
    <row r="149" spans="1:2" x14ac:dyDescent="0.2">
      <c r="A149" s="82"/>
      <c r="B149" s="83"/>
    </row>
    <row r="150" spans="1:2" x14ac:dyDescent="0.2">
      <c r="A150" s="82"/>
      <c r="B150" s="83"/>
    </row>
    <row r="151" spans="1:2" x14ac:dyDescent="0.2">
      <c r="A151" s="82"/>
      <c r="B151" s="83"/>
    </row>
    <row r="152" spans="1:2" x14ac:dyDescent="0.2">
      <c r="A152" s="82"/>
      <c r="B152" s="83"/>
    </row>
    <row r="153" spans="1:2" x14ac:dyDescent="0.2">
      <c r="A153" s="82"/>
      <c r="B153" s="83"/>
    </row>
    <row r="154" spans="1:2" x14ac:dyDescent="0.2">
      <c r="A154" s="82"/>
      <c r="B154" s="83"/>
    </row>
    <row r="155" spans="1:2" x14ac:dyDescent="0.2">
      <c r="A155" s="82"/>
      <c r="B155" s="83"/>
    </row>
    <row r="156" spans="1:2" x14ac:dyDescent="0.2">
      <c r="A156" s="82"/>
      <c r="B156" s="83"/>
    </row>
    <row r="157" spans="1:2" x14ac:dyDescent="0.2">
      <c r="A157" s="82"/>
      <c r="B157" s="83"/>
    </row>
    <row r="158" spans="1:2" x14ac:dyDescent="0.2">
      <c r="A158" s="82"/>
      <c r="B158" s="83"/>
    </row>
    <row r="159" spans="1:2" x14ac:dyDescent="0.2">
      <c r="A159" s="82"/>
      <c r="B159" s="83"/>
    </row>
    <row r="160" spans="1:2" x14ac:dyDescent="0.2">
      <c r="A160" s="82"/>
      <c r="B160" s="83"/>
    </row>
    <row r="161" spans="1:2" x14ac:dyDescent="0.2">
      <c r="A161" s="82"/>
      <c r="B161" s="83"/>
    </row>
    <row r="162" spans="1:2" x14ac:dyDescent="0.2">
      <c r="A162" s="82"/>
      <c r="B162" s="83"/>
    </row>
    <row r="163" spans="1:2" x14ac:dyDescent="0.2">
      <c r="A163" s="82"/>
      <c r="B163" s="83"/>
    </row>
    <row r="164" spans="1:2" x14ac:dyDescent="0.2">
      <c r="A164" s="82"/>
      <c r="B164" s="83"/>
    </row>
    <row r="165" spans="1:2" x14ac:dyDescent="0.2">
      <c r="A165" s="82"/>
      <c r="B165" s="83"/>
    </row>
    <row r="166" spans="1:2" x14ac:dyDescent="0.2">
      <c r="A166" s="82"/>
      <c r="B166" s="83"/>
    </row>
    <row r="167" spans="1:2" x14ac:dyDescent="0.2">
      <c r="A167" s="82"/>
      <c r="B167" s="83"/>
    </row>
    <row r="168" spans="1:2" x14ac:dyDescent="0.2">
      <c r="A168" s="82"/>
      <c r="B168" s="83"/>
    </row>
    <row r="169" spans="1:2" x14ac:dyDescent="0.2">
      <c r="A169" s="82"/>
      <c r="B169" s="83"/>
    </row>
    <row r="170" spans="1:2" x14ac:dyDescent="0.2">
      <c r="A170" s="82"/>
      <c r="B170" s="83"/>
    </row>
    <row r="171" spans="1:2" x14ac:dyDescent="0.2">
      <c r="A171" s="82"/>
      <c r="B171" s="83"/>
    </row>
    <row r="172" spans="1:2" x14ac:dyDescent="0.2">
      <c r="A172" s="82"/>
      <c r="B172" s="83"/>
    </row>
    <row r="173" spans="1:2" x14ac:dyDescent="0.2">
      <c r="A173" s="82"/>
      <c r="B173" s="83"/>
    </row>
    <row r="174" spans="1:2" x14ac:dyDescent="0.2">
      <c r="A174" s="82"/>
      <c r="B174" s="83"/>
    </row>
    <row r="175" spans="1:2" x14ac:dyDescent="0.2">
      <c r="A175" s="82"/>
      <c r="B175" s="83"/>
    </row>
    <row r="176" spans="1:2" x14ac:dyDescent="0.2">
      <c r="A176" s="82"/>
      <c r="B176" s="83"/>
    </row>
    <row r="177" spans="1:2" x14ac:dyDescent="0.2">
      <c r="A177" s="82"/>
      <c r="B177" s="83"/>
    </row>
    <row r="178" spans="1:2" x14ac:dyDescent="0.2">
      <c r="A178" s="82"/>
      <c r="B178" s="83"/>
    </row>
    <row r="179" spans="1:2" x14ac:dyDescent="0.2">
      <c r="A179" s="82"/>
      <c r="B179" s="83"/>
    </row>
    <row r="180" spans="1:2" x14ac:dyDescent="0.2">
      <c r="A180" s="82"/>
      <c r="B180" s="83"/>
    </row>
    <row r="181" spans="1:2" x14ac:dyDescent="0.2">
      <c r="A181" s="82"/>
      <c r="B181" s="83"/>
    </row>
    <row r="182" spans="1:2" x14ac:dyDescent="0.2">
      <c r="A182" s="82"/>
      <c r="B182" s="83"/>
    </row>
    <row r="183" spans="1:2" x14ac:dyDescent="0.2">
      <c r="A183" s="82"/>
      <c r="B183" s="83"/>
    </row>
    <row r="184" spans="1:2" x14ac:dyDescent="0.2">
      <c r="A184" s="82"/>
      <c r="B184" s="83"/>
    </row>
    <row r="185" spans="1:2" x14ac:dyDescent="0.2">
      <c r="A185" s="82"/>
      <c r="B185" s="83"/>
    </row>
    <row r="186" spans="1:2" x14ac:dyDescent="0.2">
      <c r="A186" s="82"/>
      <c r="B186" s="83"/>
    </row>
    <row r="187" spans="1:2" x14ac:dyDescent="0.2">
      <c r="A187" s="82"/>
      <c r="B187" s="83"/>
    </row>
    <row r="188" spans="1:2" x14ac:dyDescent="0.2">
      <c r="A188" s="82"/>
      <c r="B188" s="83"/>
    </row>
    <row r="189" spans="1:2" x14ac:dyDescent="0.2">
      <c r="A189" s="82"/>
      <c r="B189" s="83"/>
    </row>
    <row r="190" spans="1:2" x14ac:dyDescent="0.2">
      <c r="A190" s="82"/>
      <c r="B190" s="83"/>
    </row>
    <row r="191" spans="1:2" x14ac:dyDescent="0.2">
      <c r="A191" s="82"/>
      <c r="B191" s="83"/>
    </row>
    <row r="192" spans="1:2" x14ac:dyDescent="0.2">
      <c r="A192" s="82"/>
      <c r="B192" s="83"/>
    </row>
    <row r="193" spans="1:2" x14ac:dyDescent="0.2">
      <c r="A193" s="82"/>
      <c r="B193" s="83"/>
    </row>
    <row r="194" spans="1:2" x14ac:dyDescent="0.2">
      <c r="A194" s="82"/>
      <c r="B194" s="83"/>
    </row>
    <row r="195" spans="1:2" x14ac:dyDescent="0.2">
      <c r="A195" s="82"/>
      <c r="B195" s="83"/>
    </row>
    <row r="196" spans="1:2" x14ac:dyDescent="0.2">
      <c r="A196" s="82"/>
      <c r="B196" s="83"/>
    </row>
    <row r="197" spans="1:2" x14ac:dyDescent="0.2">
      <c r="A197" s="82"/>
      <c r="B197" s="83"/>
    </row>
    <row r="198" spans="1:2" x14ac:dyDescent="0.2">
      <c r="A198" s="82"/>
      <c r="B198" s="83"/>
    </row>
    <row r="199" spans="1:2" x14ac:dyDescent="0.2">
      <c r="A199" s="82"/>
      <c r="B199" s="83"/>
    </row>
    <row r="200" spans="1:2" x14ac:dyDescent="0.2">
      <c r="A200" s="82"/>
      <c r="B200" s="83"/>
    </row>
    <row r="201" spans="1:2" x14ac:dyDescent="0.2">
      <c r="A201" s="82"/>
      <c r="B201" s="83"/>
    </row>
    <row r="202" spans="1:2" x14ac:dyDescent="0.2">
      <c r="A202" s="82"/>
      <c r="B202" s="83"/>
    </row>
    <row r="203" spans="1:2" x14ac:dyDescent="0.2">
      <c r="A203" s="82"/>
      <c r="B203" s="83"/>
    </row>
    <row r="204" spans="1:2" x14ac:dyDescent="0.2">
      <c r="A204" s="82"/>
      <c r="B204" s="83"/>
    </row>
    <row r="205" spans="1:2" x14ac:dyDescent="0.2">
      <c r="A205" s="82"/>
      <c r="B205" s="83"/>
    </row>
    <row r="206" spans="1:2" x14ac:dyDescent="0.2">
      <c r="A206" s="82"/>
      <c r="B206" s="83"/>
    </row>
    <row r="207" spans="1:2" x14ac:dyDescent="0.2">
      <c r="A207" s="82"/>
      <c r="B207" s="83"/>
    </row>
    <row r="208" spans="1:2" x14ac:dyDescent="0.2">
      <c r="A208" s="82"/>
      <c r="B208" s="83"/>
    </row>
    <row r="209" spans="1:2" x14ac:dyDescent="0.2">
      <c r="A209" s="82"/>
      <c r="B209" s="83"/>
    </row>
    <row r="210" spans="1:2" x14ac:dyDescent="0.2">
      <c r="A210" s="82"/>
      <c r="B210" s="83"/>
    </row>
    <row r="211" spans="1:2" x14ac:dyDescent="0.2">
      <c r="A211" s="82"/>
      <c r="B211" s="83"/>
    </row>
    <row r="212" spans="1:2" x14ac:dyDescent="0.2">
      <c r="A212" s="82"/>
      <c r="B212" s="83"/>
    </row>
    <row r="213" spans="1:2" x14ac:dyDescent="0.2">
      <c r="A213" s="82"/>
      <c r="B213" s="83"/>
    </row>
    <row r="214" spans="1:2" x14ac:dyDescent="0.2">
      <c r="A214" s="82"/>
      <c r="B214" s="83"/>
    </row>
    <row r="215" spans="1:2" x14ac:dyDescent="0.2">
      <c r="A215" s="82"/>
      <c r="B215" s="83"/>
    </row>
    <row r="216" spans="1:2" x14ac:dyDescent="0.2">
      <c r="A216" s="82"/>
      <c r="B216" s="83"/>
    </row>
    <row r="217" spans="1:2" x14ac:dyDescent="0.2">
      <c r="A217" s="82"/>
      <c r="B217" s="83"/>
    </row>
    <row r="218" spans="1:2" x14ac:dyDescent="0.2">
      <c r="A218" s="82"/>
      <c r="B218" s="83"/>
    </row>
    <row r="219" spans="1:2" x14ac:dyDescent="0.2">
      <c r="A219" s="82"/>
      <c r="B219" s="83"/>
    </row>
    <row r="220" spans="1:2" x14ac:dyDescent="0.2">
      <c r="A220" s="82"/>
      <c r="B220" s="83"/>
    </row>
    <row r="221" spans="1:2" x14ac:dyDescent="0.2">
      <c r="A221" s="82"/>
      <c r="B221" s="83"/>
    </row>
    <row r="222" spans="1:2" x14ac:dyDescent="0.2">
      <c r="A222" s="82"/>
      <c r="B222" s="83"/>
    </row>
    <row r="223" spans="1:2" x14ac:dyDescent="0.2">
      <c r="A223" s="82"/>
      <c r="B223" s="83"/>
    </row>
    <row r="224" spans="1:2" x14ac:dyDescent="0.2">
      <c r="A224" s="82"/>
      <c r="B224" s="83"/>
    </row>
    <row r="225" spans="1:2" x14ac:dyDescent="0.2">
      <c r="A225" s="82"/>
      <c r="B225" s="83"/>
    </row>
    <row r="226" spans="1:2" x14ac:dyDescent="0.2">
      <c r="A226" s="82"/>
      <c r="B226" s="83"/>
    </row>
    <row r="227" spans="1:2" x14ac:dyDescent="0.2">
      <c r="A227" s="82"/>
      <c r="B227" s="83"/>
    </row>
    <row r="228" spans="1:2" x14ac:dyDescent="0.2">
      <c r="A228" s="82"/>
      <c r="B228" s="83"/>
    </row>
    <row r="229" spans="1:2" x14ac:dyDescent="0.2">
      <c r="A229" s="82"/>
      <c r="B229" s="83"/>
    </row>
    <row r="230" spans="1:2" x14ac:dyDescent="0.2">
      <c r="A230" s="82"/>
      <c r="B230" s="83"/>
    </row>
    <row r="231" spans="1:2" x14ac:dyDescent="0.2">
      <c r="A231" s="82"/>
      <c r="B231" s="83"/>
    </row>
    <row r="232" spans="1:2" x14ac:dyDescent="0.2">
      <c r="A232" s="82"/>
      <c r="B232" s="83"/>
    </row>
    <row r="233" spans="1:2" x14ac:dyDescent="0.2">
      <c r="A233" s="82"/>
      <c r="B233" s="83"/>
    </row>
    <row r="234" spans="1:2" x14ac:dyDescent="0.2">
      <c r="A234" s="82"/>
      <c r="B234" s="83"/>
    </row>
    <row r="235" spans="1:2" x14ac:dyDescent="0.2">
      <c r="A235" s="82"/>
      <c r="B235" s="83"/>
    </row>
    <row r="236" spans="1:2" x14ac:dyDescent="0.2">
      <c r="A236" s="82"/>
      <c r="B236" s="83"/>
    </row>
    <row r="237" spans="1:2" x14ac:dyDescent="0.2">
      <c r="A237" s="82"/>
      <c r="B237" s="83"/>
    </row>
    <row r="238" spans="1:2" x14ac:dyDescent="0.2">
      <c r="A238" s="82"/>
      <c r="B238" s="83"/>
    </row>
    <row r="239" spans="1:2" x14ac:dyDescent="0.2">
      <c r="A239" s="82"/>
      <c r="B239" s="83"/>
    </row>
    <row r="240" spans="1:2" x14ac:dyDescent="0.2">
      <c r="A240" s="82"/>
      <c r="B240" s="83"/>
    </row>
    <row r="241" spans="1:2" x14ac:dyDescent="0.2">
      <c r="A241" s="82"/>
      <c r="B241" s="83"/>
    </row>
    <row r="242" spans="1:2" x14ac:dyDescent="0.2">
      <c r="A242" s="82"/>
      <c r="B242" s="83"/>
    </row>
    <row r="243" spans="1:2" x14ac:dyDescent="0.2">
      <c r="A243" s="82"/>
      <c r="B243" s="83"/>
    </row>
    <row r="244" spans="1:2" x14ac:dyDescent="0.2">
      <c r="A244" s="82"/>
      <c r="B244" s="83"/>
    </row>
    <row r="245" spans="1:2" x14ac:dyDescent="0.2">
      <c r="A245" s="82"/>
      <c r="B245" s="83"/>
    </row>
    <row r="246" spans="1:2" x14ac:dyDescent="0.2">
      <c r="A246" s="82"/>
      <c r="B246" s="83"/>
    </row>
    <row r="247" spans="1:2" x14ac:dyDescent="0.2">
      <c r="A247" s="82"/>
      <c r="B247" s="83"/>
    </row>
    <row r="248" spans="1:2" x14ac:dyDescent="0.2">
      <c r="A248" s="82"/>
      <c r="B248" s="83"/>
    </row>
    <row r="249" spans="1:2" x14ac:dyDescent="0.2">
      <c r="A249" s="82"/>
      <c r="B249" s="83"/>
    </row>
    <row r="250" spans="1:2" x14ac:dyDescent="0.2">
      <c r="A250" s="82"/>
      <c r="B250" s="83"/>
    </row>
    <row r="251" spans="1:2" x14ac:dyDescent="0.2">
      <c r="A251" s="82"/>
      <c r="B251" s="83"/>
    </row>
    <row r="252" spans="1:2" x14ac:dyDescent="0.2">
      <c r="A252" s="82"/>
      <c r="B252" s="83"/>
    </row>
    <row r="253" spans="1:2" x14ac:dyDescent="0.2">
      <c r="A253" s="82"/>
      <c r="B253" s="83"/>
    </row>
    <row r="254" spans="1:2" x14ac:dyDescent="0.2">
      <c r="A254" s="82"/>
      <c r="B254" s="83"/>
    </row>
    <row r="255" spans="1:2" x14ac:dyDescent="0.2">
      <c r="A255" s="82"/>
      <c r="B255" s="83"/>
    </row>
    <row r="256" spans="1:2" x14ac:dyDescent="0.2">
      <c r="A256" s="82"/>
      <c r="B256" s="83"/>
    </row>
    <row r="257" spans="1:2" x14ac:dyDescent="0.2">
      <c r="A257" s="82"/>
      <c r="B257" s="83"/>
    </row>
    <row r="258" spans="1:2" x14ac:dyDescent="0.2">
      <c r="A258" s="82"/>
      <c r="B258" s="83"/>
    </row>
    <row r="259" spans="1:2" x14ac:dyDescent="0.2">
      <c r="A259" s="82"/>
      <c r="B259" s="83"/>
    </row>
    <row r="260" spans="1:2" x14ac:dyDescent="0.2">
      <c r="A260" s="82"/>
      <c r="B260" s="83"/>
    </row>
    <row r="261" spans="1:2" x14ac:dyDescent="0.2">
      <c r="A261" s="82"/>
      <c r="B261" s="83"/>
    </row>
    <row r="262" spans="1:2" x14ac:dyDescent="0.2">
      <c r="A262" s="82"/>
      <c r="B262" s="83"/>
    </row>
    <row r="263" spans="1:2" x14ac:dyDescent="0.2">
      <c r="A263" s="82"/>
      <c r="B263" s="83"/>
    </row>
    <row r="264" spans="1:2" x14ac:dyDescent="0.2">
      <c r="A264" s="82"/>
      <c r="B264" s="83"/>
    </row>
    <row r="265" spans="1:2" x14ac:dyDescent="0.2">
      <c r="A265" s="82"/>
      <c r="B265" s="83"/>
    </row>
    <row r="266" spans="1:2" x14ac:dyDescent="0.2">
      <c r="A266" s="82"/>
      <c r="B266" s="83"/>
    </row>
    <row r="267" spans="1:2" x14ac:dyDescent="0.2">
      <c r="A267" s="82"/>
      <c r="B267" s="83"/>
    </row>
    <row r="268" spans="1:2" x14ac:dyDescent="0.2">
      <c r="A268" s="82"/>
      <c r="B268" s="83"/>
    </row>
    <row r="269" spans="1:2" x14ac:dyDescent="0.2">
      <c r="A269" s="82"/>
      <c r="B269" s="83"/>
    </row>
    <row r="270" spans="1:2" x14ac:dyDescent="0.2">
      <c r="A270" s="82"/>
      <c r="B270" s="83"/>
    </row>
    <row r="271" spans="1:2" x14ac:dyDescent="0.2">
      <c r="A271" s="82"/>
      <c r="B271" s="83"/>
    </row>
    <row r="272" spans="1:2" x14ac:dyDescent="0.2">
      <c r="A272" s="82"/>
      <c r="B272" s="83"/>
    </row>
    <row r="273" spans="1:2" x14ac:dyDescent="0.2">
      <c r="A273" s="82"/>
      <c r="B273" s="83"/>
    </row>
    <row r="274" spans="1:2" x14ac:dyDescent="0.2">
      <c r="A274" s="82"/>
      <c r="B274" s="83"/>
    </row>
    <row r="275" spans="1:2" x14ac:dyDescent="0.2">
      <c r="A275" s="82"/>
      <c r="B275" s="83"/>
    </row>
    <row r="276" spans="1:2" x14ac:dyDescent="0.2">
      <c r="A276" s="82"/>
      <c r="B276" s="83"/>
    </row>
    <row r="277" spans="1:2" x14ac:dyDescent="0.2">
      <c r="A277" s="82"/>
      <c r="B277" s="83"/>
    </row>
    <row r="278" spans="1:2" x14ac:dyDescent="0.2">
      <c r="A278" s="82"/>
      <c r="B278" s="83"/>
    </row>
    <row r="279" spans="1:2" x14ac:dyDescent="0.2">
      <c r="A279" s="82"/>
      <c r="B279" s="83"/>
    </row>
    <row r="280" spans="1:2" x14ac:dyDescent="0.2">
      <c r="A280" s="82"/>
      <c r="B280" s="83"/>
    </row>
    <row r="281" spans="1:2" x14ac:dyDescent="0.2">
      <c r="A281" s="82"/>
      <c r="B281" s="83"/>
    </row>
    <row r="282" spans="1:2" x14ac:dyDescent="0.2">
      <c r="A282" s="82"/>
      <c r="B282" s="83"/>
    </row>
    <row r="283" spans="1:2" x14ac:dyDescent="0.2">
      <c r="A283" s="82"/>
      <c r="B283" s="83"/>
    </row>
    <row r="284" spans="1:2" x14ac:dyDescent="0.2">
      <c r="A284" s="82"/>
      <c r="B284" s="83"/>
    </row>
    <row r="285" spans="1:2" x14ac:dyDescent="0.2">
      <c r="A285" s="82"/>
      <c r="B285" s="83"/>
    </row>
    <row r="286" spans="1:2" x14ac:dyDescent="0.2">
      <c r="A286" s="82"/>
      <c r="B286" s="83"/>
    </row>
    <row r="287" spans="1:2" x14ac:dyDescent="0.2">
      <c r="A287" s="82"/>
      <c r="B287" s="83"/>
    </row>
    <row r="288" spans="1:2" x14ac:dyDescent="0.2">
      <c r="A288" s="82"/>
      <c r="B288" s="83"/>
    </row>
    <row r="289" spans="1:2" x14ac:dyDescent="0.2">
      <c r="A289" s="82"/>
      <c r="B289" s="83"/>
    </row>
    <row r="290" spans="1:2" x14ac:dyDescent="0.2">
      <c r="A290" s="82"/>
      <c r="B290" s="83"/>
    </row>
    <row r="291" spans="1:2" x14ac:dyDescent="0.2">
      <c r="A291" s="82"/>
      <c r="B291" s="83"/>
    </row>
    <row r="292" spans="1:2" x14ac:dyDescent="0.2">
      <c r="A292" s="82"/>
      <c r="B292" s="83"/>
    </row>
    <row r="293" spans="1:2" x14ac:dyDescent="0.2">
      <c r="A293" s="82"/>
      <c r="B293" s="83"/>
    </row>
    <row r="294" spans="1:2" x14ac:dyDescent="0.2">
      <c r="A294" s="82"/>
      <c r="B294" s="83"/>
    </row>
    <row r="295" spans="1:2" x14ac:dyDescent="0.2">
      <c r="A295" s="82"/>
      <c r="B295" s="83"/>
    </row>
    <row r="296" spans="1:2" x14ac:dyDescent="0.2">
      <c r="A296" s="82"/>
      <c r="B296" s="83"/>
    </row>
    <row r="297" spans="1:2" x14ac:dyDescent="0.2">
      <c r="A297" s="82"/>
      <c r="B297" s="83"/>
    </row>
    <row r="298" spans="1:2" x14ac:dyDescent="0.2">
      <c r="A298" s="82"/>
      <c r="B298" s="83"/>
    </row>
    <row r="299" spans="1:2" x14ac:dyDescent="0.2">
      <c r="A299" s="82"/>
      <c r="B299" s="83"/>
    </row>
    <row r="300" spans="1:2" x14ac:dyDescent="0.2">
      <c r="A300" s="82"/>
      <c r="B300" s="83"/>
    </row>
    <row r="301" spans="1:2" x14ac:dyDescent="0.2">
      <c r="A301" s="82"/>
      <c r="B301" s="83"/>
    </row>
    <row r="302" spans="1:2" x14ac:dyDescent="0.2">
      <c r="A302" s="82"/>
      <c r="B302" s="83"/>
    </row>
    <row r="303" spans="1:2" x14ac:dyDescent="0.2">
      <c r="A303" s="82"/>
      <c r="B303" s="83"/>
    </row>
    <row r="304" spans="1:2" x14ac:dyDescent="0.2">
      <c r="A304" s="82"/>
      <c r="B304" s="83"/>
    </row>
    <row r="305" spans="1:2" x14ac:dyDescent="0.2">
      <c r="A305" s="82"/>
      <c r="B305" s="83"/>
    </row>
    <row r="306" spans="1:2" x14ac:dyDescent="0.2">
      <c r="A306" s="82"/>
      <c r="B306" s="83"/>
    </row>
    <row r="307" spans="1:2" x14ac:dyDescent="0.2">
      <c r="A307" s="82"/>
      <c r="B307" s="83"/>
    </row>
    <row r="308" spans="1:2" x14ac:dyDescent="0.2">
      <c r="A308" s="82"/>
      <c r="B308" s="83"/>
    </row>
    <row r="309" spans="1:2" x14ac:dyDescent="0.2">
      <c r="A309" s="82"/>
      <c r="B309" s="83"/>
    </row>
    <row r="310" spans="1:2" x14ac:dyDescent="0.2">
      <c r="A310" s="82"/>
      <c r="B310" s="83"/>
    </row>
    <row r="311" spans="1:2" x14ac:dyDescent="0.2">
      <c r="A311" s="82"/>
      <c r="B311" s="83"/>
    </row>
    <row r="312" spans="1:2" x14ac:dyDescent="0.2">
      <c r="A312" s="82"/>
      <c r="B312" s="83"/>
    </row>
    <row r="313" spans="1:2" x14ac:dyDescent="0.2">
      <c r="A313" s="82"/>
      <c r="B313" s="83"/>
    </row>
    <row r="314" spans="1:2" x14ac:dyDescent="0.2">
      <c r="A314" s="82"/>
      <c r="B314" s="83"/>
    </row>
    <row r="315" spans="1:2" x14ac:dyDescent="0.2">
      <c r="A315" s="82"/>
      <c r="B315" s="83"/>
    </row>
    <row r="316" spans="1:2" x14ac:dyDescent="0.2">
      <c r="A316" s="82"/>
      <c r="B316" s="83"/>
    </row>
    <row r="317" spans="1:2" x14ac:dyDescent="0.2">
      <c r="A317" s="82"/>
      <c r="B317" s="83"/>
    </row>
    <row r="318" spans="1:2" x14ac:dyDescent="0.2">
      <c r="A318" s="82"/>
      <c r="B318" s="83"/>
    </row>
    <row r="319" spans="1:2" x14ac:dyDescent="0.2">
      <c r="A319" s="82"/>
      <c r="B319" s="83"/>
    </row>
    <row r="320" spans="1:2" x14ac:dyDescent="0.2">
      <c r="A320" s="82"/>
      <c r="B320" s="83"/>
    </row>
    <row r="321" spans="1:2" x14ac:dyDescent="0.2">
      <c r="A321" s="82"/>
      <c r="B321" s="83"/>
    </row>
    <row r="322" spans="1:2" x14ac:dyDescent="0.2">
      <c r="A322" s="82"/>
      <c r="B322" s="83"/>
    </row>
    <row r="323" spans="1:2" x14ac:dyDescent="0.2">
      <c r="A323" s="82"/>
      <c r="B323" s="83"/>
    </row>
    <row r="324" spans="1:2" x14ac:dyDescent="0.2">
      <c r="A324" s="82"/>
      <c r="B324" s="83"/>
    </row>
    <row r="325" spans="1:2" x14ac:dyDescent="0.2">
      <c r="A325" s="82"/>
      <c r="B325" s="83"/>
    </row>
    <row r="326" spans="1:2" x14ac:dyDescent="0.2">
      <c r="A326" s="82"/>
      <c r="B326" s="83"/>
    </row>
    <row r="327" spans="1:2" x14ac:dyDescent="0.2">
      <c r="A327" s="82"/>
      <c r="B327" s="83"/>
    </row>
    <row r="328" spans="1:2" x14ac:dyDescent="0.2">
      <c r="A328" s="82"/>
      <c r="B328" s="83"/>
    </row>
    <row r="329" spans="1:2" x14ac:dyDescent="0.2">
      <c r="A329" s="82"/>
      <c r="B329" s="83"/>
    </row>
    <row r="330" spans="1:2" x14ac:dyDescent="0.2">
      <c r="A330" s="82"/>
      <c r="B330" s="83"/>
    </row>
    <row r="331" spans="1:2" x14ac:dyDescent="0.2">
      <c r="A331" s="82"/>
      <c r="B331" s="83"/>
    </row>
    <row r="332" spans="1:2" x14ac:dyDescent="0.2">
      <c r="A332" s="82"/>
      <c r="B332" s="83"/>
    </row>
    <row r="333" spans="1:2" x14ac:dyDescent="0.2">
      <c r="A333" s="82"/>
      <c r="B333" s="83"/>
    </row>
    <row r="334" spans="1:2" x14ac:dyDescent="0.2">
      <c r="A334" s="82"/>
      <c r="B334" s="83"/>
    </row>
    <row r="335" spans="1:2" x14ac:dyDescent="0.2">
      <c r="A335" s="82"/>
      <c r="B335" s="83"/>
    </row>
    <row r="336" spans="1:2" x14ac:dyDescent="0.2">
      <c r="A336" s="82"/>
      <c r="B336" s="83"/>
    </row>
    <row r="337" spans="1:2" x14ac:dyDescent="0.2">
      <c r="A337" s="82"/>
      <c r="B337" s="83"/>
    </row>
    <row r="338" spans="1:2" x14ac:dyDescent="0.2">
      <c r="A338" s="82"/>
      <c r="B338" s="83"/>
    </row>
    <row r="339" spans="1:2" x14ac:dyDescent="0.2">
      <c r="A339" s="82"/>
      <c r="B339" s="83"/>
    </row>
    <row r="340" spans="1:2" x14ac:dyDescent="0.2">
      <c r="A340" s="82"/>
      <c r="B340" s="83"/>
    </row>
    <row r="341" spans="1:2" x14ac:dyDescent="0.2">
      <c r="A341" s="82"/>
      <c r="B341" s="83"/>
    </row>
    <row r="342" spans="1:2" x14ac:dyDescent="0.2">
      <c r="A342" s="82"/>
      <c r="B342" s="83"/>
    </row>
    <row r="343" spans="1:2" x14ac:dyDescent="0.2">
      <c r="A343" s="82"/>
      <c r="B343" s="83"/>
    </row>
    <row r="344" spans="1:2" x14ac:dyDescent="0.2">
      <c r="A344" s="82"/>
      <c r="B344" s="83"/>
    </row>
    <row r="345" spans="1:2" x14ac:dyDescent="0.2">
      <c r="A345" s="82"/>
      <c r="B345" s="83"/>
    </row>
    <row r="346" spans="1:2" x14ac:dyDescent="0.2">
      <c r="A346" s="82"/>
      <c r="B346" s="83"/>
    </row>
    <row r="347" spans="1:2" x14ac:dyDescent="0.2">
      <c r="A347" s="82"/>
      <c r="B347" s="83"/>
    </row>
    <row r="348" spans="1:2" x14ac:dyDescent="0.2">
      <c r="A348" s="82"/>
      <c r="B348" s="83"/>
    </row>
    <row r="349" spans="1:2" x14ac:dyDescent="0.2">
      <c r="A349" s="82"/>
      <c r="B349" s="83"/>
    </row>
    <row r="350" spans="1:2" x14ac:dyDescent="0.2">
      <c r="A350" s="82"/>
      <c r="B350" s="83"/>
    </row>
    <row r="351" spans="1:2" x14ac:dyDescent="0.2">
      <c r="A351" s="82"/>
      <c r="B351" s="83"/>
    </row>
    <row r="352" spans="1:2" x14ac:dyDescent="0.2">
      <c r="A352" s="82"/>
      <c r="B352" s="83"/>
    </row>
    <row r="353" spans="1:2" x14ac:dyDescent="0.2">
      <c r="A353" s="82"/>
      <c r="B353" s="83"/>
    </row>
    <row r="354" spans="1:2" x14ac:dyDescent="0.2">
      <c r="A354" s="82"/>
      <c r="B354" s="83"/>
    </row>
    <row r="355" spans="1:2" x14ac:dyDescent="0.2">
      <c r="A355" s="82"/>
      <c r="B355" s="83"/>
    </row>
    <row r="356" spans="1:2" x14ac:dyDescent="0.2">
      <c r="A356" s="82"/>
      <c r="B356" s="83"/>
    </row>
    <row r="357" spans="1:2" x14ac:dyDescent="0.2">
      <c r="A357" s="82"/>
      <c r="B357" s="83"/>
    </row>
    <row r="358" spans="1:2" x14ac:dyDescent="0.2">
      <c r="A358" s="82"/>
      <c r="B358" s="83"/>
    </row>
    <row r="359" spans="1:2" x14ac:dyDescent="0.2">
      <c r="A359" s="82"/>
      <c r="B359" s="83"/>
    </row>
    <row r="360" spans="1:2" x14ac:dyDescent="0.2">
      <c r="A360" s="82"/>
      <c r="B360" s="83"/>
    </row>
    <row r="361" spans="1:2" x14ac:dyDescent="0.2">
      <c r="A361" s="82"/>
      <c r="B361" s="83"/>
    </row>
    <row r="362" spans="1:2" x14ac:dyDescent="0.2">
      <c r="A362" s="82"/>
      <c r="B362" s="83"/>
    </row>
    <row r="363" spans="1:2" x14ac:dyDescent="0.2">
      <c r="A363" s="82"/>
      <c r="B363" s="83"/>
    </row>
    <row r="364" spans="1:2" x14ac:dyDescent="0.2">
      <c r="A364" s="82"/>
      <c r="B364" s="83"/>
    </row>
    <row r="365" spans="1:2" x14ac:dyDescent="0.2">
      <c r="A365" s="82"/>
      <c r="B365" s="83"/>
    </row>
    <row r="366" spans="1:2" x14ac:dyDescent="0.2">
      <c r="A366" s="82"/>
      <c r="B366" s="83"/>
    </row>
    <row r="367" spans="1:2" x14ac:dyDescent="0.2">
      <c r="A367" s="82"/>
      <c r="B367" s="83"/>
    </row>
    <row r="368" spans="1:2" x14ac:dyDescent="0.2">
      <c r="A368" s="82"/>
      <c r="B368" s="83"/>
    </row>
    <row r="369" spans="1:2" x14ac:dyDescent="0.2">
      <c r="A369" s="82"/>
      <c r="B369" s="83"/>
    </row>
    <row r="370" spans="1:2" x14ac:dyDescent="0.2">
      <c r="A370" s="82"/>
      <c r="B370" s="83"/>
    </row>
    <row r="371" spans="1:2" x14ac:dyDescent="0.2">
      <c r="A371" s="82"/>
      <c r="B371" s="83"/>
    </row>
    <row r="372" spans="1:2" x14ac:dyDescent="0.2">
      <c r="A372" s="82"/>
      <c r="B372" s="83"/>
    </row>
    <row r="373" spans="1:2" x14ac:dyDescent="0.2">
      <c r="A373" s="82"/>
      <c r="B373" s="83"/>
    </row>
    <row r="374" spans="1:2" x14ac:dyDescent="0.2">
      <c r="A374" s="82"/>
      <c r="B374" s="83"/>
    </row>
    <row r="375" spans="1:2" x14ac:dyDescent="0.2">
      <c r="A375" s="82"/>
      <c r="B375" s="83"/>
    </row>
    <row r="376" spans="1:2" x14ac:dyDescent="0.2">
      <c r="A376" s="82"/>
      <c r="B376" s="83"/>
    </row>
    <row r="377" spans="1:2" x14ac:dyDescent="0.2">
      <c r="A377" s="82"/>
      <c r="B377" s="83"/>
    </row>
    <row r="378" spans="1:2" x14ac:dyDescent="0.2">
      <c r="A378" s="82"/>
      <c r="B378" s="83"/>
    </row>
    <row r="379" spans="1:2" x14ac:dyDescent="0.2">
      <c r="A379" s="82"/>
      <c r="B379" s="83"/>
    </row>
    <row r="380" spans="1:2" x14ac:dyDescent="0.2">
      <c r="A380" s="82"/>
      <c r="B380" s="83"/>
    </row>
    <row r="381" spans="1:2" x14ac:dyDescent="0.2">
      <c r="A381" s="82"/>
      <c r="B381" s="83"/>
    </row>
    <row r="382" spans="1:2" x14ac:dyDescent="0.2">
      <c r="A382" s="82"/>
      <c r="B382" s="83"/>
    </row>
    <row r="383" spans="1:2" x14ac:dyDescent="0.2">
      <c r="A383" s="82"/>
      <c r="B383" s="83"/>
    </row>
    <row r="384" spans="1:2" x14ac:dyDescent="0.2">
      <c r="A384" s="82"/>
      <c r="B384" s="83"/>
    </row>
    <row r="385" spans="1:2" x14ac:dyDescent="0.2">
      <c r="A385" s="82"/>
      <c r="B385" s="83"/>
    </row>
    <row r="386" spans="1:2" x14ac:dyDescent="0.2">
      <c r="A386" s="82"/>
      <c r="B386" s="83"/>
    </row>
    <row r="387" spans="1:2" x14ac:dyDescent="0.2">
      <c r="A387" s="82"/>
      <c r="B387" s="83"/>
    </row>
    <row r="388" spans="1:2" x14ac:dyDescent="0.2">
      <c r="A388" s="82"/>
      <c r="B388" s="83"/>
    </row>
    <row r="389" spans="1:2" x14ac:dyDescent="0.2">
      <c r="A389" s="82"/>
      <c r="B389" s="83"/>
    </row>
    <row r="390" spans="1:2" x14ac:dyDescent="0.2">
      <c r="A390" s="82"/>
      <c r="B390" s="83"/>
    </row>
    <row r="391" spans="1:2" x14ac:dyDescent="0.2">
      <c r="A391" s="82"/>
      <c r="B391" s="83"/>
    </row>
    <row r="392" spans="1:2" x14ac:dyDescent="0.2">
      <c r="A392" s="82"/>
      <c r="B392" s="83"/>
    </row>
    <row r="393" spans="1:2" x14ac:dyDescent="0.2">
      <c r="A393" s="82"/>
      <c r="B393" s="83"/>
    </row>
    <row r="394" spans="1:2" x14ac:dyDescent="0.2">
      <c r="A394" s="82"/>
      <c r="B394" s="83"/>
    </row>
    <row r="395" spans="1:2" x14ac:dyDescent="0.2">
      <c r="A395" s="82"/>
      <c r="B395" s="83"/>
    </row>
    <row r="396" spans="1:2" x14ac:dyDescent="0.2">
      <c r="A396" s="82"/>
      <c r="B396" s="83"/>
    </row>
    <row r="397" spans="1:2" x14ac:dyDescent="0.2">
      <c r="A397" s="82"/>
      <c r="B397" s="83"/>
    </row>
    <row r="398" spans="1:2" x14ac:dyDescent="0.2">
      <c r="A398" s="82"/>
      <c r="B398" s="83"/>
    </row>
    <row r="399" spans="1:2" x14ac:dyDescent="0.2">
      <c r="A399" s="82"/>
      <c r="B399" s="83"/>
    </row>
    <row r="400" spans="1:2" x14ac:dyDescent="0.2">
      <c r="A400" s="82"/>
      <c r="B400" s="83"/>
    </row>
    <row r="401" spans="1:2" x14ac:dyDescent="0.2">
      <c r="A401" s="82"/>
      <c r="B401" s="83"/>
    </row>
    <row r="402" spans="1:2" x14ac:dyDescent="0.2">
      <c r="A402" s="82"/>
      <c r="B402" s="83"/>
    </row>
    <row r="403" spans="1:2" x14ac:dyDescent="0.2">
      <c r="A403" s="82"/>
      <c r="B403" s="83"/>
    </row>
    <row r="404" spans="1:2" x14ac:dyDescent="0.2">
      <c r="A404" s="82"/>
      <c r="B404" s="83"/>
    </row>
    <row r="405" spans="1:2" x14ac:dyDescent="0.2">
      <c r="A405" s="82"/>
      <c r="B405" s="83"/>
    </row>
    <row r="406" spans="1:2" x14ac:dyDescent="0.2">
      <c r="A406" s="82"/>
      <c r="B406" s="83"/>
    </row>
    <row r="407" spans="1:2" x14ac:dyDescent="0.2">
      <c r="A407" s="82"/>
      <c r="B407" s="83"/>
    </row>
    <row r="408" spans="1:2" x14ac:dyDescent="0.2">
      <c r="A408" s="82"/>
      <c r="B408" s="83"/>
    </row>
    <row r="409" spans="1:2" x14ac:dyDescent="0.2">
      <c r="A409" s="82"/>
      <c r="B409" s="83"/>
    </row>
    <row r="410" spans="1:2" x14ac:dyDescent="0.2">
      <c r="A410" s="82"/>
      <c r="B410" s="83"/>
    </row>
    <row r="411" spans="1:2" x14ac:dyDescent="0.2">
      <c r="A411" s="82"/>
      <c r="B411" s="83"/>
    </row>
    <row r="412" spans="1:2" x14ac:dyDescent="0.2">
      <c r="A412" s="82"/>
      <c r="B412" s="83"/>
    </row>
    <row r="413" spans="1:2" x14ac:dyDescent="0.2">
      <c r="A413" s="82"/>
      <c r="B413" s="83"/>
    </row>
    <row r="414" spans="1:2" x14ac:dyDescent="0.2">
      <c r="A414" s="82"/>
      <c r="B414" s="83"/>
    </row>
    <row r="415" spans="1:2" x14ac:dyDescent="0.2">
      <c r="A415" s="82"/>
      <c r="B415" s="83"/>
    </row>
    <row r="416" spans="1:2" x14ac:dyDescent="0.2">
      <c r="A416" s="82"/>
      <c r="B416" s="83"/>
    </row>
    <row r="417" spans="1:2" x14ac:dyDescent="0.2">
      <c r="A417" s="82"/>
      <c r="B417" s="83"/>
    </row>
    <row r="418" spans="1:2" x14ac:dyDescent="0.2">
      <c r="A418" s="82"/>
      <c r="B418" s="83"/>
    </row>
    <row r="419" spans="1:2" x14ac:dyDescent="0.2">
      <c r="A419" s="82"/>
      <c r="B419" s="83"/>
    </row>
    <row r="420" spans="1:2" x14ac:dyDescent="0.2">
      <c r="A420" s="82"/>
      <c r="B420" s="83"/>
    </row>
    <row r="421" spans="1:2" x14ac:dyDescent="0.2">
      <c r="A421" s="82"/>
      <c r="B421" s="83"/>
    </row>
    <row r="422" spans="1:2" x14ac:dyDescent="0.2">
      <c r="A422" s="82"/>
      <c r="B422" s="83"/>
    </row>
    <row r="423" spans="1:2" x14ac:dyDescent="0.2">
      <c r="A423" s="82"/>
      <c r="B423" s="83"/>
    </row>
    <row r="424" spans="1:2" x14ac:dyDescent="0.2">
      <c r="A424" s="82"/>
      <c r="B424" s="83"/>
    </row>
    <row r="425" spans="1:2" x14ac:dyDescent="0.2">
      <c r="A425" s="82"/>
      <c r="B425" s="83"/>
    </row>
    <row r="426" spans="1:2" x14ac:dyDescent="0.2">
      <c r="A426" s="82"/>
      <c r="B426" s="83"/>
    </row>
    <row r="427" spans="1:2" x14ac:dyDescent="0.2">
      <c r="A427" s="82"/>
      <c r="B427" s="83"/>
    </row>
    <row r="428" spans="1:2" x14ac:dyDescent="0.2">
      <c r="A428" s="82"/>
      <c r="B428" s="83"/>
    </row>
    <row r="429" spans="1:2" x14ac:dyDescent="0.2">
      <c r="A429" s="82"/>
      <c r="B429" s="83"/>
    </row>
    <row r="430" spans="1:2" x14ac:dyDescent="0.2">
      <c r="A430" s="82"/>
      <c r="B430" s="83"/>
    </row>
    <row r="431" spans="1:2" x14ac:dyDescent="0.2">
      <c r="A431" s="82"/>
      <c r="B431" s="83"/>
    </row>
    <row r="432" spans="1:2" x14ac:dyDescent="0.2">
      <c r="A432" s="82"/>
      <c r="B432" s="83"/>
    </row>
    <row r="433" spans="1:2" x14ac:dyDescent="0.2">
      <c r="A433" s="82"/>
      <c r="B433" s="83"/>
    </row>
    <row r="434" spans="1:2" x14ac:dyDescent="0.2">
      <c r="A434" s="82"/>
      <c r="B434" s="83"/>
    </row>
    <row r="435" spans="1:2" x14ac:dyDescent="0.2">
      <c r="A435" s="82"/>
      <c r="B435" s="83"/>
    </row>
    <row r="436" spans="1:2" x14ac:dyDescent="0.2">
      <c r="A436" s="82"/>
      <c r="B436" s="83"/>
    </row>
    <row r="437" spans="1:2" x14ac:dyDescent="0.2">
      <c r="A437" s="82"/>
      <c r="B437" s="83"/>
    </row>
    <row r="438" spans="1:2" x14ac:dyDescent="0.2">
      <c r="A438" s="82"/>
      <c r="B438" s="83"/>
    </row>
    <row r="439" spans="1:2" x14ac:dyDescent="0.2">
      <c r="A439" s="82"/>
      <c r="B439" s="83"/>
    </row>
    <row r="440" spans="1:2" x14ac:dyDescent="0.2">
      <c r="A440" s="82"/>
      <c r="B440" s="83"/>
    </row>
    <row r="441" spans="1:2" x14ac:dyDescent="0.2">
      <c r="A441" s="82"/>
      <c r="B441" s="83"/>
    </row>
    <row r="442" spans="1:2" x14ac:dyDescent="0.2">
      <c r="A442" s="82"/>
      <c r="B442" s="83"/>
    </row>
    <row r="443" spans="1:2" x14ac:dyDescent="0.2">
      <c r="A443" s="82"/>
      <c r="B443" s="83"/>
    </row>
    <row r="444" spans="1:2" x14ac:dyDescent="0.2">
      <c r="A444" s="82"/>
      <c r="B444" s="83"/>
    </row>
    <row r="445" spans="1:2" x14ac:dyDescent="0.2">
      <c r="A445" s="82"/>
      <c r="B445" s="83"/>
    </row>
    <row r="446" spans="1:2" x14ac:dyDescent="0.2">
      <c r="A446" s="82"/>
      <c r="B446" s="83"/>
    </row>
    <row r="447" spans="1:2" x14ac:dyDescent="0.2">
      <c r="A447" s="82"/>
      <c r="B447" s="83"/>
    </row>
    <row r="448" spans="1:2" x14ac:dyDescent="0.2">
      <c r="A448" s="82"/>
      <c r="B448" s="83"/>
    </row>
    <row r="449" spans="1:2" x14ac:dyDescent="0.2">
      <c r="A449" s="82"/>
      <c r="B449" s="83"/>
    </row>
    <row r="450" spans="1:2" x14ac:dyDescent="0.2">
      <c r="A450" s="82"/>
      <c r="B450" s="83"/>
    </row>
    <row r="451" spans="1:2" x14ac:dyDescent="0.2">
      <c r="A451" s="82"/>
      <c r="B451" s="83"/>
    </row>
    <row r="452" spans="1:2" x14ac:dyDescent="0.2">
      <c r="A452" s="82"/>
      <c r="B452" s="83"/>
    </row>
    <row r="453" spans="1:2" x14ac:dyDescent="0.2">
      <c r="A453" s="82"/>
      <c r="B453" s="83"/>
    </row>
    <row r="454" spans="1:2" x14ac:dyDescent="0.2">
      <c r="A454" s="82"/>
      <c r="B454" s="83"/>
    </row>
    <row r="455" spans="1:2" x14ac:dyDescent="0.2">
      <c r="A455" s="82"/>
      <c r="B455" s="83"/>
    </row>
    <row r="456" spans="1:2" x14ac:dyDescent="0.2">
      <c r="A456" s="82"/>
      <c r="B456" s="83"/>
    </row>
    <row r="457" spans="1:2" x14ac:dyDescent="0.2">
      <c r="A457" s="82"/>
      <c r="B457" s="83"/>
    </row>
    <row r="458" spans="1:2" x14ac:dyDescent="0.2">
      <c r="A458" s="82"/>
      <c r="B458" s="83"/>
    </row>
    <row r="459" spans="1:2" x14ac:dyDescent="0.2">
      <c r="A459" s="82"/>
      <c r="B459" s="83"/>
    </row>
    <row r="460" spans="1:2" x14ac:dyDescent="0.2">
      <c r="A460" s="82"/>
      <c r="B460" s="83"/>
    </row>
    <row r="461" spans="1:2" x14ac:dyDescent="0.2">
      <c r="A461" s="82"/>
      <c r="B461" s="83"/>
    </row>
    <row r="462" spans="1:2" x14ac:dyDescent="0.2">
      <c r="A462" s="82"/>
      <c r="B462" s="83"/>
    </row>
    <row r="463" spans="1:2" x14ac:dyDescent="0.2">
      <c r="A463" s="82"/>
      <c r="B463" s="83"/>
    </row>
    <row r="464" spans="1:2" x14ac:dyDescent="0.2">
      <c r="A464" s="82"/>
      <c r="B464" s="83"/>
    </row>
    <row r="465" spans="1:2" x14ac:dyDescent="0.2">
      <c r="A465" s="82"/>
      <c r="B465" s="83"/>
    </row>
    <row r="466" spans="1:2" x14ac:dyDescent="0.2">
      <c r="A466" s="82"/>
      <c r="B466" s="83"/>
    </row>
    <row r="467" spans="1:2" x14ac:dyDescent="0.2">
      <c r="A467" s="82"/>
      <c r="B467" s="83"/>
    </row>
    <row r="468" spans="1:2" x14ac:dyDescent="0.2">
      <c r="A468" s="82"/>
      <c r="B468" s="83"/>
    </row>
    <row r="469" spans="1:2" x14ac:dyDescent="0.2">
      <c r="A469" s="82"/>
      <c r="B469" s="83"/>
    </row>
    <row r="470" spans="1:2" x14ac:dyDescent="0.2">
      <c r="A470" s="82"/>
      <c r="B470" s="83"/>
    </row>
    <row r="471" spans="1:2" x14ac:dyDescent="0.2">
      <c r="A471" s="82"/>
      <c r="B471" s="83"/>
    </row>
    <row r="472" spans="1:2" x14ac:dyDescent="0.2">
      <c r="A472" s="82"/>
      <c r="B472" s="83"/>
    </row>
    <row r="473" spans="1:2" x14ac:dyDescent="0.2">
      <c r="A473" s="82"/>
      <c r="B473" s="83"/>
    </row>
    <row r="474" spans="1:2" x14ac:dyDescent="0.2">
      <c r="A474" s="82"/>
      <c r="B474" s="83"/>
    </row>
    <row r="475" spans="1:2" x14ac:dyDescent="0.2">
      <c r="A475" s="82"/>
      <c r="B475" s="83"/>
    </row>
    <row r="476" spans="1:2" x14ac:dyDescent="0.2">
      <c r="A476" s="82"/>
      <c r="B476" s="83"/>
    </row>
    <row r="477" spans="1:2" x14ac:dyDescent="0.2">
      <c r="A477" s="82"/>
      <c r="B477" s="83"/>
    </row>
    <row r="478" spans="1:2" x14ac:dyDescent="0.2">
      <c r="A478" s="82"/>
      <c r="B478" s="83"/>
    </row>
    <row r="479" spans="1:2" x14ac:dyDescent="0.2">
      <c r="A479" s="82"/>
      <c r="B479" s="83"/>
    </row>
    <row r="480" spans="1:2" x14ac:dyDescent="0.2">
      <c r="A480" s="82"/>
      <c r="B480" s="83"/>
    </row>
    <row r="481" spans="1:2" x14ac:dyDescent="0.2">
      <c r="A481" s="82"/>
      <c r="B481" s="83"/>
    </row>
    <row r="482" spans="1:2" x14ac:dyDescent="0.2">
      <c r="A482" s="82"/>
      <c r="B482" s="83"/>
    </row>
    <row r="483" spans="1:2" x14ac:dyDescent="0.2">
      <c r="A483" s="82"/>
      <c r="B483" s="83"/>
    </row>
    <row r="484" spans="1:2" x14ac:dyDescent="0.2">
      <c r="A484" s="82"/>
      <c r="B484" s="83"/>
    </row>
    <row r="485" spans="1:2" x14ac:dyDescent="0.2">
      <c r="A485" s="82"/>
      <c r="B485" s="83"/>
    </row>
    <row r="486" spans="1:2" x14ac:dyDescent="0.2">
      <c r="A486" s="82"/>
      <c r="B486" s="83"/>
    </row>
    <row r="487" spans="1:2" x14ac:dyDescent="0.2">
      <c r="A487" s="82"/>
      <c r="B487" s="83"/>
    </row>
    <row r="488" spans="1:2" x14ac:dyDescent="0.2">
      <c r="A488" s="82"/>
      <c r="B488" s="83"/>
    </row>
    <row r="489" spans="1:2" x14ac:dyDescent="0.2">
      <c r="A489" s="82"/>
      <c r="B489" s="83"/>
    </row>
    <row r="490" spans="1:2" x14ac:dyDescent="0.2">
      <c r="A490" s="82"/>
      <c r="B490" s="83"/>
    </row>
    <row r="491" spans="1:2" x14ac:dyDescent="0.2">
      <c r="A491" s="82"/>
      <c r="B491" s="83"/>
    </row>
    <row r="492" spans="1:2" x14ac:dyDescent="0.2">
      <c r="A492" s="82"/>
      <c r="B492" s="83"/>
    </row>
    <row r="493" spans="1:2" x14ac:dyDescent="0.2">
      <c r="A493" s="82"/>
      <c r="B493" s="83"/>
    </row>
    <row r="494" spans="1:2" x14ac:dyDescent="0.2">
      <c r="A494" s="82"/>
      <c r="B494" s="83"/>
    </row>
    <row r="495" spans="1:2" x14ac:dyDescent="0.2">
      <c r="A495" s="82"/>
      <c r="B495" s="83"/>
    </row>
    <row r="496" spans="1:2" x14ac:dyDescent="0.2">
      <c r="A496" s="82"/>
      <c r="B496" s="83"/>
    </row>
    <row r="497" spans="1:2" x14ac:dyDescent="0.2">
      <c r="A497" s="82"/>
      <c r="B497" s="83"/>
    </row>
    <row r="498" spans="1:2" x14ac:dyDescent="0.2">
      <c r="A498" s="82"/>
      <c r="B498" s="83"/>
    </row>
    <row r="499" spans="1:2" x14ac:dyDescent="0.2">
      <c r="A499" s="82"/>
      <c r="B499" s="83"/>
    </row>
    <row r="500" spans="1:2" x14ac:dyDescent="0.2">
      <c r="A500" s="82"/>
      <c r="B500" s="83"/>
    </row>
    <row r="501" spans="1:2" x14ac:dyDescent="0.2">
      <c r="A501" s="82"/>
      <c r="B501" s="83"/>
    </row>
    <row r="502" spans="1:2" x14ac:dyDescent="0.2">
      <c r="A502" s="82"/>
      <c r="B502" s="83"/>
    </row>
    <row r="503" spans="1:2" x14ac:dyDescent="0.2">
      <c r="A503" s="82"/>
      <c r="B503" s="83"/>
    </row>
    <row r="504" spans="1:2" x14ac:dyDescent="0.2">
      <c r="A504" s="82"/>
      <c r="B504" s="83"/>
    </row>
    <row r="505" spans="1:2" x14ac:dyDescent="0.2">
      <c r="A505" s="82"/>
      <c r="B505" s="83"/>
    </row>
    <row r="506" spans="1:2" x14ac:dyDescent="0.2">
      <c r="A506" s="82"/>
      <c r="B506" s="83"/>
    </row>
    <row r="507" spans="1:2" x14ac:dyDescent="0.2">
      <c r="A507" s="82"/>
      <c r="B507" s="83"/>
    </row>
    <row r="508" spans="1:2" x14ac:dyDescent="0.2">
      <c r="A508" s="82"/>
      <c r="B508" s="83"/>
    </row>
    <row r="509" spans="1:2" x14ac:dyDescent="0.2">
      <c r="A509" s="82"/>
      <c r="B509" s="83"/>
    </row>
    <row r="510" spans="1:2" x14ac:dyDescent="0.2">
      <c r="A510" s="82"/>
      <c r="B510" s="83"/>
    </row>
    <row r="511" spans="1:2" x14ac:dyDescent="0.2">
      <c r="A511" s="82"/>
      <c r="B511" s="83"/>
    </row>
    <row r="512" spans="1:2" x14ac:dyDescent="0.2">
      <c r="A512" s="82"/>
      <c r="B512" s="83"/>
    </row>
    <row r="513" spans="1:2" x14ac:dyDescent="0.2">
      <c r="A513" s="82"/>
      <c r="B513" s="83"/>
    </row>
    <row r="514" spans="1:2" x14ac:dyDescent="0.2">
      <c r="A514" s="82"/>
      <c r="B514" s="83"/>
    </row>
    <row r="515" spans="1:2" x14ac:dyDescent="0.2">
      <c r="A515" s="82"/>
      <c r="B515" s="83"/>
    </row>
    <row r="516" spans="1:2" x14ac:dyDescent="0.2">
      <c r="A516" s="82"/>
      <c r="B516" s="83"/>
    </row>
    <row r="517" spans="1:2" x14ac:dyDescent="0.2">
      <c r="A517" s="82"/>
      <c r="B517" s="83"/>
    </row>
    <row r="518" spans="1:2" x14ac:dyDescent="0.2">
      <c r="A518" s="82"/>
      <c r="B518" s="83"/>
    </row>
    <row r="519" spans="1:2" x14ac:dyDescent="0.2">
      <c r="A519" s="82"/>
      <c r="B519" s="83"/>
    </row>
    <row r="520" spans="1:2" x14ac:dyDescent="0.2">
      <c r="A520" s="82"/>
      <c r="B520" s="83"/>
    </row>
    <row r="521" spans="1:2" x14ac:dyDescent="0.2">
      <c r="A521" s="82"/>
      <c r="B521" s="83"/>
    </row>
    <row r="522" spans="1:2" x14ac:dyDescent="0.2">
      <c r="A522" s="82"/>
      <c r="B522" s="83"/>
    </row>
    <row r="523" spans="1:2" x14ac:dyDescent="0.2">
      <c r="A523" s="82"/>
      <c r="B523" s="83"/>
    </row>
    <row r="524" spans="1:2" x14ac:dyDescent="0.2">
      <c r="A524" s="82"/>
      <c r="B524" s="83"/>
    </row>
    <row r="525" spans="1:2" x14ac:dyDescent="0.2">
      <c r="A525" s="82"/>
      <c r="B525" s="83"/>
    </row>
    <row r="526" spans="1:2" x14ac:dyDescent="0.2">
      <c r="A526" s="82"/>
      <c r="B526" s="83"/>
    </row>
    <row r="527" spans="1:2" x14ac:dyDescent="0.2">
      <c r="A527" s="82"/>
      <c r="B527" s="83"/>
    </row>
    <row r="528" spans="1:2" x14ac:dyDescent="0.2">
      <c r="A528" s="82"/>
      <c r="B528" s="83"/>
    </row>
    <row r="529" spans="1:2" x14ac:dyDescent="0.2">
      <c r="A529" s="82"/>
      <c r="B529" s="83"/>
    </row>
    <row r="530" spans="1:2" x14ac:dyDescent="0.2">
      <c r="A530" s="82"/>
      <c r="B530" s="83"/>
    </row>
    <row r="531" spans="1:2" x14ac:dyDescent="0.2">
      <c r="A531" s="82"/>
      <c r="B531" s="83"/>
    </row>
    <row r="532" spans="1:2" x14ac:dyDescent="0.2">
      <c r="A532" s="82"/>
      <c r="B532" s="83"/>
    </row>
    <row r="533" spans="1:2" x14ac:dyDescent="0.2">
      <c r="A533" s="82"/>
      <c r="B533" s="83"/>
    </row>
    <row r="534" spans="1:2" x14ac:dyDescent="0.2">
      <c r="A534" s="82"/>
      <c r="B534" s="83"/>
    </row>
    <row r="535" spans="1:2" x14ac:dyDescent="0.2">
      <c r="A535" s="82"/>
      <c r="B535" s="83"/>
    </row>
    <row r="536" spans="1:2" x14ac:dyDescent="0.2">
      <c r="A536" s="82"/>
      <c r="B536" s="83"/>
    </row>
    <row r="537" spans="1:2" x14ac:dyDescent="0.2">
      <c r="A537" s="82"/>
      <c r="B537" s="83"/>
    </row>
    <row r="538" spans="1:2" x14ac:dyDescent="0.2">
      <c r="A538" s="82"/>
      <c r="B538" s="83"/>
    </row>
    <row r="539" spans="1:2" x14ac:dyDescent="0.2">
      <c r="A539" s="82"/>
      <c r="B539" s="83"/>
    </row>
    <row r="540" spans="1:2" x14ac:dyDescent="0.2">
      <c r="A540" s="82"/>
      <c r="B540" s="83"/>
    </row>
    <row r="541" spans="1:2" x14ac:dyDescent="0.2">
      <c r="A541" s="82"/>
      <c r="B541" s="83"/>
    </row>
    <row r="542" spans="1:2" x14ac:dyDescent="0.2">
      <c r="A542" s="82"/>
      <c r="B542" s="83"/>
    </row>
    <row r="543" spans="1:2" x14ac:dyDescent="0.2">
      <c r="A543" s="82"/>
      <c r="B543" s="83"/>
    </row>
    <row r="544" spans="1:2" x14ac:dyDescent="0.2">
      <c r="A544" s="82"/>
      <c r="B544" s="83"/>
    </row>
    <row r="545" spans="1:2" x14ac:dyDescent="0.2">
      <c r="A545" s="82"/>
      <c r="B545" s="83"/>
    </row>
    <row r="546" spans="1:2" x14ac:dyDescent="0.2">
      <c r="A546" s="82"/>
      <c r="B546" s="83"/>
    </row>
    <row r="547" spans="1:2" x14ac:dyDescent="0.2">
      <c r="A547" s="82"/>
      <c r="B547" s="83"/>
    </row>
    <row r="548" spans="1:2" x14ac:dyDescent="0.2">
      <c r="A548" s="82"/>
      <c r="B548" s="83"/>
    </row>
    <row r="549" spans="1:2" x14ac:dyDescent="0.2">
      <c r="A549" s="82"/>
      <c r="B549" s="83"/>
    </row>
    <row r="550" spans="1:2" x14ac:dyDescent="0.2">
      <c r="A550" s="82"/>
      <c r="B550" s="83"/>
    </row>
    <row r="551" spans="1:2" x14ac:dyDescent="0.2">
      <c r="A551" s="82"/>
      <c r="B551" s="83"/>
    </row>
    <row r="552" spans="1:2" x14ac:dyDescent="0.2">
      <c r="A552" s="82"/>
      <c r="B552" s="83"/>
    </row>
    <row r="553" spans="1:2" x14ac:dyDescent="0.2">
      <c r="A553" s="82"/>
      <c r="B553" s="83"/>
    </row>
    <row r="554" spans="1:2" x14ac:dyDescent="0.2">
      <c r="A554" s="82"/>
      <c r="B554" s="83"/>
    </row>
    <row r="555" spans="1:2" x14ac:dyDescent="0.2">
      <c r="A555" s="82"/>
      <c r="B555" s="83"/>
    </row>
    <row r="556" spans="1:2" x14ac:dyDescent="0.2">
      <c r="A556" s="82"/>
      <c r="B556" s="83"/>
    </row>
    <row r="557" spans="1:2" x14ac:dyDescent="0.2">
      <c r="A557" s="82"/>
      <c r="B557" s="83"/>
    </row>
    <row r="558" spans="1:2" x14ac:dyDescent="0.2">
      <c r="A558" s="82"/>
      <c r="B558" s="83"/>
    </row>
    <row r="559" spans="1:2" x14ac:dyDescent="0.2">
      <c r="A559" s="82"/>
      <c r="B559" s="83"/>
    </row>
    <row r="560" spans="1:2" x14ac:dyDescent="0.2">
      <c r="A560" s="82"/>
      <c r="B560" s="83"/>
    </row>
    <row r="561" spans="1:2" x14ac:dyDescent="0.2">
      <c r="A561" s="82"/>
      <c r="B561" s="83"/>
    </row>
    <row r="562" spans="1:2" x14ac:dyDescent="0.2">
      <c r="A562" s="82"/>
      <c r="B562" s="83"/>
    </row>
    <row r="563" spans="1:2" x14ac:dyDescent="0.2">
      <c r="A563" s="82"/>
      <c r="B563" s="83"/>
    </row>
    <row r="564" spans="1:2" x14ac:dyDescent="0.2">
      <c r="A564" s="82"/>
      <c r="B564" s="83"/>
    </row>
    <row r="565" spans="1:2" x14ac:dyDescent="0.2">
      <c r="A565" s="82"/>
      <c r="B565" s="83"/>
    </row>
    <row r="566" spans="1:2" x14ac:dyDescent="0.2">
      <c r="A566" s="82"/>
      <c r="B566" s="83"/>
    </row>
    <row r="567" spans="1:2" x14ac:dyDescent="0.2">
      <c r="A567" s="82"/>
      <c r="B567" s="83"/>
    </row>
    <row r="568" spans="1:2" x14ac:dyDescent="0.2">
      <c r="A568" s="82"/>
      <c r="B568" s="83"/>
    </row>
    <row r="569" spans="1:2" x14ac:dyDescent="0.2">
      <c r="A569" s="82"/>
      <c r="B569" s="83"/>
    </row>
    <row r="570" spans="1:2" x14ac:dyDescent="0.2">
      <c r="A570" s="82"/>
      <c r="B570" s="83"/>
    </row>
    <row r="571" spans="1:2" x14ac:dyDescent="0.2">
      <c r="A571" s="82"/>
      <c r="B571" s="83"/>
    </row>
    <row r="572" spans="1:2" x14ac:dyDescent="0.2">
      <c r="A572" s="82"/>
      <c r="B572" s="83"/>
    </row>
    <row r="573" spans="1:2" x14ac:dyDescent="0.2">
      <c r="A573" s="82"/>
      <c r="B573" s="83"/>
    </row>
    <row r="574" spans="1:2" x14ac:dyDescent="0.2">
      <c r="A574" s="82"/>
      <c r="B574" s="83"/>
    </row>
    <row r="575" spans="1:2" x14ac:dyDescent="0.2">
      <c r="A575" s="82"/>
      <c r="B575" s="83"/>
    </row>
    <row r="576" spans="1:2" x14ac:dyDescent="0.2">
      <c r="A576" s="82"/>
      <c r="B576" s="83"/>
    </row>
    <row r="577" spans="1:2" x14ac:dyDescent="0.2">
      <c r="A577" s="82"/>
      <c r="B577" s="83"/>
    </row>
    <row r="578" spans="1:2" x14ac:dyDescent="0.2">
      <c r="A578" s="82"/>
      <c r="B578" s="83"/>
    </row>
    <row r="579" spans="1:2" x14ac:dyDescent="0.2">
      <c r="A579" s="82"/>
      <c r="B579" s="83"/>
    </row>
    <row r="580" spans="1:2" x14ac:dyDescent="0.2">
      <c r="A580" s="82"/>
      <c r="B580" s="83"/>
    </row>
    <row r="581" spans="1:2" x14ac:dyDescent="0.2">
      <c r="A581" s="82"/>
      <c r="B581" s="83"/>
    </row>
    <row r="582" spans="1:2" x14ac:dyDescent="0.2">
      <c r="A582" s="82"/>
      <c r="B582" s="83"/>
    </row>
    <row r="583" spans="1:2" x14ac:dyDescent="0.2">
      <c r="A583" s="82"/>
      <c r="B583" s="83"/>
    </row>
    <row r="584" spans="1:2" x14ac:dyDescent="0.2">
      <c r="A584" s="82"/>
      <c r="B584" s="83"/>
    </row>
    <row r="585" spans="1:2" x14ac:dyDescent="0.2">
      <c r="A585" s="82"/>
      <c r="B585" s="83"/>
    </row>
    <row r="586" spans="1:2" x14ac:dyDescent="0.2">
      <c r="A586" s="82"/>
      <c r="B586" s="83"/>
    </row>
    <row r="587" spans="1:2" x14ac:dyDescent="0.2">
      <c r="A587" s="82"/>
      <c r="B587" s="83"/>
    </row>
    <row r="588" spans="1:2" x14ac:dyDescent="0.2">
      <c r="A588" s="82"/>
      <c r="B588" s="83"/>
    </row>
    <row r="589" spans="1:2" x14ac:dyDescent="0.2">
      <c r="A589" s="82"/>
      <c r="B589" s="83"/>
    </row>
    <row r="590" spans="1:2" x14ac:dyDescent="0.2">
      <c r="A590" s="82"/>
      <c r="B590" s="83"/>
    </row>
    <row r="591" spans="1:2" x14ac:dyDescent="0.2">
      <c r="A591" s="82"/>
      <c r="B591" s="83"/>
    </row>
    <row r="592" spans="1:2" x14ac:dyDescent="0.2">
      <c r="A592" s="82"/>
      <c r="B592" s="83"/>
    </row>
    <row r="593" spans="1:2" x14ac:dyDescent="0.2">
      <c r="A593" s="82"/>
      <c r="B593" s="83"/>
    </row>
    <row r="594" spans="1:2" x14ac:dyDescent="0.2">
      <c r="A594" s="82"/>
      <c r="B594" s="83"/>
    </row>
    <row r="595" spans="1:2" x14ac:dyDescent="0.2">
      <c r="A595" s="82"/>
      <c r="B595" s="83"/>
    </row>
    <row r="596" spans="1:2" x14ac:dyDescent="0.2">
      <c r="A596" s="82"/>
      <c r="B596" s="83"/>
    </row>
    <row r="597" spans="1:2" x14ac:dyDescent="0.2">
      <c r="A597" s="82"/>
      <c r="B597" s="83"/>
    </row>
    <row r="598" spans="1:2" x14ac:dyDescent="0.2">
      <c r="A598" s="82"/>
      <c r="B598" s="83"/>
    </row>
    <row r="599" spans="1:2" x14ac:dyDescent="0.2">
      <c r="A599" s="82"/>
      <c r="B599" s="83"/>
    </row>
    <row r="600" spans="1:2" x14ac:dyDescent="0.2">
      <c r="A600" s="82"/>
      <c r="B600" s="83"/>
    </row>
    <row r="601" spans="1:2" x14ac:dyDescent="0.2">
      <c r="A601" s="82"/>
      <c r="B601" s="83"/>
    </row>
    <row r="602" spans="1:2" x14ac:dyDescent="0.2">
      <c r="A602" s="82"/>
      <c r="B602" s="83"/>
    </row>
    <row r="603" spans="1:2" x14ac:dyDescent="0.2">
      <c r="A603" s="82"/>
      <c r="B603" s="83"/>
    </row>
    <row r="604" spans="1:2" x14ac:dyDescent="0.2">
      <c r="A604" s="82"/>
      <c r="B604" s="83"/>
    </row>
    <row r="605" spans="1:2" x14ac:dyDescent="0.2">
      <c r="A605" s="82"/>
      <c r="B605" s="83"/>
    </row>
    <row r="606" spans="1:2" x14ac:dyDescent="0.2">
      <c r="A606" s="82"/>
      <c r="B606" s="83"/>
    </row>
    <row r="607" spans="1:2" x14ac:dyDescent="0.2">
      <c r="A607" s="82"/>
      <c r="B607" s="83"/>
    </row>
    <row r="608" spans="1:2" x14ac:dyDescent="0.2">
      <c r="A608" s="82"/>
      <c r="B608" s="83"/>
    </row>
    <row r="609" spans="1:2" x14ac:dyDescent="0.2">
      <c r="A609" s="82"/>
      <c r="B609" s="83"/>
    </row>
    <row r="610" spans="1:2" x14ac:dyDescent="0.2">
      <c r="A610" s="82"/>
      <c r="B610" s="83"/>
    </row>
    <row r="611" spans="1:2" x14ac:dyDescent="0.2">
      <c r="A611" s="82"/>
      <c r="B611" s="83"/>
    </row>
    <row r="612" spans="1:2" x14ac:dyDescent="0.2">
      <c r="A612" s="82"/>
      <c r="B612" s="83"/>
    </row>
    <row r="613" spans="1:2" x14ac:dyDescent="0.2">
      <c r="A613" s="82"/>
      <c r="B613" s="83"/>
    </row>
    <row r="614" spans="1:2" x14ac:dyDescent="0.2">
      <c r="A614" s="82"/>
      <c r="B614" s="83"/>
    </row>
    <row r="615" spans="1:2" x14ac:dyDescent="0.2">
      <c r="A615" s="82"/>
      <c r="B615" s="83"/>
    </row>
    <row r="616" spans="1:2" x14ac:dyDescent="0.2">
      <c r="A616" s="82"/>
      <c r="B616" s="83"/>
    </row>
    <row r="617" spans="1:2" x14ac:dyDescent="0.2">
      <c r="A617" s="82"/>
      <c r="B617" s="83"/>
    </row>
    <row r="618" spans="1:2" x14ac:dyDescent="0.2">
      <c r="A618" s="82"/>
      <c r="B618" s="83"/>
    </row>
    <row r="619" spans="1:2" x14ac:dyDescent="0.2">
      <c r="A619" s="82"/>
      <c r="B619" s="83"/>
    </row>
    <row r="620" spans="1:2" x14ac:dyDescent="0.2">
      <c r="A620" s="82"/>
      <c r="B620" s="83"/>
    </row>
    <row r="621" spans="1:2" x14ac:dyDescent="0.2">
      <c r="A621" s="82"/>
      <c r="B621" s="83"/>
    </row>
    <row r="622" spans="1:2" x14ac:dyDescent="0.2">
      <c r="A622" s="82"/>
      <c r="B622" s="83"/>
    </row>
    <row r="623" spans="1:2" x14ac:dyDescent="0.2">
      <c r="A623" s="82"/>
      <c r="B623" s="83"/>
    </row>
    <row r="624" spans="1:2" x14ac:dyDescent="0.2">
      <c r="A624" s="82"/>
      <c r="B624" s="83"/>
    </row>
    <row r="625" spans="1:2" x14ac:dyDescent="0.2">
      <c r="A625" s="82"/>
      <c r="B625" s="83"/>
    </row>
    <row r="626" spans="1:2" x14ac:dyDescent="0.2">
      <c r="A626" s="82"/>
      <c r="B626" s="83"/>
    </row>
    <row r="627" spans="1:2" x14ac:dyDescent="0.2">
      <c r="A627" s="82"/>
      <c r="B627" s="83"/>
    </row>
    <row r="628" spans="1:2" x14ac:dyDescent="0.2">
      <c r="A628" s="82"/>
      <c r="B628" s="83"/>
    </row>
    <row r="629" spans="1:2" x14ac:dyDescent="0.2">
      <c r="A629" s="82"/>
      <c r="B629" s="83"/>
    </row>
    <row r="630" spans="1:2" x14ac:dyDescent="0.2">
      <c r="A630" s="82"/>
      <c r="B630" s="83"/>
    </row>
    <row r="631" spans="1:2" x14ac:dyDescent="0.2">
      <c r="A631" s="82"/>
      <c r="B631" s="83"/>
    </row>
    <row r="632" spans="1:2" x14ac:dyDescent="0.2">
      <c r="A632" s="82"/>
      <c r="B632" s="83"/>
    </row>
    <row r="633" spans="1:2" x14ac:dyDescent="0.2">
      <c r="A633" s="82"/>
      <c r="B633" s="83"/>
    </row>
    <row r="634" spans="1:2" x14ac:dyDescent="0.2">
      <c r="A634" s="82"/>
      <c r="B634" s="83"/>
    </row>
    <row r="635" spans="1:2" x14ac:dyDescent="0.2">
      <c r="A635" s="82"/>
      <c r="B635" s="83"/>
    </row>
    <row r="636" spans="1:2" x14ac:dyDescent="0.2">
      <c r="A636" s="82"/>
      <c r="B636" s="83"/>
    </row>
    <row r="637" spans="1:2" x14ac:dyDescent="0.2">
      <c r="A637" s="82"/>
      <c r="B637" s="83"/>
    </row>
    <row r="638" spans="1:2" x14ac:dyDescent="0.2">
      <c r="A638" s="82"/>
      <c r="B638" s="83"/>
    </row>
    <row r="639" spans="1:2" x14ac:dyDescent="0.2">
      <c r="A639" s="82"/>
      <c r="B639" s="83"/>
    </row>
    <row r="640" spans="1:2" x14ac:dyDescent="0.2">
      <c r="A640" s="82"/>
      <c r="B640" s="83"/>
    </row>
    <row r="641" spans="1:2" x14ac:dyDescent="0.2">
      <c r="A641" s="82"/>
      <c r="B641" s="83"/>
    </row>
    <row r="642" spans="1:2" x14ac:dyDescent="0.2">
      <c r="A642" s="82"/>
      <c r="B642" s="83"/>
    </row>
    <row r="643" spans="1:2" x14ac:dyDescent="0.2">
      <c r="A643" s="82"/>
      <c r="B643" s="83"/>
    </row>
    <row r="644" spans="1:2" x14ac:dyDescent="0.2">
      <c r="A644" s="82"/>
      <c r="B644" s="83"/>
    </row>
    <row r="645" spans="1:2" x14ac:dyDescent="0.2">
      <c r="A645" s="82"/>
      <c r="B645" s="83"/>
    </row>
    <row r="646" spans="1:2" x14ac:dyDescent="0.2">
      <c r="A646" s="82"/>
      <c r="B646" s="83"/>
    </row>
    <row r="647" spans="1:2" x14ac:dyDescent="0.2">
      <c r="A647" s="82"/>
      <c r="B647" s="83"/>
    </row>
    <row r="648" spans="1:2" x14ac:dyDescent="0.2">
      <c r="A648" s="82"/>
      <c r="B648" s="83"/>
    </row>
    <row r="649" spans="1:2" x14ac:dyDescent="0.2">
      <c r="A649" s="82"/>
      <c r="B649" s="83"/>
    </row>
    <row r="650" spans="1:2" x14ac:dyDescent="0.2">
      <c r="A650" s="82"/>
      <c r="B650" s="83"/>
    </row>
    <row r="651" spans="1:2" x14ac:dyDescent="0.2">
      <c r="A651" s="82"/>
      <c r="B651" s="83"/>
    </row>
    <row r="652" spans="1:2" x14ac:dyDescent="0.2">
      <c r="A652" s="82"/>
      <c r="B652" s="83"/>
    </row>
    <row r="653" spans="1:2" x14ac:dyDescent="0.2">
      <c r="A653" s="82"/>
      <c r="B653" s="83"/>
    </row>
    <row r="654" spans="1:2" x14ac:dyDescent="0.2">
      <c r="A654" s="82"/>
      <c r="B654" s="83"/>
    </row>
    <row r="655" spans="1:2" x14ac:dyDescent="0.2">
      <c r="A655" s="82"/>
      <c r="B655" s="83"/>
    </row>
    <row r="656" spans="1:2" x14ac:dyDescent="0.2">
      <c r="A656" s="82"/>
      <c r="B656" s="83"/>
    </row>
    <row r="657" spans="1:2" x14ac:dyDescent="0.2">
      <c r="A657" s="82"/>
      <c r="B657" s="83"/>
    </row>
    <row r="658" spans="1:2" x14ac:dyDescent="0.2">
      <c r="A658" s="82"/>
      <c r="B658" s="83"/>
    </row>
    <row r="659" spans="1:2" x14ac:dyDescent="0.2">
      <c r="A659" s="82"/>
      <c r="B659" s="83"/>
    </row>
    <row r="660" spans="1:2" x14ac:dyDescent="0.2">
      <c r="A660" s="82"/>
      <c r="B660" s="83"/>
    </row>
    <row r="661" spans="1:2" x14ac:dyDescent="0.2">
      <c r="A661" s="82"/>
      <c r="B661" s="83"/>
    </row>
    <row r="662" spans="1:2" x14ac:dyDescent="0.2">
      <c r="A662" s="82"/>
      <c r="B662" s="83"/>
    </row>
    <row r="663" spans="1:2" x14ac:dyDescent="0.2">
      <c r="A663" s="82"/>
      <c r="B663" s="83"/>
    </row>
    <row r="664" spans="1:2" x14ac:dyDescent="0.2">
      <c r="A664" s="82"/>
      <c r="B664" s="83"/>
    </row>
    <row r="665" spans="1:2" x14ac:dyDescent="0.2">
      <c r="A665" s="82"/>
      <c r="B665" s="83"/>
    </row>
    <row r="666" spans="1:2" x14ac:dyDescent="0.2">
      <c r="A666" s="82"/>
      <c r="B666" s="83"/>
    </row>
    <row r="667" spans="1:2" x14ac:dyDescent="0.2">
      <c r="A667" s="82"/>
      <c r="B667" s="83"/>
    </row>
    <row r="668" spans="1:2" x14ac:dyDescent="0.2">
      <c r="A668" s="82"/>
      <c r="B668" s="83"/>
    </row>
    <row r="669" spans="1:2" x14ac:dyDescent="0.2">
      <c r="A669" s="82"/>
      <c r="B669" s="83"/>
    </row>
    <row r="670" spans="1:2" x14ac:dyDescent="0.2">
      <c r="A670" s="82"/>
      <c r="B670" s="83"/>
    </row>
    <row r="671" spans="1:2" x14ac:dyDescent="0.2">
      <c r="A671" s="82"/>
      <c r="B671" s="83"/>
    </row>
    <row r="672" spans="1:2" x14ac:dyDescent="0.2">
      <c r="A672" s="82"/>
      <c r="B672" s="83"/>
    </row>
    <row r="673" spans="1:2" x14ac:dyDescent="0.2">
      <c r="A673" s="82"/>
      <c r="B673" s="83"/>
    </row>
    <row r="674" spans="1:2" x14ac:dyDescent="0.2">
      <c r="A674" s="82"/>
      <c r="B674" s="83"/>
    </row>
    <row r="675" spans="1:2" x14ac:dyDescent="0.2">
      <c r="A675" s="82"/>
      <c r="B675" s="83"/>
    </row>
    <row r="676" spans="1:2" x14ac:dyDescent="0.2">
      <c r="A676" s="82"/>
      <c r="B676" s="83"/>
    </row>
    <row r="677" spans="1:2" x14ac:dyDescent="0.2">
      <c r="A677" s="82"/>
      <c r="B677" s="83"/>
    </row>
    <row r="678" spans="1:2" x14ac:dyDescent="0.2">
      <c r="A678" s="82"/>
      <c r="B678" s="83"/>
    </row>
    <row r="679" spans="1:2" x14ac:dyDescent="0.2">
      <c r="A679" s="82"/>
      <c r="B679" s="83"/>
    </row>
    <row r="680" spans="1:2" x14ac:dyDescent="0.2">
      <c r="A680" s="82"/>
      <c r="B680" s="83"/>
    </row>
    <row r="681" spans="1:2" x14ac:dyDescent="0.2">
      <c r="A681" s="82"/>
      <c r="B681" s="83"/>
    </row>
    <row r="682" spans="1:2" x14ac:dyDescent="0.2">
      <c r="A682" s="82"/>
      <c r="B682" s="83"/>
    </row>
    <row r="683" spans="1:2" x14ac:dyDescent="0.2">
      <c r="A683" s="82"/>
      <c r="B683" s="83"/>
    </row>
    <row r="684" spans="1:2" x14ac:dyDescent="0.2">
      <c r="A684" s="82"/>
      <c r="B684" s="83"/>
    </row>
    <row r="685" spans="1:2" x14ac:dyDescent="0.2">
      <c r="A685" s="82"/>
      <c r="B685" s="83"/>
    </row>
    <row r="686" spans="1:2" x14ac:dyDescent="0.2">
      <c r="A686" s="82"/>
      <c r="B686" s="83"/>
    </row>
    <row r="687" spans="1:2" x14ac:dyDescent="0.2">
      <c r="A687" s="82"/>
      <c r="B687" s="83"/>
    </row>
    <row r="688" spans="1:2" x14ac:dyDescent="0.2">
      <c r="A688" s="82"/>
      <c r="B688" s="83"/>
    </row>
    <row r="689" spans="1:2" x14ac:dyDescent="0.2">
      <c r="A689" s="82"/>
      <c r="B689" s="83"/>
    </row>
    <row r="690" spans="1:2" x14ac:dyDescent="0.2">
      <c r="A690" s="82"/>
      <c r="B690" s="83"/>
    </row>
    <row r="691" spans="1:2" x14ac:dyDescent="0.2">
      <c r="A691" s="82"/>
      <c r="B691" s="83"/>
    </row>
    <row r="692" spans="1:2" x14ac:dyDescent="0.2">
      <c r="A692" s="82"/>
      <c r="B692" s="83"/>
    </row>
    <row r="693" spans="1:2" x14ac:dyDescent="0.2">
      <c r="A693" s="82"/>
      <c r="B693" s="83"/>
    </row>
    <row r="694" spans="1:2" x14ac:dyDescent="0.2">
      <c r="A694" s="82"/>
      <c r="B694" s="83"/>
    </row>
    <row r="695" spans="1:2" x14ac:dyDescent="0.2">
      <c r="A695" s="82"/>
      <c r="B695" s="83"/>
    </row>
    <row r="696" spans="1:2" x14ac:dyDescent="0.2">
      <c r="A696" s="82"/>
      <c r="B696" s="83"/>
    </row>
    <row r="697" spans="1:2" x14ac:dyDescent="0.2">
      <c r="A697" s="82"/>
      <c r="B697" s="83"/>
    </row>
    <row r="698" spans="1:2" x14ac:dyDescent="0.2">
      <c r="A698" s="82"/>
      <c r="B698" s="83"/>
    </row>
    <row r="699" spans="1:2" x14ac:dyDescent="0.2">
      <c r="A699" s="82"/>
      <c r="B699" s="83"/>
    </row>
    <row r="700" spans="1:2" x14ac:dyDescent="0.2">
      <c r="A700" s="82"/>
      <c r="B700" s="83"/>
    </row>
    <row r="701" spans="1:2" x14ac:dyDescent="0.2">
      <c r="A701" s="82"/>
      <c r="B701" s="83"/>
    </row>
    <row r="702" spans="1:2" x14ac:dyDescent="0.2">
      <c r="A702" s="82"/>
      <c r="B702" s="83"/>
    </row>
    <row r="703" spans="1:2" x14ac:dyDescent="0.2">
      <c r="A703" s="82"/>
      <c r="B703" s="83"/>
    </row>
    <row r="704" spans="1:2" x14ac:dyDescent="0.2">
      <c r="A704" s="82"/>
      <c r="B704" s="83"/>
    </row>
    <row r="705" spans="1:2" x14ac:dyDescent="0.2">
      <c r="A705" s="82"/>
      <c r="B705" s="83"/>
    </row>
    <row r="706" spans="1:2" x14ac:dyDescent="0.2">
      <c r="A706" s="82"/>
      <c r="B706" s="83"/>
    </row>
    <row r="707" spans="1:2" x14ac:dyDescent="0.2">
      <c r="A707" s="82"/>
      <c r="B707" s="83"/>
    </row>
    <row r="708" spans="1:2" x14ac:dyDescent="0.2">
      <c r="A708" s="82"/>
      <c r="B708" s="83"/>
    </row>
    <row r="709" spans="1:2" x14ac:dyDescent="0.2">
      <c r="A709" s="82"/>
      <c r="B709" s="83"/>
    </row>
    <row r="710" spans="1:2" x14ac:dyDescent="0.2">
      <c r="A710" s="82"/>
      <c r="B710" s="83"/>
    </row>
    <row r="711" spans="1:2" x14ac:dyDescent="0.2">
      <c r="A711" s="82"/>
      <c r="B711" s="83"/>
    </row>
    <row r="712" spans="1:2" x14ac:dyDescent="0.2">
      <c r="A712" s="82"/>
      <c r="B712" s="83"/>
    </row>
    <row r="713" spans="1:2" x14ac:dyDescent="0.2">
      <c r="A713" s="82"/>
      <c r="B713" s="83"/>
    </row>
    <row r="714" spans="1:2" x14ac:dyDescent="0.2">
      <c r="A714" s="82"/>
      <c r="B714" s="83"/>
    </row>
    <row r="715" spans="1:2" x14ac:dyDescent="0.2">
      <c r="A715" s="82"/>
      <c r="B715" s="83"/>
    </row>
    <row r="716" spans="1:2" x14ac:dyDescent="0.2">
      <c r="A716" s="82"/>
      <c r="B716" s="83"/>
    </row>
    <row r="717" spans="1:2" x14ac:dyDescent="0.2">
      <c r="A717" s="82"/>
      <c r="B717" s="83"/>
    </row>
    <row r="718" spans="1:2" x14ac:dyDescent="0.2">
      <c r="A718" s="82"/>
      <c r="B718" s="83"/>
    </row>
    <row r="719" spans="1:2" x14ac:dyDescent="0.2">
      <c r="A719" s="82"/>
      <c r="B719" s="83"/>
    </row>
    <row r="720" spans="1:2" x14ac:dyDescent="0.2">
      <c r="A720" s="82"/>
      <c r="B720" s="83"/>
    </row>
    <row r="721" spans="1:2" x14ac:dyDescent="0.2">
      <c r="A721" s="82"/>
      <c r="B721" s="83"/>
    </row>
    <row r="722" spans="1:2" x14ac:dyDescent="0.2">
      <c r="A722" s="82"/>
      <c r="B722" s="83"/>
    </row>
    <row r="723" spans="1:2" x14ac:dyDescent="0.2">
      <c r="A723" s="82"/>
      <c r="B723" s="83"/>
    </row>
    <row r="724" spans="1:2" x14ac:dyDescent="0.2">
      <c r="A724" s="82"/>
      <c r="B724" s="83"/>
    </row>
    <row r="725" spans="1:2" x14ac:dyDescent="0.2">
      <c r="A725" s="82"/>
      <c r="B725" s="83"/>
    </row>
    <row r="726" spans="1:2" x14ac:dyDescent="0.2">
      <c r="A726" s="82"/>
      <c r="B726" s="83"/>
    </row>
    <row r="727" spans="1:2" x14ac:dyDescent="0.2">
      <c r="A727" s="82"/>
      <c r="B727" s="83"/>
    </row>
    <row r="728" spans="1:2" x14ac:dyDescent="0.2">
      <c r="A728" s="82"/>
      <c r="B728" s="83"/>
    </row>
    <row r="729" spans="1:2" x14ac:dyDescent="0.2">
      <c r="A729" s="82"/>
      <c r="B729" s="83"/>
    </row>
    <row r="730" spans="1:2" x14ac:dyDescent="0.2">
      <c r="A730" s="82"/>
      <c r="B730" s="83"/>
    </row>
    <row r="731" spans="1:2" x14ac:dyDescent="0.2">
      <c r="A731" s="82"/>
      <c r="B731" s="83"/>
    </row>
    <row r="732" spans="1:2" x14ac:dyDescent="0.2">
      <c r="A732" s="82"/>
      <c r="B732" s="83"/>
    </row>
    <row r="733" spans="1:2" x14ac:dyDescent="0.2">
      <c r="A733" s="82"/>
      <c r="B733" s="83"/>
    </row>
    <row r="734" spans="1:2" x14ac:dyDescent="0.2">
      <c r="A734" s="82"/>
      <c r="B734" s="83"/>
    </row>
    <row r="735" spans="1:2" x14ac:dyDescent="0.2">
      <c r="A735" s="82"/>
      <c r="B735" s="83"/>
    </row>
    <row r="736" spans="1:2" x14ac:dyDescent="0.2">
      <c r="A736" s="82"/>
      <c r="B736" s="83"/>
    </row>
    <row r="737" spans="1:2" x14ac:dyDescent="0.2">
      <c r="A737" s="82"/>
      <c r="B737" s="83"/>
    </row>
    <row r="738" spans="1:2" x14ac:dyDescent="0.2">
      <c r="A738" s="82"/>
      <c r="B738" s="83"/>
    </row>
    <row r="739" spans="1:2" x14ac:dyDescent="0.2">
      <c r="A739" s="82"/>
      <c r="B739" s="83"/>
    </row>
    <row r="740" spans="1:2" x14ac:dyDescent="0.2">
      <c r="A740" s="82"/>
      <c r="B740" s="83"/>
    </row>
    <row r="741" spans="1:2" x14ac:dyDescent="0.2">
      <c r="A741" s="82"/>
      <c r="B741" s="83"/>
    </row>
    <row r="742" spans="1:2" x14ac:dyDescent="0.2">
      <c r="A742" s="82"/>
      <c r="B742" s="83"/>
    </row>
    <row r="743" spans="1:2" x14ac:dyDescent="0.2">
      <c r="A743" s="82"/>
      <c r="B743" s="83"/>
    </row>
    <row r="744" spans="1:2" x14ac:dyDescent="0.2">
      <c r="A744" s="82"/>
      <c r="B744" s="83"/>
    </row>
    <row r="745" spans="1:2" x14ac:dyDescent="0.2">
      <c r="A745" s="82"/>
      <c r="B745" s="83"/>
    </row>
    <row r="746" spans="1:2" x14ac:dyDescent="0.2">
      <c r="A746" s="82"/>
      <c r="B746" s="83"/>
    </row>
    <row r="747" spans="1:2" x14ac:dyDescent="0.2">
      <c r="A747" s="82"/>
      <c r="B747" s="83"/>
    </row>
    <row r="748" spans="1:2" x14ac:dyDescent="0.2">
      <c r="A748" s="82"/>
      <c r="B748" s="83"/>
    </row>
    <row r="749" spans="1:2" x14ac:dyDescent="0.2">
      <c r="A749" s="82"/>
      <c r="B749" s="83"/>
    </row>
    <row r="750" spans="1:2" x14ac:dyDescent="0.2">
      <c r="A750" s="82"/>
      <c r="B750" s="83"/>
    </row>
    <row r="751" spans="1:2" x14ac:dyDescent="0.2">
      <c r="A751" s="82"/>
      <c r="B751" s="83"/>
    </row>
    <row r="752" spans="1:2" x14ac:dyDescent="0.2">
      <c r="A752" s="82"/>
      <c r="B752" s="83"/>
    </row>
    <row r="753" spans="1:2" x14ac:dyDescent="0.2">
      <c r="A753" s="82"/>
      <c r="B753" s="83"/>
    </row>
    <row r="754" spans="1:2" x14ac:dyDescent="0.2">
      <c r="A754" s="82"/>
      <c r="B754" s="83"/>
    </row>
    <row r="755" spans="1:2" x14ac:dyDescent="0.2">
      <c r="A755" s="82"/>
      <c r="B755" s="83"/>
    </row>
    <row r="756" spans="1:2" x14ac:dyDescent="0.2">
      <c r="A756" s="82"/>
      <c r="B756" s="83"/>
    </row>
    <row r="757" spans="1:2" x14ac:dyDescent="0.2">
      <c r="A757" s="82"/>
      <c r="B757" s="83"/>
    </row>
    <row r="758" spans="1:2" x14ac:dyDescent="0.2">
      <c r="A758" s="82"/>
      <c r="B758" s="83"/>
    </row>
    <row r="759" spans="1:2" x14ac:dyDescent="0.2">
      <c r="A759" s="82"/>
      <c r="B759" s="83"/>
    </row>
    <row r="760" spans="1:2" x14ac:dyDescent="0.2">
      <c r="A760" s="82"/>
      <c r="B760" s="83"/>
    </row>
    <row r="761" spans="1:2" x14ac:dyDescent="0.2">
      <c r="A761" s="82"/>
      <c r="B761" s="83"/>
    </row>
    <row r="762" spans="1:2" x14ac:dyDescent="0.2">
      <c r="A762" s="82"/>
      <c r="B762" s="83"/>
    </row>
    <row r="763" spans="1:2" x14ac:dyDescent="0.2">
      <c r="A763" s="82"/>
      <c r="B763" s="83"/>
    </row>
    <row r="764" spans="1:2" x14ac:dyDescent="0.2">
      <c r="A764" s="82"/>
      <c r="B764" s="83"/>
    </row>
    <row r="765" spans="1:2" x14ac:dyDescent="0.2">
      <c r="A765" s="82"/>
      <c r="B765" s="83"/>
    </row>
    <row r="766" spans="1:2" x14ac:dyDescent="0.2">
      <c r="A766" s="82"/>
      <c r="B766" s="83"/>
    </row>
    <row r="767" spans="1:2" x14ac:dyDescent="0.2">
      <c r="A767" s="82"/>
      <c r="B767" s="83"/>
    </row>
    <row r="768" spans="1:2" x14ac:dyDescent="0.2">
      <c r="A768" s="82"/>
      <c r="B768" s="83"/>
    </row>
    <row r="769" spans="1:2" x14ac:dyDescent="0.2">
      <c r="A769" s="82"/>
      <c r="B769" s="83"/>
    </row>
    <row r="770" spans="1:2" x14ac:dyDescent="0.2">
      <c r="A770" s="82"/>
      <c r="B770" s="83"/>
    </row>
    <row r="771" spans="1:2" x14ac:dyDescent="0.2">
      <c r="A771" s="82"/>
      <c r="B771" s="83"/>
    </row>
    <row r="772" spans="1:2" x14ac:dyDescent="0.2">
      <c r="A772" s="82"/>
      <c r="B772" s="83"/>
    </row>
    <row r="773" spans="1:2" x14ac:dyDescent="0.2">
      <c r="A773" s="82"/>
      <c r="B773" s="83"/>
    </row>
    <row r="774" spans="1:2" x14ac:dyDescent="0.2">
      <c r="A774" s="82"/>
      <c r="B774" s="83"/>
    </row>
    <row r="775" spans="1:2" x14ac:dyDescent="0.2">
      <c r="A775" s="82"/>
      <c r="B775" s="83"/>
    </row>
    <row r="776" spans="1:2" x14ac:dyDescent="0.2">
      <c r="A776" s="82"/>
      <c r="B776" s="83"/>
    </row>
    <row r="777" spans="1:2" x14ac:dyDescent="0.2">
      <c r="A777" s="82"/>
      <c r="B777" s="83"/>
    </row>
    <row r="778" spans="1:2" x14ac:dyDescent="0.2">
      <c r="A778" s="82"/>
      <c r="B778" s="83"/>
    </row>
    <row r="779" spans="1:2" x14ac:dyDescent="0.2">
      <c r="A779" s="82"/>
      <c r="B779" s="83"/>
    </row>
    <row r="780" spans="1:2" x14ac:dyDescent="0.2">
      <c r="A780" s="82"/>
      <c r="B780" s="83"/>
    </row>
    <row r="781" spans="1:2" x14ac:dyDescent="0.2">
      <c r="A781" s="82"/>
      <c r="B781" s="83"/>
    </row>
    <row r="782" spans="1:2" x14ac:dyDescent="0.2">
      <c r="A782" s="82"/>
      <c r="B782" s="83"/>
    </row>
    <row r="783" spans="1:2" x14ac:dyDescent="0.2">
      <c r="A783" s="82"/>
      <c r="B783" s="83"/>
    </row>
    <row r="784" spans="1:2" x14ac:dyDescent="0.2">
      <c r="A784" s="82"/>
      <c r="B784" s="83"/>
    </row>
    <row r="785" spans="1:2" x14ac:dyDescent="0.2">
      <c r="A785" s="82"/>
      <c r="B785" s="83"/>
    </row>
    <row r="786" spans="1:2" x14ac:dyDescent="0.2">
      <c r="A786" s="82"/>
      <c r="B786" s="83"/>
    </row>
    <row r="787" spans="1:2" x14ac:dyDescent="0.2">
      <c r="A787" s="82"/>
      <c r="B787" s="83"/>
    </row>
    <row r="788" spans="1:2" x14ac:dyDescent="0.2">
      <c r="A788" s="82"/>
      <c r="B788" s="83"/>
    </row>
    <row r="789" spans="1:2" x14ac:dyDescent="0.2">
      <c r="A789" s="82"/>
      <c r="B789" s="83"/>
    </row>
    <row r="790" spans="1:2" x14ac:dyDescent="0.2">
      <c r="A790" s="82"/>
      <c r="B790" s="83"/>
    </row>
    <row r="791" spans="1:2" x14ac:dyDescent="0.2">
      <c r="A791" s="82"/>
      <c r="B791" s="83"/>
    </row>
    <row r="792" spans="1:2" x14ac:dyDescent="0.2">
      <c r="A792" s="82"/>
      <c r="B792" s="83"/>
    </row>
    <row r="793" spans="1:2" x14ac:dyDescent="0.2">
      <c r="A793" s="82"/>
      <c r="B793" s="83"/>
    </row>
    <row r="794" spans="1:2" x14ac:dyDescent="0.2">
      <c r="A794" s="82"/>
      <c r="B794" s="83"/>
    </row>
    <row r="795" spans="1:2" x14ac:dyDescent="0.2">
      <c r="A795" s="82"/>
      <c r="B795" s="83"/>
    </row>
    <row r="796" spans="1:2" x14ac:dyDescent="0.2">
      <c r="A796" s="82"/>
      <c r="B796" s="83"/>
    </row>
    <row r="797" spans="1:2" x14ac:dyDescent="0.2">
      <c r="A797" s="82"/>
      <c r="B797" s="83"/>
    </row>
    <row r="798" spans="1:2" x14ac:dyDescent="0.2">
      <c r="A798" s="82"/>
      <c r="B798" s="83"/>
    </row>
    <row r="799" spans="1:2" x14ac:dyDescent="0.2">
      <c r="A799" s="82"/>
      <c r="B799" s="83"/>
    </row>
    <row r="800" spans="1:2" x14ac:dyDescent="0.2">
      <c r="A800" s="82"/>
      <c r="B800" s="83"/>
    </row>
    <row r="801" spans="1:2" x14ac:dyDescent="0.2">
      <c r="A801" s="82"/>
      <c r="B801" s="83"/>
    </row>
    <row r="802" spans="1:2" x14ac:dyDescent="0.2">
      <c r="A802" s="82"/>
      <c r="B802" s="83"/>
    </row>
    <row r="803" spans="1:2" x14ac:dyDescent="0.2">
      <c r="A803" s="82"/>
      <c r="B803" s="83"/>
    </row>
    <row r="804" spans="1:2" x14ac:dyDescent="0.2">
      <c r="A804" s="82"/>
      <c r="B804" s="83"/>
    </row>
    <row r="805" spans="1:2" x14ac:dyDescent="0.2">
      <c r="A805" s="82"/>
      <c r="B805" s="83"/>
    </row>
    <row r="806" spans="1:2" x14ac:dyDescent="0.2">
      <c r="A806" s="82"/>
      <c r="B806" s="83"/>
    </row>
    <row r="807" spans="1:2" x14ac:dyDescent="0.2">
      <c r="A807" s="82"/>
      <c r="B807" s="83"/>
    </row>
    <row r="808" spans="1:2" x14ac:dyDescent="0.2">
      <c r="A808" s="82"/>
      <c r="B808" s="83"/>
    </row>
    <row r="809" spans="1:2" x14ac:dyDescent="0.2">
      <c r="A809" s="82"/>
      <c r="B809" s="83"/>
    </row>
    <row r="810" spans="1:2" x14ac:dyDescent="0.2">
      <c r="A810" s="82"/>
      <c r="B810" s="83"/>
    </row>
    <row r="811" spans="1:2" x14ac:dyDescent="0.2">
      <c r="A811" s="82"/>
      <c r="B811" s="83"/>
    </row>
    <row r="812" spans="1:2" x14ac:dyDescent="0.2">
      <c r="A812" s="82"/>
      <c r="B812" s="83"/>
    </row>
    <row r="813" spans="1:2" x14ac:dyDescent="0.2">
      <c r="A813" s="82"/>
      <c r="B813" s="83"/>
    </row>
    <row r="814" spans="1:2" x14ac:dyDescent="0.2">
      <c r="A814" s="82"/>
      <c r="B814" s="83"/>
    </row>
    <row r="815" spans="1:2" x14ac:dyDescent="0.2">
      <c r="A815" s="82"/>
      <c r="B815" s="83"/>
    </row>
    <row r="816" spans="1:2" x14ac:dyDescent="0.2">
      <c r="A816" s="82"/>
      <c r="B816" s="83"/>
    </row>
    <row r="817" spans="1:2" x14ac:dyDescent="0.2">
      <c r="A817" s="82"/>
      <c r="B817" s="83"/>
    </row>
    <row r="818" spans="1:2" x14ac:dyDescent="0.2">
      <c r="A818" s="82"/>
      <c r="B818" s="83"/>
    </row>
    <row r="819" spans="1:2" x14ac:dyDescent="0.2">
      <c r="A819" s="82"/>
      <c r="B819" s="83"/>
    </row>
    <row r="820" spans="1:2" x14ac:dyDescent="0.2">
      <c r="A820" s="82"/>
      <c r="B820" s="83"/>
    </row>
    <row r="821" spans="1:2" x14ac:dyDescent="0.2">
      <c r="A821" s="82"/>
      <c r="B821" s="83"/>
    </row>
    <row r="822" spans="1:2" x14ac:dyDescent="0.2">
      <c r="A822" s="82"/>
      <c r="B822" s="83"/>
    </row>
    <row r="823" spans="1:2" x14ac:dyDescent="0.2">
      <c r="A823" s="82"/>
      <c r="B823" s="83"/>
    </row>
    <row r="824" spans="1:2" x14ac:dyDescent="0.2">
      <c r="A824" s="82"/>
      <c r="B824" s="83"/>
    </row>
    <row r="825" spans="1:2" x14ac:dyDescent="0.2">
      <c r="A825" s="82"/>
      <c r="B825" s="83"/>
    </row>
    <row r="826" spans="1:2" x14ac:dyDescent="0.2">
      <c r="A826" s="82"/>
      <c r="B826" s="83"/>
    </row>
    <row r="827" spans="1:2" x14ac:dyDescent="0.2">
      <c r="A827" s="82"/>
      <c r="B827" s="83"/>
    </row>
    <row r="828" spans="1:2" x14ac:dyDescent="0.2">
      <c r="A828" s="82"/>
      <c r="B828" s="83"/>
    </row>
    <row r="829" spans="1:2" x14ac:dyDescent="0.2">
      <c r="A829" s="82"/>
      <c r="B829" s="83"/>
    </row>
    <row r="830" spans="1:2" x14ac:dyDescent="0.2">
      <c r="A830" s="82"/>
      <c r="B830" s="83"/>
    </row>
    <row r="831" spans="1:2" x14ac:dyDescent="0.2">
      <c r="A831" s="82"/>
      <c r="B831" s="83"/>
    </row>
    <row r="832" spans="1:2" x14ac:dyDescent="0.2">
      <c r="A832" s="82"/>
      <c r="B832" s="83"/>
    </row>
    <row r="833" spans="1:2" x14ac:dyDescent="0.2">
      <c r="A833" s="82"/>
      <c r="B833" s="83"/>
    </row>
    <row r="834" spans="1:2" x14ac:dyDescent="0.2">
      <c r="A834" s="82"/>
      <c r="B834" s="83"/>
    </row>
    <row r="835" spans="1:2" x14ac:dyDescent="0.2">
      <c r="A835" s="82"/>
      <c r="B835" s="83"/>
    </row>
    <row r="836" spans="1:2" x14ac:dyDescent="0.2">
      <c r="A836" s="82"/>
      <c r="B836" s="83"/>
    </row>
    <row r="837" spans="1:2" x14ac:dyDescent="0.2">
      <c r="A837" s="82"/>
      <c r="B837" s="83"/>
    </row>
    <row r="838" spans="1:2" x14ac:dyDescent="0.2">
      <c r="A838" s="82"/>
      <c r="B838" s="83"/>
    </row>
    <row r="839" spans="1:2" x14ac:dyDescent="0.2">
      <c r="A839" s="82"/>
      <c r="B839" s="83"/>
    </row>
    <row r="840" spans="1:2" x14ac:dyDescent="0.2">
      <c r="A840" s="82"/>
      <c r="B840" s="83"/>
    </row>
    <row r="841" spans="1:2" x14ac:dyDescent="0.2">
      <c r="A841" s="82"/>
      <c r="B841" s="83"/>
    </row>
    <row r="842" spans="1:2" x14ac:dyDescent="0.2">
      <c r="A842" s="82"/>
      <c r="B842" s="83"/>
    </row>
    <row r="843" spans="1:2" x14ac:dyDescent="0.2">
      <c r="A843" s="82"/>
      <c r="B843" s="83"/>
    </row>
    <row r="844" spans="1:2" x14ac:dyDescent="0.2">
      <c r="A844" s="82"/>
      <c r="B844" s="83"/>
    </row>
    <row r="845" spans="1:2" x14ac:dyDescent="0.2">
      <c r="A845" s="82"/>
      <c r="B845" s="83"/>
    </row>
    <row r="846" spans="1:2" x14ac:dyDescent="0.2">
      <c r="A846" s="82"/>
      <c r="B846" s="83"/>
    </row>
    <row r="847" spans="1:2" x14ac:dyDescent="0.2">
      <c r="A847" s="82"/>
      <c r="B847" s="83"/>
    </row>
    <row r="848" spans="1:2" x14ac:dyDescent="0.2">
      <c r="A848" s="82"/>
      <c r="B848" s="83"/>
    </row>
    <row r="849" spans="1:2" x14ac:dyDescent="0.2">
      <c r="A849" s="82"/>
      <c r="B849" s="83"/>
    </row>
    <row r="850" spans="1:2" x14ac:dyDescent="0.2">
      <c r="A850" s="82"/>
      <c r="B850" s="83"/>
    </row>
    <row r="851" spans="1:2" x14ac:dyDescent="0.2">
      <c r="A851" s="82"/>
      <c r="B851" s="83"/>
    </row>
    <row r="852" spans="1:2" x14ac:dyDescent="0.2">
      <c r="A852" s="82"/>
      <c r="B852" s="83"/>
    </row>
    <row r="853" spans="1:2" x14ac:dyDescent="0.2">
      <c r="A853" s="82"/>
      <c r="B853" s="83"/>
    </row>
    <row r="854" spans="1:2" x14ac:dyDescent="0.2">
      <c r="A854" s="82"/>
      <c r="B854" s="83"/>
    </row>
    <row r="855" spans="1:2" x14ac:dyDescent="0.2">
      <c r="A855" s="82"/>
      <c r="B855" s="83"/>
    </row>
    <row r="856" spans="1:2" x14ac:dyDescent="0.2">
      <c r="A856" s="82"/>
      <c r="B856" s="83"/>
    </row>
    <row r="857" spans="1:2" x14ac:dyDescent="0.2">
      <c r="A857" s="82"/>
      <c r="B857" s="83"/>
    </row>
    <row r="858" spans="1:2" x14ac:dyDescent="0.2">
      <c r="A858" s="82"/>
      <c r="B858" s="83"/>
    </row>
    <row r="859" spans="1:2" x14ac:dyDescent="0.2">
      <c r="A859" s="82"/>
      <c r="B859" s="83"/>
    </row>
    <row r="860" spans="1:2" x14ac:dyDescent="0.2">
      <c r="A860" s="82"/>
      <c r="B860" s="83"/>
    </row>
    <row r="861" spans="1:2" x14ac:dyDescent="0.2">
      <c r="A861" s="82"/>
      <c r="B861" s="83"/>
    </row>
    <row r="862" spans="1:2" x14ac:dyDescent="0.2">
      <c r="A862" s="82"/>
      <c r="B862" s="83"/>
    </row>
    <row r="863" spans="1:2" x14ac:dyDescent="0.2">
      <c r="A863" s="82"/>
      <c r="B863" s="83"/>
    </row>
    <row r="864" spans="1:2" x14ac:dyDescent="0.2">
      <c r="A864" s="82"/>
      <c r="B864" s="83"/>
    </row>
    <row r="865" spans="1:2" x14ac:dyDescent="0.2">
      <c r="A865" s="82"/>
      <c r="B865" s="83"/>
    </row>
    <row r="866" spans="1:2" x14ac:dyDescent="0.2">
      <c r="A866" s="82"/>
      <c r="B866" s="83"/>
    </row>
    <row r="867" spans="1:2" x14ac:dyDescent="0.2">
      <c r="A867" s="82"/>
      <c r="B867" s="83"/>
    </row>
    <row r="868" spans="1:2" x14ac:dyDescent="0.2">
      <c r="A868" s="82"/>
      <c r="B868" s="83"/>
    </row>
    <row r="869" spans="1:2" x14ac:dyDescent="0.2">
      <c r="A869" s="82"/>
      <c r="B869" s="83"/>
    </row>
    <row r="870" spans="1:2" x14ac:dyDescent="0.2">
      <c r="A870" s="82"/>
      <c r="B870" s="83"/>
    </row>
    <row r="871" spans="1:2" x14ac:dyDescent="0.2">
      <c r="A871" s="82"/>
      <c r="B871" s="83"/>
    </row>
    <row r="872" spans="1:2" x14ac:dyDescent="0.2">
      <c r="A872" s="82"/>
      <c r="B872" s="83"/>
    </row>
    <row r="873" spans="1:2" x14ac:dyDescent="0.2">
      <c r="A873" s="82"/>
      <c r="B873" s="83"/>
    </row>
    <row r="874" spans="1:2" x14ac:dyDescent="0.2">
      <c r="A874" s="82"/>
      <c r="B874" s="83"/>
    </row>
    <row r="875" spans="1:2" x14ac:dyDescent="0.2">
      <c r="A875" s="82"/>
      <c r="B875" s="83"/>
    </row>
    <row r="876" spans="1:2" x14ac:dyDescent="0.2">
      <c r="A876" s="82"/>
      <c r="B876" s="83"/>
    </row>
    <row r="877" spans="1:2" x14ac:dyDescent="0.2">
      <c r="A877" s="82"/>
      <c r="B877" s="83"/>
    </row>
    <row r="878" spans="1:2" x14ac:dyDescent="0.2">
      <c r="A878" s="82"/>
      <c r="B878" s="83"/>
    </row>
    <row r="879" spans="1:2" x14ac:dyDescent="0.2">
      <c r="A879" s="82"/>
      <c r="B879" s="83"/>
    </row>
    <row r="880" spans="1:2" x14ac:dyDescent="0.2">
      <c r="A880" s="82"/>
      <c r="B880" s="83"/>
    </row>
    <row r="881" spans="1:2" x14ac:dyDescent="0.2">
      <c r="A881" s="82"/>
      <c r="B881" s="83"/>
    </row>
    <row r="882" spans="1:2" x14ac:dyDescent="0.2">
      <c r="A882" s="82"/>
      <c r="B882" s="83"/>
    </row>
    <row r="883" spans="1:2" x14ac:dyDescent="0.2">
      <c r="A883" s="82"/>
      <c r="B883" s="83"/>
    </row>
    <row r="884" spans="1:2" x14ac:dyDescent="0.2">
      <c r="A884" s="82"/>
      <c r="B884" s="83"/>
    </row>
    <row r="885" spans="1:2" x14ac:dyDescent="0.2">
      <c r="A885" s="82"/>
      <c r="B885" s="83"/>
    </row>
    <row r="886" spans="1:2" x14ac:dyDescent="0.2">
      <c r="A886" s="82"/>
      <c r="B886" s="83"/>
    </row>
    <row r="887" spans="1:2" x14ac:dyDescent="0.2">
      <c r="A887" s="82"/>
      <c r="B887" s="83"/>
    </row>
    <row r="888" spans="1:2" x14ac:dyDescent="0.2">
      <c r="A888" s="82"/>
      <c r="B888" s="83"/>
    </row>
    <row r="889" spans="1:2" x14ac:dyDescent="0.2">
      <c r="A889" s="82"/>
      <c r="B889" s="83"/>
    </row>
    <row r="890" spans="1:2" x14ac:dyDescent="0.2">
      <c r="A890" s="82"/>
      <c r="B890" s="83"/>
    </row>
    <row r="891" spans="1:2" x14ac:dyDescent="0.2">
      <c r="A891" s="82"/>
      <c r="B891" s="83"/>
    </row>
    <row r="892" spans="1:2" x14ac:dyDescent="0.2">
      <c r="A892" s="82"/>
      <c r="B892" s="83"/>
    </row>
    <row r="893" spans="1:2" x14ac:dyDescent="0.2">
      <c r="A893" s="82"/>
      <c r="B893" s="83"/>
    </row>
    <row r="894" spans="1:2" x14ac:dyDescent="0.2">
      <c r="A894" s="82"/>
      <c r="B894" s="83"/>
    </row>
    <row r="895" spans="1:2" x14ac:dyDescent="0.2">
      <c r="A895" s="82"/>
      <c r="B895" s="83"/>
    </row>
    <row r="896" spans="1:2" x14ac:dyDescent="0.2">
      <c r="A896" s="82"/>
      <c r="B896" s="83"/>
    </row>
    <row r="897" spans="1:2" x14ac:dyDescent="0.2">
      <c r="A897" s="82"/>
      <c r="B897" s="83"/>
    </row>
    <row r="898" spans="1:2" x14ac:dyDescent="0.2">
      <c r="A898" s="82"/>
      <c r="B898" s="83"/>
    </row>
    <row r="899" spans="1:2" x14ac:dyDescent="0.2">
      <c r="A899" s="82"/>
      <c r="B899" s="83"/>
    </row>
    <row r="900" spans="1:2" x14ac:dyDescent="0.2">
      <c r="A900" s="82"/>
      <c r="B900" s="83"/>
    </row>
    <row r="901" spans="1:2" x14ac:dyDescent="0.2">
      <c r="A901" s="82"/>
      <c r="B901" s="83"/>
    </row>
    <row r="902" spans="1:2" x14ac:dyDescent="0.2">
      <c r="A902" s="82"/>
      <c r="B902" s="83"/>
    </row>
    <row r="903" spans="1:2" x14ac:dyDescent="0.2">
      <c r="A903" s="82"/>
      <c r="B903" s="83"/>
    </row>
    <row r="904" spans="1:2" x14ac:dyDescent="0.2">
      <c r="A904" s="82"/>
      <c r="B904" s="83"/>
    </row>
    <row r="905" spans="1:2" x14ac:dyDescent="0.2">
      <c r="A905" s="82"/>
      <c r="B905" s="83"/>
    </row>
    <row r="906" spans="1:2" x14ac:dyDescent="0.2">
      <c r="A906" s="82"/>
      <c r="B906" s="83"/>
    </row>
    <row r="907" spans="1:2" x14ac:dyDescent="0.2">
      <c r="A907" s="82"/>
      <c r="B907" s="83"/>
    </row>
    <row r="908" spans="1:2" x14ac:dyDescent="0.2">
      <c r="A908" s="82"/>
      <c r="B908" s="83"/>
    </row>
    <row r="909" spans="1:2" x14ac:dyDescent="0.2">
      <c r="A909" s="82"/>
      <c r="B909" s="83"/>
    </row>
    <row r="910" spans="1:2" x14ac:dyDescent="0.2">
      <c r="A910" s="82"/>
      <c r="B910" s="83"/>
    </row>
    <row r="911" spans="1:2" x14ac:dyDescent="0.2">
      <c r="A911" s="82"/>
      <c r="B911" s="83"/>
    </row>
    <row r="912" spans="1:2" x14ac:dyDescent="0.2">
      <c r="A912" s="82"/>
      <c r="B912" s="83"/>
    </row>
    <row r="913" spans="1:2" x14ac:dyDescent="0.2">
      <c r="A913" s="82"/>
      <c r="B913" s="83"/>
    </row>
    <row r="914" spans="1:2" x14ac:dyDescent="0.2">
      <c r="A914" s="82"/>
      <c r="B914" s="83"/>
    </row>
    <row r="915" spans="1:2" x14ac:dyDescent="0.2">
      <c r="A915" s="82"/>
      <c r="B915" s="83"/>
    </row>
    <row r="916" spans="1:2" x14ac:dyDescent="0.2">
      <c r="A916" s="82"/>
      <c r="B916" s="83"/>
    </row>
    <row r="917" spans="1:2" x14ac:dyDescent="0.2">
      <c r="A917" s="82"/>
      <c r="B917" s="83"/>
    </row>
    <row r="918" spans="1:2" x14ac:dyDescent="0.2">
      <c r="A918" s="82"/>
      <c r="B918" s="83"/>
    </row>
    <row r="919" spans="1:2" x14ac:dyDescent="0.2">
      <c r="A919" s="82"/>
      <c r="B919" s="83"/>
    </row>
    <row r="920" spans="1:2" x14ac:dyDescent="0.2">
      <c r="A920" s="82"/>
      <c r="B920" s="83"/>
    </row>
    <row r="921" spans="1:2" x14ac:dyDescent="0.2">
      <c r="A921" s="82"/>
      <c r="B921" s="83"/>
    </row>
    <row r="922" spans="1:2" x14ac:dyDescent="0.2">
      <c r="A922" s="82"/>
      <c r="B922" s="83"/>
    </row>
    <row r="923" spans="1:2" x14ac:dyDescent="0.2">
      <c r="A923" s="82"/>
      <c r="B923" s="83"/>
    </row>
    <row r="924" spans="1:2" x14ac:dyDescent="0.2">
      <c r="A924" s="82"/>
      <c r="B924" s="83"/>
    </row>
    <row r="925" spans="1:2" x14ac:dyDescent="0.2">
      <c r="A925" s="82"/>
      <c r="B925" s="83"/>
    </row>
    <row r="926" spans="1:2" x14ac:dyDescent="0.2">
      <c r="A926" s="82"/>
      <c r="B926" s="83"/>
    </row>
    <row r="927" spans="1:2" x14ac:dyDescent="0.2">
      <c r="A927" s="82"/>
      <c r="B927" s="83"/>
    </row>
    <row r="928" spans="1:2" x14ac:dyDescent="0.2">
      <c r="A928" s="82"/>
      <c r="B928" s="83"/>
    </row>
    <row r="929" spans="1:2" x14ac:dyDescent="0.2">
      <c r="A929" s="82"/>
      <c r="B929" s="83"/>
    </row>
    <row r="930" spans="1:2" x14ac:dyDescent="0.2">
      <c r="A930" s="82"/>
      <c r="B930" s="83"/>
    </row>
    <row r="931" spans="1:2" x14ac:dyDescent="0.2">
      <c r="A931" s="82"/>
      <c r="B931" s="83"/>
    </row>
    <row r="932" spans="1:2" x14ac:dyDescent="0.2">
      <c r="A932" s="82"/>
      <c r="B932" s="83"/>
    </row>
    <row r="933" spans="1:2" x14ac:dyDescent="0.2">
      <c r="A933" s="82"/>
      <c r="B933" s="83"/>
    </row>
    <row r="934" spans="1:2" x14ac:dyDescent="0.2">
      <c r="A934" s="82"/>
      <c r="B934" s="83"/>
    </row>
    <row r="935" spans="1:2" x14ac:dyDescent="0.2">
      <c r="A935" s="82"/>
      <c r="B935" s="83"/>
    </row>
    <row r="936" spans="1:2" x14ac:dyDescent="0.2">
      <c r="A936" s="82"/>
      <c r="B936" s="83"/>
    </row>
    <row r="937" spans="1:2" x14ac:dyDescent="0.2">
      <c r="A937" s="82"/>
      <c r="B937" s="83"/>
    </row>
    <row r="938" spans="1:2" x14ac:dyDescent="0.2">
      <c r="A938" s="82"/>
      <c r="B938" s="83"/>
    </row>
    <row r="939" spans="1:2" x14ac:dyDescent="0.2">
      <c r="A939" s="82"/>
      <c r="B939" s="83"/>
    </row>
    <row r="940" spans="1:2" x14ac:dyDescent="0.2">
      <c r="A940" s="82"/>
      <c r="B940" s="83"/>
    </row>
    <row r="941" spans="1:2" x14ac:dyDescent="0.2">
      <c r="A941" s="82"/>
      <c r="B941" s="83"/>
    </row>
    <row r="942" spans="1:2" x14ac:dyDescent="0.2">
      <c r="A942" s="82"/>
      <c r="B942" s="83"/>
    </row>
    <row r="943" spans="1:2" x14ac:dyDescent="0.2">
      <c r="A943" s="82"/>
      <c r="B943" s="83"/>
    </row>
    <row r="944" spans="1:2" x14ac:dyDescent="0.2">
      <c r="A944" s="82"/>
      <c r="B944" s="83"/>
    </row>
    <row r="945" spans="1:2" x14ac:dyDescent="0.2">
      <c r="A945" s="82"/>
      <c r="B945" s="83"/>
    </row>
    <row r="946" spans="1:2" x14ac:dyDescent="0.2">
      <c r="A946" s="82"/>
      <c r="B946" s="83"/>
    </row>
    <row r="947" spans="1:2" x14ac:dyDescent="0.2">
      <c r="A947" s="82"/>
      <c r="B947" s="83"/>
    </row>
    <row r="948" spans="1:2" x14ac:dyDescent="0.2">
      <c r="A948" s="82"/>
      <c r="B948" s="83"/>
    </row>
    <row r="949" spans="1:2" x14ac:dyDescent="0.2">
      <c r="A949" s="82"/>
      <c r="B949" s="83"/>
    </row>
    <row r="950" spans="1:2" x14ac:dyDescent="0.2">
      <c r="A950" s="82"/>
      <c r="B950" s="83"/>
    </row>
    <row r="951" spans="1:2" x14ac:dyDescent="0.2">
      <c r="A951" s="82"/>
      <c r="B951" s="83"/>
    </row>
    <row r="952" spans="1:2" x14ac:dyDescent="0.2">
      <c r="A952" s="82"/>
      <c r="B952" s="83"/>
    </row>
    <row r="953" spans="1:2" x14ac:dyDescent="0.2">
      <c r="A953" s="82"/>
      <c r="B953" s="83"/>
    </row>
    <row r="954" spans="1:2" x14ac:dyDescent="0.2">
      <c r="A954" s="82"/>
      <c r="B954" s="83"/>
    </row>
    <row r="955" spans="1:2" x14ac:dyDescent="0.2">
      <c r="A955" s="82"/>
      <c r="B955" s="83"/>
    </row>
    <row r="956" spans="1:2" x14ac:dyDescent="0.2">
      <c r="A956" s="82"/>
      <c r="B956" s="83"/>
    </row>
    <row r="957" spans="1:2" x14ac:dyDescent="0.2">
      <c r="A957" s="82"/>
      <c r="B957" s="83"/>
    </row>
    <row r="958" spans="1:2" x14ac:dyDescent="0.2">
      <c r="A958" s="82"/>
      <c r="B958" s="83"/>
    </row>
    <row r="959" spans="1:2" x14ac:dyDescent="0.2">
      <c r="A959" s="82"/>
      <c r="B959" s="83"/>
    </row>
    <row r="960" spans="1:2" x14ac:dyDescent="0.2">
      <c r="A960" s="82"/>
      <c r="B960" s="83"/>
    </row>
    <row r="961" spans="1:2" x14ac:dyDescent="0.2">
      <c r="A961" s="82"/>
      <c r="B961" s="83"/>
    </row>
    <row r="962" spans="1:2" x14ac:dyDescent="0.2">
      <c r="A962" s="82"/>
      <c r="B962" s="83"/>
    </row>
    <row r="963" spans="1:2" x14ac:dyDescent="0.2">
      <c r="A963" s="82"/>
      <c r="B963" s="83"/>
    </row>
    <row r="964" spans="1:2" x14ac:dyDescent="0.2">
      <c r="A964" s="82"/>
      <c r="B964" s="83"/>
    </row>
    <row r="965" spans="1:2" x14ac:dyDescent="0.2">
      <c r="A965" s="82"/>
      <c r="B965" s="83"/>
    </row>
    <row r="966" spans="1:2" x14ac:dyDescent="0.2">
      <c r="A966" s="82"/>
      <c r="B966" s="83"/>
    </row>
    <row r="967" spans="1:2" x14ac:dyDescent="0.2">
      <c r="A967" s="82"/>
      <c r="B967" s="83"/>
    </row>
    <row r="968" spans="1:2" x14ac:dyDescent="0.2">
      <c r="A968" s="82"/>
      <c r="B968" s="83"/>
    </row>
    <row r="969" spans="1:2" x14ac:dyDescent="0.2">
      <c r="A969" s="82"/>
      <c r="B969" s="83"/>
    </row>
    <row r="970" spans="1:2" x14ac:dyDescent="0.2">
      <c r="A970" s="82"/>
      <c r="B970" s="83"/>
    </row>
    <row r="971" spans="1:2" x14ac:dyDescent="0.2">
      <c r="A971" s="82"/>
      <c r="B971" s="83"/>
    </row>
    <row r="972" spans="1:2" x14ac:dyDescent="0.2">
      <c r="A972" s="82"/>
      <c r="B972" s="83"/>
    </row>
    <row r="973" spans="1:2" x14ac:dyDescent="0.2">
      <c r="A973" s="82"/>
      <c r="B973" s="83"/>
    </row>
    <row r="974" spans="1:2" x14ac:dyDescent="0.2">
      <c r="A974" s="82"/>
      <c r="B974" s="83"/>
    </row>
    <row r="975" spans="1:2" x14ac:dyDescent="0.2">
      <c r="A975" s="82"/>
      <c r="B975" s="83"/>
    </row>
    <row r="976" spans="1:2" x14ac:dyDescent="0.2">
      <c r="A976" s="82"/>
      <c r="B976" s="83"/>
    </row>
    <row r="977" spans="1:2" x14ac:dyDescent="0.2">
      <c r="A977" s="82"/>
      <c r="B977" s="83"/>
    </row>
    <row r="978" spans="1:2" x14ac:dyDescent="0.2">
      <c r="A978" s="82"/>
      <c r="B978" s="83"/>
    </row>
    <row r="979" spans="1:2" x14ac:dyDescent="0.2">
      <c r="A979" s="82"/>
      <c r="B979" s="83"/>
    </row>
    <row r="980" spans="1:2" x14ac:dyDescent="0.2">
      <c r="A980" s="82"/>
      <c r="B980" s="83"/>
    </row>
    <row r="981" spans="1:2" x14ac:dyDescent="0.2">
      <c r="A981" s="82"/>
      <c r="B981" s="83"/>
    </row>
    <row r="982" spans="1:2" x14ac:dyDescent="0.2">
      <c r="A982" s="82"/>
      <c r="B982" s="83"/>
    </row>
    <row r="983" spans="1:2" x14ac:dyDescent="0.2">
      <c r="A983" s="82"/>
      <c r="B983" s="83"/>
    </row>
    <row r="984" spans="1:2" x14ac:dyDescent="0.2">
      <c r="A984" s="82"/>
      <c r="B984" s="83"/>
    </row>
    <row r="985" spans="1:2" x14ac:dyDescent="0.2">
      <c r="A985" s="82"/>
      <c r="B985" s="83"/>
    </row>
    <row r="986" spans="1:2" x14ac:dyDescent="0.2">
      <c r="A986" s="82"/>
      <c r="B986" s="83"/>
    </row>
    <row r="987" spans="1:2" x14ac:dyDescent="0.2">
      <c r="A987" s="82"/>
      <c r="B987" s="83"/>
    </row>
    <row r="988" spans="1:2" x14ac:dyDescent="0.2">
      <c r="A988" s="82"/>
      <c r="B988" s="83"/>
    </row>
    <row r="989" spans="1:2" x14ac:dyDescent="0.2">
      <c r="A989" s="82"/>
      <c r="B989" s="83"/>
    </row>
    <row r="990" spans="1:2" x14ac:dyDescent="0.2">
      <c r="A990" s="82"/>
      <c r="B990" s="83"/>
    </row>
    <row r="991" spans="1:2" x14ac:dyDescent="0.2">
      <c r="A991" s="82"/>
      <c r="B991" s="83"/>
    </row>
    <row r="992" spans="1:2" x14ac:dyDescent="0.2">
      <c r="A992" s="82"/>
      <c r="B992" s="83"/>
    </row>
    <row r="993" spans="1:2" x14ac:dyDescent="0.2">
      <c r="A993" s="82"/>
      <c r="B993" s="83"/>
    </row>
    <row r="994" spans="1:2" x14ac:dyDescent="0.2">
      <c r="A994" s="82"/>
      <c r="B994" s="83"/>
    </row>
    <row r="995" spans="1:2" x14ac:dyDescent="0.2">
      <c r="A995" s="82"/>
      <c r="B995" s="83"/>
    </row>
    <row r="996" spans="1:2" x14ac:dyDescent="0.2">
      <c r="A996" s="82"/>
      <c r="B996" s="83"/>
    </row>
    <row r="997" spans="1:2" x14ac:dyDescent="0.2">
      <c r="A997" s="82"/>
      <c r="B997" s="83"/>
    </row>
    <row r="998" spans="1:2" x14ac:dyDescent="0.2">
      <c r="A998" s="82"/>
      <c r="B998" s="83"/>
    </row>
    <row r="999" spans="1:2" x14ac:dyDescent="0.2">
      <c r="A999" s="82"/>
      <c r="B999" s="83"/>
    </row>
    <row r="1000" spans="1:2" x14ac:dyDescent="0.2">
      <c r="A1000" s="82"/>
      <c r="B1000" s="83"/>
    </row>
    <row r="1001" spans="1:2" x14ac:dyDescent="0.2">
      <c r="A1001" s="82"/>
      <c r="B1001" s="83"/>
    </row>
    <row r="1002" spans="1:2" x14ac:dyDescent="0.2">
      <c r="A1002" s="82"/>
      <c r="B1002" s="83"/>
    </row>
    <row r="1003" spans="1:2" x14ac:dyDescent="0.2">
      <c r="A1003" s="82"/>
      <c r="B1003" s="83"/>
    </row>
    <row r="1004" spans="1:2" x14ac:dyDescent="0.2">
      <c r="A1004" s="82"/>
      <c r="B1004" s="83"/>
    </row>
    <row r="1005" spans="1:2" x14ac:dyDescent="0.2">
      <c r="A1005" s="82"/>
      <c r="B1005" s="83"/>
    </row>
    <row r="1006" spans="1:2" x14ac:dyDescent="0.2">
      <c r="A1006" s="82"/>
      <c r="B1006" s="83"/>
    </row>
    <row r="1007" spans="1:2" x14ac:dyDescent="0.2">
      <c r="A1007" s="82"/>
      <c r="B1007" s="83"/>
    </row>
    <row r="1008" spans="1:2" x14ac:dyDescent="0.2">
      <c r="A1008" s="82"/>
      <c r="B1008" s="83"/>
    </row>
    <row r="1009" spans="1:2" x14ac:dyDescent="0.2">
      <c r="A1009" s="82"/>
      <c r="B1009" s="83"/>
    </row>
    <row r="1010" spans="1:2" x14ac:dyDescent="0.2">
      <c r="A1010" s="82"/>
      <c r="B1010" s="83"/>
    </row>
    <row r="1011" spans="1:2" x14ac:dyDescent="0.2">
      <c r="A1011" s="82"/>
      <c r="B1011" s="83"/>
    </row>
    <row r="1012" spans="1:2" x14ac:dyDescent="0.2">
      <c r="A1012" s="82"/>
      <c r="B1012" s="83"/>
    </row>
    <row r="1013" spans="1:2" x14ac:dyDescent="0.2">
      <c r="A1013" s="82"/>
      <c r="B1013" s="83"/>
    </row>
    <row r="1014" spans="1:2" x14ac:dyDescent="0.2">
      <c r="A1014" s="82"/>
      <c r="B1014" s="83"/>
    </row>
    <row r="1015" spans="1:2" x14ac:dyDescent="0.2">
      <c r="A1015" s="82"/>
      <c r="B1015" s="83"/>
    </row>
    <row r="1016" spans="1:2" x14ac:dyDescent="0.2">
      <c r="A1016" s="82"/>
      <c r="B1016" s="83"/>
    </row>
    <row r="1017" spans="1:2" x14ac:dyDescent="0.2">
      <c r="A1017" s="82"/>
      <c r="B1017" s="83"/>
    </row>
    <row r="1018" spans="1:2" x14ac:dyDescent="0.2">
      <c r="A1018" s="82"/>
      <c r="B1018" s="83"/>
    </row>
    <row r="1019" spans="1:2" x14ac:dyDescent="0.2">
      <c r="A1019" s="82"/>
      <c r="B1019" s="83"/>
    </row>
    <row r="1020" spans="1:2" x14ac:dyDescent="0.2">
      <c r="A1020" s="82"/>
      <c r="B1020" s="83"/>
    </row>
    <row r="1021" spans="1:2" x14ac:dyDescent="0.2">
      <c r="A1021" s="82"/>
      <c r="B1021" s="83"/>
    </row>
    <row r="1022" spans="1:2" x14ac:dyDescent="0.2">
      <c r="A1022" s="82"/>
      <c r="B1022" s="83"/>
    </row>
    <row r="1023" spans="1:2" x14ac:dyDescent="0.2">
      <c r="A1023" s="82"/>
      <c r="B1023" s="83"/>
    </row>
    <row r="1024" spans="1:2" x14ac:dyDescent="0.2">
      <c r="A1024" s="82"/>
      <c r="B1024" s="83"/>
    </row>
    <row r="1025" spans="1:2" x14ac:dyDescent="0.2">
      <c r="A1025" s="82"/>
      <c r="B1025" s="83"/>
    </row>
    <row r="1026" spans="1:2" x14ac:dyDescent="0.2">
      <c r="A1026" s="82"/>
      <c r="B1026" s="83"/>
    </row>
    <row r="1027" spans="1:2" x14ac:dyDescent="0.2">
      <c r="A1027" s="82"/>
      <c r="B1027" s="83"/>
    </row>
    <row r="1028" spans="1:2" x14ac:dyDescent="0.2">
      <c r="A1028" s="82"/>
      <c r="B1028" s="83"/>
    </row>
    <row r="1029" spans="1:2" x14ac:dyDescent="0.2">
      <c r="A1029" s="82"/>
      <c r="B1029" s="83"/>
    </row>
    <row r="1030" spans="1:2" x14ac:dyDescent="0.2">
      <c r="A1030" s="82"/>
      <c r="B1030" s="83"/>
    </row>
    <row r="1031" spans="1:2" x14ac:dyDescent="0.2">
      <c r="A1031" s="82"/>
      <c r="B1031" s="83"/>
    </row>
    <row r="1032" spans="1:2" x14ac:dyDescent="0.2">
      <c r="A1032" s="82"/>
      <c r="B1032" s="83"/>
    </row>
    <row r="1033" spans="1:2" x14ac:dyDescent="0.2">
      <c r="A1033" s="82"/>
      <c r="B1033" s="83"/>
    </row>
    <row r="1034" spans="1:2" x14ac:dyDescent="0.2">
      <c r="A1034" s="82"/>
      <c r="B1034" s="83"/>
    </row>
    <row r="1035" spans="1:2" x14ac:dyDescent="0.2">
      <c r="A1035" s="82"/>
      <c r="B1035" s="83"/>
    </row>
    <row r="1036" spans="1:2" x14ac:dyDescent="0.2">
      <c r="A1036" s="82"/>
      <c r="B1036" s="83"/>
    </row>
    <row r="1037" spans="1:2" x14ac:dyDescent="0.2">
      <c r="A1037" s="82"/>
      <c r="B1037" s="83"/>
    </row>
    <row r="1038" spans="1:2" x14ac:dyDescent="0.2">
      <c r="A1038" s="82"/>
      <c r="B1038" s="83"/>
    </row>
    <row r="1039" spans="1:2" x14ac:dyDescent="0.2">
      <c r="A1039" s="82"/>
      <c r="B1039" s="83"/>
    </row>
    <row r="1040" spans="1:2" x14ac:dyDescent="0.2">
      <c r="A1040" s="82"/>
      <c r="B1040" s="83"/>
    </row>
    <row r="1041" spans="1:2" x14ac:dyDescent="0.2">
      <c r="A1041" s="82"/>
      <c r="B1041" s="83"/>
    </row>
    <row r="1042" spans="1:2" x14ac:dyDescent="0.2">
      <c r="A1042" s="82"/>
      <c r="B1042" s="83"/>
    </row>
    <row r="1043" spans="1:2" x14ac:dyDescent="0.2">
      <c r="A1043" s="82"/>
      <c r="B1043" s="83"/>
    </row>
    <row r="1044" spans="1:2" x14ac:dyDescent="0.2">
      <c r="A1044" s="82"/>
      <c r="B1044" s="83"/>
    </row>
    <row r="1045" spans="1:2" x14ac:dyDescent="0.2">
      <c r="A1045" s="82"/>
      <c r="B1045" s="83"/>
    </row>
  </sheetData>
  <autoFilter ref="A1:C78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71"/>
  <sheetViews>
    <sheetView zoomScale="70" zoomScaleNormal="70" workbookViewId="0">
      <pane ySplit="2" topLeftCell="A594" activePane="bottomLeft" state="frozen"/>
      <selection pane="bottomLeft" activeCell="N158" sqref="N158"/>
    </sheetView>
  </sheetViews>
  <sheetFormatPr defaultColWidth="9.140625" defaultRowHeight="15" x14ac:dyDescent="0.25"/>
  <cols>
    <col min="1" max="1" width="17" style="74" customWidth="1"/>
    <col min="2" max="2" width="21.42578125" style="74" customWidth="1"/>
    <col min="3" max="3" width="17.7109375" style="74" customWidth="1"/>
    <col min="4" max="4" width="10" style="74" bestFit="1" customWidth="1"/>
    <col min="5" max="5" width="10.5703125" style="174" customWidth="1"/>
    <col min="6" max="6" width="9.85546875" style="174" customWidth="1"/>
    <col min="7" max="7" width="8.28515625" style="90" customWidth="1"/>
    <col min="8" max="8" width="11.42578125" customWidth="1"/>
    <col min="9" max="9" width="15.5703125" style="79" bestFit="1" customWidth="1"/>
    <col min="10" max="10" width="20.42578125" style="79" customWidth="1"/>
    <col min="11" max="11" width="9.140625" style="141"/>
    <col min="12" max="12" width="9.140625" style="74"/>
    <col min="13" max="13" width="18.42578125" style="154" bestFit="1" customWidth="1"/>
    <col min="14" max="14" width="18.42578125" style="74" customWidth="1"/>
    <col min="15" max="15" width="12.42578125" style="154" bestFit="1" customWidth="1"/>
    <col min="16" max="16" width="15.140625" style="74" bestFit="1" customWidth="1"/>
    <col min="17" max="17" width="9.140625" style="154"/>
    <col min="18" max="18" width="9.140625" style="74"/>
    <col min="19" max="19" width="10" style="74" bestFit="1" customWidth="1"/>
    <col min="20" max="22" width="8.5703125" style="174" customWidth="1"/>
    <col min="23" max="23" width="8.28515625" style="90" customWidth="1"/>
    <col min="24" max="24" width="11.42578125" customWidth="1"/>
    <col min="25" max="25" width="12.28515625" style="79" bestFit="1" customWidth="1"/>
    <col min="26" max="26" width="18" style="79" bestFit="1" customWidth="1"/>
    <col min="27" max="16384" width="9.140625" style="74"/>
  </cols>
  <sheetData>
    <row r="1" spans="1:26" ht="25.9" customHeight="1" x14ac:dyDescent="0.25">
      <c r="A1" s="206" t="s">
        <v>64</v>
      </c>
      <c r="B1" s="206" t="s">
        <v>68</v>
      </c>
      <c r="C1" s="206" t="s">
        <v>64</v>
      </c>
      <c r="D1" s="206" t="s">
        <v>69</v>
      </c>
      <c r="E1" s="207" t="s">
        <v>70</v>
      </c>
      <c r="F1" s="207"/>
      <c r="G1" s="84"/>
      <c r="H1" s="50"/>
      <c r="I1" s="139"/>
      <c r="J1" s="139"/>
      <c r="M1" s="212" t="s">
        <v>658</v>
      </c>
      <c r="N1" s="208" t="s">
        <v>659</v>
      </c>
      <c r="O1" s="212" t="s">
        <v>660</v>
      </c>
      <c r="P1" s="208" t="s">
        <v>661</v>
      </c>
      <c r="Q1" s="212" t="s">
        <v>662</v>
      </c>
      <c r="R1" s="208" t="s">
        <v>663</v>
      </c>
      <c r="S1" s="206" t="s">
        <v>69</v>
      </c>
      <c r="T1" s="209" t="s">
        <v>70</v>
      </c>
      <c r="U1" s="210"/>
      <c r="V1" s="211"/>
      <c r="W1" s="84"/>
      <c r="X1" s="50"/>
      <c r="Y1" s="139"/>
      <c r="Z1" s="139"/>
    </row>
    <row r="2" spans="1:26" s="88" customFormat="1" ht="31.5" customHeight="1" x14ac:dyDescent="0.25">
      <c r="A2" s="206"/>
      <c r="B2" s="206"/>
      <c r="C2" s="206"/>
      <c r="D2" s="206"/>
      <c r="E2" s="142" t="s">
        <v>71</v>
      </c>
      <c r="F2" s="142" t="s">
        <v>72</v>
      </c>
      <c r="G2" s="86" t="s">
        <v>73</v>
      </c>
      <c r="H2" s="87" t="s">
        <v>230</v>
      </c>
      <c r="I2" s="85" t="s">
        <v>231</v>
      </c>
      <c r="J2" s="85" t="s">
        <v>232</v>
      </c>
      <c r="K2" s="143" t="s">
        <v>253</v>
      </c>
      <c r="M2" s="213"/>
      <c r="N2" s="206"/>
      <c r="O2" s="213"/>
      <c r="P2" s="206"/>
      <c r="Q2" s="213"/>
      <c r="R2" s="206"/>
      <c r="S2" s="206"/>
      <c r="T2" s="142" t="s">
        <v>659</v>
      </c>
      <c r="U2" s="142" t="s">
        <v>661</v>
      </c>
      <c r="V2" s="142" t="s">
        <v>664</v>
      </c>
      <c r="W2" s="86" t="s">
        <v>73</v>
      </c>
      <c r="X2" s="87" t="s">
        <v>230</v>
      </c>
      <c r="Y2" s="85" t="s">
        <v>231</v>
      </c>
      <c r="Z2" s="85" t="s">
        <v>232</v>
      </c>
    </row>
    <row r="3" spans="1:26" x14ac:dyDescent="0.25">
      <c r="A3" s="73">
        <v>106390060</v>
      </c>
      <c r="B3" s="73" t="s">
        <v>74</v>
      </c>
      <c r="C3" s="73">
        <v>106390060</v>
      </c>
      <c r="D3" s="73" t="s">
        <v>74</v>
      </c>
      <c r="E3" s="122">
        <v>1</v>
      </c>
      <c r="F3" s="122">
        <v>1</v>
      </c>
      <c r="G3" s="89">
        <v>12</v>
      </c>
      <c r="H3" s="50"/>
      <c r="I3" s="75">
        <v>28</v>
      </c>
      <c r="J3" s="75">
        <v>1</v>
      </c>
      <c r="L3" s="74" t="s">
        <v>665</v>
      </c>
      <c r="M3" s="154" t="str">
        <f>""</f>
        <v/>
      </c>
      <c r="N3" s="74" t="str">
        <f>""</f>
        <v/>
      </c>
      <c r="O3" s="154" t="str">
        <f>""</f>
        <v/>
      </c>
      <c r="P3" s="74" t="str">
        <f>""</f>
        <v/>
      </c>
      <c r="Q3" s="154" t="str">
        <f>""</f>
        <v/>
      </c>
      <c r="R3" s="74" t="str">
        <f>""</f>
        <v/>
      </c>
      <c r="S3" s="74" t="str">
        <f>""</f>
        <v/>
      </c>
      <c r="T3" s="74" t="str">
        <f>""</f>
        <v/>
      </c>
      <c r="U3" s="74" t="str">
        <f>""</f>
        <v/>
      </c>
      <c r="V3" s="74" t="str">
        <f>""</f>
        <v/>
      </c>
      <c r="W3" s="74" t="str">
        <f>""</f>
        <v/>
      </c>
      <c r="X3" s="74" t="str">
        <f>""</f>
        <v/>
      </c>
      <c r="Y3" s="74" t="str">
        <f>""</f>
        <v/>
      </c>
      <c r="Z3" s="74" t="str">
        <f>""</f>
        <v/>
      </c>
    </row>
    <row r="4" spans="1:26" x14ac:dyDescent="0.25">
      <c r="A4" s="76">
        <v>164445019</v>
      </c>
      <c r="B4" s="76" t="s">
        <v>75</v>
      </c>
      <c r="C4" s="76">
        <v>164445019</v>
      </c>
      <c r="D4" s="76" t="s">
        <v>76</v>
      </c>
      <c r="E4" s="123">
        <v>0.6</v>
      </c>
      <c r="F4" s="123">
        <v>0.70000000000000007</v>
      </c>
      <c r="G4" s="89">
        <v>1</v>
      </c>
      <c r="H4" s="50"/>
      <c r="I4" s="77">
        <v>20</v>
      </c>
      <c r="J4" s="77">
        <v>0</v>
      </c>
      <c r="L4" s="74" t="s">
        <v>666</v>
      </c>
      <c r="M4" s="154" t="str">
        <f>""</f>
        <v/>
      </c>
      <c r="N4" s="74" t="str">
        <f>""</f>
        <v/>
      </c>
      <c r="O4" s="154" t="str">
        <f>""</f>
        <v/>
      </c>
      <c r="P4" s="74" t="str">
        <f>""</f>
        <v/>
      </c>
      <c r="Q4" s="154" t="str">
        <f>""</f>
        <v/>
      </c>
      <c r="R4" s="74" t="str">
        <f>""</f>
        <v/>
      </c>
      <c r="S4" s="74" t="str">
        <f>""</f>
        <v/>
      </c>
      <c r="T4" s="74" t="str">
        <f>""</f>
        <v/>
      </c>
      <c r="U4" s="74" t="str">
        <f>""</f>
        <v/>
      </c>
      <c r="V4" s="74" t="str">
        <f>""</f>
        <v/>
      </c>
      <c r="W4" s="74" t="str">
        <f>""</f>
        <v/>
      </c>
      <c r="X4" s="74" t="str">
        <f>""</f>
        <v/>
      </c>
      <c r="Y4" s="74" t="str">
        <f>""</f>
        <v/>
      </c>
      <c r="Z4" s="74" t="str">
        <f>""</f>
        <v/>
      </c>
    </row>
    <row r="5" spans="1:26" x14ac:dyDescent="0.25">
      <c r="A5" s="76">
        <v>12194197</v>
      </c>
      <c r="B5" s="76" t="s">
        <v>78</v>
      </c>
      <c r="C5" s="76">
        <v>12194197</v>
      </c>
      <c r="D5" s="76" t="s">
        <v>76</v>
      </c>
      <c r="E5" s="123">
        <v>0.6</v>
      </c>
      <c r="F5" s="123">
        <v>0.70000000000000007</v>
      </c>
      <c r="G5" s="89">
        <v>3</v>
      </c>
      <c r="H5" s="50"/>
      <c r="I5" s="77">
        <v>20</v>
      </c>
      <c r="J5" s="77">
        <v>1</v>
      </c>
      <c r="K5" s="74" t="s">
        <v>272</v>
      </c>
      <c r="L5" s="74" t="s">
        <v>272</v>
      </c>
      <c r="M5" s="154" t="str">
        <f>""</f>
        <v/>
      </c>
      <c r="N5" s="74" t="str">
        <f>""</f>
        <v/>
      </c>
      <c r="O5" s="154" t="str">
        <f>""</f>
        <v/>
      </c>
      <c r="P5" s="74" t="str">
        <f>""</f>
        <v/>
      </c>
      <c r="Q5" s="154" t="str">
        <f>""</f>
        <v/>
      </c>
      <c r="R5" s="74" t="str">
        <f>""</f>
        <v/>
      </c>
      <c r="S5" s="74" t="str">
        <f>""</f>
        <v/>
      </c>
      <c r="T5" s="74" t="str">
        <f>""</f>
        <v/>
      </c>
      <c r="U5" s="74" t="str">
        <f>""</f>
        <v/>
      </c>
      <c r="V5" s="74" t="str">
        <f>""</f>
        <v/>
      </c>
      <c r="W5" s="74" t="str">
        <f>""</f>
        <v/>
      </c>
      <c r="X5" s="74" t="str">
        <f>""</f>
        <v/>
      </c>
      <c r="Y5" s="74" t="str">
        <f>""</f>
        <v/>
      </c>
      <c r="Z5" s="74" t="str">
        <f>""</f>
        <v/>
      </c>
    </row>
    <row r="6" spans="1:26" x14ac:dyDescent="0.25">
      <c r="A6" s="76">
        <v>142243485</v>
      </c>
      <c r="B6" s="76" t="s">
        <v>79</v>
      </c>
      <c r="C6" s="76">
        <v>142243485</v>
      </c>
      <c r="D6" s="76" t="s">
        <v>76</v>
      </c>
      <c r="E6" s="123">
        <v>0.6</v>
      </c>
      <c r="F6" s="123">
        <v>0.70000000000000007</v>
      </c>
      <c r="G6" s="89">
        <v>1</v>
      </c>
      <c r="H6" s="50"/>
      <c r="I6" s="77">
        <v>20</v>
      </c>
      <c r="J6" s="77">
        <v>0</v>
      </c>
      <c r="L6" s="74" t="s">
        <v>666</v>
      </c>
      <c r="M6" s="154" t="str">
        <f>""</f>
        <v/>
      </c>
      <c r="N6" s="74" t="str">
        <f>""</f>
        <v/>
      </c>
      <c r="O6" s="154" t="str">
        <f>""</f>
        <v/>
      </c>
      <c r="P6" s="74" t="str">
        <f>""</f>
        <v/>
      </c>
      <c r="Q6" s="154" t="str">
        <f>""</f>
        <v/>
      </c>
      <c r="R6" s="74" t="str">
        <f>""</f>
        <v/>
      </c>
      <c r="S6" s="74" t="str">
        <f>""</f>
        <v/>
      </c>
      <c r="T6" s="74" t="str">
        <f>""</f>
        <v/>
      </c>
      <c r="U6" s="74" t="str">
        <f>""</f>
        <v/>
      </c>
      <c r="V6" s="74" t="str">
        <f>""</f>
        <v/>
      </c>
      <c r="W6" s="74" t="str">
        <f>""</f>
        <v/>
      </c>
      <c r="X6" s="74" t="str">
        <f>""</f>
        <v/>
      </c>
      <c r="Y6" s="74" t="str">
        <f>""</f>
        <v/>
      </c>
      <c r="Z6" s="74" t="str">
        <f>""</f>
        <v/>
      </c>
    </row>
    <row r="7" spans="1:26" x14ac:dyDescent="0.25">
      <c r="A7" s="76">
        <v>164603448</v>
      </c>
      <c r="B7" s="76" t="s">
        <v>81</v>
      </c>
      <c r="C7" s="76">
        <v>164603448</v>
      </c>
      <c r="D7" s="76" t="s">
        <v>76</v>
      </c>
      <c r="E7" s="123">
        <v>0.6</v>
      </c>
      <c r="F7" s="123">
        <v>0.70000000000000007</v>
      </c>
      <c r="G7" s="89">
        <v>3</v>
      </c>
      <c r="H7" s="50"/>
      <c r="I7" s="77">
        <v>20</v>
      </c>
      <c r="J7" s="77">
        <v>1</v>
      </c>
      <c r="K7" s="74" t="s">
        <v>272</v>
      </c>
      <c r="L7" s="74" t="s">
        <v>272</v>
      </c>
      <c r="M7" s="154" t="str">
        <f>""</f>
        <v/>
      </c>
      <c r="N7" s="74" t="str">
        <f>""</f>
        <v/>
      </c>
      <c r="O7" s="154" t="str">
        <f>""</f>
        <v/>
      </c>
      <c r="P7" s="74" t="str">
        <f>""</f>
        <v/>
      </c>
      <c r="Q7" s="154" t="str">
        <f>""</f>
        <v/>
      </c>
      <c r="R7" s="74" t="str">
        <f>""</f>
        <v/>
      </c>
      <c r="S7" s="74" t="str">
        <f>""</f>
        <v/>
      </c>
      <c r="T7" s="74" t="str">
        <f>""</f>
        <v/>
      </c>
      <c r="U7" s="74" t="str">
        <f>""</f>
        <v/>
      </c>
      <c r="V7" s="74" t="str">
        <f>""</f>
        <v/>
      </c>
      <c r="W7" s="74" t="str">
        <f>""</f>
        <v/>
      </c>
      <c r="X7" s="74" t="str">
        <f>""</f>
        <v/>
      </c>
      <c r="Y7" s="74" t="str">
        <f>""</f>
        <v/>
      </c>
      <c r="Z7" s="74" t="str">
        <f>""</f>
        <v/>
      </c>
    </row>
    <row r="8" spans="1:26" x14ac:dyDescent="0.25">
      <c r="A8" s="76">
        <v>10092654</v>
      </c>
      <c r="B8" s="76" t="s">
        <v>82</v>
      </c>
      <c r="C8" s="76">
        <v>10092654</v>
      </c>
      <c r="D8" s="76" t="s">
        <v>76</v>
      </c>
      <c r="E8" s="123">
        <v>0.6</v>
      </c>
      <c r="F8" s="123">
        <v>0.70000000000000007</v>
      </c>
      <c r="G8" s="89">
        <v>1</v>
      </c>
      <c r="H8" s="50"/>
      <c r="I8" s="77">
        <v>20</v>
      </c>
      <c r="J8" s="77">
        <v>0</v>
      </c>
      <c r="L8" s="74" t="s">
        <v>667</v>
      </c>
      <c r="M8" s="154" t="str">
        <f>""</f>
        <v/>
      </c>
      <c r="N8" s="74" t="str">
        <f>""</f>
        <v/>
      </c>
      <c r="O8" s="154" t="str">
        <f>""</f>
        <v/>
      </c>
      <c r="P8" s="74" t="str">
        <f>""</f>
        <v/>
      </c>
      <c r="Q8" s="154" t="str">
        <f>""</f>
        <v/>
      </c>
      <c r="R8" s="74" t="str">
        <f>""</f>
        <v/>
      </c>
      <c r="S8" s="74" t="str">
        <f>""</f>
        <v/>
      </c>
      <c r="T8" s="74" t="str">
        <f>""</f>
        <v/>
      </c>
      <c r="U8" s="74" t="str">
        <f>""</f>
        <v/>
      </c>
      <c r="V8" s="74" t="str">
        <f>""</f>
        <v/>
      </c>
      <c r="W8" s="74" t="str">
        <f>""</f>
        <v/>
      </c>
      <c r="X8" s="74" t="str">
        <f>""</f>
        <v/>
      </c>
      <c r="Y8" s="74" t="str">
        <f>""</f>
        <v/>
      </c>
      <c r="Z8" s="74" t="str">
        <f>""</f>
        <v/>
      </c>
    </row>
    <row r="9" spans="1:26" x14ac:dyDescent="0.25">
      <c r="A9" s="76">
        <v>12786277</v>
      </c>
      <c r="B9" s="76" t="s">
        <v>84</v>
      </c>
      <c r="C9" s="76">
        <v>12786277</v>
      </c>
      <c r="D9" s="76" t="s">
        <v>76</v>
      </c>
      <c r="E9" s="123">
        <v>0.6</v>
      </c>
      <c r="F9" s="123">
        <v>0.70000000000000007</v>
      </c>
      <c r="G9" s="89">
        <v>3</v>
      </c>
      <c r="H9" s="50"/>
      <c r="I9" s="77">
        <v>20</v>
      </c>
      <c r="J9" s="77">
        <v>1</v>
      </c>
      <c r="K9" s="74" t="s">
        <v>272</v>
      </c>
      <c r="L9" s="74" t="s">
        <v>272</v>
      </c>
      <c r="M9" s="154" t="str">
        <f>""</f>
        <v/>
      </c>
      <c r="N9" s="74" t="str">
        <f>""</f>
        <v/>
      </c>
      <c r="O9" s="154" t="str">
        <f>""</f>
        <v/>
      </c>
      <c r="P9" s="74" t="str">
        <f>""</f>
        <v/>
      </c>
      <c r="Q9" s="154" t="str">
        <f>""</f>
        <v/>
      </c>
      <c r="R9" s="74" t="str">
        <f>""</f>
        <v/>
      </c>
      <c r="S9" s="74" t="str">
        <f>""</f>
        <v/>
      </c>
      <c r="T9" s="74" t="str">
        <f>""</f>
        <v/>
      </c>
      <c r="U9" s="74" t="str">
        <f>""</f>
        <v/>
      </c>
      <c r="V9" s="74" t="str">
        <f>""</f>
        <v/>
      </c>
      <c r="W9" s="74" t="str">
        <f>""</f>
        <v/>
      </c>
      <c r="X9" s="74" t="str">
        <f>""</f>
        <v/>
      </c>
      <c r="Y9" s="74" t="str">
        <f>""</f>
        <v/>
      </c>
      <c r="Z9" s="74" t="str">
        <f>""</f>
        <v/>
      </c>
    </row>
    <row r="10" spans="1:26" x14ac:dyDescent="0.25">
      <c r="A10" s="76">
        <v>11488144</v>
      </c>
      <c r="B10" s="76" t="s">
        <v>85</v>
      </c>
      <c r="C10" s="76">
        <v>11488144</v>
      </c>
      <c r="D10" s="76" t="s">
        <v>76</v>
      </c>
      <c r="E10" s="123">
        <v>0.6</v>
      </c>
      <c r="F10" s="123">
        <v>0.70000000000000007</v>
      </c>
      <c r="G10" s="89">
        <v>1</v>
      </c>
      <c r="H10" s="50"/>
      <c r="I10" s="77">
        <v>20</v>
      </c>
      <c r="J10" s="77">
        <v>0</v>
      </c>
      <c r="L10" s="74" t="s">
        <v>667</v>
      </c>
      <c r="M10" s="154" t="str">
        <f>""</f>
        <v/>
      </c>
      <c r="N10" s="74" t="str">
        <f>""</f>
        <v/>
      </c>
      <c r="O10" s="154" t="str">
        <f>""</f>
        <v/>
      </c>
      <c r="P10" s="74" t="str">
        <f>""</f>
        <v/>
      </c>
      <c r="Q10" s="154" t="str">
        <f>""</f>
        <v/>
      </c>
      <c r="R10" s="74" t="str">
        <f>""</f>
        <v/>
      </c>
      <c r="S10" s="74" t="str">
        <f>""</f>
        <v/>
      </c>
      <c r="T10" s="74" t="str">
        <f>""</f>
        <v/>
      </c>
      <c r="U10" s="74" t="str">
        <f>""</f>
        <v/>
      </c>
      <c r="V10" s="74" t="str">
        <f>""</f>
        <v/>
      </c>
      <c r="W10" s="74" t="str">
        <f>""</f>
        <v/>
      </c>
      <c r="X10" s="74" t="str">
        <f>""</f>
        <v/>
      </c>
      <c r="Y10" s="74" t="str">
        <f>""</f>
        <v/>
      </c>
      <c r="Z10" s="74" t="str">
        <f>""</f>
        <v/>
      </c>
    </row>
    <row r="11" spans="1:26" x14ac:dyDescent="0.25">
      <c r="A11" s="73">
        <v>25988952</v>
      </c>
      <c r="B11" s="73" t="s">
        <v>218</v>
      </c>
      <c r="C11" s="73">
        <v>25988952</v>
      </c>
      <c r="D11" s="76" t="s">
        <v>76</v>
      </c>
      <c r="E11" s="123">
        <v>0.6</v>
      </c>
      <c r="F11" s="123">
        <v>0.70000000000000007</v>
      </c>
      <c r="G11" s="89">
        <v>3</v>
      </c>
      <c r="H11" s="50"/>
      <c r="I11" s="77">
        <v>20</v>
      </c>
      <c r="J11" s="77">
        <v>1</v>
      </c>
      <c r="K11" s="74" t="s">
        <v>272</v>
      </c>
      <c r="L11" s="74" t="s">
        <v>272</v>
      </c>
      <c r="M11" s="154" t="str">
        <f>""</f>
        <v/>
      </c>
      <c r="N11" s="74" t="str">
        <f>""</f>
        <v/>
      </c>
      <c r="O11" s="154" t="str">
        <f>""</f>
        <v/>
      </c>
      <c r="P11" s="74" t="str">
        <f>""</f>
        <v/>
      </c>
      <c r="Q11" s="154" t="str">
        <f>""</f>
        <v/>
      </c>
      <c r="R11" s="74" t="str">
        <f>""</f>
        <v/>
      </c>
      <c r="S11" s="74" t="str">
        <f>""</f>
        <v/>
      </c>
      <c r="T11" s="74" t="str">
        <f>""</f>
        <v/>
      </c>
      <c r="U11" s="74" t="str">
        <f>""</f>
        <v/>
      </c>
      <c r="V11" s="74" t="str">
        <f>""</f>
        <v/>
      </c>
      <c r="W11" s="74" t="str">
        <f>""</f>
        <v/>
      </c>
      <c r="X11" s="74" t="str">
        <f>""</f>
        <v/>
      </c>
      <c r="Y11" s="74" t="str">
        <f>""</f>
        <v/>
      </c>
      <c r="Z11" s="74" t="str">
        <f>""</f>
        <v/>
      </c>
    </row>
    <row r="12" spans="1:26" x14ac:dyDescent="0.25">
      <c r="A12" s="73">
        <v>13362359</v>
      </c>
      <c r="B12" s="73" t="s">
        <v>233</v>
      </c>
      <c r="C12" s="73">
        <v>13362359</v>
      </c>
      <c r="D12" s="76" t="s">
        <v>76</v>
      </c>
      <c r="E12" s="123">
        <v>0.6</v>
      </c>
      <c r="F12" s="123">
        <v>0.70000000000000007</v>
      </c>
      <c r="G12" s="89">
        <v>1</v>
      </c>
      <c r="H12" s="50"/>
      <c r="I12" s="77">
        <v>20</v>
      </c>
      <c r="J12" s="77">
        <v>0</v>
      </c>
      <c r="L12" s="74" t="s">
        <v>668</v>
      </c>
      <c r="M12" s="154" t="str">
        <f>""</f>
        <v/>
      </c>
      <c r="N12" s="74" t="str">
        <f>""</f>
        <v/>
      </c>
      <c r="O12" s="154" t="str">
        <f>""</f>
        <v/>
      </c>
      <c r="P12" s="74" t="str">
        <f>""</f>
        <v/>
      </c>
      <c r="Q12" s="154" t="str">
        <f>""</f>
        <v/>
      </c>
      <c r="R12" s="74" t="str">
        <f>""</f>
        <v/>
      </c>
      <c r="S12" s="74" t="str">
        <f>""</f>
        <v/>
      </c>
      <c r="T12" s="74" t="str">
        <f>""</f>
        <v/>
      </c>
      <c r="U12" s="74" t="str">
        <f>""</f>
        <v/>
      </c>
      <c r="V12" s="74" t="str">
        <f>""</f>
        <v/>
      </c>
      <c r="W12" s="74" t="str">
        <f>""</f>
        <v/>
      </c>
      <c r="X12" s="74" t="str">
        <f>""</f>
        <v/>
      </c>
      <c r="Y12" s="74" t="str">
        <f>""</f>
        <v/>
      </c>
      <c r="Z12" s="74" t="str">
        <f>""</f>
        <v/>
      </c>
    </row>
    <row r="13" spans="1:26" x14ac:dyDescent="0.25">
      <c r="A13" s="73">
        <v>163070741</v>
      </c>
      <c r="B13" s="73" t="s">
        <v>265</v>
      </c>
      <c r="C13" s="73">
        <v>163070741</v>
      </c>
      <c r="D13" s="76" t="s">
        <v>76</v>
      </c>
      <c r="E13" s="123">
        <v>0.6</v>
      </c>
      <c r="F13" s="123">
        <v>0.70000000000000007</v>
      </c>
      <c r="G13" s="89">
        <v>3</v>
      </c>
      <c r="H13" s="50"/>
      <c r="I13" s="77">
        <v>20</v>
      </c>
      <c r="J13" s="77">
        <v>1</v>
      </c>
      <c r="K13" s="74" t="s">
        <v>272</v>
      </c>
      <c r="L13" s="74" t="s">
        <v>272</v>
      </c>
      <c r="M13" s="154" t="str">
        <f>""</f>
        <v/>
      </c>
      <c r="N13" s="74" t="str">
        <f>""</f>
        <v/>
      </c>
      <c r="O13" s="154" t="str">
        <f>""</f>
        <v/>
      </c>
      <c r="P13" s="74" t="str">
        <f>""</f>
        <v/>
      </c>
      <c r="Q13" s="154" t="str">
        <f>""</f>
        <v/>
      </c>
      <c r="R13" s="74" t="str">
        <f>""</f>
        <v/>
      </c>
      <c r="S13" s="74" t="str">
        <f>""</f>
        <v/>
      </c>
      <c r="T13" s="74" t="str">
        <f>""</f>
        <v/>
      </c>
      <c r="U13" s="74" t="str">
        <f>""</f>
        <v/>
      </c>
      <c r="V13" s="74" t="str">
        <f>""</f>
        <v/>
      </c>
      <c r="W13" s="74" t="str">
        <f>""</f>
        <v/>
      </c>
      <c r="X13" s="74" t="str">
        <f>""</f>
        <v/>
      </c>
      <c r="Y13" s="74" t="str">
        <f>""</f>
        <v/>
      </c>
      <c r="Z13" s="74" t="str">
        <f>""</f>
        <v/>
      </c>
    </row>
    <row r="14" spans="1:26" x14ac:dyDescent="0.25">
      <c r="A14" s="73">
        <v>13362406</v>
      </c>
      <c r="B14" s="73" t="s">
        <v>266</v>
      </c>
      <c r="C14" s="73">
        <v>13362406</v>
      </c>
      <c r="D14" s="76" t="s">
        <v>76</v>
      </c>
      <c r="E14" s="123">
        <v>0.6</v>
      </c>
      <c r="F14" s="123">
        <v>0.70000000000000007</v>
      </c>
      <c r="G14" s="89">
        <v>3</v>
      </c>
      <c r="H14" s="50"/>
      <c r="I14" s="77">
        <v>20</v>
      </c>
      <c r="J14" s="77">
        <v>1</v>
      </c>
      <c r="K14" s="74" t="s">
        <v>272</v>
      </c>
      <c r="L14" s="74" t="s">
        <v>272</v>
      </c>
      <c r="M14" s="154" t="str">
        <f>""</f>
        <v/>
      </c>
      <c r="N14" s="74" t="str">
        <f>""</f>
        <v/>
      </c>
      <c r="O14" s="154" t="str">
        <f>""</f>
        <v/>
      </c>
      <c r="P14" s="74" t="str">
        <f>""</f>
        <v/>
      </c>
      <c r="Q14" s="154" t="str">
        <f>""</f>
        <v/>
      </c>
      <c r="R14" s="74" t="str">
        <f>""</f>
        <v/>
      </c>
      <c r="S14" s="74" t="str">
        <f>""</f>
        <v/>
      </c>
      <c r="T14" s="74" t="str">
        <f>""</f>
        <v/>
      </c>
      <c r="U14" s="74" t="str">
        <f>""</f>
        <v/>
      </c>
      <c r="V14" s="74" t="str">
        <f>""</f>
        <v/>
      </c>
      <c r="W14" s="74" t="str">
        <f>""</f>
        <v/>
      </c>
      <c r="X14" s="74" t="str">
        <f>""</f>
        <v/>
      </c>
      <c r="Y14" s="74" t="str">
        <f>""</f>
        <v/>
      </c>
      <c r="Z14" s="74" t="str">
        <f>""</f>
        <v/>
      </c>
    </row>
    <row r="15" spans="1:26" x14ac:dyDescent="0.25">
      <c r="A15" s="73">
        <v>161642573</v>
      </c>
      <c r="B15" s="73" t="s">
        <v>273</v>
      </c>
      <c r="C15" s="73">
        <v>161642573</v>
      </c>
      <c r="D15" s="76" t="s">
        <v>76</v>
      </c>
      <c r="E15" s="123">
        <v>0.6</v>
      </c>
      <c r="F15" s="123">
        <v>0.70000000000000007</v>
      </c>
      <c r="G15" s="89">
        <v>3</v>
      </c>
      <c r="H15" s="50"/>
      <c r="I15" s="77">
        <v>20</v>
      </c>
      <c r="J15" s="77">
        <v>1</v>
      </c>
      <c r="K15" s="74" t="s">
        <v>272</v>
      </c>
      <c r="L15" s="74" t="s">
        <v>272</v>
      </c>
      <c r="M15" s="154" t="str">
        <f>""</f>
        <v/>
      </c>
      <c r="N15" s="74" t="str">
        <f>""</f>
        <v/>
      </c>
      <c r="O15" s="154" t="str">
        <f>""</f>
        <v/>
      </c>
      <c r="P15" s="74" t="str">
        <f>""</f>
        <v/>
      </c>
      <c r="Q15" s="154" t="str">
        <f>""</f>
        <v/>
      </c>
      <c r="R15" s="74" t="str">
        <f>""</f>
        <v/>
      </c>
      <c r="S15" s="74" t="str">
        <f>""</f>
        <v/>
      </c>
      <c r="T15" s="74" t="str">
        <f>""</f>
        <v/>
      </c>
      <c r="U15" s="74" t="str">
        <f>""</f>
        <v/>
      </c>
      <c r="V15" s="74" t="str">
        <f>""</f>
        <v/>
      </c>
      <c r="W15" s="74" t="str">
        <f>""</f>
        <v/>
      </c>
      <c r="X15" s="74" t="str">
        <f>""</f>
        <v/>
      </c>
      <c r="Y15" s="74" t="str">
        <f>""</f>
        <v/>
      </c>
      <c r="Z15" s="74" t="str">
        <f>""</f>
        <v/>
      </c>
    </row>
    <row r="16" spans="1:26" x14ac:dyDescent="0.25">
      <c r="A16" s="73">
        <v>112413383</v>
      </c>
      <c r="B16" s="73" t="s">
        <v>88</v>
      </c>
      <c r="C16" s="73">
        <v>112413383</v>
      </c>
      <c r="D16" s="73" t="s">
        <v>87</v>
      </c>
      <c r="E16" s="123">
        <v>0.6</v>
      </c>
      <c r="F16" s="123">
        <v>0.70000000000000007</v>
      </c>
      <c r="G16" s="89">
        <v>1</v>
      </c>
      <c r="H16" s="50"/>
      <c r="I16" s="75">
        <v>20</v>
      </c>
      <c r="J16" s="75">
        <v>0</v>
      </c>
      <c r="L16" s="74" t="s">
        <v>666</v>
      </c>
      <c r="M16" s="154" t="str">
        <f>""</f>
        <v/>
      </c>
      <c r="N16" s="74" t="str">
        <f>""</f>
        <v/>
      </c>
      <c r="O16" s="154" t="str">
        <f>""</f>
        <v/>
      </c>
      <c r="P16" s="74" t="str">
        <f>""</f>
        <v/>
      </c>
      <c r="Q16" s="154" t="str">
        <f>""</f>
        <v/>
      </c>
      <c r="R16" s="74" t="str">
        <f>""</f>
        <v/>
      </c>
      <c r="S16" s="74" t="str">
        <f>""</f>
        <v/>
      </c>
      <c r="T16" s="74" t="str">
        <f>""</f>
        <v/>
      </c>
      <c r="U16" s="74" t="str">
        <f>""</f>
        <v/>
      </c>
      <c r="V16" s="74" t="str">
        <f>""</f>
        <v/>
      </c>
      <c r="W16" s="74" t="str">
        <f>""</f>
        <v/>
      </c>
      <c r="X16" s="74" t="str">
        <f>""</f>
        <v/>
      </c>
      <c r="Y16" s="74" t="str">
        <f>""</f>
        <v/>
      </c>
      <c r="Z16" s="74" t="str">
        <f>""</f>
        <v/>
      </c>
    </row>
    <row r="17" spans="1:26" x14ac:dyDescent="0.25">
      <c r="A17" s="73">
        <v>112413834</v>
      </c>
      <c r="B17" s="73" t="s">
        <v>88</v>
      </c>
      <c r="C17" s="73">
        <v>112413834</v>
      </c>
      <c r="D17" s="73" t="s">
        <v>87</v>
      </c>
      <c r="E17" s="123">
        <v>0.6</v>
      </c>
      <c r="F17" s="123">
        <v>0.70000000000000007</v>
      </c>
      <c r="G17" s="89">
        <v>1</v>
      </c>
      <c r="H17" s="50"/>
      <c r="I17" s="75">
        <v>20</v>
      </c>
      <c r="J17" s="75">
        <v>0</v>
      </c>
      <c r="L17" s="74" t="s">
        <v>666</v>
      </c>
      <c r="M17" s="154" t="str">
        <f>""</f>
        <v/>
      </c>
      <c r="N17" s="74" t="str">
        <f>""</f>
        <v/>
      </c>
      <c r="O17" s="154" t="str">
        <f>""</f>
        <v/>
      </c>
      <c r="P17" s="74" t="str">
        <f>""</f>
        <v/>
      </c>
      <c r="Q17" s="154" t="str">
        <f>""</f>
        <v/>
      </c>
      <c r="R17" s="74" t="str">
        <f>""</f>
        <v/>
      </c>
      <c r="S17" s="74" t="str">
        <f>""</f>
        <v/>
      </c>
      <c r="T17" s="74" t="str">
        <f>""</f>
        <v/>
      </c>
      <c r="U17" s="74" t="str">
        <f>""</f>
        <v/>
      </c>
      <c r="V17" s="74" t="str">
        <f>""</f>
        <v/>
      </c>
      <c r="W17" s="74" t="str">
        <f>""</f>
        <v/>
      </c>
      <c r="X17" s="74" t="str">
        <f>""</f>
        <v/>
      </c>
      <c r="Y17" s="74" t="str">
        <f>""</f>
        <v/>
      </c>
      <c r="Z17" s="74" t="str">
        <f>""</f>
        <v/>
      </c>
    </row>
    <row r="18" spans="1:26" x14ac:dyDescent="0.25">
      <c r="A18" s="73">
        <v>1084010354</v>
      </c>
      <c r="B18" s="73" t="s">
        <v>89</v>
      </c>
      <c r="C18" s="73">
        <v>1084010354</v>
      </c>
      <c r="D18" s="73" t="s">
        <v>87</v>
      </c>
      <c r="E18" s="123">
        <v>0.6</v>
      </c>
      <c r="F18" s="123">
        <v>0.70000000000000007</v>
      </c>
      <c r="G18" s="89">
        <v>1</v>
      </c>
      <c r="H18" s="50"/>
      <c r="I18" s="75">
        <v>20</v>
      </c>
      <c r="J18" s="75">
        <v>0</v>
      </c>
      <c r="L18" s="74" t="s">
        <v>666</v>
      </c>
      <c r="M18" s="154" t="str">
        <f>""</f>
        <v/>
      </c>
      <c r="N18" s="74" t="str">
        <f>""</f>
        <v/>
      </c>
      <c r="O18" s="154" t="str">
        <f>""</f>
        <v/>
      </c>
      <c r="P18" s="74" t="str">
        <f>""</f>
        <v/>
      </c>
      <c r="Q18" s="154" t="str">
        <f>""</f>
        <v/>
      </c>
      <c r="R18" s="74" t="str">
        <f>""</f>
        <v/>
      </c>
      <c r="S18" s="74" t="str">
        <f>""</f>
        <v/>
      </c>
      <c r="T18" s="74" t="str">
        <f>""</f>
        <v/>
      </c>
      <c r="U18" s="74" t="str">
        <f>""</f>
        <v/>
      </c>
      <c r="V18" s="74" t="str">
        <f>""</f>
        <v/>
      </c>
      <c r="W18" s="74" t="str">
        <f>""</f>
        <v/>
      </c>
      <c r="X18" s="74" t="str">
        <f>""</f>
        <v/>
      </c>
      <c r="Y18" s="74" t="str">
        <f>""</f>
        <v/>
      </c>
      <c r="Z18" s="74" t="str">
        <f>""</f>
        <v/>
      </c>
    </row>
    <row r="19" spans="1:26" x14ac:dyDescent="0.25">
      <c r="A19" s="73">
        <v>13438204</v>
      </c>
      <c r="B19" s="73" t="s">
        <v>90</v>
      </c>
      <c r="C19" s="73">
        <v>13438204</v>
      </c>
      <c r="D19" s="73" t="s">
        <v>87</v>
      </c>
      <c r="E19" s="123">
        <v>0.6</v>
      </c>
      <c r="F19" s="123">
        <v>0.70000000000000007</v>
      </c>
      <c r="G19" s="89">
        <v>1</v>
      </c>
      <c r="H19" s="50"/>
      <c r="I19" s="75">
        <v>20</v>
      </c>
      <c r="J19" s="75">
        <v>0</v>
      </c>
      <c r="L19" s="74" t="s">
        <v>666</v>
      </c>
      <c r="M19" s="154" t="str">
        <f>""</f>
        <v/>
      </c>
      <c r="N19" s="74" t="str">
        <f>""</f>
        <v/>
      </c>
      <c r="O19" s="154" t="str">
        <f>""</f>
        <v/>
      </c>
      <c r="P19" s="74" t="str">
        <f>""</f>
        <v/>
      </c>
      <c r="Q19" s="154" t="str">
        <f>""</f>
        <v/>
      </c>
      <c r="R19" s="74" t="str">
        <f>""</f>
        <v/>
      </c>
      <c r="S19" s="74" t="str">
        <f>""</f>
        <v/>
      </c>
      <c r="T19" s="74" t="str">
        <f>""</f>
        <v/>
      </c>
      <c r="U19" s="74" t="str">
        <f>""</f>
        <v/>
      </c>
      <c r="V19" s="74" t="str">
        <f>""</f>
        <v/>
      </c>
      <c r="W19" s="74" t="str">
        <f>""</f>
        <v/>
      </c>
      <c r="X19" s="74" t="str">
        <f>""</f>
        <v/>
      </c>
      <c r="Y19" s="74" t="str">
        <f>""</f>
        <v/>
      </c>
      <c r="Z19" s="74" t="str">
        <f>""</f>
        <v/>
      </c>
    </row>
    <row r="20" spans="1:26" x14ac:dyDescent="0.25">
      <c r="A20" s="73">
        <v>1186005320</v>
      </c>
      <c r="B20" s="73" t="s">
        <v>91</v>
      </c>
      <c r="C20" s="73">
        <v>1186005320</v>
      </c>
      <c r="D20" s="73" t="s">
        <v>87</v>
      </c>
      <c r="E20" s="123">
        <v>0.6</v>
      </c>
      <c r="F20" s="123">
        <v>0.70000000000000007</v>
      </c>
      <c r="G20" s="89">
        <v>1</v>
      </c>
      <c r="H20" s="50"/>
      <c r="I20" s="75">
        <v>20</v>
      </c>
      <c r="J20" s="75">
        <v>0</v>
      </c>
      <c r="L20" s="74" t="s">
        <v>666</v>
      </c>
      <c r="M20" s="154" t="str">
        <f>""</f>
        <v/>
      </c>
      <c r="N20" s="74" t="str">
        <f>""</f>
        <v/>
      </c>
      <c r="O20" s="154" t="str">
        <f>""</f>
        <v/>
      </c>
      <c r="P20" s="74" t="str">
        <f>""</f>
        <v/>
      </c>
      <c r="Q20" s="154" t="str">
        <f>""</f>
        <v/>
      </c>
      <c r="R20" s="74" t="str">
        <f>""</f>
        <v/>
      </c>
      <c r="S20" s="74" t="str">
        <f>""</f>
        <v/>
      </c>
      <c r="T20" s="74" t="str">
        <f>""</f>
        <v/>
      </c>
      <c r="U20" s="74" t="str">
        <f>""</f>
        <v/>
      </c>
      <c r="V20" s="74" t="str">
        <f>""</f>
        <v/>
      </c>
      <c r="W20" s="74" t="str">
        <f>""</f>
        <v/>
      </c>
      <c r="X20" s="74" t="str">
        <f>""</f>
        <v/>
      </c>
      <c r="Y20" s="74" t="str">
        <f>""</f>
        <v/>
      </c>
      <c r="Z20" s="74" t="str">
        <f>""</f>
        <v/>
      </c>
    </row>
    <row r="21" spans="1:26" x14ac:dyDescent="0.25">
      <c r="A21" s="73">
        <v>280918629</v>
      </c>
      <c r="B21" s="73" t="s">
        <v>92</v>
      </c>
      <c r="C21" s="73">
        <v>280918629</v>
      </c>
      <c r="D21" s="73" t="s">
        <v>87</v>
      </c>
      <c r="E21" s="123">
        <v>0.6</v>
      </c>
      <c r="F21" s="123">
        <v>0.70000000000000007</v>
      </c>
      <c r="G21" s="89">
        <v>1</v>
      </c>
      <c r="H21" s="50"/>
      <c r="I21" s="75">
        <v>20</v>
      </c>
      <c r="J21" s="75">
        <v>0</v>
      </c>
      <c r="L21" s="74" t="s">
        <v>666</v>
      </c>
      <c r="M21" s="154" t="str">
        <f>""</f>
        <v/>
      </c>
      <c r="N21" s="74" t="str">
        <f>""</f>
        <v/>
      </c>
      <c r="O21" s="154" t="str">
        <f>""</f>
        <v/>
      </c>
      <c r="P21" s="74" t="str">
        <f>""</f>
        <v/>
      </c>
      <c r="Q21" s="154" t="str">
        <f>""</f>
        <v/>
      </c>
      <c r="R21" s="74" t="str">
        <f>""</f>
        <v/>
      </c>
      <c r="S21" s="74" t="str">
        <f>""</f>
        <v/>
      </c>
      <c r="T21" s="74" t="str">
        <f>""</f>
        <v/>
      </c>
      <c r="U21" s="74" t="str">
        <f>""</f>
        <v/>
      </c>
      <c r="V21" s="74" t="str">
        <f>""</f>
        <v/>
      </c>
      <c r="W21" s="74" t="str">
        <f>""</f>
        <v/>
      </c>
      <c r="X21" s="74" t="str">
        <f>""</f>
        <v/>
      </c>
      <c r="Y21" s="74" t="str">
        <f>""</f>
        <v/>
      </c>
      <c r="Z21" s="74" t="str">
        <f>""</f>
        <v/>
      </c>
    </row>
    <row r="22" spans="1:26" x14ac:dyDescent="0.25">
      <c r="A22" s="73">
        <v>24211437</v>
      </c>
      <c r="B22" s="73" t="s">
        <v>93</v>
      </c>
      <c r="C22" s="73">
        <v>24211437</v>
      </c>
      <c r="D22" s="73" t="s">
        <v>87</v>
      </c>
      <c r="E22" s="123">
        <v>0.6</v>
      </c>
      <c r="F22" s="123">
        <v>0.70000000000000007</v>
      </c>
      <c r="G22" s="89">
        <v>1</v>
      </c>
      <c r="H22" s="50"/>
      <c r="I22" s="75">
        <v>20</v>
      </c>
      <c r="J22" s="75">
        <v>0</v>
      </c>
      <c r="L22" s="74" t="s">
        <v>666</v>
      </c>
      <c r="M22" s="154" t="str">
        <f>""</f>
        <v/>
      </c>
      <c r="N22" s="74" t="str">
        <f>""</f>
        <v/>
      </c>
      <c r="O22" s="154" t="str">
        <f>""</f>
        <v/>
      </c>
      <c r="P22" s="74" t="str">
        <f>""</f>
        <v/>
      </c>
      <c r="Q22" s="154" t="str">
        <f>""</f>
        <v/>
      </c>
      <c r="R22" s="74" t="str">
        <f>""</f>
        <v/>
      </c>
      <c r="S22" s="74" t="str">
        <f>""</f>
        <v/>
      </c>
      <c r="T22" s="74" t="str">
        <f>""</f>
        <v/>
      </c>
      <c r="U22" s="74" t="str">
        <f>""</f>
        <v/>
      </c>
      <c r="V22" s="74" t="str">
        <f>""</f>
        <v/>
      </c>
      <c r="W22" s="74" t="str">
        <f>""</f>
        <v/>
      </c>
      <c r="X22" s="74" t="str">
        <f>""</f>
        <v/>
      </c>
      <c r="Y22" s="74" t="str">
        <f>""</f>
        <v/>
      </c>
      <c r="Z22" s="74" t="str">
        <f>""</f>
        <v/>
      </c>
    </row>
    <row r="23" spans="1:26" x14ac:dyDescent="0.25">
      <c r="A23" s="73">
        <v>135682242</v>
      </c>
      <c r="B23" s="73" t="s">
        <v>94</v>
      </c>
      <c r="C23" s="73">
        <v>135682242</v>
      </c>
      <c r="D23" s="73" t="s">
        <v>87</v>
      </c>
      <c r="E23" s="123">
        <v>0.6</v>
      </c>
      <c r="F23" s="123">
        <v>0.70000000000000007</v>
      </c>
      <c r="G23" s="89">
        <v>1</v>
      </c>
      <c r="H23" s="50"/>
      <c r="I23" s="75">
        <v>20</v>
      </c>
      <c r="J23" s="75">
        <v>0</v>
      </c>
      <c r="L23" s="74" t="s">
        <v>669</v>
      </c>
      <c r="M23" s="154" t="str">
        <f>""</f>
        <v/>
      </c>
      <c r="N23" s="74" t="str">
        <f>""</f>
        <v/>
      </c>
      <c r="O23" s="154" t="str">
        <f>""</f>
        <v/>
      </c>
      <c r="P23" s="74" t="str">
        <f>""</f>
        <v/>
      </c>
      <c r="Q23" s="154" t="str">
        <f>""</f>
        <v/>
      </c>
      <c r="R23" s="74" t="str">
        <f>""</f>
        <v/>
      </c>
      <c r="S23" s="74" t="str">
        <f>""</f>
        <v/>
      </c>
      <c r="T23" s="74" t="str">
        <f>""</f>
        <v/>
      </c>
      <c r="U23" s="74" t="str">
        <f>""</f>
        <v/>
      </c>
      <c r="V23" s="74" t="str">
        <f>""</f>
        <v/>
      </c>
      <c r="W23" s="74" t="str">
        <f>""</f>
        <v/>
      </c>
      <c r="X23" s="74" t="str">
        <f>""</f>
        <v/>
      </c>
      <c r="Y23" s="74" t="str">
        <f>""</f>
        <v/>
      </c>
      <c r="Z23" s="74" t="str">
        <f>""</f>
        <v/>
      </c>
    </row>
    <row r="24" spans="1:26" x14ac:dyDescent="0.25">
      <c r="A24" s="73">
        <v>25679859</v>
      </c>
      <c r="B24" s="73" t="s">
        <v>95</v>
      </c>
      <c r="C24" s="73">
        <v>25679859</v>
      </c>
      <c r="D24" s="73" t="s">
        <v>87</v>
      </c>
      <c r="E24" s="123">
        <v>0.6</v>
      </c>
      <c r="F24" s="123">
        <v>0.70000000000000007</v>
      </c>
      <c r="G24" s="89">
        <v>1</v>
      </c>
      <c r="H24" s="50"/>
      <c r="I24" s="75">
        <v>20</v>
      </c>
      <c r="J24" s="75">
        <v>0</v>
      </c>
      <c r="L24" s="74" t="s">
        <v>666</v>
      </c>
      <c r="M24" s="154" t="str">
        <f>""</f>
        <v/>
      </c>
      <c r="N24" s="74" t="str">
        <f>""</f>
        <v/>
      </c>
      <c r="O24" s="154" t="str">
        <f>""</f>
        <v/>
      </c>
      <c r="P24" s="74" t="str">
        <f>""</f>
        <v/>
      </c>
      <c r="Q24" s="154" t="str">
        <f>""</f>
        <v/>
      </c>
      <c r="R24" s="74" t="str">
        <f>""</f>
        <v/>
      </c>
      <c r="S24" s="74" t="str">
        <f>""</f>
        <v/>
      </c>
      <c r="T24" s="74" t="str">
        <f>""</f>
        <v/>
      </c>
      <c r="U24" s="74" t="str">
        <f>""</f>
        <v/>
      </c>
      <c r="V24" s="74" t="str">
        <f>""</f>
        <v/>
      </c>
      <c r="W24" s="74" t="str">
        <f>""</f>
        <v/>
      </c>
      <c r="X24" s="74" t="str">
        <f>""</f>
        <v/>
      </c>
      <c r="Y24" s="74" t="str">
        <f>""</f>
        <v/>
      </c>
      <c r="Z24" s="74" t="str">
        <f>""</f>
        <v/>
      </c>
    </row>
    <row r="25" spans="1:26" x14ac:dyDescent="0.25">
      <c r="A25" s="73">
        <v>12244998</v>
      </c>
      <c r="B25" s="73" t="s">
        <v>96</v>
      </c>
      <c r="C25" s="73">
        <v>12244998</v>
      </c>
      <c r="D25" s="73" t="s">
        <v>87</v>
      </c>
      <c r="E25" s="123">
        <v>0.6</v>
      </c>
      <c r="F25" s="123">
        <v>0.70000000000000007</v>
      </c>
      <c r="G25" s="89">
        <v>1</v>
      </c>
      <c r="H25" s="50"/>
      <c r="I25" s="75">
        <v>20</v>
      </c>
      <c r="J25" s="75">
        <v>0</v>
      </c>
      <c r="L25" s="74" t="s">
        <v>666</v>
      </c>
      <c r="M25" s="154" t="str">
        <f>""</f>
        <v/>
      </c>
      <c r="N25" s="74" t="str">
        <f>""</f>
        <v/>
      </c>
      <c r="O25" s="154" t="str">
        <f>""</f>
        <v/>
      </c>
      <c r="P25" s="74" t="str">
        <f>""</f>
        <v/>
      </c>
      <c r="Q25" s="154" t="str">
        <f>""</f>
        <v/>
      </c>
      <c r="R25" s="74" t="str">
        <f>""</f>
        <v/>
      </c>
      <c r="S25" s="74" t="str">
        <f>""</f>
        <v/>
      </c>
      <c r="T25" s="74" t="str">
        <f>""</f>
        <v/>
      </c>
      <c r="U25" s="74" t="str">
        <f>""</f>
        <v/>
      </c>
      <c r="V25" s="74" t="str">
        <f>""</f>
        <v/>
      </c>
      <c r="W25" s="74" t="str">
        <f>""</f>
        <v/>
      </c>
      <c r="X25" s="74" t="str">
        <f>""</f>
        <v/>
      </c>
      <c r="Y25" s="74" t="str">
        <f>""</f>
        <v/>
      </c>
      <c r="Z25" s="74" t="str">
        <f>""</f>
        <v/>
      </c>
    </row>
    <row r="26" spans="1:26" x14ac:dyDescent="0.25">
      <c r="A26" s="73">
        <v>11625474</v>
      </c>
      <c r="B26" s="73" t="s">
        <v>97</v>
      </c>
      <c r="C26" s="73">
        <v>11625474</v>
      </c>
      <c r="D26" s="73" t="s">
        <v>87</v>
      </c>
      <c r="E26" s="123">
        <v>0.6</v>
      </c>
      <c r="F26" s="123">
        <v>0.70000000000000007</v>
      </c>
      <c r="G26" s="89">
        <v>1</v>
      </c>
      <c r="H26" s="50"/>
      <c r="I26" s="75">
        <v>20</v>
      </c>
      <c r="J26" s="75">
        <v>0</v>
      </c>
      <c r="L26" s="74" t="s">
        <v>666</v>
      </c>
      <c r="M26" s="154" t="str">
        <f>""</f>
        <v/>
      </c>
      <c r="N26" s="74" t="str">
        <f>""</f>
        <v/>
      </c>
      <c r="O26" s="154" t="str">
        <f>""</f>
        <v/>
      </c>
      <c r="P26" s="74" t="str">
        <f>""</f>
        <v/>
      </c>
      <c r="Q26" s="154" t="str">
        <f>""</f>
        <v/>
      </c>
      <c r="R26" s="74" t="str">
        <f>""</f>
        <v/>
      </c>
      <c r="S26" s="74" t="str">
        <f>""</f>
        <v/>
      </c>
      <c r="T26" s="74" t="str">
        <f>""</f>
        <v/>
      </c>
      <c r="U26" s="74" t="str">
        <f>""</f>
        <v/>
      </c>
      <c r="V26" s="74" t="str">
        <f>""</f>
        <v/>
      </c>
      <c r="W26" s="74" t="str">
        <f>""</f>
        <v/>
      </c>
      <c r="X26" s="74" t="str">
        <f>""</f>
        <v/>
      </c>
      <c r="Y26" s="74" t="str">
        <f>""</f>
        <v/>
      </c>
      <c r="Z26" s="74" t="str">
        <f>""</f>
        <v/>
      </c>
    </row>
    <row r="27" spans="1:26" x14ac:dyDescent="0.25">
      <c r="A27" s="76">
        <v>10538155</v>
      </c>
      <c r="B27" s="76" t="s">
        <v>98</v>
      </c>
      <c r="C27" s="76">
        <v>10538155</v>
      </c>
      <c r="D27" s="76" t="s">
        <v>87</v>
      </c>
      <c r="E27" s="123">
        <v>0.6</v>
      </c>
      <c r="F27" s="123">
        <v>0.70000000000000007</v>
      </c>
      <c r="G27" s="89">
        <v>1</v>
      </c>
      <c r="H27" s="50"/>
      <c r="I27" s="77">
        <v>20</v>
      </c>
      <c r="J27" s="77">
        <v>0</v>
      </c>
      <c r="L27" s="74" t="s">
        <v>666</v>
      </c>
      <c r="M27" s="154" t="str">
        <f>""</f>
        <v/>
      </c>
      <c r="N27" s="74" t="str">
        <f>""</f>
        <v/>
      </c>
      <c r="O27" s="154" t="str">
        <f>""</f>
        <v/>
      </c>
      <c r="P27" s="74" t="str">
        <f>""</f>
        <v/>
      </c>
      <c r="Q27" s="154" t="str">
        <f>""</f>
        <v/>
      </c>
      <c r="R27" s="74" t="str">
        <f>""</f>
        <v/>
      </c>
      <c r="S27" s="74" t="str">
        <f>""</f>
        <v/>
      </c>
      <c r="T27" s="74" t="str">
        <f>""</f>
        <v/>
      </c>
      <c r="U27" s="74" t="str">
        <f>""</f>
        <v/>
      </c>
      <c r="V27" s="74" t="str">
        <f>""</f>
        <v/>
      </c>
      <c r="W27" s="74" t="str">
        <f>""</f>
        <v/>
      </c>
      <c r="X27" s="74" t="str">
        <f>""</f>
        <v/>
      </c>
      <c r="Y27" s="74" t="str">
        <f>""</f>
        <v/>
      </c>
      <c r="Z27" s="74" t="str">
        <f>""</f>
        <v/>
      </c>
    </row>
    <row r="28" spans="1:26" x14ac:dyDescent="0.25">
      <c r="A28" s="73">
        <v>140147362</v>
      </c>
      <c r="B28" s="73" t="s">
        <v>99</v>
      </c>
      <c r="C28" s="73">
        <v>140147362</v>
      </c>
      <c r="D28" s="73" t="s">
        <v>87</v>
      </c>
      <c r="E28" s="123">
        <v>0.6</v>
      </c>
      <c r="F28" s="123">
        <v>0.70000000000000007</v>
      </c>
      <c r="G28" s="89">
        <v>1</v>
      </c>
      <c r="H28" s="50"/>
      <c r="I28" s="75">
        <v>20</v>
      </c>
      <c r="J28" s="75">
        <v>0</v>
      </c>
      <c r="L28" s="74" t="s">
        <v>666</v>
      </c>
      <c r="M28" s="154" t="str">
        <f>""</f>
        <v/>
      </c>
      <c r="N28" s="74" t="str">
        <f>""</f>
        <v/>
      </c>
      <c r="O28" s="154" t="str">
        <f>""</f>
        <v/>
      </c>
      <c r="P28" s="74" t="str">
        <f>""</f>
        <v/>
      </c>
      <c r="Q28" s="154" t="str">
        <f>""</f>
        <v/>
      </c>
      <c r="R28" s="74" t="str">
        <f>""</f>
        <v/>
      </c>
      <c r="S28" s="74" t="str">
        <f>""</f>
        <v/>
      </c>
      <c r="T28" s="74" t="str">
        <f>""</f>
        <v/>
      </c>
      <c r="U28" s="74" t="str">
        <f>""</f>
        <v/>
      </c>
      <c r="V28" s="74" t="str">
        <f>""</f>
        <v/>
      </c>
      <c r="W28" s="74" t="str">
        <f>""</f>
        <v/>
      </c>
      <c r="X28" s="74" t="str">
        <f>""</f>
        <v/>
      </c>
      <c r="Y28" s="74" t="str">
        <f>""</f>
        <v/>
      </c>
      <c r="Z28" s="74" t="str">
        <f>""</f>
        <v/>
      </c>
    </row>
    <row r="29" spans="1:26" x14ac:dyDescent="0.25">
      <c r="A29" s="73">
        <v>1076000861</v>
      </c>
      <c r="B29" s="73" t="s">
        <v>100</v>
      </c>
      <c r="C29" s="73">
        <v>1076000861</v>
      </c>
      <c r="D29" s="73" t="s">
        <v>87</v>
      </c>
      <c r="E29" s="123">
        <v>0.6</v>
      </c>
      <c r="F29" s="123">
        <v>0.70000000000000007</v>
      </c>
      <c r="G29" s="89">
        <v>1</v>
      </c>
      <c r="H29" s="50"/>
      <c r="I29" s="75">
        <v>20</v>
      </c>
      <c r="J29" s="75">
        <v>0</v>
      </c>
      <c r="L29" s="74" t="s">
        <v>666</v>
      </c>
      <c r="M29" s="154" t="str">
        <f>""</f>
        <v/>
      </c>
      <c r="N29" s="74" t="str">
        <f>""</f>
        <v/>
      </c>
      <c r="O29" s="154" t="str">
        <f>""</f>
        <v/>
      </c>
      <c r="P29" s="74" t="str">
        <f>""</f>
        <v/>
      </c>
      <c r="Q29" s="154" t="str">
        <f>""</f>
        <v/>
      </c>
      <c r="R29" s="74" t="str">
        <f>""</f>
        <v/>
      </c>
      <c r="S29" s="74" t="str">
        <f>""</f>
        <v/>
      </c>
      <c r="T29" s="74" t="str">
        <f>""</f>
        <v/>
      </c>
      <c r="U29" s="74" t="str">
        <f>""</f>
        <v/>
      </c>
      <c r="V29" s="74" t="str">
        <f>""</f>
        <v/>
      </c>
      <c r="W29" s="74" t="str">
        <f>""</f>
        <v/>
      </c>
      <c r="X29" s="74" t="str">
        <f>""</f>
        <v/>
      </c>
      <c r="Y29" s="74" t="str">
        <f>""</f>
        <v/>
      </c>
      <c r="Z29" s="74" t="str">
        <f>""</f>
        <v/>
      </c>
    </row>
    <row r="30" spans="1:26" x14ac:dyDescent="0.25">
      <c r="A30" s="73">
        <v>13103779</v>
      </c>
      <c r="B30" s="73" t="s">
        <v>101</v>
      </c>
      <c r="C30" s="73">
        <v>13103779</v>
      </c>
      <c r="D30" s="73" t="s">
        <v>87</v>
      </c>
      <c r="E30" s="123">
        <v>0.6</v>
      </c>
      <c r="F30" s="123">
        <v>0.70000000000000007</v>
      </c>
      <c r="G30" s="89">
        <v>1</v>
      </c>
      <c r="H30" s="50"/>
      <c r="I30" s="75">
        <v>20</v>
      </c>
      <c r="J30" s="75">
        <v>0</v>
      </c>
      <c r="L30" s="74" t="s">
        <v>666</v>
      </c>
      <c r="M30" s="154" t="str">
        <f>""</f>
        <v/>
      </c>
      <c r="N30" s="74" t="str">
        <f>""</f>
        <v/>
      </c>
      <c r="O30" s="154" t="str">
        <f>""</f>
        <v/>
      </c>
      <c r="P30" s="74" t="str">
        <f>""</f>
        <v/>
      </c>
      <c r="Q30" s="154" t="str">
        <f>""</f>
        <v/>
      </c>
      <c r="R30" s="74" t="str">
        <f>""</f>
        <v/>
      </c>
      <c r="S30" s="74" t="str">
        <f>""</f>
        <v/>
      </c>
      <c r="T30" s="74" t="str">
        <f>""</f>
        <v/>
      </c>
      <c r="U30" s="74" t="str">
        <f>""</f>
        <v/>
      </c>
      <c r="V30" s="74" t="str">
        <f>""</f>
        <v/>
      </c>
      <c r="W30" s="74" t="str">
        <f>""</f>
        <v/>
      </c>
      <c r="X30" s="74" t="str">
        <f>""</f>
        <v/>
      </c>
      <c r="Y30" s="74" t="str">
        <f>""</f>
        <v/>
      </c>
      <c r="Z30" s="74" t="str">
        <f>""</f>
        <v/>
      </c>
    </row>
    <row r="31" spans="1:26" x14ac:dyDescent="0.25">
      <c r="A31" s="76">
        <v>112228293</v>
      </c>
      <c r="B31" s="76" t="s">
        <v>102</v>
      </c>
      <c r="C31" s="76">
        <v>112228293</v>
      </c>
      <c r="D31" s="76" t="s">
        <v>87</v>
      </c>
      <c r="E31" s="123">
        <v>0.6</v>
      </c>
      <c r="F31" s="123">
        <v>0.70000000000000007</v>
      </c>
      <c r="G31" s="89">
        <v>1</v>
      </c>
      <c r="H31" s="50"/>
      <c r="I31" s="77">
        <v>20</v>
      </c>
      <c r="J31" s="77">
        <v>0</v>
      </c>
      <c r="L31" s="74" t="s">
        <v>666</v>
      </c>
      <c r="M31" s="154" t="str">
        <f>""</f>
        <v/>
      </c>
      <c r="N31" s="74" t="str">
        <f>""</f>
        <v/>
      </c>
      <c r="O31" s="154" t="str">
        <f>""</f>
        <v/>
      </c>
      <c r="P31" s="74" t="str">
        <f>""</f>
        <v/>
      </c>
      <c r="Q31" s="154" t="str">
        <f>""</f>
        <v/>
      </c>
      <c r="R31" s="74" t="str">
        <f>""</f>
        <v/>
      </c>
      <c r="S31" s="74" t="str">
        <f>""</f>
        <v/>
      </c>
      <c r="T31" s="74" t="str">
        <f>""</f>
        <v/>
      </c>
      <c r="U31" s="74" t="str">
        <f>""</f>
        <v/>
      </c>
      <c r="V31" s="74" t="str">
        <f>""</f>
        <v/>
      </c>
      <c r="W31" s="74" t="str">
        <f>""</f>
        <v/>
      </c>
      <c r="X31" s="74" t="str">
        <f>""</f>
        <v/>
      </c>
      <c r="Y31" s="74" t="str">
        <f>""</f>
        <v/>
      </c>
      <c r="Z31" s="74" t="str">
        <f>""</f>
        <v/>
      </c>
    </row>
    <row r="32" spans="1:26" x14ac:dyDescent="0.25">
      <c r="A32" s="73">
        <v>23367430</v>
      </c>
      <c r="B32" s="73" t="s">
        <v>103</v>
      </c>
      <c r="C32" s="73">
        <v>23367430</v>
      </c>
      <c r="D32" s="73" t="s">
        <v>87</v>
      </c>
      <c r="E32" s="123">
        <v>0.6</v>
      </c>
      <c r="F32" s="123">
        <v>0.70000000000000007</v>
      </c>
      <c r="G32" s="89">
        <v>1</v>
      </c>
      <c r="H32" s="50"/>
      <c r="I32" s="75">
        <v>20</v>
      </c>
      <c r="J32" s="75">
        <v>0</v>
      </c>
      <c r="L32" s="74" t="s">
        <v>666</v>
      </c>
      <c r="M32" s="154" t="str">
        <f>""</f>
        <v/>
      </c>
      <c r="N32" s="74" t="str">
        <f>""</f>
        <v/>
      </c>
      <c r="O32" s="154" t="str">
        <f>""</f>
        <v/>
      </c>
      <c r="P32" s="74" t="str">
        <f>""</f>
        <v/>
      </c>
      <c r="Q32" s="154" t="str">
        <f>""</f>
        <v/>
      </c>
      <c r="R32" s="74" t="str">
        <f>""</f>
        <v/>
      </c>
      <c r="S32" s="74" t="str">
        <f>""</f>
        <v/>
      </c>
      <c r="T32" s="74" t="str">
        <f>""</f>
        <v/>
      </c>
      <c r="U32" s="74" t="str">
        <f>""</f>
        <v/>
      </c>
      <c r="V32" s="74" t="str">
        <f>""</f>
        <v/>
      </c>
      <c r="W32" s="74" t="str">
        <f>""</f>
        <v/>
      </c>
      <c r="X32" s="74" t="str">
        <f>""</f>
        <v/>
      </c>
      <c r="Y32" s="74" t="str">
        <f>""</f>
        <v/>
      </c>
      <c r="Z32" s="74" t="str">
        <f>""</f>
        <v/>
      </c>
    </row>
    <row r="33" spans="1:26" x14ac:dyDescent="0.25">
      <c r="A33" s="73">
        <v>250787217</v>
      </c>
      <c r="B33" s="73" t="s">
        <v>104</v>
      </c>
      <c r="C33" s="73">
        <v>250787217</v>
      </c>
      <c r="D33" s="73" t="s">
        <v>87</v>
      </c>
      <c r="E33" s="123">
        <v>0.6</v>
      </c>
      <c r="F33" s="123">
        <v>0.70000000000000007</v>
      </c>
      <c r="G33" s="89">
        <v>1</v>
      </c>
      <c r="H33" s="50"/>
      <c r="I33" s="75">
        <v>20</v>
      </c>
      <c r="J33" s="75">
        <v>0</v>
      </c>
      <c r="L33" s="74" t="s">
        <v>666</v>
      </c>
      <c r="M33" s="154" t="str">
        <f>""</f>
        <v/>
      </c>
      <c r="N33" s="74" t="str">
        <f>""</f>
        <v/>
      </c>
      <c r="O33" s="154" t="str">
        <f>""</f>
        <v/>
      </c>
      <c r="P33" s="74" t="str">
        <f>""</f>
        <v/>
      </c>
      <c r="Q33" s="154" t="str">
        <f>""</f>
        <v/>
      </c>
      <c r="R33" s="74" t="str">
        <f>""</f>
        <v/>
      </c>
      <c r="S33" s="74" t="str">
        <f>""</f>
        <v/>
      </c>
      <c r="T33" s="74" t="str">
        <f>""</f>
        <v/>
      </c>
      <c r="U33" s="74" t="str">
        <f>""</f>
        <v/>
      </c>
      <c r="V33" s="74" t="str">
        <f>""</f>
        <v/>
      </c>
      <c r="W33" s="74" t="str">
        <f>""</f>
        <v/>
      </c>
      <c r="X33" s="74" t="str">
        <f>""</f>
        <v/>
      </c>
      <c r="Y33" s="74" t="str">
        <f>""</f>
        <v/>
      </c>
      <c r="Z33" s="74" t="str">
        <f>""</f>
        <v/>
      </c>
    </row>
    <row r="34" spans="1:26" x14ac:dyDescent="0.25">
      <c r="A34" s="73">
        <v>24332836</v>
      </c>
      <c r="B34" s="73" t="s">
        <v>105</v>
      </c>
      <c r="C34" s="73">
        <v>24332836</v>
      </c>
      <c r="D34" s="73" t="s">
        <v>87</v>
      </c>
      <c r="E34" s="123">
        <v>0.6</v>
      </c>
      <c r="F34" s="123">
        <v>0.70000000000000007</v>
      </c>
      <c r="G34" s="89">
        <v>1</v>
      </c>
      <c r="H34" s="50"/>
      <c r="I34" s="75">
        <v>20</v>
      </c>
      <c r="J34" s="75">
        <v>0</v>
      </c>
      <c r="L34" s="74" t="s">
        <v>666</v>
      </c>
      <c r="M34" s="154" t="str">
        <f>""</f>
        <v/>
      </c>
      <c r="N34" s="74" t="str">
        <f>""</f>
        <v/>
      </c>
      <c r="O34" s="154" t="str">
        <f>""</f>
        <v/>
      </c>
      <c r="P34" s="74" t="str">
        <f>""</f>
        <v/>
      </c>
      <c r="Q34" s="154" t="str">
        <f>""</f>
        <v/>
      </c>
      <c r="R34" s="74" t="str">
        <f>""</f>
        <v/>
      </c>
      <c r="S34" s="74" t="str">
        <f>""</f>
        <v/>
      </c>
      <c r="T34" s="74" t="str">
        <f>""</f>
        <v/>
      </c>
      <c r="U34" s="74" t="str">
        <f>""</f>
        <v/>
      </c>
      <c r="V34" s="74" t="str">
        <f>""</f>
        <v/>
      </c>
      <c r="W34" s="74" t="str">
        <f>""</f>
        <v/>
      </c>
      <c r="X34" s="74" t="str">
        <f>""</f>
        <v/>
      </c>
      <c r="Y34" s="74" t="str">
        <f>""</f>
        <v/>
      </c>
      <c r="Z34" s="74" t="str">
        <f>""</f>
        <v/>
      </c>
    </row>
    <row r="35" spans="1:26" x14ac:dyDescent="0.25">
      <c r="A35" s="73">
        <v>100233583</v>
      </c>
      <c r="B35" s="73" t="s">
        <v>106</v>
      </c>
      <c r="C35" s="73">
        <v>100233583</v>
      </c>
      <c r="D35" s="73" t="s">
        <v>87</v>
      </c>
      <c r="E35" s="123">
        <v>0.6</v>
      </c>
      <c r="F35" s="123">
        <v>0.70000000000000007</v>
      </c>
      <c r="G35" s="89">
        <v>1</v>
      </c>
      <c r="H35" s="50"/>
      <c r="I35" s="75">
        <v>20</v>
      </c>
      <c r="J35" s="75">
        <v>0</v>
      </c>
      <c r="L35" s="74" t="s">
        <v>214</v>
      </c>
      <c r="M35" s="154" t="str">
        <f>""</f>
        <v/>
      </c>
      <c r="N35" s="74" t="str">
        <f>""</f>
        <v/>
      </c>
      <c r="O35" s="154" t="str">
        <f>""</f>
        <v/>
      </c>
      <c r="P35" s="74" t="str">
        <f>""</f>
        <v/>
      </c>
      <c r="Q35" s="154" t="str">
        <f>""</f>
        <v/>
      </c>
      <c r="R35" s="74" t="str">
        <f>""</f>
        <v/>
      </c>
      <c r="S35" s="74" t="str">
        <f>""</f>
        <v/>
      </c>
      <c r="T35" s="74" t="str">
        <f>""</f>
        <v/>
      </c>
      <c r="U35" s="74" t="str">
        <f>""</f>
        <v/>
      </c>
      <c r="V35" s="74" t="str">
        <f>""</f>
        <v/>
      </c>
      <c r="W35" s="74" t="str">
        <f>""</f>
        <v/>
      </c>
      <c r="X35" s="74" t="str">
        <f>""</f>
        <v/>
      </c>
      <c r="Y35" s="74" t="str">
        <f>""</f>
        <v/>
      </c>
      <c r="Z35" s="74" t="str">
        <f>""</f>
        <v/>
      </c>
    </row>
    <row r="36" spans="1:26" s="172" customFormat="1" x14ac:dyDescent="0.25">
      <c r="A36" s="76">
        <v>183461464</v>
      </c>
      <c r="B36" s="76" t="s">
        <v>107</v>
      </c>
      <c r="C36" s="76">
        <v>183461464</v>
      </c>
      <c r="D36" s="76" t="s">
        <v>87</v>
      </c>
      <c r="E36" s="123">
        <v>0.6</v>
      </c>
      <c r="F36" s="123">
        <v>0.70000000000000007</v>
      </c>
      <c r="G36" s="89">
        <v>1</v>
      </c>
      <c r="H36" s="50"/>
      <c r="I36" s="77">
        <v>20</v>
      </c>
      <c r="J36" s="77">
        <v>0</v>
      </c>
      <c r="K36" s="141"/>
      <c r="L36" s="74" t="s">
        <v>666</v>
      </c>
      <c r="M36" s="154" t="str">
        <f>""</f>
        <v/>
      </c>
      <c r="N36" s="74" t="str">
        <f>""</f>
        <v/>
      </c>
      <c r="O36" s="154" t="str">
        <f>""</f>
        <v/>
      </c>
      <c r="P36" s="74" t="str">
        <f>""</f>
        <v/>
      </c>
      <c r="Q36" s="154" t="str">
        <f>""</f>
        <v/>
      </c>
      <c r="R36" s="74" t="str">
        <f>""</f>
        <v/>
      </c>
      <c r="S36" s="74" t="str">
        <f>""</f>
        <v/>
      </c>
      <c r="T36" s="74" t="str">
        <f>""</f>
        <v/>
      </c>
      <c r="U36" s="74" t="str">
        <f>""</f>
        <v/>
      </c>
      <c r="V36" s="74" t="str">
        <f>""</f>
        <v/>
      </c>
      <c r="W36" s="74" t="str">
        <f>""</f>
        <v/>
      </c>
      <c r="X36" s="74" t="str">
        <f>""</f>
        <v/>
      </c>
      <c r="Y36" s="74" t="str">
        <f>""</f>
        <v/>
      </c>
      <c r="Z36" s="74" t="str">
        <f>""</f>
        <v/>
      </c>
    </row>
    <row r="37" spans="1:26" s="144" customFormat="1" x14ac:dyDescent="0.25">
      <c r="A37" s="124">
        <v>11724936</v>
      </c>
      <c r="B37" s="125" t="s">
        <v>108</v>
      </c>
      <c r="C37" s="124">
        <v>11724936</v>
      </c>
      <c r="D37" s="124" t="s">
        <v>87</v>
      </c>
      <c r="E37" s="126">
        <v>0.6</v>
      </c>
      <c r="F37" s="126">
        <v>0.70000000000000007</v>
      </c>
      <c r="G37" s="127">
        <v>6</v>
      </c>
      <c r="H37" s="128"/>
      <c r="I37" s="127">
        <v>20</v>
      </c>
      <c r="J37" s="127">
        <v>1</v>
      </c>
      <c r="L37" s="74" t="s">
        <v>666</v>
      </c>
      <c r="M37" s="154" t="str">
        <f>""</f>
        <v/>
      </c>
      <c r="N37" s="74" t="str">
        <f>""</f>
        <v/>
      </c>
      <c r="O37" s="154" t="str">
        <f>""</f>
        <v/>
      </c>
      <c r="P37" s="74" t="str">
        <f>""</f>
        <v/>
      </c>
      <c r="Q37" s="154" t="str">
        <f>""</f>
        <v/>
      </c>
      <c r="R37" s="74" t="str">
        <f>""</f>
        <v/>
      </c>
      <c r="S37" s="74" t="str">
        <f>""</f>
        <v/>
      </c>
      <c r="T37" s="74" t="str">
        <f>""</f>
        <v/>
      </c>
      <c r="U37" s="74" t="str">
        <f>""</f>
        <v/>
      </c>
      <c r="V37" s="74" t="str">
        <f>""</f>
        <v/>
      </c>
      <c r="W37" s="74" t="str">
        <f>""</f>
        <v/>
      </c>
      <c r="X37" s="74" t="str">
        <f>""</f>
        <v/>
      </c>
      <c r="Y37" s="74" t="str">
        <f>""</f>
        <v/>
      </c>
      <c r="Z37" s="74" t="str">
        <f>""</f>
        <v/>
      </c>
    </row>
    <row r="38" spans="1:26" x14ac:dyDescent="0.25">
      <c r="A38" s="73">
        <v>1091007418</v>
      </c>
      <c r="B38" s="73" t="s">
        <v>217</v>
      </c>
      <c r="C38" s="73">
        <v>1091007418</v>
      </c>
      <c r="D38" s="73" t="s">
        <v>87</v>
      </c>
      <c r="E38" s="123">
        <v>0.6</v>
      </c>
      <c r="F38" s="123">
        <v>0.70000000000000007</v>
      </c>
      <c r="G38" s="89">
        <v>1</v>
      </c>
      <c r="H38" s="50"/>
      <c r="I38" s="75">
        <v>20</v>
      </c>
      <c r="J38" s="75">
        <v>0</v>
      </c>
      <c r="L38" s="74" t="s">
        <v>666</v>
      </c>
      <c r="M38" s="154" t="str">
        <f>""</f>
        <v/>
      </c>
      <c r="N38" s="74" t="str">
        <f>""</f>
        <v/>
      </c>
      <c r="O38" s="154" t="str">
        <f>""</f>
        <v/>
      </c>
      <c r="P38" s="74" t="str">
        <f>""</f>
        <v/>
      </c>
      <c r="Q38" s="154" t="str">
        <f>""</f>
        <v/>
      </c>
      <c r="R38" s="74" t="str">
        <f>""</f>
        <v/>
      </c>
      <c r="S38" s="74" t="str">
        <f>""</f>
        <v/>
      </c>
      <c r="T38" s="74" t="str">
        <f>""</f>
        <v/>
      </c>
      <c r="U38" s="74" t="str">
        <f>""</f>
        <v/>
      </c>
      <c r="V38" s="74" t="str">
        <f>""</f>
        <v/>
      </c>
      <c r="W38" s="74" t="str">
        <f>""</f>
        <v/>
      </c>
      <c r="X38" s="74" t="str">
        <f>""</f>
        <v/>
      </c>
      <c r="Y38" s="74" t="str">
        <f>""</f>
        <v/>
      </c>
      <c r="Z38" s="74" t="str">
        <f>""</f>
        <v/>
      </c>
    </row>
    <row r="39" spans="1:26" x14ac:dyDescent="0.25">
      <c r="A39" s="73">
        <v>1197006538</v>
      </c>
      <c r="B39" s="73" t="s">
        <v>234</v>
      </c>
      <c r="C39" s="73">
        <v>1197006538</v>
      </c>
      <c r="D39" s="73" t="s">
        <v>87</v>
      </c>
      <c r="E39" s="123">
        <v>0.6</v>
      </c>
      <c r="F39" s="123">
        <v>0.70000000000000007</v>
      </c>
      <c r="G39" s="89">
        <v>1</v>
      </c>
      <c r="H39" s="50"/>
      <c r="I39" s="75">
        <v>20</v>
      </c>
      <c r="J39" s="75">
        <v>0</v>
      </c>
      <c r="L39" s="74" t="s">
        <v>666</v>
      </c>
      <c r="M39" s="154" t="str">
        <f>""</f>
        <v/>
      </c>
      <c r="N39" s="74" t="str">
        <f>""</f>
        <v/>
      </c>
      <c r="O39" s="154" t="str">
        <f>""</f>
        <v/>
      </c>
      <c r="P39" s="74" t="str">
        <f>""</f>
        <v/>
      </c>
      <c r="Q39" s="154" t="str">
        <f>""</f>
        <v/>
      </c>
      <c r="R39" s="74" t="str">
        <f>""</f>
        <v/>
      </c>
      <c r="S39" s="74" t="str">
        <f>""</f>
        <v/>
      </c>
      <c r="T39" s="74" t="str">
        <f>""</f>
        <v/>
      </c>
      <c r="U39" s="74" t="str">
        <f>""</f>
        <v/>
      </c>
      <c r="V39" s="74" t="str">
        <f>""</f>
        <v/>
      </c>
      <c r="W39" s="74" t="str">
        <f>""</f>
        <v/>
      </c>
      <c r="X39" s="74" t="str">
        <f>""</f>
        <v/>
      </c>
      <c r="Y39" s="74" t="str">
        <f>""</f>
        <v/>
      </c>
      <c r="Z39" s="74" t="str">
        <f>""</f>
        <v/>
      </c>
    </row>
    <row r="40" spans="1:26" x14ac:dyDescent="0.25">
      <c r="A40" s="73">
        <v>13064347</v>
      </c>
      <c r="B40" s="73" t="s">
        <v>274</v>
      </c>
      <c r="C40" s="73">
        <v>13064347</v>
      </c>
      <c r="D40" s="73" t="s">
        <v>87</v>
      </c>
      <c r="E40" s="123">
        <v>0.6</v>
      </c>
      <c r="F40" s="123">
        <v>0.70000000000000007</v>
      </c>
      <c r="G40" s="89">
        <v>1</v>
      </c>
      <c r="H40" s="50"/>
      <c r="I40" s="75">
        <v>20</v>
      </c>
      <c r="J40" s="75">
        <v>0</v>
      </c>
      <c r="L40" s="74" t="s">
        <v>666</v>
      </c>
      <c r="M40" s="154" t="str">
        <f>""</f>
        <v/>
      </c>
      <c r="N40" s="74" t="str">
        <f>""</f>
        <v/>
      </c>
      <c r="O40" s="154" t="str">
        <f>""</f>
        <v/>
      </c>
      <c r="P40" s="74" t="str">
        <f>""</f>
        <v/>
      </c>
      <c r="Q40" s="154" t="str">
        <f>""</f>
        <v/>
      </c>
      <c r="R40" s="74" t="str">
        <f>""</f>
        <v/>
      </c>
      <c r="S40" s="74" t="str">
        <f>""</f>
        <v/>
      </c>
      <c r="T40" s="74" t="str">
        <f>""</f>
        <v/>
      </c>
      <c r="U40" s="74" t="str">
        <f>""</f>
        <v/>
      </c>
      <c r="V40" s="74" t="str">
        <f>""</f>
        <v/>
      </c>
      <c r="W40" s="74" t="str">
        <f>""</f>
        <v/>
      </c>
      <c r="X40" s="74" t="str">
        <f>""</f>
        <v/>
      </c>
      <c r="Y40" s="74" t="str">
        <f>""</f>
        <v/>
      </c>
      <c r="Z40" s="74" t="str">
        <f>""</f>
        <v/>
      </c>
    </row>
    <row r="41" spans="1:26" x14ac:dyDescent="0.25">
      <c r="A41" s="73">
        <v>12847041</v>
      </c>
      <c r="B41" s="73" t="s">
        <v>275</v>
      </c>
      <c r="C41" s="73">
        <v>12847041</v>
      </c>
      <c r="D41" s="73" t="s">
        <v>87</v>
      </c>
      <c r="E41" s="123">
        <v>0.6</v>
      </c>
      <c r="F41" s="123">
        <v>0.70000000000000007</v>
      </c>
      <c r="G41" s="89">
        <v>1</v>
      </c>
      <c r="H41" s="50"/>
      <c r="I41" s="75">
        <v>20</v>
      </c>
      <c r="J41" s="75">
        <v>0</v>
      </c>
      <c r="L41" s="74" t="s">
        <v>667</v>
      </c>
      <c r="M41" s="154" t="str">
        <f>""</f>
        <v/>
      </c>
      <c r="N41" s="74" t="str">
        <f>""</f>
        <v/>
      </c>
      <c r="O41" s="154" t="str">
        <f>""</f>
        <v/>
      </c>
      <c r="P41" s="74" t="str">
        <f>""</f>
        <v/>
      </c>
      <c r="Q41" s="154" t="str">
        <f>""</f>
        <v/>
      </c>
      <c r="R41" s="74" t="str">
        <f>""</f>
        <v/>
      </c>
      <c r="S41" s="74" t="str">
        <f>""</f>
        <v/>
      </c>
      <c r="T41" s="74" t="str">
        <f>""</f>
        <v/>
      </c>
      <c r="U41" s="74" t="str">
        <f>""</f>
        <v/>
      </c>
      <c r="V41" s="74" t="str">
        <f>""</f>
        <v/>
      </c>
      <c r="W41" s="74" t="str">
        <f>""</f>
        <v/>
      </c>
      <c r="X41" s="74" t="str">
        <f>""</f>
        <v/>
      </c>
      <c r="Y41" s="74" t="str">
        <f>""</f>
        <v/>
      </c>
      <c r="Z41" s="74" t="str">
        <f>""</f>
        <v/>
      </c>
    </row>
    <row r="42" spans="1:26" x14ac:dyDescent="0.25">
      <c r="A42" s="73">
        <v>1161000225</v>
      </c>
      <c r="B42" s="73" t="s">
        <v>276</v>
      </c>
      <c r="C42" s="73">
        <v>1161000225</v>
      </c>
      <c r="D42" s="73" t="s">
        <v>87</v>
      </c>
      <c r="E42" s="123">
        <v>0.6</v>
      </c>
      <c r="F42" s="123">
        <v>0.70000000000000007</v>
      </c>
      <c r="G42" s="89">
        <v>1</v>
      </c>
      <c r="H42" s="50"/>
      <c r="I42" s="75">
        <v>20</v>
      </c>
      <c r="J42" s="75">
        <v>0</v>
      </c>
      <c r="L42" s="74" t="s">
        <v>667</v>
      </c>
      <c r="M42" s="154" t="str">
        <f>""</f>
        <v/>
      </c>
      <c r="N42" s="74" t="str">
        <f>""</f>
        <v/>
      </c>
      <c r="O42" s="154" t="str">
        <f>""</f>
        <v/>
      </c>
      <c r="P42" s="74" t="str">
        <f>""</f>
        <v/>
      </c>
      <c r="Q42" s="154" t="str">
        <f>""</f>
        <v/>
      </c>
      <c r="R42" s="74" t="str">
        <f>""</f>
        <v/>
      </c>
      <c r="S42" s="74" t="str">
        <f>""</f>
        <v/>
      </c>
      <c r="T42" s="74" t="str">
        <f>""</f>
        <v/>
      </c>
      <c r="U42" s="74" t="str">
        <f>""</f>
        <v/>
      </c>
      <c r="V42" s="74" t="str">
        <f>""</f>
        <v/>
      </c>
      <c r="W42" s="74" t="str">
        <f>""</f>
        <v/>
      </c>
      <c r="X42" s="74" t="str">
        <f>""</f>
        <v/>
      </c>
      <c r="Y42" s="74" t="str">
        <f>""</f>
        <v/>
      </c>
      <c r="Z42" s="74" t="str">
        <f>""</f>
        <v/>
      </c>
    </row>
    <row r="43" spans="1:26" x14ac:dyDescent="0.25">
      <c r="A43" s="73">
        <v>163029618</v>
      </c>
      <c r="B43" s="73" t="s">
        <v>109</v>
      </c>
      <c r="C43" s="73">
        <v>163029618</v>
      </c>
      <c r="D43" s="73" t="s">
        <v>110</v>
      </c>
      <c r="E43" s="123">
        <v>0.6</v>
      </c>
      <c r="F43" s="123">
        <v>0.70000000000000007</v>
      </c>
      <c r="G43" s="89">
        <v>1</v>
      </c>
      <c r="H43" s="50"/>
      <c r="I43" s="75">
        <v>20</v>
      </c>
      <c r="J43" s="75">
        <v>0</v>
      </c>
      <c r="L43" s="74" t="s">
        <v>670</v>
      </c>
      <c r="M43" s="154" t="str">
        <f>""</f>
        <v/>
      </c>
      <c r="N43" s="74" t="str">
        <f>""</f>
        <v/>
      </c>
      <c r="O43" s="154" t="str">
        <f>""</f>
        <v/>
      </c>
      <c r="P43" s="74" t="str">
        <f>""</f>
        <v/>
      </c>
      <c r="Q43" s="154" t="str">
        <f>""</f>
        <v/>
      </c>
      <c r="R43" s="74" t="str">
        <f>""</f>
        <v/>
      </c>
      <c r="S43" s="74" t="str">
        <f>""</f>
        <v/>
      </c>
      <c r="T43" s="74" t="str">
        <f>""</f>
        <v/>
      </c>
      <c r="U43" s="74" t="str">
        <f>""</f>
        <v/>
      </c>
      <c r="V43" s="74" t="str">
        <f>""</f>
        <v/>
      </c>
      <c r="W43" s="74" t="str">
        <f>""</f>
        <v/>
      </c>
      <c r="X43" s="74" t="str">
        <f>""</f>
        <v/>
      </c>
      <c r="Y43" s="74" t="str">
        <f>""</f>
        <v/>
      </c>
      <c r="Z43" s="74" t="str">
        <f>""</f>
        <v/>
      </c>
    </row>
    <row r="44" spans="1:26" x14ac:dyDescent="0.25">
      <c r="A44" s="73">
        <v>250592302</v>
      </c>
      <c r="B44" s="73" t="s">
        <v>111</v>
      </c>
      <c r="C44" s="73">
        <v>250592302</v>
      </c>
      <c r="D44" s="73" t="s">
        <v>110</v>
      </c>
      <c r="E44" s="123">
        <v>0.6</v>
      </c>
      <c r="F44" s="123">
        <v>0.70000000000000007</v>
      </c>
      <c r="G44" s="89">
        <v>1</v>
      </c>
      <c r="H44" s="50"/>
      <c r="I44" s="75">
        <v>20</v>
      </c>
      <c r="J44" s="75">
        <v>0</v>
      </c>
      <c r="M44" s="154" t="str">
        <f>""</f>
        <v/>
      </c>
      <c r="N44" s="74" t="str">
        <f>""</f>
        <v/>
      </c>
      <c r="O44" s="154" t="str">
        <f>""</f>
        <v/>
      </c>
      <c r="P44" s="74" t="str">
        <f>""</f>
        <v/>
      </c>
      <c r="Q44" s="154" t="str">
        <f>""</f>
        <v/>
      </c>
      <c r="R44" s="74" t="str">
        <f>""</f>
        <v/>
      </c>
      <c r="S44" s="74" t="str">
        <f>""</f>
        <v/>
      </c>
      <c r="T44" s="74" t="str">
        <f>""</f>
        <v/>
      </c>
      <c r="U44" s="74" t="str">
        <f>""</f>
        <v/>
      </c>
      <c r="V44" s="74" t="str">
        <f>""</f>
        <v/>
      </c>
      <c r="W44" s="74" t="str">
        <f>""</f>
        <v/>
      </c>
      <c r="X44" s="74" t="str">
        <f>""</f>
        <v/>
      </c>
      <c r="Y44" s="74" t="str">
        <f>""</f>
        <v/>
      </c>
      <c r="Z44" s="74" t="str">
        <f>""</f>
        <v/>
      </c>
    </row>
    <row r="45" spans="1:26" x14ac:dyDescent="0.25">
      <c r="A45" s="73">
        <v>164278555</v>
      </c>
      <c r="B45" s="73" t="s">
        <v>112</v>
      </c>
      <c r="C45" s="73">
        <v>164278555</v>
      </c>
      <c r="D45" s="73" t="s">
        <v>110</v>
      </c>
      <c r="E45" s="123">
        <v>0.6</v>
      </c>
      <c r="F45" s="123">
        <v>0.70000000000000007</v>
      </c>
      <c r="G45" s="89">
        <v>1</v>
      </c>
      <c r="H45" s="50"/>
      <c r="I45" s="75">
        <v>20</v>
      </c>
      <c r="J45" s="75">
        <v>0</v>
      </c>
      <c r="L45" s="74" t="s">
        <v>670</v>
      </c>
      <c r="M45" s="154" t="str">
        <f>""</f>
        <v/>
      </c>
      <c r="N45" s="74" t="str">
        <f>""</f>
        <v/>
      </c>
      <c r="O45" s="154" t="str">
        <f>""</f>
        <v/>
      </c>
      <c r="P45" s="74" t="str">
        <f>""</f>
        <v/>
      </c>
      <c r="Q45" s="154" t="str">
        <f>""</f>
        <v/>
      </c>
      <c r="R45" s="74" t="str">
        <f>""</f>
        <v/>
      </c>
      <c r="S45" s="74" t="str">
        <f>""</f>
        <v/>
      </c>
      <c r="T45" s="74" t="str">
        <f>""</f>
        <v/>
      </c>
      <c r="U45" s="74" t="str">
        <f>""</f>
        <v/>
      </c>
      <c r="V45" s="74" t="str">
        <f>""</f>
        <v/>
      </c>
      <c r="W45" s="74" t="str">
        <f>""</f>
        <v/>
      </c>
      <c r="X45" s="74" t="str">
        <f>""</f>
        <v/>
      </c>
      <c r="Y45" s="74" t="str">
        <f>""</f>
        <v/>
      </c>
      <c r="Z45" s="74" t="str">
        <f>""</f>
        <v/>
      </c>
    </row>
    <row r="46" spans="1:26" x14ac:dyDescent="0.25">
      <c r="A46" s="73">
        <v>24277113</v>
      </c>
      <c r="B46" s="73" t="s">
        <v>113</v>
      </c>
      <c r="C46" s="73">
        <v>24277113</v>
      </c>
      <c r="D46" s="73" t="s">
        <v>110</v>
      </c>
      <c r="E46" s="123">
        <v>0.6</v>
      </c>
      <c r="F46" s="123">
        <v>0.70000000000000007</v>
      </c>
      <c r="G46" s="89">
        <v>1</v>
      </c>
      <c r="H46" s="50"/>
      <c r="I46" s="75">
        <v>20</v>
      </c>
      <c r="J46" s="75">
        <v>0</v>
      </c>
      <c r="L46" s="74" t="s">
        <v>670</v>
      </c>
      <c r="M46" s="154" t="str">
        <f>""</f>
        <v/>
      </c>
      <c r="N46" s="74" t="str">
        <f>""</f>
        <v/>
      </c>
      <c r="O46" s="154" t="str">
        <f>""</f>
        <v/>
      </c>
      <c r="P46" s="74" t="str">
        <f>""</f>
        <v/>
      </c>
      <c r="Q46" s="154" t="str">
        <f>""</f>
        <v/>
      </c>
      <c r="R46" s="74" t="str">
        <f>""</f>
        <v/>
      </c>
      <c r="S46" s="74" t="str">
        <f>""</f>
        <v/>
      </c>
      <c r="T46" s="74" t="str">
        <f>""</f>
        <v/>
      </c>
      <c r="U46" s="74" t="str">
        <f>""</f>
        <v/>
      </c>
      <c r="V46" s="74" t="str">
        <f>""</f>
        <v/>
      </c>
      <c r="W46" s="74" t="str">
        <f>""</f>
        <v/>
      </c>
      <c r="X46" s="74" t="str">
        <f>""</f>
        <v/>
      </c>
      <c r="Y46" s="74" t="str">
        <f>""</f>
        <v/>
      </c>
      <c r="Z46" s="74" t="str">
        <f>""</f>
        <v/>
      </c>
    </row>
    <row r="47" spans="1:26" x14ac:dyDescent="0.25">
      <c r="A47" s="73">
        <v>23849602</v>
      </c>
      <c r="B47" s="73" t="s">
        <v>114</v>
      </c>
      <c r="C47" s="73">
        <v>23849602</v>
      </c>
      <c r="D47" s="73" t="s">
        <v>110</v>
      </c>
      <c r="E47" s="123">
        <v>0.6</v>
      </c>
      <c r="F47" s="123">
        <v>0.70000000000000007</v>
      </c>
      <c r="G47" s="89">
        <v>1</v>
      </c>
      <c r="H47" s="50"/>
      <c r="I47" s="75">
        <v>20</v>
      </c>
      <c r="J47" s="75">
        <v>0</v>
      </c>
      <c r="L47" s="74" t="s">
        <v>670</v>
      </c>
      <c r="M47" s="154" t="str">
        <f>""</f>
        <v/>
      </c>
      <c r="N47" s="74" t="str">
        <f>""</f>
        <v/>
      </c>
      <c r="O47" s="154" t="str">
        <f>""</f>
        <v/>
      </c>
      <c r="P47" s="74" t="str">
        <f>""</f>
        <v/>
      </c>
      <c r="Q47" s="154" t="str">
        <f>""</f>
        <v/>
      </c>
      <c r="R47" s="74" t="str">
        <f>""</f>
        <v/>
      </c>
      <c r="S47" s="74" t="str">
        <f>""</f>
        <v/>
      </c>
      <c r="T47" s="74" t="str">
        <f>""</f>
        <v/>
      </c>
      <c r="U47" s="74" t="str">
        <f>""</f>
        <v/>
      </c>
      <c r="V47" s="74" t="str">
        <f>""</f>
        <v/>
      </c>
      <c r="W47" s="74" t="str">
        <f>""</f>
        <v/>
      </c>
      <c r="X47" s="74" t="str">
        <f>""</f>
        <v/>
      </c>
      <c r="Y47" s="74" t="str">
        <f>""</f>
        <v/>
      </c>
      <c r="Z47" s="74" t="str">
        <f>""</f>
        <v/>
      </c>
    </row>
    <row r="48" spans="1:26" x14ac:dyDescent="0.25">
      <c r="A48" s="73">
        <v>1184001145</v>
      </c>
      <c r="B48" s="73" t="s">
        <v>115</v>
      </c>
      <c r="C48" s="73">
        <v>1184001145</v>
      </c>
      <c r="D48" s="73" t="s">
        <v>110</v>
      </c>
      <c r="E48" s="123">
        <v>0.6</v>
      </c>
      <c r="F48" s="123">
        <v>0.70000000000000007</v>
      </c>
      <c r="G48" s="89">
        <v>1</v>
      </c>
      <c r="H48" s="50"/>
      <c r="I48" s="75">
        <v>20</v>
      </c>
      <c r="J48" s="75">
        <v>0</v>
      </c>
      <c r="L48" s="74" t="s">
        <v>670</v>
      </c>
      <c r="M48" s="154" t="str">
        <f>""</f>
        <v/>
      </c>
      <c r="N48" s="74" t="str">
        <f>""</f>
        <v/>
      </c>
      <c r="O48" s="154" t="str">
        <f>""</f>
        <v/>
      </c>
      <c r="P48" s="74" t="str">
        <f>""</f>
        <v/>
      </c>
      <c r="Q48" s="154" t="str">
        <f>""</f>
        <v/>
      </c>
      <c r="R48" s="74" t="str">
        <f>""</f>
        <v/>
      </c>
      <c r="S48" s="74" t="str">
        <f>""</f>
        <v/>
      </c>
      <c r="T48" s="74" t="str">
        <f>""</f>
        <v/>
      </c>
      <c r="U48" s="74" t="str">
        <f>""</f>
        <v/>
      </c>
      <c r="V48" s="74" t="str">
        <f>""</f>
        <v/>
      </c>
      <c r="W48" s="74" t="str">
        <f>""</f>
        <v/>
      </c>
      <c r="X48" s="74" t="str">
        <f>""</f>
        <v/>
      </c>
      <c r="Y48" s="74" t="str">
        <f>""</f>
        <v/>
      </c>
      <c r="Z48" s="74" t="str">
        <f>""</f>
        <v/>
      </c>
    </row>
    <row r="49" spans="1:26" x14ac:dyDescent="0.25">
      <c r="A49" s="73">
        <v>11683269</v>
      </c>
      <c r="B49" s="73" t="s">
        <v>116</v>
      </c>
      <c r="C49" s="73">
        <v>11683269</v>
      </c>
      <c r="D49" s="73" t="s">
        <v>110</v>
      </c>
      <c r="E49" s="123">
        <v>0.6</v>
      </c>
      <c r="F49" s="123">
        <v>0.70000000000000007</v>
      </c>
      <c r="G49" s="89">
        <v>1</v>
      </c>
      <c r="H49" s="50"/>
      <c r="I49" s="75">
        <v>20</v>
      </c>
      <c r="J49" s="75">
        <v>0</v>
      </c>
      <c r="L49" s="74" t="s">
        <v>668</v>
      </c>
      <c r="M49" s="154" t="str">
        <f>""</f>
        <v/>
      </c>
      <c r="N49" s="74" t="str">
        <f>""</f>
        <v/>
      </c>
      <c r="O49" s="154" t="str">
        <f>""</f>
        <v/>
      </c>
      <c r="P49" s="74" t="str">
        <f>""</f>
        <v/>
      </c>
      <c r="Q49" s="154" t="str">
        <f>""</f>
        <v/>
      </c>
      <c r="R49" s="74" t="str">
        <f>""</f>
        <v/>
      </c>
      <c r="S49" s="74" t="str">
        <f>""</f>
        <v/>
      </c>
      <c r="T49" s="74" t="str">
        <f>""</f>
        <v/>
      </c>
      <c r="U49" s="74" t="str">
        <f>""</f>
        <v/>
      </c>
      <c r="V49" s="74" t="str">
        <f>""</f>
        <v/>
      </c>
      <c r="W49" s="74" t="str">
        <f>""</f>
        <v/>
      </c>
      <c r="X49" s="74" t="str">
        <f>""</f>
        <v/>
      </c>
      <c r="Y49" s="74" t="str">
        <f>""</f>
        <v/>
      </c>
      <c r="Z49" s="74" t="str">
        <f>""</f>
        <v/>
      </c>
    </row>
    <row r="50" spans="1:26" x14ac:dyDescent="0.25">
      <c r="A50" s="73">
        <v>13552783</v>
      </c>
      <c r="B50" s="73" t="s">
        <v>117</v>
      </c>
      <c r="C50" s="73">
        <v>13552783</v>
      </c>
      <c r="D50" s="73" t="s">
        <v>110</v>
      </c>
      <c r="E50" s="123">
        <v>0.6</v>
      </c>
      <c r="F50" s="123">
        <v>0.70000000000000007</v>
      </c>
      <c r="G50" s="89">
        <v>1</v>
      </c>
      <c r="H50" s="50"/>
      <c r="I50" s="75">
        <v>20</v>
      </c>
      <c r="J50" s="75">
        <v>0</v>
      </c>
      <c r="L50" s="74" t="s">
        <v>670</v>
      </c>
      <c r="M50" s="154" t="str">
        <f>""</f>
        <v/>
      </c>
      <c r="N50" s="74" t="str">
        <f>""</f>
        <v/>
      </c>
      <c r="O50" s="154" t="str">
        <f>""</f>
        <v/>
      </c>
      <c r="P50" s="74" t="str">
        <f>""</f>
        <v/>
      </c>
      <c r="Q50" s="154" t="str">
        <f>""</f>
        <v/>
      </c>
      <c r="R50" s="74" t="str">
        <f>""</f>
        <v/>
      </c>
      <c r="S50" s="74" t="str">
        <f>""</f>
        <v/>
      </c>
      <c r="T50" s="74" t="str">
        <f>""</f>
        <v/>
      </c>
      <c r="U50" s="74" t="str">
        <f>""</f>
        <v/>
      </c>
      <c r="V50" s="74" t="str">
        <f>""</f>
        <v/>
      </c>
      <c r="W50" s="74" t="str">
        <f>""</f>
        <v/>
      </c>
      <c r="X50" s="74" t="str">
        <f>""</f>
        <v/>
      </c>
      <c r="Y50" s="74" t="str">
        <f>""</f>
        <v/>
      </c>
      <c r="Z50" s="74" t="str">
        <f>""</f>
        <v/>
      </c>
    </row>
    <row r="51" spans="1:26" x14ac:dyDescent="0.25">
      <c r="A51" s="73">
        <v>13578466</v>
      </c>
      <c r="B51" s="73" t="s">
        <v>118</v>
      </c>
      <c r="C51" s="73">
        <v>13578466</v>
      </c>
      <c r="D51" s="73" t="s">
        <v>110</v>
      </c>
      <c r="E51" s="123">
        <v>0.6</v>
      </c>
      <c r="F51" s="123">
        <v>0.70000000000000007</v>
      </c>
      <c r="G51" s="89">
        <v>1</v>
      </c>
      <c r="H51" s="50"/>
      <c r="I51" s="75">
        <v>20</v>
      </c>
      <c r="J51" s="75">
        <v>0</v>
      </c>
      <c r="L51" s="74" t="s">
        <v>667</v>
      </c>
      <c r="M51" s="154" t="str">
        <f>""</f>
        <v/>
      </c>
      <c r="N51" s="74" t="str">
        <f>""</f>
        <v/>
      </c>
      <c r="O51" s="154" t="str">
        <f>""</f>
        <v/>
      </c>
      <c r="P51" s="74" t="str">
        <f>""</f>
        <v/>
      </c>
      <c r="Q51" s="154" t="str">
        <f>""</f>
        <v/>
      </c>
      <c r="R51" s="74" t="str">
        <f>""</f>
        <v/>
      </c>
      <c r="S51" s="74" t="str">
        <f>""</f>
        <v/>
      </c>
      <c r="T51" s="74" t="str">
        <f>""</f>
        <v/>
      </c>
      <c r="U51" s="74" t="str">
        <f>""</f>
        <v/>
      </c>
      <c r="V51" s="74" t="str">
        <f>""</f>
        <v/>
      </c>
      <c r="W51" s="74" t="str">
        <f>""</f>
        <v/>
      </c>
      <c r="X51" s="74" t="str">
        <f>""</f>
        <v/>
      </c>
      <c r="Y51" s="74" t="str">
        <f>""</f>
        <v/>
      </c>
      <c r="Z51" s="74" t="str">
        <f>""</f>
        <v/>
      </c>
    </row>
    <row r="52" spans="1:26" x14ac:dyDescent="0.25">
      <c r="A52" s="73">
        <v>12162620</v>
      </c>
      <c r="B52" s="73" t="s">
        <v>83</v>
      </c>
      <c r="C52" s="73">
        <v>12162620</v>
      </c>
      <c r="D52" s="73" t="s">
        <v>110</v>
      </c>
      <c r="E52" s="123">
        <v>0.6</v>
      </c>
      <c r="F52" s="123">
        <v>0.70000000000000007</v>
      </c>
      <c r="G52" s="89">
        <v>1</v>
      </c>
      <c r="H52" s="50"/>
      <c r="I52" s="75">
        <v>20</v>
      </c>
      <c r="J52" s="75">
        <v>0</v>
      </c>
      <c r="L52" s="74" t="s">
        <v>667</v>
      </c>
      <c r="M52" s="154" t="str">
        <f>""</f>
        <v/>
      </c>
      <c r="N52" s="74" t="str">
        <f>""</f>
        <v/>
      </c>
      <c r="O52" s="154" t="str">
        <f>""</f>
        <v/>
      </c>
      <c r="P52" s="74" t="str">
        <f>""</f>
        <v/>
      </c>
      <c r="Q52" s="154" t="str">
        <f>""</f>
        <v/>
      </c>
      <c r="R52" s="74" t="str">
        <f>""</f>
        <v/>
      </c>
      <c r="S52" s="74" t="str">
        <f>""</f>
        <v/>
      </c>
      <c r="T52" s="74" t="str">
        <f>""</f>
        <v/>
      </c>
      <c r="U52" s="74" t="str">
        <f>""</f>
        <v/>
      </c>
      <c r="V52" s="74" t="str">
        <f>""</f>
        <v/>
      </c>
      <c r="W52" s="74" t="str">
        <f>""</f>
        <v/>
      </c>
      <c r="X52" s="74" t="str">
        <f>""</f>
        <v/>
      </c>
      <c r="Y52" s="74" t="str">
        <f>""</f>
        <v/>
      </c>
      <c r="Z52" s="74" t="str">
        <f>""</f>
        <v/>
      </c>
    </row>
    <row r="53" spans="1:26" x14ac:dyDescent="0.25">
      <c r="A53" s="73">
        <v>12340336</v>
      </c>
      <c r="B53" s="73" t="s">
        <v>119</v>
      </c>
      <c r="C53" s="73">
        <v>12340336</v>
      </c>
      <c r="D53" s="73" t="s">
        <v>110</v>
      </c>
      <c r="E53" s="123">
        <v>0.6</v>
      </c>
      <c r="F53" s="123">
        <v>0.70000000000000007</v>
      </c>
      <c r="G53" s="89">
        <v>1</v>
      </c>
      <c r="H53" s="50"/>
      <c r="I53" s="75">
        <v>20</v>
      </c>
      <c r="J53" s="75">
        <v>0</v>
      </c>
      <c r="L53" s="74" t="s">
        <v>670</v>
      </c>
      <c r="M53" s="154" t="str">
        <f>""</f>
        <v/>
      </c>
      <c r="N53" s="74" t="str">
        <f>""</f>
        <v/>
      </c>
      <c r="O53" s="154" t="str">
        <f>""</f>
        <v/>
      </c>
      <c r="P53" s="74" t="str">
        <f>""</f>
        <v/>
      </c>
      <c r="Q53" s="154" t="str">
        <f>""</f>
        <v/>
      </c>
      <c r="R53" s="74" t="str">
        <f>""</f>
        <v/>
      </c>
      <c r="S53" s="74" t="str">
        <f>""</f>
        <v/>
      </c>
      <c r="T53" s="74" t="str">
        <f>""</f>
        <v/>
      </c>
      <c r="U53" s="74" t="str">
        <f>""</f>
        <v/>
      </c>
      <c r="V53" s="74" t="str">
        <f>""</f>
        <v/>
      </c>
      <c r="W53" s="74" t="str">
        <f>""</f>
        <v/>
      </c>
      <c r="X53" s="74" t="str">
        <f>""</f>
        <v/>
      </c>
      <c r="Y53" s="74" t="str">
        <f>""</f>
        <v/>
      </c>
      <c r="Z53" s="74" t="str">
        <f>""</f>
        <v/>
      </c>
    </row>
    <row r="54" spans="1:26" x14ac:dyDescent="0.25">
      <c r="A54" s="73">
        <v>12595564</v>
      </c>
      <c r="B54" s="73" t="s">
        <v>120</v>
      </c>
      <c r="C54" s="73">
        <v>12595564</v>
      </c>
      <c r="D54" s="73" t="s">
        <v>110</v>
      </c>
      <c r="E54" s="123">
        <v>0.6</v>
      </c>
      <c r="F54" s="123">
        <v>0.70000000000000007</v>
      </c>
      <c r="G54" s="89">
        <v>1</v>
      </c>
      <c r="H54" s="50"/>
      <c r="I54" s="75">
        <v>20</v>
      </c>
      <c r="J54" s="75">
        <v>0</v>
      </c>
      <c r="L54" s="74" t="s">
        <v>668</v>
      </c>
      <c r="M54" s="154" t="str">
        <f>""</f>
        <v/>
      </c>
      <c r="N54" s="74" t="str">
        <f>""</f>
        <v/>
      </c>
      <c r="O54" s="154" t="str">
        <f>""</f>
        <v/>
      </c>
      <c r="P54" s="74" t="str">
        <f>""</f>
        <v/>
      </c>
      <c r="Q54" s="154" t="str">
        <f>""</f>
        <v/>
      </c>
      <c r="R54" s="74" t="str">
        <f>""</f>
        <v/>
      </c>
      <c r="S54" s="74" t="str">
        <f>""</f>
        <v/>
      </c>
      <c r="T54" s="74" t="str">
        <f>""</f>
        <v/>
      </c>
      <c r="U54" s="74" t="str">
        <f>""</f>
        <v/>
      </c>
      <c r="V54" s="74" t="str">
        <f>""</f>
        <v/>
      </c>
      <c r="W54" s="74" t="str">
        <f>""</f>
        <v/>
      </c>
      <c r="X54" s="74" t="str">
        <f>""</f>
        <v/>
      </c>
      <c r="Y54" s="74" t="str">
        <f>""</f>
        <v/>
      </c>
      <c r="Z54" s="74" t="str">
        <f>""</f>
        <v/>
      </c>
    </row>
    <row r="55" spans="1:26" x14ac:dyDescent="0.25">
      <c r="A55" s="73">
        <v>23619905</v>
      </c>
      <c r="B55" s="73" t="s">
        <v>121</v>
      </c>
      <c r="C55" s="73">
        <v>23619905</v>
      </c>
      <c r="D55" s="73" t="s">
        <v>110</v>
      </c>
      <c r="E55" s="123">
        <v>0.6</v>
      </c>
      <c r="F55" s="123">
        <v>0.70000000000000007</v>
      </c>
      <c r="G55" s="89">
        <v>1</v>
      </c>
      <c r="H55" s="50"/>
      <c r="I55" s="75">
        <v>20</v>
      </c>
      <c r="J55" s="75">
        <v>0</v>
      </c>
      <c r="L55" s="74" t="s">
        <v>668</v>
      </c>
      <c r="M55" s="154" t="str">
        <f>""</f>
        <v/>
      </c>
      <c r="N55" s="74" t="str">
        <f>""</f>
        <v/>
      </c>
      <c r="O55" s="154" t="str">
        <f>""</f>
        <v/>
      </c>
      <c r="P55" s="74" t="str">
        <f>""</f>
        <v/>
      </c>
      <c r="Q55" s="154" t="str">
        <f>""</f>
        <v/>
      </c>
      <c r="R55" s="74" t="str">
        <f>""</f>
        <v/>
      </c>
      <c r="S55" s="74" t="str">
        <f>""</f>
        <v/>
      </c>
      <c r="T55" s="74" t="str">
        <f>""</f>
        <v/>
      </c>
      <c r="U55" s="74" t="str">
        <f>""</f>
        <v/>
      </c>
      <c r="V55" s="74" t="str">
        <f>""</f>
        <v/>
      </c>
      <c r="W55" s="74" t="str">
        <f>""</f>
        <v/>
      </c>
      <c r="X55" s="74" t="str">
        <f>""</f>
        <v/>
      </c>
      <c r="Y55" s="74" t="str">
        <f>""</f>
        <v/>
      </c>
      <c r="Z55" s="74" t="str">
        <f>""</f>
        <v/>
      </c>
    </row>
    <row r="56" spans="1:26" x14ac:dyDescent="0.25">
      <c r="A56" s="73">
        <v>22173000005</v>
      </c>
      <c r="B56" s="73" t="s">
        <v>122</v>
      </c>
      <c r="C56" s="73">
        <v>22173000005</v>
      </c>
      <c r="D56" s="73" t="s">
        <v>110</v>
      </c>
      <c r="E56" s="123">
        <v>0.6</v>
      </c>
      <c r="F56" s="123">
        <v>0.70000000000000007</v>
      </c>
      <c r="G56" s="89">
        <v>1</v>
      </c>
      <c r="H56" s="50"/>
      <c r="I56" s="75">
        <v>20</v>
      </c>
      <c r="J56" s="75">
        <v>0</v>
      </c>
      <c r="L56" s="74" t="s">
        <v>668</v>
      </c>
      <c r="M56" s="154" t="str">
        <f>""</f>
        <v/>
      </c>
      <c r="N56" s="74" t="str">
        <f>""</f>
        <v/>
      </c>
      <c r="O56" s="154" t="str">
        <f>""</f>
        <v/>
      </c>
      <c r="P56" s="74" t="str">
        <f>""</f>
        <v/>
      </c>
      <c r="Q56" s="154" t="str">
        <f>""</f>
        <v/>
      </c>
      <c r="R56" s="74" t="str">
        <f>""</f>
        <v/>
      </c>
      <c r="S56" s="74" t="str">
        <f>""</f>
        <v/>
      </c>
      <c r="T56" s="74" t="str">
        <f>""</f>
        <v/>
      </c>
      <c r="U56" s="74" t="str">
        <f>""</f>
        <v/>
      </c>
      <c r="V56" s="74" t="str">
        <f>""</f>
        <v/>
      </c>
      <c r="W56" s="74" t="str">
        <f>""</f>
        <v/>
      </c>
      <c r="X56" s="74" t="str">
        <f>""</f>
        <v/>
      </c>
      <c r="Y56" s="74" t="str">
        <f>""</f>
        <v/>
      </c>
      <c r="Z56" s="74" t="str">
        <f>""</f>
        <v/>
      </c>
    </row>
    <row r="57" spans="1:26" x14ac:dyDescent="0.25">
      <c r="A57" s="73">
        <v>162570817</v>
      </c>
      <c r="B57" s="73" t="s">
        <v>123</v>
      </c>
      <c r="C57" s="73">
        <v>162570817</v>
      </c>
      <c r="D57" s="73" t="s">
        <v>110</v>
      </c>
      <c r="E57" s="123">
        <v>0.6</v>
      </c>
      <c r="F57" s="123">
        <v>0.70000000000000007</v>
      </c>
      <c r="G57" s="89">
        <v>1</v>
      </c>
      <c r="H57" s="50"/>
      <c r="I57" s="75">
        <v>20</v>
      </c>
      <c r="J57" s="75">
        <v>0</v>
      </c>
      <c r="L57" s="74" t="s">
        <v>668</v>
      </c>
      <c r="M57" s="154" t="str">
        <f>""</f>
        <v/>
      </c>
      <c r="N57" s="74" t="str">
        <f>""</f>
        <v/>
      </c>
      <c r="O57" s="154" t="str">
        <f>""</f>
        <v/>
      </c>
      <c r="P57" s="74" t="str">
        <f>""</f>
        <v/>
      </c>
      <c r="Q57" s="154" t="str">
        <f>""</f>
        <v/>
      </c>
      <c r="R57" s="74" t="str">
        <f>""</f>
        <v/>
      </c>
      <c r="S57" s="74" t="str">
        <f>""</f>
        <v/>
      </c>
      <c r="T57" s="74" t="str">
        <f>""</f>
        <v/>
      </c>
      <c r="U57" s="74" t="str">
        <f>""</f>
        <v/>
      </c>
      <c r="V57" s="74" t="str">
        <f>""</f>
        <v/>
      </c>
      <c r="W57" s="74" t="str">
        <f>""</f>
        <v/>
      </c>
      <c r="X57" s="74" t="str">
        <f>""</f>
        <v/>
      </c>
      <c r="Y57" s="74" t="str">
        <f>""</f>
        <v/>
      </c>
      <c r="Z57" s="74" t="str">
        <f>""</f>
        <v/>
      </c>
    </row>
    <row r="58" spans="1:26" x14ac:dyDescent="0.25">
      <c r="A58" s="73">
        <v>1082002542</v>
      </c>
      <c r="B58" s="73" t="s">
        <v>124</v>
      </c>
      <c r="C58" s="73">
        <v>1082002542</v>
      </c>
      <c r="D58" s="73" t="s">
        <v>110</v>
      </c>
      <c r="E58" s="123">
        <v>0.6</v>
      </c>
      <c r="F58" s="123">
        <v>0.70000000000000007</v>
      </c>
      <c r="G58" s="89">
        <v>1</v>
      </c>
      <c r="H58" s="50"/>
      <c r="I58" s="75">
        <v>20</v>
      </c>
      <c r="J58" s="75">
        <v>0</v>
      </c>
      <c r="L58" s="74" t="s">
        <v>670</v>
      </c>
      <c r="M58" s="154" t="str">
        <f>""</f>
        <v/>
      </c>
      <c r="N58" s="74" t="str">
        <f>""</f>
        <v/>
      </c>
      <c r="O58" s="154" t="str">
        <f>""</f>
        <v/>
      </c>
      <c r="P58" s="74" t="str">
        <f>""</f>
        <v/>
      </c>
      <c r="Q58" s="154" t="str">
        <f>""</f>
        <v/>
      </c>
      <c r="R58" s="74" t="str">
        <f>""</f>
        <v/>
      </c>
      <c r="S58" s="74" t="str">
        <f>""</f>
        <v/>
      </c>
      <c r="T58" s="74" t="str">
        <f>""</f>
        <v/>
      </c>
      <c r="U58" s="74" t="str">
        <f>""</f>
        <v/>
      </c>
      <c r="V58" s="74" t="str">
        <f>""</f>
        <v/>
      </c>
      <c r="W58" s="74" t="str">
        <f>""</f>
        <v/>
      </c>
      <c r="X58" s="74" t="str">
        <f>""</f>
        <v/>
      </c>
      <c r="Y58" s="74" t="str">
        <f>""</f>
        <v/>
      </c>
      <c r="Z58" s="74" t="str">
        <f>""</f>
        <v/>
      </c>
    </row>
    <row r="59" spans="1:26" x14ac:dyDescent="0.25">
      <c r="A59" s="73">
        <v>164419118</v>
      </c>
      <c r="B59" s="73" t="s">
        <v>125</v>
      </c>
      <c r="C59" s="73">
        <v>164419118</v>
      </c>
      <c r="D59" s="73" t="s">
        <v>110</v>
      </c>
      <c r="E59" s="123">
        <v>0.6</v>
      </c>
      <c r="F59" s="123">
        <v>0.70000000000000007</v>
      </c>
      <c r="G59" s="89">
        <v>1</v>
      </c>
      <c r="H59" s="50"/>
      <c r="I59" s="75">
        <v>20</v>
      </c>
      <c r="J59" s="75">
        <v>0</v>
      </c>
      <c r="L59" s="74" t="s">
        <v>670</v>
      </c>
      <c r="M59" s="154" t="str">
        <f>""</f>
        <v/>
      </c>
      <c r="N59" s="74" t="str">
        <f>""</f>
        <v/>
      </c>
      <c r="O59" s="154" t="str">
        <f>""</f>
        <v/>
      </c>
      <c r="P59" s="74" t="str">
        <f>""</f>
        <v/>
      </c>
      <c r="Q59" s="154" t="str">
        <f>""</f>
        <v/>
      </c>
      <c r="R59" s="74" t="str">
        <f>""</f>
        <v/>
      </c>
      <c r="S59" s="74" t="str">
        <f>""</f>
        <v/>
      </c>
      <c r="T59" s="74" t="str">
        <f>""</f>
        <v/>
      </c>
      <c r="U59" s="74" t="str">
        <f>""</f>
        <v/>
      </c>
      <c r="V59" s="74" t="str">
        <f>""</f>
        <v/>
      </c>
      <c r="W59" s="74" t="str">
        <f>""</f>
        <v/>
      </c>
      <c r="X59" s="74" t="str">
        <f>""</f>
        <v/>
      </c>
      <c r="Y59" s="74" t="str">
        <f>""</f>
        <v/>
      </c>
      <c r="Z59" s="74" t="str">
        <f>""</f>
        <v/>
      </c>
    </row>
    <row r="60" spans="1:26" x14ac:dyDescent="0.25">
      <c r="A60" s="73">
        <v>12415608</v>
      </c>
      <c r="B60" s="73" t="s">
        <v>126</v>
      </c>
      <c r="C60" s="73">
        <v>12415608</v>
      </c>
      <c r="D60" s="73" t="s">
        <v>110</v>
      </c>
      <c r="E60" s="123">
        <v>0.6</v>
      </c>
      <c r="F60" s="123">
        <v>0.70000000000000007</v>
      </c>
      <c r="G60" s="89">
        <v>1</v>
      </c>
      <c r="H60" s="50"/>
      <c r="I60" s="75">
        <v>20</v>
      </c>
      <c r="J60" s="75">
        <v>0</v>
      </c>
      <c r="L60" s="74" t="s">
        <v>667</v>
      </c>
      <c r="M60" s="154" t="str">
        <f>""</f>
        <v/>
      </c>
      <c r="N60" s="74" t="str">
        <f>""</f>
        <v/>
      </c>
      <c r="O60" s="154" t="str">
        <f>""</f>
        <v/>
      </c>
      <c r="P60" s="74" t="str">
        <f>""</f>
        <v/>
      </c>
      <c r="Q60" s="154" t="str">
        <f>""</f>
        <v/>
      </c>
      <c r="R60" s="74" t="str">
        <f>""</f>
        <v/>
      </c>
      <c r="S60" s="74" t="str">
        <f>""</f>
        <v/>
      </c>
      <c r="T60" s="74" t="str">
        <f>""</f>
        <v/>
      </c>
      <c r="U60" s="74" t="str">
        <f>""</f>
        <v/>
      </c>
      <c r="V60" s="74" t="str">
        <f>""</f>
        <v/>
      </c>
      <c r="W60" s="74" t="str">
        <f>""</f>
        <v/>
      </c>
      <c r="X60" s="74" t="str">
        <f>""</f>
        <v/>
      </c>
      <c r="Y60" s="74" t="str">
        <f>""</f>
        <v/>
      </c>
      <c r="Z60" s="74" t="str">
        <f>""</f>
        <v/>
      </c>
    </row>
    <row r="61" spans="1:26" x14ac:dyDescent="0.25">
      <c r="A61" s="73">
        <v>12162388</v>
      </c>
      <c r="B61" s="73" t="s">
        <v>127</v>
      </c>
      <c r="C61" s="73">
        <v>12162388</v>
      </c>
      <c r="D61" s="73" t="s">
        <v>110</v>
      </c>
      <c r="E61" s="123">
        <v>0.6</v>
      </c>
      <c r="F61" s="123">
        <v>0.70000000000000007</v>
      </c>
      <c r="G61" s="89">
        <v>1</v>
      </c>
      <c r="H61" s="50"/>
      <c r="I61" s="75">
        <v>20</v>
      </c>
      <c r="J61" s="75">
        <v>0</v>
      </c>
      <c r="L61" s="74" t="s">
        <v>667</v>
      </c>
      <c r="M61" s="154" t="str">
        <f>""</f>
        <v/>
      </c>
      <c r="N61" s="74" t="str">
        <f>""</f>
        <v/>
      </c>
      <c r="O61" s="154" t="str">
        <f>""</f>
        <v/>
      </c>
      <c r="P61" s="74" t="str">
        <f>""</f>
        <v/>
      </c>
      <c r="Q61" s="154" t="str">
        <f>""</f>
        <v/>
      </c>
      <c r="R61" s="74" t="str">
        <f>""</f>
        <v/>
      </c>
      <c r="S61" s="74" t="str">
        <f>""</f>
        <v/>
      </c>
      <c r="T61" s="74" t="str">
        <f>""</f>
        <v/>
      </c>
      <c r="U61" s="74" t="str">
        <f>""</f>
        <v/>
      </c>
      <c r="V61" s="74" t="str">
        <f>""</f>
        <v/>
      </c>
      <c r="W61" s="74" t="str">
        <f>""</f>
        <v/>
      </c>
      <c r="X61" s="74" t="str">
        <f>""</f>
        <v/>
      </c>
      <c r="Y61" s="74" t="str">
        <f>""</f>
        <v/>
      </c>
      <c r="Z61" s="74" t="str">
        <f>""</f>
        <v/>
      </c>
    </row>
    <row r="62" spans="1:26" x14ac:dyDescent="0.25">
      <c r="A62" s="73">
        <v>12985114</v>
      </c>
      <c r="B62" s="73" t="s">
        <v>128</v>
      </c>
      <c r="C62" s="73">
        <v>12985114</v>
      </c>
      <c r="D62" s="73" t="s">
        <v>110</v>
      </c>
      <c r="E62" s="123">
        <v>0.6</v>
      </c>
      <c r="F62" s="123">
        <v>0.70000000000000007</v>
      </c>
      <c r="G62" s="89">
        <v>1</v>
      </c>
      <c r="H62" s="50"/>
      <c r="I62" s="75">
        <v>20</v>
      </c>
      <c r="J62" s="75">
        <v>0</v>
      </c>
      <c r="L62" s="74" t="s">
        <v>667</v>
      </c>
      <c r="M62" s="154" t="str">
        <f>""</f>
        <v/>
      </c>
      <c r="N62" s="74" t="str">
        <f>""</f>
        <v/>
      </c>
      <c r="O62" s="154" t="str">
        <f>""</f>
        <v/>
      </c>
      <c r="P62" s="74" t="str">
        <f>""</f>
        <v/>
      </c>
      <c r="Q62" s="154" t="str">
        <f>""</f>
        <v/>
      </c>
      <c r="R62" s="74" t="str">
        <f>""</f>
        <v/>
      </c>
      <c r="S62" s="74" t="str">
        <f>""</f>
        <v/>
      </c>
      <c r="T62" s="74" t="str">
        <f>""</f>
        <v/>
      </c>
      <c r="U62" s="74" t="str">
        <f>""</f>
        <v/>
      </c>
      <c r="V62" s="74" t="str">
        <f>""</f>
        <v/>
      </c>
      <c r="W62" s="74" t="str">
        <f>""</f>
        <v/>
      </c>
      <c r="X62" s="74" t="str">
        <f>""</f>
        <v/>
      </c>
      <c r="Y62" s="74" t="str">
        <f>""</f>
        <v/>
      </c>
      <c r="Z62" s="74" t="str">
        <f>""</f>
        <v/>
      </c>
    </row>
    <row r="63" spans="1:26" x14ac:dyDescent="0.25">
      <c r="A63" s="73">
        <v>25207112</v>
      </c>
      <c r="B63" s="73" t="s">
        <v>129</v>
      </c>
      <c r="C63" s="73">
        <v>25207112</v>
      </c>
      <c r="D63" s="73" t="s">
        <v>110</v>
      </c>
      <c r="E63" s="123">
        <v>0.6</v>
      </c>
      <c r="F63" s="123">
        <v>0.70000000000000007</v>
      </c>
      <c r="G63" s="89">
        <v>1</v>
      </c>
      <c r="H63" s="50"/>
      <c r="I63" s="75">
        <v>20</v>
      </c>
      <c r="J63" s="75">
        <v>0</v>
      </c>
      <c r="L63" s="74" t="s">
        <v>668</v>
      </c>
      <c r="M63" s="154" t="str">
        <f>""</f>
        <v/>
      </c>
      <c r="N63" s="74" t="str">
        <f>""</f>
        <v/>
      </c>
      <c r="O63" s="154" t="str">
        <f>""</f>
        <v/>
      </c>
      <c r="P63" s="74" t="str">
        <f>""</f>
        <v/>
      </c>
      <c r="Q63" s="154" t="str">
        <f>""</f>
        <v/>
      </c>
      <c r="R63" s="74" t="str">
        <f>""</f>
        <v/>
      </c>
      <c r="S63" s="74" t="str">
        <f>""</f>
        <v/>
      </c>
      <c r="T63" s="74" t="str">
        <f>""</f>
        <v/>
      </c>
      <c r="U63" s="74" t="str">
        <f>""</f>
        <v/>
      </c>
      <c r="V63" s="74" t="str">
        <f>""</f>
        <v/>
      </c>
      <c r="W63" s="74" t="str">
        <f>""</f>
        <v/>
      </c>
      <c r="X63" s="74" t="str">
        <f>""</f>
        <v/>
      </c>
      <c r="Y63" s="74" t="str">
        <f>""</f>
        <v/>
      </c>
      <c r="Z63" s="74" t="str">
        <f>""</f>
        <v/>
      </c>
    </row>
    <row r="64" spans="1:26" x14ac:dyDescent="0.25">
      <c r="A64" s="73">
        <v>131361954</v>
      </c>
      <c r="B64" s="73" t="s">
        <v>130</v>
      </c>
      <c r="C64" s="73">
        <v>131361954</v>
      </c>
      <c r="D64" s="73" t="s">
        <v>110</v>
      </c>
      <c r="E64" s="123">
        <v>0.6</v>
      </c>
      <c r="F64" s="123">
        <v>0.70000000000000007</v>
      </c>
      <c r="G64" s="89">
        <v>1</v>
      </c>
      <c r="H64" s="50"/>
      <c r="I64" s="75">
        <v>20</v>
      </c>
      <c r="J64" s="75">
        <v>0</v>
      </c>
      <c r="L64" s="74" t="s">
        <v>670</v>
      </c>
      <c r="M64" s="154" t="str">
        <f>""</f>
        <v/>
      </c>
      <c r="N64" s="74" t="str">
        <f>""</f>
        <v/>
      </c>
      <c r="O64" s="154" t="str">
        <f>""</f>
        <v/>
      </c>
      <c r="P64" s="74" t="str">
        <f>""</f>
        <v/>
      </c>
      <c r="Q64" s="154" t="str">
        <f>""</f>
        <v/>
      </c>
      <c r="R64" s="74" t="str">
        <f>""</f>
        <v/>
      </c>
      <c r="S64" s="74" t="str">
        <f>""</f>
        <v/>
      </c>
      <c r="T64" s="74" t="str">
        <f>""</f>
        <v/>
      </c>
      <c r="U64" s="74" t="str">
        <f>""</f>
        <v/>
      </c>
      <c r="V64" s="74" t="str">
        <f>""</f>
        <v/>
      </c>
      <c r="W64" s="74" t="str">
        <f>""</f>
        <v/>
      </c>
      <c r="X64" s="74" t="str">
        <f>""</f>
        <v/>
      </c>
      <c r="Y64" s="74" t="str">
        <f>""</f>
        <v/>
      </c>
      <c r="Z64" s="74" t="str">
        <f>""</f>
        <v/>
      </c>
    </row>
    <row r="65" spans="1:26" x14ac:dyDescent="0.25">
      <c r="A65" s="73">
        <v>12413587</v>
      </c>
      <c r="B65" s="73" t="s">
        <v>131</v>
      </c>
      <c r="C65" s="73">
        <v>12413587</v>
      </c>
      <c r="D65" s="73" t="s">
        <v>110</v>
      </c>
      <c r="E65" s="123">
        <v>0.6</v>
      </c>
      <c r="F65" s="123">
        <v>0.70000000000000007</v>
      </c>
      <c r="G65" s="89">
        <v>1</v>
      </c>
      <c r="H65" s="50"/>
      <c r="I65" s="75">
        <v>20</v>
      </c>
      <c r="J65" s="75">
        <v>0</v>
      </c>
      <c r="L65" s="74" t="s">
        <v>670</v>
      </c>
      <c r="M65" s="154" t="str">
        <f>""</f>
        <v/>
      </c>
      <c r="N65" s="74" t="str">
        <f>""</f>
        <v/>
      </c>
      <c r="O65" s="154" t="str">
        <f>""</f>
        <v/>
      </c>
      <c r="P65" s="74" t="str">
        <f>""</f>
        <v/>
      </c>
      <c r="Q65" s="154" t="str">
        <f>""</f>
        <v/>
      </c>
      <c r="R65" s="74" t="str">
        <f>""</f>
        <v/>
      </c>
      <c r="S65" s="74" t="str">
        <f>""</f>
        <v/>
      </c>
      <c r="T65" s="74" t="str">
        <f>""</f>
        <v/>
      </c>
      <c r="U65" s="74" t="str">
        <f>""</f>
        <v/>
      </c>
      <c r="V65" s="74" t="str">
        <f>""</f>
        <v/>
      </c>
      <c r="W65" s="74" t="str">
        <f>""</f>
        <v/>
      </c>
      <c r="X65" s="74" t="str">
        <f>""</f>
        <v/>
      </c>
      <c r="Y65" s="74" t="str">
        <f>""</f>
        <v/>
      </c>
      <c r="Z65" s="74" t="str">
        <f>""</f>
        <v/>
      </c>
    </row>
    <row r="66" spans="1:26" x14ac:dyDescent="0.25">
      <c r="A66" s="73">
        <v>183539663</v>
      </c>
      <c r="B66" s="73" t="s">
        <v>132</v>
      </c>
      <c r="C66" s="73">
        <v>183539663</v>
      </c>
      <c r="D66" s="73" t="s">
        <v>110</v>
      </c>
      <c r="E66" s="123">
        <v>0.6</v>
      </c>
      <c r="F66" s="123">
        <v>0.70000000000000007</v>
      </c>
      <c r="G66" s="89">
        <v>1</v>
      </c>
      <c r="H66" s="50"/>
      <c r="I66" s="75">
        <v>20</v>
      </c>
      <c r="J66" s="75">
        <v>0</v>
      </c>
      <c r="L66" s="74" t="s">
        <v>670</v>
      </c>
      <c r="M66" s="154" t="str">
        <f>""</f>
        <v/>
      </c>
      <c r="N66" s="74" t="str">
        <f>""</f>
        <v/>
      </c>
      <c r="O66" s="154" t="str">
        <f>""</f>
        <v/>
      </c>
      <c r="P66" s="74" t="str">
        <f>""</f>
        <v/>
      </c>
      <c r="Q66" s="154" t="str">
        <f>""</f>
        <v/>
      </c>
      <c r="R66" s="74" t="str">
        <f>""</f>
        <v/>
      </c>
      <c r="S66" s="74" t="str">
        <f>""</f>
        <v/>
      </c>
      <c r="T66" s="74" t="str">
        <f>""</f>
        <v/>
      </c>
      <c r="U66" s="74" t="str">
        <f>""</f>
        <v/>
      </c>
      <c r="V66" s="74" t="str">
        <f>""</f>
        <v/>
      </c>
      <c r="W66" s="74" t="str">
        <f>""</f>
        <v/>
      </c>
      <c r="X66" s="74" t="str">
        <f>""</f>
        <v/>
      </c>
      <c r="Y66" s="74" t="str">
        <f>""</f>
        <v/>
      </c>
      <c r="Z66" s="74" t="str">
        <f>""</f>
        <v/>
      </c>
    </row>
    <row r="67" spans="1:26" x14ac:dyDescent="0.25">
      <c r="A67" s="73">
        <v>23999117</v>
      </c>
      <c r="B67" s="73" t="s">
        <v>133</v>
      </c>
      <c r="C67" s="73">
        <v>23999117</v>
      </c>
      <c r="D67" s="73" t="s">
        <v>110</v>
      </c>
      <c r="E67" s="123">
        <v>0.6</v>
      </c>
      <c r="F67" s="123">
        <v>0.70000000000000007</v>
      </c>
      <c r="G67" s="89">
        <v>1</v>
      </c>
      <c r="H67" s="50"/>
      <c r="I67" s="75">
        <v>20</v>
      </c>
      <c r="J67" s="75">
        <v>0</v>
      </c>
      <c r="M67" s="154" t="str">
        <f>""</f>
        <v/>
      </c>
      <c r="N67" s="74" t="str">
        <f>""</f>
        <v/>
      </c>
      <c r="O67" s="154" t="str">
        <f>""</f>
        <v/>
      </c>
      <c r="P67" s="74" t="str">
        <f>""</f>
        <v/>
      </c>
      <c r="Q67" s="154" t="str">
        <f>""</f>
        <v/>
      </c>
      <c r="R67" s="74" t="str">
        <f>""</f>
        <v/>
      </c>
      <c r="S67" s="74" t="str">
        <f>""</f>
        <v/>
      </c>
      <c r="T67" s="74" t="str">
        <f>""</f>
        <v/>
      </c>
      <c r="U67" s="74" t="str">
        <f>""</f>
        <v/>
      </c>
      <c r="V67" s="74" t="str">
        <f>""</f>
        <v/>
      </c>
      <c r="W67" s="74" t="str">
        <f>""</f>
        <v/>
      </c>
      <c r="X67" s="74" t="str">
        <f>""</f>
        <v/>
      </c>
      <c r="Y67" s="74" t="str">
        <f>""</f>
        <v/>
      </c>
      <c r="Z67" s="74" t="str">
        <f>""</f>
        <v/>
      </c>
    </row>
    <row r="68" spans="1:26" x14ac:dyDescent="0.25">
      <c r="A68" s="73">
        <v>151669462</v>
      </c>
      <c r="B68" s="73" t="s">
        <v>134</v>
      </c>
      <c r="C68" s="73">
        <v>151669462</v>
      </c>
      <c r="D68" s="73" t="s">
        <v>110</v>
      </c>
      <c r="E68" s="123">
        <v>0.6</v>
      </c>
      <c r="F68" s="123">
        <v>0.70000000000000007</v>
      </c>
      <c r="G68" s="89">
        <v>1</v>
      </c>
      <c r="H68" s="50"/>
      <c r="I68" s="75">
        <v>20</v>
      </c>
      <c r="J68" s="75">
        <v>0</v>
      </c>
      <c r="L68" s="74" t="s">
        <v>670</v>
      </c>
      <c r="M68" s="154" t="str">
        <f>""</f>
        <v/>
      </c>
      <c r="N68" s="74" t="str">
        <f>""</f>
        <v/>
      </c>
      <c r="O68" s="154" t="str">
        <f>""</f>
        <v/>
      </c>
      <c r="P68" s="74" t="str">
        <f>""</f>
        <v/>
      </c>
      <c r="Q68" s="154" t="str">
        <f>""</f>
        <v/>
      </c>
      <c r="R68" s="74" t="str">
        <f>""</f>
        <v/>
      </c>
      <c r="S68" s="74" t="str">
        <f>""</f>
        <v/>
      </c>
      <c r="T68" s="74" t="str">
        <f>""</f>
        <v/>
      </c>
      <c r="U68" s="74" t="str">
        <f>""</f>
        <v/>
      </c>
      <c r="V68" s="74" t="str">
        <f>""</f>
        <v/>
      </c>
      <c r="W68" s="74" t="str">
        <f>""</f>
        <v/>
      </c>
      <c r="X68" s="74" t="str">
        <f>""</f>
        <v/>
      </c>
      <c r="Y68" s="74" t="str">
        <f>""</f>
        <v/>
      </c>
      <c r="Z68" s="74" t="str">
        <f>""</f>
        <v/>
      </c>
    </row>
    <row r="69" spans="1:26" x14ac:dyDescent="0.25">
      <c r="A69" s="73">
        <v>24677782</v>
      </c>
      <c r="B69" s="73" t="s">
        <v>135</v>
      </c>
      <c r="C69" s="73">
        <v>24677782</v>
      </c>
      <c r="D69" s="73" t="s">
        <v>110</v>
      </c>
      <c r="E69" s="123">
        <v>0.6</v>
      </c>
      <c r="F69" s="123">
        <v>0.70000000000000007</v>
      </c>
      <c r="G69" s="89">
        <v>1</v>
      </c>
      <c r="H69" s="50"/>
      <c r="I69" s="75">
        <v>20</v>
      </c>
      <c r="J69" s="75">
        <v>0</v>
      </c>
      <c r="M69" s="154" t="str">
        <f>""</f>
        <v/>
      </c>
      <c r="N69" s="74" t="str">
        <f>""</f>
        <v/>
      </c>
      <c r="O69" s="154" t="str">
        <f>""</f>
        <v/>
      </c>
      <c r="P69" s="74" t="str">
        <f>""</f>
        <v/>
      </c>
      <c r="Q69" s="154" t="str">
        <f>""</f>
        <v/>
      </c>
      <c r="R69" s="74" t="str">
        <f>""</f>
        <v/>
      </c>
      <c r="S69" s="74" t="str">
        <f>""</f>
        <v/>
      </c>
      <c r="T69" s="74" t="str">
        <f>""</f>
        <v/>
      </c>
      <c r="U69" s="74" t="str">
        <f>""</f>
        <v/>
      </c>
      <c r="V69" s="74" t="str">
        <f>""</f>
        <v/>
      </c>
      <c r="W69" s="74" t="str">
        <f>""</f>
        <v/>
      </c>
      <c r="X69" s="74" t="str">
        <f>""</f>
        <v/>
      </c>
      <c r="Y69" s="74" t="str">
        <f>""</f>
        <v/>
      </c>
      <c r="Z69" s="74" t="str">
        <f>""</f>
        <v/>
      </c>
    </row>
    <row r="70" spans="1:26" x14ac:dyDescent="0.25">
      <c r="A70" s="73">
        <v>12130562</v>
      </c>
      <c r="B70" s="73" t="s">
        <v>136</v>
      </c>
      <c r="C70" s="73">
        <v>12130562</v>
      </c>
      <c r="D70" s="73" t="s">
        <v>110</v>
      </c>
      <c r="E70" s="123">
        <v>0.6</v>
      </c>
      <c r="F70" s="123">
        <v>0.70000000000000007</v>
      </c>
      <c r="G70" s="89">
        <v>1</v>
      </c>
      <c r="H70" s="50"/>
      <c r="I70" s="75">
        <v>20</v>
      </c>
      <c r="J70" s="75">
        <v>0</v>
      </c>
      <c r="L70" s="74" t="s">
        <v>667</v>
      </c>
      <c r="M70" s="154" t="str">
        <f>""</f>
        <v/>
      </c>
      <c r="N70" s="74" t="str">
        <f>""</f>
        <v/>
      </c>
      <c r="O70" s="154" t="str">
        <f>""</f>
        <v/>
      </c>
      <c r="P70" s="74" t="str">
        <f>""</f>
        <v/>
      </c>
      <c r="Q70" s="154" t="str">
        <f>""</f>
        <v/>
      </c>
      <c r="R70" s="74" t="str">
        <f>""</f>
        <v/>
      </c>
      <c r="S70" s="74" t="str">
        <f>""</f>
        <v/>
      </c>
      <c r="T70" s="74" t="str">
        <f>""</f>
        <v/>
      </c>
      <c r="U70" s="74" t="str">
        <f>""</f>
        <v/>
      </c>
      <c r="V70" s="74" t="str">
        <f>""</f>
        <v/>
      </c>
      <c r="W70" s="74" t="str">
        <f>""</f>
        <v/>
      </c>
      <c r="X70" s="74" t="str">
        <f>""</f>
        <v/>
      </c>
      <c r="Y70" s="74" t="str">
        <f>""</f>
        <v/>
      </c>
      <c r="Z70" s="74" t="str">
        <f>""</f>
        <v/>
      </c>
    </row>
    <row r="71" spans="1:26" x14ac:dyDescent="0.25">
      <c r="A71" s="73">
        <v>12240462</v>
      </c>
      <c r="B71" s="73" t="s">
        <v>137</v>
      </c>
      <c r="C71" s="73">
        <v>12240462</v>
      </c>
      <c r="D71" s="73" t="s">
        <v>110</v>
      </c>
      <c r="E71" s="123">
        <v>0.6</v>
      </c>
      <c r="F71" s="123">
        <v>0.70000000000000007</v>
      </c>
      <c r="G71" s="89">
        <v>1</v>
      </c>
      <c r="H71" s="50"/>
      <c r="I71" s="75">
        <v>20</v>
      </c>
      <c r="J71" s="75">
        <v>0</v>
      </c>
      <c r="L71" s="74" t="s">
        <v>670</v>
      </c>
      <c r="M71" s="154" t="str">
        <f>""</f>
        <v/>
      </c>
      <c r="N71" s="74" t="str">
        <f>""</f>
        <v/>
      </c>
      <c r="O71" s="154" t="str">
        <f>""</f>
        <v/>
      </c>
      <c r="P71" s="74" t="str">
        <f>""</f>
        <v/>
      </c>
      <c r="Q71" s="154" t="str">
        <f>""</f>
        <v/>
      </c>
      <c r="R71" s="74" t="str">
        <f>""</f>
        <v/>
      </c>
      <c r="S71" s="74" t="str">
        <f>""</f>
        <v/>
      </c>
      <c r="T71" s="74" t="str">
        <f>""</f>
        <v/>
      </c>
      <c r="U71" s="74" t="str">
        <f>""</f>
        <v/>
      </c>
      <c r="V71" s="74" t="str">
        <f>""</f>
        <v/>
      </c>
      <c r="W71" s="74" t="str">
        <f>""</f>
        <v/>
      </c>
      <c r="X71" s="74" t="str">
        <f>""</f>
        <v/>
      </c>
      <c r="Y71" s="74" t="str">
        <f>""</f>
        <v/>
      </c>
      <c r="Z71" s="74" t="str">
        <f>""</f>
        <v/>
      </c>
    </row>
    <row r="72" spans="1:26" x14ac:dyDescent="0.25">
      <c r="A72" s="73">
        <v>13536613</v>
      </c>
      <c r="B72" s="73" t="s">
        <v>138</v>
      </c>
      <c r="C72" s="73">
        <v>13536613</v>
      </c>
      <c r="D72" s="73" t="s">
        <v>110</v>
      </c>
      <c r="E72" s="123">
        <v>0.6</v>
      </c>
      <c r="F72" s="123">
        <v>0.70000000000000007</v>
      </c>
      <c r="G72" s="89">
        <v>1</v>
      </c>
      <c r="H72" s="50"/>
      <c r="I72" s="75">
        <v>20</v>
      </c>
      <c r="J72" s="75">
        <v>0</v>
      </c>
      <c r="L72" s="74" t="s">
        <v>670</v>
      </c>
      <c r="M72" s="154" t="str">
        <f>""</f>
        <v/>
      </c>
      <c r="N72" s="74" t="str">
        <f>""</f>
        <v/>
      </c>
      <c r="O72" s="154" t="str">
        <f>""</f>
        <v/>
      </c>
      <c r="P72" s="74" t="str">
        <f>""</f>
        <v/>
      </c>
      <c r="Q72" s="154" t="str">
        <f>""</f>
        <v/>
      </c>
      <c r="R72" s="74" t="str">
        <f>""</f>
        <v/>
      </c>
      <c r="S72" s="74" t="str">
        <f>""</f>
        <v/>
      </c>
      <c r="T72" s="74" t="str">
        <f>""</f>
        <v/>
      </c>
      <c r="U72" s="74" t="str">
        <f>""</f>
        <v/>
      </c>
      <c r="V72" s="74" t="str">
        <f>""</f>
        <v/>
      </c>
      <c r="W72" s="74" t="str">
        <f>""</f>
        <v/>
      </c>
      <c r="X72" s="74" t="str">
        <f>""</f>
        <v/>
      </c>
      <c r="Y72" s="74" t="str">
        <f>""</f>
        <v/>
      </c>
      <c r="Z72" s="74" t="str">
        <f>""</f>
        <v/>
      </c>
    </row>
    <row r="73" spans="1:26" x14ac:dyDescent="0.25">
      <c r="A73" s="73">
        <v>12495074</v>
      </c>
      <c r="B73" s="73" t="s">
        <v>139</v>
      </c>
      <c r="C73" s="73">
        <v>12495074</v>
      </c>
      <c r="D73" s="73" t="s">
        <v>110</v>
      </c>
      <c r="E73" s="123">
        <v>0.6</v>
      </c>
      <c r="F73" s="123">
        <v>0.70000000000000007</v>
      </c>
      <c r="G73" s="89">
        <v>1</v>
      </c>
      <c r="H73" s="50"/>
      <c r="I73" s="75">
        <v>20</v>
      </c>
      <c r="J73" s="75">
        <v>0</v>
      </c>
      <c r="L73" s="74" t="s">
        <v>666</v>
      </c>
      <c r="M73" s="154" t="str">
        <f>""</f>
        <v/>
      </c>
      <c r="N73" s="74" t="str">
        <f>""</f>
        <v/>
      </c>
      <c r="O73" s="154" t="str">
        <f>""</f>
        <v/>
      </c>
      <c r="P73" s="74" t="str">
        <f>""</f>
        <v/>
      </c>
      <c r="Q73" s="154" t="str">
        <f>""</f>
        <v/>
      </c>
      <c r="R73" s="74" t="str">
        <f>""</f>
        <v/>
      </c>
      <c r="S73" s="74" t="str">
        <f>""</f>
        <v/>
      </c>
      <c r="T73" s="74" t="str">
        <f>""</f>
        <v/>
      </c>
      <c r="U73" s="74" t="str">
        <f>""</f>
        <v/>
      </c>
      <c r="V73" s="74" t="str">
        <f>""</f>
        <v/>
      </c>
      <c r="W73" s="74" t="str">
        <f>""</f>
        <v/>
      </c>
      <c r="X73" s="74" t="str">
        <f>""</f>
        <v/>
      </c>
      <c r="Y73" s="74" t="str">
        <f>""</f>
        <v/>
      </c>
      <c r="Z73" s="74" t="str">
        <f>""</f>
        <v/>
      </c>
    </row>
    <row r="74" spans="1:26" x14ac:dyDescent="0.25">
      <c r="A74" s="73">
        <v>23783131</v>
      </c>
      <c r="B74" s="73" t="s">
        <v>140</v>
      </c>
      <c r="C74" s="73">
        <v>23783131</v>
      </c>
      <c r="D74" s="73" t="s">
        <v>110</v>
      </c>
      <c r="E74" s="123">
        <v>0.6</v>
      </c>
      <c r="F74" s="123">
        <v>0.70000000000000007</v>
      </c>
      <c r="G74" s="89">
        <v>1</v>
      </c>
      <c r="H74" s="50"/>
      <c r="I74" s="75">
        <v>20</v>
      </c>
      <c r="J74" s="75">
        <v>0</v>
      </c>
      <c r="M74" s="154" t="str">
        <f>""</f>
        <v/>
      </c>
      <c r="N74" s="74" t="str">
        <f>""</f>
        <v/>
      </c>
      <c r="O74" s="154" t="str">
        <f>""</f>
        <v/>
      </c>
      <c r="P74" s="74" t="str">
        <f>""</f>
        <v/>
      </c>
      <c r="Q74" s="154" t="str">
        <f>""</f>
        <v/>
      </c>
      <c r="R74" s="74" t="str">
        <f>""</f>
        <v/>
      </c>
      <c r="S74" s="74" t="str">
        <f>""</f>
        <v/>
      </c>
      <c r="T74" s="74" t="str">
        <f>""</f>
        <v/>
      </c>
      <c r="U74" s="74" t="str">
        <f>""</f>
        <v/>
      </c>
      <c r="V74" s="74" t="str">
        <f>""</f>
        <v/>
      </c>
      <c r="W74" s="74" t="str">
        <f>""</f>
        <v/>
      </c>
      <c r="X74" s="74" t="str">
        <f>""</f>
        <v/>
      </c>
      <c r="Y74" s="74" t="str">
        <f>""</f>
        <v/>
      </c>
      <c r="Z74" s="74" t="str">
        <f>""</f>
        <v/>
      </c>
    </row>
    <row r="75" spans="1:26" x14ac:dyDescent="0.25">
      <c r="A75" s="73">
        <v>12426965</v>
      </c>
      <c r="B75" s="73" t="s">
        <v>141</v>
      </c>
      <c r="C75" s="73">
        <v>12426965</v>
      </c>
      <c r="D75" s="73" t="s">
        <v>110</v>
      </c>
      <c r="E75" s="123">
        <v>0.6</v>
      </c>
      <c r="F75" s="123">
        <v>0.70000000000000007</v>
      </c>
      <c r="G75" s="89">
        <v>1</v>
      </c>
      <c r="H75" s="50"/>
      <c r="I75" s="75">
        <v>20</v>
      </c>
      <c r="J75" s="75">
        <v>0</v>
      </c>
      <c r="L75" s="74" t="s">
        <v>668</v>
      </c>
      <c r="M75" s="154" t="str">
        <f>""</f>
        <v/>
      </c>
      <c r="N75" s="74" t="str">
        <f>""</f>
        <v/>
      </c>
      <c r="O75" s="154" t="str">
        <f>""</f>
        <v/>
      </c>
      <c r="P75" s="74" t="str">
        <f>""</f>
        <v/>
      </c>
      <c r="Q75" s="154" t="str">
        <f>""</f>
        <v/>
      </c>
      <c r="R75" s="74" t="str">
        <f>""</f>
        <v/>
      </c>
      <c r="S75" s="74" t="str">
        <f>""</f>
        <v/>
      </c>
      <c r="T75" s="74" t="str">
        <f>""</f>
        <v/>
      </c>
      <c r="U75" s="74" t="str">
        <f>""</f>
        <v/>
      </c>
      <c r="V75" s="74" t="str">
        <f>""</f>
        <v/>
      </c>
      <c r="W75" s="74" t="str">
        <f>""</f>
        <v/>
      </c>
      <c r="X75" s="74" t="str">
        <f>""</f>
        <v/>
      </c>
      <c r="Y75" s="74" t="str">
        <f>""</f>
        <v/>
      </c>
      <c r="Z75" s="74" t="str">
        <f>""</f>
        <v/>
      </c>
    </row>
    <row r="76" spans="1:26" x14ac:dyDescent="0.25">
      <c r="A76" s="73">
        <v>11621612</v>
      </c>
      <c r="B76" s="73" t="s">
        <v>142</v>
      </c>
      <c r="C76" s="73">
        <v>11621612</v>
      </c>
      <c r="D76" s="73" t="s">
        <v>110</v>
      </c>
      <c r="E76" s="123">
        <v>0.6</v>
      </c>
      <c r="F76" s="123">
        <v>0.70000000000000007</v>
      </c>
      <c r="G76" s="89">
        <v>1</v>
      </c>
      <c r="H76" s="50"/>
      <c r="I76" s="75">
        <v>20</v>
      </c>
      <c r="J76" s="75">
        <v>0</v>
      </c>
      <c r="L76" s="74" t="s">
        <v>670</v>
      </c>
      <c r="M76" s="154" t="str">
        <f>""</f>
        <v/>
      </c>
      <c r="N76" s="74" t="str">
        <f>""</f>
        <v/>
      </c>
      <c r="O76" s="154" t="str">
        <f>""</f>
        <v/>
      </c>
      <c r="P76" s="74" t="str">
        <f>""</f>
        <v/>
      </c>
      <c r="Q76" s="154" t="str">
        <f>""</f>
        <v/>
      </c>
      <c r="R76" s="74" t="str">
        <f>""</f>
        <v/>
      </c>
      <c r="S76" s="74" t="str">
        <f>""</f>
        <v/>
      </c>
      <c r="T76" s="74" t="str">
        <f>""</f>
        <v/>
      </c>
      <c r="U76" s="74" t="str">
        <f>""</f>
        <v/>
      </c>
      <c r="V76" s="74" t="str">
        <f>""</f>
        <v/>
      </c>
      <c r="W76" s="74" t="str">
        <f>""</f>
        <v/>
      </c>
      <c r="X76" s="74" t="str">
        <f>""</f>
        <v/>
      </c>
      <c r="Y76" s="74" t="str">
        <f>""</f>
        <v/>
      </c>
      <c r="Z76" s="74" t="str">
        <f>""</f>
        <v/>
      </c>
    </row>
    <row r="77" spans="1:26" x14ac:dyDescent="0.25">
      <c r="A77" s="73">
        <v>19185000053</v>
      </c>
      <c r="B77" s="73" t="s">
        <v>143</v>
      </c>
      <c r="C77" s="73">
        <v>19185000053</v>
      </c>
      <c r="D77" s="73" t="s">
        <v>110</v>
      </c>
      <c r="E77" s="123">
        <v>0.6</v>
      </c>
      <c r="F77" s="123">
        <v>0.70000000000000007</v>
      </c>
      <c r="G77" s="89">
        <v>1</v>
      </c>
      <c r="H77" s="50"/>
      <c r="I77" s="75">
        <v>20</v>
      </c>
      <c r="J77" s="75">
        <v>0</v>
      </c>
      <c r="M77" s="154" t="str">
        <f>""</f>
        <v/>
      </c>
      <c r="N77" s="74" t="str">
        <f>""</f>
        <v/>
      </c>
      <c r="O77" s="154" t="str">
        <f>""</f>
        <v/>
      </c>
      <c r="P77" s="74" t="str">
        <f>""</f>
        <v/>
      </c>
      <c r="Q77" s="154" t="str">
        <f>""</f>
        <v/>
      </c>
      <c r="R77" s="74" t="str">
        <f>""</f>
        <v/>
      </c>
      <c r="S77" s="74" t="str">
        <f>""</f>
        <v/>
      </c>
      <c r="T77" s="74" t="str">
        <f>""</f>
        <v/>
      </c>
      <c r="U77" s="74" t="str">
        <f>""</f>
        <v/>
      </c>
      <c r="V77" s="74" t="str">
        <f>""</f>
        <v/>
      </c>
      <c r="W77" s="74" t="str">
        <f>""</f>
        <v/>
      </c>
      <c r="X77" s="74" t="str">
        <f>""</f>
        <v/>
      </c>
      <c r="Y77" s="74" t="str">
        <f>""</f>
        <v/>
      </c>
      <c r="Z77" s="74" t="str">
        <f>""</f>
        <v/>
      </c>
    </row>
    <row r="78" spans="1:26" x14ac:dyDescent="0.25">
      <c r="A78" s="73">
        <v>12087464</v>
      </c>
      <c r="B78" s="73" t="s">
        <v>86</v>
      </c>
      <c r="C78" s="73">
        <v>12087464</v>
      </c>
      <c r="D78" s="73" t="s">
        <v>110</v>
      </c>
      <c r="E78" s="123">
        <v>0.6</v>
      </c>
      <c r="F78" s="123">
        <v>0.70000000000000007</v>
      </c>
      <c r="G78" s="89">
        <v>1</v>
      </c>
      <c r="H78" s="50"/>
      <c r="I78" s="75">
        <v>20</v>
      </c>
      <c r="J78" s="75">
        <v>0</v>
      </c>
      <c r="L78" s="74" t="s">
        <v>667</v>
      </c>
      <c r="M78" s="154" t="str">
        <f>""</f>
        <v/>
      </c>
      <c r="N78" s="74" t="str">
        <f>""</f>
        <v/>
      </c>
      <c r="O78" s="154" t="str">
        <f>""</f>
        <v/>
      </c>
      <c r="P78" s="74" t="str">
        <f>""</f>
        <v/>
      </c>
      <c r="Q78" s="154" t="str">
        <f>""</f>
        <v/>
      </c>
      <c r="R78" s="74" t="str">
        <f>""</f>
        <v/>
      </c>
      <c r="S78" s="74" t="str">
        <f>""</f>
        <v/>
      </c>
      <c r="T78" s="74" t="str">
        <f>""</f>
        <v/>
      </c>
      <c r="U78" s="74" t="str">
        <f>""</f>
        <v/>
      </c>
      <c r="V78" s="74" t="str">
        <f>""</f>
        <v/>
      </c>
      <c r="W78" s="74" t="str">
        <f>""</f>
        <v/>
      </c>
      <c r="X78" s="74" t="str">
        <f>""</f>
        <v/>
      </c>
      <c r="Y78" s="74" t="str">
        <f>""</f>
        <v/>
      </c>
      <c r="Z78" s="74" t="str">
        <f>""</f>
        <v/>
      </c>
    </row>
    <row r="79" spans="1:26" x14ac:dyDescent="0.25">
      <c r="A79" s="73">
        <v>12563144</v>
      </c>
      <c r="B79" s="73" t="s">
        <v>144</v>
      </c>
      <c r="C79" s="73">
        <v>12563144</v>
      </c>
      <c r="D79" s="73" t="s">
        <v>110</v>
      </c>
      <c r="E79" s="123">
        <v>0.6</v>
      </c>
      <c r="F79" s="123">
        <v>0.70000000000000007</v>
      </c>
      <c r="G79" s="89">
        <v>1</v>
      </c>
      <c r="H79" s="50"/>
      <c r="I79" s="75">
        <v>20</v>
      </c>
      <c r="J79" s="75">
        <v>0</v>
      </c>
      <c r="L79" s="74" t="s">
        <v>667</v>
      </c>
      <c r="M79" s="154" t="str">
        <f>""</f>
        <v/>
      </c>
      <c r="N79" s="74" t="str">
        <f>""</f>
        <v/>
      </c>
      <c r="O79" s="154" t="str">
        <f>""</f>
        <v/>
      </c>
      <c r="P79" s="74" t="str">
        <f>""</f>
        <v/>
      </c>
      <c r="Q79" s="154" t="str">
        <f>""</f>
        <v/>
      </c>
      <c r="R79" s="74" t="str">
        <f>""</f>
        <v/>
      </c>
      <c r="S79" s="74" t="str">
        <f>""</f>
        <v/>
      </c>
      <c r="T79" s="74" t="str">
        <f>""</f>
        <v/>
      </c>
      <c r="U79" s="74" t="str">
        <f>""</f>
        <v/>
      </c>
      <c r="V79" s="74" t="str">
        <f>""</f>
        <v/>
      </c>
      <c r="W79" s="74" t="str">
        <f>""</f>
        <v/>
      </c>
      <c r="X79" s="74" t="str">
        <f>""</f>
        <v/>
      </c>
      <c r="Y79" s="74" t="str">
        <f>""</f>
        <v/>
      </c>
      <c r="Z79" s="74" t="str">
        <f>""</f>
        <v/>
      </c>
    </row>
    <row r="80" spans="1:26" x14ac:dyDescent="0.25">
      <c r="A80" s="73">
        <v>24585201</v>
      </c>
      <c r="B80" s="73" t="s">
        <v>145</v>
      </c>
      <c r="C80" s="73">
        <v>24585201</v>
      </c>
      <c r="D80" s="73" t="s">
        <v>110</v>
      </c>
      <c r="E80" s="123">
        <v>0.6</v>
      </c>
      <c r="F80" s="123">
        <v>0.70000000000000007</v>
      </c>
      <c r="G80" s="89">
        <v>1</v>
      </c>
      <c r="H80" s="50"/>
      <c r="I80" s="75">
        <v>20</v>
      </c>
      <c r="J80" s="75">
        <v>0</v>
      </c>
      <c r="M80" s="154" t="str">
        <f>""</f>
        <v/>
      </c>
      <c r="N80" s="74" t="str">
        <f>""</f>
        <v/>
      </c>
      <c r="O80" s="154" t="str">
        <f>""</f>
        <v/>
      </c>
      <c r="P80" s="74" t="str">
        <f>""</f>
        <v/>
      </c>
      <c r="Q80" s="154" t="str">
        <f>""</f>
        <v/>
      </c>
      <c r="R80" s="74" t="str">
        <f>""</f>
        <v/>
      </c>
      <c r="S80" s="74" t="str">
        <f>""</f>
        <v/>
      </c>
      <c r="T80" s="74" t="str">
        <f>""</f>
        <v/>
      </c>
      <c r="U80" s="74" t="str">
        <f>""</f>
        <v/>
      </c>
      <c r="V80" s="74" t="str">
        <f>""</f>
        <v/>
      </c>
      <c r="W80" s="74" t="str">
        <f>""</f>
        <v/>
      </c>
      <c r="X80" s="74" t="str">
        <f>""</f>
        <v/>
      </c>
      <c r="Y80" s="74" t="str">
        <f>""</f>
        <v/>
      </c>
      <c r="Z80" s="74" t="str">
        <f>""</f>
        <v/>
      </c>
    </row>
    <row r="81" spans="1:26" x14ac:dyDescent="0.25">
      <c r="A81" s="73">
        <v>23445646</v>
      </c>
      <c r="B81" s="73" t="s">
        <v>146</v>
      </c>
      <c r="C81" s="73">
        <v>23445646</v>
      </c>
      <c r="D81" s="73" t="s">
        <v>110</v>
      </c>
      <c r="E81" s="123">
        <v>0.6</v>
      </c>
      <c r="F81" s="123">
        <v>0.70000000000000007</v>
      </c>
      <c r="G81" s="89">
        <v>1</v>
      </c>
      <c r="H81" s="50"/>
      <c r="I81" s="75">
        <v>20</v>
      </c>
      <c r="J81" s="75">
        <v>0</v>
      </c>
      <c r="M81" s="154" t="str">
        <f>""</f>
        <v/>
      </c>
      <c r="N81" s="74" t="str">
        <f>""</f>
        <v/>
      </c>
      <c r="O81" s="154" t="str">
        <f>""</f>
        <v/>
      </c>
      <c r="P81" s="74" t="str">
        <f>""</f>
        <v/>
      </c>
      <c r="Q81" s="154" t="str">
        <f>""</f>
        <v/>
      </c>
      <c r="R81" s="74" t="str">
        <f>""</f>
        <v/>
      </c>
      <c r="S81" s="74" t="str">
        <f>""</f>
        <v/>
      </c>
      <c r="T81" s="74" t="str">
        <f>""</f>
        <v/>
      </c>
      <c r="U81" s="74" t="str">
        <f>""</f>
        <v/>
      </c>
      <c r="V81" s="74" t="str">
        <f>""</f>
        <v/>
      </c>
      <c r="W81" s="74" t="str">
        <f>""</f>
        <v/>
      </c>
      <c r="X81" s="74" t="str">
        <f>""</f>
        <v/>
      </c>
      <c r="Y81" s="74" t="str">
        <f>""</f>
        <v/>
      </c>
      <c r="Z81" s="74" t="str">
        <f>""</f>
        <v/>
      </c>
    </row>
    <row r="82" spans="1:26" x14ac:dyDescent="0.25">
      <c r="A82" s="73">
        <v>201496002</v>
      </c>
      <c r="B82" s="73" t="s">
        <v>147</v>
      </c>
      <c r="C82" s="73">
        <v>201496002</v>
      </c>
      <c r="D82" s="73" t="s">
        <v>110</v>
      </c>
      <c r="E82" s="123">
        <v>0.6</v>
      </c>
      <c r="F82" s="123">
        <v>0.70000000000000007</v>
      </c>
      <c r="G82" s="89">
        <v>1</v>
      </c>
      <c r="H82" s="50"/>
      <c r="I82" s="75">
        <v>20</v>
      </c>
      <c r="J82" s="75">
        <v>0</v>
      </c>
      <c r="L82" s="74" t="s">
        <v>671</v>
      </c>
      <c r="M82" s="154" t="str">
        <f>""</f>
        <v/>
      </c>
      <c r="N82" s="74" t="str">
        <f>""</f>
        <v/>
      </c>
      <c r="O82" s="154" t="str">
        <f>""</f>
        <v/>
      </c>
      <c r="P82" s="74" t="str">
        <f>""</f>
        <v/>
      </c>
      <c r="Q82" s="154" t="str">
        <f>""</f>
        <v/>
      </c>
      <c r="R82" s="74" t="str">
        <f>""</f>
        <v/>
      </c>
      <c r="S82" s="74" t="str">
        <f>""</f>
        <v/>
      </c>
      <c r="T82" s="74" t="str">
        <f>""</f>
        <v/>
      </c>
      <c r="U82" s="74" t="str">
        <f>""</f>
        <v/>
      </c>
      <c r="V82" s="74" t="str">
        <f>""</f>
        <v/>
      </c>
      <c r="W82" s="74" t="str">
        <f>""</f>
        <v/>
      </c>
      <c r="X82" s="74" t="str">
        <f>""</f>
        <v/>
      </c>
      <c r="Y82" s="74" t="str">
        <f>""</f>
        <v/>
      </c>
      <c r="Z82" s="74" t="str">
        <f>""</f>
        <v/>
      </c>
    </row>
    <row r="83" spans="1:26" x14ac:dyDescent="0.25">
      <c r="A83" s="73">
        <v>13566027</v>
      </c>
      <c r="B83" s="73" t="s">
        <v>148</v>
      </c>
      <c r="C83" s="73">
        <v>13566027</v>
      </c>
      <c r="D83" s="73" t="s">
        <v>110</v>
      </c>
      <c r="E83" s="123">
        <v>0.6</v>
      </c>
      <c r="F83" s="123">
        <v>0.70000000000000007</v>
      </c>
      <c r="G83" s="89">
        <v>1</v>
      </c>
      <c r="H83" s="50"/>
      <c r="I83" s="75">
        <v>20</v>
      </c>
      <c r="J83" s="75">
        <v>0</v>
      </c>
      <c r="M83" s="154" t="str">
        <f>""</f>
        <v/>
      </c>
      <c r="N83" s="74" t="str">
        <f>""</f>
        <v/>
      </c>
      <c r="O83" s="154" t="str">
        <f>""</f>
        <v/>
      </c>
      <c r="P83" s="74" t="str">
        <f>""</f>
        <v/>
      </c>
      <c r="Q83" s="154" t="str">
        <f>""</f>
        <v/>
      </c>
      <c r="R83" s="74" t="str">
        <f>""</f>
        <v/>
      </c>
      <c r="S83" s="74" t="str">
        <f>""</f>
        <v/>
      </c>
      <c r="T83" s="74" t="str">
        <f>""</f>
        <v/>
      </c>
      <c r="U83" s="74" t="str">
        <f>""</f>
        <v/>
      </c>
      <c r="V83" s="74" t="str">
        <f>""</f>
        <v/>
      </c>
      <c r="W83" s="74" t="str">
        <f>""</f>
        <v/>
      </c>
      <c r="X83" s="74" t="str">
        <f>""</f>
        <v/>
      </c>
      <c r="Y83" s="74" t="str">
        <f>""</f>
        <v/>
      </c>
      <c r="Z83" s="74" t="str">
        <f>""</f>
        <v/>
      </c>
    </row>
    <row r="84" spans="1:26" x14ac:dyDescent="0.25">
      <c r="A84" s="73">
        <v>182442474</v>
      </c>
      <c r="B84" s="73" t="s">
        <v>149</v>
      </c>
      <c r="C84" s="73">
        <v>182442474</v>
      </c>
      <c r="D84" s="73" t="s">
        <v>110</v>
      </c>
      <c r="E84" s="123">
        <v>0.6</v>
      </c>
      <c r="F84" s="123">
        <v>0.70000000000000007</v>
      </c>
      <c r="G84" s="89">
        <v>1</v>
      </c>
      <c r="H84" s="50"/>
      <c r="I84" s="75">
        <v>20</v>
      </c>
      <c r="J84" s="75">
        <v>0</v>
      </c>
      <c r="L84" s="74" t="s">
        <v>667</v>
      </c>
      <c r="M84" s="154" t="str">
        <f>""</f>
        <v/>
      </c>
      <c r="N84" s="74" t="str">
        <f>""</f>
        <v/>
      </c>
      <c r="O84" s="154" t="str">
        <f>""</f>
        <v/>
      </c>
      <c r="P84" s="74" t="str">
        <f>""</f>
        <v/>
      </c>
      <c r="Q84" s="154" t="str">
        <f>""</f>
        <v/>
      </c>
      <c r="R84" s="74" t="str">
        <f>""</f>
        <v/>
      </c>
      <c r="S84" s="74" t="str">
        <f>""</f>
        <v/>
      </c>
      <c r="T84" s="74" t="str">
        <f>""</f>
        <v/>
      </c>
      <c r="U84" s="74" t="str">
        <f>""</f>
        <v/>
      </c>
      <c r="V84" s="74" t="str">
        <f>""</f>
        <v/>
      </c>
      <c r="W84" s="74" t="str">
        <f>""</f>
        <v/>
      </c>
      <c r="X84" s="74" t="str">
        <f>""</f>
        <v/>
      </c>
      <c r="Y84" s="74" t="str">
        <f>""</f>
        <v/>
      </c>
      <c r="Z84" s="74" t="str">
        <f>""</f>
        <v/>
      </c>
    </row>
    <row r="85" spans="1:26" x14ac:dyDescent="0.25">
      <c r="A85" s="73">
        <v>22992922</v>
      </c>
      <c r="B85" s="73" t="s">
        <v>150</v>
      </c>
      <c r="C85" s="73">
        <v>22992922</v>
      </c>
      <c r="D85" s="73" t="s">
        <v>110</v>
      </c>
      <c r="E85" s="123">
        <v>0.6</v>
      </c>
      <c r="F85" s="123">
        <v>0.70000000000000007</v>
      </c>
      <c r="G85" s="89">
        <v>1</v>
      </c>
      <c r="H85" s="50"/>
      <c r="I85" s="75">
        <v>20</v>
      </c>
      <c r="J85" s="75">
        <v>0</v>
      </c>
      <c r="M85" s="154" t="str">
        <f>""</f>
        <v/>
      </c>
      <c r="N85" s="74" t="str">
        <f>""</f>
        <v/>
      </c>
      <c r="O85" s="154" t="str">
        <f>""</f>
        <v/>
      </c>
      <c r="P85" s="74" t="str">
        <f>""</f>
        <v/>
      </c>
      <c r="Q85" s="154" t="str">
        <f>""</f>
        <v/>
      </c>
      <c r="R85" s="74" t="str">
        <f>""</f>
        <v/>
      </c>
      <c r="S85" s="74" t="str">
        <f>""</f>
        <v/>
      </c>
      <c r="T85" s="74" t="str">
        <f>""</f>
        <v/>
      </c>
      <c r="U85" s="74" t="str">
        <f>""</f>
        <v/>
      </c>
      <c r="V85" s="74" t="str">
        <f>""</f>
        <v/>
      </c>
      <c r="W85" s="74" t="str">
        <f>""</f>
        <v/>
      </c>
      <c r="X85" s="74" t="str">
        <f>""</f>
        <v/>
      </c>
      <c r="Y85" s="74" t="str">
        <f>""</f>
        <v/>
      </c>
      <c r="Z85" s="74" t="str">
        <f>""</f>
        <v/>
      </c>
    </row>
    <row r="86" spans="1:26" x14ac:dyDescent="0.25">
      <c r="A86" s="73">
        <v>13646752</v>
      </c>
      <c r="B86" s="73" t="s">
        <v>151</v>
      </c>
      <c r="C86" s="73">
        <v>13646752</v>
      </c>
      <c r="D86" s="73" t="s">
        <v>110</v>
      </c>
      <c r="E86" s="123">
        <v>0.6</v>
      </c>
      <c r="F86" s="123">
        <v>0.70000000000000007</v>
      </c>
      <c r="G86" s="89">
        <v>1</v>
      </c>
      <c r="H86" s="50"/>
      <c r="I86" s="75">
        <v>20</v>
      </c>
      <c r="J86" s="75">
        <v>0</v>
      </c>
      <c r="L86" s="74" t="s">
        <v>670</v>
      </c>
      <c r="M86" s="154" t="str">
        <f>""</f>
        <v/>
      </c>
      <c r="N86" s="74" t="str">
        <f>""</f>
        <v/>
      </c>
      <c r="O86" s="154" t="str">
        <f>""</f>
        <v/>
      </c>
      <c r="P86" s="74" t="str">
        <f>""</f>
        <v/>
      </c>
      <c r="Q86" s="154" t="str">
        <f>""</f>
        <v/>
      </c>
      <c r="R86" s="74" t="str">
        <f>""</f>
        <v/>
      </c>
      <c r="S86" s="74" t="str">
        <f>""</f>
        <v/>
      </c>
      <c r="T86" s="74" t="str">
        <f>""</f>
        <v/>
      </c>
      <c r="U86" s="74" t="str">
        <f>""</f>
        <v/>
      </c>
      <c r="V86" s="74" t="str">
        <f>""</f>
        <v/>
      </c>
      <c r="W86" s="74" t="str">
        <f>""</f>
        <v/>
      </c>
      <c r="X86" s="74" t="str">
        <f>""</f>
        <v/>
      </c>
      <c r="Y86" s="74" t="str">
        <f>""</f>
        <v/>
      </c>
      <c r="Z86" s="74" t="str">
        <f>""</f>
        <v/>
      </c>
    </row>
    <row r="87" spans="1:26" x14ac:dyDescent="0.25">
      <c r="A87" s="73">
        <v>25587286</v>
      </c>
      <c r="B87" s="73" t="s">
        <v>152</v>
      </c>
      <c r="C87" s="73">
        <v>25587286</v>
      </c>
      <c r="D87" s="73" t="s">
        <v>110</v>
      </c>
      <c r="E87" s="123">
        <v>0.6</v>
      </c>
      <c r="F87" s="123">
        <v>0.70000000000000007</v>
      </c>
      <c r="G87" s="89">
        <v>1</v>
      </c>
      <c r="H87" s="50"/>
      <c r="I87" s="75">
        <v>20</v>
      </c>
      <c r="J87" s="75">
        <v>0</v>
      </c>
      <c r="M87" s="154" t="str">
        <f>""</f>
        <v/>
      </c>
      <c r="N87" s="74" t="str">
        <f>""</f>
        <v/>
      </c>
      <c r="O87" s="154" t="str">
        <f>""</f>
        <v/>
      </c>
      <c r="P87" s="74" t="str">
        <f>""</f>
        <v/>
      </c>
      <c r="Q87" s="154" t="str">
        <f>""</f>
        <v/>
      </c>
      <c r="R87" s="74" t="str">
        <f>""</f>
        <v/>
      </c>
      <c r="S87" s="74" t="str">
        <f>""</f>
        <v/>
      </c>
      <c r="T87" s="74" t="str">
        <f>""</f>
        <v/>
      </c>
      <c r="U87" s="74" t="str">
        <f>""</f>
        <v/>
      </c>
      <c r="V87" s="74" t="str">
        <f>""</f>
        <v/>
      </c>
      <c r="W87" s="74" t="str">
        <f>""</f>
        <v/>
      </c>
      <c r="X87" s="74" t="str">
        <f>""</f>
        <v/>
      </c>
      <c r="Y87" s="74" t="str">
        <f>""</f>
        <v/>
      </c>
      <c r="Z87" s="74" t="str">
        <f>""</f>
        <v/>
      </c>
    </row>
    <row r="88" spans="1:26" x14ac:dyDescent="0.25">
      <c r="A88" s="73">
        <v>201442709</v>
      </c>
      <c r="B88" s="73" t="s">
        <v>153</v>
      </c>
      <c r="C88" s="73">
        <v>201442709</v>
      </c>
      <c r="D88" s="73" t="s">
        <v>110</v>
      </c>
      <c r="E88" s="123">
        <v>0.6</v>
      </c>
      <c r="F88" s="123">
        <v>0.70000000000000007</v>
      </c>
      <c r="G88" s="89">
        <v>1</v>
      </c>
      <c r="H88" s="50"/>
      <c r="I88" s="75">
        <v>20</v>
      </c>
      <c r="J88" s="75">
        <v>0</v>
      </c>
      <c r="L88" s="74" t="s">
        <v>671</v>
      </c>
      <c r="M88" s="154" t="str">
        <f>""</f>
        <v/>
      </c>
      <c r="N88" s="74" t="str">
        <f>""</f>
        <v/>
      </c>
      <c r="O88" s="154" t="str">
        <f>""</f>
        <v/>
      </c>
      <c r="P88" s="74" t="str">
        <f>""</f>
        <v/>
      </c>
      <c r="Q88" s="154" t="str">
        <f>""</f>
        <v/>
      </c>
      <c r="R88" s="74" t="str">
        <f>""</f>
        <v/>
      </c>
      <c r="S88" s="74" t="str">
        <f>""</f>
        <v/>
      </c>
      <c r="T88" s="74" t="str">
        <f>""</f>
        <v/>
      </c>
      <c r="U88" s="74" t="str">
        <f>""</f>
        <v/>
      </c>
      <c r="V88" s="74" t="str">
        <f>""</f>
        <v/>
      </c>
      <c r="W88" s="74" t="str">
        <f>""</f>
        <v/>
      </c>
      <c r="X88" s="74" t="str">
        <f>""</f>
        <v/>
      </c>
      <c r="Y88" s="74" t="str">
        <f>""</f>
        <v/>
      </c>
      <c r="Z88" s="74" t="str">
        <f>""</f>
        <v/>
      </c>
    </row>
    <row r="89" spans="1:26" x14ac:dyDescent="0.25">
      <c r="A89" s="73">
        <v>12584571</v>
      </c>
      <c r="B89" s="73" t="s">
        <v>154</v>
      </c>
      <c r="C89" s="73">
        <v>12584571</v>
      </c>
      <c r="D89" s="73" t="s">
        <v>110</v>
      </c>
      <c r="E89" s="123">
        <v>0.6</v>
      </c>
      <c r="F89" s="123">
        <v>0.70000000000000007</v>
      </c>
      <c r="G89" s="89">
        <v>1</v>
      </c>
      <c r="H89" s="50"/>
      <c r="I89" s="75">
        <v>20</v>
      </c>
      <c r="J89" s="75">
        <v>0</v>
      </c>
      <c r="L89" s="74" t="s">
        <v>666</v>
      </c>
      <c r="M89" s="154" t="str">
        <f>""</f>
        <v/>
      </c>
      <c r="N89" s="74" t="str">
        <f>""</f>
        <v/>
      </c>
      <c r="O89" s="154" t="str">
        <f>""</f>
        <v/>
      </c>
      <c r="P89" s="74" t="str">
        <f>""</f>
        <v/>
      </c>
      <c r="Q89" s="154" t="str">
        <f>""</f>
        <v/>
      </c>
      <c r="R89" s="74" t="str">
        <f>""</f>
        <v/>
      </c>
      <c r="S89" s="74" t="str">
        <f>""</f>
        <v/>
      </c>
      <c r="T89" s="74" t="str">
        <f>""</f>
        <v/>
      </c>
      <c r="U89" s="74" t="str">
        <f>""</f>
        <v/>
      </c>
      <c r="V89" s="74" t="str">
        <f>""</f>
        <v/>
      </c>
      <c r="W89" s="74" t="str">
        <f>""</f>
        <v/>
      </c>
      <c r="X89" s="74" t="str">
        <f>""</f>
        <v/>
      </c>
      <c r="Y89" s="74" t="str">
        <f>""</f>
        <v/>
      </c>
      <c r="Z89" s="74" t="str">
        <f>""</f>
        <v/>
      </c>
    </row>
    <row r="90" spans="1:26" x14ac:dyDescent="0.25">
      <c r="A90" s="73">
        <v>12012387</v>
      </c>
      <c r="B90" s="73" t="s">
        <v>155</v>
      </c>
      <c r="C90" s="73">
        <v>12012387</v>
      </c>
      <c r="D90" s="73" t="s">
        <v>110</v>
      </c>
      <c r="E90" s="123">
        <v>0.6</v>
      </c>
      <c r="F90" s="123">
        <v>0.70000000000000007</v>
      </c>
      <c r="G90" s="89">
        <v>1</v>
      </c>
      <c r="H90" s="50"/>
      <c r="I90" s="75">
        <v>20</v>
      </c>
      <c r="J90" s="75">
        <v>0</v>
      </c>
      <c r="L90" s="74" t="s">
        <v>668</v>
      </c>
      <c r="M90" s="154" t="str">
        <f>""</f>
        <v/>
      </c>
      <c r="N90" s="74" t="str">
        <f>""</f>
        <v/>
      </c>
      <c r="O90" s="154" t="str">
        <f>""</f>
        <v/>
      </c>
      <c r="P90" s="74" t="str">
        <f>""</f>
        <v/>
      </c>
      <c r="Q90" s="154" t="str">
        <f>""</f>
        <v/>
      </c>
      <c r="R90" s="74" t="str">
        <f>""</f>
        <v/>
      </c>
      <c r="S90" s="74" t="str">
        <f>""</f>
        <v/>
      </c>
      <c r="T90" s="74" t="str">
        <f>""</f>
        <v/>
      </c>
      <c r="U90" s="74" t="str">
        <f>""</f>
        <v/>
      </c>
      <c r="V90" s="74" t="str">
        <f>""</f>
        <v/>
      </c>
      <c r="W90" s="74" t="str">
        <f>""</f>
        <v/>
      </c>
      <c r="X90" s="74" t="str">
        <f>""</f>
        <v/>
      </c>
      <c r="Y90" s="74" t="str">
        <f>""</f>
        <v/>
      </c>
      <c r="Z90" s="74" t="str">
        <f>""</f>
        <v/>
      </c>
    </row>
    <row r="91" spans="1:26" x14ac:dyDescent="0.25">
      <c r="A91" s="73">
        <v>23443508</v>
      </c>
      <c r="B91" s="73" t="s">
        <v>156</v>
      </c>
      <c r="C91" s="73">
        <v>23443508</v>
      </c>
      <c r="D91" s="73" t="s">
        <v>110</v>
      </c>
      <c r="E91" s="123">
        <v>0.6</v>
      </c>
      <c r="F91" s="123">
        <v>0.70000000000000007</v>
      </c>
      <c r="G91" s="89">
        <v>1</v>
      </c>
      <c r="H91" s="50"/>
      <c r="I91" s="75">
        <v>20</v>
      </c>
      <c r="J91" s="75">
        <v>0</v>
      </c>
      <c r="M91" s="154" t="str">
        <f>""</f>
        <v/>
      </c>
      <c r="N91" s="74" t="str">
        <f>""</f>
        <v/>
      </c>
      <c r="O91" s="154" t="str">
        <f>""</f>
        <v/>
      </c>
      <c r="P91" s="74" t="str">
        <f>""</f>
        <v/>
      </c>
      <c r="Q91" s="154" t="str">
        <f>""</f>
        <v/>
      </c>
      <c r="R91" s="74" t="str">
        <f>""</f>
        <v/>
      </c>
      <c r="S91" s="74" t="str">
        <f>""</f>
        <v/>
      </c>
      <c r="T91" s="74" t="str">
        <f>""</f>
        <v/>
      </c>
      <c r="U91" s="74" t="str">
        <f>""</f>
        <v/>
      </c>
      <c r="V91" s="74" t="str">
        <f>""</f>
        <v/>
      </c>
      <c r="W91" s="74" t="str">
        <f>""</f>
        <v/>
      </c>
      <c r="X91" s="74" t="str">
        <f>""</f>
        <v/>
      </c>
      <c r="Y91" s="74" t="str">
        <f>""</f>
        <v/>
      </c>
      <c r="Z91" s="74" t="str">
        <f>""</f>
        <v/>
      </c>
    </row>
    <row r="92" spans="1:26" x14ac:dyDescent="0.25">
      <c r="A92" s="73">
        <v>30072000063</v>
      </c>
      <c r="B92" s="73" t="s">
        <v>157</v>
      </c>
      <c r="C92" s="73">
        <v>30072000063</v>
      </c>
      <c r="D92" s="73" t="s">
        <v>110</v>
      </c>
      <c r="E92" s="123">
        <v>0.6</v>
      </c>
      <c r="F92" s="123">
        <v>0.70000000000000007</v>
      </c>
      <c r="G92" s="89">
        <v>1</v>
      </c>
      <c r="H92" s="50"/>
      <c r="I92" s="75">
        <v>20</v>
      </c>
      <c r="J92" s="75">
        <v>0</v>
      </c>
      <c r="L92" s="74" t="s">
        <v>668</v>
      </c>
      <c r="M92" s="154" t="str">
        <f>""</f>
        <v/>
      </c>
      <c r="N92" s="74" t="str">
        <f>""</f>
        <v/>
      </c>
      <c r="O92" s="154" t="str">
        <f>""</f>
        <v/>
      </c>
      <c r="P92" s="74" t="str">
        <f>""</f>
        <v/>
      </c>
      <c r="Q92" s="154" t="str">
        <f>""</f>
        <v/>
      </c>
      <c r="R92" s="74" t="str">
        <f>""</f>
        <v/>
      </c>
      <c r="S92" s="74" t="str">
        <f>""</f>
        <v/>
      </c>
      <c r="T92" s="74" t="str">
        <f>""</f>
        <v/>
      </c>
      <c r="U92" s="74" t="str">
        <f>""</f>
        <v/>
      </c>
      <c r="V92" s="74" t="str">
        <f>""</f>
        <v/>
      </c>
      <c r="W92" s="74" t="str">
        <f>""</f>
        <v/>
      </c>
      <c r="X92" s="74" t="str">
        <f>""</f>
        <v/>
      </c>
      <c r="Y92" s="74" t="str">
        <f>""</f>
        <v/>
      </c>
      <c r="Z92" s="74" t="str">
        <f>""</f>
        <v/>
      </c>
    </row>
    <row r="93" spans="1:26" x14ac:dyDescent="0.25">
      <c r="A93" s="73">
        <v>11957180</v>
      </c>
      <c r="B93" s="73" t="s">
        <v>158</v>
      </c>
      <c r="C93" s="73">
        <v>11957180</v>
      </c>
      <c r="D93" s="73" t="s">
        <v>110</v>
      </c>
      <c r="E93" s="123">
        <v>0.6</v>
      </c>
      <c r="F93" s="123">
        <v>0.70000000000000007</v>
      </c>
      <c r="G93" s="89">
        <v>1</v>
      </c>
      <c r="H93" s="50"/>
      <c r="I93" s="75">
        <v>20</v>
      </c>
      <c r="J93" s="75">
        <v>0</v>
      </c>
      <c r="L93" s="74" t="s">
        <v>670</v>
      </c>
      <c r="M93" s="154" t="str">
        <f>""</f>
        <v/>
      </c>
      <c r="N93" s="74" t="str">
        <f>""</f>
        <v/>
      </c>
      <c r="O93" s="154" t="str">
        <f>""</f>
        <v/>
      </c>
      <c r="P93" s="74" t="str">
        <f>""</f>
        <v/>
      </c>
      <c r="Q93" s="154" t="str">
        <f>""</f>
        <v/>
      </c>
      <c r="R93" s="74" t="str">
        <f>""</f>
        <v/>
      </c>
      <c r="S93" s="74" t="str">
        <f>""</f>
        <v/>
      </c>
      <c r="T93" s="74" t="str">
        <f>""</f>
        <v/>
      </c>
      <c r="U93" s="74" t="str">
        <f>""</f>
        <v/>
      </c>
      <c r="V93" s="74" t="str">
        <f>""</f>
        <v/>
      </c>
      <c r="W93" s="74" t="str">
        <f>""</f>
        <v/>
      </c>
      <c r="X93" s="74" t="str">
        <f>""</f>
        <v/>
      </c>
      <c r="Y93" s="74" t="str">
        <f>""</f>
        <v/>
      </c>
      <c r="Z93" s="74" t="str">
        <f>""</f>
        <v/>
      </c>
    </row>
    <row r="94" spans="1:26" x14ac:dyDescent="0.25">
      <c r="A94" s="73">
        <v>12118343</v>
      </c>
      <c r="B94" s="73" t="s">
        <v>159</v>
      </c>
      <c r="C94" s="73">
        <v>12118343</v>
      </c>
      <c r="D94" s="73" t="s">
        <v>110</v>
      </c>
      <c r="E94" s="123">
        <v>0.6</v>
      </c>
      <c r="F94" s="123">
        <v>0.70000000000000007</v>
      </c>
      <c r="G94" s="89">
        <v>1</v>
      </c>
      <c r="H94" s="50"/>
      <c r="I94" s="75">
        <v>20</v>
      </c>
      <c r="J94" s="75">
        <v>0</v>
      </c>
      <c r="L94" s="74" t="s">
        <v>670</v>
      </c>
      <c r="M94" s="154" t="str">
        <f>""</f>
        <v/>
      </c>
      <c r="N94" s="74" t="str">
        <f>""</f>
        <v/>
      </c>
      <c r="O94" s="154" t="str">
        <f>""</f>
        <v/>
      </c>
      <c r="P94" s="74" t="str">
        <f>""</f>
        <v/>
      </c>
      <c r="Q94" s="154" t="str">
        <f>""</f>
        <v/>
      </c>
      <c r="R94" s="74" t="str">
        <f>""</f>
        <v/>
      </c>
      <c r="S94" s="74" t="str">
        <f>""</f>
        <v/>
      </c>
      <c r="T94" s="74" t="str">
        <f>""</f>
        <v/>
      </c>
      <c r="U94" s="74" t="str">
        <f>""</f>
        <v/>
      </c>
      <c r="V94" s="74" t="str">
        <f>""</f>
        <v/>
      </c>
      <c r="W94" s="74" t="str">
        <f>""</f>
        <v/>
      </c>
      <c r="X94" s="74" t="str">
        <f>""</f>
        <v/>
      </c>
      <c r="Y94" s="74" t="str">
        <f>""</f>
        <v/>
      </c>
      <c r="Z94" s="74" t="str">
        <f>""</f>
        <v/>
      </c>
    </row>
    <row r="95" spans="1:26" x14ac:dyDescent="0.25">
      <c r="A95" s="73">
        <v>23908562</v>
      </c>
      <c r="B95" s="73" t="s">
        <v>160</v>
      </c>
      <c r="C95" s="73">
        <v>23908562</v>
      </c>
      <c r="D95" s="73" t="s">
        <v>110</v>
      </c>
      <c r="E95" s="123">
        <v>0.6</v>
      </c>
      <c r="F95" s="123">
        <v>0.70000000000000007</v>
      </c>
      <c r="G95" s="89">
        <v>1</v>
      </c>
      <c r="H95" s="50"/>
      <c r="I95" s="75">
        <v>20</v>
      </c>
      <c r="J95" s="75">
        <v>0</v>
      </c>
      <c r="M95" s="154" t="str">
        <f>""</f>
        <v/>
      </c>
      <c r="N95" s="74" t="str">
        <f>""</f>
        <v/>
      </c>
      <c r="O95" s="154" t="str">
        <f>""</f>
        <v/>
      </c>
      <c r="P95" s="74" t="str">
        <f>""</f>
        <v/>
      </c>
      <c r="Q95" s="154" t="str">
        <f>""</f>
        <v/>
      </c>
      <c r="R95" s="74" t="str">
        <f>""</f>
        <v/>
      </c>
      <c r="S95" s="74" t="str">
        <f>""</f>
        <v/>
      </c>
      <c r="T95" s="74" t="str">
        <f>""</f>
        <v/>
      </c>
      <c r="U95" s="74" t="str">
        <f>""</f>
        <v/>
      </c>
      <c r="V95" s="74" t="str">
        <f>""</f>
        <v/>
      </c>
      <c r="W95" s="74" t="str">
        <f>""</f>
        <v/>
      </c>
      <c r="X95" s="74" t="str">
        <f>""</f>
        <v/>
      </c>
      <c r="Y95" s="74" t="str">
        <f>""</f>
        <v/>
      </c>
      <c r="Z95" s="74" t="str">
        <f>""</f>
        <v/>
      </c>
    </row>
    <row r="96" spans="1:26" x14ac:dyDescent="0.25">
      <c r="A96" s="73">
        <v>23413326</v>
      </c>
      <c r="B96" s="73" t="s">
        <v>161</v>
      </c>
      <c r="C96" s="73">
        <v>23413326</v>
      </c>
      <c r="D96" s="73" t="s">
        <v>110</v>
      </c>
      <c r="E96" s="123">
        <v>0.6</v>
      </c>
      <c r="F96" s="123">
        <v>0.70000000000000007</v>
      </c>
      <c r="G96" s="89">
        <v>1</v>
      </c>
      <c r="H96" s="50"/>
      <c r="I96" s="75">
        <v>20</v>
      </c>
      <c r="J96" s="75">
        <v>0</v>
      </c>
      <c r="M96" s="154" t="str">
        <f>""</f>
        <v/>
      </c>
      <c r="N96" s="74" t="str">
        <f>""</f>
        <v/>
      </c>
      <c r="O96" s="154" t="str">
        <f>""</f>
        <v/>
      </c>
      <c r="P96" s="74" t="str">
        <f>""</f>
        <v/>
      </c>
      <c r="Q96" s="154" t="str">
        <f>""</f>
        <v/>
      </c>
      <c r="R96" s="74" t="str">
        <f>""</f>
        <v/>
      </c>
      <c r="S96" s="74" t="str">
        <f>""</f>
        <v/>
      </c>
      <c r="T96" s="74" t="str">
        <f>""</f>
        <v/>
      </c>
      <c r="U96" s="74" t="str">
        <f>""</f>
        <v/>
      </c>
      <c r="V96" s="74" t="str">
        <f>""</f>
        <v/>
      </c>
      <c r="W96" s="74" t="str">
        <f>""</f>
        <v/>
      </c>
      <c r="X96" s="74" t="str">
        <f>""</f>
        <v/>
      </c>
      <c r="Y96" s="74" t="str">
        <f>""</f>
        <v/>
      </c>
      <c r="Z96" s="74" t="str">
        <f>""</f>
        <v/>
      </c>
    </row>
    <row r="97" spans="1:26" x14ac:dyDescent="0.25">
      <c r="A97" s="73">
        <v>225307588</v>
      </c>
      <c r="B97" s="73" t="s">
        <v>162</v>
      </c>
      <c r="C97" s="73">
        <v>225307588</v>
      </c>
      <c r="D97" s="73" t="s">
        <v>110</v>
      </c>
      <c r="E97" s="123">
        <v>0.6</v>
      </c>
      <c r="F97" s="123">
        <v>0.70000000000000007</v>
      </c>
      <c r="G97" s="89">
        <v>1</v>
      </c>
      <c r="H97" s="50"/>
      <c r="I97" s="75">
        <v>20</v>
      </c>
      <c r="J97" s="75">
        <v>0</v>
      </c>
      <c r="M97" s="154" t="str">
        <f>""</f>
        <v/>
      </c>
      <c r="N97" s="74" t="str">
        <f>""</f>
        <v/>
      </c>
      <c r="O97" s="154" t="str">
        <f>""</f>
        <v/>
      </c>
      <c r="P97" s="74" t="str">
        <f>""</f>
        <v/>
      </c>
      <c r="Q97" s="154" t="str">
        <f>""</f>
        <v/>
      </c>
      <c r="R97" s="74" t="str">
        <f>""</f>
        <v/>
      </c>
      <c r="S97" s="74" t="str">
        <f>""</f>
        <v/>
      </c>
      <c r="T97" s="74" t="str">
        <f>""</f>
        <v/>
      </c>
      <c r="U97" s="74" t="str">
        <f>""</f>
        <v/>
      </c>
      <c r="V97" s="74" t="str">
        <f>""</f>
        <v/>
      </c>
      <c r="W97" s="74" t="str">
        <f>""</f>
        <v/>
      </c>
      <c r="X97" s="74" t="str">
        <f>""</f>
        <v/>
      </c>
      <c r="Y97" s="74" t="str">
        <f>""</f>
        <v/>
      </c>
      <c r="Z97" s="74" t="str">
        <f>""</f>
        <v/>
      </c>
    </row>
    <row r="98" spans="1:26" x14ac:dyDescent="0.25">
      <c r="A98" s="73">
        <v>164361660</v>
      </c>
      <c r="B98" s="73" t="s">
        <v>163</v>
      </c>
      <c r="C98" s="73">
        <v>164361660</v>
      </c>
      <c r="D98" s="73" t="s">
        <v>110</v>
      </c>
      <c r="E98" s="123">
        <v>0.6</v>
      </c>
      <c r="F98" s="123">
        <v>0.70000000000000007</v>
      </c>
      <c r="G98" s="89">
        <v>1</v>
      </c>
      <c r="H98" s="50"/>
      <c r="I98" s="75">
        <v>20</v>
      </c>
      <c r="J98" s="75">
        <v>0</v>
      </c>
      <c r="L98" s="74" t="s">
        <v>670</v>
      </c>
      <c r="M98" s="154" t="str">
        <f>""</f>
        <v/>
      </c>
      <c r="N98" s="74" t="str">
        <f>""</f>
        <v/>
      </c>
      <c r="O98" s="154" t="str">
        <f>""</f>
        <v/>
      </c>
      <c r="P98" s="74" t="str">
        <f>""</f>
        <v/>
      </c>
      <c r="Q98" s="154" t="str">
        <f>""</f>
        <v/>
      </c>
      <c r="R98" s="74" t="str">
        <f>""</f>
        <v/>
      </c>
      <c r="S98" s="74" t="str">
        <f>""</f>
        <v/>
      </c>
      <c r="T98" s="74" t="str">
        <f>""</f>
        <v/>
      </c>
      <c r="U98" s="74" t="str">
        <f>""</f>
        <v/>
      </c>
      <c r="V98" s="74" t="str">
        <f>""</f>
        <v/>
      </c>
      <c r="W98" s="74" t="str">
        <f>""</f>
        <v/>
      </c>
      <c r="X98" s="74" t="str">
        <f>""</f>
        <v/>
      </c>
      <c r="Y98" s="74" t="str">
        <f>""</f>
        <v/>
      </c>
      <c r="Z98" s="74" t="str">
        <f>""</f>
        <v/>
      </c>
    </row>
    <row r="99" spans="1:26" x14ac:dyDescent="0.25">
      <c r="A99" s="73">
        <v>125127384</v>
      </c>
      <c r="B99" s="73" t="s">
        <v>164</v>
      </c>
      <c r="C99" s="73">
        <v>125127384</v>
      </c>
      <c r="D99" s="73" t="s">
        <v>110</v>
      </c>
      <c r="E99" s="123">
        <v>0.6</v>
      </c>
      <c r="F99" s="123">
        <v>0.70000000000000007</v>
      </c>
      <c r="G99" s="89">
        <v>1</v>
      </c>
      <c r="H99" s="50"/>
      <c r="I99" s="75">
        <v>20</v>
      </c>
      <c r="J99" s="75">
        <v>0</v>
      </c>
      <c r="L99" s="74" t="s">
        <v>670</v>
      </c>
      <c r="M99" s="154" t="str">
        <f>""</f>
        <v/>
      </c>
      <c r="N99" s="74" t="str">
        <f>""</f>
        <v/>
      </c>
      <c r="O99" s="154" t="str">
        <f>""</f>
        <v/>
      </c>
      <c r="P99" s="74" t="str">
        <f>""</f>
        <v/>
      </c>
      <c r="Q99" s="154" t="str">
        <f>""</f>
        <v/>
      </c>
      <c r="R99" s="74" t="str">
        <f>""</f>
        <v/>
      </c>
      <c r="S99" s="74" t="str">
        <f>""</f>
        <v/>
      </c>
      <c r="T99" s="74" t="str">
        <f>""</f>
        <v/>
      </c>
      <c r="U99" s="74" t="str">
        <f>""</f>
        <v/>
      </c>
      <c r="V99" s="74" t="str">
        <f>""</f>
        <v/>
      </c>
      <c r="W99" s="74" t="str">
        <f>""</f>
        <v/>
      </c>
      <c r="X99" s="74" t="str">
        <f>""</f>
        <v/>
      </c>
      <c r="Y99" s="74" t="str">
        <f>""</f>
        <v/>
      </c>
      <c r="Z99" s="74" t="str">
        <f>""</f>
        <v/>
      </c>
    </row>
    <row r="100" spans="1:26" x14ac:dyDescent="0.25">
      <c r="A100" s="73">
        <v>12171864</v>
      </c>
      <c r="B100" s="73" t="s">
        <v>165</v>
      </c>
      <c r="C100" s="73">
        <v>12171864</v>
      </c>
      <c r="D100" s="73" t="s">
        <v>110</v>
      </c>
      <c r="E100" s="123">
        <v>0.6</v>
      </c>
      <c r="F100" s="123">
        <v>0.70000000000000007</v>
      </c>
      <c r="G100" s="89">
        <v>1</v>
      </c>
      <c r="H100" s="50"/>
      <c r="I100" s="75">
        <v>20</v>
      </c>
      <c r="J100" s="75">
        <v>0</v>
      </c>
      <c r="L100" s="74" t="s">
        <v>667</v>
      </c>
      <c r="M100" s="154" t="str">
        <f>""</f>
        <v/>
      </c>
      <c r="N100" s="74" t="str">
        <f>""</f>
        <v/>
      </c>
      <c r="O100" s="154" t="str">
        <f>""</f>
        <v/>
      </c>
      <c r="P100" s="74" t="str">
        <f>""</f>
        <v/>
      </c>
      <c r="Q100" s="154" t="str">
        <f>""</f>
        <v/>
      </c>
      <c r="R100" s="74" t="str">
        <f>""</f>
        <v/>
      </c>
      <c r="S100" s="74" t="str">
        <f>""</f>
        <v/>
      </c>
      <c r="T100" s="74" t="str">
        <f>""</f>
        <v/>
      </c>
      <c r="U100" s="74" t="str">
        <f>""</f>
        <v/>
      </c>
      <c r="V100" s="74" t="str">
        <f>""</f>
        <v/>
      </c>
      <c r="W100" s="74" t="str">
        <f>""</f>
        <v/>
      </c>
      <c r="X100" s="74" t="str">
        <f>""</f>
        <v/>
      </c>
      <c r="Y100" s="74" t="str">
        <f>""</f>
        <v/>
      </c>
      <c r="Z100" s="74" t="str">
        <f>""</f>
        <v/>
      </c>
    </row>
    <row r="101" spans="1:26" x14ac:dyDescent="0.25">
      <c r="A101" s="73">
        <v>162829375</v>
      </c>
      <c r="B101" s="73" t="s">
        <v>166</v>
      </c>
      <c r="C101" s="73">
        <v>162829375</v>
      </c>
      <c r="D101" s="73" t="s">
        <v>110</v>
      </c>
      <c r="E101" s="123">
        <v>0.6</v>
      </c>
      <c r="F101" s="123">
        <v>0.70000000000000007</v>
      </c>
      <c r="G101" s="89">
        <v>1</v>
      </c>
      <c r="H101" s="50"/>
      <c r="I101" s="75">
        <v>20</v>
      </c>
      <c r="J101" s="75">
        <v>0</v>
      </c>
      <c r="L101" s="74" t="s">
        <v>667</v>
      </c>
      <c r="M101" s="154" t="str">
        <f>""</f>
        <v/>
      </c>
      <c r="N101" s="74" t="str">
        <f>""</f>
        <v/>
      </c>
      <c r="O101" s="154" t="str">
        <f>""</f>
        <v/>
      </c>
      <c r="P101" s="74" t="str">
        <f>""</f>
        <v/>
      </c>
      <c r="Q101" s="154" t="str">
        <f>""</f>
        <v/>
      </c>
      <c r="R101" s="74" t="str">
        <f>""</f>
        <v/>
      </c>
      <c r="S101" s="74" t="str">
        <f>""</f>
        <v/>
      </c>
      <c r="T101" s="74" t="str">
        <f>""</f>
        <v/>
      </c>
      <c r="U101" s="74" t="str">
        <f>""</f>
        <v/>
      </c>
      <c r="V101" s="74" t="str">
        <f>""</f>
        <v/>
      </c>
      <c r="W101" s="74" t="str">
        <f>""</f>
        <v/>
      </c>
      <c r="X101" s="74" t="str">
        <f>""</f>
        <v/>
      </c>
      <c r="Y101" s="74" t="str">
        <f>""</f>
        <v/>
      </c>
      <c r="Z101" s="74" t="str">
        <f>""</f>
        <v/>
      </c>
    </row>
    <row r="102" spans="1:26" x14ac:dyDescent="0.25">
      <c r="A102" s="73">
        <v>168185256</v>
      </c>
      <c r="B102" s="73" t="s">
        <v>167</v>
      </c>
      <c r="C102" s="73">
        <v>168185256</v>
      </c>
      <c r="D102" s="73" t="s">
        <v>110</v>
      </c>
      <c r="E102" s="123">
        <v>0.6</v>
      </c>
      <c r="F102" s="123">
        <v>0.70000000000000007</v>
      </c>
      <c r="G102" s="89">
        <v>1</v>
      </c>
      <c r="H102" s="50"/>
      <c r="I102" s="75">
        <v>20</v>
      </c>
      <c r="J102" s="75">
        <v>0</v>
      </c>
      <c r="L102" s="74" t="s">
        <v>670</v>
      </c>
      <c r="M102" s="154" t="str">
        <f>""</f>
        <v/>
      </c>
      <c r="N102" s="74" t="str">
        <f>""</f>
        <v/>
      </c>
      <c r="O102" s="154" t="str">
        <f>""</f>
        <v/>
      </c>
      <c r="P102" s="74" t="str">
        <f>""</f>
        <v/>
      </c>
      <c r="Q102" s="154" t="str">
        <f>""</f>
        <v/>
      </c>
      <c r="R102" s="74" t="str">
        <f>""</f>
        <v/>
      </c>
      <c r="S102" s="74" t="str">
        <f>""</f>
        <v/>
      </c>
      <c r="T102" s="74" t="str">
        <f>""</f>
        <v/>
      </c>
      <c r="U102" s="74" t="str">
        <f>""</f>
        <v/>
      </c>
      <c r="V102" s="74" t="str">
        <f>""</f>
        <v/>
      </c>
      <c r="W102" s="74" t="str">
        <f>""</f>
        <v/>
      </c>
      <c r="X102" s="74" t="str">
        <f>""</f>
        <v/>
      </c>
      <c r="Y102" s="74" t="str">
        <f>""</f>
        <v/>
      </c>
      <c r="Z102" s="74" t="str">
        <f>""</f>
        <v/>
      </c>
    </row>
    <row r="103" spans="1:26" x14ac:dyDescent="0.25">
      <c r="A103" s="73">
        <v>23953383</v>
      </c>
      <c r="B103" s="73" t="s">
        <v>168</v>
      </c>
      <c r="C103" s="73">
        <v>23953383</v>
      </c>
      <c r="D103" s="73" t="s">
        <v>110</v>
      </c>
      <c r="E103" s="123">
        <v>0.6</v>
      </c>
      <c r="F103" s="123">
        <v>0.70000000000000007</v>
      </c>
      <c r="G103" s="89">
        <v>1</v>
      </c>
      <c r="H103" s="50"/>
      <c r="I103" s="75">
        <v>20</v>
      </c>
      <c r="J103" s="75">
        <v>0</v>
      </c>
      <c r="L103" s="74" t="s">
        <v>670</v>
      </c>
      <c r="M103" s="154" t="str">
        <f>""</f>
        <v/>
      </c>
      <c r="N103" s="74" t="str">
        <f>""</f>
        <v/>
      </c>
      <c r="O103" s="154" t="str">
        <f>""</f>
        <v/>
      </c>
      <c r="P103" s="74" t="str">
        <f>""</f>
        <v/>
      </c>
      <c r="Q103" s="154" t="str">
        <f>""</f>
        <v/>
      </c>
      <c r="R103" s="74" t="str">
        <f>""</f>
        <v/>
      </c>
      <c r="S103" s="74" t="str">
        <f>""</f>
        <v/>
      </c>
      <c r="T103" s="74" t="str">
        <f>""</f>
        <v/>
      </c>
      <c r="U103" s="74" t="str">
        <f>""</f>
        <v/>
      </c>
      <c r="V103" s="74" t="str">
        <f>""</f>
        <v/>
      </c>
      <c r="W103" s="74" t="str">
        <f>""</f>
        <v/>
      </c>
      <c r="X103" s="74" t="str">
        <f>""</f>
        <v/>
      </c>
      <c r="Y103" s="74" t="str">
        <f>""</f>
        <v/>
      </c>
      <c r="Z103" s="74" t="str">
        <f>""</f>
        <v/>
      </c>
    </row>
    <row r="104" spans="1:26" x14ac:dyDescent="0.25">
      <c r="A104" s="73">
        <v>111897356</v>
      </c>
      <c r="B104" s="73" t="s">
        <v>169</v>
      </c>
      <c r="C104" s="73">
        <v>111897356</v>
      </c>
      <c r="D104" s="73" t="s">
        <v>110</v>
      </c>
      <c r="E104" s="123">
        <v>0.6</v>
      </c>
      <c r="F104" s="123">
        <v>0.70000000000000007</v>
      </c>
      <c r="G104" s="89">
        <v>1</v>
      </c>
      <c r="H104" s="50"/>
      <c r="I104" s="75">
        <v>20</v>
      </c>
      <c r="J104" s="75">
        <v>0</v>
      </c>
      <c r="L104" s="74" t="s">
        <v>670</v>
      </c>
      <c r="M104" s="154" t="str">
        <f>""</f>
        <v/>
      </c>
      <c r="N104" s="74" t="str">
        <f>""</f>
        <v/>
      </c>
      <c r="O104" s="154" t="str">
        <f>""</f>
        <v/>
      </c>
      <c r="P104" s="74" t="str">
        <f>""</f>
        <v/>
      </c>
      <c r="Q104" s="154" t="str">
        <f>""</f>
        <v/>
      </c>
      <c r="R104" s="74" t="str">
        <f>""</f>
        <v/>
      </c>
      <c r="S104" s="74" t="str">
        <f>""</f>
        <v/>
      </c>
      <c r="T104" s="74" t="str">
        <f>""</f>
        <v/>
      </c>
      <c r="U104" s="74" t="str">
        <f>""</f>
        <v/>
      </c>
      <c r="V104" s="74" t="str">
        <f>""</f>
        <v/>
      </c>
      <c r="W104" s="74" t="str">
        <f>""</f>
        <v/>
      </c>
      <c r="X104" s="74" t="str">
        <f>""</f>
        <v/>
      </c>
      <c r="Y104" s="74" t="str">
        <f>""</f>
        <v/>
      </c>
      <c r="Z104" s="74" t="str">
        <f>""</f>
        <v/>
      </c>
    </row>
    <row r="105" spans="1:26" x14ac:dyDescent="0.25">
      <c r="A105" s="73">
        <v>1088002984</v>
      </c>
      <c r="B105" s="73" t="s">
        <v>170</v>
      </c>
      <c r="C105" s="73">
        <v>1088002984</v>
      </c>
      <c r="D105" s="73" t="s">
        <v>110</v>
      </c>
      <c r="E105" s="123">
        <v>0.6</v>
      </c>
      <c r="F105" s="123">
        <v>0.70000000000000007</v>
      </c>
      <c r="G105" s="89">
        <v>1</v>
      </c>
      <c r="H105" s="50"/>
      <c r="I105" s="75">
        <v>20</v>
      </c>
      <c r="J105" s="75">
        <v>0</v>
      </c>
      <c r="L105" s="74" t="s">
        <v>670</v>
      </c>
      <c r="M105" s="154" t="str">
        <f>""</f>
        <v/>
      </c>
      <c r="N105" s="74" t="str">
        <f>""</f>
        <v/>
      </c>
      <c r="O105" s="154" t="str">
        <f>""</f>
        <v/>
      </c>
      <c r="P105" s="74" t="str">
        <f>""</f>
        <v/>
      </c>
      <c r="Q105" s="154" t="str">
        <f>""</f>
        <v/>
      </c>
      <c r="R105" s="74" t="str">
        <f>""</f>
        <v/>
      </c>
      <c r="S105" s="74" t="str">
        <f>""</f>
        <v/>
      </c>
      <c r="T105" s="74" t="str">
        <f>""</f>
        <v/>
      </c>
      <c r="U105" s="74" t="str">
        <f>""</f>
        <v/>
      </c>
      <c r="V105" s="74" t="str">
        <f>""</f>
        <v/>
      </c>
      <c r="W105" s="74" t="str">
        <f>""</f>
        <v/>
      </c>
      <c r="X105" s="74" t="str">
        <f>""</f>
        <v/>
      </c>
      <c r="Y105" s="74" t="str">
        <f>""</f>
        <v/>
      </c>
      <c r="Z105" s="74" t="str">
        <f>""</f>
        <v/>
      </c>
    </row>
    <row r="106" spans="1:26" x14ac:dyDescent="0.25">
      <c r="A106" s="73">
        <v>11258457</v>
      </c>
      <c r="B106" s="73" t="s">
        <v>171</v>
      </c>
      <c r="C106" s="73">
        <v>11258457</v>
      </c>
      <c r="D106" s="73" t="s">
        <v>110</v>
      </c>
      <c r="E106" s="123">
        <v>0.6</v>
      </c>
      <c r="F106" s="123">
        <v>0.70000000000000007</v>
      </c>
      <c r="G106" s="89">
        <v>1</v>
      </c>
      <c r="H106" s="50"/>
      <c r="I106" s="75">
        <v>20</v>
      </c>
      <c r="J106" s="75">
        <v>0</v>
      </c>
      <c r="L106" s="74" t="s">
        <v>668</v>
      </c>
      <c r="M106" s="154" t="str">
        <f>""</f>
        <v/>
      </c>
      <c r="N106" s="74" t="str">
        <f>""</f>
        <v/>
      </c>
      <c r="O106" s="154" t="str">
        <f>""</f>
        <v/>
      </c>
      <c r="P106" s="74" t="str">
        <f>""</f>
        <v/>
      </c>
      <c r="Q106" s="154" t="str">
        <f>""</f>
        <v/>
      </c>
      <c r="R106" s="74" t="str">
        <f>""</f>
        <v/>
      </c>
      <c r="S106" s="74" t="str">
        <f>""</f>
        <v/>
      </c>
      <c r="T106" s="74" t="str">
        <f>""</f>
        <v/>
      </c>
      <c r="U106" s="74" t="str">
        <f>""</f>
        <v/>
      </c>
      <c r="V106" s="74" t="str">
        <f>""</f>
        <v/>
      </c>
      <c r="W106" s="74" t="str">
        <f>""</f>
        <v/>
      </c>
      <c r="X106" s="74" t="str">
        <f>""</f>
        <v/>
      </c>
      <c r="Y106" s="74" t="str">
        <f>""</f>
        <v/>
      </c>
      <c r="Z106" s="74" t="str">
        <f>""</f>
        <v/>
      </c>
    </row>
    <row r="107" spans="1:26" x14ac:dyDescent="0.25">
      <c r="A107" s="73">
        <v>12624782</v>
      </c>
      <c r="B107" s="73" t="s">
        <v>172</v>
      </c>
      <c r="C107" s="73">
        <v>12624782</v>
      </c>
      <c r="D107" s="73" t="s">
        <v>110</v>
      </c>
      <c r="E107" s="123">
        <v>0.6</v>
      </c>
      <c r="F107" s="123">
        <v>0.70000000000000007</v>
      </c>
      <c r="G107" s="89">
        <v>1</v>
      </c>
      <c r="H107" s="50"/>
      <c r="I107" s="75">
        <v>20</v>
      </c>
      <c r="J107" s="75">
        <v>0</v>
      </c>
      <c r="L107" s="74" t="s">
        <v>668</v>
      </c>
      <c r="M107" s="154" t="str">
        <f>""</f>
        <v/>
      </c>
      <c r="N107" s="74" t="str">
        <f>""</f>
        <v/>
      </c>
      <c r="O107" s="154" t="str">
        <f>""</f>
        <v/>
      </c>
      <c r="P107" s="74" t="str">
        <f>""</f>
        <v/>
      </c>
      <c r="Q107" s="154" t="str">
        <f>""</f>
        <v/>
      </c>
      <c r="R107" s="74" t="str">
        <f>""</f>
        <v/>
      </c>
      <c r="S107" s="74" t="str">
        <f>""</f>
        <v/>
      </c>
      <c r="T107" s="74" t="str">
        <f>""</f>
        <v/>
      </c>
      <c r="U107" s="74" t="str">
        <f>""</f>
        <v/>
      </c>
      <c r="V107" s="74" t="str">
        <f>""</f>
        <v/>
      </c>
      <c r="W107" s="74" t="str">
        <f>""</f>
        <v/>
      </c>
      <c r="X107" s="74" t="str">
        <f>""</f>
        <v/>
      </c>
      <c r="Y107" s="74" t="str">
        <f>""</f>
        <v/>
      </c>
      <c r="Z107" s="74" t="str">
        <f>""</f>
        <v/>
      </c>
    </row>
    <row r="108" spans="1:26" x14ac:dyDescent="0.25">
      <c r="A108" s="73">
        <v>24159143</v>
      </c>
      <c r="B108" s="73" t="s">
        <v>173</v>
      </c>
      <c r="C108" s="73">
        <v>24159143</v>
      </c>
      <c r="D108" s="73" t="s">
        <v>110</v>
      </c>
      <c r="E108" s="123">
        <v>0.6</v>
      </c>
      <c r="F108" s="123">
        <v>0.70000000000000007</v>
      </c>
      <c r="G108" s="89">
        <v>1</v>
      </c>
      <c r="H108" s="50"/>
      <c r="I108" s="75">
        <v>20</v>
      </c>
      <c r="J108" s="75">
        <v>0</v>
      </c>
      <c r="M108" s="154" t="str">
        <f>""</f>
        <v/>
      </c>
      <c r="N108" s="74" t="str">
        <f>""</f>
        <v/>
      </c>
      <c r="O108" s="154" t="str">
        <f>""</f>
        <v/>
      </c>
      <c r="P108" s="74" t="str">
        <f>""</f>
        <v/>
      </c>
      <c r="Q108" s="154" t="str">
        <f>""</f>
        <v/>
      </c>
      <c r="R108" s="74" t="str">
        <f>""</f>
        <v/>
      </c>
      <c r="S108" s="74" t="str">
        <f>""</f>
        <v/>
      </c>
      <c r="T108" s="74" t="str">
        <f>""</f>
        <v/>
      </c>
      <c r="U108" s="74" t="str">
        <f>""</f>
        <v/>
      </c>
      <c r="V108" s="74" t="str">
        <f>""</f>
        <v/>
      </c>
      <c r="W108" s="74" t="str">
        <f>""</f>
        <v/>
      </c>
      <c r="X108" s="74" t="str">
        <f>""</f>
        <v/>
      </c>
      <c r="Y108" s="74" t="str">
        <f>""</f>
        <v/>
      </c>
      <c r="Z108" s="74" t="str">
        <f>""</f>
        <v/>
      </c>
    </row>
    <row r="109" spans="1:26" x14ac:dyDescent="0.25">
      <c r="A109" s="73">
        <v>23678019</v>
      </c>
      <c r="B109" s="73" t="s">
        <v>174</v>
      </c>
      <c r="C109" s="73">
        <v>23678019</v>
      </c>
      <c r="D109" s="73" t="s">
        <v>110</v>
      </c>
      <c r="E109" s="123">
        <v>0.6</v>
      </c>
      <c r="F109" s="123">
        <v>0.70000000000000007</v>
      </c>
      <c r="G109" s="89">
        <v>1</v>
      </c>
      <c r="H109" s="50"/>
      <c r="I109" s="75">
        <v>20</v>
      </c>
      <c r="J109" s="75">
        <v>0</v>
      </c>
      <c r="M109" s="154" t="str">
        <f>""</f>
        <v/>
      </c>
      <c r="N109" s="74" t="str">
        <f>""</f>
        <v/>
      </c>
      <c r="O109" s="154" t="str">
        <f>""</f>
        <v/>
      </c>
      <c r="P109" s="74" t="str">
        <f>""</f>
        <v/>
      </c>
      <c r="Q109" s="154" t="str">
        <f>""</f>
        <v/>
      </c>
      <c r="R109" s="74" t="str">
        <f>""</f>
        <v/>
      </c>
      <c r="S109" s="74" t="str">
        <f>""</f>
        <v/>
      </c>
      <c r="T109" s="74" t="str">
        <f>""</f>
        <v/>
      </c>
      <c r="U109" s="74" t="str">
        <f>""</f>
        <v/>
      </c>
      <c r="V109" s="74" t="str">
        <f>""</f>
        <v/>
      </c>
      <c r="W109" s="74" t="str">
        <f>""</f>
        <v/>
      </c>
      <c r="X109" s="74" t="str">
        <f>""</f>
        <v/>
      </c>
      <c r="Y109" s="74" t="str">
        <f>""</f>
        <v/>
      </c>
      <c r="Z109" s="74" t="str">
        <f>""</f>
        <v/>
      </c>
    </row>
    <row r="110" spans="1:26" x14ac:dyDescent="0.25">
      <c r="A110" s="73">
        <v>12583709</v>
      </c>
      <c r="B110" s="73" t="s">
        <v>175</v>
      </c>
      <c r="C110" s="73">
        <v>12583709</v>
      </c>
      <c r="D110" s="73" t="s">
        <v>110</v>
      </c>
      <c r="E110" s="123">
        <v>0.6</v>
      </c>
      <c r="F110" s="123">
        <v>0.70000000000000007</v>
      </c>
      <c r="G110" s="89">
        <v>1</v>
      </c>
      <c r="H110" s="50"/>
      <c r="I110" s="75">
        <v>20</v>
      </c>
      <c r="J110" s="75">
        <v>0</v>
      </c>
      <c r="L110" s="74" t="s">
        <v>670</v>
      </c>
      <c r="M110" s="154" t="str">
        <f>""</f>
        <v/>
      </c>
      <c r="N110" s="74" t="str">
        <f>""</f>
        <v/>
      </c>
      <c r="O110" s="154" t="str">
        <f>""</f>
        <v/>
      </c>
      <c r="P110" s="74" t="str">
        <f>""</f>
        <v/>
      </c>
      <c r="Q110" s="154" t="str">
        <f>""</f>
        <v/>
      </c>
      <c r="R110" s="74" t="str">
        <f>""</f>
        <v/>
      </c>
      <c r="S110" s="74" t="str">
        <f>""</f>
        <v/>
      </c>
      <c r="T110" s="74" t="str">
        <f>""</f>
        <v/>
      </c>
      <c r="U110" s="74" t="str">
        <f>""</f>
        <v/>
      </c>
      <c r="V110" s="74" t="str">
        <f>""</f>
        <v/>
      </c>
      <c r="W110" s="74" t="str">
        <f>""</f>
        <v/>
      </c>
      <c r="X110" s="74" t="str">
        <f>""</f>
        <v/>
      </c>
      <c r="Y110" s="74" t="str">
        <f>""</f>
        <v/>
      </c>
      <c r="Z110" s="74" t="str">
        <f>""</f>
        <v/>
      </c>
    </row>
    <row r="111" spans="1:26" x14ac:dyDescent="0.25">
      <c r="A111" s="73">
        <v>70927899</v>
      </c>
      <c r="B111" s="73" t="s">
        <v>176</v>
      </c>
      <c r="C111" s="73">
        <v>70927899</v>
      </c>
      <c r="D111" s="73" t="s">
        <v>110</v>
      </c>
      <c r="E111" s="123">
        <v>0.6</v>
      </c>
      <c r="F111" s="123">
        <v>0.70000000000000007</v>
      </c>
      <c r="G111" s="89">
        <v>1</v>
      </c>
      <c r="H111" s="50"/>
      <c r="I111" s="75">
        <v>20</v>
      </c>
      <c r="J111" s="75">
        <v>0</v>
      </c>
      <c r="M111" s="154" t="str">
        <f>""</f>
        <v/>
      </c>
      <c r="N111" s="74" t="str">
        <f>""</f>
        <v/>
      </c>
      <c r="O111" s="154" t="str">
        <f>""</f>
        <v/>
      </c>
      <c r="P111" s="74" t="str">
        <f>""</f>
        <v/>
      </c>
      <c r="Q111" s="154" t="str">
        <f>""</f>
        <v/>
      </c>
      <c r="R111" s="74" t="str">
        <f>""</f>
        <v/>
      </c>
      <c r="S111" s="74" t="str">
        <f>""</f>
        <v/>
      </c>
      <c r="T111" s="74" t="str">
        <f>""</f>
        <v/>
      </c>
      <c r="U111" s="74" t="str">
        <f>""</f>
        <v/>
      </c>
      <c r="V111" s="74" t="str">
        <f>""</f>
        <v/>
      </c>
      <c r="W111" s="74" t="str">
        <f>""</f>
        <v/>
      </c>
      <c r="X111" s="74" t="str">
        <f>""</f>
        <v/>
      </c>
      <c r="Y111" s="74" t="str">
        <f>""</f>
        <v/>
      </c>
      <c r="Z111" s="74" t="str">
        <f>""</f>
        <v/>
      </c>
    </row>
    <row r="112" spans="1:26" x14ac:dyDescent="0.25">
      <c r="A112" s="73">
        <v>12140506</v>
      </c>
      <c r="B112" s="73" t="s">
        <v>177</v>
      </c>
      <c r="C112" s="73">
        <v>12140506</v>
      </c>
      <c r="D112" s="73" t="s">
        <v>110</v>
      </c>
      <c r="E112" s="123">
        <v>0.6</v>
      </c>
      <c r="F112" s="123">
        <v>0.70000000000000007</v>
      </c>
      <c r="G112" s="89">
        <v>1</v>
      </c>
      <c r="H112" s="50"/>
      <c r="I112" s="75">
        <v>20</v>
      </c>
      <c r="J112" s="75">
        <v>0</v>
      </c>
      <c r="L112" s="74" t="s">
        <v>668</v>
      </c>
      <c r="M112" s="154" t="str">
        <f>""</f>
        <v/>
      </c>
      <c r="N112" s="74" t="str">
        <f>""</f>
        <v/>
      </c>
      <c r="O112" s="154" t="str">
        <f>""</f>
        <v/>
      </c>
      <c r="P112" s="74" t="str">
        <f>""</f>
        <v/>
      </c>
      <c r="Q112" s="154" t="str">
        <f>""</f>
        <v/>
      </c>
      <c r="R112" s="74" t="str">
        <f>""</f>
        <v/>
      </c>
      <c r="S112" s="74" t="str">
        <f>""</f>
        <v/>
      </c>
      <c r="T112" s="74" t="str">
        <f>""</f>
        <v/>
      </c>
      <c r="U112" s="74" t="str">
        <f>""</f>
        <v/>
      </c>
      <c r="V112" s="74" t="str">
        <f>""</f>
        <v/>
      </c>
      <c r="W112" s="74" t="str">
        <f>""</f>
        <v/>
      </c>
      <c r="X112" s="74" t="str">
        <f>""</f>
        <v/>
      </c>
      <c r="Y112" s="74" t="str">
        <f>""</f>
        <v/>
      </c>
      <c r="Z112" s="74" t="str">
        <f>""</f>
        <v/>
      </c>
    </row>
    <row r="113" spans="1:26" x14ac:dyDescent="0.25">
      <c r="A113" s="73">
        <v>1081000032</v>
      </c>
      <c r="B113" s="73" t="s">
        <v>178</v>
      </c>
      <c r="C113" s="73">
        <v>1081000032</v>
      </c>
      <c r="D113" s="73" t="s">
        <v>110</v>
      </c>
      <c r="E113" s="123">
        <v>0.6</v>
      </c>
      <c r="F113" s="123">
        <v>0.70000000000000007</v>
      </c>
      <c r="G113" s="89">
        <v>1</v>
      </c>
      <c r="H113" s="50"/>
      <c r="I113" s="75">
        <v>20</v>
      </c>
      <c r="J113" s="75">
        <v>0</v>
      </c>
      <c r="L113" s="74" t="s">
        <v>672</v>
      </c>
      <c r="M113" s="154" t="str">
        <f>""</f>
        <v/>
      </c>
      <c r="N113" s="74" t="str">
        <f>""</f>
        <v/>
      </c>
      <c r="O113" s="154" t="str">
        <f>""</f>
        <v/>
      </c>
      <c r="P113" s="74" t="str">
        <f>""</f>
        <v/>
      </c>
      <c r="Q113" s="154" t="str">
        <f>""</f>
        <v/>
      </c>
      <c r="R113" s="74" t="str">
        <f>""</f>
        <v/>
      </c>
      <c r="S113" s="74" t="str">
        <f>""</f>
        <v/>
      </c>
      <c r="T113" s="74" t="str">
        <f>""</f>
        <v/>
      </c>
      <c r="U113" s="74" t="str">
        <f>""</f>
        <v/>
      </c>
      <c r="V113" s="74" t="str">
        <f>""</f>
        <v/>
      </c>
      <c r="W113" s="74" t="str">
        <f>""</f>
        <v/>
      </c>
      <c r="X113" s="74" t="str">
        <f>""</f>
        <v/>
      </c>
      <c r="Y113" s="74" t="str">
        <f>""</f>
        <v/>
      </c>
      <c r="Z113" s="74" t="str">
        <f>""</f>
        <v/>
      </c>
    </row>
    <row r="114" spans="1:26" x14ac:dyDescent="0.25">
      <c r="A114" s="73">
        <v>24071373</v>
      </c>
      <c r="B114" s="73" t="s">
        <v>179</v>
      </c>
      <c r="C114" s="73">
        <v>24071373</v>
      </c>
      <c r="D114" s="73" t="s">
        <v>110</v>
      </c>
      <c r="E114" s="123">
        <v>0.6</v>
      </c>
      <c r="F114" s="123">
        <v>0.70000000000000007</v>
      </c>
      <c r="G114" s="89">
        <v>1</v>
      </c>
      <c r="H114" s="50"/>
      <c r="I114" s="75">
        <v>20</v>
      </c>
      <c r="J114" s="75">
        <v>0</v>
      </c>
      <c r="M114" s="154" t="str">
        <f>""</f>
        <v/>
      </c>
      <c r="N114" s="74" t="str">
        <f>""</f>
        <v/>
      </c>
      <c r="O114" s="154" t="str">
        <f>""</f>
        <v/>
      </c>
      <c r="P114" s="74" t="str">
        <f>""</f>
        <v/>
      </c>
      <c r="Q114" s="154" t="str">
        <f>""</f>
        <v/>
      </c>
      <c r="R114" s="74" t="str">
        <f>""</f>
        <v/>
      </c>
      <c r="S114" s="74" t="str">
        <f>""</f>
        <v/>
      </c>
      <c r="T114" s="74" t="str">
        <f>""</f>
        <v/>
      </c>
      <c r="U114" s="74" t="str">
        <f>""</f>
        <v/>
      </c>
      <c r="V114" s="74" t="str">
        <f>""</f>
        <v/>
      </c>
      <c r="W114" s="74" t="str">
        <f>""</f>
        <v/>
      </c>
      <c r="X114" s="74" t="str">
        <f>""</f>
        <v/>
      </c>
      <c r="Y114" s="74" t="str">
        <f>""</f>
        <v/>
      </c>
      <c r="Z114" s="74" t="str">
        <f>""</f>
        <v/>
      </c>
    </row>
    <row r="115" spans="1:26" x14ac:dyDescent="0.25">
      <c r="A115" s="73">
        <v>135259002</v>
      </c>
      <c r="B115" s="73" t="s">
        <v>180</v>
      </c>
      <c r="C115" s="73">
        <v>135259002</v>
      </c>
      <c r="D115" s="73" t="s">
        <v>87</v>
      </c>
      <c r="E115" s="123">
        <v>0.6</v>
      </c>
      <c r="F115" s="123">
        <v>0.70000000000000007</v>
      </c>
      <c r="G115" s="89">
        <v>1</v>
      </c>
      <c r="H115" s="50"/>
      <c r="I115" s="75">
        <v>20</v>
      </c>
      <c r="J115" s="75">
        <v>0</v>
      </c>
      <c r="L115" s="74" t="s">
        <v>672</v>
      </c>
      <c r="M115" s="154" t="str">
        <f>""</f>
        <v/>
      </c>
      <c r="N115" s="74" t="str">
        <f>""</f>
        <v/>
      </c>
      <c r="O115" s="154" t="str">
        <f>""</f>
        <v/>
      </c>
      <c r="P115" s="74" t="str">
        <f>""</f>
        <v/>
      </c>
      <c r="Q115" s="154" t="str">
        <f>""</f>
        <v/>
      </c>
      <c r="R115" s="74" t="str">
        <f>""</f>
        <v/>
      </c>
      <c r="S115" s="74" t="str">
        <f>""</f>
        <v/>
      </c>
      <c r="T115" s="74" t="str">
        <f>""</f>
        <v/>
      </c>
      <c r="U115" s="74" t="str">
        <f>""</f>
        <v/>
      </c>
      <c r="V115" s="74" t="str">
        <f>""</f>
        <v/>
      </c>
      <c r="W115" s="74" t="str">
        <f>""</f>
        <v/>
      </c>
      <c r="X115" s="74" t="str">
        <f>""</f>
        <v/>
      </c>
      <c r="Y115" s="74" t="str">
        <f>""</f>
        <v/>
      </c>
      <c r="Z115" s="74" t="str">
        <f>""</f>
        <v/>
      </c>
    </row>
    <row r="116" spans="1:26" x14ac:dyDescent="0.25">
      <c r="A116" s="73">
        <v>12625079</v>
      </c>
      <c r="B116" s="73" t="s">
        <v>181</v>
      </c>
      <c r="C116" s="73">
        <v>12625079</v>
      </c>
      <c r="D116" s="73" t="s">
        <v>110</v>
      </c>
      <c r="E116" s="123">
        <v>0.6</v>
      </c>
      <c r="F116" s="123">
        <v>0.70000000000000007</v>
      </c>
      <c r="G116" s="89">
        <v>1</v>
      </c>
      <c r="H116" s="50"/>
      <c r="I116" s="75">
        <v>20</v>
      </c>
      <c r="J116" s="75">
        <v>0</v>
      </c>
      <c r="L116" s="74" t="s">
        <v>668</v>
      </c>
      <c r="M116" s="154" t="str">
        <f>""</f>
        <v/>
      </c>
      <c r="N116" s="74" t="str">
        <f>""</f>
        <v/>
      </c>
      <c r="O116" s="154" t="str">
        <f>""</f>
        <v/>
      </c>
      <c r="P116" s="74" t="str">
        <f>""</f>
        <v/>
      </c>
      <c r="Q116" s="154" t="str">
        <f>""</f>
        <v/>
      </c>
      <c r="R116" s="74" t="str">
        <f>""</f>
        <v/>
      </c>
      <c r="S116" s="74" t="str">
        <f>""</f>
        <v/>
      </c>
      <c r="T116" s="74" t="str">
        <f>""</f>
        <v/>
      </c>
      <c r="U116" s="74" t="str">
        <f>""</f>
        <v/>
      </c>
      <c r="V116" s="74" t="str">
        <f>""</f>
        <v/>
      </c>
      <c r="W116" s="74" t="str">
        <f>""</f>
        <v/>
      </c>
      <c r="X116" s="74" t="str">
        <f>""</f>
        <v/>
      </c>
      <c r="Y116" s="74" t="str">
        <f>""</f>
        <v/>
      </c>
      <c r="Z116" s="74" t="str">
        <f>""</f>
        <v/>
      </c>
    </row>
    <row r="117" spans="1:26" x14ac:dyDescent="0.25">
      <c r="A117" s="73">
        <v>25679858</v>
      </c>
      <c r="B117" s="73" t="s">
        <v>182</v>
      </c>
      <c r="C117" s="73">
        <v>25679858</v>
      </c>
      <c r="D117" s="73" t="s">
        <v>110</v>
      </c>
      <c r="E117" s="123">
        <v>0.6</v>
      </c>
      <c r="F117" s="123">
        <v>0.70000000000000007</v>
      </c>
      <c r="G117" s="89">
        <v>1</v>
      </c>
      <c r="H117" s="50"/>
      <c r="I117" s="75">
        <v>20</v>
      </c>
      <c r="J117" s="75">
        <v>0</v>
      </c>
      <c r="L117" s="74" t="s">
        <v>670</v>
      </c>
      <c r="M117" s="154" t="str">
        <f>""</f>
        <v/>
      </c>
      <c r="N117" s="74" t="str">
        <f>""</f>
        <v/>
      </c>
      <c r="O117" s="154" t="str">
        <f>""</f>
        <v/>
      </c>
      <c r="P117" s="74" t="str">
        <f>""</f>
        <v/>
      </c>
      <c r="Q117" s="154" t="str">
        <f>""</f>
        <v/>
      </c>
      <c r="R117" s="74" t="str">
        <f>""</f>
        <v/>
      </c>
      <c r="S117" s="74" t="str">
        <f>""</f>
        <v/>
      </c>
      <c r="T117" s="74" t="str">
        <f>""</f>
        <v/>
      </c>
      <c r="U117" s="74" t="str">
        <f>""</f>
        <v/>
      </c>
      <c r="V117" s="74" t="str">
        <f>""</f>
        <v/>
      </c>
      <c r="W117" s="74" t="str">
        <f>""</f>
        <v/>
      </c>
      <c r="X117" s="74" t="str">
        <f>""</f>
        <v/>
      </c>
      <c r="Y117" s="74" t="str">
        <f>""</f>
        <v/>
      </c>
      <c r="Z117" s="74" t="str">
        <f>""</f>
        <v/>
      </c>
    </row>
    <row r="118" spans="1:26" x14ac:dyDescent="0.25">
      <c r="A118" s="73">
        <v>31068000607</v>
      </c>
      <c r="B118" s="73" t="s">
        <v>183</v>
      </c>
      <c r="C118" s="73">
        <v>31068000607</v>
      </c>
      <c r="D118" s="73" t="s">
        <v>110</v>
      </c>
      <c r="E118" s="123">
        <v>0.6</v>
      </c>
      <c r="F118" s="123">
        <v>0.70000000000000007</v>
      </c>
      <c r="G118" s="89">
        <v>1</v>
      </c>
      <c r="H118" s="50"/>
      <c r="I118" s="75">
        <v>20</v>
      </c>
      <c r="J118" s="75">
        <v>0</v>
      </c>
      <c r="L118" s="74" t="s">
        <v>668</v>
      </c>
      <c r="M118" s="154" t="str">
        <f>""</f>
        <v/>
      </c>
      <c r="N118" s="74" t="str">
        <f>""</f>
        <v/>
      </c>
      <c r="O118" s="154" t="str">
        <f>""</f>
        <v/>
      </c>
      <c r="P118" s="74" t="str">
        <f>""</f>
        <v/>
      </c>
      <c r="Q118" s="154" t="str">
        <f>""</f>
        <v/>
      </c>
      <c r="R118" s="74" t="str">
        <f>""</f>
        <v/>
      </c>
      <c r="S118" s="74" t="str">
        <f>""</f>
        <v/>
      </c>
      <c r="T118" s="74" t="str">
        <f>""</f>
        <v/>
      </c>
      <c r="U118" s="74" t="str">
        <f>""</f>
        <v/>
      </c>
      <c r="V118" s="74" t="str">
        <f>""</f>
        <v/>
      </c>
      <c r="W118" s="74" t="str">
        <f>""</f>
        <v/>
      </c>
      <c r="X118" s="74" t="str">
        <f>""</f>
        <v/>
      </c>
      <c r="Y118" s="74" t="str">
        <f>""</f>
        <v/>
      </c>
      <c r="Z118" s="74" t="str">
        <f>""</f>
        <v/>
      </c>
    </row>
    <row r="119" spans="1:26" x14ac:dyDescent="0.25">
      <c r="A119" s="73">
        <v>22392738</v>
      </c>
      <c r="B119" s="73" t="s">
        <v>184</v>
      </c>
      <c r="C119" s="73">
        <v>22392738</v>
      </c>
      <c r="D119" s="73" t="s">
        <v>110</v>
      </c>
      <c r="E119" s="123">
        <v>0.6</v>
      </c>
      <c r="F119" s="123">
        <v>0.70000000000000007</v>
      </c>
      <c r="G119" s="89">
        <v>1</v>
      </c>
      <c r="H119" s="50"/>
      <c r="I119" s="75">
        <v>20</v>
      </c>
      <c r="J119" s="75">
        <v>0</v>
      </c>
      <c r="M119" s="154" t="str">
        <f>""</f>
        <v/>
      </c>
      <c r="N119" s="74" t="str">
        <f>""</f>
        <v/>
      </c>
      <c r="O119" s="154" t="str">
        <f>""</f>
        <v/>
      </c>
      <c r="P119" s="74" t="str">
        <f>""</f>
        <v/>
      </c>
      <c r="Q119" s="154" t="str">
        <f>""</f>
        <v/>
      </c>
      <c r="R119" s="74" t="str">
        <f>""</f>
        <v/>
      </c>
      <c r="S119" s="74" t="str">
        <f>""</f>
        <v/>
      </c>
      <c r="T119" s="74" t="str">
        <f>""</f>
        <v/>
      </c>
      <c r="U119" s="74" t="str">
        <f>""</f>
        <v/>
      </c>
      <c r="V119" s="74" t="str">
        <f>""</f>
        <v/>
      </c>
      <c r="W119" s="74" t="str">
        <f>""</f>
        <v/>
      </c>
      <c r="X119" s="74" t="str">
        <f>""</f>
        <v/>
      </c>
      <c r="Y119" s="74" t="str">
        <f>""</f>
        <v/>
      </c>
      <c r="Z119" s="74" t="str">
        <f>""</f>
        <v/>
      </c>
    </row>
    <row r="120" spans="1:26" x14ac:dyDescent="0.25">
      <c r="A120" s="73">
        <v>13190504</v>
      </c>
      <c r="B120" s="73" t="s">
        <v>185</v>
      </c>
      <c r="C120" s="73">
        <v>13190504</v>
      </c>
      <c r="D120" s="73" t="s">
        <v>110</v>
      </c>
      <c r="E120" s="123">
        <v>0.6</v>
      </c>
      <c r="F120" s="123">
        <v>0.70000000000000007</v>
      </c>
      <c r="G120" s="89">
        <v>1</v>
      </c>
      <c r="H120" s="50"/>
      <c r="I120" s="75">
        <v>20</v>
      </c>
      <c r="J120" s="75">
        <v>0</v>
      </c>
      <c r="L120" s="74" t="s">
        <v>667</v>
      </c>
      <c r="M120" s="154" t="str">
        <f>""</f>
        <v/>
      </c>
      <c r="N120" s="74" t="str">
        <f>""</f>
        <v/>
      </c>
      <c r="O120" s="154" t="str">
        <f>""</f>
        <v/>
      </c>
      <c r="P120" s="74" t="str">
        <f>""</f>
        <v/>
      </c>
      <c r="Q120" s="154" t="str">
        <f>""</f>
        <v/>
      </c>
      <c r="R120" s="74" t="str">
        <f>""</f>
        <v/>
      </c>
      <c r="S120" s="74" t="str">
        <f>""</f>
        <v/>
      </c>
      <c r="T120" s="74" t="str">
        <f>""</f>
        <v/>
      </c>
      <c r="U120" s="74" t="str">
        <f>""</f>
        <v/>
      </c>
      <c r="V120" s="74" t="str">
        <f>""</f>
        <v/>
      </c>
      <c r="W120" s="74" t="str">
        <f>""</f>
        <v/>
      </c>
      <c r="X120" s="74" t="str">
        <f>""</f>
        <v/>
      </c>
      <c r="Y120" s="74" t="str">
        <f>""</f>
        <v/>
      </c>
      <c r="Z120" s="74" t="str">
        <f>""</f>
        <v/>
      </c>
    </row>
    <row r="121" spans="1:26" x14ac:dyDescent="0.25">
      <c r="A121" s="73">
        <v>17502854</v>
      </c>
      <c r="B121" s="73" t="s">
        <v>186</v>
      </c>
      <c r="C121" s="73">
        <v>17502854</v>
      </c>
      <c r="D121" s="73" t="s">
        <v>110</v>
      </c>
      <c r="E121" s="123">
        <v>0.6</v>
      </c>
      <c r="F121" s="123">
        <v>0.70000000000000007</v>
      </c>
      <c r="G121" s="89">
        <v>1</v>
      </c>
      <c r="H121" s="50"/>
      <c r="I121" s="75">
        <v>20</v>
      </c>
      <c r="J121" s="75">
        <v>0</v>
      </c>
      <c r="L121" s="74" t="s">
        <v>667</v>
      </c>
      <c r="M121" s="154" t="str">
        <f>""</f>
        <v/>
      </c>
      <c r="N121" s="74" t="str">
        <f>""</f>
        <v/>
      </c>
      <c r="O121" s="154" t="str">
        <f>""</f>
        <v/>
      </c>
      <c r="P121" s="74" t="str">
        <f>""</f>
        <v/>
      </c>
      <c r="Q121" s="154" t="str">
        <f>""</f>
        <v/>
      </c>
      <c r="R121" s="74" t="str">
        <f>""</f>
        <v/>
      </c>
      <c r="S121" s="74" t="str">
        <f>""</f>
        <v/>
      </c>
      <c r="T121" s="74" t="str">
        <f>""</f>
        <v/>
      </c>
      <c r="U121" s="74" t="str">
        <f>""</f>
        <v/>
      </c>
      <c r="V121" s="74" t="str">
        <f>""</f>
        <v/>
      </c>
      <c r="W121" s="74" t="str">
        <f>""</f>
        <v/>
      </c>
      <c r="X121" s="74" t="str">
        <f>""</f>
        <v/>
      </c>
      <c r="Y121" s="74" t="str">
        <f>""</f>
        <v/>
      </c>
      <c r="Z121" s="74" t="str">
        <f>""</f>
        <v/>
      </c>
    </row>
    <row r="122" spans="1:26" x14ac:dyDescent="0.25">
      <c r="A122" s="73">
        <v>12636882</v>
      </c>
      <c r="B122" s="73" t="s">
        <v>187</v>
      </c>
      <c r="C122" s="73">
        <v>12636882</v>
      </c>
      <c r="D122" s="73" t="s">
        <v>110</v>
      </c>
      <c r="E122" s="123">
        <v>0.6</v>
      </c>
      <c r="F122" s="123">
        <v>0.70000000000000007</v>
      </c>
      <c r="G122" s="89">
        <v>1</v>
      </c>
      <c r="H122" s="50"/>
      <c r="I122" s="75">
        <v>20</v>
      </c>
      <c r="J122" s="75">
        <v>0</v>
      </c>
      <c r="M122" s="154" t="str">
        <f>""</f>
        <v/>
      </c>
      <c r="N122" s="74" t="str">
        <f>""</f>
        <v/>
      </c>
      <c r="O122" s="154" t="str">
        <f>""</f>
        <v/>
      </c>
      <c r="P122" s="74" t="str">
        <f>""</f>
        <v/>
      </c>
      <c r="Q122" s="154" t="str">
        <f>""</f>
        <v/>
      </c>
      <c r="R122" s="74" t="str">
        <f>""</f>
        <v/>
      </c>
      <c r="S122" s="74" t="str">
        <f>""</f>
        <v/>
      </c>
      <c r="T122" s="74" t="str">
        <f>""</f>
        <v/>
      </c>
      <c r="U122" s="74" t="str">
        <f>""</f>
        <v/>
      </c>
      <c r="V122" s="74" t="str">
        <f>""</f>
        <v/>
      </c>
      <c r="W122" s="74" t="str">
        <f>""</f>
        <v/>
      </c>
      <c r="X122" s="74" t="str">
        <f>""</f>
        <v/>
      </c>
      <c r="Y122" s="74" t="str">
        <f>""</f>
        <v/>
      </c>
      <c r="Z122" s="74" t="str">
        <f>""</f>
        <v/>
      </c>
    </row>
    <row r="123" spans="1:26" x14ac:dyDescent="0.25">
      <c r="A123" s="73">
        <v>23435260</v>
      </c>
      <c r="B123" s="73" t="s">
        <v>188</v>
      </c>
      <c r="C123" s="73">
        <v>23435260</v>
      </c>
      <c r="D123" s="73" t="s">
        <v>110</v>
      </c>
      <c r="E123" s="123">
        <v>0.6</v>
      </c>
      <c r="F123" s="123">
        <v>0.70000000000000007</v>
      </c>
      <c r="G123" s="89">
        <v>1</v>
      </c>
      <c r="H123" s="50"/>
      <c r="I123" s="75">
        <v>20</v>
      </c>
      <c r="J123" s="75">
        <v>0</v>
      </c>
      <c r="M123" s="154" t="str">
        <f>""</f>
        <v/>
      </c>
      <c r="N123" s="74" t="str">
        <f>""</f>
        <v/>
      </c>
      <c r="O123" s="154" t="str">
        <f>""</f>
        <v/>
      </c>
      <c r="P123" s="74" t="str">
        <f>""</f>
        <v/>
      </c>
      <c r="Q123" s="154" t="str">
        <f>""</f>
        <v/>
      </c>
      <c r="R123" s="74" t="str">
        <f>""</f>
        <v/>
      </c>
      <c r="S123" s="74" t="str">
        <f>""</f>
        <v/>
      </c>
      <c r="T123" s="74" t="str">
        <f>""</f>
        <v/>
      </c>
      <c r="U123" s="74" t="str">
        <f>""</f>
        <v/>
      </c>
      <c r="V123" s="74" t="str">
        <f>""</f>
        <v/>
      </c>
      <c r="W123" s="74" t="str">
        <f>""</f>
        <v/>
      </c>
      <c r="X123" s="74" t="str">
        <f>""</f>
        <v/>
      </c>
      <c r="Y123" s="74" t="str">
        <f>""</f>
        <v/>
      </c>
      <c r="Z123" s="74" t="str">
        <f>""</f>
        <v/>
      </c>
    </row>
    <row r="124" spans="1:26" x14ac:dyDescent="0.25">
      <c r="A124" s="73">
        <v>113291998</v>
      </c>
      <c r="B124" s="73" t="s">
        <v>189</v>
      </c>
      <c r="C124" s="73">
        <v>113291998</v>
      </c>
      <c r="D124" s="73" t="s">
        <v>110</v>
      </c>
      <c r="E124" s="123">
        <v>0.6</v>
      </c>
      <c r="F124" s="123">
        <v>0.70000000000000007</v>
      </c>
      <c r="G124" s="89">
        <v>1</v>
      </c>
      <c r="H124" s="50"/>
      <c r="I124" s="75">
        <v>20</v>
      </c>
      <c r="J124" s="75">
        <v>0</v>
      </c>
      <c r="L124" s="74" t="s">
        <v>670</v>
      </c>
      <c r="M124" s="154" t="str">
        <f>""</f>
        <v/>
      </c>
      <c r="N124" s="74" t="str">
        <f>""</f>
        <v/>
      </c>
      <c r="O124" s="154" t="str">
        <f>""</f>
        <v/>
      </c>
      <c r="P124" s="74" t="str">
        <f>""</f>
        <v/>
      </c>
      <c r="Q124" s="154" t="str">
        <f>""</f>
        <v/>
      </c>
      <c r="R124" s="74" t="str">
        <f>""</f>
        <v/>
      </c>
      <c r="S124" s="74" t="str">
        <f>""</f>
        <v/>
      </c>
      <c r="T124" s="74" t="str">
        <f>""</f>
        <v/>
      </c>
      <c r="U124" s="74" t="str">
        <f>""</f>
        <v/>
      </c>
      <c r="V124" s="74" t="str">
        <f>""</f>
        <v/>
      </c>
      <c r="W124" s="74" t="str">
        <f>""</f>
        <v/>
      </c>
      <c r="X124" s="74" t="str">
        <f>""</f>
        <v/>
      </c>
      <c r="Y124" s="74" t="str">
        <f>""</f>
        <v/>
      </c>
      <c r="Z124" s="74" t="str">
        <f>""</f>
        <v/>
      </c>
    </row>
    <row r="125" spans="1:26" x14ac:dyDescent="0.25">
      <c r="A125" s="73">
        <v>365407395</v>
      </c>
      <c r="B125" s="73" t="s">
        <v>190</v>
      </c>
      <c r="C125" s="73">
        <v>365407395</v>
      </c>
      <c r="D125" s="73" t="s">
        <v>110</v>
      </c>
      <c r="E125" s="123">
        <v>0.6</v>
      </c>
      <c r="F125" s="123">
        <v>0.70000000000000007</v>
      </c>
      <c r="G125" s="89">
        <v>1</v>
      </c>
      <c r="H125" s="50"/>
      <c r="I125" s="75">
        <v>20</v>
      </c>
      <c r="J125" s="75">
        <v>0</v>
      </c>
      <c r="M125" s="154" t="str">
        <f>""</f>
        <v/>
      </c>
      <c r="N125" s="74" t="str">
        <f>""</f>
        <v/>
      </c>
      <c r="O125" s="154" t="str">
        <f>""</f>
        <v/>
      </c>
      <c r="P125" s="74" t="str">
        <f>""</f>
        <v/>
      </c>
      <c r="Q125" s="154" t="str">
        <f>""</f>
        <v/>
      </c>
      <c r="R125" s="74" t="str">
        <f>""</f>
        <v/>
      </c>
      <c r="S125" s="74" t="str">
        <f>""</f>
        <v/>
      </c>
      <c r="T125" s="74" t="str">
        <f>""</f>
        <v/>
      </c>
      <c r="U125" s="74" t="str">
        <f>""</f>
        <v/>
      </c>
      <c r="V125" s="74" t="str">
        <f>""</f>
        <v/>
      </c>
      <c r="W125" s="74" t="str">
        <f>""</f>
        <v/>
      </c>
      <c r="X125" s="74" t="str">
        <f>""</f>
        <v/>
      </c>
      <c r="Y125" s="74" t="str">
        <f>""</f>
        <v/>
      </c>
      <c r="Z125" s="74" t="str">
        <f>""</f>
        <v/>
      </c>
    </row>
    <row r="126" spans="1:26" x14ac:dyDescent="0.25">
      <c r="A126" s="73">
        <v>1190002481</v>
      </c>
      <c r="B126" s="73" t="s">
        <v>191</v>
      </c>
      <c r="C126" s="73">
        <v>1190002481</v>
      </c>
      <c r="D126" s="73" t="s">
        <v>110</v>
      </c>
      <c r="E126" s="123">
        <v>0.6</v>
      </c>
      <c r="F126" s="123">
        <v>0.70000000000000007</v>
      </c>
      <c r="G126" s="89">
        <v>1</v>
      </c>
      <c r="H126" s="50"/>
      <c r="I126" s="75">
        <v>20</v>
      </c>
      <c r="J126" s="75">
        <v>0</v>
      </c>
      <c r="L126" s="74" t="s">
        <v>670</v>
      </c>
      <c r="M126" s="154" t="str">
        <f>""</f>
        <v/>
      </c>
      <c r="N126" s="74" t="str">
        <f>""</f>
        <v/>
      </c>
      <c r="O126" s="154" t="str">
        <f>""</f>
        <v/>
      </c>
      <c r="P126" s="74" t="str">
        <f>""</f>
        <v/>
      </c>
      <c r="Q126" s="154" t="str">
        <f>""</f>
        <v/>
      </c>
      <c r="R126" s="74" t="str">
        <f>""</f>
        <v/>
      </c>
      <c r="S126" s="74" t="str">
        <f>""</f>
        <v/>
      </c>
      <c r="T126" s="74" t="str">
        <f>""</f>
        <v/>
      </c>
      <c r="U126" s="74" t="str">
        <f>""</f>
        <v/>
      </c>
      <c r="V126" s="74" t="str">
        <f>""</f>
        <v/>
      </c>
      <c r="W126" s="74" t="str">
        <f>""</f>
        <v/>
      </c>
      <c r="X126" s="74" t="str">
        <f>""</f>
        <v/>
      </c>
      <c r="Y126" s="74" t="str">
        <f>""</f>
        <v/>
      </c>
      <c r="Z126" s="74" t="str">
        <f>""</f>
        <v/>
      </c>
    </row>
    <row r="127" spans="1:26" x14ac:dyDescent="0.25">
      <c r="A127" s="76">
        <v>11994147</v>
      </c>
      <c r="B127" s="76" t="s">
        <v>77</v>
      </c>
      <c r="C127" s="76">
        <v>11994147</v>
      </c>
      <c r="D127" s="76" t="s">
        <v>110</v>
      </c>
      <c r="E127" s="123">
        <v>0.6</v>
      </c>
      <c r="F127" s="123">
        <v>0.70000000000000007</v>
      </c>
      <c r="G127" s="89">
        <v>3</v>
      </c>
      <c r="H127" s="50"/>
      <c r="I127" s="77">
        <v>20</v>
      </c>
      <c r="J127" s="75">
        <v>1</v>
      </c>
      <c r="K127" s="141" t="s">
        <v>277</v>
      </c>
      <c r="L127" s="141" t="s">
        <v>277</v>
      </c>
      <c r="M127" s="154" t="str">
        <f>""</f>
        <v/>
      </c>
      <c r="N127" s="74" t="str">
        <f>""</f>
        <v/>
      </c>
      <c r="O127" s="154" t="str">
        <f>""</f>
        <v/>
      </c>
      <c r="P127" s="74" t="str">
        <f>""</f>
        <v/>
      </c>
      <c r="Q127" s="154" t="str">
        <f>""</f>
        <v/>
      </c>
      <c r="R127" s="74" t="str">
        <f>""</f>
        <v/>
      </c>
      <c r="S127" s="74" t="str">
        <f>""</f>
        <v/>
      </c>
      <c r="T127" s="74" t="str">
        <f>""</f>
        <v/>
      </c>
      <c r="U127" s="74" t="str">
        <f>""</f>
        <v/>
      </c>
      <c r="V127" s="74" t="str">
        <f>""</f>
        <v/>
      </c>
      <c r="W127" s="74" t="str">
        <f>""</f>
        <v/>
      </c>
      <c r="X127" s="74" t="str">
        <f>""</f>
        <v/>
      </c>
      <c r="Y127" s="74" t="str">
        <f>""</f>
        <v/>
      </c>
      <c r="Z127" s="74" t="str">
        <f>""</f>
        <v/>
      </c>
    </row>
    <row r="128" spans="1:26" x14ac:dyDescent="0.25">
      <c r="A128" s="73">
        <v>13177453</v>
      </c>
      <c r="B128" s="73" t="s">
        <v>192</v>
      </c>
      <c r="C128" s="73">
        <v>13177453</v>
      </c>
      <c r="D128" s="73" t="s">
        <v>110</v>
      </c>
      <c r="E128" s="123">
        <v>0.6</v>
      </c>
      <c r="F128" s="123">
        <v>0.70000000000000007</v>
      </c>
      <c r="G128" s="89">
        <v>1</v>
      </c>
      <c r="H128" s="50"/>
      <c r="I128" s="75">
        <v>20</v>
      </c>
      <c r="J128" s="75">
        <v>0</v>
      </c>
      <c r="L128" s="74" t="s">
        <v>667</v>
      </c>
      <c r="M128" s="154" t="str">
        <f>""</f>
        <v/>
      </c>
      <c r="N128" s="74" t="str">
        <f>""</f>
        <v/>
      </c>
      <c r="O128" s="154" t="str">
        <f>""</f>
        <v/>
      </c>
      <c r="P128" s="74" t="str">
        <f>""</f>
        <v/>
      </c>
      <c r="Q128" s="154" t="str">
        <f>""</f>
        <v/>
      </c>
      <c r="R128" s="74" t="str">
        <f>""</f>
        <v/>
      </c>
      <c r="S128" s="74" t="str">
        <f>""</f>
        <v/>
      </c>
      <c r="T128" s="74" t="str">
        <f>""</f>
        <v/>
      </c>
      <c r="U128" s="74" t="str">
        <f>""</f>
        <v/>
      </c>
      <c r="V128" s="74" t="str">
        <f>""</f>
        <v/>
      </c>
      <c r="W128" s="74" t="str">
        <f>""</f>
        <v/>
      </c>
      <c r="X128" s="74" t="str">
        <f>""</f>
        <v/>
      </c>
      <c r="Y128" s="74" t="str">
        <f>""</f>
        <v/>
      </c>
      <c r="Z128" s="74" t="str">
        <f>""</f>
        <v/>
      </c>
    </row>
    <row r="129" spans="1:26" x14ac:dyDescent="0.25">
      <c r="A129" s="73">
        <v>12193051</v>
      </c>
      <c r="B129" s="73" t="s">
        <v>193</v>
      </c>
      <c r="C129" s="73">
        <v>12193051</v>
      </c>
      <c r="D129" s="73" t="s">
        <v>110</v>
      </c>
      <c r="E129" s="123">
        <v>0.6</v>
      </c>
      <c r="F129" s="123">
        <v>0.70000000000000007</v>
      </c>
      <c r="G129" s="89">
        <v>1</v>
      </c>
      <c r="H129" s="50"/>
      <c r="I129" s="75">
        <v>20</v>
      </c>
      <c r="J129" s="75">
        <v>0</v>
      </c>
      <c r="L129" s="74" t="s">
        <v>668</v>
      </c>
      <c r="M129" s="154" t="str">
        <f>""</f>
        <v/>
      </c>
      <c r="N129" s="74" t="str">
        <f>""</f>
        <v/>
      </c>
      <c r="O129" s="154" t="str">
        <f>""</f>
        <v/>
      </c>
      <c r="P129" s="74" t="str">
        <f>""</f>
        <v/>
      </c>
      <c r="Q129" s="154" t="str">
        <f>""</f>
        <v/>
      </c>
      <c r="R129" s="74" t="str">
        <f>""</f>
        <v/>
      </c>
      <c r="S129" s="74" t="str">
        <f>""</f>
        <v/>
      </c>
      <c r="T129" s="74" t="str">
        <f>""</f>
        <v/>
      </c>
      <c r="U129" s="74" t="str">
        <f>""</f>
        <v/>
      </c>
      <c r="V129" s="74" t="str">
        <f>""</f>
        <v/>
      </c>
      <c r="W129" s="74" t="str">
        <f>""</f>
        <v/>
      </c>
      <c r="X129" s="74" t="str">
        <f>""</f>
        <v/>
      </c>
      <c r="Y129" s="74" t="str">
        <f>""</f>
        <v/>
      </c>
      <c r="Z129" s="74" t="str">
        <f>""</f>
        <v/>
      </c>
    </row>
    <row r="130" spans="1:26" x14ac:dyDescent="0.25">
      <c r="A130" s="73">
        <v>12992149</v>
      </c>
      <c r="B130" s="73" t="s">
        <v>194</v>
      </c>
      <c r="C130" s="73">
        <v>12992149</v>
      </c>
      <c r="D130" s="73" t="s">
        <v>110</v>
      </c>
      <c r="E130" s="123">
        <v>0.6</v>
      </c>
      <c r="F130" s="123">
        <v>0.70000000000000007</v>
      </c>
      <c r="G130" s="89">
        <v>1</v>
      </c>
      <c r="H130" s="50"/>
      <c r="I130" s="75">
        <v>20</v>
      </c>
      <c r="J130" s="75">
        <v>0</v>
      </c>
      <c r="L130" s="74" t="s">
        <v>668</v>
      </c>
      <c r="M130" s="154" t="str">
        <f>""</f>
        <v/>
      </c>
      <c r="N130" s="74" t="str">
        <f>""</f>
        <v/>
      </c>
      <c r="O130" s="154" t="str">
        <f>""</f>
        <v/>
      </c>
      <c r="P130" s="74" t="str">
        <f>""</f>
        <v/>
      </c>
      <c r="Q130" s="154" t="str">
        <f>""</f>
        <v/>
      </c>
      <c r="R130" s="74" t="str">
        <f>""</f>
        <v/>
      </c>
      <c r="S130" s="74" t="str">
        <f>""</f>
        <v/>
      </c>
      <c r="T130" s="74" t="str">
        <f>""</f>
        <v/>
      </c>
      <c r="U130" s="74" t="str">
        <f>""</f>
        <v/>
      </c>
      <c r="V130" s="74" t="str">
        <f>""</f>
        <v/>
      </c>
      <c r="W130" s="74" t="str">
        <f>""</f>
        <v/>
      </c>
      <c r="X130" s="74" t="str">
        <f>""</f>
        <v/>
      </c>
      <c r="Y130" s="74" t="str">
        <f>""</f>
        <v/>
      </c>
      <c r="Z130" s="74" t="str">
        <f>""</f>
        <v/>
      </c>
    </row>
    <row r="131" spans="1:26" x14ac:dyDescent="0.25">
      <c r="A131" s="73">
        <v>301274637</v>
      </c>
      <c r="B131" s="73" t="s">
        <v>195</v>
      </c>
      <c r="C131" s="73">
        <v>301274637</v>
      </c>
      <c r="D131" s="73" t="s">
        <v>110</v>
      </c>
      <c r="E131" s="123">
        <v>0.6</v>
      </c>
      <c r="F131" s="123">
        <v>0.70000000000000007</v>
      </c>
      <c r="G131" s="89">
        <v>1</v>
      </c>
      <c r="H131" s="50"/>
      <c r="I131" s="75">
        <v>20</v>
      </c>
      <c r="J131" s="75">
        <v>0</v>
      </c>
      <c r="M131" s="154" t="str">
        <f>""</f>
        <v/>
      </c>
      <c r="N131" s="74" t="str">
        <f>""</f>
        <v/>
      </c>
      <c r="O131" s="154" t="str">
        <f>""</f>
        <v/>
      </c>
      <c r="P131" s="74" t="str">
        <f>""</f>
        <v/>
      </c>
      <c r="Q131" s="154" t="str">
        <f>""</f>
        <v/>
      </c>
      <c r="R131" s="74" t="str">
        <f>""</f>
        <v/>
      </c>
      <c r="S131" s="74" t="str">
        <f>""</f>
        <v/>
      </c>
      <c r="T131" s="74" t="str">
        <f>""</f>
        <v/>
      </c>
      <c r="U131" s="74" t="str">
        <f>""</f>
        <v/>
      </c>
      <c r="V131" s="74" t="str">
        <f>""</f>
        <v/>
      </c>
      <c r="W131" s="74" t="str">
        <f>""</f>
        <v/>
      </c>
      <c r="X131" s="74" t="str">
        <f>""</f>
        <v/>
      </c>
      <c r="Y131" s="74" t="str">
        <f>""</f>
        <v/>
      </c>
      <c r="Z131" s="74" t="str">
        <f>""</f>
        <v/>
      </c>
    </row>
    <row r="132" spans="1:26" x14ac:dyDescent="0.25">
      <c r="A132" s="73">
        <v>22997719</v>
      </c>
      <c r="B132" s="73" t="s">
        <v>196</v>
      </c>
      <c r="C132" s="73">
        <v>22997719</v>
      </c>
      <c r="D132" s="73" t="s">
        <v>110</v>
      </c>
      <c r="E132" s="123">
        <v>0.6</v>
      </c>
      <c r="F132" s="123">
        <v>0.70000000000000007</v>
      </c>
      <c r="G132" s="89">
        <v>1</v>
      </c>
      <c r="H132" s="50"/>
      <c r="I132" s="75">
        <v>20</v>
      </c>
      <c r="J132" s="75">
        <v>0</v>
      </c>
      <c r="M132" s="154" t="str">
        <f>""</f>
        <v/>
      </c>
      <c r="N132" s="74" t="str">
        <f>""</f>
        <v/>
      </c>
      <c r="O132" s="154" t="str">
        <f>""</f>
        <v/>
      </c>
      <c r="P132" s="74" t="str">
        <f>""</f>
        <v/>
      </c>
      <c r="Q132" s="154" t="str">
        <f>""</f>
        <v/>
      </c>
      <c r="R132" s="74" t="str">
        <f>""</f>
        <v/>
      </c>
      <c r="S132" s="74" t="str">
        <f>""</f>
        <v/>
      </c>
      <c r="T132" s="74" t="str">
        <f>""</f>
        <v/>
      </c>
      <c r="U132" s="74" t="str">
        <f>""</f>
        <v/>
      </c>
      <c r="V132" s="74" t="str">
        <f>""</f>
        <v/>
      </c>
      <c r="W132" s="74" t="str">
        <f>""</f>
        <v/>
      </c>
      <c r="X132" s="74" t="str">
        <f>""</f>
        <v/>
      </c>
      <c r="Y132" s="74" t="str">
        <f>""</f>
        <v/>
      </c>
      <c r="Z132" s="74" t="str">
        <f>""</f>
        <v/>
      </c>
    </row>
    <row r="133" spans="1:26" x14ac:dyDescent="0.25">
      <c r="A133" s="73">
        <v>201661447</v>
      </c>
      <c r="B133" s="73" t="s">
        <v>197</v>
      </c>
      <c r="C133" s="73">
        <v>201661447</v>
      </c>
      <c r="D133" s="73" t="s">
        <v>110</v>
      </c>
      <c r="E133" s="123">
        <v>0.6</v>
      </c>
      <c r="F133" s="123">
        <v>0.70000000000000007</v>
      </c>
      <c r="G133" s="89">
        <v>1</v>
      </c>
      <c r="H133" s="50"/>
      <c r="I133" s="75">
        <v>20</v>
      </c>
      <c r="J133" s="75">
        <v>0</v>
      </c>
      <c r="M133" s="154" t="str">
        <f>""</f>
        <v/>
      </c>
      <c r="N133" s="74" t="str">
        <f>""</f>
        <v/>
      </c>
      <c r="O133" s="154" t="str">
        <f>""</f>
        <v/>
      </c>
      <c r="P133" s="74" t="str">
        <f>""</f>
        <v/>
      </c>
      <c r="Q133" s="154" t="str">
        <f>""</f>
        <v/>
      </c>
      <c r="R133" s="74" t="str">
        <f>""</f>
        <v/>
      </c>
      <c r="S133" s="74" t="str">
        <f>""</f>
        <v/>
      </c>
      <c r="T133" s="74" t="str">
        <f>""</f>
        <v/>
      </c>
      <c r="U133" s="74" t="str">
        <f>""</f>
        <v/>
      </c>
      <c r="V133" s="74" t="str">
        <f>""</f>
        <v/>
      </c>
      <c r="W133" s="74" t="str">
        <f>""</f>
        <v/>
      </c>
      <c r="X133" s="74" t="str">
        <f>""</f>
        <v/>
      </c>
      <c r="Y133" s="74" t="str">
        <f>""</f>
        <v/>
      </c>
      <c r="Z133" s="74" t="str">
        <f>""</f>
        <v/>
      </c>
    </row>
    <row r="134" spans="1:26" x14ac:dyDescent="0.25">
      <c r="A134" s="73">
        <v>11677555</v>
      </c>
      <c r="B134" s="73" t="s">
        <v>198</v>
      </c>
      <c r="C134" s="73">
        <v>11677555</v>
      </c>
      <c r="D134" s="73" t="s">
        <v>110</v>
      </c>
      <c r="E134" s="123">
        <v>0.6</v>
      </c>
      <c r="F134" s="123">
        <v>0.70000000000000007</v>
      </c>
      <c r="G134" s="89">
        <v>1</v>
      </c>
      <c r="H134" s="50"/>
      <c r="I134" s="75">
        <v>20</v>
      </c>
      <c r="J134" s="75">
        <v>0</v>
      </c>
      <c r="L134" s="74" t="s">
        <v>670</v>
      </c>
      <c r="M134" s="154" t="str">
        <f>""</f>
        <v/>
      </c>
      <c r="N134" s="74" t="str">
        <f>""</f>
        <v/>
      </c>
      <c r="O134" s="154" t="str">
        <f>""</f>
        <v/>
      </c>
      <c r="P134" s="74" t="str">
        <f>""</f>
        <v/>
      </c>
      <c r="Q134" s="154" t="str">
        <f>""</f>
        <v/>
      </c>
      <c r="R134" s="74" t="str">
        <f>""</f>
        <v/>
      </c>
      <c r="S134" s="74" t="str">
        <f>""</f>
        <v/>
      </c>
      <c r="T134" s="74" t="str">
        <f>""</f>
        <v/>
      </c>
      <c r="U134" s="74" t="str">
        <f>""</f>
        <v/>
      </c>
      <c r="V134" s="74" t="str">
        <f>""</f>
        <v/>
      </c>
      <c r="W134" s="74" t="str">
        <f>""</f>
        <v/>
      </c>
      <c r="X134" s="74" t="str">
        <f>""</f>
        <v/>
      </c>
      <c r="Y134" s="74" t="str">
        <f>""</f>
        <v/>
      </c>
      <c r="Z134" s="74" t="str">
        <f>""</f>
        <v/>
      </c>
    </row>
    <row r="135" spans="1:26" x14ac:dyDescent="0.25">
      <c r="A135" s="73">
        <v>172592504</v>
      </c>
      <c r="B135" s="73" t="s">
        <v>199</v>
      </c>
      <c r="C135" s="73">
        <v>172592504</v>
      </c>
      <c r="D135" s="73" t="s">
        <v>110</v>
      </c>
      <c r="E135" s="123">
        <v>0.6</v>
      </c>
      <c r="F135" s="123">
        <v>0.70000000000000007</v>
      </c>
      <c r="G135" s="89">
        <v>1</v>
      </c>
      <c r="H135" s="50"/>
      <c r="I135" s="75">
        <v>20</v>
      </c>
      <c r="J135" s="75">
        <v>0</v>
      </c>
      <c r="L135" s="74" t="s">
        <v>670</v>
      </c>
      <c r="M135" s="154" t="str">
        <f>""</f>
        <v/>
      </c>
      <c r="N135" s="74" t="str">
        <f>""</f>
        <v/>
      </c>
      <c r="O135" s="154" t="str">
        <f>""</f>
        <v/>
      </c>
      <c r="P135" s="74" t="str">
        <f>""</f>
        <v/>
      </c>
      <c r="Q135" s="154" t="str">
        <f>""</f>
        <v/>
      </c>
      <c r="R135" s="74" t="str">
        <f>""</f>
        <v/>
      </c>
      <c r="S135" s="74" t="str">
        <f>""</f>
        <v/>
      </c>
      <c r="T135" s="74" t="str">
        <f>""</f>
        <v/>
      </c>
      <c r="U135" s="74" t="str">
        <f>""</f>
        <v/>
      </c>
      <c r="V135" s="74" t="str">
        <f>""</f>
        <v/>
      </c>
      <c r="W135" s="74" t="str">
        <f>""</f>
        <v/>
      </c>
      <c r="X135" s="74" t="str">
        <f>""</f>
        <v/>
      </c>
      <c r="Y135" s="74" t="str">
        <f>""</f>
        <v/>
      </c>
      <c r="Z135" s="74" t="str">
        <f>""</f>
        <v/>
      </c>
    </row>
    <row r="136" spans="1:26" x14ac:dyDescent="0.25">
      <c r="A136" s="73">
        <v>25790385</v>
      </c>
      <c r="B136" s="73" t="s">
        <v>200</v>
      </c>
      <c r="C136" s="73">
        <v>25790385</v>
      </c>
      <c r="D136" s="73" t="s">
        <v>110</v>
      </c>
      <c r="E136" s="123">
        <v>0.6</v>
      </c>
      <c r="F136" s="123">
        <v>0.70000000000000007</v>
      </c>
      <c r="G136" s="89">
        <v>1</v>
      </c>
      <c r="H136" s="50"/>
      <c r="I136" s="75">
        <v>20</v>
      </c>
      <c r="J136" s="75">
        <v>0</v>
      </c>
      <c r="L136" s="74" t="s">
        <v>670</v>
      </c>
      <c r="M136" s="154" t="str">
        <f>""</f>
        <v/>
      </c>
      <c r="N136" s="74" t="str">
        <f>""</f>
        <v/>
      </c>
      <c r="O136" s="154" t="str">
        <f>""</f>
        <v/>
      </c>
      <c r="P136" s="74" t="str">
        <f>""</f>
        <v/>
      </c>
      <c r="Q136" s="154" t="str">
        <f>""</f>
        <v/>
      </c>
      <c r="R136" s="74" t="str">
        <f>""</f>
        <v/>
      </c>
      <c r="S136" s="74" t="str">
        <f>""</f>
        <v/>
      </c>
      <c r="T136" s="74" t="str">
        <f>""</f>
        <v/>
      </c>
      <c r="U136" s="74" t="str">
        <f>""</f>
        <v/>
      </c>
      <c r="V136" s="74" t="str">
        <f>""</f>
        <v/>
      </c>
      <c r="W136" s="74" t="str">
        <f>""</f>
        <v/>
      </c>
      <c r="X136" s="74" t="str">
        <f>""</f>
        <v/>
      </c>
      <c r="Y136" s="74" t="str">
        <f>""</f>
        <v/>
      </c>
      <c r="Z136" s="74" t="str">
        <f>""</f>
        <v/>
      </c>
    </row>
    <row r="137" spans="1:26" x14ac:dyDescent="0.25">
      <c r="A137" s="73">
        <v>13617135</v>
      </c>
      <c r="B137" s="73" t="s">
        <v>201</v>
      </c>
      <c r="C137" s="73">
        <v>13617135</v>
      </c>
      <c r="D137" s="73" t="s">
        <v>110</v>
      </c>
      <c r="E137" s="123">
        <v>0.6</v>
      </c>
      <c r="F137" s="123">
        <v>0.70000000000000007</v>
      </c>
      <c r="G137" s="89">
        <v>1</v>
      </c>
      <c r="H137" s="50"/>
      <c r="I137" s="75">
        <v>20</v>
      </c>
      <c r="J137" s="75">
        <v>0</v>
      </c>
      <c r="L137" s="74" t="s">
        <v>666</v>
      </c>
      <c r="M137" s="154" t="str">
        <f>""</f>
        <v/>
      </c>
      <c r="N137" s="74" t="str">
        <f>""</f>
        <v/>
      </c>
      <c r="O137" s="154" t="str">
        <f>""</f>
        <v/>
      </c>
      <c r="P137" s="74" t="str">
        <f>""</f>
        <v/>
      </c>
      <c r="Q137" s="154" t="str">
        <f>""</f>
        <v/>
      </c>
      <c r="R137" s="74" t="str">
        <f>""</f>
        <v/>
      </c>
      <c r="S137" s="74" t="str">
        <f>""</f>
        <v/>
      </c>
      <c r="T137" s="74" t="str">
        <f>""</f>
        <v/>
      </c>
      <c r="U137" s="74" t="str">
        <f>""</f>
        <v/>
      </c>
      <c r="V137" s="74" t="str">
        <f>""</f>
        <v/>
      </c>
      <c r="W137" s="74" t="str">
        <f>""</f>
        <v/>
      </c>
      <c r="X137" s="74" t="str">
        <f>""</f>
        <v/>
      </c>
      <c r="Y137" s="74" t="str">
        <f>""</f>
        <v/>
      </c>
      <c r="Z137" s="74" t="str">
        <f>""</f>
        <v/>
      </c>
    </row>
    <row r="138" spans="1:26" x14ac:dyDescent="0.25">
      <c r="A138" s="73">
        <v>1083004964</v>
      </c>
      <c r="B138" s="73" t="s">
        <v>202</v>
      </c>
      <c r="C138" s="73">
        <v>1083004964</v>
      </c>
      <c r="D138" s="73" t="s">
        <v>110</v>
      </c>
      <c r="E138" s="123">
        <v>0.6</v>
      </c>
      <c r="F138" s="123">
        <v>0.70000000000000007</v>
      </c>
      <c r="G138" s="89">
        <v>1</v>
      </c>
      <c r="H138" s="50"/>
      <c r="I138" s="75">
        <v>20</v>
      </c>
      <c r="J138" s="75">
        <v>0</v>
      </c>
      <c r="L138" s="74" t="s">
        <v>667</v>
      </c>
      <c r="M138" s="154" t="str">
        <f>""</f>
        <v/>
      </c>
      <c r="N138" s="74" t="str">
        <f>""</f>
        <v/>
      </c>
      <c r="O138" s="154" t="str">
        <f>""</f>
        <v/>
      </c>
      <c r="P138" s="74" t="str">
        <f>""</f>
        <v/>
      </c>
      <c r="Q138" s="154" t="str">
        <f>""</f>
        <v/>
      </c>
      <c r="R138" s="74" t="str">
        <f>""</f>
        <v/>
      </c>
      <c r="S138" s="74" t="str">
        <f>""</f>
        <v/>
      </c>
      <c r="T138" s="74" t="str">
        <f>""</f>
        <v/>
      </c>
      <c r="U138" s="74" t="str">
        <f>""</f>
        <v/>
      </c>
      <c r="V138" s="74" t="str">
        <f>""</f>
        <v/>
      </c>
      <c r="W138" s="74" t="str">
        <f>""</f>
        <v/>
      </c>
      <c r="X138" s="74" t="str">
        <f>""</f>
        <v/>
      </c>
      <c r="Y138" s="74" t="str">
        <f>""</f>
        <v/>
      </c>
      <c r="Z138" s="74" t="str">
        <f>""</f>
        <v/>
      </c>
    </row>
    <row r="139" spans="1:26" x14ac:dyDescent="0.25">
      <c r="A139" s="73">
        <v>365595371</v>
      </c>
      <c r="B139" s="73" t="s">
        <v>203</v>
      </c>
      <c r="C139" s="73">
        <v>365595371</v>
      </c>
      <c r="D139" s="73" t="s">
        <v>110</v>
      </c>
      <c r="E139" s="123">
        <v>0.6</v>
      </c>
      <c r="F139" s="123">
        <v>0.70000000000000007</v>
      </c>
      <c r="G139" s="89">
        <v>1</v>
      </c>
      <c r="H139" s="50"/>
      <c r="I139" s="75">
        <v>20</v>
      </c>
      <c r="J139" s="75">
        <v>0</v>
      </c>
      <c r="M139" s="154" t="str">
        <f>""</f>
        <v/>
      </c>
      <c r="N139" s="74" t="str">
        <f>""</f>
        <v/>
      </c>
      <c r="O139" s="154" t="str">
        <f>""</f>
        <v/>
      </c>
      <c r="P139" s="74" t="str">
        <f>""</f>
        <v/>
      </c>
      <c r="Q139" s="154" t="str">
        <f>""</f>
        <v/>
      </c>
      <c r="R139" s="74" t="str">
        <f>""</f>
        <v/>
      </c>
      <c r="S139" s="74" t="str">
        <f>""</f>
        <v/>
      </c>
      <c r="T139" s="74" t="str">
        <f>""</f>
        <v/>
      </c>
      <c r="U139" s="74" t="str">
        <f>""</f>
        <v/>
      </c>
      <c r="V139" s="74" t="str">
        <f>""</f>
        <v/>
      </c>
      <c r="W139" s="74" t="str">
        <f>""</f>
        <v/>
      </c>
      <c r="X139" s="74" t="str">
        <f>""</f>
        <v/>
      </c>
      <c r="Y139" s="74" t="str">
        <f>""</f>
        <v/>
      </c>
      <c r="Z139" s="74" t="str">
        <f>""</f>
        <v/>
      </c>
    </row>
    <row r="140" spans="1:26" x14ac:dyDescent="0.25">
      <c r="A140" s="73">
        <v>100768054</v>
      </c>
      <c r="B140" s="73" t="s">
        <v>204</v>
      </c>
      <c r="C140" s="73">
        <v>100768054</v>
      </c>
      <c r="D140" s="73" t="s">
        <v>110</v>
      </c>
      <c r="E140" s="123">
        <v>0.6</v>
      </c>
      <c r="F140" s="123">
        <v>0.70000000000000007</v>
      </c>
      <c r="G140" s="89">
        <v>1</v>
      </c>
      <c r="H140" s="50"/>
      <c r="I140" s="75">
        <v>20</v>
      </c>
      <c r="J140" s="75">
        <v>0</v>
      </c>
      <c r="L140" s="74" t="s">
        <v>670</v>
      </c>
      <c r="M140" s="154" t="str">
        <f>""</f>
        <v/>
      </c>
      <c r="N140" s="74" t="str">
        <f>""</f>
        <v/>
      </c>
      <c r="O140" s="154" t="str">
        <f>""</f>
        <v/>
      </c>
      <c r="P140" s="74" t="str">
        <f>""</f>
        <v/>
      </c>
      <c r="Q140" s="154" t="str">
        <f>""</f>
        <v/>
      </c>
      <c r="R140" s="74" t="str">
        <f>""</f>
        <v/>
      </c>
      <c r="S140" s="74" t="str">
        <f>""</f>
        <v/>
      </c>
      <c r="T140" s="74" t="str">
        <f>""</f>
        <v/>
      </c>
      <c r="U140" s="74" t="str">
        <f>""</f>
        <v/>
      </c>
      <c r="V140" s="74" t="str">
        <f>""</f>
        <v/>
      </c>
      <c r="W140" s="74" t="str">
        <f>""</f>
        <v/>
      </c>
      <c r="X140" s="74" t="str">
        <f>""</f>
        <v/>
      </c>
      <c r="Y140" s="74" t="str">
        <f>""</f>
        <v/>
      </c>
      <c r="Z140" s="74" t="str">
        <f>""</f>
        <v/>
      </c>
    </row>
    <row r="141" spans="1:26" x14ac:dyDescent="0.25">
      <c r="A141" s="73">
        <v>111790005</v>
      </c>
      <c r="B141" s="73" t="s">
        <v>205</v>
      </c>
      <c r="C141" s="73">
        <v>111790005</v>
      </c>
      <c r="D141" s="73" t="s">
        <v>110</v>
      </c>
      <c r="E141" s="123">
        <v>0.6</v>
      </c>
      <c r="F141" s="123">
        <v>0.70000000000000007</v>
      </c>
      <c r="G141" s="89">
        <v>1</v>
      </c>
      <c r="H141" s="50"/>
      <c r="I141" s="75">
        <v>20</v>
      </c>
      <c r="J141" s="75">
        <v>0</v>
      </c>
      <c r="L141" s="74" t="s">
        <v>670</v>
      </c>
      <c r="M141" s="154" t="str">
        <f>""</f>
        <v/>
      </c>
      <c r="N141" s="74" t="str">
        <f>""</f>
        <v/>
      </c>
      <c r="O141" s="154" t="str">
        <f>""</f>
        <v/>
      </c>
      <c r="P141" s="74" t="str">
        <f>""</f>
        <v/>
      </c>
      <c r="Q141" s="154" t="str">
        <f>""</f>
        <v/>
      </c>
      <c r="R141" s="74" t="str">
        <f>""</f>
        <v/>
      </c>
      <c r="S141" s="74" t="str">
        <f>""</f>
        <v/>
      </c>
      <c r="T141" s="74" t="str">
        <f>""</f>
        <v/>
      </c>
      <c r="U141" s="74" t="str">
        <f>""</f>
        <v/>
      </c>
      <c r="V141" s="74" t="str">
        <f>""</f>
        <v/>
      </c>
      <c r="W141" s="74" t="str">
        <f>""</f>
        <v/>
      </c>
      <c r="X141" s="74" t="str">
        <f>""</f>
        <v/>
      </c>
      <c r="Y141" s="74" t="str">
        <f>""</f>
        <v/>
      </c>
      <c r="Z141" s="74" t="str">
        <f>""</f>
        <v/>
      </c>
    </row>
    <row r="142" spans="1:26" x14ac:dyDescent="0.25">
      <c r="A142" s="73">
        <v>12059666</v>
      </c>
      <c r="B142" s="73" t="s">
        <v>206</v>
      </c>
      <c r="C142" s="73">
        <v>12059666</v>
      </c>
      <c r="D142" s="73" t="s">
        <v>110</v>
      </c>
      <c r="E142" s="123">
        <v>0.6</v>
      </c>
      <c r="F142" s="123">
        <v>0.70000000000000007</v>
      </c>
      <c r="G142" s="89">
        <v>1</v>
      </c>
      <c r="H142" s="50"/>
      <c r="I142" s="75">
        <v>20</v>
      </c>
      <c r="J142" s="75">
        <v>0</v>
      </c>
      <c r="L142" s="74" t="s">
        <v>670</v>
      </c>
      <c r="M142" s="154" t="str">
        <f>""</f>
        <v/>
      </c>
      <c r="N142" s="74" t="str">
        <f>""</f>
        <v/>
      </c>
      <c r="O142" s="154" t="str">
        <f>""</f>
        <v/>
      </c>
      <c r="P142" s="74" t="str">
        <f>""</f>
        <v/>
      </c>
      <c r="Q142" s="154" t="str">
        <f>""</f>
        <v/>
      </c>
      <c r="R142" s="74" t="str">
        <f>""</f>
        <v/>
      </c>
      <c r="S142" s="74" t="str">
        <f>""</f>
        <v/>
      </c>
      <c r="T142" s="74" t="str">
        <f>""</f>
        <v/>
      </c>
      <c r="U142" s="74" t="str">
        <f>""</f>
        <v/>
      </c>
      <c r="V142" s="74" t="str">
        <f>""</f>
        <v/>
      </c>
      <c r="W142" s="74" t="str">
        <f>""</f>
        <v/>
      </c>
      <c r="X142" s="74" t="str">
        <f>""</f>
        <v/>
      </c>
      <c r="Y142" s="74" t="str">
        <f>""</f>
        <v/>
      </c>
      <c r="Z142" s="74" t="str">
        <f>""</f>
        <v/>
      </c>
    </row>
    <row r="143" spans="1:26" x14ac:dyDescent="0.25">
      <c r="A143" s="73">
        <v>151856145</v>
      </c>
      <c r="B143" s="73" t="s">
        <v>207</v>
      </c>
      <c r="C143" s="73">
        <v>151856145</v>
      </c>
      <c r="D143" s="73" t="s">
        <v>110</v>
      </c>
      <c r="E143" s="123">
        <v>0.6</v>
      </c>
      <c r="F143" s="123">
        <v>0.70000000000000007</v>
      </c>
      <c r="G143" s="89">
        <v>1</v>
      </c>
      <c r="H143" s="50"/>
      <c r="I143" s="75">
        <v>20</v>
      </c>
      <c r="J143" s="75">
        <v>0</v>
      </c>
      <c r="M143" s="154" t="str">
        <f>""</f>
        <v/>
      </c>
      <c r="N143" s="74" t="str">
        <f>""</f>
        <v/>
      </c>
      <c r="O143" s="154" t="str">
        <f>""</f>
        <v/>
      </c>
      <c r="P143" s="74" t="str">
        <f>""</f>
        <v/>
      </c>
      <c r="Q143" s="154" t="str">
        <f>""</f>
        <v/>
      </c>
      <c r="R143" s="74" t="str">
        <f>""</f>
        <v/>
      </c>
      <c r="S143" s="74" t="str">
        <f>""</f>
        <v/>
      </c>
      <c r="T143" s="74" t="str">
        <f>""</f>
        <v/>
      </c>
      <c r="U143" s="74" t="str">
        <f>""</f>
        <v/>
      </c>
      <c r="V143" s="74" t="str">
        <f>""</f>
        <v/>
      </c>
      <c r="W143" s="74" t="str">
        <f>""</f>
        <v/>
      </c>
      <c r="X143" s="74" t="str">
        <f>""</f>
        <v/>
      </c>
      <c r="Y143" s="74" t="str">
        <f>""</f>
        <v/>
      </c>
      <c r="Z143" s="74" t="str">
        <f>""</f>
        <v/>
      </c>
    </row>
    <row r="144" spans="1:26" x14ac:dyDescent="0.25">
      <c r="A144" s="73">
        <v>30183000015</v>
      </c>
      <c r="B144" s="73" t="s">
        <v>80</v>
      </c>
      <c r="C144" s="73">
        <v>30183000015</v>
      </c>
      <c r="D144" s="73" t="s">
        <v>110</v>
      </c>
      <c r="E144" s="123">
        <v>0.6</v>
      </c>
      <c r="F144" s="123">
        <v>0.70000000000000007</v>
      </c>
      <c r="G144" s="89">
        <v>1</v>
      </c>
      <c r="H144" s="50"/>
      <c r="I144" s="75">
        <v>20</v>
      </c>
      <c r="J144" s="75">
        <v>0</v>
      </c>
      <c r="L144" s="74" t="s">
        <v>672</v>
      </c>
      <c r="M144" s="154" t="str">
        <f>""</f>
        <v/>
      </c>
      <c r="N144" s="74" t="str">
        <f>""</f>
        <v/>
      </c>
      <c r="O144" s="154" t="str">
        <f>""</f>
        <v/>
      </c>
      <c r="P144" s="74" t="str">
        <f>""</f>
        <v/>
      </c>
      <c r="Q144" s="154" t="str">
        <f>""</f>
        <v/>
      </c>
      <c r="R144" s="74" t="str">
        <f>""</f>
        <v/>
      </c>
      <c r="S144" s="74" t="str">
        <f>""</f>
        <v/>
      </c>
      <c r="T144" s="74" t="str">
        <f>""</f>
        <v/>
      </c>
      <c r="U144" s="74" t="str">
        <f>""</f>
        <v/>
      </c>
      <c r="V144" s="74" t="str">
        <f>""</f>
        <v/>
      </c>
      <c r="W144" s="74" t="str">
        <f>""</f>
        <v/>
      </c>
      <c r="X144" s="74" t="str">
        <f>""</f>
        <v/>
      </c>
      <c r="Y144" s="74" t="str">
        <f>""</f>
        <v/>
      </c>
      <c r="Z144" s="74" t="str">
        <f>""</f>
        <v/>
      </c>
    </row>
    <row r="145" spans="1:26" x14ac:dyDescent="0.25">
      <c r="A145" s="73">
        <v>25455298</v>
      </c>
      <c r="B145" s="73" t="s">
        <v>208</v>
      </c>
      <c r="C145" s="73">
        <v>25455298</v>
      </c>
      <c r="D145" s="73" t="s">
        <v>110</v>
      </c>
      <c r="E145" s="123">
        <v>0.6</v>
      </c>
      <c r="F145" s="123">
        <v>0.70000000000000007</v>
      </c>
      <c r="G145" s="89">
        <v>1</v>
      </c>
      <c r="H145" s="50"/>
      <c r="I145" s="75">
        <v>20</v>
      </c>
      <c r="J145" s="75">
        <v>0</v>
      </c>
      <c r="M145" s="154" t="str">
        <f>""</f>
        <v/>
      </c>
      <c r="N145" s="74" t="str">
        <f>""</f>
        <v/>
      </c>
      <c r="O145" s="154" t="str">
        <f>""</f>
        <v/>
      </c>
      <c r="P145" s="74" t="str">
        <f>""</f>
        <v/>
      </c>
      <c r="Q145" s="154" t="str">
        <f>""</f>
        <v/>
      </c>
      <c r="R145" s="74" t="str">
        <f>""</f>
        <v/>
      </c>
      <c r="S145" s="74" t="str">
        <f>""</f>
        <v/>
      </c>
      <c r="T145" s="74" t="str">
        <f>""</f>
        <v/>
      </c>
      <c r="U145" s="74" t="str">
        <f>""</f>
        <v/>
      </c>
      <c r="V145" s="74" t="str">
        <f>""</f>
        <v/>
      </c>
      <c r="W145" s="74" t="str">
        <f>""</f>
        <v/>
      </c>
      <c r="X145" s="74" t="str">
        <f>""</f>
        <v/>
      </c>
      <c r="Y145" s="74" t="str">
        <f>""</f>
        <v/>
      </c>
      <c r="Z145" s="74" t="str">
        <f>""</f>
        <v/>
      </c>
    </row>
    <row r="146" spans="1:26" x14ac:dyDescent="0.25">
      <c r="A146" s="73">
        <v>24050218</v>
      </c>
      <c r="B146" s="73" t="s">
        <v>209</v>
      </c>
      <c r="C146" s="73">
        <v>24050218</v>
      </c>
      <c r="D146" s="73" t="s">
        <v>110</v>
      </c>
      <c r="E146" s="123">
        <v>0.6</v>
      </c>
      <c r="F146" s="123">
        <v>0.70000000000000007</v>
      </c>
      <c r="G146" s="89">
        <v>1</v>
      </c>
      <c r="H146" s="50"/>
      <c r="I146" s="75">
        <v>20</v>
      </c>
      <c r="J146" s="75">
        <v>0</v>
      </c>
      <c r="M146" s="154" t="str">
        <f>""</f>
        <v/>
      </c>
      <c r="N146" s="74" t="str">
        <f>""</f>
        <v/>
      </c>
      <c r="O146" s="154" t="str">
        <f>""</f>
        <v/>
      </c>
      <c r="P146" s="74" t="str">
        <f>""</f>
        <v/>
      </c>
      <c r="Q146" s="154" t="str">
        <f>""</f>
        <v/>
      </c>
      <c r="R146" s="74" t="str">
        <f>""</f>
        <v/>
      </c>
      <c r="S146" s="74" t="str">
        <f>""</f>
        <v/>
      </c>
      <c r="T146" s="74" t="str">
        <f>""</f>
        <v/>
      </c>
      <c r="U146" s="74" t="str">
        <f>""</f>
        <v/>
      </c>
      <c r="V146" s="74" t="str">
        <f>""</f>
        <v/>
      </c>
      <c r="W146" s="74" t="str">
        <f>""</f>
        <v/>
      </c>
      <c r="X146" s="74" t="str">
        <f>""</f>
        <v/>
      </c>
      <c r="Y146" s="74" t="str">
        <f>""</f>
        <v/>
      </c>
      <c r="Z146" s="74" t="str">
        <f>""</f>
        <v/>
      </c>
    </row>
    <row r="147" spans="1:26" x14ac:dyDescent="0.25">
      <c r="A147" s="73">
        <v>12943031</v>
      </c>
      <c r="B147" s="73" t="s">
        <v>216</v>
      </c>
      <c r="C147" s="73">
        <v>12943031</v>
      </c>
      <c r="D147" s="73" t="s">
        <v>110</v>
      </c>
      <c r="E147" s="123">
        <v>0.6</v>
      </c>
      <c r="F147" s="123">
        <v>0.70000000000000007</v>
      </c>
      <c r="G147" s="89">
        <v>1</v>
      </c>
      <c r="H147" s="50"/>
      <c r="I147" s="75">
        <v>20</v>
      </c>
      <c r="J147" s="75">
        <v>0</v>
      </c>
      <c r="L147" s="74" t="s">
        <v>668</v>
      </c>
      <c r="M147" s="154" t="str">
        <f>""</f>
        <v/>
      </c>
      <c r="N147" s="74" t="str">
        <f>""</f>
        <v/>
      </c>
      <c r="O147" s="154" t="str">
        <f>""</f>
        <v/>
      </c>
      <c r="P147" s="74" t="str">
        <f>""</f>
        <v/>
      </c>
      <c r="Q147" s="154" t="str">
        <f>""</f>
        <v/>
      </c>
      <c r="R147" s="74" t="str">
        <f>""</f>
        <v/>
      </c>
      <c r="S147" s="74" t="str">
        <f>""</f>
        <v/>
      </c>
      <c r="T147" s="74" t="str">
        <f>""</f>
        <v/>
      </c>
      <c r="U147" s="74" t="str">
        <f>""</f>
        <v/>
      </c>
      <c r="V147" s="74" t="str">
        <f>""</f>
        <v/>
      </c>
      <c r="W147" s="74" t="str">
        <f>""</f>
        <v/>
      </c>
      <c r="X147" s="74" t="str">
        <f>""</f>
        <v/>
      </c>
      <c r="Y147" s="74" t="str">
        <f>""</f>
        <v/>
      </c>
      <c r="Z147" s="74" t="str">
        <f>""</f>
        <v/>
      </c>
    </row>
    <row r="148" spans="1:26" x14ac:dyDescent="0.25">
      <c r="A148" s="73">
        <v>1184005249</v>
      </c>
      <c r="B148" s="73" t="s">
        <v>219</v>
      </c>
      <c r="C148" s="73">
        <v>1184005249</v>
      </c>
      <c r="D148" s="73" t="s">
        <v>110</v>
      </c>
      <c r="E148" s="123">
        <v>0.6</v>
      </c>
      <c r="F148" s="123">
        <v>0.70000000000000007</v>
      </c>
      <c r="G148" s="89">
        <v>1</v>
      </c>
      <c r="H148" s="50"/>
      <c r="I148" s="75">
        <v>20</v>
      </c>
      <c r="J148" s="75">
        <v>0</v>
      </c>
      <c r="L148" s="74" t="s">
        <v>668</v>
      </c>
      <c r="M148" s="154" t="str">
        <f>""</f>
        <v/>
      </c>
      <c r="N148" s="74" t="str">
        <f>""</f>
        <v/>
      </c>
      <c r="O148" s="154" t="str">
        <f>""</f>
        <v/>
      </c>
      <c r="P148" s="74" t="str">
        <f>""</f>
        <v/>
      </c>
      <c r="Q148" s="154" t="str">
        <f>""</f>
        <v/>
      </c>
      <c r="R148" s="74" t="str">
        <f>""</f>
        <v/>
      </c>
      <c r="S148" s="74" t="str">
        <f>""</f>
        <v/>
      </c>
      <c r="T148" s="74" t="str">
        <f>""</f>
        <v/>
      </c>
      <c r="U148" s="74" t="str">
        <f>""</f>
        <v/>
      </c>
      <c r="V148" s="74" t="str">
        <f>""</f>
        <v/>
      </c>
      <c r="W148" s="74" t="str">
        <f>""</f>
        <v/>
      </c>
      <c r="X148" s="74" t="str">
        <f>""</f>
        <v/>
      </c>
      <c r="Y148" s="74" t="str">
        <f>""</f>
        <v/>
      </c>
      <c r="Z148" s="74" t="str">
        <f>""</f>
        <v/>
      </c>
    </row>
    <row r="149" spans="1:26" x14ac:dyDescent="0.25">
      <c r="A149" s="73">
        <v>12860896</v>
      </c>
      <c r="B149" s="73" t="s">
        <v>235</v>
      </c>
      <c r="C149" s="73">
        <v>12860896</v>
      </c>
      <c r="D149" s="73" t="s">
        <v>110</v>
      </c>
      <c r="E149" s="123">
        <v>0.6</v>
      </c>
      <c r="F149" s="123">
        <v>0.70000000000000007</v>
      </c>
      <c r="G149" s="89">
        <v>1</v>
      </c>
      <c r="H149" s="50"/>
      <c r="I149" s="75">
        <v>20</v>
      </c>
      <c r="J149" s="75">
        <v>0</v>
      </c>
      <c r="L149" s="74" t="s">
        <v>668</v>
      </c>
      <c r="M149" s="154" t="str">
        <f>""</f>
        <v/>
      </c>
      <c r="N149" s="74" t="str">
        <f>""</f>
        <v/>
      </c>
      <c r="O149" s="154" t="str">
        <f>""</f>
        <v/>
      </c>
      <c r="P149" s="74" t="str">
        <f>""</f>
        <v/>
      </c>
      <c r="Q149" s="154" t="str">
        <f>""</f>
        <v/>
      </c>
      <c r="R149" s="74" t="str">
        <f>""</f>
        <v/>
      </c>
      <c r="S149" s="74" t="str">
        <f>""</f>
        <v/>
      </c>
      <c r="T149" s="74" t="str">
        <f>""</f>
        <v/>
      </c>
      <c r="U149" s="74" t="str">
        <f>""</f>
        <v/>
      </c>
      <c r="V149" s="74" t="str">
        <f>""</f>
        <v/>
      </c>
      <c r="W149" s="74" t="str">
        <f>""</f>
        <v/>
      </c>
      <c r="X149" s="74" t="str">
        <f>""</f>
        <v/>
      </c>
      <c r="Y149" s="74" t="str">
        <f>""</f>
        <v/>
      </c>
      <c r="Z149" s="74" t="str">
        <f>""</f>
        <v/>
      </c>
    </row>
    <row r="150" spans="1:26" x14ac:dyDescent="0.25">
      <c r="A150" s="73" t="s">
        <v>236</v>
      </c>
      <c r="B150" s="73" t="s">
        <v>237</v>
      </c>
      <c r="C150" s="73" t="s">
        <v>236</v>
      </c>
      <c r="D150" s="73" t="s">
        <v>110</v>
      </c>
      <c r="E150" s="146">
        <v>0.5</v>
      </c>
      <c r="F150" s="146">
        <v>0.5</v>
      </c>
      <c r="G150" s="89">
        <v>1</v>
      </c>
      <c r="H150" s="50"/>
      <c r="I150" s="75">
        <v>20</v>
      </c>
      <c r="J150" s="75">
        <v>0</v>
      </c>
      <c r="L150" s="74" t="s">
        <v>288</v>
      </c>
      <c r="M150" s="154" t="str">
        <f>""</f>
        <v/>
      </c>
      <c r="N150" s="74" t="str">
        <f>""</f>
        <v/>
      </c>
      <c r="O150" s="154" t="str">
        <f>""</f>
        <v/>
      </c>
      <c r="P150" s="74" t="str">
        <f>""</f>
        <v/>
      </c>
      <c r="Q150" s="154" t="str">
        <f>""</f>
        <v/>
      </c>
      <c r="R150" s="74" t="str">
        <f>""</f>
        <v/>
      </c>
      <c r="S150" s="74" t="str">
        <f>""</f>
        <v/>
      </c>
      <c r="T150" s="74" t="str">
        <f>""</f>
        <v/>
      </c>
      <c r="U150" s="74" t="str">
        <f>""</f>
        <v/>
      </c>
      <c r="V150" s="74" t="str">
        <f>""</f>
        <v/>
      </c>
      <c r="W150" s="74" t="str">
        <f>""</f>
        <v/>
      </c>
      <c r="X150" s="74" t="str">
        <f>""</f>
        <v/>
      </c>
      <c r="Y150" s="74" t="str">
        <f>""</f>
        <v/>
      </c>
      <c r="Z150" s="74" t="str">
        <f>""</f>
        <v/>
      </c>
    </row>
    <row r="151" spans="1:26" x14ac:dyDescent="0.25">
      <c r="A151" s="73">
        <v>173368699</v>
      </c>
      <c r="B151" s="73" t="s">
        <v>238</v>
      </c>
      <c r="C151" s="73">
        <v>173368699</v>
      </c>
      <c r="D151" s="73" t="s">
        <v>110</v>
      </c>
      <c r="E151" s="123">
        <v>0.6</v>
      </c>
      <c r="F151" s="123">
        <v>0.70000000000000007</v>
      </c>
      <c r="G151" s="89">
        <v>1</v>
      </c>
      <c r="H151" s="50"/>
      <c r="I151" s="75">
        <v>20</v>
      </c>
      <c r="J151" s="75">
        <v>0</v>
      </c>
      <c r="M151" s="154" t="str">
        <f>""</f>
        <v/>
      </c>
      <c r="N151" s="74" t="str">
        <f>""</f>
        <v/>
      </c>
      <c r="O151" s="154" t="str">
        <f>""</f>
        <v/>
      </c>
      <c r="P151" s="74" t="str">
        <f>""</f>
        <v/>
      </c>
      <c r="Q151" s="154" t="str">
        <f>""</f>
        <v/>
      </c>
      <c r="R151" s="74" t="str">
        <f>""</f>
        <v/>
      </c>
      <c r="S151" s="74" t="str">
        <f>""</f>
        <v/>
      </c>
      <c r="T151" s="74" t="str">
        <f>""</f>
        <v/>
      </c>
      <c r="U151" s="74" t="str">
        <f>""</f>
        <v/>
      </c>
      <c r="V151" s="74" t="str">
        <f>""</f>
        <v/>
      </c>
      <c r="W151" s="74" t="str">
        <f>""</f>
        <v/>
      </c>
      <c r="X151" s="74" t="str">
        <f>""</f>
        <v/>
      </c>
      <c r="Y151" s="74" t="str">
        <f>""</f>
        <v/>
      </c>
      <c r="Z151" s="74" t="str">
        <f>""</f>
        <v/>
      </c>
    </row>
    <row r="152" spans="1:26" x14ac:dyDescent="0.25">
      <c r="A152" s="73">
        <v>11810245</v>
      </c>
      <c r="B152" s="73" t="s">
        <v>239</v>
      </c>
      <c r="C152" s="73">
        <v>11810245</v>
      </c>
      <c r="D152" s="73" t="s">
        <v>110</v>
      </c>
      <c r="E152" s="123">
        <v>0.6</v>
      </c>
      <c r="F152" s="123">
        <v>0.70000000000000007</v>
      </c>
      <c r="G152" s="89">
        <v>1</v>
      </c>
      <c r="H152" s="50"/>
      <c r="I152" s="75">
        <v>20</v>
      </c>
      <c r="J152" s="75">
        <v>0</v>
      </c>
      <c r="L152" s="74" t="s">
        <v>670</v>
      </c>
      <c r="M152" s="154" t="str">
        <f>""</f>
        <v/>
      </c>
      <c r="N152" s="74" t="str">
        <f>""</f>
        <v/>
      </c>
      <c r="O152" s="154" t="str">
        <f>""</f>
        <v/>
      </c>
      <c r="P152" s="74" t="str">
        <f>""</f>
        <v/>
      </c>
      <c r="Q152" s="154" t="str">
        <f>""</f>
        <v/>
      </c>
      <c r="R152" s="74" t="str">
        <f>""</f>
        <v/>
      </c>
      <c r="S152" s="74" t="str">
        <f>""</f>
        <v/>
      </c>
      <c r="T152" s="74" t="str">
        <f>""</f>
        <v/>
      </c>
      <c r="U152" s="74" t="str">
        <f>""</f>
        <v/>
      </c>
      <c r="V152" s="74" t="str">
        <f>""</f>
        <v/>
      </c>
      <c r="W152" s="74" t="str">
        <f>""</f>
        <v/>
      </c>
      <c r="X152" s="74" t="str">
        <f>""</f>
        <v/>
      </c>
      <c r="Y152" s="74" t="str">
        <f>""</f>
        <v/>
      </c>
      <c r="Z152" s="74" t="str">
        <f>""</f>
        <v/>
      </c>
    </row>
    <row r="153" spans="1:26" x14ac:dyDescent="0.25">
      <c r="A153" s="73">
        <v>13348678</v>
      </c>
      <c r="B153" s="73" t="s">
        <v>267</v>
      </c>
      <c r="C153" s="73">
        <v>13348678</v>
      </c>
      <c r="D153" s="73" t="s">
        <v>110</v>
      </c>
      <c r="E153" s="123">
        <v>0.6</v>
      </c>
      <c r="F153" s="123">
        <v>0.70000000000000007</v>
      </c>
      <c r="G153" s="89">
        <v>1</v>
      </c>
      <c r="H153" s="50"/>
      <c r="I153" s="75">
        <v>20</v>
      </c>
      <c r="J153" s="75">
        <v>0</v>
      </c>
      <c r="L153" s="74" t="s">
        <v>670</v>
      </c>
      <c r="M153" s="154" t="str">
        <f>""</f>
        <v/>
      </c>
      <c r="N153" s="74" t="str">
        <f>""</f>
        <v/>
      </c>
      <c r="O153" s="154" t="str">
        <f>""</f>
        <v/>
      </c>
      <c r="P153" s="74" t="str">
        <f>""</f>
        <v/>
      </c>
      <c r="Q153" s="154" t="str">
        <f>""</f>
        <v/>
      </c>
      <c r="R153" s="74" t="str">
        <f>""</f>
        <v/>
      </c>
      <c r="S153" s="74" t="str">
        <f>""</f>
        <v/>
      </c>
      <c r="T153" s="74" t="str">
        <f>""</f>
        <v/>
      </c>
      <c r="U153" s="74" t="str">
        <f>""</f>
        <v/>
      </c>
      <c r="V153" s="74" t="str">
        <f>""</f>
        <v/>
      </c>
      <c r="W153" s="74" t="str">
        <f>""</f>
        <v/>
      </c>
      <c r="X153" s="74" t="str">
        <f>""</f>
        <v/>
      </c>
      <c r="Y153" s="74" t="str">
        <f>""</f>
        <v/>
      </c>
      <c r="Z153" s="74" t="str">
        <f>""</f>
        <v/>
      </c>
    </row>
    <row r="154" spans="1:26" x14ac:dyDescent="0.25">
      <c r="A154" s="73">
        <v>12148510</v>
      </c>
      <c r="B154" s="73" t="s">
        <v>278</v>
      </c>
      <c r="C154" s="73">
        <v>12148510</v>
      </c>
      <c r="D154" s="73" t="s">
        <v>110</v>
      </c>
      <c r="E154" s="123">
        <v>0.6</v>
      </c>
      <c r="F154" s="123">
        <v>0.70000000000000007</v>
      </c>
      <c r="G154" s="89">
        <v>1</v>
      </c>
      <c r="H154" s="50"/>
      <c r="I154" s="75">
        <v>20</v>
      </c>
      <c r="J154" s="75">
        <v>0</v>
      </c>
      <c r="L154" s="74" t="s">
        <v>670</v>
      </c>
      <c r="M154" s="154" t="str">
        <f>""</f>
        <v/>
      </c>
      <c r="N154" s="74" t="str">
        <f>""</f>
        <v/>
      </c>
      <c r="O154" s="154" t="str">
        <f>""</f>
        <v/>
      </c>
      <c r="P154" s="74" t="str">
        <f>""</f>
        <v/>
      </c>
      <c r="Q154" s="154" t="str">
        <f>""</f>
        <v/>
      </c>
      <c r="R154" s="74" t="str">
        <f>""</f>
        <v/>
      </c>
      <c r="S154" s="74" t="str">
        <f>""</f>
        <v/>
      </c>
      <c r="T154" s="74" t="str">
        <f>""</f>
        <v/>
      </c>
      <c r="U154" s="74" t="str">
        <f>""</f>
        <v/>
      </c>
      <c r="V154" s="74" t="str">
        <f>""</f>
        <v/>
      </c>
      <c r="W154" s="74" t="str">
        <f>""</f>
        <v/>
      </c>
      <c r="X154" s="74" t="str">
        <f>""</f>
        <v/>
      </c>
      <c r="Y154" s="74" t="str">
        <f>""</f>
        <v/>
      </c>
      <c r="Z154" s="74" t="str">
        <f>""</f>
        <v/>
      </c>
    </row>
    <row r="155" spans="1:26" x14ac:dyDescent="0.25">
      <c r="A155" s="73">
        <v>1184005117</v>
      </c>
      <c r="B155" s="73" t="s">
        <v>279</v>
      </c>
      <c r="C155" s="73">
        <v>1184005117</v>
      </c>
      <c r="D155" s="73" t="s">
        <v>110</v>
      </c>
      <c r="E155" s="123">
        <v>0.6</v>
      </c>
      <c r="F155" s="123">
        <v>0.70000000000000007</v>
      </c>
      <c r="G155" s="89">
        <v>1</v>
      </c>
      <c r="H155" s="50"/>
      <c r="I155" s="75">
        <v>20</v>
      </c>
      <c r="J155" s="75">
        <v>0</v>
      </c>
      <c r="L155" s="74" t="s">
        <v>667</v>
      </c>
      <c r="M155" s="154" t="str">
        <f>""</f>
        <v/>
      </c>
      <c r="N155" s="74" t="str">
        <f>""</f>
        <v/>
      </c>
      <c r="O155" s="154" t="str">
        <f>""</f>
        <v/>
      </c>
      <c r="P155" s="74" t="str">
        <f>""</f>
        <v/>
      </c>
      <c r="Q155" s="154" t="str">
        <f>""</f>
        <v/>
      </c>
      <c r="R155" s="74" t="str">
        <f>""</f>
        <v/>
      </c>
      <c r="S155" s="74" t="str">
        <f>""</f>
        <v/>
      </c>
      <c r="T155" s="74" t="str">
        <f>""</f>
        <v/>
      </c>
      <c r="U155" s="74" t="str">
        <f>""</f>
        <v/>
      </c>
      <c r="V155" s="74" t="str">
        <f>""</f>
        <v/>
      </c>
      <c r="W155" s="74" t="str">
        <f>""</f>
        <v/>
      </c>
      <c r="X155" s="74" t="str">
        <f>""</f>
        <v/>
      </c>
      <c r="Y155" s="74" t="str">
        <f>""</f>
        <v/>
      </c>
      <c r="Z155" s="74" t="str">
        <f>""</f>
        <v/>
      </c>
    </row>
    <row r="156" spans="1:26" x14ac:dyDescent="0.25">
      <c r="A156" s="73">
        <v>11965089</v>
      </c>
      <c r="B156" s="73" t="s">
        <v>280</v>
      </c>
      <c r="C156" s="73">
        <v>11965089</v>
      </c>
      <c r="D156" s="73" t="s">
        <v>110</v>
      </c>
      <c r="E156" s="123">
        <v>0.6</v>
      </c>
      <c r="F156" s="123">
        <v>0.70000000000000007</v>
      </c>
      <c r="G156" s="89">
        <v>1</v>
      </c>
      <c r="H156" s="50"/>
      <c r="I156" s="75">
        <v>20</v>
      </c>
      <c r="J156" s="75">
        <v>0</v>
      </c>
      <c r="L156" s="74" t="s">
        <v>670</v>
      </c>
      <c r="M156" s="154" t="str">
        <f>""</f>
        <v/>
      </c>
      <c r="N156" s="74" t="str">
        <f>""</f>
        <v/>
      </c>
      <c r="O156" s="154" t="str">
        <f>""</f>
        <v/>
      </c>
      <c r="P156" s="74" t="str">
        <f>""</f>
        <v/>
      </c>
      <c r="Q156" s="154" t="str">
        <f>""</f>
        <v/>
      </c>
      <c r="R156" s="74" t="str">
        <f>""</f>
        <v/>
      </c>
      <c r="S156" s="74" t="str">
        <f>""</f>
        <v/>
      </c>
      <c r="T156" s="74" t="str">
        <f>""</f>
        <v/>
      </c>
      <c r="U156" s="74" t="str">
        <f>""</f>
        <v/>
      </c>
      <c r="V156" s="74" t="str">
        <f>""</f>
        <v/>
      </c>
      <c r="W156" s="74" t="str">
        <f>""</f>
        <v/>
      </c>
      <c r="X156" s="74" t="str">
        <f>""</f>
        <v/>
      </c>
      <c r="Y156" s="74" t="str">
        <f>""</f>
        <v/>
      </c>
      <c r="Z156" s="74" t="str">
        <f>""</f>
        <v/>
      </c>
    </row>
    <row r="157" spans="1:26" x14ac:dyDescent="0.25">
      <c r="A157" s="73">
        <v>11733064</v>
      </c>
      <c r="B157" s="73" t="s">
        <v>281</v>
      </c>
      <c r="C157" s="73">
        <v>11733064</v>
      </c>
      <c r="D157" s="76" t="s">
        <v>76</v>
      </c>
      <c r="E157" s="123">
        <v>0.6</v>
      </c>
      <c r="F157" s="123">
        <v>0.70000000000000007</v>
      </c>
      <c r="G157" s="89">
        <v>3</v>
      </c>
      <c r="H157" s="50"/>
      <c r="I157" s="77">
        <v>20</v>
      </c>
      <c r="J157" s="77">
        <v>1</v>
      </c>
      <c r="K157" s="74" t="s">
        <v>272</v>
      </c>
      <c r="L157" s="74" t="s">
        <v>272</v>
      </c>
      <c r="M157" s="154" t="str">
        <f>""</f>
        <v/>
      </c>
      <c r="N157" s="74" t="str">
        <f>""</f>
        <v/>
      </c>
      <c r="O157" s="154" t="str">
        <f>""</f>
        <v/>
      </c>
      <c r="P157" s="74" t="str">
        <f>""</f>
        <v/>
      </c>
      <c r="Q157" s="154" t="str">
        <f>""</f>
        <v/>
      </c>
      <c r="R157" s="74" t="str">
        <f>""</f>
        <v/>
      </c>
      <c r="S157" s="74" t="str">
        <f>""</f>
        <v/>
      </c>
      <c r="T157" s="74" t="str">
        <f>""</f>
        <v/>
      </c>
      <c r="U157" s="74" t="str">
        <f>""</f>
        <v/>
      </c>
      <c r="V157" s="74" t="str">
        <f>""</f>
        <v/>
      </c>
      <c r="W157" s="74" t="str">
        <f>""</f>
        <v/>
      </c>
      <c r="X157" s="74" t="str">
        <f>""</f>
        <v/>
      </c>
      <c r="Y157" s="74" t="str">
        <f>""</f>
        <v/>
      </c>
      <c r="Z157" s="74" t="str">
        <f>""</f>
        <v/>
      </c>
    </row>
    <row r="158" spans="1:26" x14ac:dyDescent="0.25">
      <c r="A158" s="73" t="s">
        <v>210</v>
      </c>
      <c r="B158" s="73" t="s">
        <v>211</v>
      </c>
      <c r="C158" s="73" t="s">
        <v>210</v>
      </c>
      <c r="D158" s="73" t="s">
        <v>210</v>
      </c>
      <c r="E158" s="122">
        <v>0</v>
      </c>
      <c r="F158" s="122">
        <v>0</v>
      </c>
      <c r="G158" s="89">
        <v>0</v>
      </c>
      <c r="H158" s="50"/>
      <c r="I158" s="75"/>
      <c r="J158" s="75">
        <v>0</v>
      </c>
      <c r="M158" s="154" t="str">
        <f>""</f>
        <v/>
      </c>
      <c r="N158" s="74" t="str">
        <f>""</f>
        <v/>
      </c>
      <c r="O158" s="154" t="str">
        <f>""</f>
        <v/>
      </c>
      <c r="P158" s="74" t="str">
        <f>""</f>
        <v/>
      </c>
      <c r="Q158" s="154" t="str">
        <f>""</f>
        <v/>
      </c>
      <c r="R158" s="74" t="str">
        <f>""</f>
        <v/>
      </c>
      <c r="S158" s="74" t="str">
        <f>""</f>
        <v/>
      </c>
      <c r="T158" s="74" t="str">
        <f>""</f>
        <v/>
      </c>
      <c r="U158" s="74" t="str">
        <f>""</f>
        <v/>
      </c>
      <c r="V158" s="74" t="str">
        <f>""</f>
        <v/>
      </c>
      <c r="W158" s="74" t="str">
        <f>""</f>
        <v/>
      </c>
      <c r="X158" s="74" t="str">
        <f>""</f>
        <v/>
      </c>
      <c r="Y158" s="74" t="str">
        <f>""</f>
        <v/>
      </c>
      <c r="Z158" s="74" t="str">
        <f>""</f>
        <v/>
      </c>
    </row>
    <row r="159" spans="1:26" x14ac:dyDescent="0.25">
      <c r="A159" s="73" t="s">
        <v>212</v>
      </c>
      <c r="B159" s="83" t="s">
        <v>213</v>
      </c>
      <c r="C159" s="73" t="s">
        <v>212</v>
      </c>
      <c r="D159" s="73" t="s">
        <v>212</v>
      </c>
      <c r="E159" s="122">
        <v>2</v>
      </c>
      <c r="F159" s="122">
        <v>2</v>
      </c>
      <c r="G159" s="89">
        <v>1</v>
      </c>
      <c r="H159" s="50">
        <v>20</v>
      </c>
      <c r="I159" s="75">
        <v>20</v>
      </c>
      <c r="J159" s="75">
        <v>0</v>
      </c>
      <c r="M159" s="154" t="str">
        <f>""</f>
        <v/>
      </c>
      <c r="N159" s="74" t="str">
        <f>""</f>
        <v/>
      </c>
      <c r="O159" s="154" t="str">
        <f>""</f>
        <v/>
      </c>
      <c r="P159" s="74" t="str">
        <f>""</f>
        <v/>
      </c>
      <c r="Q159" s="154" t="str">
        <f>""</f>
        <v/>
      </c>
      <c r="R159" s="74" t="str">
        <f>""</f>
        <v/>
      </c>
      <c r="S159" s="74" t="str">
        <f>""</f>
        <v/>
      </c>
      <c r="T159" s="74" t="str">
        <f>""</f>
        <v/>
      </c>
      <c r="U159" s="74" t="str">
        <f>""</f>
        <v/>
      </c>
      <c r="V159" s="74" t="str">
        <f>""</f>
        <v/>
      </c>
      <c r="W159" s="74" t="str">
        <f>""</f>
        <v/>
      </c>
      <c r="X159" s="74" t="str">
        <f>""</f>
        <v/>
      </c>
      <c r="Y159" s="74" t="str">
        <f>""</f>
        <v/>
      </c>
      <c r="Z159" s="74" t="str">
        <f>""</f>
        <v/>
      </c>
    </row>
    <row r="160" spans="1:26" x14ac:dyDescent="0.25">
      <c r="A160" s="73" t="s">
        <v>214</v>
      </c>
      <c r="B160" s="73" t="s">
        <v>215</v>
      </c>
      <c r="C160" s="73" t="s">
        <v>214</v>
      </c>
      <c r="D160" s="73" t="s">
        <v>214</v>
      </c>
      <c r="E160" s="122">
        <v>0</v>
      </c>
      <c r="F160" s="122">
        <v>0</v>
      </c>
      <c r="G160" s="89">
        <v>0</v>
      </c>
      <c r="H160" s="50" t="str">
        <f>""</f>
        <v/>
      </c>
      <c r="I160" s="75">
        <v>20</v>
      </c>
      <c r="J160" s="75">
        <v>0</v>
      </c>
      <c r="M160" s="154" t="str">
        <f>""</f>
        <v/>
      </c>
      <c r="N160" s="74" t="str">
        <f>""</f>
        <v/>
      </c>
      <c r="O160" s="154" t="str">
        <f>""</f>
        <v/>
      </c>
      <c r="P160" s="74" t="str">
        <f>""</f>
        <v/>
      </c>
      <c r="Q160" s="154" t="str">
        <f>""</f>
        <v/>
      </c>
      <c r="R160" s="74" t="str">
        <f>""</f>
        <v/>
      </c>
      <c r="S160" s="74" t="str">
        <f>""</f>
        <v/>
      </c>
      <c r="T160" s="74" t="str">
        <f>""</f>
        <v/>
      </c>
      <c r="U160" s="74" t="str">
        <f>""</f>
        <v/>
      </c>
      <c r="V160" s="74" t="str">
        <f>""</f>
        <v/>
      </c>
      <c r="W160" s="74" t="str">
        <f>""</f>
        <v/>
      </c>
      <c r="X160" s="74" t="str">
        <f>""</f>
        <v/>
      </c>
      <c r="Y160" s="74" t="str">
        <f>""</f>
        <v/>
      </c>
      <c r="Z160" s="74" t="str">
        <f>""</f>
        <v/>
      </c>
    </row>
    <row r="161" spans="1:26" x14ac:dyDescent="0.25">
      <c r="A161" s="73">
        <v>10294922</v>
      </c>
      <c r="B161" s="145" t="s">
        <v>282</v>
      </c>
      <c r="C161" s="73">
        <v>10294922</v>
      </c>
      <c r="D161" s="76" t="s">
        <v>76</v>
      </c>
      <c r="E161" s="123">
        <v>0.6</v>
      </c>
      <c r="F161" s="123">
        <v>0.70000000000000007</v>
      </c>
      <c r="G161" s="89">
        <v>3</v>
      </c>
      <c r="H161" s="50"/>
      <c r="I161" s="77">
        <v>20</v>
      </c>
      <c r="J161" s="77">
        <v>1</v>
      </c>
      <c r="K161" s="74" t="s">
        <v>272</v>
      </c>
      <c r="L161" s="74" t="s">
        <v>272</v>
      </c>
      <c r="M161" s="154" t="str">
        <f>""</f>
        <v/>
      </c>
      <c r="N161" s="74" t="str">
        <f>""</f>
        <v/>
      </c>
      <c r="O161" s="154" t="str">
        <f>""</f>
        <v/>
      </c>
      <c r="P161" s="74" t="str">
        <f>""</f>
        <v/>
      </c>
      <c r="Q161" s="154" t="str">
        <f>""</f>
        <v/>
      </c>
      <c r="R161" s="74" t="str">
        <f>""</f>
        <v/>
      </c>
      <c r="S161" s="74" t="str">
        <f>""</f>
        <v/>
      </c>
      <c r="T161" s="74" t="str">
        <f>""</f>
        <v/>
      </c>
      <c r="U161" s="74" t="str">
        <f>""</f>
        <v/>
      </c>
      <c r="V161" s="74" t="str">
        <f>""</f>
        <v/>
      </c>
      <c r="W161" s="74" t="str">
        <f>""</f>
        <v/>
      </c>
      <c r="X161" s="74" t="str">
        <f>""</f>
        <v/>
      </c>
      <c r="Y161" s="74" t="str">
        <f>""</f>
        <v/>
      </c>
      <c r="Z161" s="74" t="str">
        <f>""</f>
        <v/>
      </c>
    </row>
    <row r="162" spans="1:26" s="172" customFormat="1" x14ac:dyDescent="0.25">
      <c r="A162" s="145">
        <v>12946412</v>
      </c>
      <c r="B162" s="145" t="s">
        <v>283</v>
      </c>
      <c r="C162" s="145">
        <v>12946412</v>
      </c>
      <c r="D162" s="145" t="s">
        <v>110</v>
      </c>
      <c r="E162" s="198">
        <v>0.6</v>
      </c>
      <c r="F162" s="198">
        <v>0.70000000000000007</v>
      </c>
      <c r="G162" s="155">
        <v>1</v>
      </c>
      <c r="H162" s="199"/>
      <c r="I162" s="155">
        <v>20</v>
      </c>
      <c r="J162" s="155">
        <v>0</v>
      </c>
      <c r="L162" s="172" t="s">
        <v>672</v>
      </c>
      <c r="M162" s="172" t="str">
        <f>""</f>
        <v/>
      </c>
      <c r="N162" s="172" t="str">
        <f>""</f>
        <v/>
      </c>
      <c r="O162" s="172" t="str">
        <f>""</f>
        <v/>
      </c>
      <c r="P162" s="172" t="str">
        <f>""</f>
        <v/>
      </c>
      <c r="Q162" s="172" t="str">
        <f>""</f>
        <v/>
      </c>
      <c r="R162" s="172" t="str">
        <f>""</f>
        <v/>
      </c>
      <c r="S162" s="172" t="str">
        <f>""</f>
        <v/>
      </c>
      <c r="T162" s="172" t="str">
        <f>""</f>
        <v/>
      </c>
      <c r="U162" s="172" t="str">
        <f>""</f>
        <v/>
      </c>
      <c r="V162" s="172" t="str">
        <f>""</f>
        <v/>
      </c>
      <c r="W162" s="172" t="str">
        <f>""</f>
        <v/>
      </c>
      <c r="X162" s="172" t="str">
        <f>""</f>
        <v/>
      </c>
      <c r="Y162" s="172" t="str">
        <f>""</f>
        <v/>
      </c>
      <c r="Z162" s="172" t="str">
        <f>""</f>
        <v/>
      </c>
    </row>
    <row r="163" spans="1:26" x14ac:dyDescent="0.25">
      <c r="A163" s="73">
        <v>12152188</v>
      </c>
      <c r="B163" s="73" t="s">
        <v>284</v>
      </c>
      <c r="C163" s="73">
        <v>12152188</v>
      </c>
      <c r="D163" s="73" t="s">
        <v>87</v>
      </c>
      <c r="E163" s="123">
        <v>0.6</v>
      </c>
      <c r="F163" s="123">
        <v>0.70000000000000007</v>
      </c>
      <c r="G163" s="89">
        <v>1</v>
      </c>
      <c r="H163" s="50"/>
      <c r="I163" s="75">
        <v>20</v>
      </c>
      <c r="J163" s="75">
        <v>0</v>
      </c>
      <c r="L163" s="74" t="s">
        <v>672</v>
      </c>
      <c r="M163" s="154" t="str">
        <f>""</f>
        <v/>
      </c>
      <c r="N163" s="74" t="str">
        <f>""</f>
        <v/>
      </c>
      <c r="O163" s="154" t="str">
        <f>""</f>
        <v/>
      </c>
      <c r="P163" s="74" t="str">
        <f>""</f>
        <v/>
      </c>
      <c r="Q163" s="154" t="str">
        <f>""</f>
        <v/>
      </c>
      <c r="R163" s="74" t="str">
        <f>""</f>
        <v/>
      </c>
      <c r="S163" s="74" t="str">
        <f>""</f>
        <v/>
      </c>
      <c r="T163" s="74" t="str">
        <f>""</f>
        <v/>
      </c>
      <c r="U163" s="74" t="str">
        <f>""</f>
        <v/>
      </c>
      <c r="V163" s="74" t="str">
        <f>""</f>
        <v/>
      </c>
      <c r="W163" s="74" t="str">
        <f>""</f>
        <v/>
      </c>
      <c r="X163" s="74" t="str">
        <f>""</f>
        <v/>
      </c>
      <c r="Y163" s="74" t="str">
        <f>""</f>
        <v/>
      </c>
      <c r="Z163" s="74" t="str">
        <f>""</f>
        <v/>
      </c>
    </row>
    <row r="164" spans="1:26" x14ac:dyDescent="0.25">
      <c r="A164" s="73">
        <v>13026277</v>
      </c>
      <c r="B164" s="73" t="s">
        <v>285</v>
      </c>
      <c r="C164" s="73">
        <v>13026277</v>
      </c>
      <c r="D164" s="73" t="s">
        <v>87</v>
      </c>
      <c r="E164" s="123">
        <v>0.6</v>
      </c>
      <c r="F164" s="123">
        <v>0.70000000000000007</v>
      </c>
      <c r="G164" s="89">
        <v>1</v>
      </c>
      <c r="H164" s="50"/>
      <c r="I164" s="75">
        <v>20</v>
      </c>
      <c r="J164" s="75">
        <v>0</v>
      </c>
      <c r="L164" s="74" t="s">
        <v>672</v>
      </c>
      <c r="M164" s="154" t="str">
        <f>""</f>
        <v/>
      </c>
      <c r="N164" s="74" t="str">
        <f>""</f>
        <v/>
      </c>
      <c r="O164" s="154" t="str">
        <f>""</f>
        <v/>
      </c>
      <c r="P164" s="74" t="str">
        <f>""</f>
        <v/>
      </c>
      <c r="Q164" s="154" t="str">
        <f>""</f>
        <v/>
      </c>
      <c r="R164" s="74" t="str">
        <f>""</f>
        <v/>
      </c>
      <c r="S164" s="74" t="str">
        <f>""</f>
        <v/>
      </c>
      <c r="T164" s="74" t="str">
        <f>""</f>
        <v/>
      </c>
      <c r="U164" s="74" t="str">
        <f>""</f>
        <v/>
      </c>
      <c r="V164" s="74" t="str">
        <f>""</f>
        <v/>
      </c>
      <c r="W164" s="74" t="str">
        <f>""</f>
        <v/>
      </c>
      <c r="X164" s="74" t="str">
        <f>""</f>
        <v/>
      </c>
      <c r="Y164" s="74" t="str">
        <f>""</f>
        <v/>
      </c>
      <c r="Z164" s="74" t="str">
        <f>""</f>
        <v/>
      </c>
    </row>
    <row r="165" spans="1:26" x14ac:dyDescent="0.25">
      <c r="A165" s="73">
        <v>12302476</v>
      </c>
      <c r="B165" s="73" t="s">
        <v>286</v>
      </c>
      <c r="C165" s="73">
        <v>12302476</v>
      </c>
      <c r="D165" s="73" t="s">
        <v>87</v>
      </c>
      <c r="E165" s="123">
        <v>0.6</v>
      </c>
      <c r="F165" s="123">
        <v>0.70000000000000007</v>
      </c>
      <c r="G165" s="89">
        <v>1</v>
      </c>
      <c r="H165" s="50"/>
      <c r="I165" s="75">
        <v>20</v>
      </c>
      <c r="J165" s="75">
        <v>0</v>
      </c>
      <c r="L165" s="74" t="s">
        <v>672</v>
      </c>
      <c r="M165" s="154" t="str">
        <f>""</f>
        <v/>
      </c>
      <c r="N165" s="74" t="str">
        <f>""</f>
        <v/>
      </c>
      <c r="O165" s="154" t="str">
        <f>""</f>
        <v/>
      </c>
      <c r="P165" s="74" t="str">
        <f>""</f>
        <v/>
      </c>
      <c r="Q165" s="154" t="str">
        <f>""</f>
        <v/>
      </c>
      <c r="R165" s="74" t="str">
        <f>""</f>
        <v/>
      </c>
      <c r="S165" s="74" t="str">
        <f>""</f>
        <v/>
      </c>
      <c r="T165" s="74" t="str">
        <f>""</f>
        <v/>
      </c>
      <c r="U165" s="74" t="str">
        <f>""</f>
        <v/>
      </c>
      <c r="V165" s="74" t="str">
        <f>""</f>
        <v/>
      </c>
      <c r="W165" s="74" t="str">
        <f>""</f>
        <v/>
      </c>
      <c r="X165" s="74" t="str">
        <f>""</f>
        <v/>
      </c>
      <c r="Y165" s="74" t="str">
        <f>""</f>
        <v/>
      </c>
      <c r="Z165" s="74" t="str">
        <f>""</f>
        <v/>
      </c>
    </row>
    <row r="166" spans="1:26" s="172" customFormat="1" x14ac:dyDescent="0.25">
      <c r="A166" s="145">
        <v>11090000011</v>
      </c>
      <c r="B166" s="145" t="s">
        <v>287</v>
      </c>
      <c r="C166" s="145">
        <v>11090000011</v>
      </c>
      <c r="D166" s="145" t="s">
        <v>110</v>
      </c>
      <c r="E166" s="198">
        <v>0.6</v>
      </c>
      <c r="F166" s="198">
        <v>0.70000000000000007</v>
      </c>
      <c r="G166" s="155">
        <v>1</v>
      </c>
      <c r="H166" s="199"/>
      <c r="I166" s="155">
        <v>20</v>
      </c>
      <c r="J166" s="155">
        <v>0</v>
      </c>
      <c r="L166" s="172" t="s">
        <v>672</v>
      </c>
      <c r="M166" s="172" t="str">
        <f>""</f>
        <v/>
      </c>
      <c r="N166" s="172" t="str">
        <f>""</f>
        <v/>
      </c>
      <c r="O166" s="172" t="str">
        <f>""</f>
        <v/>
      </c>
      <c r="P166" s="172" t="str">
        <f>""</f>
        <v/>
      </c>
      <c r="Q166" s="172" t="str">
        <f>""</f>
        <v/>
      </c>
      <c r="R166" s="172" t="str">
        <f>""</f>
        <v/>
      </c>
      <c r="S166" s="172" t="str">
        <f>""</f>
        <v/>
      </c>
      <c r="T166" s="172" t="str">
        <f>""</f>
        <v/>
      </c>
      <c r="U166" s="172" t="str">
        <f>""</f>
        <v/>
      </c>
      <c r="V166" s="172" t="str">
        <f>""</f>
        <v/>
      </c>
      <c r="W166" s="172" t="str">
        <f>""</f>
        <v/>
      </c>
      <c r="X166" s="172" t="str">
        <f>""</f>
        <v/>
      </c>
      <c r="Y166" s="172" t="str">
        <f>""</f>
        <v/>
      </c>
      <c r="Z166" s="172" t="str">
        <f>""</f>
        <v/>
      </c>
    </row>
    <row r="167" spans="1:26" ht="186" x14ac:dyDescent="0.25">
      <c r="A167" s="109">
        <v>107323363</v>
      </c>
      <c r="B167" s="73" t="s">
        <v>322</v>
      </c>
      <c r="C167" s="109">
        <v>107323363</v>
      </c>
      <c r="D167" s="73" t="s">
        <v>322</v>
      </c>
      <c r="E167" s="123">
        <v>1.2</v>
      </c>
      <c r="F167" s="123">
        <v>1.3</v>
      </c>
      <c r="G167" s="89">
        <v>1</v>
      </c>
      <c r="H167" s="50"/>
      <c r="I167" s="155">
        <v>25</v>
      </c>
      <c r="J167" s="75">
        <v>0</v>
      </c>
      <c r="L167" s="156" t="s">
        <v>323</v>
      </c>
      <c r="M167" s="154" t="str">
        <f>""</f>
        <v/>
      </c>
      <c r="N167" s="74" t="str">
        <f>""</f>
        <v/>
      </c>
      <c r="O167" s="154" t="str">
        <f>""</f>
        <v/>
      </c>
      <c r="P167" s="74" t="str">
        <f>""</f>
        <v/>
      </c>
      <c r="Q167" s="154" t="str">
        <f>""</f>
        <v/>
      </c>
      <c r="R167" s="74" t="str">
        <f>""</f>
        <v/>
      </c>
      <c r="S167" s="74" t="str">
        <f>""</f>
        <v/>
      </c>
      <c r="T167" s="74" t="str">
        <f>""</f>
        <v/>
      </c>
      <c r="U167" s="74" t="str">
        <f>""</f>
        <v/>
      </c>
      <c r="V167" s="74" t="str">
        <f>""</f>
        <v/>
      </c>
      <c r="W167" s="74" t="str">
        <f>""</f>
        <v/>
      </c>
      <c r="X167" s="74" t="str">
        <f>""</f>
        <v/>
      </c>
      <c r="Y167" s="74" t="str">
        <f>""</f>
        <v/>
      </c>
      <c r="Z167" s="74" t="str">
        <f>""</f>
        <v/>
      </c>
    </row>
    <row r="168" spans="1:26" x14ac:dyDescent="0.25">
      <c r="A168" s="73">
        <v>1183001622</v>
      </c>
      <c r="B168" s="73" t="s">
        <v>673</v>
      </c>
      <c r="C168" s="73">
        <v>1183001622</v>
      </c>
      <c r="D168" s="73" t="s">
        <v>110</v>
      </c>
      <c r="E168" s="123">
        <v>0.6</v>
      </c>
      <c r="F168" s="123">
        <v>0.70000000000000007</v>
      </c>
      <c r="G168" s="89">
        <v>1</v>
      </c>
      <c r="H168" s="50"/>
      <c r="I168" s="75">
        <v>20</v>
      </c>
      <c r="J168" s="75">
        <v>0</v>
      </c>
      <c r="L168" s="74" t="s">
        <v>668</v>
      </c>
      <c r="M168" s="154" t="str">
        <f>""</f>
        <v/>
      </c>
      <c r="N168" s="74" t="str">
        <f>""</f>
        <v/>
      </c>
      <c r="O168" s="154" t="str">
        <f>""</f>
        <v/>
      </c>
      <c r="P168" s="74" t="str">
        <f>""</f>
        <v/>
      </c>
      <c r="Q168" s="154" t="str">
        <f>""</f>
        <v/>
      </c>
      <c r="R168" s="74" t="str">
        <f>""</f>
        <v/>
      </c>
      <c r="S168" s="74" t="str">
        <f>""</f>
        <v/>
      </c>
      <c r="T168" s="74" t="str">
        <f>""</f>
        <v/>
      </c>
      <c r="U168" s="74" t="str">
        <f>""</f>
        <v/>
      </c>
      <c r="V168" s="74" t="str">
        <f>""</f>
        <v/>
      </c>
      <c r="W168" s="74" t="str">
        <f>""</f>
        <v/>
      </c>
      <c r="X168" s="74" t="str">
        <f>""</f>
        <v/>
      </c>
      <c r="Y168" s="74" t="str">
        <f>""</f>
        <v/>
      </c>
      <c r="Z168" s="74" t="str">
        <f>""</f>
        <v/>
      </c>
    </row>
    <row r="169" spans="1:26" x14ac:dyDescent="0.25">
      <c r="A169" s="73">
        <v>31570895</v>
      </c>
      <c r="B169" s="73" t="s">
        <v>674</v>
      </c>
      <c r="C169" s="73">
        <v>31570895</v>
      </c>
      <c r="D169" s="73" t="s">
        <v>87</v>
      </c>
      <c r="E169" s="123">
        <v>0.6</v>
      </c>
      <c r="F169" s="123">
        <v>0.70000000000000007</v>
      </c>
      <c r="G169" s="89">
        <v>1</v>
      </c>
      <c r="H169" s="50"/>
      <c r="I169" s="75">
        <v>20</v>
      </c>
      <c r="J169" s="75">
        <v>0</v>
      </c>
      <c r="L169" s="74" t="s">
        <v>672</v>
      </c>
      <c r="M169" s="154" t="str">
        <f>""</f>
        <v/>
      </c>
      <c r="N169" s="74" t="str">
        <f>""</f>
        <v/>
      </c>
      <c r="O169" s="154" t="str">
        <f>""</f>
        <v/>
      </c>
      <c r="P169" s="74" t="str">
        <f>""</f>
        <v/>
      </c>
      <c r="Q169" s="154" t="str">
        <f>""</f>
        <v/>
      </c>
      <c r="R169" s="74" t="str">
        <f>""</f>
        <v/>
      </c>
      <c r="S169" s="74" t="str">
        <f>""</f>
        <v/>
      </c>
      <c r="T169" s="74" t="str">
        <f>""</f>
        <v/>
      </c>
      <c r="U169" s="74" t="str">
        <f>""</f>
        <v/>
      </c>
      <c r="V169" s="74" t="str">
        <f>""</f>
        <v/>
      </c>
      <c r="W169" s="74" t="str">
        <f>""</f>
        <v/>
      </c>
      <c r="X169" s="74" t="str">
        <f>""</f>
        <v/>
      </c>
      <c r="Y169" s="74" t="str">
        <f>""</f>
        <v/>
      </c>
      <c r="Z169" s="74" t="str">
        <f>""</f>
        <v/>
      </c>
    </row>
    <row r="170" spans="1:26" x14ac:dyDescent="0.25">
      <c r="A170" s="73">
        <v>190098416</v>
      </c>
      <c r="B170" s="73" t="s">
        <v>341</v>
      </c>
      <c r="C170" s="73">
        <v>190098416</v>
      </c>
      <c r="D170" s="73" t="s">
        <v>514</v>
      </c>
      <c r="E170" s="123">
        <v>0.6</v>
      </c>
      <c r="F170" s="123">
        <v>0.70000000000000007</v>
      </c>
      <c r="G170" s="89">
        <v>1</v>
      </c>
      <c r="H170" s="50"/>
      <c r="I170" s="75">
        <v>20</v>
      </c>
      <c r="J170" s="75">
        <v>0</v>
      </c>
      <c r="L170" s="74" t="s">
        <v>313</v>
      </c>
      <c r="M170" s="154">
        <v>190098416</v>
      </c>
      <c r="N170" s="74" t="s">
        <v>341</v>
      </c>
      <c r="O170" s="154">
        <v>197119470</v>
      </c>
      <c r="P170" s="74" t="s">
        <v>317</v>
      </c>
      <c r="Q170" s="154" t="s">
        <v>342</v>
      </c>
      <c r="R170" s="74" t="s">
        <v>318</v>
      </c>
      <c r="S170" s="73" t="s">
        <v>87</v>
      </c>
      <c r="T170" s="123">
        <v>0.2</v>
      </c>
      <c r="U170" s="123">
        <v>0.1</v>
      </c>
      <c r="V170" s="123">
        <v>0.1</v>
      </c>
      <c r="W170" s="89">
        <v>0</v>
      </c>
      <c r="X170" s="74" t="str">
        <f>""</f>
        <v/>
      </c>
      <c r="Y170" s="75">
        <v>20</v>
      </c>
      <c r="Z170" s="75">
        <v>0</v>
      </c>
    </row>
    <row r="171" spans="1:26" x14ac:dyDescent="0.25">
      <c r="A171" s="73">
        <v>191527860</v>
      </c>
      <c r="B171" s="73" t="s">
        <v>343</v>
      </c>
      <c r="C171" s="73">
        <v>191527860</v>
      </c>
      <c r="D171" s="73" t="s">
        <v>514</v>
      </c>
      <c r="E171" s="123">
        <v>0.6</v>
      </c>
      <c r="F171" s="123">
        <v>0.70000000000000007</v>
      </c>
      <c r="G171" s="89">
        <v>1</v>
      </c>
      <c r="H171" s="50"/>
      <c r="I171" s="75">
        <v>20</v>
      </c>
      <c r="J171" s="75">
        <v>0</v>
      </c>
      <c r="L171" s="74" t="s">
        <v>313</v>
      </c>
      <c r="M171" s="154">
        <v>190098416</v>
      </c>
      <c r="N171" s="74" t="s">
        <v>341</v>
      </c>
      <c r="O171" s="154">
        <v>197119470</v>
      </c>
      <c r="P171" s="74" t="s">
        <v>317</v>
      </c>
      <c r="Q171" s="154" t="s">
        <v>342</v>
      </c>
      <c r="R171" s="74" t="s">
        <v>318</v>
      </c>
      <c r="S171" s="73" t="s">
        <v>87</v>
      </c>
      <c r="T171" s="123">
        <v>0.2</v>
      </c>
      <c r="U171" s="123">
        <v>0.1</v>
      </c>
      <c r="V171" s="123">
        <v>0.1</v>
      </c>
      <c r="W171" s="89">
        <v>0</v>
      </c>
      <c r="X171" s="74" t="str">
        <f>""</f>
        <v/>
      </c>
      <c r="Y171" s="75">
        <v>20</v>
      </c>
      <c r="Z171" s="75">
        <v>0</v>
      </c>
    </row>
    <row r="172" spans="1:26" x14ac:dyDescent="0.25">
      <c r="A172" s="73">
        <v>183340795</v>
      </c>
      <c r="B172" s="73" t="s">
        <v>344</v>
      </c>
      <c r="C172" s="73">
        <v>183340795</v>
      </c>
      <c r="D172" s="73" t="s">
        <v>514</v>
      </c>
      <c r="E172" s="123">
        <v>0.6</v>
      </c>
      <c r="F172" s="123">
        <v>0.70000000000000007</v>
      </c>
      <c r="G172" s="89">
        <v>1</v>
      </c>
      <c r="H172" s="50"/>
      <c r="I172" s="75">
        <v>20</v>
      </c>
      <c r="J172" s="75">
        <v>0</v>
      </c>
      <c r="L172" s="74" t="s">
        <v>313</v>
      </c>
      <c r="Q172" s="154" t="s">
        <v>342</v>
      </c>
      <c r="R172" s="74" t="s">
        <v>318</v>
      </c>
      <c r="S172" s="73" t="s">
        <v>87</v>
      </c>
      <c r="T172" s="123">
        <v>0.2</v>
      </c>
      <c r="U172" s="123">
        <v>0.1</v>
      </c>
      <c r="V172" s="123">
        <v>0.1</v>
      </c>
      <c r="W172" s="89">
        <v>0</v>
      </c>
      <c r="X172" s="74" t="str">
        <f>""</f>
        <v/>
      </c>
      <c r="Y172" s="75">
        <v>20</v>
      </c>
      <c r="Z172" s="75">
        <v>0</v>
      </c>
    </row>
    <row r="173" spans="1:26" x14ac:dyDescent="0.25">
      <c r="A173" s="73">
        <v>90829763</v>
      </c>
      <c r="B173" s="73" t="s">
        <v>345</v>
      </c>
      <c r="C173" s="73">
        <v>90829763</v>
      </c>
      <c r="D173" s="73" t="s">
        <v>514</v>
      </c>
      <c r="E173" s="123">
        <v>0.6</v>
      </c>
      <c r="F173" s="123">
        <v>0.70000000000000007</v>
      </c>
      <c r="G173" s="89">
        <v>1</v>
      </c>
      <c r="H173" s="50"/>
      <c r="I173" s="75">
        <v>20</v>
      </c>
      <c r="J173" s="75">
        <v>0</v>
      </c>
      <c r="L173" s="74" t="s">
        <v>313</v>
      </c>
      <c r="M173" s="154" t="s">
        <v>346</v>
      </c>
      <c r="N173" s="74" t="s">
        <v>347</v>
      </c>
      <c r="O173" s="154">
        <v>1111</v>
      </c>
      <c r="P173" s="74" t="s">
        <v>348</v>
      </c>
      <c r="Q173" s="154" t="s">
        <v>342</v>
      </c>
      <c r="R173" s="74" t="s">
        <v>318</v>
      </c>
      <c r="S173" s="73" t="s">
        <v>87</v>
      </c>
      <c r="T173" s="123">
        <v>0.2</v>
      </c>
      <c r="U173" s="123">
        <v>0.1</v>
      </c>
      <c r="V173" s="123">
        <v>0.1</v>
      </c>
      <c r="W173" s="89">
        <v>0</v>
      </c>
      <c r="X173" s="74" t="str">
        <f>""</f>
        <v/>
      </c>
      <c r="Y173" s="75">
        <v>20</v>
      </c>
      <c r="Z173" s="75">
        <v>0</v>
      </c>
    </row>
    <row r="174" spans="1:26" x14ac:dyDescent="0.25">
      <c r="A174" s="73">
        <v>186371946</v>
      </c>
      <c r="B174" s="73" t="s">
        <v>312</v>
      </c>
      <c r="C174" s="73">
        <v>186371946</v>
      </c>
      <c r="D174" s="73" t="s">
        <v>514</v>
      </c>
      <c r="E174" s="123">
        <v>0.6</v>
      </c>
      <c r="F174" s="123">
        <v>0.70000000000000007</v>
      </c>
      <c r="G174" s="89">
        <v>1</v>
      </c>
      <c r="H174" s="50"/>
      <c r="I174" s="75">
        <v>20</v>
      </c>
      <c r="J174" s="75">
        <v>0</v>
      </c>
      <c r="L174" s="74" t="s">
        <v>313</v>
      </c>
      <c r="M174" s="154">
        <v>186157215</v>
      </c>
      <c r="N174" s="74" t="s">
        <v>349</v>
      </c>
      <c r="O174" s="154">
        <v>194253291</v>
      </c>
      <c r="P174" s="74" t="s">
        <v>316</v>
      </c>
      <c r="Q174" s="154" t="s">
        <v>342</v>
      </c>
      <c r="R174" s="74" t="s">
        <v>318</v>
      </c>
      <c r="S174" s="73" t="s">
        <v>87</v>
      </c>
      <c r="T174" s="123">
        <v>0.2</v>
      </c>
      <c r="U174" s="123">
        <v>0.1</v>
      </c>
      <c r="V174" s="123">
        <v>0.1</v>
      </c>
      <c r="W174" s="89">
        <v>0</v>
      </c>
      <c r="X174" s="74" t="str">
        <f>""</f>
        <v/>
      </c>
      <c r="Y174" s="75">
        <v>20</v>
      </c>
      <c r="Z174" s="75">
        <v>0</v>
      </c>
    </row>
    <row r="175" spans="1:26" x14ac:dyDescent="0.25">
      <c r="A175" s="73">
        <v>183275961</v>
      </c>
      <c r="B175" s="73" t="s">
        <v>350</v>
      </c>
      <c r="C175" s="73">
        <v>183275961</v>
      </c>
      <c r="D175" s="73" t="s">
        <v>514</v>
      </c>
      <c r="E175" s="123">
        <v>0.6</v>
      </c>
      <c r="F175" s="123">
        <v>0.70000000000000007</v>
      </c>
      <c r="G175" s="89">
        <v>1</v>
      </c>
      <c r="H175" s="50"/>
      <c r="I175" s="75">
        <v>20</v>
      </c>
      <c r="J175" s="75">
        <v>0</v>
      </c>
      <c r="L175" s="74" t="s">
        <v>313</v>
      </c>
      <c r="Q175" s="154" t="s">
        <v>342</v>
      </c>
      <c r="R175" s="74" t="s">
        <v>318</v>
      </c>
      <c r="S175" s="73" t="s">
        <v>87</v>
      </c>
      <c r="T175" s="123">
        <v>0.2</v>
      </c>
      <c r="U175" s="123">
        <v>0.1</v>
      </c>
      <c r="V175" s="123">
        <v>0.1</v>
      </c>
      <c r="W175" s="89">
        <v>0</v>
      </c>
      <c r="X175" s="74" t="str">
        <f>""</f>
        <v/>
      </c>
      <c r="Y175" s="75">
        <v>20</v>
      </c>
      <c r="Z175" s="75">
        <v>0</v>
      </c>
    </row>
    <row r="176" spans="1:26" x14ac:dyDescent="0.25">
      <c r="A176" s="73">
        <v>183288408</v>
      </c>
      <c r="B176" s="73" t="s">
        <v>351</v>
      </c>
      <c r="C176" s="73">
        <v>183288408</v>
      </c>
      <c r="D176" s="73" t="s">
        <v>514</v>
      </c>
      <c r="E176" s="123">
        <v>0.6</v>
      </c>
      <c r="F176" s="123">
        <v>0.70000000000000007</v>
      </c>
      <c r="G176" s="89">
        <v>1</v>
      </c>
      <c r="H176" s="50"/>
      <c r="I176" s="75">
        <v>20</v>
      </c>
      <c r="J176" s="75">
        <v>0</v>
      </c>
      <c r="L176" s="74" t="s">
        <v>313</v>
      </c>
      <c r="Q176" s="154" t="s">
        <v>342</v>
      </c>
      <c r="R176" s="74" t="s">
        <v>318</v>
      </c>
      <c r="S176" s="73" t="s">
        <v>87</v>
      </c>
      <c r="T176" s="123">
        <v>0.2</v>
      </c>
      <c r="U176" s="123">
        <v>0.1</v>
      </c>
      <c r="V176" s="123">
        <v>0.1</v>
      </c>
      <c r="W176" s="89">
        <v>0</v>
      </c>
      <c r="X176" s="74" t="str">
        <f>""</f>
        <v/>
      </c>
      <c r="Y176" s="75">
        <v>20</v>
      </c>
      <c r="Z176" s="75">
        <v>0</v>
      </c>
    </row>
    <row r="177" spans="1:26" x14ac:dyDescent="0.25">
      <c r="A177" s="73">
        <v>197108674</v>
      </c>
      <c r="B177" s="73" t="s">
        <v>352</v>
      </c>
      <c r="C177" s="73">
        <v>197108674</v>
      </c>
      <c r="D177" s="73" t="s">
        <v>514</v>
      </c>
      <c r="E177" s="123">
        <v>0.6</v>
      </c>
      <c r="F177" s="123">
        <v>0.70000000000000007</v>
      </c>
      <c r="G177" s="89">
        <v>1</v>
      </c>
      <c r="H177" s="50"/>
      <c r="I177" s="75">
        <v>20</v>
      </c>
      <c r="J177" s="75">
        <v>0</v>
      </c>
      <c r="L177" s="74" t="s">
        <v>313</v>
      </c>
      <c r="M177" s="154">
        <v>197108674</v>
      </c>
      <c r="N177" s="74" t="s">
        <v>352</v>
      </c>
      <c r="O177" s="154">
        <v>197119470</v>
      </c>
      <c r="P177" s="74" t="s">
        <v>317</v>
      </c>
      <c r="Q177" s="154" t="s">
        <v>342</v>
      </c>
      <c r="R177" s="74" t="s">
        <v>318</v>
      </c>
      <c r="S177" s="73" t="s">
        <v>87</v>
      </c>
      <c r="T177" s="123">
        <v>0.2</v>
      </c>
      <c r="U177" s="123">
        <v>0.1</v>
      </c>
      <c r="V177" s="123">
        <v>0.1</v>
      </c>
      <c r="W177" s="89">
        <v>0</v>
      </c>
      <c r="X177" s="74" t="str">
        <f>""</f>
        <v/>
      </c>
      <c r="Y177" s="75">
        <v>20</v>
      </c>
      <c r="Z177" s="75">
        <v>0</v>
      </c>
    </row>
    <row r="178" spans="1:26" x14ac:dyDescent="0.25">
      <c r="A178" s="73">
        <v>142156311</v>
      </c>
      <c r="B178" s="73" t="s">
        <v>353</v>
      </c>
      <c r="C178" s="73">
        <v>142156311</v>
      </c>
      <c r="D178" s="73" t="s">
        <v>514</v>
      </c>
      <c r="E178" s="123">
        <v>0.6</v>
      </c>
      <c r="F178" s="123">
        <v>0.70000000000000007</v>
      </c>
      <c r="G178" s="89">
        <v>1</v>
      </c>
      <c r="H178" s="50"/>
      <c r="I178" s="75">
        <v>20</v>
      </c>
      <c r="J178" s="75">
        <v>0</v>
      </c>
      <c r="L178" s="74" t="s">
        <v>313</v>
      </c>
      <c r="Q178" s="154" t="s">
        <v>342</v>
      </c>
      <c r="R178" s="74" t="s">
        <v>318</v>
      </c>
      <c r="S178" s="73" t="s">
        <v>87</v>
      </c>
      <c r="T178" s="123">
        <v>0.2</v>
      </c>
      <c r="U178" s="123">
        <v>0.1</v>
      </c>
      <c r="V178" s="123">
        <v>0.1</v>
      </c>
      <c r="W178" s="89">
        <v>0</v>
      </c>
      <c r="X178" s="74" t="str">
        <f>""</f>
        <v/>
      </c>
      <c r="Y178" s="75">
        <v>20</v>
      </c>
      <c r="Z178" s="75">
        <v>0</v>
      </c>
    </row>
    <row r="179" spans="1:26" x14ac:dyDescent="0.25">
      <c r="A179" s="73">
        <v>194325794</v>
      </c>
      <c r="B179" s="73" t="s">
        <v>315</v>
      </c>
      <c r="C179" s="73">
        <v>194325794</v>
      </c>
      <c r="D179" s="73" t="s">
        <v>514</v>
      </c>
      <c r="E179" s="123">
        <v>0.6</v>
      </c>
      <c r="F179" s="123">
        <v>0.70000000000000007</v>
      </c>
      <c r="G179" s="89">
        <v>1</v>
      </c>
      <c r="H179" s="50"/>
      <c r="I179" s="75">
        <v>20</v>
      </c>
      <c r="J179" s="75">
        <v>0</v>
      </c>
      <c r="L179" s="74" t="s">
        <v>313</v>
      </c>
      <c r="M179" s="154">
        <v>194349266</v>
      </c>
      <c r="N179" s="74" t="s">
        <v>338</v>
      </c>
      <c r="O179" s="154">
        <v>194253291</v>
      </c>
      <c r="P179" s="74" t="s">
        <v>316</v>
      </c>
      <c r="Q179" s="154" t="s">
        <v>342</v>
      </c>
      <c r="R179" s="74" t="s">
        <v>318</v>
      </c>
      <c r="S179" s="73" t="s">
        <v>87</v>
      </c>
      <c r="T179" s="123">
        <v>0.2</v>
      </c>
      <c r="U179" s="123">
        <v>0.1</v>
      </c>
      <c r="V179" s="123">
        <v>0.1</v>
      </c>
      <c r="W179" s="89">
        <v>0</v>
      </c>
      <c r="X179" s="74" t="str">
        <f>""</f>
        <v/>
      </c>
      <c r="Y179" s="75">
        <v>20</v>
      </c>
      <c r="Z179" s="75">
        <v>0</v>
      </c>
    </row>
    <row r="180" spans="1:26" x14ac:dyDescent="0.25">
      <c r="A180" s="73">
        <v>171453752</v>
      </c>
      <c r="B180" s="73" t="s">
        <v>354</v>
      </c>
      <c r="C180" s="73">
        <v>171453752</v>
      </c>
      <c r="D180" s="73" t="s">
        <v>514</v>
      </c>
      <c r="E180" s="123">
        <v>0.6</v>
      </c>
      <c r="F180" s="123">
        <v>0.70000000000000007</v>
      </c>
      <c r="G180" s="89">
        <v>1</v>
      </c>
      <c r="H180" s="50"/>
      <c r="I180" s="75">
        <v>20</v>
      </c>
      <c r="J180" s="75">
        <v>0</v>
      </c>
      <c r="L180" s="74" t="s">
        <v>313</v>
      </c>
      <c r="O180" s="154">
        <v>171746619</v>
      </c>
      <c r="P180" s="74" t="s">
        <v>355</v>
      </c>
      <c r="Q180" s="154" t="s">
        <v>342</v>
      </c>
      <c r="R180" s="74" t="s">
        <v>318</v>
      </c>
      <c r="S180" s="73" t="s">
        <v>87</v>
      </c>
      <c r="T180" s="123">
        <v>0.2</v>
      </c>
      <c r="U180" s="123">
        <v>0.1</v>
      </c>
      <c r="V180" s="123">
        <v>0.1</v>
      </c>
      <c r="W180" s="89">
        <v>0</v>
      </c>
      <c r="X180" s="74" t="str">
        <f>""</f>
        <v/>
      </c>
      <c r="Y180" s="75">
        <v>20</v>
      </c>
      <c r="Z180" s="75">
        <v>0</v>
      </c>
    </row>
    <row r="181" spans="1:26" x14ac:dyDescent="0.25">
      <c r="A181" s="73">
        <v>141861656</v>
      </c>
      <c r="B181" s="73" t="s">
        <v>356</v>
      </c>
      <c r="C181" s="73">
        <v>141861656</v>
      </c>
      <c r="D181" s="73" t="s">
        <v>87</v>
      </c>
      <c r="E181" s="123">
        <v>0.6</v>
      </c>
      <c r="F181" s="123">
        <v>0.70000000000000007</v>
      </c>
      <c r="G181" s="89">
        <v>1</v>
      </c>
      <c r="H181" s="50"/>
      <c r="I181" s="75">
        <v>20</v>
      </c>
      <c r="J181" s="75">
        <v>0</v>
      </c>
      <c r="L181" s="74" t="s">
        <v>672</v>
      </c>
      <c r="M181" s="154" t="s">
        <v>271</v>
      </c>
      <c r="N181" s="74" t="s">
        <v>271</v>
      </c>
      <c r="O181" s="154" t="s">
        <v>271</v>
      </c>
      <c r="P181" s="74" t="s">
        <v>271</v>
      </c>
      <c r="S181" s="73"/>
      <c r="T181" s="123"/>
      <c r="U181" s="123"/>
      <c r="V181" s="123"/>
      <c r="W181" s="89"/>
      <c r="X181" s="74"/>
      <c r="Y181" s="75"/>
      <c r="Z181" s="75"/>
    </row>
    <row r="182" spans="1:26" x14ac:dyDescent="0.25">
      <c r="A182" s="73">
        <v>201471498</v>
      </c>
      <c r="B182" s="73" t="s">
        <v>357</v>
      </c>
      <c r="C182" s="73">
        <v>201471498</v>
      </c>
      <c r="D182" s="73" t="s">
        <v>514</v>
      </c>
      <c r="E182" s="123">
        <v>0.6</v>
      </c>
      <c r="F182" s="123">
        <v>0.70000000000000007</v>
      </c>
      <c r="G182" s="89">
        <v>1</v>
      </c>
      <c r="H182" s="50"/>
      <c r="I182" s="75">
        <v>20</v>
      </c>
      <c r="J182" s="75">
        <v>0</v>
      </c>
      <c r="L182" s="74" t="s">
        <v>313</v>
      </c>
      <c r="M182" s="154">
        <v>201471498</v>
      </c>
      <c r="N182" s="74" t="s">
        <v>357</v>
      </c>
      <c r="O182" s="154" t="s">
        <v>271</v>
      </c>
      <c r="P182" s="74" t="s">
        <v>271</v>
      </c>
      <c r="Q182" s="154" t="s">
        <v>342</v>
      </c>
      <c r="R182" s="74" t="s">
        <v>318</v>
      </c>
      <c r="S182" s="73" t="s">
        <v>87</v>
      </c>
      <c r="T182" s="123">
        <v>0.2</v>
      </c>
      <c r="U182" s="123">
        <v>0.1</v>
      </c>
      <c r="V182" s="123">
        <v>0.1</v>
      </c>
      <c r="W182" s="89">
        <v>0</v>
      </c>
      <c r="X182" s="74" t="str">
        <f>""</f>
        <v/>
      </c>
      <c r="Y182" s="75">
        <v>20</v>
      </c>
      <c r="Z182" s="75">
        <v>0</v>
      </c>
    </row>
    <row r="183" spans="1:26" x14ac:dyDescent="0.25">
      <c r="A183" s="73">
        <v>171868816</v>
      </c>
      <c r="B183" s="73" t="s">
        <v>358</v>
      </c>
      <c r="C183" s="73">
        <v>171868816</v>
      </c>
      <c r="D183" s="73" t="s">
        <v>514</v>
      </c>
      <c r="E183" s="123">
        <v>0.6</v>
      </c>
      <c r="F183" s="123">
        <v>0.70000000000000007</v>
      </c>
      <c r="G183" s="89">
        <v>1</v>
      </c>
      <c r="H183" s="50"/>
      <c r="I183" s="75">
        <v>20</v>
      </c>
      <c r="J183" s="75">
        <v>0</v>
      </c>
      <c r="L183" s="74" t="s">
        <v>313</v>
      </c>
      <c r="O183" s="154">
        <v>171746619</v>
      </c>
      <c r="P183" s="74" t="s">
        <v>355</v>
      </c>
      <c r="Q183" s="154" t="s">
        <v>342</v>
      </c>
      <c r="R183" s="74" t="s">
        <v>318</v>
      </c>
      <c r="S183" s="73" t="s">
        <v>87</v>
      </c>
      <c r="T183" s="123">
        <v>0.2</v>
      </c>
      <c r="U183" s="123">
        <v>0.1</v>
      </c>
      <c r="V183" s="123">
        <v>0.1</v>
      </c>
      <c r="W183" s="89">
        <v>0</v>
      </c>
      <c r="X183" s="74" t="str">
        <f>""</f>
        <v/>
      </c>
      <c r="Y183" s="75">
        <v>20</v>
      </c>
      <c r="Z183" s="75">
        <v>0</v>
      </c>
    </row>
    <row r="184" spans="1:26" x14ac:dyDescent="0.25">
      <c r="A184" s="73">
        <v>197119470</v>
      </c>
      <c r="B184" s="73" t="s">
        <v>317</v>
      </c>
      <c r="C184" s="73">
        <v>197119470</v>
      </c>
      <c r="D184" s="73" t="s">
        <v>514</v>
      </c>
      <c r="E184" s="123">
        <v>0.6</v>
      </c>
      <c r="F184" s="123">
        <v>0.70000000000000007</v>
      </c>
      <c r="G184" s="89">
        <v>1</v>
      </c>
      <c r="H184" s="50"/>
      <c r="I184" s="75">
        <v>20</v>
      </c>
      <c r="J184" s="75">
        <v>0</v>
      </c>
      <c r="L184" s="74" t="s">
        <v>313</v>
      </c>
      <c r="O184" s="154">
        <v>197119470</v>
      </c>
      <c r="P184" s="74" t="s">
        <v>317</v>
      </c>
      <c r="Q184" s="154" t="s">
        <v>342</v>
      </c>
      <c r="R184" s="74" t="s">
        <v>318</v>
      </c>
      <c r="S184" s="73" t="s">
        <v>87</v>
      </c>
      <c r="T184" s="123">
        <v>0.2</v>
      </c>
      <c r="U184" s="123">
        <v>0.1</v>
      </c>
      <c r="V184" s="123">
        <v>0.1</v>
      </c>
      <c r="W184" s="89">
        <v>0</v>
      </c>
      <c r="X184" s="74" t="str">
        <f>""</f>
        <v/>
      </c>
      <c r="Y184" s="75">
        <v>20</v>
      </c>
      <c r="Z184" s="75">
        <v>0</v>
      </c>
    </row>
    <row r="185" spans="1:26" x14ac:dyDescent="0.25">
      <c r="A185" s="73">
        <v>194253291</v>
      </c>
      <c r="B185" s="73" t="s">
        <v>316</v>
      </c>
      <c r="C185" s="73">
        <v>194253291</v>
      </c>
      <c r="D185" s="73" t="s">
        <v>514</v>
      </c>
      <c r="E185" s="123">
        <v>0.6</v>
      </c>
      <c r="F185" s="123">
        <v>0.70000000000000007</v>
      </c>
      <c r="G185" s="89">
        <v>1</v>
      </c>
      <c r="H185" s="50"/>
      <c r="I185" s="75">
        <v>20</v>
      </c>
      <c r="J185" s="75">
        <v>0</v>
      </c>
      <c r="L185" s="74" t="s">
        <v>313</v>
      </c>
      <c r="M185" s="154">
        <v>194349266</v>
      </c>
      <c r="N185" s="74" t="s">
        <v>338</v>
      </c>
      <c r="O185" s="154">
        <v>194253291</v>
      </c>
      <c r="P185" s="74" t="s">
        <v>316</v>
      </c>
      <c r="Q185" s="154" t="s">
        <v>342</v>
      </c>
      <c r="R185" s="74" t="s">
        <v>318</v>
      </c>
      <c r="S185" s="73" t="s">
        <v>87</v>
      </c>
      <c r="T185" s="123">
        <v>0.2</v>
      </c>
      <c r="U185" s="123">
        <v>0.1</v>
      </c>
      <c r="V185" s="123">
        <v>0.1</v>
      </c>
      <c r="W185" s="89">
        <v>0</v>
      </c>
      <c r="X185" s="74" t="str">
        <f>""</f>
        <v/>
      </c>
      <c r="Y185" s="75">
        <v>20</v>
      </c>
      <c r="Z185" s="75">
        <v>0</v>
      </c>
    </row>
    <row r="186" spans="1:26" x14ac:dyDescent="0.25">
      <c r="A186" s="73">
        <v>171746619</v>
      </c>
      <c r="B186" s="73" t="s">
        <v>355</v>
      </c>
      <c r="C186" s="73">
        <v>171746619</v>
      </c>
      <c r="D186" s="73" t="s">
        <v>514</v>
      </c>
      <c r="E186" s="123">
        <v>0.6</v>
      </c>
      <c r="F186" s="123">
        <v>0.70000000000000007</v>
      </c>
      <c r="G186" s="89">
        <v>1</v>
      </c>
      <c r="H186" s="50"/>
      <c r="I186" s="75">
        <v>20</v>
      </c>
      <c r="J186" s="75">
        <v>0</v>
      </c>
      <c r="L186" s="74" t="s">
        <v>313</v>
      </c>
      <c r="O186" s="154">
        <v>171746619</v>
      </c>
      <c r="P186" s="74" t="s">
        <v>355</v>
      </c>
      <c r="Q186" s="154" t="s">
        <v>342</v>
      </c>
      <c r="R186" s="74" t="s">
        <v>318</v>
      </c>
      <c r="S186" s="73" t="s">
        <v>87</v>
      </c>
      <c r="T186" s="123">
        <v>0.2</v>
      </c>
      <c r="U186" s="123">
        <v>0.1</v>
      </c>
      <c r="V186" s="123">
        <v>0.1</v>
      </c>
      <c r="W186" s="89">
        <v>0</v>
      </c>
      <c r="X186" s="74" t="str">
        <f>""</f>
        <v/>
      </c>
      <c r="Y186" s="75">
        <v>20</v>
      </c>
      <c r="Z186" s="75">
        <v>0</v>
      </c>
    </row>
    <row r="187" spans="1:26" x14ac:dyDescent="0.25">
      <c r="A187" s="73">
        <v>90927297</v>
      </c>
      <c r="B187" s="73" t="s">
        <v>359</v>
      </c>
      <c r="C187" s="73">
        <v>90927297</v>
      </c>
      <c r="D187" s="73" t="s">
        <v>514</v>
      </c>
      <c r="E187" s="123">
        <v>0.6</v>
      </c>
      <c r="F187" s="123">
        <v>0.70000000000000007</v>
      </c>
      <c r="G187" s="89">
        <v>1</v>
      </c>
      <c r="H187" s="50"/>
      <c r="I187" s="75">
        <v>20</v>
      </c>
      <c r="J187" s="75">
        <v>0</v>
      </c>
      <c r="L187" s="74" t="s">
        <v>313</v>
      </c>
      <c r="M187" s="154" t="s">
        <v>346</v>
      </c>
      <c r="N187" s="74" t="s">
        <v>347</v>
      </c>
      <c r="O187" s="154">
        <v>1111</v>
      </c>
      <c r="P187" s="74" t="s">
        <v>348</v>
      </c>
      <c r="Q187" s="154" t="s">
        <v>342</v>
      </c>
      <c r="R187" s="74" t="s">
        <v>318</v>
      </c>
      <c r="S187" s="73" t="s">
        <v>87</v>
      </c>
      <c r="T187" s="123">
        <v>0.2</v>
      </c>
      <c r="U187" s="123">
        <v>0.1</v>
      </c>
      <c r="V187" s="123">
        <v>0.1</v>
      </c>
      <c r="W187" s="89">
        <v>0</v>
      </c>
      <c r="X187" s="74" t="str">
        <f>""</f>
        <v/>
      </c>
      <c r="Y187" s="75">
        <v>20</v>
      </c>
      <c r="Z187" s="75">
        <v>0</v>
      </c>
    </row>
    <row r="188" spans="1:26" x14ac:dyDescent="0.25">
      <c r="A188" s="73">
        <v>197276077</v>
      </c>
      <c r="B188" s="73" t="s">
        <v>360</v>
      </c>
      <c r="C188" s="73">
        <v>197276077</v>
      </c>
      <c r="D188" s="73" t="s">
        <v>514</v>
      </c>
      <c r="E188" s="123">
        <v>0.6</v>
      </c>
      <c r="F188" s="123">
        <v>0.70000000000000007</v>
      </c>
      <c r="G188" s="89">
        <v>1</v>
      </c>
      <c r="H188" s="50"/>
      <c r="I188" s="75">
        <v>20</v>
      </c>
      <c r="J188" s="75">
        <v>0</v>
      </c>
      <c r="L188" s="74" t="s">
        <v>313</v>
      </c>
      <c r="M188" s="154">
        <v>197108674</v>
      </c>
      <c r="N188" s="74" t="s">
        <v>352</v>
      </c>
      <c r="O188" s="154">
        <v>197119470</v>
      </c>
      <c r="P188" s="74" t="s">
        <v>317</v>
      </c>
      <c r="Q188" s="154" t="s">
        <v>342</v>
      </c>
      <c r="R188" s="74" t="s">
        <v>318</v>
      </c>
      <c r="S188" s="73" t="s">
        <v>87</v>
      </c>
      <c r="T188" s="123">
        <v>0.2</v>
      </c>
      <c r="U188" s="123">
        <v>0.1</v>
      </c>
      <c r="V188" s="123">
        <v>0.1</v>
      </c>
      <c r="W188" s="89">
        <v>0</v>
      </c>
      <c r="X188" s="74" t="str">
        <f>""</f>
        <v/>
      </c>
      <c r="Y188" s="75">
        <v>20</v>
      </c>
      <c r="Z188" s="75">
        <v>0</v>
      </c>
    </row>
    <row r="189" spans="1:26" x14ac:dyDescent="0.25">
      <c r="A189" s="73">
        <v>194061333</v>
      </c>
      <c r="B189" s="73" t="s">
        <v>361</v>
      </c>
      <c r="C189" s="73">
        <v>194061333</v>
      </c>
      <c r="D189" s="73" t="s">
        <v>514</v>
      </c>
      <c r="E189" s="123">
        <v>0.6</v>
      </c>
      <c r="F189" s="123">
        <v>0.70000000000000007</v>
      </c>
      <c r="G189" s="89">
        <v>1</v>
      </c>
      <c r="H189" s="50"/>
      <c r="I189" s="75">
        <v>20</v>
      </c>
      <c r="J189" s="75">
        <v>0</v>
      </c>
      <c r="L189" s="74" t="s">
        <v>313</v>
      </c>
      <c r="M189" s="154">
        <v>194349266</v>
      </c>
      <c r="N189" s="74" t="s">
        <v>338</v>
      </c>
      <c r="O189" s="154">
        <v>194253291</v>
      </c>
      <c r="P189" s="74" t="s">
        <v>316</v>
      </c>
      <c r="Q189" s="154" t="s">
        <v>342</v>
      </c>
      <c r="R189" s="74" t="s">
        <v>318</v>
      </c>
      <c r="S189" s="73" t="s">
        <v>87</v>
      </c>
      <c r="T189" s="123">
        <v>0.2</v>
      </c>
      <c r="U189" s="123">
        <v>0.1</v>
      </c>
      <c r="V189" s="123">
        <v>0.1</v>
      </c>
      <c r="W189" s="89">
        <v>0</v>
      </c>
      <c r="X189" s="74" t="str">
        <f>""</f>
        <v/>
      </c>
      <c r="Y189" s="75">
        <v>20</v>
      </c>
      <c r="Z189" s="75">
        <v>0</v>
      </c>
    </row>
    <row r="190" spans="1:26" x14ac:dyDescent="0.25">
      <c r="A190" s="73">
        <v>194498266</v>
      </c>
      <c r="B190" s="73" t="s">
        <v>362</v>
      </c>
      <c r="C190" s="73">
        <v>194498266</v>
      </c>
      <c r="D190" s="73" t="s">
        <v>514</v>
      </c>
      <c r="E190" s="123">
        <v>0.6</v>
      </c>
      <c r="F190" s="123">
        <v>0.70000000000000007</v>
      </c>
      <c r="G190" s="89">
        <v>1</v>
      </c>
      <c r="H190" s="50"/>
      <c r="I190" s="75">
        <v>20</v>
      </c>
      <c r="J190" s="75">
        <v>0</v>
      </c>
      <c r="L190" s="74" t="s">
        <v>313</v>
      </c>
      <c r="M190" s="154">
        <v>194349266</v>
      </c>
      <c r="N190" s="74" t="s">
        <v>338</v>
      </c>
      <c r="O190" s="154">
        <v>194253291</v>
      </c>
      <c r="P190" s="74" t="s">
        <v>316</v>
      </c>
      <c r="Q190" s="154" t="s">
        <v>342</v>
      </c>
      <c r="R190" s="74" t="s">
        <v>318</v>
      </c>
      <c r="S190" s="73" t="s">
        <v>87</v>
      </c>
      <c r="T190" s="123">
        <v>0.2</v>
      </c>
      <c r="U190" s="123">
        <v>0.1</v>
      </c>
      <c r="V190" s="123">
        <v>0.1</v>
      </c>
      <c r="W190" s="89">
        <v>0</v>
      </c>
      <c r="X190" s="74" t="str">
        <f>""</f>
        <v/>
      </c>
      <c r="Y190" s="75">
        <v>20</v>
      </c>
      <c r="Z190" s="75">
        <v>0</v>
      </c>
    </row>
    <row r="191" spans="1:26" x14ac:dyDescent="0.25">
      <c r="A191" s="73">
        <v>194536144</v>
      </c>
      <c r="B191" s="73" t="s">
        <v>340</v>
      </c>
      <c r="C191" s="73">
        <v>194536144</v>
      </c>
      <c r="D191" s="73" t="s">
        <v>514</v>
      </c>
      <c r="E191" s="123">
        <v>0.6</v>
      </c>
      <c r="F191" s="123">
        <v>0.70000000000000007</v>
      </c>
      <c r="G191" s="89">
        <v>1</v>
      </c>
      <c r="H191" s="50"/>
      <c r="I191" s="75">
        <v>20</v>
      </c>
      <c r="J191" s="75">
        <v>0</v>
      </c>
      <c r="L191" s="74" t="s">
        <v>313</v>
      </c>
      <c r="M191" s="154">
        <v>194349266</v>
      </c>
      <c r="N191" s="74" t="s">
        <v>338</v>
      </c>
      <c r="O191" s="154">
        <v>194253291</v>
      </c>
      <c r="P191" s="74" t="s">
        <v>316</v>
      </c>
      <c r="Q191" s="154" t="s">
        <v>342</v>
      </c>
      <c r="R191" s="74" t="s">
        <v>318</v>
      </c>
      <c r="S191" s="73" t="s">
        <v>87</v>
      </c>
      <c r="T191" s="123">
        <v>0.2</v>
      </c>
      <c r="U191" s="123">
        <v>0.1</v>
      </c>
      <c r="V191" s="123">
        <v>0.1</v>
      </c>
      <c r="W191" s="89">
        <v>0</v>
      </c>
      <c r="X191" s="74" t="str">
        <f>""</f>
        <v/>
      </c>
      <c r="Y191" s="75">
        <v>20</v>
      </c>
      <c r="Z191" s="75">
        <v>0</v>
      </c>
    </row>
    <row r="192" spans="1:26" x14ac:dyDescent="0.25">
      <c r="A192" s="73">
        <v>182431383</v>
      </c>
      <c r="B192" s="73" t="s">
        <v>363</v>
      </c>
      <c r="C192" s="73">
        <v>182431383</v>
      </c>
      <c r="D192" s="73" t="s">
        <v>110</v>
      </c>
      <c r="E192" s="123">
        <v>0.6</v>
      </c>
      <c r="F192" s="123">
        <v>0.70000000000000007</v>
      </c>
      <c r="G192" s="89">
        <v>1</v>
      </c>
      <c r="H192" s="50"/>
      <c r="I192" s="75">
        <v>20</v>
      </c>
      <c r="J192" s="75">
        <v>0</v>
      </c>
      <c r="L192" s="74" t="s">
        <v>668</v>
      </c>
      <c r="M192" s="154" t="s">
        <v>271</v>
      </c>
      <c r="N192" s="74" t="s">
        <v>271</v>
      </c>
      <c r="O192" s="154" t="s">
        <v>271</v>
      </c>
      <c r="P192" s="74" t="s">
        <v>271</v>
      </c>
      <c r="S192" s="73"/>
      <c r="T192" s="123"/>
      <c r="U192" s="123"/>
      <c r="V192" s="123"/>
      <c r="W192" s="89"/>
      <c r="X192" s="74"/>
      <c r="Y192" s="75"/>
      <c r="Z192" s="75"/>
    </row>
    <row r="193" spans="1:26" x14ac:dyDescent="0.25">
      <c r="A193" s="73">
        <v>12109225</v>
      </c>
      <c r="B193" s="73" t="s">
        <v>364</v>
      </c>
      <c r="C193" s="73">
        <v>12109225</v>
      </c>
      <c r="D193" s="73" t="s">
        <v>110</v>
      </c>
      <c r="E193" s="123">
        <v>0.6</v>
      </c>
      <c r="F193" s="123">
        <v>0.70000000000000007</v>
      </c>
      <c r="G193" s="89">
        <v>1</v>
      </c>
      <c r="H193" s="50"/>
      <c r="I193" s="75">
        <v>20</v>
      </c>
      <c r="J193" s="75">
        <v>0</v>
      </c>
      <c r="L193" s="74" t="s">
        <v>668</v>
      </c>
      <c r="M193" s="154" t="s">
        <v>271</v>
      </c>
      <c r="N193" s="74" t="s">
        <v>271</v>
      </c>
      <c r="O193" s="154" t="s">
        <v>271</v>
      </c>
      <c r="P193" s="74" t="s">
        <v>271</v>
      </c>
      <c r="S193" s="73"/>
      <c r="T193" s="123"/>
      <c r="U193" s="123"/>
      <c r="V193" s="123"/>
      <c r="W193" s="89"/>
      <c r="X193" s="74"/>
      <c r="Y193" s="75"/>
      <c r="Z193" s="75"/>
    </row>
    <row r="194" spans="1:26" x14ac:dyDescent="0.25">
      <c r="A194" s="73">
        <v>100973743</v>
      </c>
      <c r="B194" s="73" t="s">
        <v>365</v>
      </c>
      <c r="C194" s="73">
        <v>100973743</v>
      </c>
      <c r="D194" s="73" t="s">
        <v>87</v>
      </c>
      <c r="E194" s="123">
        <v>0.6</v>
      </c>
      <c r="F194" s="123">
        <v>0.70000000000000007</v>
      </c>
      <c r="G194" s="89">
        <v>1</v>
      </c>
      <c r="H194" s="50"/>
      <c r="I194" s="75">
        <v>20</v>
      </c>
      <c r="J194" s="75">
        <v>0</v>
      </c>
      <c r="L194" s="74" t="s">
        <v>668</v>
      </c>
      <c r="M194" s="154" t="s">
        <v>271</v>
      </c>
      <c r="N194" s="74" t="s">
        <v>271</v>
      </c>
      <c r="O194" s="154" t="s">
        <v>271</v>
      </c>
      <c r="P194" s="74" t="s">
        <v>271</v>
      </c>
      <c r="S194" s="73"/>
      <c r="T194" s="123"/>
      <c r="U194" s="123"/>
      <c r="V194" s="123"/>
      <c r="W194" s="89"/>
      <c r="X194" s="74"/>
      <c r="Y194" s="75"/>
      <c r="Z194" s="75"/>
    </row>
    <row r="195" spans="1:26" x14ac:dyDescent="0.25">
      <c r="A195" s="73">
        <v>141939885</v>
      </c>
      <c r="B195" s="73" t="s">
        <v>366</v>
      </c>
      <c r="C195" s="73">
        <v>141939885</v>
      </c>
      <c r="D195" s="73" t="s">
        <v>514</v>
      </c>
      <c r="E195" s="123">
        <v>0.6</v>
      </c>
      <c r="F195" s="123">
        <v>0.70000000000000007</v>
      </c>
      <c r="G195" s="89">
        <v>1</v>
      </c>
      <c r="H195" s="50"/>
      <c r="I195" s="75">
        <v>20</v>
      </c>
      <c r="J195" s="75">
        <v>0</v>
      </c>
      <c r="L195" s="74" t="s">
        <v>313</v>
      </c>
      <c r="P195" s="74" t="s">
        <v>271</v>
      </c>
      <c r="Q195" s="154" t="s">
        <v>342</v>
      </c>
      <c r="R195" s="74" t="s">
        <v>318</v>
      </c>
      <c r="S195" s="73" t="s">
        <v>87</v>
      </c>
      <c r="T195" s="123">
        <v>0.2</v>
      </c>
      <c r="U195" s="123">
        <v>0.1</v>
      </c>
      <c r="V195" s="123">
        <v>0.1</v>
      </c>
      <c r="W195" s="89">
        <v>0</v>
      </c>
      <c r="X195" s="74" t="str">
        <f>""</f>
        <v/>
      </c>
      <c r="Y195" s="75">
        <v>20</v>
      </c>
      <c r="Z195" s="75">
        <v>0</v>
      </c>
    </row>
    <row r="196" spans="1:26" x14ac:dyDescent="0.25">
      <c r="A196" s="73">
        <v>12942013</v>
      </c>
      <c r="B196" s="73" t="s">
        <v>367</v>
      </c>
      <c r="C196" s="73">
        <v>12942013</v>
      </c>
      <c r="D196" s="73" t="s">
        <v>110</v>
      </c>
      <c r="E196" s="123">
        <v>0.6</v>
      </c>
      <c r="F196" s="123">
        <v>0.70000000000000007</v>
      </c>
      <c r="G196" s="89">
        <v>1</v>
      </c>
      <c r="H196" s="50"/>
      <c r="I196" s="75">
        <v>20</v>
      </c>
      <c r="J196" s="75">
        <v>0</v>
      </c>
      <c r="L196" s="74" t="s">
        <v>668</v>
      </c>
      <c r="M196" s="154" t="s">
        <v>271</v>
      </c>
      <c r="N196" s="74" t="s">
        <v>271</v>
      </c>
      <c r="O196" s="154" t="s">
        <v>271</v>
      </c>
      <c r="P196" s="74" t="s">
        <v>271</v>
      </c>
      <c r="S196" s="73"/>
      <c r="T196" s="123"/>
      <c r="U196" s="123"/>
      <c r="V196" s="123"/>
      <c r="W196" s="89"/>
      <c r="X196" s="74"/>
      <c r="Y196" s="75"/>
      <c r="Z196" s="75"/>
    </row>
    <row r="197" spans="1:26" x14ac:dyDescent="0.25">
      <c r="A197" s="73">
        <v>112276664</v>
      </c>
      <c r="B197" s="73" t="s">
        <v>368</v>
      </c>
      <c r="C197" s="73">
        <v>112276664</v>
      </c>
      <c r="D197" s="73" t="s">
        <v>87</v>
      </c>
      <c r="E197" s="123">
        <v>0.6</v>
      </c>
      <c r="F197" s="123">
        <v>0.70000000000000007</v>
      </c>
      <c r="G197" s="89">
        <v>1</v>
      </c>
      <c r="H197" s="50"/>
      <c r="I197" s="75">
        <v>20</v>
      </c>
      <c r="J197" s="75">
        <v>0</v>
      </c>
      <c r="L197" s="74" t="s">
        <v>672</v>
      </c>
      <c r="M197" s="154" t="s">
        <v>271</v>
      </c>
      <c r="N197" s="74" t="s">
        <v>271</v>
      </c>
      <c r="O197" s="154" t="s">
        <v>271</v>
      </c>
      <c r="P197" s="74" t="s">
        <v>271</v>
      </c>
      <c r="S197" s="73"/>
      <c r="T197" s="123"/>
      <c r="U197" s="123"/>
      <c r="V197" s="123"/>
      <c r="W197" s="89"/>
      <c r="X197" s="74"/>
      <c r="Y197" s="75"/>
      <c r="Z197" s="75"/>
    </row>
    <row r="198" spans="1:26" x14ac:dyDescent="0.25">
      <c r="A198" s="73">
        <v>37089000574</v>
      </c>
      <c r="B198" s="73" t="s">
        <v>369</v>
      </c>
      <c r="C198" s="73">
        <v>37089000574</v>
      </c>
      <c r="D198" s="73" t="s">
        <v>87</v>
      </c>
      <c r="E198" s="123">
        <v>0.6</v>
      </c>
      <c r="F198" s="123">
        <v>0.70000000000000007</v>
      </c>
      <c r="G198" s="89">
        <v>1</v>
      </c>
      <c r="H198" s="50"/>
      <c r="I198" s="75">
        <v>20</v>
      </c>
      <c r="J198" s="75">
        <v>0</v>
      </c>
      <c r="L198" s="74" t="s">
        <v>672</v>
      </c>
      <c r="M198" s="154" t="s">
        <v>271</v>
      </c>
      <c r="N198" s="74" t="s">
        <v>271</v>
      </c>
      <c r="O198" s="154" t="s">
        <v>271</v>
      </c>
      <c r="P198" s="74" t="s">
        <v>271</v>
      </c>
      <c r="S198" s="73"/>
      <c r="T198" s="123"/>
      <c r="U198" s="123"/>
      <c r="V198" s="123"/>
      <c r="W198" s="89"/>
      <c r="X198" s="74"/>
      <c r="Y198" s="75"/>
      <c r="Z198" s="75"/>
    </row>
    <row r="199" spans="1:26" x14ac:dyDescent="0.25">
      <c r="A199" s="73">
        <v>11933198</v>
      </c>
      <c r="B199" s="73" t="s">
        <v>370</v>
      </c>
      <c r="C199" s="73">
        <v>11933198</v>
      </c>
      <c r="D199" s="73" t="s">
        <v>87</v>
      </c>
      <c r="E199" s="123">
        <v>0.6</v>
      </c>
      <c r="F199" s="123">
        <v>0.70000000000000007</v>
      </c>
      <c r="G199" s="89">
        <v>1</v>
      </c>
      <c r="H199" s="50"/>
      <c r="I199" s="75">
        <v>20</v>
      </c>
      <c r="J199" s="75">
        <v>0</v>
      </c>
      <c r="L199" s="74" t="s">
        <v>672</v>
      </c>
      <c r="M199" s="154" t="s">
        <v>271</v>
      </c>
      <c r="N199" s="74" t="s">
        <v>271</v>
      </c>
      <c r="O199" s="154" t="s">
        <v>271</v>
      </c>
      <c r="P199" s="74" t="s">
        <v>271</v>
      </c>
      <c r="S199" s="73"/>
      <c r="T199" s="123"/>
      <c r="U199" s="123"/>
      <c r="V199" s="123"/>
      <c r="W199" s="89"/>
      <c r="X199" s="74"/>
      <c r="Y199" s="75"/>
      <c r="Z199" s="75"/>
    </row>
    <row r="200" spans="1:26" x14ac:dyDescent="0.25">
      <c r="A200" s="73">
        <v>13652046</v>
      </c>
      <c r="B200" s="73" t="s">
        <v>371</v>
      </c>
      <c r="C200" s="73">
        <v>13652046</v>
      </c>
      <c r="D200" s="73" t="s">
        <v>87</v>
      </c>
      <c r="E200" s="123">
        <v>0.6</v>
      </c>
      <c r="F200" s="123">
        <v>0.70000000000000007</v>
      </c>
      <c r="G200" s="89">
        <v>1</v>
      </c>
      <c r="H200" s="50"/>
      <c r="I200" s="75">
        <v>20</v>
      </c>
      <c r="J200" s="75">
        <v>0</v>
      </c>
      <c r="L200" s="74" t="s">
        <v>672</v>
      </c>
      <c r="M200" s="154" t="s">
        <v>271</v>
      </c>
      <c r="N200" s="74" t="s">
        <v>271</v>
      </c>
      <c r="O200" s="154" t="s">
        <v>271</v>
      </c>
      <c r="P200" s="74" t="s">
        <v>271</v>
      </c>
      <c r="S200" s="73"/>
      <c r="T200" s="123"/>
      <c r="U200" s="123"/>
      <c r="V200" s="123"/>
      <c r="W200" s="89"/>
      <c r="X200" s="74"/>
      <c r="Y200" s="75"/>
      <c r="Z200" s="75"/>
    </row>
    <row r="201" spans="1:26" x14ac:dyDescent="0.25">
      <c r="A201" s="73">
        <v>197116420</v>
      </c>
      <c r="B201" s="73" t="s">
        <v>372</v>
      </c>
      <c r="C201" s="73">
        <v>197116420</v>
      </c>
      <c r="D201" s="73" t="s">
        <v>514</v>
      </c>
      <c r="E201" s="123">
        <v>0.6</v>
      </c>
      <c r="F201" s="123">
        <v>0.70000000000000007</v>
      </c>
      <c r="G201" s="89">
        <v>1</v>
      </c>
      <c r="H201" s="50"/>
      <c r="I201" s="75">
        <v>20</v>
      </c>
      <c r="J201" s="75">
        <v>0</v>
      </c>
      <c r="L201" s="74" t="s">
        <v>313</v>
      </c>
      <c r="M201" s="154">
        <v>197108674</v>
      </c>
      <c r="N201" s="74" t="s">
        <v>352</v>
      </c>
      <c r="O201" s="154">
        <v>197119470</v>
      </c>
      <c r="P201" s="74" t="s">
        <v>317</v>
      </c>
      <c r="Q201" s="154" t="s">
        <v>342</v>
      </c>
      <c r="R201" s="74" t="s">
        <v>318</v>
      </c>
      <c r="S201" s="73" t="s">
        <v>87</v>
      </c>
      <c r="T201" s="123">
        <v>0.2</v>
      </c>
      <c r="U201" s="123">
        <v>0.1</v>
      </c>
      <c r="V201" s="123">
        <v>0.1</v>
      </c>
      <c r="W201" s="89">
        <v>0</v>
      </c>
      <c r="X201" s="74" t="str">
        <f>""</f>
        <v/>
      </c>
      <c r="Y201" s="75">
        <v>20</v>
      </c>
      <c r="Z201" s="75">
        <v>0</v>
      </c>
    </row>
    <row r="202" spans="1:26" x14ac:dyDescent="0.25">
      <c r="A202" s="73">
        <v>191709407</v>
      </c>
      <c r="B202" s="73" t="s">
        <v>373</v>
      </c>
      <c r="C202" s="73">
        <v>191709407</v>
      </c>
      <c r="D202" s="73" t="s">
        <v>514</v>
      </c>
      <c r="E202" s="123">
        <v>0.6</v>
      </c>
      <c r="F202" s="123">
        <v>0.70000000000000007</v>
      </c>
      <c r="G202" s="89">
        <v>1</v>
      </c>
      <c r="H202" s="50"/>
      <c r="I202" s="75">
        <v>20</v>
      </c>
      <c r="J202" s="75">
        <v>0</v>
      </c>
      <c r="L202" s="74" t="s">
        <v>313</v>
      </c>
      <c r="M202" s="154">
        <v>190098416</v>
      </c>
      <c r="N202" s="74" t="s">
        <v>341</v>
      </c>
      <c r="O202" s="154">
        <v>197119470</v>
      </c>
      <c r="P202" s="74" t="s">
        <v>317</v>
      </c>
      <c r="Q202" s="154" t="s">
        <v>342</v>
      </c>
      <c r="R202" s="74" t="s">
        <v>318</v>
      </c>
      <c r="S202" s="73" t="s">
        <v>87</v>
      </c>
      <c r="T202" s="123">
        <v>0.2</v>
      </c>
      <c r="U202" s="123">
        <v>0.1</v>
      </c>
      <c r="V202" s="123">
        <v>0.1</v>
      </c>
      <c r="W202" s="89">
        <v>0</v>
      </c>
      <c r="X202" s="74" t="str">
        <f>""</f>
        <v/>
      </c>
      <c r="Y202" s="75">
        <v>20</v>
      </c>
      <c r="Z202" s="75">
        <v>0</v>
      </c>
    </row>
    <row r="203" spans="1:26" x14ac:dyDescent="0.25">
      <c r="A203" s="73">
        <v>1189001276</v>
      </c>
      <c r="B203" s="73" t="s">
        <v>374</v>
      </c>
      <c r="C203" s="73">
        <v>1189001276</v>
      </c>
      <c r="D203" s="73" t="s">
        <v>87</v>
      </c>
      <c r="E203" s="123">
        <v>0.6</v>
      </c>
      <c r="F203" s="123">
        <v>0.70000000000000007</v>
      </c>
      <c r="G203" s="89">
        <v>1</v>
      </c>
      <c r="H203" s="50"/>
      <c r="I203" s="75">
        <v>20</v>
      </c>
      <c r="J203" s="75">
        <v>0</v>
      </c>
      <c r="L203" s="74" t="s">
        <v>668</v>
      </c>
      <c r="S203" s="73"/>
      <c r="T203" s="123"/>
      <c r="U203" s="123"/>
      <c r="V203" s="123"/>
      <c r="W203" s="89"/>
      <c r="X203" s="74"/>
      <c r="Y203" s="75"/>
      <c r="Z203" s="75"/>
    </row>
    <row r="204" spans="1:26" x14ac:dyDescent="0.25">
      <c r="A204" s="73">
        <v>13518295</v>
      </c>
      <c r="B204" s="73" t="s">
        <v>375</v>
      </c>
      <c r="C204" s="73">
        <v>13518295</v>
      </c>
      <c r="D204" s="73" t="s">
        <v>87</v>
      </c>
      <c r="E204" s="123">
        <v>0.6</v>
      </c>
      <c r="F204" s="123">
        <v>0.70000000000000007</v>
      </c>
      <c r="G204" s="89">
        <v>1</v>
      </c>
      <c r="H204" s="50"/>
      <c r="I204" s="75">
        <v>20</v>
      </c>
      <c r="J204" s="75">
        <v>0</v>
      </c>
      <c r="L204" s="74" t="s">
        <v>672</v>
      </c>
      <c r="S204" s="73"/>
      <c r="T204" s="123"/>
      <c r="U204" s="123"/>
      <c r="V204" s="123"/>
      <c r="W204" s="89"/>
      <c r="X204" s="74"/>
      <c r="Y204" s="75"/>
      <c r="Z204" s="75"/>
    </row>
    <row r="205" spans="1:26" x14ac:dyDescent="0.25">
      <c r="A205" s="73">
        <v>172840785</v>
      </c>
      <c r="B205" s="73" t="s">
        <v>376</v>
      </c>
      <c r="C205" s="73">
        <v>172840785</v>
      </c>
      <c r="D205" s="73" t="s">
        <v>514</v>
      </c>
      <c r="E205" s="123">
        <v>0.6</v>
      </c>
      <c r="F205" s="123">
        <v>0.70000000000000007</v>
      </c>
      <c r="G205" s="89">
        <v>1</v>
      </c>
      <c r="H205" s="50"/>
      <c r="I205" s="75">
        <v>20</v>
      </c>
      <c r="J205" s="75">
        <v>0</v>
      </c>
      <c r="L205" s="74" t="s">
        <v>313</v>
      </c>
      <c r="M205" s="154">
        <v>0</v>
      </c>
      <c r="N205" s="74">
        <v>0</v>
      </c>
      <c r="O205" s="154">
        <v>171746619</v>
      </c>
      <c r="P205" s="74" t="s">
        <v>355</v>
      </c>
      <c r="Q205" s="154" t="s">
        <v>342</v>
      </c>
      <c r="R205" s="74" t="s">
        <v>318</v>
      </c>
      <c r="S205" s="73" t="s">
        <v>87</v>
      </c>
      <c r="T205" s="123">
        <v>0.2</v>
      </c>
      <c r="U205" s="123">
        <v>0.1</v>
      </c>
      <c r="V205" s="123">
        <v>0.1</v>
      </c>
      <c r="W205" s="89">
        <v>0</v>
      </c>
      <c r="X205" s="74" t="str">
        <f>""</f>
        <v/>
      </c>
      <c r="Y205" s="75">
        <v>20</v>
      </c>
      <c r="Z205" s="75">
        <v>0</v>
      </c>
    </row>
    <row r="206" spans="1:26" x14ac:dyDescent="0.25">
      <c r="A206" s="73">
        <v>12700036</v>
      </c>
      <c r="B206" s="73" t="s">
        <v>377</v>
      </c>
      <c r="C206" s="73">
        <v>12700036</v>
      </c>
      <c r="D206" s="73" t="s">
        <v>110</v>
      </c>
      <c r="E206" s="123">
        <v>0.6</v>
      </c>
      <c r="F206" s="123">
        <v>0.70000000000000007</v>
      </c>
      <c r="G206" s="89">
        <v>1</v>
      </c>
      <c r="H206" s="50"/>
      <c r="I206" s="75">
        <v>20</v>
      </c>
      <c r="J206" s="75">
        <v>0</v>
      </c>
      <c r="L206" s="74" t="s">
        <v>672</v>
      </c>
      <c r="S206" s="73"/>
      <c r="T206" s="123"/>
      <c r="U206" s="123"/>
      <c r="V206" s="123"/>
      <c r="W206" s="89"/>
      <c r="X206" s="74"/>
      <c r="Y206" s="75"/>
      <c r="Z206" s="75"/>
    </row>
    <row r="207" spans="1:26" x14ac:dyDescent="0.25">
      <c r="A207" s="73">
        <v>10117475</v>
      </c>
      <c r="B207" s="73" t="s">
        <v>378</v>
      </c>
      <c r="C207" s="73">
        <v>10117475</v>
      </c>
      <c r="D207" s="76" t="s">
        <v>76</v>
      </c>
      <c r="E207" s="123">
        <v>0.6</v>
      </c>
      <c r="F207" s="123">
        <v>0.70000000000000007</v>
      </c>
      <c r="G207" s="89">
        <v>3</v>
      </c>
      <c r="H207" s="50"/>
      <c r="I207" s="77">
        <v>20</v>
      </c>
      <c r="J207" s="77">
        <v>1</v>
      </c>
      <c r="K207" s="74" t="s">
        <v>272</v>
      </c>
      <c r="L207" s="74" t="s">
        <v>272</v>
      </c>
      <c r="S207" s="73"/>
      <c r="T207" s="123"/>
      <c r="U207" s="123"/>
      <c r="V207" s="123"/>
      <c r="W207" s="89"/>
      <c r="X207" s="74"/>
      <c r="Y207" s="75"/>
      <c r="Z207" s="75"/>
    </row>
    <row r="208" spans="1:26" x14ac:dyDescent="0.25">
      <c r="A208" s="73">
        <v>172016210</v>
      </c>
      <c r="B208" s="73" t="s">
        <v>379</v>
      </c>
      <c r="C208" s="73">
        <v>172016210</v>
      </c>
      <c r="D208" s="73" t="s">
        <v>514</v>
      </c>
      <c r="E208" s="123">
        <v>0.6</v>
      </c>
      <c r="F208" s="123">
        <v>0.70000000000000007</v>
      </c>
      <c r="G208" s="89">
        <v>1</v>
      </c>
      <c r="H208" s="50"/>
      <c r="I208" s="75">
        <v>20</v>
      </c>
      <c r="J208" s="75">
        <v>0</v>
      </c>
      <c r="L208" s="74" t="s">
        <v>313</v>
      </c>
      <c r="M208" s="154">
        <v>0</v>
      </c>
      <c r="N208" s="74">
        <v>0</v>
      </c>
      <c r="O208" s="154">
        <v>171746619</v>
      </c>
      <c r="P208" s="74" t="s">
        <v>355</v>
      </c>
      <c r="Q208" s="154" t="s">
        <v>342</v>
      </c>
      <c r="R208" s="74" t="s">
        <v>318</v>
      </c>
      <c r="S208" s="73" t="s">
        <v>87</v>
      </c>
      <c r="T208" s="123">
        <v>0.2</v>
      </c>
      <c r="U208" s="123">
        <v>0.1</v>
      </c>
      <c r="V208" s="123">
        <v>0.1</v>
      </c>
      <c r="W208" s="89">
        <v>0</v>
      </c>
      <c r="X208" s="74" t="str">
        <f>""</f>
        <v/>
      </c>
      <c r="Y208" s="75">
        <v>20</v>
      </c>
      <c r="Z208" s="75">
        <v>0</v>
      </c>
    </row>
    <row r="209" spans="1:26" x14ac:dyDescent="0.25">
      <c r="A209" s="73">
        <v>90710913</v>
      </c>
      <c r="B209" s="73" t="s">
        <v>380</v>
      </c>
      <c r="C209" s="73">
        <v>90710913</v>
      </c>
      <c r="D209" s="73" t="s">
        <v>514</v>
      </c>
      <c r="E209" s="123">
        <v>0.6</v>
      </c>
      <c r="F209" s="123">
        <v>0.70000000000000007</v>
      </c>
      <c r="G209" s="89">
        <v>1</v>
      </c>
      <c r="H209" s="50"/>
      <c r="I209" s="75">
        <v>20</v>
      </c>
      <c r="J209" s="75">
        <v>0</v>
      </c>
      <c r="L209" s="74" t="s">
        <v>313</v>
      </c>
      <c r="M209" s="154" t="s">
        <v>346</v>
      </c>
      <c r="N209" s="74" t="s">
        <v>347</v>
      </c>
      <c r="O209" s="154">
        <v>1111</v>
      </c>
      <c r="P209" s="74" t="s">
        <v>348</v>
      </c>
      <c r="Q209" s="154" t="s">
        <v>342</v>
      </c>
      <c r="R209" s="74" t="s">
        <v>318</v>
      </c>
      <c r="S209" s="73" t="s">
        <v>87</v>
      </c>
      <c r="T209" s="123">
        <v>0.2</v>
      </c>
      <c r="U209" s="123">
        <v>0.1</v>
      </c>
      <c r="V209" s="123">
        <v>0.1</v>
      </c>
      <c r="W209" s="89">
        <v>0</v>
      </c>
      <c r="X209" s="74" t="str">
        <f>""</f>
        <v/>
      </c>
      <c r="Y209" s="75">
        <v>20</v>
      </c>
      <c r="Z209" s="75">
        <v>0</v>
      </c>
    </row>
    <row r="210" spans="1:26" x14ac:dyDescent="0.25">
      <c r="A210" s="73">
        <v>141820071</v>
      </c>
      <c r="B210" s="73" t="s">
        <v>381</v>
      </c>
      <c r="C210" s="73">
        <v>141820071</v>
      </c>
      <c r="D210" s="73" t="s">
        <v>87</v>
      </c>
      <c r="E210" s="123">
        <v>0.6</v>
      </c>
      <c r="F210" s="123">
        <v>0.70000000000000007</v>
      </c>
      <c r="G210" s="89">
        <v>1</v>
      </c>
      <c r="H210" s="50"/>
      <c r="I210" s="75">
        <v>20</v>
      </c>
      <c r="J210" s="75">
        <v>0</v>
      </c>
      <c r="L210" s="74" t="s">
        <v>672</v>
      </c>
      <c r="S210" s="73"/>
      <c r="T210" s="123"/>
      <c r="U210" s="123"/>
      <c r="V210" s="123"/>
      <c r="W210" s="89"/>
      <c r="X210" s="74"/>
      <c r="Y210" s="75"/>
      <c r="Z210" s="75"/>
    </row>
    <row r="211" spans="1:26" x14ac:dyDescent="0.25">
      <c r="A211" s="73">
        <v>190944583</v>
      </c>
      <c r="B211" s="73" t="s">
        <v>382</v>
      </c>
      <c r="C211" s="73">
        <v>190944583</v>
      </c>
      <c r="D211" s="73" t="s">
        <v>514</v>
      </c>
      <c r="E211" s="123">
        <v>0.6</v>
      </c>
      <c r="F211" s="123">
        <v>0.70000000000000007</v>
      </c>
      <c r="G211" s="89">
        <v>1</v>
      </c>
      <c r="H211" s="50"/>
      <c r="I211" s="75">
        <v>20</v>
      </c>
      <c r="J211" s="75">
        <v>0</v>
      </c>
      <c r="L211" s="74" t="s">
        <v>313</v>
      </c>
      <c r="M211" s="154">
        <v>197108674</v>
      </c>
      <c r="N211" s="74" t="s">
        <v>352</v>
      </c>
      <c r="O211" s="154">
        <v>197119470</v>
      </c>
      <c r="P211" s="74" t="s">
        <v>317</v>
      </c>
      <c r="Q211" s="154" t="s">
        <v>342</v>
      </c>
      <c r="R211" s="74" t="s">
        <v>318</v>
      </c>
      <c r="S211" s="73" t="s">
        <v>87</v>
      </c>
      <c r="T211" s="123">
        <v>0.2</v>
      </c>
      <c r="U211" s="123">
        <v>0.1</v>
      </c>
      <c r="V211" s="123">
        <v>0.1</v>
      </c>
      <c r="W211" s="89">
        <v>0</v>
      </c>
      <c r="X211" s="74" t="str">
        <f>""</f>
        <v/>
      </c>
      <c r="Y211" s="75">
        <v>20</v>
      </c>
      <c r="Z211" s="75">
        <v>0</v>
      </c>
    </row>
    <row r="212" spans="1:26" x14ac:dyDescent="0.25">
      <c r="A212" s="73">
        <v>91711009</v>
      </c>
      <c r="B212" s="73" t="s">
        <v>383</v>
      </c>
      <c r="C212" s="73">
        <v>91711009</v>
      </c>
      <c r="D212" s="73" t="s">
        <v>514</v>
      </c>
      <c r="E212" s="123">
        <v>0.6</v>
      </c>
      <c r="F212" s="123">
        <v>0.70000000000000007</v>
      </c>
      <c r="G212" s="89">
        <v>1</v>
      </c>
      <c r="H212" s="50"/>
      <c r="I212" s="75">
        <v>20</v>
      </c>
      <c r="J212" s="75">
        <v>0</v>
      </c>
      <c r="L212" s="74" t="s">
        <v>313</v>
      </c>
      <c r="M212" s="154" t="s">
        <v>346</v>
      </c>
      <c r="N212" s="74" t="s">
        <v>347</v>
      </c>
      <c r="O212" s="154">
        <v>1111</v>
      </c>
      <c r="P212" s="74" t="s">
        <v>348</v>
      </c>
      <c r="Q212" s="154" t="s">
        <v>342</v>
      </c>
      <c r="R212" s="74" t="s">
        <v>318</v>
      </c>
      <c r="S212" s="73" t="s">
        <v>87</v>
      </c>
      <c r="T212" s="123">
        <v>0.2</v>
      </c>
      <c r="U212" s="123">
        <v>0.1</v>
      </c>
      <c r="V212" s="123">
        <v>0.1</v>
      </c>
      <c r="W212" s="89">
        <v>0</v>
      </c>
      <c r="X212" s="74" t="str">
        <f>""</f>
        <v/>
      </c>
      <c r="Y212" s="75">
        <v>20</v>
      </c>
      <c r="Z212" s="75">
        <v>0</v>
      </c>
    </row>
    <row r="213" spans="1:26" x14ac:dyDescent="0.25">
      <c r="A213" s="73">
        <v>197232665</v>
      </c>
      <c r="B213" s="73" t="s">
        <v>384</v>
      </c>
      <c r="C213" s="73">
        <v>197232665</v>
      </c>
      <c r="D213" s="73" t="s">
        <v>514</v>
      </c>
      <c r="E213" s="123">
        <v>0.6</v>
      </c>
      <c r="F213" s="123">
        <v>0.70000000000000007</v>
      </c>
      <c r="G213" s="89">
        <v>1</v>
      </c>
      <c r="H213" s="50"/>
      <c r="I213" s="75">
        <v>20</v>
      </c>
      <c r="J213" s="75">
        <v>0</v>
      </c>
      <c r="L213" s="74" t="s">
        <v>313</v>
      </c>
      <c r="M213" s="154">
        <v>197108674</v>
      </c>
      <c r="N213" s="74" t="s">
        <v>352</v>
      </c>
      <c r="O213" s="154">
        <v>197119470</v>
      </c>
      <c r="P213" s="74" t="s">
        <v>317</v>
      </c>
      <c r="Q213" s="154" t="s">
        <v>342</v>
      </c>
      <c r="R213" s="74" t="s">
        <v>318</v>
      </c>
      <c r="S213" s="73" t="s">
        <v>87</v>
      </c>
      <c r="T213" s="123">
        <v>0.2</v>
      </c>
      <c r="U213" s="123">
        <v>0.1</v>
      </c>
      <c r="V213" s="123">
        <v>0.1</v>
      </c>
      <c r="W213" s="89">
        <v>0</v>
      </c>
      <c r="X213" s="74" t="str">
        <f>""</f>
        <v/>
      </c>
      <c r="Y213" s="75">
        <v>20</v>
      </c>
      <c r="Z213" s="75">
        <v>0</v>
      </c>
    </row>
    <row r="214" spans="1:26" x14ac:dyDescent="0.25">
      <c r="A214" s="74">
        <v>13475530</v>
      </c>
      <c r="B214" s="74" t="s">
        <v>385</v>
      </c>
      <c r="C214" s="74">
        <v>13475530</v>
      </c>
      <c r="D214" s="73" t="s">
        <v>514</v>
      </c>
      <c r="E214" s="123">
        <v>0.6</v>
      </c>
      <c r="F214" s="123">
        <v>0.70000000000000007</v>
      </c>
      <c r="G214" s="89">
        <v>1</v>
      </c>
      <c r="H214" s="50"/>
      <c r="I214" s="75">
        <v>20</v>
      </c>
      <c r="J214" s="75">
        <v>0</v>
      </c>
      <c r="L214" s="74" t="s">
        <v>313</v>
      </c>
      <c r="M214" s="154">
        <v>0</v>
      </c>
      <c r="N214" s="74">
        <v>0</v>
      </c>
      <c r="O214" s="154">
        <v>0</v>
      </c>
      <c r="P214" s="74">
        <v>0</v>
      </c>
      <c r="Q214" s="154" t="s">
        <v>342</v>
      </c>
      <c r="R214" s="74" t="s">
        <v>318</v>
      </c>
      <c r="S214" s="73" t="s">
        <v>87</v>
      </c>
      <c r="T214" s="123">
        <v>0.2</v>
      </c>
      <c r="U214" s="123">
        <v>0.1</v>
      </c>
      <c r="V214" s="123">
        <v>0.1</v>
      </c>
      <c r="W214" s="89">
        <v>0</v>
      </c>
      <c r="X214" s="74" t="str">
        <f>""</f>
        <v/>
      </c>
      <c r="Y214" s="75">
        <v>20</v>
      </c>
      <c r="Z214" s="75">
        <v>0</v>
      </c>
    </row>
    <row r="215" spans="1:26" x14ac:dyDescent="0.25">
      <c r="A215" s="74">
        <v>183597247</v>
      </c>
      <c r="B215" s="74" t="s">
        <v>386</v>
      </c>
      <c r="C215" s="74">
        <v>183597247</v>
      </c>
      <c r="D215" s="73" t="s">
        <v>514</v>
      </c>
      <c r="E215" s="123">
        <v>0.6</v>
      </c>
      <c r="F215" s="123">
        <v>0.70000000000000007</v>
      </c>
      <c r="G215" s="89">
        <v>1</v>
      </c>
      <c r="H215" s="50"/>
      <c r="I215" s="75">
        <v>20</v>
      </c>
      <c r="J215" s="75">
        <v>0</v>
      </c>
      <c r="L215" s="74" t="s">
        <v>313</v>
      </c>
      <c r="Q215" s="154" t="s">
        <v>342</v>
      </c>
      <c r="R215" s="74" t="s">
        <v>318</v>
      </c>
      <c r="S215" s="73" t="s">
        <v>87</v>
      </c>
      <c r="T215" s="123">
        <v>0.2</v>
      </c>
      <c r="U215" s="123">
        <v>0.1</v>
      </c>
      <c r="V215" s="123">
        <v>0.1</v>
      </c>
      <c r="W215" s="89">
        <v>0</v>
      </c>
      <c r="X215" s="74" t="str">
        <f>""</f>
        <v/>
      </c>
      <c r="Y215" s="75">
        <v>20</v>
      </c>
      <c r="Z215" s="75">
        <v>0</v>
      </c>
    </row>
    <row r="216" spans="1:26" x14ac:dyDescent="0.25">
      <c r="A216" s="74">
        <v>197338439</v>
      </c>
      <c r="B216" s="74" t="s">
        <v>387</v>
      </c>
      <c r="C216" s="74">
        <v>197338439</v>
      </c>
      <c r="D216" s="73" t="s">
        <v>514</v>
      </c>
      <c r="E216" s="123">
        <v>0.6</v>
      </c>
      <c r="F216" s="123">
        <v>0.70000000000000007</v>
      </c>
      <c r="G216" s="89">
        <v>1</v>
      </c>
      <c r="H216" s="50"/>
      <c r="I216" s="75">
        <v>20</v>
      </c>
      <c r="J216" s="75">
        <v>0</v>
      </c>
      <c r="L216" s="74" t="s">
        <v>313</v>
      </c>
      <c r="M216" s="154">
        <v>197108674</v>
      </c>
      <c r="N216" s="74" t="s">
        <v>352</v>
      </c>
      <c r="O216" s="154">
        <v>197119470</v>
      </c>
      <c r="P216" s="74" t="s">
        <v>317</v>
      </c>
      <c r="Q216" s="154" t="s">
        <v>342</v>
      </c>
      <c r="R216" s="74" t="s">
        <v>318</v>
      </c>
      <c r="S216" s="73" t="s">
        <v>87</v>
      </c>
      <c r="T216" s="123">
        <v>0.2</v>
      </c>
      <c r="U216" s="123">
        <v>0.1</v>
      </c>
      <c r="V216" s="123">
        <v>0.1</v>
      </c>
      <c r="W216" s="89">
        <v>0</v>
      </c>
      <c r="X216" s="74" t="str">
        <f>""</f>
        <v/>
      </c>
      <c r="Y216" s="75">
        <v>20</v>
      </c>
      <c r="Z216" s="75">
        <v>0</v>
      </c>
    </row>
    <row r="217" spans="1:26" x14ac:dyDescent="0.25">
      <c r="A217" s="74">
        <v>197232450</v>
      </c>
      <c r="B217" s="74" t="s">
        <v>388</v>
      </c>
      <c r="C217" s="74">
        <v>197232450</v>
      </c>
      <c r="D217" s="73" t="s">
        <v>514</v>
      </c>
      <c r="E217" s="123">
        <v>0.6</v>
      </c>
      <c r="F217" s="123">
        <v>0.70000000000000007</v>
      </c>
      <c r="G217" s="89">
        <v>1</v>
      </c>
      <c r="H217" s="50"/>
      <c r="I217" s="75">
        <v>20</v>
      </c>
      <c r="J217" s="75">
        <v>0</v>
      </c>
      <c r="L217" s="74" t="s">
        <v>313</v>
      </c>
      <c r="M217" s="154">
        <v>197108674</v>
      </c>
      <c r="N217" s="74" t="s">
        <v>352</v>
      </c>
      <c r="O217" s="154">
        <v>197119470</v>
      </c>
      <c r="P217" s="74" t="s">
        <v>317</v>
      </c>
      <c r="Q217" s="154" t="s">
        <v>342</v>
      </c>
      <c r="R217" s="74" t="s">
        <v>318</v>
      </c>
      <c r="S217" s="73" t="s">
        <v>87</v>
      </c>
      <c r="T217" s="123">
        <v>0.2</v>
      </c>
      <c r="U217" s="123">
        <v>0.1</v>
      </c>
      <c r="V217" s="123">
        <v>0.1</v>
      </c>
      <c r="W217" s="89">
        <v>0</v>
      </c>
      <c r="X217" s="74" t="str">
        <f>""</f>
        <v/>
      </c>
      <c r="Y217" s="75">
        <v>20</v>
      </c>
      <c r="Z217" s="75">
        <v>0</v>
      </c>
    </row>
    <row r="218" spans="1:26" x14ac:dyDescent="0.25">
      <c r="A218" s="74">
        <v>183175073</v>
      </c>
      <c r="B218" s="74" t="s">
        <v>389</v>
      </c>
      <c r="C218" s="74">
        <v>183175073</v>
      </c>
      <c r="D218" s="73" t="s">
        <v>514</v>
      </c>
      <c r="E218" s="123">
        <v>0.6</v>
      </c>
      <c r="F218" s="123">
        <v>0.70000000000000007</v>
      </c>
      <c r="G218" s="89">
        <v>1</v>
      </c>
      <c r="H218" s="50"/>
      <c r="I218" s="75">
        <v>20</v>
      </c>
      <c r="J218" s="75">
        <v>0</v>
      </c>
      <c r="L218" s="74" t="s">
        <v>313</v>
      </c>
      <c r="Q218" s="154" t="s">
        <v>342</v>
      </c>
      <c r="R218" s="74" t="s">
        <v>318</v>
      </c>
      <c r="S218" s="73" t="s">
        <v>87</v>
      </c>
      <c r="T218" s="123">
        <v>0.2</v>
      </c>
      <c r="U218" s="123">
        <v>0.1</v>
      </c>
      <c r="V218" s="123">
        <v>0.1</v>
      </c>
      <c r="W218" s="89">
        <v>0</v>
      </c>
      <c r="X218" s="74" t="str">
        <f>""</f>
        <v/>
      </c>
      <c r="Y218" s="75">
        <v>20</v>
      </c>
      <c r="Z218" s="75">
        <v>0</v>
      </c>
    </row>
    <row r="219" spans="1:26" x14ac:dyDescent="0.25">
      <c r="A219" s="74">
        <v>17466549</v>
      </c>
      <c r="B219" s="74" t="s">
        <v>390</v>
      </c>
      <c r="C219" s="74">
        <v>17466549</v>
      </c>
      <c r="D219" s="73" t="s">
        <v>87</v>
      </c>
      <c r="E219" s="123">
        <v>0.6</v>
      </c>
      <c r="F219" s="123">
        <v>0.70000000000000007</v>
      </c>
      <c r="G219" s="89">
        <v>1</v>
      </c>
      <c r="H219" s="50"/>
      <c r="I219" s="75">
        <v>20</v>
      </c>
      <c r="J219" s="75">
        <v>0</v>
      </c>
      <c r="L219" s="74" t="s">
        <v>672</v>
      </c>
      <c r="S219" s="73"/>
      <c r="T219" s="123"/>
      <c r="U219" s="123"/>
      <c r="V219" s="123"/>
      <c r="W219" s="89"/>
      <c r="X219" s="74"/>
      <c r="Y219" s="75"/>
      <c r="Z219" s="75"/>
    </row>
    <row r="220" spans="1:26" x14ac:dyDescent="0.25">
      <c r="A220" s="74">
        <v>197107753</v>
      </c>
      <c r="B220" s="74" t="s">
        <v>391</v>
      </c>
      <c r="C220" s="74">
        <v>197107753</v>
      </c>
      <c r="D220" s="73" t="s">
        <v>514</v>
      </c>
      <c r="E220" s="123">
        <v>0.6</v>
      </c>
      <c r="F220" s="123">
        <v>0.70000000000000007</v>
      </c>
      <c r="G220" s="89">
        <v>1</v>
      </c>
      <c r="H220" s="50"/>
      <c r="I220" s="75">
        <v>20</v>
      </c>
      <c r="J220" s="75">
        <v>0</v>
      </c>
      <c r="L220" s="74" t="s">
        <v>313</v>
      </c>
      <c r="M220" s="154">
        <v>197108674</v>
      </c>
      <c r="N220" s="74" t="s">
        <v>352</v>
      </c>
      <c r="O220" s="154">
        <v>197119470</v>
      </c>
      <c r="P220" s="74" t="s">
        <v>317</v>
      </c>
      <c r="Q220" s="154" t="s">
        <v>342</v>
      </c>
      <c r="R220" s="74" t="s">
        <v>318</v>
      </c>
      <c r="S220" s="73" t="s">
        <v>87</v>
      </c>
      <c r="T220" s="123">
        <v>0.2</v>
      </c>
      <c r="U220" s="123">
        <v>0.1</v>
      </c>
      <c r="V220" s="123">
        <v>0.1</v>
      </c>
      <c r="W220" s="89">
        <v>0</v>
      </c>
      <c r="X220" s="74" t="str">
        <f>""</f>
        <v/>
      </c>
      <c r="Y220" s="75">
        <v>20</v>
      </c>
      <c r="Z220" s="75">
        <v>0</v>
      </c>
    </row>
    <row r="221" spans="1:26" x14ac:dyDescent="0.25">
      <c r="A221" s="74">
        <v>12194267</v>
      </c>
      <c r="B221" s="74" t="s">
        <v>392</v>
      </c>
      <c r="C221" s="74">
        <v>12194267</v>
      </c>
      <c r="D221" s="73" t="s">
        <v>87</v>
      </c>
      <c r="E221" s="123">
        <v>0.6</v>
      </c>
      <c r="F221" s="123">
        <v>0.70000000000000007</v>
      </c>
      <c r="G221" s="89">
        <v>1</v>
      </c>
      <c r="H221" s="50"/>
      <c r="I221" s="75">
        <v>20</v>
      </c>
      <c r="J221" s="75">
        <v>0</v>
      </c>
      <c r="L221" s="74" t="s">
        <v>672</v>
      </c>
      <c r="S221" s="73"/>
      <c r="T221" s="123"/>
      <c r="U221" s="123"/>
      <c r="V221" s="123"/>
      <c r="W221" s="89"/>
      <c r="X221" s="74"/>
      <c r="Y221" s="75"/>
      <c r="Z221" s="75"/>
    </row>
    <row r="222" spans="1:26" x14ac:dyDescent="0.25">
      <c r="A222" s="74">
        <v>194290425</v>
      </c>
      <c r="B222" s="74" t="s">
        <v>393</v>
      </c>
      <c r="C222" s="74">
        <v>194290425</v>
      </c>
      <c r="D222" s="73" t="s">
        <v>514</v>
      </c>
      <c r="E222" s="123">
        <v>0.6</v>
      </c>
      <c r="F222" s="123">
        <v>0.70000000000000007</v>
      </c>
      <c r="G222" s="89">
        <v>1</v>
      </c>
      <c r="H222" s="50"/>
      <c r="I222" s="75">
        <v>20</v>
      </c>
      <c r="J222" s="75">
        <v>0</v>
      </c>
      <c r="L222" s="74" t="s">
        <v>313</v>
      </c>
      <c r="M222" s="154">
        <v>197108674</v>
      </c>
      <c r="N222" s="74" t="s">
        <v>352</v>
      </c>
      <c r="O222" s="154">
        <v>197119470</v>
      </c>
      <c r="P222" s="74" t="s">
        <v>317</v>
      </c>
      <c r="Q222" s="154" t="s">
        <v>342</v>
      </c>
      <c r="R222" s="74" t="s">
        <v>318</v>
      </c>
      <c r="S222" s="73" t="s">
        <v>87</v>
      </c>
      <c r="T222" s="123">
        <v>0.2</v>
      </c>
      <c r="U222" s="123">
        <v>0.1</v>
      </c>
      <c r="V222" s="123">
        <v>0.1</v>
      </c>
      <c r="W222" s="89">
        <v>0</v>
      </c>
      <c r="X222" s="74" t="str">
        <f>""</f>
        <v/>
      </c>
      <c r="Y222" s="75">
        <v>20</v>
      </c>
      <c r="Z222" s="75">
        <v>0</v>
      </c>
    </row>
    <row r="223" spans="1:26" x14ac:dyDescent="0.25">
      <c r="A223" s="74">
        <v>197303741</v>
      </c>
      <c r="B223" s="74" t="s">
        <v>394</v>
      </c>
      <c r="C223" s="74">
        <v>197303741</v>
      </c>
      <c r="D223" s="73" t="s">
        <v>514</v>
      </c>
      <c r="E223" s="123">
        <v>0.6</v>
      </c>
      <c r="F223" s="123">
        <v>0.70000000000000007</v>
      </c>
      <c r="G223" s="89">
        <v>1</v>
      </c>
      <c r="H223" s="50"/>
      <c r="I223" s="75">
        <v>20</v>
      </c>
      <c r="J223" s="75">
        <v>0</v>
      </c>
      <c r="L223" s="74" t="s">
        <v>313</v>
      </c>
      <c r="M223" s="154">
        <v>197108674</v>
      </c>
      <c r="N223" s="74" t="s">
        <v>352</v>
      </c>
      <c r="O223" s="154">
        <v>197119470</v>
      </c>
      <c r="P223" s="74" t="s">
        <v>317</v>
      </c>
      <c r="Q223" s="154" t="s">
        <v>342</v>
      </c>
      <c r="R223" s="74" t="s">
        <v>318</v>
      </c>
      <c r="S223" s="73" t="s">
        <v>87</v>
      </c>
      <c r="T223" s="123">
        <v>0.2</v>
      </c>
      <c r="U223" s="123">
        <v>0.1</v>
      </c>
      <c r="V223" s="123">
        <v>0.1</v>
      </c>
      <c r="W223" s="89">
        <v>0</v>
      </c>
      <c r="X223" s="74" t="str">
        <f>""</f>
        <v/>
      </c>
      <c r="Y223" s="75">
        <v>20</v>
      </c>
      <c r="Z223" s="75">
        <v>0</v>
      </c>
    </row>
    <row r="224" spans="1:26" x14ac:dyDescent="0.25">
      <c r="A224" s="74">
        <v>13135942</v>
      </c>
      <c r="B224" s="74" t="s">
        <v>395</v>
      </c>
      <c r="C224" s="74">
        <v>13135942</v>
      </c>
      <c r="D224" s="73" t="s">
        <v>110</v>
      </c>
      <c r="E224" s="123">
        <v>0.6</v>
      </c>
      <c r="F224" s="123">
        <v>0.70000000000000007</v>
      </c>
      <c r="G224" s="89">
        <v>1</v>
      </c>
      <c r="H224" s="50"/>
      <c r="I224" s="75">
        <v>20</v>
      </c>
      <c r="J224" s="75">
        <v>0</v>
      </c>
      <c r="L224" s="74" t="s">
        <v>666</v>
      </c>
      <c r="S224" s="73"/>
      <c r="T224" s="123"/>
      <c r="U224" s="123"/>
      <c r="V224" s="123"/>
      <c r="W224" s="89"/>
      <c r="X224" s="74"/>
      <c r="Y224" s="75"/>
      <c r="Z224" s="75"/>
    </row>
    <row r="225" spans="1:26" x14ac:dyDescent="0.25">
      <c r="A225" s="74">
        <v>113318509</v>
      </c>
      <c r="B225" s="74" t="s">
        <v>396</v>
      </c>
      <c r="C225" s="74">
        <v>113318509</v>
      </c>
      <c r="D225" s="73" t="s">
        <v>87</v>
      </c>
      <c r="E225" s="123">
        <v>0.6</v>
      </c>
      <c r="F225" s="123">
        <v>0.70000000000000007</v>
      </c>
      <c r="G225" s="89">
        <v>1</v>
      </c>
      <c r="H225" s="50"/>
      <c r="I225" s="75">
        <v>20</v>
      </c>
      <c r="J225" s="75">
        <v>0</v>
      </c>
      <c r="L225" s="74" t="s">
        <v>672</v>
      </c>
      <c r="S225" s="73"/>
      <c r="T225" s="123"/>
      <c r="U225" s="123"/>
      <c r="V225" s="123"/>
      <c r="W225" s="89"/>
      <c r="X225" s="74"/>
      <c r="Y225" s="75"/>
      <c r="Z225" s="75"/>
    </row>
    <row r="226" spans="1:26" x14ac:dyDescent="0.25">
      <c r="A226" s="74">
        <v>26186000780</v>
      </c>
      <c r="B226" s="74" t="s">
        <v>397</v>
      </c>
      <c r="C226" s="74">
        <v>26186000780</v>
      </c>
      <c r="D226" s="73" t="s">
        <v>87</v>
      </c>
      <c r="E226" s="123">
        <v>0.6</v>
      </c>
      <c r="F226" s="123">
        <v>0.70000000000000007</v>
      </c>
      <c r="G226" s="89">
        <v>1</v>
      </c>
      <c r="H226" s="50"/>
      <c r="I226" s="75">
        <v>20</v>
      </c>
      <c r="J226" s="75">
        <v>0</v>
      </c>
      <c r="L226" s="74" t="s">
        <v>672</v>
      </c>
      <c r="S226" s="73"/>
      <c r="T226" s="123"/>
      <c r="U226" s="123"/>
      <c r="V226" s="123"/>
      <c r="W226" s="89"/>
      <c r="X226" s="74"/>
      <c r="Y226" s="75"/>
      <c r="Z226" s="75"/>
    </row>
    <row r="227" spans="1:26" x14ac:dyDescent="0.25">
      <c r="A227" s="74">
        <v>197194642</v>
      </c>
      <c r="B227" s="74" t="s">
        <v>398</v>
      </c>
      <c r="C227" s="74">
        <v>197194642</v>
      </c>
      <c r="D227" s="73" t="s">
        <v>514</v>
      </c>
      <c r="E227" s="123">
        <v>0.6</v>
      </c>
      <c r="F227" s="123">
        <v>0.70000000000000007</v>
      </c>
      <c r="G227" s="89">
        <v>1</v>
      </c>
      <c r="H227" s="50"/>
      <c r="I227" s="75">
        <v>20</v>
      </c>
      <c r="J227" s="75">
        <v>0</v>
      </c>
      <c r="L227" s="74" t="s">
        <v>313</v>
      </c>
      <c r="M227" s="154">
        <v>197108674</v>
      </c>
      <c r="N227" s="74" t="s">
        <v>352</v>
      </c>
      <c r="O227" s="154">
        <v>197119470</v>
      </c>
      <c r="P227" s="74" t="s">
        <v>317</v>
      </c>
      <c r="Q227" s="154" t="s">
        <v>342</v>
      </c>
      <c r="R227" s="74" t="s">
        <v>318</v>
      </c>
      <c r="S227" s="73" t="s">
        <v>87</v>
      </c>
      <c r="T227" s="123">
        <v>0.2</v>
      </c>
      <c r="U227" s="123">
        <v>0.1</v>
      </c>
      <c r="V227" s="123">
        <v>0.1</v>
      </c>
      <c r="W227" s="89">
        <v>0</v>
      </c>
      <c r="X227" s="74" t="str">
        <f>""</f>
        <v/>
      </c>
      <c r="Y227" s="75">
        <v>20</v>
      </c>
      <c r="Z227" s="75">
        <v>0</v>
      </c>
    </row>
    <row r="228" spans="1:26" ht="186" x14ac:dyDescent="0.25">
      <c r="A228" s="74">
        <v>103047865</v>
      </c>
      <c r="B228" s="74" t="s">
        <v>332</v>
      </c>
      <c r="C228" s="74">
        <v>103047865</v>
      </c>
      <c r="D228" s="74" t="s">
        <v>332</v>
      </c>
      <c r="E228" s="123">
        <v>1.2</v>
      </c>
      <c r="F228" s="123">
        <v>1.3</v>
      </c>
      <c r="G228" s="89">
        <v>12</v>
      </c>
      <c r="H228" s="50"/>
      <c r="I228" s="155">
        <v>20</v>
      </c>
      <c r="J228" s="75">
        <v>1</v>
      </c>
      <c r="L228" s="159" t="s">
        <v>323</v>
      </c>
      <c r="S228" s="73"/>
      <c r="T228" s="123"/>
      <c r="U228" s="123"/>
      <c r="V228" s="123"/>
      <c r="W228" s="89"/>
      <c r="X228" s="74"/>
      <c r="Y228" s="75"/>
      <c r="Z228" s="75"/>
    </row>
    <row r="229" spans="1:26" x14ac:dyDescent="0.25">
      <c r="A229" s="74">
        <v>142263091</v>
      </c>
      <c r="B229" s="74" t="s">
        <v>399</v>
      </c>
      <c r="C229" s="74">
        <v>142263091</v>
      </c>
      <c r="D229" s="73" t="s">
        <v>87</v>
      </c>
      <c r="E229" s="123">
        <v>0.6</v>
      </c>
      <c r="F229" s="123">
        <v>0.70000000000000007</v>
      </c>
      <c r="G229" s="89">
        <v>1</v>
      </c>
      <c r="H229" s="50"/>
      <c r="I229" s="75">
        <v>20</v>
      </c>
      <c r="J229" s="75">
        <v>0</v>
      </c>
      <c r="L229" s="74" t="s">
        <v>672</v>
      </c>
      <c r="S229" s="73"/>
      <c r="T229" s="123"/>
      <c r="U229" s="123"/>
      <c r="V229" s="123"/>
      <c r="W229" s="89"/>
      <c r="X229" s="74"/>
      <c r="Y229" s="75"/>
      <c r="Z229" s="75"/>
    </row>
    <row r="230" spans="1:26" x14ac:dyDescent="0.25">
      <c r="A230" s="74">
        <v>200113958</v>
      </c>
      <c r="B230" s="74" t="s">
        <v>400</v>
      </c>
      <c r="C230" s="74">
        <v>200113958</v>
      </c>
      <c r="D230" s="73" t="s">
        <v>514</v>
      </c>
      <c r="E230" s="123">
        <v>0.6</v>
      </c>
      <c r="F230" s="123">
        <v>0.70000000000000007</v>
      </c>
      <c r="G230" s="89">
        <v>1</v>
      </c>
      <c r="H230" s="50"/>
      <c r="I230" s="75">
        <v>20</v>
      </c>
      <c r="J230" s="75">
        <v>0</v>
      </c>
      <c r="L230" s="74" t="s">
        <v>313</v>
      </c>
      <c r="M230" s="154">
        <v>200113959</v>
      </c>
      <c r="N230" s="74" t="s">
        <v>401</v>
      </c>
      <c r="O230" s="154">
        <v>197119470</v>
      </c>
      <c r="P230" s="74" t="s">
        <v>317</v>
      </c>
      <c r="Q230" s="154" t="s">
        <v>342</v>
      </c>
      <c r="R230" s="74" t="s">
        <v>318</v>
      </c>
      <c r="S230" s="73" t="s">
        <v>87</v>
      </c>
      <c r="T230" s="123">
        <v>0.2</v>
      </c>
      <c r="U230" s="123">
        <v>0.1</v>
      </c>
      <c r="V230" s="123">
        <v>0.1</v>
      </c>
      <c r="W230" s="89">
        <v>0</v>
      </c>
      <c r="X230" s="74" t="str">
        <f>""</f>
        <v/>
      </c>
      <c r="Y230" s="75">
        <v>20</v>
      </c>
      <c r="Z230" s="75">
        <v>0</v>
      </c>
    </row>
    <row r="231" spans="1:26" x14ac:dyDescent="0.25">
      <c r="A231" s="74">
        <v>183943513</v>
      </c>
      <c r="B231" s="74" t="s">
        <v>402</v>
      </c>
      <c r="C231" s="74">
        <v>183943513</v>
      </c>
      <c r="D231" s="73" t="s">
        <v>514</v>
      </c>
      <c r="E231" s="123">
        <v>0.6</v>
      </c>
      <c r="F231" s="123">
        <v>0.70000000000000007</v>
      </c>
      <c r="G231" s="89">
        <v>1</v>
      </c>
      <c r="H231" s="50"/>
      <c r="I231" s="75">
        <v>20</v>
      </c>
      <c r="J231" s="75">
        <v>0</v>
      </c>
      <c r="L231" s="74" t="s">
        <v>313</v>
      </c>
      <c r="M231" s="154">
        <v>0</v>
      </c>
      <c r="N231" s="74">
        <v>0</v>
      </c>
      <c r="O231" s="154">
        <v>194253291</v>
      </c>
      <c r="P231" s="74" t="s">
        <v>316</v>
      </c>
      <c r="Q231" s="154" t="s">
        <v>342</v>
      </c>
      <c r="R231" s="74" t="s">
        <v>318</v>
      </c>
      <c r="S231" s="73" t="s">
        <v>87</v>
      </c>
      <c r="T231" s="123">
        <v>0.2</v>
      </c>
      <c r="U231" s="123">
        <v>0.1</v>
      </c>
      <c r="V231" s="123">
        <v>0.1</v>
      </c>
      <c r="W231" s="89">
        <v>0</v>
      </c>
      <c r="X231" s="74" t="str">
        <f>""</f>
        <v/>
      </c>
      <c r="Y231" s="75">
        <v>20</v>
      </c>
      <c r="Z231" s="75">
        <v>0</v>
      </c>
    </row>
    <row r="232" spans="1:26" x14ac:dyDescent="0.25">
      <c r="A232" s="74">
        <v>194476609</v>
      </c>
      <c r="B232" s="74" t="s">
        <v>403</v>
      </c>
      <c r="C232" s="74">
        <v>194476609</v>
      </c>
      <c r="D232" s="73" t="s">
        <v>514</v>
      </c>
      <c r="E232" s="123">
        <v>0.6</v>
      </c>
      <c r="F232" s="123">
        <v>0.70000000000000007</v>
      </c>
      <c r="G232" s="89">
        <v>1</v>
      </c>
      <c r="H232" s="50"/>
      <c r="I232" s="75">
        <v>20</v>
      </c>
      <c r="J232" s="75">
        <v>0</v>
      </c>
      <c r="L232" s="74" t="s">
        <v>313</v>
      </c>
      <c r="M232" s="154">
        <v>194349266</v>
      </c>
      <c r="N232" s="74" t="s">
        <v>338</v>
      </c>
      <c r="O232" s="154">
        <v>194253291</v>
      </c>
      <c r="P232" s="74" t="s">
        <v>316</v>
      </c>
      <c r="Q232" s="154" t="s">
        <v>342</v>
      </c>
      <c r="R232" s="74" t="s">
        <v>318</v>
      </c>
      <c r="S232" s="73" t="s">
        <v>87</v>
      </c>
      <c r="T232" s="123">
        <v>0.2</v>
      </c>
      <c r="U232" s="123">
        <v>0.1</v>
      </c>
      <c r="V232" s="123">
        <v>0.1</v>
      </c>
      <c r="W232" s="89">
        <v>0</v>
      </c>
      <c r="X232" s="74" t="str">
        <f>""</f>
        <v/>
      </c>
      <c r="Y232" s="75">
        <v>20</v>
      </c>
      <c r="Z232" s="75">
        <v>0</v>
      </c>
    </row>
    <row r="233" spans="1:26" x14ac:dyDescent="0.25">
      <c r="A233" s="74">
        <v>140021953</v>
      </c>
      <c r="B233" s="74" t="s">
        <v>404</v>
      </c>
      <c r="C233" s="74">
        <v>140021953</v>
      </c>
      <c r="D233" s="76" t="s">
        <v>76</v>
      </c>
      <c r="E233" s="123">
        <v>0.6</v>
      </c>
      <c r="F233" s="123">
        <v>0.70000000000000007</v>
      </c>
      <c r="G233" s="89">
        <v>1</v>
      </c>
      <c r="H233" s="50"/>
      <c r="I233" s="77">
        <v>20</v>
      </c>
      <c r="J233" s="77">
        <v>0</v>
      </c>
      <c r="L233" s="74" t="s">
        <v>667</v>
      </c>
      <c r="S233" s="73"/>
      <c r="T233" s="123"/>
      <c r="U233" s="123"/>
      <c r="V233" s="123"/>
      <c r="W233" s="89"/>
      <c r="X233" s="74"/>
      <c r="Y233" s="75"/>
      <c r="Z233" s="75"/>
    </row>
    <row r="234" spans="1:26" x14ac:dyDescent="0.25">
      <c r="A234" s="74">
        <v>173663438</v>
      </c>
      <c r="B234" s="162" t="s">
        <v>405</v>
      </c>
      <c r="C234" s="74">
        <v>173663438</v>
      </c>
      <c r="D234" s="73" t="s">
        <v>514</v>
      </c>
      <c r="E234" s="123">
        <v>0.6</v>
      </c>
      <c r="F234" s="123">
        <v>0.70000000000000007</v>
      </c>
      <c r="G234" s="89">
        <v>1</v>
      </c>
      <c r="H234" s="50"/>
      <c r="I234" s="75">
        <v>20</v>
      </c>
      <c r="J234" s="75">
        <v>0</v>
      </c>
      <c r="L234" s="74" t="s">
        <v>313</v>
      </c>
      <c r="M234" s="154" t="s">
        <v>406</v>
      </c>
      <c r="N234" s="74" t="s">
        <v>407</v>
      </c>
      <c r="O234" s="154">
        <v>171746619</v>
      </c>
      <c r="P234" s="74" t="s">
        <v>355</v>
      </c>
      <c r="Q234" s="154" t="s">
        <v>342</v>
      </c>
      <c r="R234" s="74" t="s">
        <v>318</v>
      </c>
      <c r="S234" s="73" t="s">
        <v>87</v>
      </c>
      <c r="T234" s="123">
        <v>0.2</v>
      </c>
      <c r="U234" s="123">
        <v>0.1</v>
      </c>
      <c r="V234" s="123">
        <v>0.1</v>
      </c>
      <c r="W234" s="89">
        <v>0</v>
      </c>
      <c r="X234" s="74" t="str">
        <f>""</f>
        <v/>
      </c>
      <c r="Y234" s="75">
        <v>20</v>
      </c>
      <c r="Z234" s="75">
        <v>0</v>
      </c>
    </row>
    <row r="235" spans="1:26" x14ac:dyDescent="0.25">
      <c r="A235" s="74">
        <v>1192004339</v>
      </c>
      <c r="B235" s="74" t="s">
        <v>408</v>
      </c>
      <c r="C235" s="74">
        <v>1192004339</v>
      </c>
      <c r="D235" s="73" t="s">
        <v>110</v>
      </c>
      <c r="E235" s="123">
        <v>0.6</v>
      </c>
      <c r="F235" s="123">
        <v>0.70000000000000007</v>
      </c>
      <c r="G235" s="89">
        <v>1</v>
      </c>
      <c r="H235" s="50"/>
      <c r="I235" s="75">
        <v>20</v>
      </c>
      <c r="J235" s="75">
        <v>0</v>
      </c>
      <c r="L235" s="74" t="s">
        <v>672</v>
      </c>
      <c r="S235" s="73"/>
      <c r="T235" s="123"/>
      <c r="U235" s="123"/>
      <c r="V235" s="123"/>
      <c r="W235" s="89"/>
      <c r="X235" s="74"/>
      <c r="Y235" s="75"/>
      <c r="Z235" s="75"/>
    </row>
    <row r="236" spans="1:26" x14ac:dyDescent="0.25">
      <c r="A236" s="74">
        <v>191798958</v>
      </c>
      <c r="B236" s="74" t="s">
        <v>409</v>
      </c>
      <c r="C236" s="74">
        <v>191798958</v>
      </c>
      <c r="D236" s="73" t="s">
        <v>514</v>
      </c>
      <c r="E236" s="123">
        <v>0.6</v>
      </c>
      <c r="F236" s="123">
        <v>0.70000000000000007</v>
      </c>
      <c r="G236" s="89">
        <v>1</v>
      </c>
      <c r="H236" s="50"/>
      <c r="I236" s="75">
        <v>20</v>
      </c>
      <c r="J236" s="75">
        <v>0</v>
      </c>
      <c r="L236" s="74" t="s">
        <v>313</v>
      </c>
      <c r="M236" s="154">
        <v>190098416</v>
      </c>
      <c r="N236" s="74" t="s">
        <v>410</v>
      </c>
      <c r="O236" s="154">
        <v>197119470</v>
      </c>
      <c r="P236" s="74" t="s">
        <v>317</v>
      </c>
      <c r="Q236" s="154" t="s">
        <v>342</v>
      </c>
      <c r="R236" s="74" t="s">
        <v>318</v>
      </c>
      <c r="S236" s="73" t="s">
        <v>87</v>
      </c>
      <c r="T236" s="123">
        <v>0.2</v>
      </c>
      <c r="U236" s="123">
        <v>0.1</v>
      </c>
      <c r="V236" s="123">
        <v>0.1</v>
      </c>
      <c r="W236" s="89">
        <v>0</v>
      </c>
      <c r="X236" s="74" t="str">
        <f>""</f>
        <v/>
      </c>
      <c r="Y236" s="75">
        <v>20</v>
      </c>
      <c r="Z236" s="75">
        <v>0</v>
      </c>
    </row>
    <row r="237" spans="1:26" x14ac:dyDescent="0.25">
      <c r="A237" s="74">
        <v>142490638</v>
      </c>
      <c r="B237" s="74" t="s">
        <v>411</v>
      </c>
      <c r="C237" s="74">
        <v>142490638</v>
      </c>
      <c r="D237" s="73" t="s">
        <v>87</v>
      </c>
      <c r="E237" s="123">
        <v>0.6</v>
      </c>
      <c r="F237" s="123">
        <v>0.70000000000000007</v>
      </c>
      <c r="G237" s="89">
        <v>1</v>
      </c>
      <c r="H237" s="50"/>
      <c r="I237" s="75">
        <v>20</v>
      </c>
      <c r="J237" s="75">
        <v>0</v>
      </c>
      <c r="L237" s="74" t="s">
        <v>672</v>
      </c>
      <c r="S237" s="73"/>
      <c r="T237" s="123"/>
      <c r="U237" s="123"/>
      <c r="V237" s="123"/>
      <c r="W237" s="89"/>
      <c r="X237" s="74"/>
      <c r="Y237" s="75"/>
      <c r="Z237" s="75"/>
    </row>
    <row r="238" spans="1:26" x14ac:dyDescent="0.25">
      <c r="A238" s="74">
        <v>183524915</v>
      </c>
      <c r="B238" s="74" t="s">
        <v>412</v>
      </c>
      <c r="C238" s="74">
        <v>183524915</v>
      </c>
      <c r="D238" s="73" t="s">
        <v>87</v>
      </c>
      <c r="E238" s="123">
        <v>0.6</v>
      </c>
      <c r="F238" s="123">
        <v>0.70000000000000007</v>
      </c>
      <c r="G238" s="89">
        <v>1</v>
      </c>
      <c r="H238" s="50"/>
      <c r="I238" s="75">
        <v>20</v>
      </c>
      <c r="J238" s="75">
        <v>0</v>
      </c>
      <c r="L238" s="74" t="s">
        <v>672</v>
      </c>
      <c r="S238" s="73"/>
      <c r="T238" s="123"/>
      <c r="U238" s="123"/>
      <c r="V238" s="123"/>
      <c r="W238" s="89"/>
      <c r="X238" s="74"/>
      <c r="Y238" s="75"/>
      <c r="Z238" s="75"/>
    </row>
    <row r="239" spans="1:26" x14ac:dyDescent="0.25">
      <c r="A239" s="74">
        <v>168263379</v>
      </c>
      <c r="B239" s="74" t="s">
        <v>413</v>
      </c>
      <c r="C239" s="74">
        <v>168263379</v>
      </c>
      <c r="D239" s="73" t="s">
        <v>87</v>
      </c>
      <c r="E239" s="123">
        <v>0.6</v>
      </c>
      <c r="F239" s="123">
        <v>0.70000000000000007</v>
      </c>
      <c r="G239" s="89">
        <v>1</v>
      </c>
      <c r="H239" s="50"/>
      <c r="I239" s="75">
        <v>20</v>
      </c>
      <c r="J239" s="75">
        <v>0</v>
      </c>
      <c r="L239" s="74" t="s">
        <v>672</v>
      </c>
      <c r="S239" s="73"/>
      <c r="T239" s="123"/>
      <c r="U239" s="123"/>
      <c r="V239" s="123"/>
      <c r="W239" s="89"/>
      <c r="X239" s="74"/>
      <c r="Y239" s="75"/>
      <c r="Z239" s="75"/>
    </row>
    <row r="240" spans="1:26" x14ac:dyDescent="0.25">
      <c r="A240" s="74">
        <v>200113959</v>
      </c>
      <c r="B240" s="74" t="s">
        <v>401</v>
      </c>
      <c r="C240" s="74">
        <v>200113959</v>
      </c>
      <c r="D240" s="73" t="s">
        <v>514</v>
      </c>
      <c r="E240" s="123">
        <v>0.6</v>
      </c>
      <c r="F240" s="123">
        <v>0.70000000000000007</v>
      </c>
      <c r="G240" s="89">
        <v>1</v>
      </c>
      <c r="H240" s="50"/>
      <c r="I240" s="75">
        <v>20</v>
      </c>
      <c r="J240" s="75">
        <v>0</v>
      </c>
      <c r="L240" s="74" t="s">
        <v>313</v>
      </c>
      <c r="M240" s="154">
        <v>200113959</v>
      </c>
      <c r="N240" s="74" t="s">
        <v>401</v>
      </c>
      <c r="O240" s="154">
        <v>197119470</v>
      </c>
      <c r="P240" s="74" t="s">
        <v>317</v>
      </c>
      <c r="Q240" s="154" t="s">
        <v>342</v>
      </c>
      <c r="R240" s="74" t="s">
        <v>318</v>
      </c>
      <c r="S240" s="73" t="s">
        <v>87</v>
      </c>
      <c r="T240" s="123">
        <v>0.2</v>
      </c>
      <c r="U240" s="123">
        <v>0.1</v>
      </c>
      <c r="V240" s="123">
        <v>0.1</v>
      </c>
      <c r="W240" s="89">
        <v>0</v>
      </c>
      <c r="X240" s="74" t="str">
        <f>""</f>
        <v/>
      </c>
      <c r="Y240" s="75">
        <v>20</v>
      </c>
      <c r="Z240" s="75">
        <v>0</v>
      </c>
    </row>
    <row r="241" spans="1:26" x14ac:dyDescent="0.25">
      <c r="A241" s="74">
        <v>197233185</v>
      </c>
      <c r="B241" s="74" t="s">
        <v>414</v>
      </c>
      <c r="C241" s="74">
        <v>197233185</v>
      </c>
      <c r="D241" s="73" t="s">
        <v>514</v>
      </c>
      <c r="E241" s="123">
        <v>0.6</v>
      </c>
      <c r="F241" s="123">
        <v>0.70000000000000007</v>
      </c>
      <c r="G241" s="89">
        <v>1</v>
      </c>
      <c r="H241" s="50"/>
      <c r="I241" s="75">
        <v>20</v>
      </c>
      <c r="J241" s="75">
        <v>0</v>
      </c>
      <c r="L241" s="74" t="s">
        <v>313</v>
      </c>
      <c r="M241" s="154">
        <v>197108674</v>
      </c>
      <c r="N241" s="74" t="s">
        <v>352</v>
      </c>
      <c r="O241" s="154">
        <v>197119470</v>
      </c>
      <c r="P241" s="74" t="s">
        <v>317</v>
      </c>
      <c r="Q241" s="154" t="s">
        <v>342</v>
      </c>
      <c r="R241" s="74" t="s">
        <v>318</v>
      </c>
      <c r="S241" s="73" t="s">
        <v>87</v>
      </c>
      <c r="T241" s="123">
        <v>0.2</v>
      </c>
      <c r="U241" s="123">
        <v>0.1</v>
      </c>
      <c r="V241" s="123">
        <v>0.1</v>
      </c>
      <c r="W241" s="89">
        <v>0</v>
      </c>
      <c r="X241" s="74" t="str">
        <f>""</f>
        <v/>
      </c>
      <c r="Y241" s="75">
        <v>20</v>
      </c>
      <c r="Z241" s="75">
        <v>0</v>
      </c>
    </row>
    <row r="242" spans="1:26" x14ac:dyDescent="0.25">
      <c r="A242" s="74">
        <v>161228320</v>
      </c>
      <c r="B242" s="74" t="s">
        <v>415</v>
      </c>
      <c r="C242" s="74">
        <v>161228320</v>
      </c>
      <c r="D242" s="76" t="s">
        <v>76</v>
      </c>
      <c r="E242" s="123">
        <v>0.6</v>
      </c>
      <c r="F242" s="123">
        <v>0.70000000000000007</v>
      </c>
      <c r="G242" s="89">
        <v>3</v>
      </c>
      <c r="H242" s="50"/>
      <c r="I242" s="77">
        <v>20</v>
      </c>
      <c r="J242" s="77">
        <v>1</v>
      </c>
      <c r="K242" s="74" t="s">
        <v>272</v>
      </c>
      <c r="L242" s="74" t="s">
        <v>272</v>
      </c>
      <c r="S242" s="73"/>
      <c r="T242" s="123"/>
      <c r="U242" s="123"/>
      <c r="V242" s="123"/>
      <c r="W242" s="89"/>
      <c r="X242" s="74"/>
      <c r="Y242" s="75"/>
      <c r="Z242" s="75"/>
    </row>
    <row r="243" spans="1:26" x14ac:dyDescent="0.25">
      <c r="A243" s="74">
        <v>197332586</v>
      </c>
      <c r="B243" s="74" t="s">
        <v>416</v>
      </c>
      <c r="C243" s="74">
        <v>197332586</v>
      </c>
      <c r="D243" s="73" t="s">
        <v>514</v>
      </c>
      <c r="E243" s="123">
        <v>0.6</v>
      </c>
      <c r="F243" s="123">
        <v>0.70000000000000007</v>
      </c>
      <c r="G243" s="89">
        <v>1</v>
      </c>
      <c r="H243" s="50"/>
      <c r="I243" s="75">
        <v>20</v>
      </c>
      <c r="J243" s="75">
        <v>0</v>
      </c>
      <c r="L243" s="74" t="s">
        <v>313</v>
      </c>
      <c r="M243" s="154">
        <v>197108674</v>
      </c>
      <c r="N243" s="74" t="s">
        <v>352</v>
      </c>
      <c r="O243" s="154">
        <v>197119470</v>
      </c>
      <c r="P243" s="74" t="s">
        <v>317</v>
      </c>
      <c r="Q243" s="154" t="s">
        <v>342</v>
      </c>
      <c r="R243" s="74" t="s">
        <v>318</v>
      </c>
      <c r="S243" s="73" t="s">
        <v>87</v>
      </c>
      <c r="T243" s="123">
        <v>0.2</v>
      </c>
      <c r="U243" s="123">
        <v>0.1</v>
      </c>
      <c r="V243" s="123">
        <v>0.1</v>
      </c>
      <c r="W243" s="89">
        <v>0</v>
      </c>
      <c r="X243" s="74" t="str">
        <f>""</f>
        <v/>
      </c>
      <c r="Y243" s="75">
        <v>20</v>
      </c>
      <c r="Z243" s="75">
        <v>0</v>
      </c>
    </row>
    <row r="244" spans="1:26" x14ac:dyDescent="0.25">
      <c r="A244" s="74">
        <v>24892507</v>
      </c>
      <c r="B244" s="74" t="s">
        <v>417</v>
      </c>
      <c r="C244" s="74">
        <v>24892507</v>
      </c>
      <c r="D244" s="73" t="s">
        <v>87</v>
      </c>
      <c r="E244" s="123">
        <v>0.6</v>
      </c>
      <c r="F244" s="123">
        <v>0.70000000000000007</v>
      </c>
      <c r="G244" s="89">
        <v>1</v>
      </c>
      <c r="H244" s="50"/>
      <c r="I244" s="75">
        <v>20</v>
      </c>
      <c r="J244" s="75">
        <v>0</v>
      </c>
      <c r="L244" s="74" t="s">
        <v>672</v>
      </c>
      <c r="S244" s="73"/>
      <c r="T244" s="123"/>
      <c r="U244" s="123"/>
      <c r="V244" s="123"/>
      <c r="W244" s="89"/>
      <c r="X244" s="74"/>
      <c r="Y244" s="75"/>
      <c r="Z244" s="75"/>
    </row>
    <row r="245" spans="1:26" x14ac:dyDescent="0.25">
      <c r="A245" s="74">
        <v>194326949</v>
      </c>
      <c r="B245" s="74" t="s">
        <v>418</v>
      </c>
      <c r="C245" s="74">
        <v>194326949</v>
      </c>
      <c r="D245" s="73" t="s">
        <v>514</v>
      </c>
      <c r="E245" s="123">
        <v>0.6</v>
      </c>
      <c r="F245" s="123">
        <v>0.70000000000000007</v>
      </c>
      <c r="G245" s="89">
        <v>1</v>
      </c>
      <c r="H245" s="50"/>
      <c r="I245" s="75">
        <v>20</v>
      </c>
      <c r="J245" s="75">
        <v>0</v>
      </c>
      <c r="L245" s="74" t="s">
        <v>313</v>
      </c>
      <c r="M245" s="154">
        <v>197108674</v>
      </c>
      <c r="N245" s="74" t="s">
        <v>352</v>
      </c>
      <c r="O245" s="154">
        <v>197119470</v>
      </c>
      <c r="P245" s="74" t="s">
        <v>317</v>
      </c>
      <c r="Q245" s="154" t="s">
        <v>342</v>
      </c>
      <c r="R245" s="74" t="s">
        <v>318</v>
      </c>
      <c r="S245" s="73" t="s">
        <v>87</v>
      </c>
      <c r="T245" s="123">
        <v>0.2</v>
      </c>
      <c r="U245" s="123">
        <v>0.1</v>
      </c>
      <c r="V245" s="123">
        <v>0.1</v>
      </c>
      <c r="W245" s="89">
        <v>0</v>
      </c>
      <c r="X245" s="74" t="str">
        <f>""</f>
        <v/>
      </c>
      <c r="Y245" s="75">
        <v>20</v>
      </c>
      <c r="Z245" s="75">
        <v>0</v>
      </c>
    </row>
    <row r="246" spans="1:26" x14ac:dyDescent="0.25">
      <c r="A246" s="74">
        <v>141339735</v>
      </c>
      <c r="B246" s="74" t="s">
        <v>419</v>
      </c>
      <c r="C246" s="74">
        <v>141339735</v>
      </c>
      <c r="D246" s="73" t="s">
        <v>87</v>
      </c>
      <c r="E246" s="123">
        <v>0.6</v>
      </c>
      <c r="F246" s="123">
        <v>0.70000000000000007</v>
      </c>
      <c r="G246" s="89">
        <v>1</v>
      </c>
      <c r="H246" s="50"/>
      <c r="I246" s="75">
        <v>20</v>
      </c>
      <c r="J246" s="75">
        <v>0</v>
      </c>
      <c r="L246" s="74" t="s">
        <v>672</v>
      </c>
      <c r="S246" s="73"/>
      <c r="T246" s="123"/>
      <c r="U246" s="123"/>
      <c r="V246" s="123"/>
      <c r="W246" s="89"/>
      <c r="X246" s="74"/>
      <c r="Y246" s="75"/>
      <c r="Z246" s="75"/>
    </row>
    <row r="247" spans="1:26" x14ac:dyDescent="0.25">
      <c r="A247" s="74">
        <v>151533864</v>
      </c>
      <c r="B247" s="74" t="s">
        <v>420</v>
      </c>
      <c r="C247" s="74">
        <v>151533864</v>
      </c>
      <c r="D247" s="73" t="s">
        <v>514</v>
      </c>
      <c r="E247" s="123">
        <v>0.6</v>
      </c>
      <c r="F247" s="123">
        <v>0.70000000000000007</v>
      </c>
      <c r="G247" s="89">
        <v>1</v>
      </c>
      <c r="H247" s="50"/>
      <c r="I247" s="75">
        <v>20</v>
      </c>
      <c r="J247" s="75">
        <v>0</v>
      </c>
      <c r="L247" s="74" t="s">
        <v>313</v>
      </c>
      <c r="M247" s="154" t="s">
        <v>421</v>
      </c>
      <c r="N247" s="74" t="s">
        <v>420</v>
      </c>
      <c r="O247" s="154">
        <v>171746619</v>
      </c>
      <c r="P247" s="74" t="s">
        <v>355</v>
      </c>
      <c r="Q247" s="154" t="s">
        <v>342</v>
      </c>
      <c r="R247" s="74" t="s">
        <v>318</v>
      </c>
      <c r="S247" s="73" t="s">
        <v>87</v>
      </c>
      <c r="T247" s="123">
        <v>0.2</v>
      </c>
      <c r="U247" s="123">
        <v>0.1</v>
      </c>
      <c r="V247" s="123">
        <v>0.1</v>
      </c>
      <c r="W247" s="89">
        <v>0</v>
      </c>
      <c r="X247" s="74" t="str">
        <f>""</f>
        <v/>
      </c>
      <c r="Y247" s="75">
        <v>20</v>
      </c>
      <c r="Z247" s="75">
        <v>0</v>
      </c>
    </row>
    <row r="248" spans="1:26" x14ac:dyDescent="0.25">
      <c r="A248" s="74">
        <v>182261161</v>
      </c>
      <c r="B248" s="74" t="s">
        <v>422</v>
      </c>
      <c r="C248" s="74">
        <v>182261161</v>
      </c>
      <c r="D248" s="73" t="s">
        <v>514</v>
      </c>
      <c r="E248" s="123">
        <v>0.6</v>
      </c>
      <c r="F248" s="123">
        <v>0.70000000000000007</v>
      </c>
      <c r="G248" s="89">
        <v>1</v>
      </c>
      <c r="H248" s="50"/>
      <c r="I248" s="75">
        <v>20</v>
      </c>
      <c r="J248" s="75">
        <v>0</v>
      </c>
      <c r="L248" s="74" t="s">
        <v>313</v>
      </c>
      <c r="M248" s="154">
        <v>186157215</v>
      </c>
      <c r="N248" s="74" t="s">
        <v>349</v>
      </c>
      <c r="O248" s="154">
        <v>194253291</v>
      </c>
      <c r="P248" s="74" t="s">
        <v>316</v>
      </c>
      <c r="Q248" s="154" t="s">
        <v>342</v>
      </c>
      <c r="R248" s="74" t="s">
        <v>318</v>
      </c>
      <c r="S248" s="73" t="s">
        <v>87</v>
      </c>
      <c r="T248" s="123">
        <v>0.2</v>
      </c>
      <c r="U248" s="123">
        <v>0.1</v>
      </c>
      <c r="V248" s="123">
        <v>0.1</v>
      </c>
      <c r="W248" s="89">
        <v>0</v>
      </c>
      <c r="X248" s="74" t="str">
        <f>""</f>
        <v/>
      </c>
      <c r="Y248" s="75">
        <v>20</v>
      </c>
      <c r="Z248" s="75">
        <v>0</v>
      </c>
    </row>
    <row r="249" spans="1:26" x14ac:dyDescent="0.25">
      <c r="A249" s="74">
        <v>11497117</v>
      </c>
      <c r="B249" s="74" t="s">
        <v>423</v>
      </c>
      <c r="C249" s="74">
        <v>11497117</v>
      </c>
      <c r="D249" s="73" t="s">
        <v>87</v>
      </c>
      <c r="E249" s="123">
        <v>0.6</v>
      </c>
      <c r="F249" s="123">
        <v>0.70000000000000007</v>
      </c>
      <c r="G249" s="89">
        <v>1</v>
      </c>
      <c r="H249" s="50"/>
      <c r="I249" s="75">
        <v>20</v>
      </c>
      <c r="J249" s="75">
        <v>0</v>
      </c>
      <c r="L249" s="74" t="s">
        <v>672</v>
      </c>
      <c r="S249" s="73"/>
      <c r="T249" s="123"/>
      <c r="U249" s="123"/>
      <c r="V249" s="123"/>
      <c r="W249" s="89"/>
      <c r="X249" s="74"/>
      <c r="Y249" s="75"/>
      <c r="Z249" s="75"/>
    </row>
    <row r="250" spans="1:26" x14ac:dyDescent="0.25">
      <c r="A250" s="74">
        <v>11535379</v>
      </c>
      <c r="B250" s="74" t="s">
        <v>424</v>
      </c>
      <c r="C250" s="74">
        <v>11535379</v>
      </c>
      <c r="D250" s="73" t="s">
        <v>87</v>
      </c>
      <c r="E250" s="123">
        <v>0.6</v>
      </c>
      <c r="F250" s="123">
        <v>0.70000000000000007</v>
      </c>
      <c r="G250" s="89">
        <v>1</v>
      </c>
      <c r="H250" s="50"/>
      <c r="I250" s="75">
        <v>20</v>
      </c>
      <c r="J250" s="75">
        <v>0</v>
      </c>
      <c r="L250" s="74" t="s">
        <v>672</v>
      </c>
      <c r="S250" s="73"/>
      <c r="T250" s="123"/>
      <c r="U250" s="123"/>
      <c r="V250" s="123"/>
      <c r="W250" s="89"/>
      <c r="X250" s="74"/>
      <c r="Y250" s="75"/>
      <c r="Z250" s="75"/>
    </row>
    <row r="251" spans="1:26" x14ac:dyDescent="0.25">
      <c r="A251" s="74">
        <v>163106233</v>
      </c>
      <c r="B251" s="74" t="s">
        <v>425</v>
      </c>
      <c r="C251" s="74">
        <v>163106233</v>
      </c>
      <c r="D251" s="73" t="s">
        <v>514</v>
      </c>
      <c r="E251" s="123">
        <v>0.6</v>
      </c>
      <c r="F251" s="123">
        <v>0.70000000000000007</v>
      </c>
      <c r="G251" s="89">
        <v>1</v>
      </c>
      <c r="H251" s="50"/>
      <c r="I251" s="75">
        <v>20</v>
      </c>
      <c r="J251" s="75">
        <v>0</v>
      </c>
      <c r="L251" s="74" t="s">
        <v>313</v>
      </c>
      <c r="M251" s="154" t="s">
        <v>421</v>
      </c>
      <c r="N251" s="74" t="s">
        <v>420</v>
      </c>
      <c r="O251" s="154">
        <v>171746619</v>
      </c>
      <c r="P251" s="74" t="s">
        <v>355</v>
      </c>
      <c r="Q251" s="154" t="s">
        <v>342</v>
      </c>
      <c r="R251" s="74" t="s">
        <v>318</v>
      </c>
      <c r="S251" s="73" t="s">
        <v>87</v>
      </c>
      <c r="T251" s="123">
        <v>0.2</v>
      </c>
      <c r="U251" s="123">
        <v>0.1</v>
      </c>
      <c r="V251" s="123">
        <v>0.1</v>
      </c>
      <c r="W251" s="89">
        <v>0</v>
      </c>
      <c r="X251" s="74" t="str">
        <f>""</f>
        <v/>
      </c>
      <c r="Y251" s="75">
        <v>20</v>
      </c>
      <c r="Z251" s="75">
        <v>0</v>
      </c>
    </row>
    <row r="252" spans="1:26" x14ac:dyDescent="0.25">
      <c r="A252" s="74">
        <v>197368586</v>
      </c>
      <c r="B252" s="74" t="s">
        <v>426</v>
      </c>
      <c r="C252" s="74">
        <v>197368586</v>
      </c>
      <c r="D252" s="73" t="s">
        <v>514</v>
      </c>
      <c r="E252" s="123">
        <v>0.6</v>
      </c>
      <c r="F252" s="123">
        <v>0.70000000000000007</v>
      </c>
      <c r="G252" s="89">
        <v>1</v>
      </c>
      <c r="H252" s="50"/>
      <c r="I252" s="75">
        <v>20</v>
      </c>
      <c r="J252" s="75">
        <v>0</v>
      </c>
      <c r="L252" s="74" t="s">
        <v>313</v>
      </c>
      <c r="M252" s="154">
        <v>197108674</v>
      </c>
      <c r="N252" s="74" t="s">
        <v>352</v>
      </c>
      <c r="O252" s="154">
        <v>197119470</v>
      </c>
      <c r="P252" s="74" t="s">
        <v>317</v>
      </c>
      <c r="Q252" s="154" t="s">
        <v>342</v>
      </c>
      <c r="R252" s="74" t="s">
        <v>318</v>
      </c>
      <c r="S252" s="73" t="s">
        <v>87</v>
      </c>
      <c r="T252" s="123">
        <v>0.2</v>
      </c>
      <c r="U252" s="123">
        <v>0.1</v>
      </c>
      <c r="V252" s="123">
        <v>0.1</v>
      </c>
      <c r="W252" s="89">
        <v>0</v>
      </c>
      <c r="X252" s="74" t="str">
        <f>""</f>
        <v/>
      </c>
      <c r="Y252" s="75">
        <v>20</v>
      </c>
      <c r="Z252" s="75">
        <v>0</v>
      </c>
    </row>
    <row r="253" spans="1:26" x14ac:dyDescent="0.25">
      <c r="A253" s="74">
        <v>194282793</v>
      </c>
      <c r="B253" s="74" t="s">
        <v>427</v>
      </c>
      <c r="C253" s="74">
        <v>194282793</v>
      </c>
      <c r="D253" s="73" t="s">
        <v>514</v>
      </c>
      <c r="E253" s="123">
        <v>0.6</v>
      </c>
      <c r="F253" s="123">
        <v>0.70000000000000007</v>
      </c>
      <c r="G253" s="89">
        <v>1</v>
      </c>
      <c r="H253" s="50"/>
      <c r="I253" s="75">
        <v>20</v>
      </c>
      <c r="J253" s="75">
        <v>0</v>
      </c>
      <c r="L253" s="74" t="s">
        <v>313</v>
      </c>
      <c r="M253" s="154">
        <v>194349266</v>
      </c>
      <c r="N253" s="74" t="s">
        <v>338</v>
      </c>
      <c r="O253" s="154">
        <v>194253291</v>
      </c>
      <c r="P253" s="74" t="s">
        <v>316</v>
      </c>
      <c r="Q253" s="154" t="s">
        <v>342</v>
      </c>
      <c r="R253" s="74" t="s">
        <v>318</v>
      </c>
      <c r="S253" s="73" t="s">
        <v>87</v>
      </c>
      <c r="T253" s="123">
        <v>0.2</v>
      </c>
      <c r="U253" s="123">
        <v>0.1</v>
      </c>
      <c r="V253" s="123">
        <v>0.1</v>
      </c>
      <c r="W253" s="89">
        <v>0</v>
      </c>
      <c r="X253" s="74" t="str">
        <f>""</f>
        <v/>
      </c>
      <c r="Y253" s="75">
        <v>20</v>
      </c>
      <c r="Z253" s="75">
        <v>0</v>
      </c>
    </row>
    <row r="254" spans="1:26" x14ac:dyDescent="0.25">
      <c r="A254" s="74">
        <v>197101749</v>
      </c>
      <c r="B254" s="74" t="s">
        <v>428</v>
      </c>
      <c r="C254" s="74">
        <v>197101749</v>
      </c>
      <c r="D254" s="73" t="s">
        <v>514</v>
      </c>
      <c r="E254" s="123">
        <v>0.6</v>
      </c>
      <c r="F254" s="123">
        <v>0.70000000000000007</v>
      </c>
      <c r="G254" s="89">
        <v>1</v>
      </c>
      <c r="H254" s="50"/>
      <c r="I254" s="75">
        <v>20</v>
      </c>
      <c r="J254" s="75">
        <v>0</v>
      </c>
      <c r="L254" s="74" t="s">
        <v>313</v>
      </c>
      <c r="M254" s="154">
        <v>197108674</v>
      </c>
      <c r="N254" s="74" t="s">
        <v>352</v>
      </c>
      <c r="O254" s="154">
        <v>197119470</v>
      </c>
      <c r="P254" s="74" t="s">
        <v>317</v>
      </c>
      <c r="Q254" s="154" t="s">
        <v>342</v>
      </c>
      <c r="R254" s="74" t="s">
        <v>318</v>
      </c>
      <c r="S254" s="73" t="s">
        <v>87</v>
      </c>
      <c r="T254" s="123">
        <v>0.2</v>
      </c>
      <c r="U254" s="123">
        <v>0.1</v>
      </c>
      <c r="V254" s="123">
        <v>0.1</v>
      </c>
      <c r="W254" s="89">
        <v>0</v>
      </c>
      <c r="X254" s="74" t="str">
        <f>""</f>
        <v/>
      </c>
      <c r="Y254" s="75">
        <v>20</v>
      </c>
      <c r="Z254" s="75">
        <v>0</v>
      </c>
    </row>
    <row r="255" spans="1:26" x14ac:dyDescent="0.25">
      <c r="A255" s="74">
        <v>171213470</v>
      </c>
      <c r="B255" s="74" t="s">
        <v>429</v>
      </c>
      <c r="C255" s="74">
        <v>171213470</v>
      </c>
      <c r="D255" s="73" t="s">
        <v>514</v>
      </c>
      <c r="E255" s="123">
        <v>0.6</v>
      </c>
      <c r="F255" s="123">
        <v>0.70000000000000007</v>
      </c>
      <c r="G255" s="89">
        <v>1</v>
      </c>
      <c r="H255" s="50"/>
      <c r="I255" s="75">
        <v>20</v>
      </c>
      <c r="J255" s="75">
        <v>0</v>
      </c>
      <c r="L255" s="74" t="s">
        <v>313</v>
      </c>
      <c r="M255" s="154" t="s">
        <v>406</v>
      </c>
      <c r="N255" s="74" t="s">
        <v>407</v>
      </c>
      <c r="O255" s="154">
        <v>171746619</v>
      </c>
      <c r="P255" s="74" t="s">
        <v>355</v>
      </c>
      <c r="Q255" s="154" t="s">
        <v>342</v>
      </c>
      <c r="R255" s="74" t="s">
        <v>318</v>
      </c>
      <c r="S255" s="73" t="s">
        <v>87</v>
      </c>
      <c r="T255" s="123">
        <v>0.2</v>
      </c>
      <c r="U255" s="123">
        <v>0.1</v>
      </c>
      <c r="V255" s="123">
        <v>0.1</v>
      </c>
      <c r="W255" s="89">
        <v>0</v>
      </c>
      <c r="X255" s="74" t="str">
        <f>""</f>
        <v/>
      </c>
      <c r="Y255" s="75">
        <v>20</v>
      </c>
      <c r="Z255" s="75">
        <v>0</v>
      </c>
    </row>
    <row r="256" spans="1:26" x14ac:dyDescent="0.25">
      <c r="A256" s="74">
        <v>36196000479</v>
      </c>
      <c r="B256" s="74" t="s">
        <v>430</v>
      </c>
      <c r="C256" s="74">
        <v>36196000479</v>
      </c>
      <c r="D256" s="73" t="s">
        <v>514</v>
      </c>
      <c r="E256" s="123">
        <v>0.6</v>
      </c>
      <c r="F256" s="123">
        <v>0.70000000000000007</v>
      </c>
      <c r="G256" s="89">
        <v>1</v>
      </c>
      <c r="H256" s="50"/>
      <c r="I256" s="75">
        <v>20</v>
      </c>
      <c r="J256" s="75">
        <v>0</v>
      </c>
      <c r="L256" s="74" t="s">
        <v>313</v>
      </c>
      <c r="M256" s="154">
        <v>162829648</v>
      </c>
      <c r="N256" s="74" t="s">
        <v>431</v>
      </c>
      <c r="O256" s="154">
        <v>171746619</v>
      </c>
      <c r="P256" s="74" t="s">
        <v>355</v>
      </c>
      <c r="Q256" s="154" t="s">
        <v>342</v>
      </c>
      <c r="R256" s="74" t="s">
        <v>318</v>
      </c>
      <c r="S256" s="73" t="s">
        <v>87</v>
      </c>
      <c r="T256" s="123">
        <v>0.2</v>
      </c>
      <c r="U256" s="123">
        <v>0.1</v>
      </c>
      <c r="V256" s="123">
        <v>0.1</v>
      </c>
      <c r="W256" s="89">
        <v>0</v>
      </c>
      <c r="X256" s="74" t="str">
        <f>""</f>
        <v/>
      </c>
      <c r="Y256" s="75">
        <v>20</v>
      </c>
      <c r="Z256" s="75">
        <v>0</v>
      </c>
    </row>
    <row r="257" spans="1:26" x14ac:dyDescent="0.25">
      <c r="A257" s="74">
        <v>121458048</v>
      </c>
      <c r="B257" s="74" t="s">
        <v>432</v>
      </c>
      <c r="C257" s="74">
        <v>121458048</v>
      </c>
      <c r="D257" s="73" t="s">
        <v>514</v>
      </c>
      <c r="E257" s="123">
        <v>0.6</v>
      </c>
      <c r="F257" s="123">
        <v>0.70000000000000007</v>
      </c>
      <c r="G257" s="89">
        <v>1</v>
      </c>
      <c r="H257" s="50"/>
      <c r="I257" s="75">
        <v>20</v>
      </c>
      <c r="J257" s="75">
        <v>0</v>
      </c>
      <c r="L257" s="74" t="s">
        <v>313</v>
      </c>
      <c r="M257" s="154">
        <v>197108674</v>
      </c>
      <c r="N257" s="74" t="s">
        <v>352</v>
      </c>
      <c r="O257" s="154">
        <v>197119470</v>
      </c>
      <c r="P257" s="74" t="s">
        <v>317</v>
      </c>
      <c r="Q257" s="154" t="s">
        <v>342</v>
      </c>
      <c r="R257" s="74" t="s">
        <v>318</v>
      </c>
      <c r="S257" s="73" t="s">
        <v>87</v>
      </c>
      <c r="T257" s="123">
        <v>0.2</v>
      </c>
      <c r="U257" s="123">
        <v>0.1</v>
      </c>
      <c r="V257" s="123">
        <v>0.1</v>
      </c>
      <c r="W257" s="89">
        <v>0</v>
      </c>
      <c r="X257" s="74" t="str">
        <f>""</f>
        <v/>
      </c>
      <c r="Y257" s="75">
        <v>20</v>
      </c>
      <c r="Z257" s="75">
        <v>0</v>
      </c>
    </row>
    <row r="258" spans="1:26" x14ac:dyDescent="0.25">
      <c r="A258" s="74">
        <v>191367470</v>
      </c>
      <c r="B258" s="74" t="s">
        <v>433</v>
      </c>
      <c r="C258" s="74">
        <v>191367470</v>
      </c>
      <c r="D258" s="73" t="s">
        <v>514</v>
      </c>
      <c r="E258" s="123">
        <v>0.6</v>
      </c>
      <c r="F258" s="123">
        <v>0.70000000000000007</v>
      </c>
      <c r="G258" s="89">
        <v>1</v>
      </c>
      <c r="H258" s="50"/>
      <c r="I258" s="75">
        <v>20</v>
      </c>
      <c r="J258" s="75">
        <v>0</v>
      </c>
      <c r="L258" s="74" t="s">
        <v>313</v>
      </c>
      <c r="M258" s="154">
        <v>197108674</v>
      </c>
      <c r="N258" s="74" t="s">
        <v>352</v>
      </c>
      <c r="O258" s="154">
        <v>197119470</v>
      </c>
      <c r="P258" s="74" t="s">
        <v>317</v>
      </c>
      <c r="Q258" s="154" t="s">
        <v>342</v>
      </c>
      <c r="R258" s="74" t="s">
        <v>318</v>
      </c>
      <c r="S258" s="73" t="s">
        <v>87</v>
      </c>
      <c r="T258" s="123">
        <v>0.2</v>
      </c>
      <c r="U258" s="123">
        <v>0.1</v>
      </c>
      <c r="V258" s="123">
        <v>0.1</v>
      </c>
      <c r="W258" s="89">
        <v>0</v>
      </c>
      <c r="X258" s="74" t="str">
        <f>""</f>
        <v/>
      </c>
      <c r="Y258" s="75">
        <v>20</v>
      </c>
      <c r="Z258" s="75">
        <v>0</v>
      </c>
    </row>
    <row r="259" spans="1:26" x14ac:dyDescent="0.25">
      <c r="A259" s="74">
        <v>183705866</v>
      </c>
      <c r="B259" s="74" t="s">
        <v>434</v>
      </c>
      <c r="C259" s="74">
        <v>183705866</v>
      </c>
      <c r="D259" s="73" t="s">
        <v>514</v>
      </c>
      <c r="E259" s="123">
        <v>0.6</v>
      </c>
      <c r="F259" s="123">
        <v>0.70000000000000007</v>
      </c>
      <c r="G259" s="89">
        <v>1</v>
      </c>
      <c r="H259" s="50"/>
      <c r="I259" s="75">
        <v>20</v>
      </c>
      <c r="J259" s="75">
        <v>0</v>
      </c>
      <c r="L259" s="74" t="s">
        <v>313</v>
      </c>
      <c r="M259" s="173">
        <v>183705866</v>
      </c>
      <c r="N259" s="74" t="s">
        <v>434</v>
      </c>
      <c r="O259" s="154">
        <v>194253291</v>
      </c>
      <c r="P259" s="74" t="s">
        <v>316</v>
      </c>
      <c r="Q259" s="154" t="s">
        <v>342</v>
      </c>
      <c r="R259" s="74" t="s">
        <v>318</v>
      </c>
      <c r="S259" s="73" t="s">
        <v>87</v>
      </c>
      <c r="T259" s="123">
        <v>0.2</v>
      </c>
      <c r="U259" s="123">
        <v>0.1</v>
      </c>
      <c r="V259" s="123">
        <v>0.1</v>
      </c>
      <c r="W259" s="89">
        <v>0</v>
      </c>
      <c r="X259" s="74" t="str">
        <f>""</f>
        <v/>
      </c>
      <c r="Y259" s="75">
        <v>20</v>
      </c>
      <c r="Z259" s="75">
        <v>0</v>
      </c>
    </row>
    <row r="260" spans="1:26" x14ac:dyDescent="0.25">
      <c r="A260" s="74">
        <v>135511214</v>
      </c>
      <c r="B260" s="74" t="s">
        <v>435</v>
      </c>
      <c r="C260" s="74">
        <v>135511214</v>
      </c>
      <c r="D260" s="73" t="s">
        <v>87</v>
      </c>
      <c r="E260" s="123">
        <v>0.6</v>
      </c>
      <c r="F260" s="123">
        <v>0.70000000000000007</v>
      </c>
      <c r="G260" s="89">
        <v>1</v>
      </c>
      <c r="H260" s="50"/>
      <c r="I260" s="75">
        <v>20</v>
      </c>
      <c r="J260" s="75">
        <v>0</v>
      </c>
      <c r="L260" s="74" t="s">
        <v>672</v>
      </c>
      <c r="S260" s="73"/>
      <c r="T260" s="123"/>
      <c r="U260" s="123"/>
      <c r="V260" s="123"/>
      <c r="W260" s="89"/>
      <c r="X260" s="74"/>
      <c r="Y260" s="75"/>
      <c r="Z260" s="75"/>
    </row>
    <row r="261" spans="1:26" x14ac:dyDescent="0.25">
      <c r="A261" s="74">
        <v>197080876</v>
      </c>
      <c r="B261" s="74" t="s">
        <v>436</v>
      </c>
      <c r="C261" s="74">
        <v>197080876</v>
      </c>
      <c r="D261" s="73" t="s">
        <v>514</v>
      </c>
      <c r="E261" s="123">
        <v>0.6</v>
      </c>
      <c r="F261" s="123">
        <v>0.70000000000000007</v>
      </c>
      <c r="G261" s="89">
        <v>1</v>
      </c>
      <c r="H261" s="50"/>
      <c r="I261" s="75">
        <v>20</v>
      </c>
      <c r="J261" s="75">
        <v>0</v>
      </c>
      <c r="L261" s="74" t="s">
        <v>313</v>
      </c>
      <c r="M261" s="154">
        <v>197108674</v>
      </c>
      <c r="N261" s="74" t="s">
        <v>352</v>
      </c>
      <c r="O261" s="154">
        <v>197119470</v>
      </c>
      <c r="P261" s="74" t="s">
        <v>317</v>
      </c>
      <c r="Q261" s="154" t="s">
        <v>342</v>
      </c>
      <c r="R261" s="74" t="s">
        <v>318</v>
      </c>
      <c r="S261" s="73" t="s">
        <v>87</v>
      </c>
      <c r="T261" s="123">
        <v>0.2</v>
      </c>
      <c r="U261" s="123">
        <v>0.1</v>
      </c>
      <c r="V261" s="123">
        <v>0.1</v>
      </c>
      <c r="W261" s="89">
        <v>0</v>
      </c>
      <c r="X261" s="74" t="str">
        <f>""</f>
        <v/>
      </c>
      <c r="Y261" s="75">
        <v>20</v>
      </c>
      <c r="Z261" s="75">
        <v>0</v>
      </c>
    </row>
    <row r="262" spans="1:26" x14ac:dyDescent="0.25">
      <c r="A262" s="74">
        <v>197232450</v>
      </c>
      <c r="B262" s="74" t="s">
        <v>388</v>
      </c>
      <c r="C262" s="74">
        <v>197232450</v>
      </c>
      <c r="D262" s="73" t="s">
        <v>514</v>
      </c>
      <c r="E262" s="123">
        <v>0.6</v>
      </c>
      <c r="F262" s="123">
        <v>0.70000000000000007</v>
      </c>
      <c r="G262" s="89">
        <v>1</v>
      </c>
      <c r="H262" s="50"/>
      <c r="I262" s="75">
        <v>20</v>
      </c>
      <c r="J262" s="75">
        <v>0</v>
      </c>
      <c r="L262" s="74" t="s">
        <v>313</v>
      </c>
      <c r="M262" s="154">
        <v>197108674</v>
      </c>
      <c r="N262" s="74" t="s">
        <v>352</v>
      </c>
      <c r="O262" s="154">
        <v>197119470</v>
      </c>
      <c r="P262" s="74" t="s">
        <v>317</v>
      </c>
      <c r="Q262" s="154" t="s">
        <v>342</v>
      </c>
      <c r="R262" s="74" t="s">
        <v>318</v>
      </c>
      <c r="S262" s="73" t="s">
        <v>87</v>
      </c>
      <c r="T262" s="123">
        <v>0.2</v>
      </c>
      <c r="U262" s="123">
        <v>0.1</v>
      </c>
      <c r="V262" s="123">
        <v>0.1</v>
      </c>
      <c r="W262" s="89">
        <v>0</v>
      </c>
      <c r="X262" s="74" t="str">
        <f>""</f>
        <v/>
      </c>
      <c r="Y262" s="75">
        <v>20</v>
      </c>
      <c r="Z262" s="75">
        <v>0</v>
      </c>
    </row>
    <row r="263" spans="1:26" x14ac:dyDescent="0.25">
      <c r="A263" s="74">
        <v>183294429</v>
      </c>
      <c r="B263" s="74" t="s">
        <v>437</v>
      </c>
      <c r="C263" s="74">
        <v>183294429</v>
      </c>
      <c r="D263" s="73" t="s">
        <v>514</v>
      </c>
      <c r="E263" s="123">
        <v>0.6</v>
      </c>
      <c r="F263" s="123">
        <v>0.70000000000000007</v>
      </c>
      <c r="G263" s="89">
        <v>1</v>
      </c>
      <c r="H263" s="50"/>
      <c r="I263" s="75">
        <v>20</v>
      </c>
      <c r="J263" s="75">
        <v>0</v>
      </c>
      <c r="L263" s="74" t="s">
        <v>313</v>
      </c>
      <c r="M263" s="173">
        <v>183705866</v>
      </c>
      <c r="N263" s="74" t="s">
        <v>434</v>
      </c>
      <c r="O263" s="154">
        <v>194253291</v>
      </c>
      <c r="P263" s="74" t="s">
        <v>316</v>
      </c>
      <c r="Q263" s="154" t="s">
        <v>342</v>
      </c>
      <c r="R263" s="74" t="s">
        <v>318</v>
      </c>
      <c r="S263" s="73" t="s">
        <v>87</v>
      </c>
      <c r="T263" s="123">
        <v>0.2</v>
      </c>
      <c r="U263" s="123">
        <v>0.1</v>
      </c>
      <c r="V263" s="123">
        <v>0.1</v>
      </c>
      <c r="W263" s="89">
        <v>0</v>
      </c>
      <c r="X263" s="74" t="str">
        <f>""</f>
        <v/>
      </c>
      <c r="Y263" s="75">
        <v>20</v>
      </c>
      <c r="Z263" s="75">
        <v>0</v>
      </c>
    </row>
    <row r="264" spans="1:26" x14ac:dyDescent="0.25">
      <c r="A264" s="74">
        <v>194349266</v>
      </c>
      <c r="B264" s="74" t="s">
        <v>338</v>
      </c>
      <c r="C264" s="74">
        <v>194349266</v>
      </c>
      <c r="D264" s="73" t="s">
        <v>514</v>
      </c>
      <c r="E264" s="123">
        <v>0.6</v>
      </c>
      <c r="F264" s="123">
        <v>0.70000000000000007</v>
      </c>
      <c r="G264" s="89">
        <v>1</v>
      </c>
      <c r="H264" s="50"/>
      <c r="I264" s="75">
        <v>20</v>
      </c>
      <c r="J264" s="75">
        <v>0</v>
      </c>
      <c r="L264" s="74" t="s">
        <v>313</v>
      </c>
      <c r="M264" s="154">
        <v>194349266</v>
      </c>
      <c r="N264" s="74" t="s">
        <v>338</v>
      </c>
      <c r="O264" s="154">
        <v>194253291</v>
      </c>
      <c r="P264" s="74" t="s">
        <v>316</v>
      </c>
      <c r="Q264" s="154" t="s">
        <v>342</v>
      </c>
      <c r="R264" s="74" t="s">
        <v>318</v>
      </c>
      <c r="S264" s="73" t="s">
        <v>87</v>
      </c>
      <c r="T264" s="123">
        <v>0.2</v>
      </c>
      <c r="U264" s="123">
        <v>0.1</v>
      </c>
      <c r="V264" s="123">
        <v>0.1</v>
      </c>
      <c r="W264" s="89">
        <v>0</v>
      </c>
      <c r="X264" s="74" t="str">
        <f>""</f>
        <v/>
      </c>
      <c r="Y264" s="75">
        <v>20</v>
      </c>
      <c r="Z264" s="75">
        <v>0</v>
      </c>
    </row>
    <row r="265" spans="1:26" x14ac:dyDescent="0.25">
      <c r="A265" s="74">
        <v>186932713</v>
      </c>
      <c r="B265" s="74" t="s">
        <v>439</v>
      </c>
      <c r="C265" s="74">
        <v>186932713</v>
      </c>
      <c r="D265" s="73" t="s">
        <v>514</v>
      </c>
      <c r="E265" s="123">
        <v>0.6</v>
      </c>
      <c r="F265" s="123">
        <v>0.70000000000000007</v>
      </c>
      <c r="G265" s="89">
        <v>1</v>
      </c>
      <c r="H265" s="50"/>
      <c r="I265" s="75">
        <v>20</v>
      </c>
      <c r="J265" s="75">
        <v>0</v>
      </c>
      <c r="L265" s="74" t="s">
        <v>313</v>
      </c>
      <c r="M265" s="154">
        <v>172993742</v>
      </c>
      <c r="N265" s="74" t="s">
        <v>440</v>
      </c>
      <c r="O265" s="154">
        <v>171746619</v>
      </c>
      <c r="P265" s="74" t="s">
        <v>355</v>
      </c>
      <c r="Q265" s="154" t="s">
        <v>342</v>
      </c>
      <c r="R265" s="74" t="s">
        <v>318</v>
      </c>
      <c r="S265" s="73" t="s">
        <v>87</v>
      </c>
      <c r="T265" s="123">
        <v>0.2</v>
      </c>
      <c r="U265" s="123">
        <v>0.1</v>
      </c>
      <c r="V265" s="123">
        <v>0.1</v>
      </c>
      <c r="W265" s="89">
        <v>0</v>
      </c>
      <c r="X265" s="74" t="str">
        <f>""</f>
        <v/>
      </c>
      <c r="Y265" s="75">
        <v>20</v>
      </c>
      <c r="Z265" s="75">
        <v>0</v>
      </c>
    </row>
    <row r="266" spans="1:26" x14ac:dyDescent="0.25">
      <c r="A266" s="74">
        <v>171854935</v>
      </c>
      <c r="B266" s="74" t="s">
        <v>441</v>
      </c>
      <c r="C266" s="74">
        <v>171854935</v>
      </c>
      <c r="D266" s="73" t="s">
        <v>514</v>
      </c>
      <c r="E266" s="123">
        <v>0.6</v>
      </c>
      <c r="F266" s="123">
        <v>0.70000000000000007</v>
      </c>
      <c r="G266" s="89">
        <v>1</v>
      </c>
      <c r="H266" s="50"/>
      <c r="I266" s="75">
        <v>20</v>
      </c>
      <c r="J266" s="75">
        <v>0</v>
      </c>
      <c r="L266" s="74" t="s">
        <v>313</v>
      </c>
      <c r="M266" s="154" t="str">
        <f>""</f>
        <v/>
      </c>
      <c r="O266" s="154">
        <v>171746619</v>
      </c>
      <c r="P266" s="74" t="s">
        <v>355</v>
      </c>
      <c r="Q266" s="154" t="s">
        <v>342</v>
      </c>
      <c r="R266" s="74" t="s">
        <v>318</v>
      </c>
      <c r="S266" s="73" t="s">
        <v>87</v>
      </c>
      <c r="T266" s="123">
        <v>0.2</v>
      </c>
      <c r="U266" s="123">
        <v>0.1</v>
      </c>
      <c r="V266" s="123">
        <v>0.1</v>
      </c>
      <c r="W266" s="89">
        <v>0</v>
      </c>
      <c r="X266" s="74" t="str">
        <f>""</f>
        <v/>
      </c>
      <c r="Y266" s="75">
        <v>20</v>
      </c>
      <c r="Z266" s="75">
        <v>0</v>
      </c>
    </row>
    <row r="267" spans="1:26" x14ac:dyDescent="0.25">
      <c r="A267" s="163">
        <v>200057461</v>
      </c>
      <c r="B267" s="74" t="s">
        <v>442</v>
      </c>
      <c r="C267" s="163" t="s">
        <v>443</v>
      </c>
      <c r="D267" s="73" t="s">
        <v>514</v>
      </c>
      <c r="E267" s="123">
        <v>0.6</v>
      </c>
      <c r="F267" s="123">
        <v>0.70000000000000007</v>
      </c>
      <c r="G267" s="89">
        <v>1</v>
      </c>
      <c r="H267" s="50"/>
      <c r="I267" s="75">
        <v>20</v>
      </c>
      <c r="J267" s="75">
        <v>0</v>
      </c>
      <c r="L267" s="74" t="s">
        <v>313</v>
      </c>
      <c r="M267" s="173">
        <v>151533864</v>
      </c>
      <c r="N267" s="74" t="s">
        <v>420</v>
      </c>
      <c r="O267" s="154">
        <v>171746619</v>
      </c>
      <c r="P267" s="74" t="s">
        <v>355</v>
      </c>
      <c r="Q267" s="173">
        <v>1075003952</v>
      </c>
      <c r="R267" s="74" t="s">
        <v>318</v>
      </c>
      <c r="S267" s="73" t="s">
        <v>87</v>
      </c>
      <c r="T267" s="123">
        <v>0.2</v>
      </c>
      <c r="U267" s="123">
        <v>0.1</v>
      </c>
      <c r="V267" s="123">
        <v>0.1</v>
      </c>
      <c r="W267" s="89">
        <v>0</v>
      </c>
      <c r="X267" s="74" t="str">
        <f>""</f>
        <v/>
      </c>
      <c r="Y267" s="75">
        <v>20</v>
      </c>
      <c r="Z267" s="75">
        <v>0</v>
      </c>
    </row>
    <row r="268" spans="1:26" x14ac:dyDescent="0.25">
      <c r="A268" s="163">
        <v>194185477</v>
      </c>
      <c r="B268" s="74" t="s">
        <v>444</v>
      </c>
      <c r="C268" s="74" t="s">
        <v>445</v>
      </c>
      <c r="D268" s="73" t="s">
        <v>514</v>
      </c>
      <c r="E268" s="123">
        <v>0.6</v>
      </c>
      <c r="F268" s="123">
        <v>0.70000000000000007</v>
      </c>
      <c r="G268" s="89">
        <v>1</v>
      </c>
      <c r="H268" s="50"/>
      <c r="I268" s="75">
        <v>20</v>
      </c>
      <c r="J268" s="75">
        <v>0</v>
      </c>
      <c r="L268" s="74" t="s">
        <v>313</v>
      </c>
      <c r="M268" s="154">
        <v>194349266</v>
      </c>
      <c r="N268" s="74" t="s">
        <v>338</v>
      </c>
      <c r="O268" s="154">
        <v>194253291</v>
      </c>
      <c r="P268" s="74" t="s">
        <v>316</v>
      </c>
      <c r="Q268" s="154" t="s">
        <v>342</v>
      </c>
      <c r="R268" s="74" t="s">
        <v>318</v>
      </c>
      <c r="S268" s="73" t="s">
        <v>87</v>
      </c>
      <c r="T268" s="123">
        <v>0.2</v>
      </c>
      <c r="U268" s="123">
        <v>0.1</v>
      </c>
      <c r="V268" s="123">
        <v>0.1</v>
      </c>
      <c r="W268" s="89">
        <v>0</v>
      </c>
      <c r="X268" s="74" t="str">
        <f>""</f>
        <v/>
      </c>
      <c r="Y268" s="75">
        <v>20</v>
      </c>
      <c r="Z268" s="75">
        <v>0</v>
      </c>
    </row>
    <row r="269" spans="1:26" x14ac:dyDescent="0.25">
      <c r="A269" s="74">
        <v>13645522</v>
      </c>
      <c r="B269" s="74" t="s">
        <v>446</v>
      </c>
      <c r="C269" s="74">
        <v>13645522</v>
      </c>
      <c r="D269" s="73" t="s">
        <v>514</v>
      </c>
      <c r="E269" s="123">
        <v>0.6</v>
      </c>
      <c r="F269" s="123">
        <v>0.70000000000000007</v>
      </c>
      <c r="G269" s="89">
        <v>1</v>
      </c>
      <c r="H269" s="50"/>
      <c r="I269" s="75">
        <v>20</v>
      </c>
      <c r="J269" s="75">
        <v>0</v>
      </c>
      <c r="L269" s="74" t="s">
        <v>313</v>
      </c>
      <c r="M269" s="173">
        <v>90693921</v>
      </c>
      <c r="N269" s="74" t="s">
        <v>347</v>
      </c>
      <c r="O269" s="154">
        <v>1111</v>
      </c>
      <c r="P269" s="74" t="s">
        <v>348</v>
      </c>
      <c r="Q269" s="154" t="s">
        <v>342</v>
      </c>
      <c r="R269" s="74" t="s">
        <v>318</v>
      </c>
      <c r="S269" s="73" t="s">
        <v>87</v>
      </c>
      <c r="T269" s="123">
        <v>0.2</v>
      </c>
      <c r="U269" s="123">
        <v>0.1</v>
      </c>
      <c r="V269" s="123">
        <v>0.1</v>
      </c>
      <c r="W269" s="89">
        <v>0</v>
      </c>
      <c r="X269" s="74" t="str">
        <f>""</f>
        <v/>
      </c>
      <c r="Y269" s="75">
        <v>20</v>
      </c>
      <c r="Z269" s="75">
        <v>0</v>
      </c>
    </row>
    <row r="270" spans="1:26" x14ac:dyDescent="0.25">
      <c r="A270" s="109">
        <v>194502925</v>
      </c>
      <c r="B270" s="78" t="s">
        <v>447</v>
      </c>
      <c r="C270" s="109">
        <v>194502925</v>
      </c>
      <c r="D270" s="73" t="s">
        <v>514</v>
      </c>
      <c r="E270" s="123">
        <v>0.6</v>
      </c>
      <c r="F270" s="123">
        <v>0.70000000000000007</v>
      </c>
      <c r="G270" s="89">
        <v>1</v>
      </c>
      <c r="H270" s="50"/>
      <c r="I270" s="75">
        <v>20</v>
      </c>
      <c r="J270" s="75">
        <v>0</v>
      </c>
      <c r="L270" s="74" t="s">
        <v>313</v>
      </c>
      <c r="M270" s="154">
        <v>194349266</v>
      </c>
      <c r="N270" s="74" t="s">
        <v>338</v>
      </c>
      <c r="O270" s="154">
        <v>194253291</v>
      </c>
      <c r="P270" s="74" t="s">
        <v>316</v>
      </c>
      <c r="Q270" s="154" t="s">
        <v>342</v>
      </c>
      <c r="R270" s="74" t="s">
        <v>318</v>
      </c>
      <c r="S270" s="73" t="s">
        <v>87</v>
      </c>
      <c r="T270" s="123">
        <v>0.2</v>
      </c>
      <c r="U270" s="123">
        <v>0.1</v>
      </c>
      <c r="V270" s="123">
        <v>0.1</v>
      </c>
      <c r="W270" s="89">
        <v>0</v>
      </c>
      <c r="X270" s="74" t="str">
        <f>""</f>
        <v/>
      </c>
      <c r="Y270" s="75">
        <v>20</v>
      </c>
      <c r="Z270" s="75">
        <v>0</v>
      </c>
    </row>
    <row r="271" spans="1:26" x14ac:dyDescent="0.25">
      <c r="A271" s="109">
        <v>13223235</v>
      </c>
      <c r="B271" s="78" t="s">
        <v>448</v>
      </c>
      <c r="C271" s="109">
        <v>13223235</v>
      </c>
      <c r="D271" s="73" t="s">
        <v>87</v>
      </c>
      <c r="E271" s="123">
        <v>0.6</v>
      </c>
      <c r="F271" s="123">
        <v>0.70000000000000007</v>
      </c>
      <c r="G271" s="89">
        <v>1</v>
      </c>
      <c r="H271" s="50"/>
      <c r="I271" s="75">
        <v>20</v>
      </c>
      <c r="J271" s="75">
        <v>0</v>
      </c>
      <c r="L271" s="74" t="s">
        <v>672</v>
      </c>
      <c r="M271" s="154" t="str">
        <f>""</f>
        <v/>
      </c>
      <c r="N271" s="74" t="str">
        <f>""</f>
        <v/>
      </c>
      <c r="O271" s="154" t="s">
        <v>271</v>
      </c>
      <c r="P271" s="74" t="str">
        <f>""</f>
        <v/>
      </c>
      <c r="Q271" s="154" t="str">
        <f>""</f>
        <v/>
      </c>
      <c r="R271" s="74" t="str">
        <f>""</f>
        <v/>
      </c>
      <c r="S271" s="74" t="str">
        <f>""</f>
        <v/>
      </c>
      <c r="T271" s="74" t="str">
        <f>""</f>
        <v/>
      </c>
      <c r="U271" s="74" t="str">
        <f>""</f>
        <v/>
      </c>
      <c r="V271" s="74" t="str">
        <f>""</f>
        <v/>
      </c>
      <c r="W271" s="74" t="str">
        <f>""</f>
        <v/>
      </c>
      <c r="X271" s="74" t="str">
        <f>""</f>
        <v/>
      </c>
      <c r="Y271" s="74" t="str">
        <f>""</f>
        <v/>
      </c>
      <c r="Z271" s="74" t="str">
        <f>""</f>
        <v/>
      </c>
    </row>
    <row r="272" spans="1:26" x14ac:dyDescent="0.25">
      <c r="A272" s="163">
        <v>30181000357</v>
      </c>
      <c r="B272" s="78" t="s">
        <v>325</v>
      </c>
      <c r="C272" s="163">
        <v>30181000357</v>
      </c>
      <c r="D272" s="73" t="s">
        <v>514</v>
      </c>
      <c r="E272" s="123">
        <v>0.6</v>
      </c>
      <c r="F272" s="123">
        <v>0.70000000000000007</v>
      </c>
      <c r="G272" s="89">
        <v>1</v>
      </c>
      <c r="H272" s="50"/>
      <c r="I272" s="75">
        <v>20</v>
      </c>
      <c r="J272" s="75">
        <v>0</v>
      </c>
      <c r="L272" s="74" t="s">
        <v>313</v>
      </c>
      <c r="M272" s="154">
        <v>145191062</v>
      </c>
      <c r="N272" s="74" t="s">
        <v>449</v>
      </c>
      <c r="O272" s="154">
        <v>13675976</v>
      </c>
      <c r="P272" s="74" t="s">
        <v>675</v>
      </c>
      <c r="Q272" s="154" t="s">
        <v>342</v>
      </c>
      <c r="R272" s="74" t="s">
        <v>318</v>
      </c>
      <c r="S272" s="73" t="s">
        <v>87</v>
      </c>
      <c r="T272" s="123">
        <v>0.2</v>
      </c>
      <c r="U272" s="123">
        <v>0.1</v>
      </c>
      <c r="V272" s="123">
        <v>0.1</v>
      </c>
      <c r="W272" s="89">
        <v>0</v>
      </c>
      <c r="X272" s="74" t="str">
        <f>""</f>
        <v/>
      </c>
      <c r="Y272" s="75">
        <v>20</v>
      </c>
      <c r="Z272" s="75">
        <v>0</v>
      </c>
    </row>
    <row r="273" spans="1:26" x14ac:dyDescent="0.25">
      <c r="A273" s="109">
        <v>187176414</v>
      </c>
      <c r="B273" s="78" t="s">
        <v>490</v>
      </c>
      <c r="C273" s="109">
        <v>187176414</v>
      </c>
      <c r="D273" s="73" t="s">
        <v>514</v>
      </c>
      <c r="E273" s="123">
        <v>0.6</v>
      </c>
      <c r="F273" s="123">
        <v>0.70000000000000007</v>
      </c>
      <c r="G273" s="89">
        <v>1</v>
      </c>
      <c r="H273" s="50"/>
      <c r="I273" s="75">
        <v>20</v>
      </c>
      <c r="J273" s="75">
        <v>0</v>
      </c>
      <c r="L273" s="74" t="s">
        <v>313</v>
      </c>
      <c r="M273" s="154">
        <v>172993742</v>
      </c>
      <c r="N273" s="74" t="s">
        <v>440</v>
      </c>
      <c r="O273" s="154">
        <v>171746619</v>
      </c>
      <c r="P273" s="74" t="s">
        <v>355</v>
      </c>
      <c r="Q273" s="154" t="s">
        <v>342</v>
      </c>
      <c r="R273" s="74" t="s">
        <v>318</v>
      </c>
      <c r="S273" s="73" t="s">
        <v>87</v>
      </c>
      <c r="T273" s="123">
        <v>0.2</v>
      </c>
      <c r="U273" s="123">
        <v>0.1</v>
      </c>
      <c r="V273" s="123">
        <v>0.1</v>
      </c>
      <c r="W273" s="89">
        <v>0</v>
      </c>
      <c r="X273" s="74" t="str">
        <f>""</f>
        <v/>
      </c>
      <c r="Y273" s="75">
        <v>20</v>
      </c>
      <c r="Z273" s="75">
        <v>0</v>
      </c>
    </row>
    <row r="274" spans="1:26" x14ac:dyDescent="0.25">
      <c r="A274" s="109">
        <v>34168000052</v>
      </c>
      <c r="B274" s="78" t="s">
        <v>438</v>
      </c>
      <c r="C274" s="109">
        <v>34168000052</v>
      </c>
      <c r="D274" s="73" t="s">
        <v>514</v>
      </c>
      <c r="E274" s="123">
        <v>0.6</v>
      </c>
      <c r="F274" s="123">
        <v>0.70000000000000007</v>
      </c>
      <c r="G274" s="89">
        <v>1</v>
      </c>
      <c r="H274" s="50"/>
      <c r="I274" s="75">
        <v>20</v>
      </c>
      <c r="J274" s="75">
        <v>0</v>
      </c>
      <c r="L274" s="74" t="s">
        <v>313</v>
      </c>
      <c r="M274" s="173">
        <v>151533864</v>
      </c>
      <c r="N274" s="74" t="s">
        <v>420</v>
      </c>
      <c r="O274" s="154">
        <v>171746619</v>
      </c>
      <c r="P274" s="74" t="s">
        <v>355</v>
      </c>
      <c r="Q274" s="154" t="s">
        <v>342</v>
      </c>
      <c r="R274" s="74" t="s">
        <v>318</v>
      </c>
      <c r="S274" s="73" t="s">
        <v>87</v>
      </c>
      <c r="T274" s="123">
        <v>0.2</v>
      </c>
      <c r="U274" s="123">
        <v>0.1</v>
      </c>
      <c r="V274" s="123">
        <v>0.1</v>
      </c>
      <c r="W274" s="89">
        <v>0</v>
      </c>
      <c r="X274" s="74" t="str">
        <f>""</f>
        <v/>
      </c>
      <c r="Y274" s="75">
        <v>20</v>
      </c>
      <c r="Z274" s="75">
        <v>0</v>
      </c>
    </row>
    <row r="275" spans="1:26" x14ac:dyDescent="0.25">
      <c r="A275" s="109">
        <v>194253179</v>
      </c>
      <c r="B275" s="78" t="s">
        <v>676</v>
      </c>
      <c r="C275" s="109">
        <v>194253179</v>
      </c>
      <c r="D275" s="73" t="s">
        <v>514</v>
      </c>
      <c r="E275" s="123">
        <v>0.6</v>
      </c>
      <c r="F275" s="123">
        <v>0.70000000000000007</v>
      </c>
      <c r="G275" s="89">
        <v>1</v>
      </c>
      <c r="H275" s="50"/>
      <c r="I275" s="75">
        <v>20</v>
      </c>
      <c r="J275" s="75">
        <v>0</v>
      </c>
      <c r="L275" s="74" t="s">
        <v>313</v>
      </c>
      <c r="M275" s="173">
        <v>183705866</v>
      </c>
      <c r="N275" s="74" t="s">
        <v>434</v>
      </c>
      <c r="O275" s="154">
        <v>194253291</v>
      </c>
      <c r="P275" s="74" t="s">
        <v>316</v>
      </c>
      <c r="Q275" s="154" t="s">
        <v>342</v>
      </c>
      <c r="R275" s="74" t="s">
        <v>318</v>
      </c>
      <c r="S275" s="73" t="s">
        <v>87</v>
      </c>
      <c r="T275" s="123">
        <v>0.2</v>
      </c>
      <c r="U275" s="123">
        <v>0.1</v>
      </c>
      <c r="V275" s="123">
        <v>0.1</v>
      </c>
      <c r="W275" s="89">
        <v>0</v>
      </c>
      <c r="X275" s="74" t="str">
        <f>""</f>
        <v/>
      </c>
      <c r="Y275" s="75">
        <v>20</v>
      </c>
      <c r="Z275" s="75">
        <v>0</v>
      </c>
    </row>
    <row r="276" spans="1:26" x14ac:dyDescent="0.25">
      <c r="A276" s="109">
        <v>113132033</v>
      </c>
      <c r="B276" s="78" t="s">
        <v>527</v>
      </c>
      <c r="C276" s="109">
        <v>113132033</v>
      </c>
      <c r="D276" s="76" t="s">
        <v>76</v>
      </c>
      <c r="E276" s="123">
        <v>0.6</v>
      </c>
      <c r="F276" s="123">
        <v>0.70000000000000007</v>
      </c>
      <c r="G276" s="89">
        <v>3</v>
      </c>
      <c r="H276" s="50"/>
      <c r="I276" s="77">
        <v>20</v>
      </c>
      <c r="J276" s="77">
        <v>1</v>
      </c>
      <c r="K276" s="74" t="s">
        <v>272</v>
      </c>
      <c r="L276" s="74" t="s">
        <v>666</v>
      </c>
      <c r="M276" s="154" t="str">
        <f>""</f>
        <v/>
      </c>
      <c r="N276" s="74" t="str">
        <f>""</f>
        <v/>
      </c>
      <c r="O276" s="154" t="s">
        <v>271</v>
      </c>
      <c r="P276" s="74" t="str">
        <f>""</f>
        <v/>
      </c>
      <c r="Q276" s="154" t="str">
        <f>""</f>
        <v/>
      </c>
      <c r="R276" s="74" t="str">
        <f>""</f>
        <v/>
      </c>
      <c r="S276" s="74" t="str">
        <f>""</f>
        <v/>
      </c>
      <c r="T276" s="74" t="str">
        <f>""</f>
        <v/>
      </c>
      <c r="U276" s="74" t="str">
        <f>""</f>
        <v/>
      </c>
      <c r="V276" s="74" t="str">
        <f>""</f>
        <v/>
      </c>
      <c r="W276" s="74" t="str">
        <f>""</f>
        <v/>
      </c>
      <c r="X276" s="74" t="str">
        <f>""</f>
        <v/>
      </c>
      <c r="Y276" s="74" t="str">
        <f>""</f>
        <v/>
      </c>
      <c r="Z276" s="74" t="str">
        <f>""</f>
        <v/>
      </c>
    </row>
    <row r="277" spans="1:26" x14ac:dyDescent="0.25">
      <c r="A277" s="109">
        <v>170600170</v>
      </c>
      <c r="B277" s="78" t="s">
        <v>677</v>
      </c>
      <c r="C277" s="109">
        <v>170600170</v>
      </c>
      <c r="D277" s="73" t="s">
        <v>87</v>
      </c>
      <c r="E277" s="123">
        <v>0.6</v>
      </c>
      <c r="F277" s="123">
        <v>0.70000000000000007</v>
      </c>
      <c r="G277" s="89">
        <v>1</v>
      </c>
      <c r="H277" s="50"/>
      <c r="I277" s="75">
        <v>20</v>
      </c>
      <c r="J277" s="75">
        <v>0</v>
      </c>
      <c r="L277" s="74" t="s">
        <v>666</v>
      </c>
      <c r="M277" s="154" t="str">
        <f>""</f>
        <v/>
      </c>
      <c r="N277" s="74" t="str">
        <f>""</f>
        <v/>
      </c>
      <c r="O277" s="154" t="s">
        <v>271</v>
      </c>
      <c r="P277" s="74" t="str">
        <f>""</f>
        <v/>
      </c>
      <c r="Q277" s="154" t="str">
        <f>""</f>
        <v/>
      </c>
      <c r="R277" s="74" t="str">
        <f>""</f>
        <v/>
      </c>
      <c r="S277" s="74" t="str">
        <f>""</f>
        <v/>
      </c>
      <c r="T277" s="74" t="str">
        <f>""</f>
        <v/>
      </c>
      <c r="U277" s="74" t="str">
        <f>""</f>
        <v/>
      </c>
      <c r="V277" s="74" t="str">
        <f>""</f>
        <v/>
      </c>
      <c r="W277" s="74" t="str">
        <f>""</f>
        <v/>
      </c>
      <c r="X277" s="74" t="str">
        <f>""</f>
        <v/>
      </c>
      <c r="Y277" s="74" t="str">
        <f>""</f>
        <v/>
      </c>
      <c r="Z277" s="74" t="str">
        <f>""</f>
        <v/>
      </c>
    </row>
    <row r="278" spans="1:26" x14ac:dyDescent="0.25">
      <c r="A278" s="109">
        <v>145191062</v>
      </c>
      <c r="B278" s="78" t="s">
        <v>449</v>
      </c>
      <c r="C278" s="109">
        <v>145191062</v>
      </c>
      <c r="D278" s="73" t="s">
        <v>514</v>
      </c>
      <c r="E278" s="123">
        <v>0.6</v>
      </c>
      <c r="F278" s="123">
        <v>0.70000000000000007</v>
      </c>
      <c r="G278" s="89">
        <v>1</v>
      </c>
      <c r="H278" s="50"/>
      <c r="I278" s="75">
        <v>20</v>
      </c>
      <c r="J278" s="75">
        <v>0</v>
      </c>
      <c r="L278" s="74" t="s">
        <v>313</v>
      </c>
      <c r="M278" s="154">
        <v>145191062</v>
      </c>
      <c r="N278" s="74" t="s">
        <v>449</v>
      </c>
      <c r="O278" s="154">
        <v>13675976</v>
      </c>
      <c r="P278" s="74" t="s">
        <v>675</v>
      </c>
      <c r="Q278" s="154" t="s">
        <v>342</v>
      </c>
      <c r="R278" s="74" t="s">
        <v>318</v>
      </c>
      <c r="S278" s="73" t="s">
        <v>87</v>
      </c>
      <c r="T278" s="123">
        <v>0.2</v>
      </c>
      <c r="U278" s="123">
        <v>0.1</v>
      </c>
      <c r="V278" s="123">
        <v>0.1</v>
      </c>
      <c r="W278" s="89">
        <v>0</v>
      </c>
      <c r="X278" s="74" t="str">
        <f>""</f>
        <v/>
      </c>
      <c r="Y278" s="75">
        <v>20</v>
      </c>
      <c r="Z278" s="75">
        <v>0</v>
      </c>
    </row>
    <row r="279" spans="1:26" x14ac:dyDescent="0.25">
      <c r="A279" s="74">
        <v>160071336</v>
      </c>
      <c r="B279" s="74" t="s">
        <v>678</v>
      </c>
      <c r="C279" s="74">
        <v>160071336</v>
      </c>
      <c r="D279" s="73" t="s">
        <v>514</v>
      </c>
      <c r="E279" s="123">
        <v>0.6</v>
      </c>
      <c r="F279" s="123">
        <v>0.70000000000000007</v>
      </c>
      <c r="G279" s="89">
        <v>1</v>
      </c>
      <c r="H279" s="50"/>
      <c r="I279" s="75">
        <v>20</v>
      </c>
      <c r="J279" s="75">
        <v>0</v>
      </c>
      <c r="L279" s="74" t="s">
        <v>313</v>
      </c>
      <c r="M279" s="172">
        <v>162829648</v>
      </c>
      <c r="N279" s="172" t="s">
        <v>431</v>
      </c>
      <c r="O279" s="172">
        <v>171746619</v>
      </c>
      <c r="P279" s="172" t="s">
        <v>355</v>
      </c>
      <c r="Q279" s="154" t="s">
        <v>342</v>
      </c>
      <c r="R279" s="74" t="s">
        <v>318</v>
      </c>
      <c r="S279" s="73" t="s">
        <v>87</v>
      </c>
      <c r="T279" s="123">
        <v>0.2</v>
      </c>
      <c r="U279" s="123">
        <v>0.1</v>
      </c>
      <c r="V279" s="123">
        <v>0.1</v>
      </c>
      <c r="W279" s="89">
        <v>0</v>
      </c>
      <c r="X279" s="74" t="str">
        <f>""</f>
        <v/>
      </c>
      <c r="Y279" s="75">
        <v>20</v>
      </c>
      <c r="Z279" s="75">
        <v>0</v>
      </c>
    </row>
    <row r="280" spans="1:26" x14ac:dyDescent="0.25">
      <c r="A280" s="74">
        <v>112529593</v>
      </c>
      <c r="B280" s="74" t="s">
        <v>679</v>
      </c>
      <c r="C280" s="74">
        <v>112529593</v>
      </c>
      <c r="D280" s="73" t="s">
        <v>87</v>
      </c>
      <c r="E280" s="123">
        <v>0.6</v>
      </c>
      <c r="F280" s="123">
        <v>0.70000000000000007</v>
      </c>
      <c r="G280" s="89">
        <v>1</v>
      </c>
      <c r="H280" s="50"/>
      <c r="I280" s="75">
        <v>20</v>
      </c>
      <c r="J280" s="75">
        <v>0</v>
      </c>
      <c r="L280" s="74" t="s">
        <v>666</v>
      </c>
      <c r="M280" s="154" t="str">
        <f>""</f>
        <v/>
      </c>
      <c r="N280" s="74" t="str">
        <f>""</f>
        <v/>
      </c>
      <c r="O280" s="154" t="s">
        <v>271</v>
      </c>
      <c r="P280" s="74" t="str">
        <f>""</f>
        <v/>
      </c>
      <c r="Q280" s="154" t="str">
        <f>""</f>
        <v/>
      </c>
      <c r="R280" s="74" t="str">
        <f>""</f>
        <v/>
      </c>
      <c r="S280" s="74" t="str">
        <f>""</f>
        <v/>
      </c>
      <c r="T280" s="74" t="str">
        <f>""</f>
        <v/>
      </c>
      <c r="U280" s="74" t="str">
        <f>""</f>
        <v/>
      </c>
      <c r="V280" s="74" t="str">
        <f>""</f>
        <v/>
      </c>
      <c r="W280" s="74" t="str">
        <f>""</f>
        <v/>
      </c>
      <c r="X280" s="74" t="str">
        <f>""</f>
        <v/>
      </c>
      <c r="Y280" s="74" t="str">
        <f>""</f>
        <v/>
      </c>
      <c r="Z280" s="74" t="str">
        <f>""</f>
        <v/>
      </c>
    </row>
    <row r="281" spans="1:26" x14ac:dyDescent="0.25">
      <c r="A281" s="109">
        <v>191738542</v>
      </c>
      <c r="B281" s="78" t="s">
        <v>680</v>
      </c>
      <c r="C281" s="109">
        <v>191738542</v>
      </c>
      <c r="D281" s="73" t="s">
        <v>514</v>
      </c>
      <c r="E281" s="123">
        <v>0.6</v>
      </c>
      <c r="F281" s="123">
        <v>0.70000000000000007</v>
      </c>
      <c r="G281" s="89">
        <v>1</v>
      </c>
      <c r="H281" s="50"/>
      <c r="I281" s="75">
        <v>20</v>
      </c>
      <c r="J281" s="75">
        <v>0</v>
      </c>
      <c r="L281" s="74" t="s">
        <v>313</v>
      </c>
      <c r="M281" s="154">
        <v>190098416</v>
      </c>
      <c r="N281" s="74" t="s">
        <v>341</v>
      </c>
      <c r="O281" s="154">
        <v>197119470</v>
      </c>
      <c r="P281" s="74" t="s">
        <v>317</v>
      </c>
      <c r="Q281" s="154" t="s">
        <v>342</v>
      </c>
      <c r="R281" s="74" t="s">
        <v>318</v>
      </c>
      <c r="S281" s="73" t="s">
        <v>87</v>
      </c>
      <c r="T281" s="123">
        <v>0.2</v>
      </c>
      <c r="U281" s="123">
        <v>0.1</v>
      </c>
      <c r="V281" s="123">
        <v>0.1</v>
      </c>
      <c r="W281" s="89">
        <v>0</v>
      </c>
      <c r="X281" s="74" t="str">
        <f>""</f>
        <v/>
      </c>
      <c r="Y281" s="75">
        <v>20</v>
      </c>
      <c r="Z281" s="75">
        <v>0</v>
      </c>
    </row>
    <row r="282" spans="1:26" x14ac:dyDescent="0.25">
      <c r="A282" s="109">
        <v>190124666</v>
      </c>
      <c r="B282" s="78" t="s">
        <v>681</v>
      </c>
      <c r="C282" s="109">
        <v>190124666</v>
      </c>
      <c r="D282" s="73" t="s">
        <v>514</v>
      </c>
      <c r="E282" s="123">
        <v>0.6</v>
      </c>
      <c r="F282" s="123">
        <v>0.70000000000000007</v>
      </c>
      <c r="G282" s="89">
        <v>1</v>
      </c>
      <c r="H282" s="50"/>
      <c r="I282" s="75">
        <v>20</v>
      </c>
      <c r="J282" s="75">
        <v>0</v>
      </c>
      <c r="L282" s="74" t="s">
        <v>313</v>
      </c>
      <c r="M282" s="154">
        <v>197108674</v>
      </c>
      <c r="N282" s="74" t="s">
        <v>352</v>
      </c>
      <c r="O282" s="154">
        <v>197119470</v>
      </c>
      <c r="P282" s="74" t="s">
        <v>317</v>
      </c>
      <c r="Q282" s="154" t="s">
        <v>342</v>
      </c>
      <c r="R282" s="74" t="s">
        <v>318</v>
      </c>
      <c r="S282" s="73" t="s">
        <v>87</v>
      </c>
      <c r="T282" s="123">
        <v>0.2</v>
      </c>
      <c r="U282" s="123">
        <v>0.1</v>
      </c>
      <c r="V282" s="123">
        <v>0.1</v>
      </c>
      <c r="W282" s="89">
        <v>0</v>
      </c>
      <c r="X282" s="74" t="str">
        <f>""</f>
        <v/>
      </c>
      <c r="Y282" s="75">
        <v>20</v>
      </c>
      <c r="Z282" s="75">
        <v>0</v>
      </c>
    </row>
    <row r="283" spans="1:26" x14ac:dyDescent="0.25">
      <c r="A283" s="109">
        <v>1192003038</v>
      </c>
      <c r="B283" s="78" t="s">
        <v>682</v>
      </c>
      <c r="C283" s="109">
        <v>1192003038</v>
      </c>
      <c r="D283" s="73" t="s">
        <v>514</v>
      </c>
      <c r="E283" s="123">
        <v>0.6</v>
      </c>
      <c r="F283" s="123">
        <v>0.70000000000000007</v>
      </c>
      <c r="G283" s="89">
        <v>1</v>
      </c>
      <c r="H283" s="50"/>
      <c r="I283" s="75">
        <v>20</v>
      </c>
      <c r="J283" s="75">
        <v>0</v>
      </c>
      <c r="L283" s="74" t="s">
        <v>313</v>
      </c>
      <c r="M283" s="154">
        <v>197108674</v>
      </c>
      <c r="N283" s="74" t="s">
        <v>352</v>
      </c>
      <c r="O283" s="154">
        <v>197119470</v>
      </c>
      <c r="P283" s="74" t="s">
        <v>317</v>
      </c>
      <c r="Q283" s="154" t="s">
        <v>342</v>
      </c>
      <c r="R283" s="74" t="s">
        <v>318</v>
      </c>
      <c r="S283" s="73" t="s">
        <v>87</v>
      </c>
      <c r="T283" s="123">
        <v>0.2</v>
      </c>
      <c r="U283" s="123">
        <v>0.1</v>
      </c>
      <c r="V283" s="123">
        <v>0.1</v>
      </c>
      <c r="W283" s="89">
        <v>0</v>
      </c>
      <c r="X283" s="74" t="str">
        <f>""</f>
        <v/>
      </c>
      <c r="Y283" s="75">
        <v>20</v>
      </c>
      <c r="Z283" s="75">
        <v>0</v>
      </c>
    </row>
    <row r="284" spans="1:26" x14ac:dyDescent="0.25">
      <c r="A284" s="109">
        <v>26084000398</v>
      </c>
      <c r="B284" s="78" t="s">
        <v>683</v>
      </c>
      <c r="C284" s="109">
        <v>26084000398</v>
      </c>
      <c r="D284" s="73" t="s">
        <v>87</v>
      </c>
      <c r="E284" s="123">
        <v>0.6</v>
      </c>
      <c r="F284" s="123">
        <v>0.70000000000000007</v>
      </c>
      <c r="G284" s="89">
        <v>1</v>
      </c>
      <c r="H284" s="50"/>
      <c r="I284" s="75">
        <v>20</v>
      </c>
      <c r="J284" s="75">
        <v>0</v>
      </c>
      <c r="L284" s="74" t="s">
        <v>666</v>
      </c>
      <c r="M284" s="154" t="str">
        <f>""</f>
        <v/>
      </c>
      <c r="N284" s="74" t="str">
        <f>""</f>
        <v/>
      </c>
      <c r="O284" s="154" t="s">
        <v>271</v>
      </c>
      <c r="P284" s="74" t="str">
        <f>""</f>
        <v/>
      </c>
      <c r="Q284" s="154" t="str">
        <f>""</f>
        <v/>
      </c>
      <c r="R284" s="74" t="str">
        <f>""</f>
        <v/>
      </c>
      <c r="S284" s="74" t="str">
        <f>""</f>
        <v/>
      </c>
      <c r="T284" s="74" t="str">
        <f>""</f>
        <v/>
      </c>
      <c r="U284" s="74" t="str">
        <f>""</f>
        <v/>
      </c>
      <c r="V284" s="74" t="str">
        <f>""</f>
        <v/>
      </c>
      <c r="W284" s="74" t="str">
        <f>""</f>
        <v/>
      </c>
      <c r="X284" s="74" t="str">
        <f>""</f>
        <v/>
      </c>
      <c r="Y284" s="74" t="str">
        <f>""</f>
        <v/>
      </c>
      <c r="Z284" s="74" t="str">
        <f>""</f>
        <v/>
      </c>
    </row>
    <row r="285" spans="1:26" x14ac:dyDescent="0.25">
      <c r="A285" s="109">
        <v>1086007484</v>
      </c>
      <c r="B285" s="78" t="s">
        <v>684</v>
      </c>
      <c r="C285" s="109">
        <v>1086007484</v>
      </c>
      <c r="D285" s="73" t="s">
        <v>87</v>
      </c>
      <c r="E285" s="123">
        <v>0.6</v>
      </c>
      <c r="F285" s="123">
        <v>0.70000000000000007</v>
      </c>
      <c r="G285" s="89">
        <v>1</v>
      </c>
      <c r="H285" s="50"/>
      <c r="I285" s="75">
        <v>20</v>
      </c>
      <c r="J285" s="75">
        <v>0</v>
      </c>
      <c r="L285" s="74" t="s">
        <v>666</v>
      </c>
      <c r="M285" s="154" t="str">
        <f>""</f>
        <v/>
      </c>
      <c r="N285" s="74" t="str">
        <f>""</f>
        <v/>
      </c>
      <c r="O285" s="154" t="s">
        <v>271</v>
      </c>
      <c r="P285" s="74" t="str">
        <f>""</f>
        <v/>
      </c>
      <c r="Q285" s="154" t="str">
        <f>""</f>
        <v/>
      </c>
      <c r="R285" s="74" t="str">
        <f>""</f>
        <v/>
      </c>
      <c r="S285" s="74" t="str">
        <f>""</f>
        <v/>
      </c>
      <c r="T285" s="74" t="str">
        <f>""</f>
        <v/>
      </c>
      <c r="U285" s="74" t="str">
        <f>""</f>
        <v/>
      </c>
      <c r="V285" s="74" t="str">
        <f>""</f>
        <v/>
      </c>
      <c r="W285" s="74" t="str">
        <f>""</f>
        <v/>
      </c>
      <c r="X285" s="74" t="str">
        <f>""</f>
        <v/>
      </c>
      <c r="Y285" s="74" t="str">
        <f>""</f>
        <v/>
      </c>
      <c r="Z285" s="74" t="str">
        <f>""</f>
        <v/>
      </c>
    </row>
    <row r="286" spans="1:26" x14ac:dyDescent="0.25">
      <c r="A286" s="109">
        <v>197196976</v>
      </c>
      <c r="B286" s="78" t="s">
        <v>685</v>
      </c>
      <c r="C286" s="109">
        <v>197196976</v>
      </c>
      <c r="D286" s="73" t="s">
        <v>514</v>
      </c>
      <c r="E286" s="123">
        <v>0.6</v>
      </c>
      <c r="F286" s="123">
        <v>0.70000000000000007</v>
      </c>
      <c r="G286" s="89">
        <v>1</v>
      </c>
      <c r="H286" s="50"/>
      <c r="I286" s="75">
        <v>20</v>
      </c>
      <c r="J286" s="75">
        <v>0</v>
      </c>
      <c r="L286" s="74" t="s">
        <v>313</v>
      </c>
      <c r="M286" s="154">
        <v>197108674</v>
      </c>
      <c r="N286" s="74" t="s">
        <v>352</v>
      </c>
      <c r="O286" s="154">
        <v>197119470</v>
      </c>
      <c r="P286" s="74" t="s">
        <v>317</v>
      </c>
      <c r="Q286" s="154" t="s">
        <v>342</v>
      </c>
      <c r="R286" s="74" t="s">
        <v>318</v>
      </c>
      <c r="S286" s="73" t="s">
        <v>87</v>
      </c>
      <c r="T286" s="123">
        <v>0.2</v>
      </c>
      <c r="U286" s="123">
        <v>0.1</v>
      </c>
      <c r="V286" s="123">
        <v>0.1</v>
      </c>
      <c r="W286" s="89">
        <v>0</v>
      </c>
      <c r="X286" s="74" t="str">
        <f>""</f>
        <v/>
      </c>
      <c r="Y286" s="75">
        <v>20</v>
      </c>
      <c r="Z286" s="75">
        <v>0</v>
      </c>
    </row>
    <row r="287" spans="1:26" x14ac:dyDescent="0.25">
      <c r="A287" s="109">
        <v>197088877</v>
      </c>
      <c r="B287" s="78" t="s">
        <v>686</v>
      </c>
      <c r="C287" s="109">
        <v>197088877</v>
      </c>
      <c r="D287" s="73" t="s">
        <v>514</v>
      </c>
      <c r="E287" s="123">
        <v>0.6</v>
      </c>
      <c r="F287" s="123">
        <v>0.70000000000000007</v>
      </c>
      <c r="G287" s="89">
        <v>1</v>
      </c>
      <c r="H287" s="50"/>
      <c r="I287" s="75">
        <v>20</v>
      </c>
      <c r="J287" s="75">
        <v>0</v>
      </c>
      <c r="L287" s="74" t="s">
        <v>313</v>
      </c>
      <c r="M287" s="154">
        <v>197108674</v>
      </c>
      <c r="N287" s="74" t="s">
        <v>352</v>
      </c>
      <c r="O287" s="154">
        <v>197119470</v>
      </c>
      <c r="P287" s="74" t="s">
        <v>317</v>
      </c>
      <c r="Q287" s="154" t="s">
        <v>342</v>
      </c>
      <c r="R287" s="74" t="s">
        <v>318</v>
      </c>
      <c r="S287" s="73" t="s">
        <v>87</v>
      </c>
      <c r="T287" s="123">
        <v>0.2</v>
      </c>
      <c r="U287" s="123">
        <v>0.1</v>
      </c>
      <c r="V287" s="123">
        <v>0.1</v>
      </c>
      <c r="W287" s="89">
        <v>0</v>
      </c>
      <c r="X287" s="74" t="str">
        <f>""</f>
        <v/>
      </c>
      <c r="Y287" s="75">
        <v>20</v>
      </c>
      <c r="Z287" s="75">
        <v>0</v>
      </c>
    </row>
    <row r="288" spans="1:26" x14ac:dyDescent="0.25">
      <c r="A288" s="109">
        <v>11123991</v>
      </c>
      <c r="B288" s="78" t="s">
        <v>438</v>
      </c>
      <c r="C288" s="109">
        <v>11123991</v>
      </c>
      <c r="D288" s="73" t="s">
        <v>87</v>
      </c>
      <c r="E288" s="123">
        <v>0.6</v>
      </c>
      <c r="F288" s="123">
        <v>0.70000000000000007</v>
      </c>
      <c r="G288" s="89">
        <v>1</v>
      </c>
      <c r="H288" s="50"/>
      <c r="I288" s="75">
        <v>20</v>
      </c>
      <c r="J288" s="75">
        <v>0</v>
      </c>
      <c r="L288" s="74" t="s">
        <v>666</v>
      </c>
      <c r="M288" s="154" t="str">
        <f>""</f>
        <v/>
      </c>
      <c r="N288" s="74" t="str">
        <f>""</f>
        <v/>
      </c>
      <c r="O288" s="154" t="s">
        <v>271</v>
      </c>
      <c r="P288" s="74" t="str">
        <f>""</f>
        <v/>
      </c>
      <c r="Q288" s="154" t="str">
        <f>""</f>
        <v/>
      </c>
      <c r="R288" s="74" t="str">
        <f>""</f>
        <v/>
      </c>
      <c r="S288" s="74" t="str">
        <f>""</f>
        <v/>
      </c>
      <c r="T288" s="74" t="str">
        <f>""</f>
        <v/>
      </c>
      <c r="U288" s="74" t="str">
        <f>""</f>
        <v/>
      </c>
      <c r="V288" s="74" t="str">
        <f>""</f>
        <v/>
      </c>
      <c r="W288" s="74" t="str">
        <f>""</f>
        <v/>
      </c>
      <c r="X288" s="74" t="str">
        <f>""</f>
        <v/>
      </c>
      <c r="Y288" s="74" t="str">
        <f>""</f>
        <v/>
      </c>
      <c r="Z288" s="74" t="str">
        <f>""</f>
        <v/>
      </c>
    </row>
    <row r="289" spans="1:26" x14ac:dyDescent="0.25">
      <c r="A289" s="109">
        <v>162351893</v>
      </c>
      <c r="B289" s="78" t="s">
        <v>687</v>
      </c>
      <c r="C289" s="109">
        <v>162351893</v>
      </c>
      <c r="D289" s="73" t="s">
        <v>514</v>
      </c>
      <c r="E289" s="123">
        <v>0.6</v>
      </c>
      <c r="F289" s="123">
        <v>0.70000000000000007</v>
      </c>
      <c r="G289" s="89">
        <v>1</v>
      </c>
      <c r="H289" s="50"/>
      <c r="I289" s="75">
        <v>20</v>
      </c>
      <c r="J289" s="75">
        <v>0</v>
      </c>
      <c r="L289" s="74" t="s">
        <v>313</v>
      </c>
      <c r="M289" s="154">
        <v>162829648</v>
      </c>
      <c r="N289" s="74" t="s">
        <v>431</v>
      </c>
      <c r="O289" s="154">
        <v>171746619</v>
      </c>
      <c r="P289" s="74" t="s">
        <v>355</v>
      </c>
      <c r="Q289" s="154" t="s">
        <v>342</v>
      </c>
      <c r="R289" s="154" t="s">
        <v>318</v>
      </c>
      <c r="S289" s="73" t="s">
        <v>87</v>
      </c>
      <c r="T289" s="123">
        <v>0.2</v>
      </c>
      <c r="U289" s="123">
        <v>0.1</v>
      </c>
      <c r="V289" s="123">
        <v>0.1</v>
      </c>
      <c r="W289" s="89">
        <v>1</v>
      </c>
      <c r="X289" s="74" t="s">
        <v>271</v>
      </c>
      <c r="Y289" s="75">
        <v>20</v>
      </c>
      <c r="Z289" s="75">
        <v>0</v>
      </c>
    </row>
    <row r="290" spans="1:26" x14ac:dyDescent="0.25">
      <c r="A290" s="109">
        <v>26183001896</v>
      </c>
      <c r="B290" s="78" t="s">
        <v>688</v>
      </c>
      <c r="C290" s="109">
        <v>26183001896</v>
      </c>
      <c r="D290" s="73" t="s">
        <v>87</v>
      </c>
      <c r="E290" s="123">
        <v>0.6</v>
      </c>
      <c r="F290" s="123">
        <v>0.70000000000000007</v>
      </c>
      <c r="G290" s="89">
        <v>1</v>
      </c>
      <c r="H290" s="50"/>
      <c r="I290" s="75">
        <v>20</v>
      </c>
      <c r="J290" s="75">
        <v>0</v>
      </c>
      <c r="L290" s="74" t="s">
        <v>666</v>
      </c>
      <c r="M290" s="154" t="str">
        <f>""</f>
        <v/>
      </c>
      <c r="N290" s="74" t="str">
        <f>""</f>
        <v/>
      </c>
      <c r="O290" s="154" t="s">
        <v>271</v>
      </c>
      <c r="P290" s="74" t="str">
        <f>""</f>
        <v/>
      </c>
      <c r="Q290" s="154" t="str">
        <f>""</f>
        <v/>
      </c>
      <c r="R290" s="74" t="str">
        <f>""</f>
        <v/>
      </c>
      <c r="S290" s="74" t="str">
        <f>""</f>
        <v/>
      </c>
      <c r="T290" s="74" t="str">
        <f>""</f>
        <v/>
      </c>
      <c r="U290" s="74" t="str">
        <f>""</f>
        <v/>
      </c>
      <c r="V290" s="74" t="str">
        <f>""</f>
        <v/>
      </c>
      <c r="W290" s="74" t="str">
        <f>""</f>
        <v/>
      </c>
      <c r="X290" s="74" t="str">
        <f>""</f>
        <v/>
      </c>
      <c r="Y290" s="74" t="str">
        <f>""</f>
        <v/>
      </c>
      <c r="Z290" s="74" t="str">
        <f>""</f>
        <v/>
      </c>
    </row>
    <row r="291" spans="1:26" x14ac:dyDescent="0.25">
      <c r="A291" s="109">
        <v>111124162</v>
      </c>
      <c r="B291" s="78" t="s">
        <v>689</v>
      </c>
      <c r="C291" s="109">
        <v>111124162</v>
      </c>
      <c r="D291" s="73" t="s">
        <v>87</v>
      </c>
      <c r="E291" s="123">
        <v>0.6</v>
      </c>
      <c r="F291" s="123">
        <v>0.70000000000000007</v>
      </c>
      <c r="G291" s="89">
        <v>1</v>
      </c>
      <c r="H291" s="50"/>
      <c r="I291" s="75">
        <v>20</v>
      </c>
      <c r="J291" s="75">
        <v>0</v>
      </c>
      <c r="L291" s="74" t="s">
        <v>666</v>
      </c>
      <c r="M291" s="154" t="str">
        <f>""</f>
        <v/>
      </c>
      <c r="N291" s="74" t="str">
        <f>""</f>
        <v/>
      </c>
      <c r="O291" s="154" t="s">
        <v>271</v>
      </c>
      <c r="P291" s="74" t="str">
        <f>""</f>
        <v/>
      </c>
      <c r="Q291" s="154" t="str">
        <f>""</f>
        <v/>
      </c>
      <c r="R291" s="74" t="str">
        <f>""</f>
        <v/>
      </c>
      <c r="S291" s="74" t="str">
        <f>""</f>
        <v/>
      </c>
      <c r="T291" s="74" t="str">
        <f>""</f>
        <v/>
      </c>
      <c r="U291" s="74" t="str">
        <f>""</f>
        <v/>
      </c>
      <c r="V291" s="74" t="str">
        <f>""</f>
        <v/>
      </c>
      <c r="W291" s="74" t="str">
        <f>""</f>
        <v/>
      </c>
      <c r="X291" s="74" t="str">
        <f>""</f>
        <v/>
      </c>
      <c r="Y291" s="74" t="str">
        <f>""</f>
        <v/>
      </c>
      <c r="Z291" s="74" t="str">
        <f>""</f>
        <v/>
      </c>
    </row>
    <row r="292" spans="1:26" x14ac:dyDescent="0.25">
      <c r="A292" s="109">
        <v>194334653</v>
      </c>
      <c r="B292" s="78" t="s">
        <v>336</v>
      </c>
      <c r="C292" s="109">
        <v>194334653</v>
      </c>
      <c r="D292" s="73" t="s">
        <v>514</v>
      </c>
      <c r="E292" s="123">
        <v>0.6</v>
      </c>
      <c r="F292" s="123">
        <v>0.70000000000000007</v>
      </c>
      <c r="G292" s="89">
        <v>1</v>
      </c>
      <c r="H292" s="50"/>
      <c r="I292" s="75">
        <v>20</v>
      </c>
      <c r="J292" s="75">
        <v>0</v>
      </c>
      <c r="L292" s="74" t="s">
        <v>313</v>
      </c>
      <c r="M292" s="154">
        <v>194349266</v>
      </c>
      <c r="N292" s="74" t="s">
        <v>338</v>
      </c>
      <c r="O292" s="154">
        <v>194253291</v>
      </c>
      <c r="P292" s="74" t="s">
        <v>316</v>
      </c>
      <c r="Q292" s="154" t="s">
        <v>342</v>
      </c>
      <c r="R292" s="74" t="s">
        <v>318</v>
      </c>
      <c r="S292" s="73" t="s">
        <v>87</v>
      </c>
      <c r="T292" s="123">
        <v>0.2</v>
      </c>
      <c r="U292" s="123">
        <v>0.1</v>
      </c>
      <c r="V292" s="123">
        <v>0.1</v>
      </c>
      <c r="W292" s="89">
        <v>0</v>
      </c>
      <c r="X292" s="74" t="str">
        <f>""</f>
        <v/>
      </c>
      <c r="Y292" s="75">
        <v>20</v>
      </c>
      <c r="Z292" s="75">
        <v>0</v>
      </c>
    </row>
    <row r="293" spans="1:26" x14ac:dyDescent="0.25">
      <c r="A293" s="109">
        <v>183121547</v>
      </c>
      <c r="B293" s="78" t="s">
        <v>690</v>
      </c>
      <c r="C293" s="109">
        <v>183121547</v>
      </c>
      <c r="M293" s="154" t="str">
        <f>""</f>
        <v/>
      </c>
      <c r="N293" s="74" t="str">
        <f>""</f>
        <v/>
      </c>
      <c r="O293" s="154" t="s">
        <v>271</v>
      </c>
      <c r="P293" s="74" t="str">
        <f>""</f>
        <v/>
      </c>
      <c r="Q293" s="154" t="str">
        <f>""</f>
        <v/>
      </c>
      <c r="R293" s="74" t="str">
        <f>""</f>
        <v/>
      </c>
      <c r="S293" s="74" t="str">
        <f>""</f>
        <v/>
      </c>
      <c r="T293" s="74" t="str">
        <f>""</f>
        <v/>
      </c>
      <c r="U293" s="74" t="str">
        <f>""</f>
        <v/>
      </c>
      <c r="V293" s="74" t="str">
        <f>""</f>
        <v/>
      </c>
      <c r="W293" s="74" t="str">
        <f>""</f>
        <v/>
      </c>
      <c r="X293" s="74" t="str">
        <f>""</f>
        <v/>
      </c>
      <c r="Y293" s="74" t="str">
        <f>""</f>
        <v/>
      </c>
      <c r="Z293" s="74" t="str">
        <f>""</f>
        <v/>
      </c>
    </row>
    <row r="294" spans="1:26" x14ac:dyDescent="0.25">
      <c r="A294" s="109">
        <v>1181002205</v>
      </c>
      <c r="B294" s="78" t="s">
        <v>691</v>
      </c>
      <c r="C294" s="109">
        <v>1181002205</v>
      </c>
      <c r="D294" s="73" t="s">
        <v>514</v>
      </c>
      <c r="E294" s="123">
        <v>0.6</v>
      </c>
      <c r="F294" s="123">
        <v>0.70000000000000007</v>
      </c>
      <c r="G294" s="89">
        <v>1</v>
      </c>
      <c r="H294" s="50"/>
      <c r="I294" s="75">
        <v>20</v>
      </c>
      <c r="J294" s="75">
        <v>0</v>
      </c>
      <c r="L294" s="74" t="s">
        <v>313</v>
      </c>
      <c r="M294" s="154" t="str">
        <f>""</f>
        <v/>
      </c>
      <c r="O294" s="154">
        <v>171746619</v>
      </c>
      <c r="P294" s="74" t="s">
        <v>355</v>
      </c>
      <c r="Q294" s="154" t="s">
        <v>342</v>
      </c>
      <c r="R294" s="74" t="s">
        <v>318</v>
      </c>
      <c r="S294" s="73" t="s">
        <v>87</v>
      </c>
      <c r="T294" s="123">
        <v>0.2</v>
      </c>
      <c r="U294" s="123">
        <v>0.1</v>
      </c>
      <c r="V294" s="123">
        <v>0.1</v>
      </c>
      <c r="W294" s="89">
        <v>0</v>
      </c>
      <c r="X294" s="74" t="str">
        <f>""</f>
        <v/>
      </c>
      <c r="Y294" s="75">
        <v>20</v>
      </c>
      <c r="Z294" s="75">
        <v>0</v>
      </c>
    </row>
    <row r="295" spans="1:26" x14ac:dyDescent="0.25">
      <c r="A295" s="109">
        <v>31189001634</v>
      </c>
      <c r="B295" s="78" t="s">
        <v>692</v>
      </c>
      <c r="C295" s="109">
        <v>31189001634</v>
      </c>
      <c r="D295" s="73" t="s">
        <v>87</v>
      </c>
      <c r="E295" s="123">
        <v>0.6</v>
      </c>
      <c r="F295" s="123">
        <v>0.70000000000000007</v>
      </c>
      <c r="G295" s="89">
        <v>1</v>
      </c>
      <c r="H295" s="50"/>
      <c r="I295" s="75">
        <v>20</v>
      </c>
      <c r="J295" s="75">
        <v>0</v>
      </c>
      <c r="L295" s="74" t="s">
        <v>666</v>
      </c>
      <c r="M295" s="154" t="str">
        <f>""</f>
        <v/>
      </c>
      <c r="N295" s="74" t="str">
        <f>""</f>
        <v/>
      </c>
      <c r="O295" s="154" t="s">
        <v>271</v>
      </c>
      <c r="P295" s="74" t="str">
        <f>""</f>
        <v/>
      </c>
      <c r="Q295" s="154" t="str">
        <f>""</f>
        <v/>
      </c>
      <c r="R295" s="74" t="str">
        <f>""</f>
        <v/>
      </c>
      <c r="S295" s="74" t="str">
        <f>""</f>
        <v/>
      </c>
      <c r="T295" s="74" t="str">
        <f>""</f>
        <v/>
      </c>
      <c r="U295" s="74" t="str">
        <f>""</f>
        <v/>
      </c>
      <c r="V295" s="74" t="str">
        <f>""</f>
        <v/>
      </c>
      <c r="W295" s="74" t="str">
        <f>""</f>
        <v/>
      </c>
      <c r="X295" s="74" t="str">
        <f>""</f>
        <v/>
      </c>
      <c r="Y295" s="74" t="str">
        <f>""</f>
        <v/>
      </c>
      <c r="Z295" s="74" t="str">
        <f>""</f>
        <v/>
      </c>
    </row>
    <row r="296" spans="1:26" x14ac:dyDescent="0.25">
      <c r="A296" s="74">
        <v>173098234</v>
      </c>
      <c r="B296" s="74" t="s">
        <v>693</v>
      </c>
      <c r="C296" s="74">
        <v>173098234</v>
      </c>
      <c r="D296" s="73" t="s">
        <v>514</v>
      </c>
      <c r="E296" s="123">
        <v>0.6</v>
      </c>
      <c r="F296" s="123">
        <v>0.70000000000000007</v>
      </c>
      <c r="G296" s="89">
        <v>1</v>
      </c>
      <c r="H296" s="50"/>
      <c r="I296" s="75">
        <v>20</v>
      </c>
      <c r="J296" s="75">
        <v>0</v>
      </c>
      <c r="L296" s="74" t="s">
        <v>313</v>
      </c>
      <c r="M296" s="154" t="str">
        <f>""</f>
        <v/>
      </c>
      <c r="O296" s="154">
        <v>171746619</v>
      </c>
      <c r="P296" s="74" t="s">
        <v>355</v>
      </c>
      <c r="Q296" s="154" t="s">
        <v>342</v>
      </c>
      <c r="R296" s="74" t="s">
        <v>318</v>
      </c>
      <c r="S296" s="73" t="s">
        <v>87</v>
      </c>
      <c r="T296" s="123">
        <v>0.2</v>
      </c>
      <c r="U296" s="123">
        <v>0.1</v>
      </c>
      <c r="V296" s="123">
        <v>0.1</v>
      </c>
      <c r="W296" s="89">
        <v>0</v>
      </c>
      <c r="X296" s="74" t="str">
        <f>""</f>
        <v/>
      </c>
      <c r="Y296" s="75">
        <v>20</v>
      </c>
      <c r="Z296" s="75">
        <v>0</v>
      </c>
    </row>
    <row r="297" spans="1:26" x14ac:dyDescent="0.25">
      <c r="A297" s="74">
        <v>173366793</v>
      </c>
      <c r="B297" s="74" t="s">
        <v>694</v>
      </c>
      <c r="C297" s="74">
        <v>173366793</v>
      </c>
      <c r="D297" s="73" t="s">
        <v>514</v>
      </c>
      <c r="E297" s="123">
        <v>0.6</v>
      </c>
      <c r="F297" s="123">
        <v>0.70000000000000007</v>
      </c>
      <c r="G297" s="89">
        <v>1</v>
      </c>
      <c r="H297" s="50"/>
      <c r="I297" s="75">
        <v>20</v>
      </c>
      <c r="J297" s="75">
        <v>0</v>
      </c>
      <c r="L297" s="74" t="s">
        <v>313</v>
      </c>
      <c r="M297" s="154" t="str">
        <f>""</f>
        <v/>
      </c>
      <c r="O297" s="154">
        <v>171746619</v>
      </c>
      <c r="P297" s="74" t="s">
        <v>355</v>
      </c>
      <c r="Q297" s="154" t="s">
        <v>342</v>
      </c>
      <c r="R297" s="74" t="s">
        <v>318</v>
      </c>
      <c r="S297" s="73" t="s">
        <v>87</v>
      </c>
      <c r="T297" s="123">
        <v>0.2</v>
      </c>
      <c r="U297" s="123">
        <v>0.1</v>
      </c>
      <c r="V297" s="123">
        <v>0.1</v>
      </c>
      <c r="W297" s="89">
        <v>0</v>
      </c>
      <c r="X297" s="74" t="str">
        <f>""</f>
        <v/>
      </c>
      <c r="Y297" s="75">
        <v>20</v>
      </c>
      <c r="Z297" s="75">
        <v>0</v>
      </c>
    </row>
    <row r="298" spans="1:26" x14ac:dyDescent="0.25">
      <c r="A298" s="74">
        <v>194340202</v>
      </c>
      <c r="B298" s="74" t="s">
        <v>695</v>
      </c>
      <c r="C298" s="74">
        <v>194340202</v>
      </c>
      <c r="D298" s="73" t="s">
        <v>514</v>
      </c>
      <c r="E298" s="123">
        <v>0.6</v>
      </c>
      <c r="F298" s="123">
        <v>0.70000000000000007</v>
      </c>
      <c r="G298" s="89">
        <v>1</v>
      </c>
      <c r="H298" s="50"/>
      <c r="I298" s="75">
        <v>20</v>
      </c>
      <c r="J298" s="75">
        <v>0</v>
      </c>
      <c r="L298" s="74" t="s">
        <v>313</v>
      </c>
      <c r="M298" s="154">
        <v>194349266</v>
      </c>
      <c r="N298" s="74" t="s">
        <v>338</v>
      </c>
      <c r="O298" s="154">
        <v>194253291</v>
      </c>
      <c r="P298" s="74" t="s">
        <v>316</v>
      </c>
      <c r="Q298" s="154" t="s">
        <v>342</v>
      </c>
      <c r="R298" s="74" t="s">
        <v>318</v>
      </c>
      <c r="S298" s="73" t="s">
        <v>87</v>
      </c>
      <c r="T298" s="123">
        <v>0.2</v>
      </c>
      <c r="U298" s="123">
        <v>0.1</v>
      </c>
      <c r="V298" s="123">
        <v>0.1</v>
      </c>
      <c r="W298" s="89">
        <v>0</v>
      </c>
      <c r="X298" s="74" t="str">
        <f>""</f>
        <v/>
      </c>
      <c r="Y298" s="75">
        <v>20</v>
      </c>
      <c r="Z298" s="75">
        <v>0</v>
      </c>
    </row>
    <row r="299" spans="1:26" x14ac:dyDescent="0.25">
      <c r="A299" s="74">
        <v>160444290</v>
      </c>
      <c r="B299" s="74" t="s">
        <v>696</v>
      </c>
      <c r="C299" s="74">
        <v>160444290</v>
      </c>
      <c r="D299" s="76" t="s">
        <v>76</v>
      </c>
      <c r="E299" s="123">
        <v>0.6</v>
      </c>
      <c r="F299" s="123">
        <v>0.70000000000000007</v>
      </c>
      <c r="G299" s="89">
        <v>3</v>
      </c>
      <c r="H299" s="50"/>
      <c r="I299" s="77">
        <v>20</v>
      </c>
      <c r="J299" s="77">
        <v>1</v>
      </c>
      <c r="K299" s="74" t="s">
        <v>272</v>
      </c>
      <c r="L299" s="74" t="s">
        <v>666</v>
      </c>
      <c r="M299" s="154" t="str">
        <f>""</f>
        <v/>
      </c>
      <c r="N299" s="74" t="str">
        <f>""</f>
        <v/>
      </c>
      <c r="O299" s="154" t="s">
        <v>271</v>
      </c>
      <c r="P299" s="74" t="str">
        <f>""</f>
        <v/>
      </c>
      <c r="Q299" s="154" t="str">
        <f>""</f>
        <v/>
      </c>
      <c r="R299" s="74" t="str">
        <f>""</f>
        <v/>
      </c>
      <c r="S299" s="74" t="str">
        <f>""</f>
        <v/>
      </c>
      <c r="T299" s="74" t="str">
        <f>""</f>
        <v/>
      </c>
      <c r="U299" s="74" t="str">
        <f>""</f>
        <v/>
      </c>
      <c r="V299" s="74" t="str">
        <f>""</f>
        <v/>
      </c>
      <c r="W299" s="74" t="str">
        <f>""</f>
        <v/>
      </c>
      <c r="X299" s="74" t="str">
        <f>""</f>
        <v/>
      </c>
      <c r="Y299" s="74" t="str">
        <f>""</f>
        <v/>
      </c>
      <c r="Z299" s="74" t="str">
        <f>""</f>
        <v/>
      </c>
    </row>
    <row r="300" spans="1:26" x14ac:dyDescent="0.25">
      <c r="A300" s="109">
        <v>100831579</v>
      </c>
      <c r="B300" s="78" t="s">
        <v>697</v>
      </c>
      <c r="C300" s="109">
        <v>100831579</v>
      </c>
      <c r="D300" s="73" t="s">
        <v>110</v>
      </c>
      <c r="E300" s="123">
        <v>0.6</v>
      </c>
      <c r="F300" s="123">
        <v>0.70000000000000007</v>
      </c>
      <c r="G300" s="89">
        <v>1</v>
      </c>
      <c r="H300" s="50"/>
      <c r="I300" s="75">
        <v>20</v>
      </c>
      <c r="J300" s="75">
        <v>0</v>
      </c>
      <c r="L300" s="74" t="s">
        <v>698</v>
      </c>
      <c r="M300" s="154" t="str">
        <f>""</f>
        <v/>
      </c>
      <c r="N300" s="74" t="str">
        <f>""</f>
        <v/>
      </c>
      <c r="O300" s="154" t="s">
        <v>271</v>
      </c>
      <c r="P300" s="74" t="str">
        <f>""</f>
        <v/>
      </c>
      <c r="Q300" s="154" t="str">
        <f>""</f>
        <v/>
      </c>
      <c r="R300" s="74" t="str">
        <f>""</f>
        <v/>
      </c>
      <c r="S300" s="74" t="str">
        <f>""</f>
        <v/>
      </c>
      <c r="T300" s="74" t="str">
        <f>""</f>
        <v/>
      </c>
      <c r="U300" s="74" t="str">
        <f>""</f>
        <v/>
      </c>
      <c r="V300" s="74" t="str">
        <f>""</f>
        <v/>
      </c>
      <c r="W300" s="74" t="str">
        <f>""</f>
        <v/>
      </c>
      <c r="X300" s="74" t="str">
        <f>""</f>
        <v/>
      </c>
      <c r="Y300" s="74" t="str">
        <f>""</f>
        <v/>
      </c>
      <c r="Z300" s="74" t="str">
        <f>""</f>
        <v/>
      </c>
    </row>
    <row r="301" spans="1:26" x14ac:dyDescent="0.25">
      <c r="A301" s="109">
        <v>135842434</v>
      </c>
      <c r="B301" s="78" t="s">
        <v>699</v>
      </c>
      <c r="C301" s="109">
        <v>135842434</v>
      </c>
      <c r="D301" s="73" t="s">
        <v>87</v>
      </c>
      <c r="E301" s="123">
        <v>0.6</v>
      </c>
      <c r="F301" s="123">
        <v>0.70000000000000007</v>
      </c>
      <c r="G301" s="89">
        <v>1</v>
      </c>
      <c r="H301" s="50"/>
      <c r="I301" s="75">
        <v>20</v>
      </c>
      <c r="J301" s="75">
        <v>0</v>
      </c>
      <c r="L301" s="74" t="s">
        <v>666</v>
      </c>
      <c r="M301" s="154" t="str">
        <f>""</f>
        <v/>
      </c>
      <c r="N301" s="74" t="str">
        <f>""</f>
        <v/>
      </c>
      <c r="O301" s="154" t="s">
        <v>271</v>
      </c>
      <c r="P301" s="74" t="str">
        <f>""</f>
        <v/>
      </c>
      <c r="Q301" s="154" t="str">
        <f>""</f>
        <v/>
      </c>
      <c r="R301" s="74" t="str">
        <f>""</f>
        <v/>
      </c>
      <c r="S301" s="74" t="str">
        <f>""</f>
        <v/>
      </c>
      <c r="T301" s="74" t="str">
        <f>""</f>
        <v/>
      </c>
      <c r="U301" s="74" t="str">
        <f>""</f>
        <v/>
      </c>
      <c r="V301" s="74" t="str">
        <f>""</f>
        <v/>
      </c>
      <c r="W301" s="74" t="str">
        <f>""</f>
        <v/>
      </c>
      <c r="X301" s="74" t="str">
        <f>""</f>
        <v/>
      </c>
      <c r="Y301" s="74" t="str">
        <f>""</f>
        <v/>
      </c>
      <c r="Z301" s="74" t="str">
        <f>""</f>
        <v/>
      </c>
    </row>
    <row r="302" spans="1:26" x14ac:dyDescent="0.25">
      <c r="A302" s="109">
        <v>1178009988</v>
      </c>
      <c r="B302" s="78" t="s">
        <v>700</v>
      </c>
      <c r="C302" s="109">
        <v>1178009988</v>
      </c>
      <c r="D302" s="76" t="s">
        <v>76</v>
      </c>
      <c r="E302" s="123">
        <v>0.6</v>
      </c>
      <c r="F302" s="123">
        <v>0.70000000000000007</v>
      </c>
      <c r="G302" s="89">
        <v>3</v>
      </c>
      <c r="H302" s="50"/>
      <c r="I302" s="77">
        <v>20</v>
      </c>
      <c r="J302" s="77">
        <v>1</v>
      </c>
      <c r="K302" s="74" t="s">
        <v>272</v>
      </c>
      <c r="L302" s="74" t="s">
        <v>666</v>
      </c>
      <c r="M302" s="154" t="str">
        <f>""</f>
        <v/>
      </c>
      <c r="N302" s="74" t="str">
        <f>""</f>
        <v/>
      </c>
      <c r="O302" s="154" t="s">
        <v>271</v>
      </c>
      <c r="P302" s="74" t="str">
        <f>""</f>
        <v/>
      </c>
      <c r="Q302" s="154" t="str">
        <f>""</f>
        <v/>
      </c>
      <c r="R302" s="74" t="str">
        <f>""</f>
        <v/>
      </c>
      <c r="S302" s="74" t="str">
        <f>""</f>
        <v/>
      </c>
      <c r="T302" s="74" t="str">
        <f>""</f>
        <v/>
      </c>
      <c r="U302" s="74" t="str">
        <f>""</f>
        <v/>
      </c>
      <c r="V302" s="74" t="str">
        <f>""</f>
        <v/>
      </c>
      <c r="W302" s="74" t="str">
        <f>""</f>
        <v/>
      </c>
      <c r="X302" s="74" t="str">
        <f>""</f>
        <v/>
      </c>
      <c r="Y302" s="74" t="str">
        <f>""</f>
        <v/>
      </c>
      <c r="Z302" s="74" t="str">
        <f>""</f>
        <v/>
      </c>
    </row>
    <row r="303" spans="1:26" x14ac:dyDescent="0.25">
      <c r="A303" s="74">
        <v>13673898</v>
      </c>
      <c r="B303" s="74" t="s">
        <v>701</v>
      </c>
      <c r="C303" s="74">
        <v>13673898</v>
      </c>
      <c r="D303" s="73" t="s">
        <v>87</v>
      </c>
      <c r="E303" s="123">
        <v>0.6</v>
      </c>
      <c r="F303" s="123">
        <v>0.70000000000000007</v>
      </c>
      <c r="G303" s="89">
        <v>1</v>
      </c>
      <c r="H303" s="50"/>
      <c r="I303" s="75">
        <v>20</v>
      </c>
      <c r="J303" s="75">
        <v>0</v>
      </c>
      <c r="L303" s="74" t="s">
        <v>666</v>
      </c>
      <c r="M303" s="154" t="str">
        <f>""</f>
        <v/>
      </c>
      <c r="N303" s="74" t="str">
        <f>""</f>
        <v/>
      </c>
      <c r="O303" s="154" t="s">
        <v>271</v>
      </c>
      <c r="P303" s="74" t="str">
        <f>""</f>
        <v/>
      </c>
      <c r="Q303" s="154" t="str">
        <f>""</f>
        <v/>
      </c>
      <c r="R303" s="74" t="str">
        <f>""</f>
        <v/>
      </c>
      <c r="S303" s="74" t="str">
        <f>""</f>
        <v/>
      </c>
      <c r="T303" s="74" t="str">
        <f>""</f>
        <v/>
      </c>
      <c r="U303" s="74" t="str">
        <f>""</f>
        <v/>
      </c>
      <c r="V303" s="74" t="str">
        <f>""</f>
        <v/>
      </c>
      <c r="W303" s="74" t="str">
        <f>""</f>
        <v/>
      </c>
      <c r="X303" s="74" t="str">
        <f>""</f>
        <v/>
      </c>
      <c r="Y303" s="74" t="str">
        <f>""</f>
        <v/>
      </c>
      <c r="Z303" s="74" t="str">
        <f>""</f>
        <v/>
      </c>
    </row>
    <row r="304" spans="1:26" x14ac:dyDescent="0.25">
      <c r="A304" s="74">
        <v>33051000010</v>
      </c>
      <c r="B304" s="74" t="s">
        <v>702</v>
      </c>
      <c r="C304" s="74">
        <v>33051000010</v>
      </c>
      <c r="D304" s="73" t="s">
        <v>87</v>
      </c>
      <c r="E304" s="123">
        <v>0.6</v>
      </c>
      <c r="F304" s="123">
        <v>0.70000000000000007</v>
      </c>
      <c r="G304" s="89">
        <v>1</v>
      </c>
      <c r="H304" s="50"/>
      <c r="I304" s="75">
        <v>20</v>
      </c>
      <c r="J304" s="75">
        <v>0</v>
      </c>
      <c r="L304" s="74" t="s">
        <v>666</v>
      </c>
      <c r="M304" s="154" t="str">
        <f>""</f>
        <v/>
      </c>
      <c r="N304" s="74" t="str">
        <f>""</f>
        <v/>
      </c>
      <c r="O304" s="154" t="s">
        <v>271</v>
      </c>
      <c r="P304" s="74" t="str">
        <f>""</f>
        <v/>
      </c>
      <c r="Q304" s="154" t="str">
        <f>""</f>
        <v/>
      </c>
      <c r="R304" s="74" t="str">
        <f>""</f>
        <v/>
      </c>
      <c r="S304" s="74" t="str">
        <f>""</f>
        <v/>
      </c>
      <c r="T304" s="74" t="str">
        <f>""</f>
        <v/>
      </c>
      <c r="U304" s="74" t="str">
        <f>""</f>
        <v/>
      </c>
      <c r="V304" s="74" t="str">
        <f>""</f>
        <v/>
      </c>
      <c r="W304" s="74" t="str">
        <f>""</f>
        <v/>
      </c>
      <c r="X304" s="74" t="str">
        <f>""</f>
        <v/>
      </c>
      <c r="Y304" s="74" t="str">
        <f>""</f>
        <v/>
      </c>
      <c r="Z304" s="74" t="str">
        <f>""</f>
        <v/>
      </c>
    </row>
    <row r="305" spans="1:26" x14ac:dyDescent="0.25">
      <c r="A305" s="74">
        <v>13035378</v>
      </c>
      <c r="B305" s="74" t="s">
        <v>703</v>
      </c>
      <c r="C305" s="74">
        <v>13035378</v>
      </c>
      <c r="D305" s="73" t="s">
        <v>87</v>
      </c>
      <c r="E305" s="123">
        <v>0.6</v>
      </c>
      <c r="F305" s="123">
        <v>0.70000000000000007</v>
      </c>
      <c r="G305" s="89">
        <v>1</v>
      </c>
      <c r="H305" s="50"/>
      <c r="I305" s="75">
        <v>20</v>
      </c>
      <c r="J305" s="75">
        <v>0</v>
      </c>
      <c r="L305" s="74" t="s">
        <v>666</v>
      </c>
      <c r="M305" s="154" t="str">
        <f>""</f>
        <v/>
      </c>
      <c r="N305" s="74" t="str">
        <f>""</f>
        <v/>
      </c>
      <c r="O305" s="154" t="s">
        <v>271</v>
      </c>
      <c r="P305" s="74" t="str">
        <f>""</f>
        <v/>
      </c>
      <c r="Q305" s="154" t="str">
        <f>""</f>
        <v/>
      </c>
      <c r="R305" s="74" t="str">
        <f>""</f>
        <v/>
      </c>
      <c r="S305" s="74" t="str">
        <f>""</f>
        <v/>
      </c>
      <c r="T305" s="74" t="str">
        <f>""</f>
        <v/>
      </c>
      <c r="U305" s="74" t="str">
        <f>""</f>
        <v/>
      </c>
      <c r="V305" s="74" t="str">
        <f>""</f>
        <v/>
      </c>
      <c r="W305" s="74" t="str">
        <f>""</f>
        <v/>
      </c>
      <c r="X305" s="74" t="str">
        <f>""</f>
        <v/>
      </c>
      <c r="Y305" s="74" t="str">
        <f>""</f>
        <v/>
      </c>
      <c r="Z305" s="74" t="str">
        <f>""</f>
        <v/>
      </c>
    </row>
    <row r="306" spans="1:26" x14ac:dyDescent="0.25">
      <c r="A306" s="74">
        <v>168373752</v>
      </c>
      <c r="B306" s="74" t="s">
        <v>704</v>
      </c>
      <c r="C306" s="74">
        <v>168373752</v>
      </c>
      <c r="D306" s="73" t="s">
        <v>110</v>
      </c>
      <c r="E306" s="123">
        <v>0.6</v>
      </c>
      <c r="F306" s="123">
        <v>0.70000000000000007</v>
      </c>
      <c r="G306" s="89">
        <v>1</v>
      </c>
      <c r="H306" s="50"/>
      <c r="I306" s="75">
        <v>20</v>
      </c>
      <c r="J306" s="75">
        <v>0</v>
      </c>
      <c r="L306" s="74" t="s">
        <v>667</v>
      </c>
      <c r="M306" s="154" t="str">
        <f>""</f>
        <v/>
      </c>
      <c r="N306" s="74" t="str">
        <f>""</f>
        <v/>
      </c>
      <c r="O306" s="154" t="s">
        <v>271</v>
      </c>
      <c r="P306" s="74" t="str">
        <f>""</f>
        <v/>
      </c>
      <c r="Q306" s="154" t="str">
        <f>""</f>
        <v/>
      </c>
      <c r="R306" s="74" t="str">
        <f>""</f>
        <v/>
      </c>
      <c r="S306" s="74" t="str">
        <f>""</f>
        <v/>
      </c>
      <c r="T306" s="74" t="str">
        <f>""</f>
        <v/>
      </c>
      <c r="U306" s="74" t="str">
        <f>""</f>
        <v/>
      </c>
      <c r="V306" s="74" t="str">
        <f>""</f>
        <v/>
      </c>
      <c r="W306" s="74" t="str">
        <f>""</f>
        <v/>
      </c>
      <c r="X306" s="74" t="str">
        <f>""</f>
        <v/>
      </c>
      <c r="Y306" s="74" t="str">
        <f>""</f>
        <v/>
      </c>
      <c r="Z306" s="74" t="str">
        <f>""</f>
        <v/>
      </c>
    </row>
    <row r="307" spans="1:26" x14ac:dyDescent="0.25">
      <c r="A307" s="74">
        <v>173330553</v>
      </c>
      <c r="B307" s="74" t="s">
        <v>705</v>
      </c>
      <c r="C307" s="74">
        <v>173330553</v>
      </c>
      <c r="D307" s="73" t="s">
        <v>87</v>
      </c>
      <c r="E307" s="123">
        <v>0.6</v>
      </c>
      <c r="F307" s="123">
        <v>0.70000000000000007</v>
      </c>
      <c r="G307" s="89">
        <v>1</v>
      </c>
      <c r="H307" s="50"/>
      <c r="I307" s="75">
        <v>20</v>
      </c>
      <c r="J307" s="75">
        <v>0</v>
      </c>
      <c r="L307" s="74" t="s">
        <v>666</v>
      </c>
      <c r="M307" s="154" t="str">
        <f>""</f>
        <v/>
      </c>
      <c r="N307" s="74" t="str">
        <f>""</f>
        <v/>
      </c>
      <c r="O307" s="154" t="s">
        <v>271</v>
      </c>
      <c r="P307" s="74" t="str">
        <f>""</f>
        <v/>
      </c>
      <c r="Q307" s="154" t="str">
        <f>""</f>
        <v/>
      </c>
      <c r="R307" s="74" t="str">
        <f>""</f>
        <v/>
      </c>
      <c r="S307" s="74" t="str">
        <f>""</f>
        <v/>
      </c>
      <c r="T307" s="74" t="str">
        <f>""</f>
        <v/>
      </c>
      <c r="U307" s="74" t="str">
        <f>""</f>
        <v/>
      </c>
      <c r="V307" s="74" t="str">
        <f>""</f>
        <v/>
      </c>
      <c r="W307" s="74" t="str">
        <f>""</f>
        <v/>
      </c>
      <c r="X307" s="74" t="str">
        <f>""</f>
        <v/>
      </c>
      <c r="Y307" s="74" t="str">
        <f>""</f>
        <v/>
      </c>
      <c r="Z307" s="74" t="str">
        <f>""</f>
        <v/>
      </c>
    </row>
    <row r="308" spans="1:26" x14ac:dyDescent="0.25">
      <c r="A308" s="74">
        <v>12957413</v>
      </c>
      <c r="B308" s="74" t="s">
        <v>706</v>
      </c>
      <c r="C308" s="74">
        <v>12957413</v>
      </c>
      <c r="D308" s="73" t="s">
        <v>87</v>
      </c>
      <c r="E308" s="123">
        <v>0.6</v>
      </c>
      <c r="F308" s="123">
        <v>0.70000000000000007</v>
      </c>
      <c r="G308" s="89">
        <v>1</v>
      </c>
      <c r="H308" s="50"/>
      <c r="I308" s="75">
        <v>20</v>
      </c>
      <c r="J308" s="75">
        <v>0</v>
      </c>
      <c r="L308" s="74" t="s">
        <v>666</v>
      </c>
      <c r="M308" s="154" t="str">
        <f>""</f>
        <v/>
      </c>
      <c r="N308" s="74" t="str">
        <f>""</f>
        <v/>
      </c>
      <c r="O308" s="154" t="s">
        <v>271</v>
      </c>
      <c r="P308" s="74" t="str">
        <f>""</f>
        <v/>
      </c>
      <c r="Q308" s="154" t="str">
        <f>""</f>
        <v/>
      </c>
      <c r="R308" s="74" t="str">
        <f>""</f>
        <v/>
      </c>
      <c r="S308" s="74" t="str">
        <f>""</f>
        <v/>
      </c>
      <c r="T308" s="74" t="str">
        <f>""</f>
        <v/>
      </c>
      <c r="U308" s="74" t="str">
        <f>""</f>
        <v/>
      </c>
      <c r="V308" s="74" t="str">
        <f>""</f>
        <v/>
      </c>
      <c r="W308" s="74" t="str">
        <f>""</f>
        <v/>
      </c>
      <c r="X308" s="74" t="str">
        <f>""</f>
        <v/>
      </c>
      <c r="Y308" s="74" t="str">
        <f>""</f>
        <v/>
      </c>
      <c r="Z308" s="74" t="str">
        <f>""</f>
        <v/>
      </c>
    </row>
    <row r="309" spans="1:26" x14ac:dyDescent="0.25">
      <c r="A309" s="74">
        <v>1186005361</v>
      </c>
      <c r="B309" s="74" t="s">
        <v>707</v>
      </c>
      <c r="C309" s="74">
        <v>1186005361</v>
      </c>
      <c r="D309" s="73" t="s">
        <v>87</v>
      </c>
      <c r="E309" s="123">
        <v>0.6</v>
      </c>
      <c r="F309" s="123">
        <v>0.70000000000000007</v>
      </c>
      <c r="G309" s="89">
        <v>1</v>
      </c>
      <c r="H309" s="50"/>
      <c r="I309" s="75">
        <v>20</v>
      </c>
      <c r="J309" s="75">
        <v>0</v>
      </c>
      <c r="L309" s="74" t="s">
        <v>666</v>
      </c>
      <c r="M309" s="154" t="str">
        <f>""</f>
        <v/>
      </c>
      <c r="N309" s="74" t="str">
        <f>""</f>
        <v/>
      </c>
      <c r="O309" s="154" t="s">
        <v>271</v>
      </c>
      <c r="P309" s="74" t="str">
        <f>""</f>
        <v/>
      </c>
      <c r="Q309" s="154" t="str">
        <f>""</f>
        <v/>
      </c>
      <c r="R309" s="74" t="str">
        <f>""</f>
        <v/>
      </c>
      <c r="S309" s="74" t="str">
        <f>""</f>
        <v/>
      </c>
      <c r="T309" s="74" t="str">
        <f>""</f>
        <v/>
      </c>
      <c r="U309" s="74" t="str">
        <f>""</f>
        <v/>
      </c>
      <c r="V309" s="74" t="str">
        <f>""</f>
        <v/>
      </c>
      <c r="W309" s="74" t="str">
        <f>""</f>
        <v/>
      </c>
      <c r="X309" s="74" t="str">
        <f>""</f>
        <v/>
      </c>
      <c r="Y309" s="74" t="str">
        <f>""</f>
        <v/>
      </c>
      <c r="Z309" s="74" t="str">
        <f>""</f>
        <v/>
      </c>
    </row>
    <row r="310" spans="1:26" x14ac:dyDescent="0.25">
      <c r="A310" s="74">
        <v>13223369</v>
      </c>
      <c r="B310" s="74" t="s">
        <v>708</v>
      </c>
      <c r="C310" s="74">
        <v>13223369</v>
      </c>
      <c r="D310" s="73" t="s">
        <v>87</v>
      </c>
      <c r="E310" s="123">
        <v>0.6</v>
      </c>
      <c r="F310" s="123">
        <v>0.70000000000000007</v>
      </c>
      <c r="G310" s="89">
        <v>1</v>
      </c>
      <c r="H310" s="50"/>
      <c r="I310" s="75">
        <v>20</v>
      </c>
      <c r="J310" s="75">
        <v>0</v>
      </c>
      <c r="L310" s="74" t="s">
        <v>666</v>
      </c>
      <c r="M310" s="154" t="str">
        <f>""</f>
        <v/>
      </c>
      <c r="N310" s="74" t="str">
        <f>""</f>
        <v/>
      </c>
      <c r="O310" s="154" t="s">
        <v>271</v>
      </c>
      <c r="P310" s="74" t="str">
        <f>""</f>
        <v/>
      </c>
      <c r="Q310" s="154" t="str">
        <f>""</f>
        <v/>
      </c>
      <c r="R310" s="74" t="str">
        <f>""</f>
        <v/>
      </c>
      <c r="S310" s="74" t="str">
        <f>""</f>
        <v/>
      </c>
      <c r="T310" s="74" t="str">
        <f>""</f>
        <v/>
      </c>
      <c r="U310" s="74" t="str">
        <f>""</f>
        <v/>
      </c>
      <c r="V310" s="74" t="str">
        <f>""</f>
        <v/>
      </c>
      <c r="W310" s="74" t="str">
        <f>""</f>
        <v/>
      </c>
      <c r="X310" s="74" t="str">
        <f>""</f>
        <v/>
      </c>
      <c r="Y310" s="74" t="str">
        <f>""</f>
        <v/>
      </c>
      <c r="Z310" s="74" t="str">
        <f>""</f>
        <v/>
      </c>
    </row>
    <row r="311" spans="1:26" x14ac:dyDescent="0.25">
      <c r="A311" s="74">
        <v>13298680</v>
      </c>
      <c r="B311" s="74" t="s">
        <v>709</v>
      </c>
      <c r="C311" s="74">
        <v>13298680</v>
      </c>
      <c r="D311" s="73" t="s">
        <v>87</v>
      </c>
      <c r="E311" s="123">
        <v>0.6</v>
      </c>
      <c r="F311" s="123">
        <v>0.70000000000000007</v>
      </c>
      <c r="G311" s="89">
        <v>1</v>
      </c>
      <c r="H311" s="50"/>
      <c r="I311" s="75">
        <v>20</v>
      </c>
      <c r="J311" s="75">
        <v>0</v>
      </c>
      <c r="L311" s="74" t="s">
        <v>666</v>
      </c>
      <c r="M311" s="154" t="str">
        <f>""</f>
        <v/>
      </c>
      <c r="N311" s="74" t="str">
        <f>""</f>
        <v/>
      </c>
      <c r="O311" s="154" t="s">
        <v>271</v>
      </c>
      <c r="P311" s="74" t="str">
        <f>""</f>
        <v/>
      </c>
      <c r="Q311" s="154" t="str">
        <f>""</f>
        <v/>
      </c>
      <c r="R311" s="74" t="str">
        <f>""</f>
        <v/>
      </c>
      <c r="S311" s="74" t="str">
        <f>""</f>
        <v/>
      </c>
      <c r="T311" s="74" t="str">
        <f>""</f>
        <v/>
      </c>
      <c r="U311" s="74" t="str">
        <f>""</f>
        <v/>
      </c>
      <c r="V311" s="74" t="str">
        <f>""</f>
        <v/>
      </c>
      <c r="W311" s="74" t="str">
        <f>""</f>
        <v/>
      </c>
      <c r="X311" s="74" t="str">
        <f>""</f>
        <v/>
      </c>
      <c r="Y311" s="74" t="str">
        <f>""</f>
        <v/>
      </c>
      <c r="Z311" s="74" t="str">
        <f>""</f>
        <v/>
      </c>
    </row>
    <row r="312" spans="1:26" x14ac:dyDescent="0.25">
      <c r="A312" s="74">
        <v>24189000129</v>
      </c>
      <c r="B312" s="74" t="s">
        <v>710</v>
      </c>
      <c r="C312" s="74">
        <v>24189000129</v>
      </c>
      <c r="D312" s="73" t="s">
        <v>87</v>
      </c>
      <c r="E312" s="123">
        <v>0.6</v>
      </c>
      <c r="F312" s="123">
        <v>0.70000000000000007</v>
      </c>
      <c r="G312" s="89">
        <v>1</v>
      </c>
      <c r="H312" s="50"/>
      <c r="I312" s="75">
        <v>20</v>
      </c>
      <c r="J312" s="75">
        <v>0</v>
      </c>
      <c r="L312" s="74" t="s">
        <v>666</v>
      </c>
      <c r="M312" s="154" t="str">
        <f>""</f>
        <v/>
      </c>
      <c r="N312" s="74" t="str">
        <f>""</f>
        <v/>
      </c>
      <c r="O312" s="154" t="s">
        <v>271</v>
      </c>
      <c r="P312" s="74" t="str">
        <f>""</f>
        <v/>
      </c>
      <c r="Q312" s="154" t="str">
        <f>""</f>
        <v/>
      </c>
      <c r="R312" s="74" t="str">
        <f>""</f>
        <v/>
      </c>
      <c r="S312" s="74" t="str">
        <f>""</f>
        <v/>
      </c>
      <c r="T312" s="74" t="str">
        <f>""</f>
        <v/>
      </c>
      <c r="U312" s="74" t="str">
        <f>""</f>
        <v/>
      </c>
      <c r="V312" s="74" t="str">
        <f>""</f>
        <v/>
      </c>
      <c r="W312" s="74" t="str">
        <f>""</f>
        <v/>
      </c>
      <c r="X312" s="74" t="str">
        <f>""</f>
        <v/>
      </c>
      <c r="Y312" s="74" t="str">
        <f>""</f>
        <v/>
      </c>
      <c r="Z312" s="74" t="str">
        <f>""</f>
        <v/>
      </c>
    </row>
    <row r="313" spans="1:26" x14ac:dyDescent="0.25">
      <c r="A313" s="73">
        <v>190098416</v>
      </c>
      <c r="B313" s="73" t="s">
        <v>341</v>
      </c>
      <c r="C313" s="73">
        <v>190098416</v>
      </c>
      <c r="D313" s="73" t="s">
        <v>87</v>
      </c>
      <c r="E313" s="123">
        <v>0.6</v>
      </c>
      <c r="F313" s="123">
        <v>0.70000000000000007</v>
      </c>
      <c r="G313" s="89">
        <v>1</v>
      </c>
      <c r="H313" s="50"/>
      <c r="I313" s="75">
        <v>20</v>
      </c>
      <c r="J313" s="75">
        <v>0</v>
      </c>
      <c r="L313" s="74" t="s">
        <v>313</v>
      </c>
      <c r="O313" s="154">
        <v>197119470</v>
      </c>
      <c r="P313" s="74" t="s">
        <v>317</v>
      </c>
      <c r="Q313" s="154" t="s">
        <v>342</v>
      </c>
      <c r="R313" s="74" t="s">
        <v>318</v>
      </c>
      <c r="S313" s="73" t="s">
        <v>87</v>
      </c>
      <c r="T313" s="123">
        <v>0.2</v>
      </c>
      <c r="U313" s="123">
        <v>0.1</v>
      </c>
      <c r="V313" s="123">
        <v>0.1</v>
      </c>
      <c r="W313" s="89">
        <v>1</v>
      </c>
      <c r="X313" s="74" t="s">
        <v>271</v>
      </c>
      <c r="Y313" s="75">
        <v>20</v>
      </c>
      <c r="Z313" s="75">
        <v>0</v>
      </c>
    </row>
    <row r="314" spans="1:26" x14ac:dyDescent="0.25">
      <c r="A314" s="73">
        <v>191527860</v>
      </c>
      <c r="B314" s="73" t="s">
        <v>343</v>
      </c>
      <c r="C314" s="73">
        <v>191527860</v>
      </c>
      <c r="D314" s="73" t="s">
        <v>87</v>
      </c>
      <c r="E314" s="123">
        <v>0.6</v>
      </c>
      <c r="F314" s="123">
        <v>0.70000000000000007</v>
      </c>
      <c r="G314" s="89">
        <v>1</v>
      </c>
      <c r="H314" s="50"/>
      <c r="I314" s="75">
        <v>20</v>
      </c>
      <c r="J314" s="75">
        <v>0</v>
      </c>
      <c r="L314" s="74" t="s">
        <v>313</v>
      </c>
      <c r="O314" s="154">
        <v>197119470</v>
      </c>
      <c r="P314" s="74" t="s">
        <v>317</v>
      </c>
      <c r="Q314" s="154" t="s">
        <v>342</v>
      </c>
      <c r="R314" s="74" t="s">
        <v>318</v>
      </c>
      <c r="S314" s="73" t="s">
        <v>87</v>
      </c>
      <c r="T314" s="123">
        <v>0.2</v>
      </c>
      <c r="U314" s="123">
        <v>0.1</v>
      </c>
      <c r="V314" s="123">
        <v>0.1</v>
      </c>
      <c r="W314" s="89">
        <v>1</v>
      </c>
      <c r="X314" s="74" t="s">
        <v>271</v>
      </c>
      <c r="Y314" s="75">
        <v>20</v>
      </c>
      <c r="Z314" s="75">
        <v>0</v>
      </c>
    </row>
    <row r="315" spans="1:26" x14ac:dyDescent="0.25">
      <c r="A315" s="73">
        <v>183340795</v>
      </c>
      <c r="B315" s="73" t="s">
        <v>344</v>
      </c>
      <c r="C315" s="73">
        <v>183340795</v>
      </c>
      <c r="D315" s="73" t="s">
        <v>87</v>
      </c>
      <c r="E315" s="123">
        <v>0.6</v>
      </c>
      <c r="F315" s="123">
        <v>0.70000000000000007</v>
      </c>
      <c r="G315" s="89">
        <v>1</v>
      </c>
      <c r="H315" s="50"/>
      <c r="I315" s="75">
        <v>20</v>
      </c>
      <c r="J315" s="75">
        <v>0</v>
      </c>
      <c r="M315" s="154" t="s">
        <v>271</v>
      </c>
      <c r="N315" s="74" t="s">
        <v>271</v>
      </c>
      <c r="Q315" s="154" t="s">
        <v>342</v>
      </c>
      <c r="R315" s="74" t="s">
        <v>318</v>
      </c>
      <c r="S315" s="73" t="s">
        <v>87</v>
      </c>
      <c r="T315" s="123">
        <v>0.2</v>
      </c>
      <c r="U315" s="123">
        <v>0.1</v>
      </c>
      <c r="V315" s="123">
        <v>0.1</v>
      </c>
      <c r="W315" s="89">
        <v>1</v>
      </c>
      <c r="X315" s="74" t="s">
        <v>271</v>
      </c>
      <c r="Y315" s="75">
        <v>20</v>
      </c>
      <c r="Z315" s="75">
        <v>0</v>
      </c>
    </row>
    <row r="316" spans="1:26" x14ac:dyDescent="0.25">
      <c r="A316" s="175" t="s">
        <v>713</v>
      </c>
      <c r="B316" s="73" t="s">
        <v>345</v>
      </c>
      <c r="C316" s="175" t="s">
        <v>713</v>
      </c>
      <c r="D316" s="73" t="s">
        <v>87</v>
      </c>
      <c r="E316" s="123">
        <v>0.6</v>
      </c>
      <c r="F316" s="123">
        <v>0.70000000000000007</v>
      </c>
      <c r="G316" s="89">
        <v>1</v>
      </c>
      <c r="H316" s="50"/>
      <c r="I316" s="75">
        <v>20</v>
      </c>
      <c r="J316" s="75">
        <v>0</v>
      </c>
      <c r="L316" s="74" t="s">
        <v>313</v>
      </c>
      <c r="M316" s="176" t="s">
        <v>346</v>
      </c>
      <c r="N316" s="74" t="s">
        <v>347</v>
      </c>
      <c r="O316" s="176">
        <v>1111</v>
      </c>
      <c r="P316" s="74" t="s">
        <v>348</v>
      </c>
      <c r="Q316" s="154" t="s">
        <v>342</v>
      </c>
      <c r="R316" s="74" t="s">
        <v>318</v>
      </c>
      <c r="S316" s="73" t="s">
        <v>87</v>
      </c>
      <c r="T316" s="123">
        <v>0.2</v>
      </c>
      <c r="U316" s="123">
        <v>0.1</v>
      </c>
      <c r="V316" s="123">
        <v>0.1</v>
      </c>
      <c r="W316" s="89">
        <v>1</v>
      </c>
      <c r="X316" s="74" t="s">
        <v>271</v>
      </c>
      <c r="Y316" s="75">
        <v>20</v>
      </c>
      <c r="Z316" s="75">
        <v>0</v>
      </c>
    </row>
    <row r="317" spans="1:26" x14ac:dyDescent="0.25">
      <c r="A317" s="73">
        <v>186371946</v>
      </c>
      <c r="B317" s="73" t="s">
        <v>312</v>
      </c>
      <c r="C317" s="73">
        <v>186371946</v>
      </c>
      <c r="D317" s="73" t="s">
        <v>87</v>
      </c>
      <c r="E317" s="123">
        <v>0.6</v>
      </c>
      <c r="F317" s="123">
        <v>0.70000000000000007</v>
      </c>
      <c r="G317" s="89">
        <v>1</v>
      </c>
      <c r="H317" s="50"/>
      <c r="I317" s="75">
        <v>20</v>
      </c>
      <c r="J317" s="75">
        <v>0</v>
      </c>
      <c r="L317" s="74" t="s">
        <v>313</v>
      </c>
      <c r="O317" s="154">
        <v>194349266</v>
      </c>
      <c r="P317" s="74" t="s">
        <v>316</v>
      </c>
      <c r="Q317" s="154" t="s">
        <v>342</v>
      </c>
      <c r="R317" s="74" t="s">
        <v>318</v>
      </c>
      <c r="S317" s="73" t="s">
        <v>87</v>
      </c>
      <c r="T317" s="123">
        <v>0.2</v>
      </c>
      <c r="U317" s="123">
        <v>0.1</v>
      </c>
      <c r="V317" s="123">
        <v>0.1</v>
      </c>
      <c r="W317" s="89">
        <v>1</v>
      </c>
      <c r="X317" s="74" t="s">
        <v>271</v>
      </c>
      <c r="Y317" s="75">
        <v>20</v>
      </c>
      <c r="Z317" s="75">
        <v>0</v>
      </c>
    </row>
    <row r="318" spans="1:26" x14ac:dyDescent="0.25">
      <c r="A318" s="73">
        <v>183275961</v>
      </c>
      <c r="B318" s="73" t="s">
        <v>350</v>
      </c>
      <c r="C318" s="73">
        <v>183275961</v>
      </c>
      <c r="D318" s="73" t="s">
        <v>87</v>
      </c>
      <c r="E318" s="123">
        <v>0.6</v>
      </c>
      <c r="F318" s="123">
        <v>0.70000000000000007</v>
      </c>
      <c r="G318" s="89">
        <v>1</v>
      </c>
      <c r="H318" s="50"/>
      <c r="I318" s="75">
        <v>20</v>
      </c>
      <c r="J318" s="75">
        <v>0</v>
      </c>
      <c r="L318" s="74" t="s">
        <v>313</v>
      </c>
      <c r="Q318" s="154" t="s">
        <v>342</v>
      </c>
      <c r="R318" s="74" t="s">
        <v>318</v>
      </c>
      <c r="S318" s="73" t="s">
        <v>87</v>
      </c>
      <c r="T318" s="123">
        <v>0.2</v>
      </c>
      <c r="U318" s="123">
        <v>0.1</v>
      </c>
      <c r="V318" s="123">
        <v>0.1</v>
      </c>
      <c r="W318" s="89">
        <v>1</v>
      </c>
      <c r="X318" s="74" t="s">
        <v>271</v>
      </c>
      <c r="Y318" s="75">
        <v>20</v>
      </c>
      <c r="Z318" s="75">
        <v>0</v>
      </c>
    </row>
    <row r="319" spans="1:26" x14ac:dyDescent="0.25">
      <c r="A319" s="73">
        <v>183288408</v>
      </c>
      <c r="B319" s="73" t="s">
        <v>351</v>
      </c>
      <c r="C319" s="73">
        <v>183288408</v>
      </c>
      <c r="D319" s="73" t="s">
        <v>87</v>
      </c>
      <c r="E319" s="123">
        <v>0.6</v>
      </c>
      <c r="F319" s="123">
        <v>0.70000000000000007</v>
      </c>
      <c r="G319" s="89">
        <v>1</v>
      </c>
      <c r="H319" s="50"/>
      <c r="I319" s="75">
        <v>20</v>
      </c>
      <c r="J319" s="75">
        <v>0</v>
      </c>
      <c r="L319" s="74" t="s">
        <v>313</v>
      </c>
      <c r="M319" s="172"/>
      <c r="Q319" s="154" t="s">
        <v>342</v>
      </c>
      <c r="R319" s="74" t="s">
        <v>318</v>
      </c>
      <c r="S319" s="73" t="s">
        <v>87</v>
      </c>
      <c r="T319" s="123">
        <v>0.2</v>
      </c>
      <c r="U319" s="123">
        <v>0.1</v>
      </c>
      <c r="V319" s="123">
        <v>0.1</v>
      </c>
      <c r="W319" s="89">
        <v>1</v>
      </c>
      <c r="X319" s="74" t="s">
        <v>271</v>
      </c>
      <c r="Y319" s="75">
        <v>20</v>
      </c>
      <c r="Z319" s="75">
        <v>0</v>
      </c>
    </row>
    <row r="320" spans="1:26" ht="15.75" customHeight="1" x14ac:dyDescent="0.25">
      <c r="A320" s="73">
        <v>197108674</v>
      </c>
      <c r="B320" s="73" t="s">
        <v>352</v>
      </c>
      <c r="C320" s="73">
        <v>197108674</v>
      </c>
      <c r="D320" s="73" t="s">
        <v>87</v>
      </c>
      <c r="E320" s="123">
        <v>0.6</v>
      </c>
      <c r="F320" s="123">
        <v>0.70000000000000007</v>
      </c>
      <c r="G320" s="89">
        <v>1</v>
      </c>
      <c r="H320" s="50"/>
      <c r="I320" s="75">
        <v>20</v>
      </c>
      <c r="J320" s="75">
        <v>0</v>
      </c>
      <c r="L320" s="74" t="s">
        <v>313</v>
      </c>
      <c r="M320" s="154">
        <v>197108674</v>
      </c>
      <c r="N320" s="74" t="s">
        <v>352</v>
      </c>
      <c r="O320" s="154">
        <v>197119470</v>
      </c>
      <c r="P320" s="74" t="s">
        <v>317</v>
      </c>
      <c r="Q320" s="154" t="s">
        <v>342</v>
      </c>
      <c r="R320" s="74" t="s">
        <v>318</v>
      </c>
      <c r="S320" s="73" t="s">
        <v>87</v>
      </c>
      <c r="T320" s="123">
        <v>0.2</v>
      </c>
      <c r="U320" s="123">
        <v>0.1</v>
      </c>
      <c r="V320" s="123">
        <v>0.1</v>
      </c>
      <c r="W320" s="89">
        <v>1</v>
      </c>
      <c r="X320" s="74" t="s">
        <v>271</v>
      </c>
      <c r="Y320" s="75">
        <v>20</v>
      </c>
      <c r="Z320" s="75">
        <v>0</v>
      </c>
    </row>
    <row r="321" spans="1:26" x14ac:dyDescent="0.25">
      <c r="A321" s="73">
        <v>142156311</v>
      </c>
      <c r="B321" s="73" t="s">
        <v>353</v>
      </c>
      <c r="C321" s="73">
        <v>142156311</v>
      </c>
      <c r="D321" s="73" t="s">
        <v>87</v>
      </c>
      <c r="E321" s="123">
        <v>0.6</v>
      </c>
      <c r="F321" s="123">
        <v>0.70000000000000007</v>
      </c>
      <c r="G321" s="89">
        <v>1</v>
      </c>
      <c r="H321" s="50"/>
      <c r="I321" s="75">
        <v>20</v>
      </c>
      <c r="J321" s="75">
        <v>0</v>
      </c>
      <c r="L321" s="74" t="s">
        <v>313</v>
      </c>
      <c r="O321" s="154" t="s">
        <v>271</v>
      </c>
      <c r="P321" s="74" t="s">
        <v>271</v>
      </c>
      <c r="Q321" s="154" t="s">
        <v>342</v>
      </c>
      <c r="R321" s="74" t="s">
        <v>318</v>
      </c>
      <c r="S321" s="73" t="s">
        <v>87</v>
      </c>
      <c r="T321" s="123">
        <v>0.2</v>
      </c>
      <c r="U321" s="123">
        <v>0.1</v>
      </c>
      <c r="V321" s="123">
        <v>0.1</v>
      </c>
      <c r="W321" s="89">
        <v>1</v>
      </c>
      <c r="X321" s="74" t="s">
        <v>271</v>
      </c>
      <c r="Y321" s="75">
        <v>20</v>
      </c>
      <c r="Z321" s="75">
        <v>0</v>
      </c>
    </row>
    <row r="322" spans="1:26" x14ac:dyDescent="0.25">
      <c r="A322" s="73">
        <v>194325794</v>
      </c>
      <c r="B322" s="145" t="s">
        <v>315</v>
      </c>
      <c r="C322" s="73">
        <v>194325794</v>
      </c>
      <c r="D322" s="73" t="s">
        <v>87</v>
      </c>
      <c r="E322" s="123">
        <v>0.6</v>
      </c>
      <c r="F322" s="123">
        <v>0.70000000000000007</v>
      </c>
      <c r="G322" s="89">
        <v>1</v>
      </c>
      <c r="H322" s="50"/>
      <c r="I322" s="75">
        <v>20</v>
      </c>
      <c r="J322" s="75">
        <v>0</v>
      </c>
      <c r="L322" s="74" t="s">
        <v>313</v>
      </c>
      <c r="M322" s="154">
        <v>194185477</v>
      </c>
      <c r="N322" s="74" t="s">
        <v>444</v>
      </c>
      <c r="O322" s="154">
        <v>194253291</v>
      </c>
      <c r="P322" s="74" t="s">
        <v>316</v>
      </c>
      <c r="Q322" s="154" t="s">
        <v>342</v>
      </c>
      <c r="R322" s="74" t="s">
        <v>318</v>
      </c>
      <c r="S322" s="73" t="s">
        <v>87</v>
      </c>
      <c r="T322" s="123">
        <v>0.2</v>
      </c>
      <c r="U322" s="123">
        <v>0.1</v>
      </c>
      <c r="V322" s="123">
        <v>0.1</v>
      </c>
      <c r="W322" s="89">
        <v>1</v>
      </c>
      <c r="X322" s="74" t="s">
        <v>271</v>
      </c>
      <c r="Y322" s="75">
        <v>20</v>
      </c>
      <c r="Z322" s="75">
        <v>0</v>
      </c>
    </row>
    <row r="323" spans="1:26" x14ac:dyDescent="0.25">
      <c r="A323" s="73">
        <v>171453752</v>
      </c>
      <c r="B323" s="73" t="s">
        <v>354</v>
      </c>
      <c r="C323" s="73">
        <v>171453752</v>
      </c>
      <c r="D323" s="73" t="s">
        <v>87</v>
      </c>
      <c r="E323" s="123">
        <v>0.6</v>
      </c>
      <c r="F323" s="123">
        <v>0.70000000000000007</v>
      </c>
      <c r="G323" s="89">
        <v>1</v>
      </c>
      <c r="H323" s="50"/>
      <c r="I323" s="75">
        <v>20</v>
      </c>
      <c r="J323" s="75">
        <v>0</v>
      </c>
      <c r="L323" s="74" t="s">
        <v>313</v>
      </c>
      <c r="O323" s="154">
        <v>171746619</v>
      </c>
      <c r="P323" s="74" t="s">
        <v>355</v>
      </c>
      <c r="Q323" s="154" t="s">
        <v>342</v>
      </c>
      <c r="R323" s="74" t="s">
        <v>318</v>
      </c>
      <c r="S323" s="73" t="s">
        <v>87</v>
      </c>
      <c r="T323" s="123">
        <v>0.2</v>
      </c>
      <c r="U323" s="123">
        <v>0.1</v>
      </c>
      <c r="V323" s="123">
        <v>0.1</v>
      </c>
      <c r="W323" s="89">
        <v>1</v>
      </c>
      <c r="X323" s="74" t="s">
        <v>271</v>
      </c>
      <c r="Y323" s="75">
        <v>20</v>
      </c>
      <c r="Z323" s="75">
        <v>0</v>
      </c>
    </row>
    <row r="324" spans="1:26" x14ac:dyDescent="0.25">
      <c r="A324" s="73">
        <v>141861656</v>
      </c>
      <c r="B324" s="73" t="s">
        <v>356</v>
      </c>
      <c r="C324" s="73">
        <v>141861656</v>
      </c>
      <c r="D324" s="73" t="s">
        <v>87</v>
      </c>
      <c r="E324" s="123">
        <v>0.6</v>
      </c>
      <c r="F324" s="123">
        <v>0.70000000000000007</v>
      </c>
      <c r="G324" s="89">
        <v>1</v>
      </c>
      <c r="H324" s="50"/>
      <c r="I324" s="75">
        <v>20</v>
      </c>
      <c r="J324" s="75">
        <v>0</v>
      </c>
      <c r="M324" s="154" t="s">
        <v>271</v>
      </c>
      <c r="N324" s="74" t="s">
        <v>271</v>
      </c>
      <c r="O324" s="154" t="s">
        <v>271</v>
      </c>
      <c r="P324" s="74" t="s">
        <v>271</v>
      </c>
      <c r="Q324" s="154" t="s">
        <v>271</v>
      </c>
      <c r="R324" s="74" t="s">
        <v>271</v>
      </c>
      <c r="S324" s="74" t="s">
        <v>271</v>
      </c>
      <c r="T324" s="74" t="s">
        <v>271</v>
      </c>
      <c r="U324" s="74" t="s">
        <v>271</v>
      </c>
      <c r="V324" s="74" t="s">
        <v>271</v>
      </c>
      <c r="W324" s="74" t="s">
        <v>271</v>
      </c>
      <c r="X324" s="74" t="s">
        <v>271</v>
      </c>
      <c r="Y324" s="75">
        <v>20</v>
      </c>
      <c r="Z324" s="74" t="s">
        <v>271</v>
      </c>
    </row>
    <row r="325" spans="1:26" x14ac:dyDescent="0.25">
      <c r="A325" s="73">
        <v>201471498</v>
      </c>
      <c r="B325" s="73" t="s">
        <v>357</v>
      </c>
      <c r="C325" s="73">
        <v>201471498</v>
      </c>
      <c r="D325" s="73" t="s">
        <v>87</v>
      </c>
      <c r="E325" s="123">
        <v>0.6</v>
      </c>
      <c r="F325" s="123">
        <v>0.70000000000000007</v>
      </c>
      <c r="G325" s="89">
        <v>1</v>
      </c>
      <c r="H325" s="50"/>
      <c r="I325" s="75">
        <v>20</v>
      </c>
      <c r="J325" s="75">
        <v>0</v>
      </c>
      <c r="L325" s="74" t="s">
        <v>313</v>
      </c>
      <c r="M325" s="154">
        <v>201471498</v>
      </c>
      <c r="N325" s="74" t="s">
        <v>357</v>
      </c>
      <c r="O325" s="154" t="s">
        <v>271</v>
      </c>
      <c r="P325" s="74" t="s">
        <v>271</v>
      </c>
      <c r="Q325" s="154" t="s">
        <v>342</v>
      </c>
      <c r="R325" s="74" t="s">
        <v>318</v>
      </c>
      <c r="S325" s="73" t="s">
        <v>87</v>
      </c>
      <c r="T325" s="123">
        <v>0.2</v>
      </c>
      <c r="U325" s="123">
        <v>0.1</v>
      </c>
      <c r="V325" s="123">
        <v>0.1</v>
      </c>
      <c r="W325" s="89">
        <v>1</v>
      </c>
      <c r="X325" s="74" t="s">
        <v>271</v>
      </c>
      <c r="Y325" s="75">
        <v>20</v>
      </c>
      <c r="Z325" s="75">
        <v>0</v>
      </c>
    </row>
    <row r="326" spans="1:26" x14ac:dyDescent="0.25">
      <c r="A326" s="73">
        <v>171868816</v>
      </c>
      <c r="B326" s="73" t="s">
        <v>358</v>
      </c>
      <c r="C326" s="73">
        <v>171868816</v>
      </c>
      <c r="D326" s="73" t="s">
        <v>87</v>
      </c>
      <c r="E326" s="123">
        <v>0.6</v>
      </c>
      <c r="F326" s="123">
        <v>0.70000000000000007</v>
      </c>
      <c r="G326" s="89">
        <v>1</v>
      </c>
      <c r="H326" s="50"/>
      <c r="I326" s="75">
        <v>20</v>
      </c>
      <c r="J326" s="75">
        <v>0</v>
      </c>
      <c r="L326" s="74" t="s">
        <v>313</v>
      </c>
      <c r="O326" s="154">
        <v>171746619</v>
      </c>
      <c r="P326" s="74" t="s">
        <v>355</v>
      </c>
      <c r="Q326" s="154" t="s">
        <v>342</v>
      </c>
      <c r="R326" s="74" t="s">
        <v>318</v>
      </c>
      <c r="S326" s="73" t="s">
        <v>87</v>
      </c>
      <c r="T326" s="123">
        <v>0.2</v>
      </c>
      <c r="U326" s="123">
        <v>0.1</v>
      </c>
      <c r="V326" s="123">
        <v>0.1</v>
      </c>
      <c r="W326" s="89">
        <v>1</v>
      </c>
      <c r="X326" s="74" t="s">
        <v>271</v>
      </c>
      <c r="Y326" s="75">
        <v>20</v>
      </c>
      <c r="Z326" s="75">
        <v>0</v>
      </c>
    </row>
    <row r="327" spans="1:26" x14ac:dyDescent="0.25">
      <c r="A327" s="73">
        <v>197119470</v>
      </c>
      <c r="B327" s="73" t="s">
        <v>317</v>
      </c>
      <c r="C327" s="73">
        <v>197119470</v>
      </c>
      <c r="D327" s="73" t="s">
        <v>87</v>
      </c>
      <c r="E327" s="123">
        <v>0.6</v>
      </c>
      <c r="F327" s="123">
        <v>0.70000000000000007</v>
      </c>
      <c r="G327" s="89">
        <v>1</v>
      </c>
      <c r="H327" s="50"/>
      <c r="I327" s="75">
        <v>20</v>
      </c>
      <c r="J327" s="75">
        <v>0</v>
      </c>
      <c r="L327" s="74" t="s">
        <v>313</v>
      </c>
      <c r="O327" s="154">
        <v>197119470</v>
      </c>
      <c r="P327" s="74" t="s">
        <v>317</v>
      </c>
      <c r="Q327" s="154" t="s">
        <v>342</v>
      </c>
      <c r="R327" s="74" t="s">
        <v>318</v>
      </c>
      <c r="S327" s="73" t="s">
        <v>87</v>
      </c>
      <c r="T327" s="123">
        <v>0.2</v>
      </c>
      <c r="U327" s="123">
        <v>0.1</v>
      </c>
      <c r="V327" s="123">
        <v>0.1</v>
      </c>
      <c r="W327" s="89">
        <v>1</v>
      </c>
      <c r="X327" s="74" t="s">
        <v>271</v>
      </c>
      <c r="Y327" s="75">
        <v>20</v>
      </c>
      <c r="Z327" s="75">
        <v>0</v>
      </c>
    </row>
    <row r="328" spans="1:26" x14ac:dyDescent="0.25">
      <c r="A328" s="73">
        <v>194253291</v>
      </c>
      <c r="B328" s="73" t="s">
        <v>316</v>
      </c>
      <c r="C328" s="73">
        <v>194253291</v>
      </c>
      <c r="D328" s="73" t="s">
        <v>87</v>
      </c>
      <c r="E328" s="123">
        <v>0.6</v>
      </c>
      <c r="F328" s="123">
        <v>0.70000000000000007</v>
      </c>
      <c r="G328" s="89">
        <v>1</v>
      </c>
      <c r="H328" s="50"/>
      <c r="I328" s="75">
        <v>20</v>
      </c>
      <c r="J328" s="75">
        <v>0</v>
      </c>
      <c r="L328" s="74" t="s">
        <v>313</v>
      </c>
      <c r="M328" s="154">
        <v>194185477</v>
      </c>
      <c r="N328" s="74" t="s">
        <v>444</v>
      </c>
      <c r="O328" s="154">
        <v>194253291</v>
      </c>
      <c r="P328" s="74" t="s">
        <v>316</v>
      </c>
      <c r="Q328" s="154" t="s">
        <v>342</v>
      </c>
      <c r="R328" s="74" t="s">
        <v>318</v>
      </c>
      <c r="S328" s="73" t="s">
        <v>87</v>
      </c>
      <c r="T328" s="123">
        <v>0.2</v>
      </c>
      <c r="U328" s="123">
        <v>0.1</v>
      </c>
      <c r="V328" s="123">
        <v>0.1</v>
      </c>
      <c r="W328" s="89">
        <v>1</v>
      </c>
      <c r="X328" s="74" t="s">
        <v>271</v>
      </c>
      <c r="Y328" s="75">
        <v>20</v>
      </c>
      <c r="Z328" s="75">
        <v>0</v>
      </c>
    </row>
    <row r="329" spans="1:26" x14ac:dyDescent="0.25">
      <c r="A329" s="73">
        <v>171746619</v>
      </c>
      <c r="B329" s="73" t="s">
        <v>355</v>
      </c>
      <c r="C329" s="73">
        <v>171746619</v>
      </c>
      <c r="D329" s="73" t="s">
        <v>87</v>
      </c>
      <c r="E329" s="123">
        <v>0.6</v>
      </c>
      <c r="F329" s="123">
        <v>0.70000000000000007</v>
      </c>
      <c r="G329" s="89">
        <v>1</v>
      </c>
      <c r="H329" s="50"/>
      <c r="I329" s="75">
        <v>20</v>
      </c>
      <c r="J329" s="75">
        <v>0</v>
      </c>
      <c r="L329" s="74" t="s">
        <v>313</v>
      </c>
      <c r="O329" s="154">
        <v>171746619</v>
      </c>
      <c r="P329" s="74" t="s">
        <v>355</v>
      </c>
      <c r="Q329" s="154" t="s">
        <v>342</v>
      </c>
      <c r="R329" s="74" t="s">
        <v>318</v>
      </c>
      <c r="S329" s="73" t="s">
        <v>87</v>
      </c>
      <c r="T329" s="123">
        <v>0.2</v>
      </c>
      <c r="U329" s="123">
        <v>0.1</v>
      </c>
      <c r="V329" s="123">
        <v>0.1</v>
      </c>
      <c r="W329" s="89">
        <v>1</v>
      </c>
      <c r="X329" s="74" t="s">
        <v>271</v>
      </c>
      <c r="Y329" s="75">
        <v>20</v>
      </c>
      <c r="Z329" s="75">
        <v>0</v>
      </c>
    </row>
    <row r="330" spans="1:26" x14ac:dyDescent="0.25">
      <c r="A330" s="175" t="s">
        <v>714</v>
      </c>
      <c r="B330" s="73" t="s">
        <v>359</v>
      </c>
      <c r="C330" s="175" t="s">
        <v>714</v>
      </c>
      <c r="D330" s="73" t="s">
        <v>87</v>
      </c>
      <c r="E330" s="123">
        <v>0.6</v>
      </c>
      <c r="F330" s="123">
        <v>0.70000000000000007</v>
      </c>
      <c r="G330" s="89">
        <v>1</v>
      </c>
      <c r="H330" s="50"/>
      <c r="I330" s="75">
        <v>20</v>
      </c>
      <c r="J330" s="75">
        <v>0</v>
      </c>
      <c r="L330" s="74" t="s">
        <v>313</v>
      </c>
      <c r="M330" s="176" t="s">
        <v>346</v>
      </c>
      <c r="N330" s="74" t="s">
        <v>347</v>
      </c>
      <c r="O330" s="176">
        <v>1111</v>
      </c>
      <c r="P330" s="74" t="s">
        <v>348</v>
      </c>
      <c r="Q330" s="154" t="s">
        <v>342</v>
      </c>
      <c r="R330" s="74" t="s">
        <v>318</v>
      </c>
      <c r="S330" s="73" t="s">
        <v>87</v>
      </c>
      <c r="T330" s="123">
        <v>0.2</v>
      </c>
      <c r="U330" s="123">
        <v>0.1</v>
      </c>
      <c r="V330" s="123">
        <v>0.1</v>
      </c>
      <c r="W330" s="89">
        <v>1</v>
      </c>
      <c r="X330" s="74" t="s">
        <v>271</v>
      </c>
      <c r="Y330" s="75">
        <v>20</v>
      </c>
      <c r="Z330" s="75">
        <v>0</v>
      </c>
    </row>
    <row r="331" spans="1:26" x14ac:dyDescent="0.25">
      <c r="A331" s="73">
        <v>197276077</v>
      </c>
      <c r="B331" s="73" t="s">
        <v>360</v>
      </c>
      <c r="C331" s="73">
        <v>197276077</v>
      </c>
      <c r="D331" s="73" t="s">
        <v>87</v>
      </c>
      <c r="E331" s="123">
        <v>0.6</v>
      </c>
      <c r="F331" s="123">
        <v>0.70000000000000007</v>
      </c>
      <c r="G331" s="89">
        <v>1</v>
      </c>
      <c r="H331" s="50"/>
      <c r="I331" s="75">
        <v>20</v>
      </c>
      <c r="J331" s="75">
        <v>0</v>
      </c>
      <c r="L331" s="74" t="s">
        <v>313</v>
      </c>
      <c r="M331" s="154">
        <v>197108674</v>
      </c>
      <c r="N331" s="74" t="s">
        <v>352</v>
      </c>
      <c r="O331" s="154">
        <v>197119470</v>
      </c>
      <c r="P331" s="74" t="s">
        <v>317</v>
      </c>
      <c r="Q331" s="154" t="s">
        <v>342</v>
      </c>
      <c r="R331" s="74" t="s">
        <v>318</v>
      </c>
      <c r="S331" s="73" t="s">
        <v>87</v>
      </c>
      <c r="T331" s="123">
        <v>0.2</v>
      </c>
      <c r="U331" s="123">
        <v>0.1</v>
      </c>
      <c r="V331" s="123">
        <v>0.1</v>
      </c>
      <c r="W331" s="89">
        <v>1</v>
      </c>
      <c r="X331" s="74" t="s">
        <v>271</v>
      </c>
      <c r="Y331" s="75">
        <v>20</v>
      </c>
      <c r="Z331" s="75">
        <v>0</v>
      </c>
    </row>
    <row r="332" spans="1:26" x14ac:dyDescent="0.25">
      <c r="A332" s="73">
        <v>194061333</v>
      </c>
      <c r="B332" s="145" t="s">
        <v>361</v>
      </c>
      <c r="C332" s="73">
        <v>194061333</v>
      </c>
      <c r="D332" s="73" t="s">
        <v>87</v>
      </c>
      <c r="E332" s="123">
        <v>0.6</v>
      </c>
      <c r="F332" s="123">
        <v>0.70000000000000007</v>
      </c>
      <c r="G332" s="89">
        <v>1</v>
      </c>
      <c r="H332" s="50"/>
      <c r="I332" s="75">
        <v>20</v>
      </c>
      <c r="J332" s="75">
        <v>0</v>
      </c>
      <c r="L332" s="74" t="s">
        <v>313</v>
      </c>
      <c r="M332" s="154">
        <v>194185477</v>
      </c>
      <c r="N332" s="74" t="s">
        <v>444</v>
      </c>
      <c r="O332" s="154">
        <v>194253291</v>
      </c>
      <c r="P332" s="74" t="s">
        <v>316</v>
      </c>
      <c r="Q332" s="154" t="s">
        <v>342</v>
      </c>
      <c r="R332" s="74" t="s">
        <v>318</v>
      </c>
      <c r="S332" s="73" t="s">
        <v>87</v>
      </c>
      <c r="T332" s="123">
        <v>0.2</v>
      </c>
      <c r="U332" s="123">
        <v>0.1</v>
      </c>
      <c r="V332" s="123">
        <v>0.1</v>
      </c>
      <c r="W332" s="89">
        <v>1</v>
      </c>
      <c r="X332" s="74" t="s">
        <v>271</v>
      </c>
      <c r="Y332" s="75">
        <v>20</v>
      </c>
      <c r="Z332" s="75">
        <v>0</v>
      </c>
    </row>
    <row r="333" spans="1:26" x14ac:dyDescent="0.25">
      <c r="A333" s="73">
        <v>194498266</v>
      </c>
      <c r="B333" s="73" t="s">
        <v>362</v>
      </c>
      <c r="C333" s="73">
        <v>194498266</v>
      </c>
      <c r="D333" s="73" t="s">
        <v>87</v>
      </c>
      <c r="E333" s="123">
        <v>0.6</v>
      </c>
      <c r="F333" s="123">
        <v>0.70000000000000007</v>
      </c>
      <c r="G333" s="89">
        <v>1</v>
      </c>
      <c r="H333" s="50"/>
      <c r="I333" s="75">
        <v>20</v>
      </c>
      <c r="J333" s="75">
        <v>0</v>
      </c>
      <c r="L333" s="74" t="s">
        <v>313</v>
      </c>
      <c r="M333" s="154">
        <v>194185477</v>
      </c>
      <c r="N333" s="74" t="s">
        <v>444</v>
      </c>
      <c r="O333" s="154">
        <v>194253291</v>
      </c>
      <c r="P333" s="74" t="s">
        <v>316</v>
      </c>
      <c r="Q333" s="154" t="s">
        <v>342</v>
      </c>
      <c r="R333" s="74" t="s">
        <v>318</v>
      </c>
      <c r="S333" s="73" t="s">
        <v>87</v>
      </c>
      <c r="T333" s="123">
        <v>0.2</v>
      </c>
      <c r="U333" s="123">
        <v>0.1</v>
      </c>
      <c r="V333" s="123">
        <v>0.1</v>
      </c>
      <c r="W333" s="89">
        <v>1</v>
      </c>
      <c r="X333" s="74" t="s">
        <v>271</v>
      </c>
      <c r="Y333" s="75">
        <v>20</v>
      </c>
      <c r="Z333" s="75">
        <v>0</v>
      </c>
    </row>
    <row r="334" spans="1:26" x14ac:dyDescent="0.25">
      <c r="A334" s="73">
        <v>194536144</v>
      </c>
      <c r="B334" s="73" t="s">
        <v>340</v>
      </c>
      <c r="C334" s="73">
        <v>194536144</v>
      </c>
      <c r="D334" s="73" t="s">
        <v>87</v>
      </c>
      <c r="E334" s="123">
        <v>0.6</v>
      </c>
      <c r="F334" s="123">
        <v>0.70000000000000007</v>
      </c>
      <c r="G334" s="89">
        <v>1</v>
      </c>
      <c r="H334" s="50"/>
      <c r="I334" s="75">
        <v>20</v>
      </c>
      <c r="J334" s="75">
        <v>0</v>
      </c>
      <c r="L334" s="74" t="s">
        <v>313</v>
      </c>
      <c r="M334" s="154">
        <v>194185477</v>
      </c>
      <c r="N334" s="74" t="s">
        <v>444</v>
      </c>
      <c r="O334" s="154">
        <v>194253291</v>
      </c>
      <c r="P334" s="74" t="s">
        <v>316</v>
      </c>
      <c r="Q334" s="154" t="s">
        <v>342</v>
      </c>
      <c r="R334" s="74" t="s">
        <v>318</v>
      </c>
      <c r="S334" s="73" t="s">
        <v>87</v>
      </c>
      <c r="T334" s="123">
        <v>0.2</v>
      </c>
      <c r="U334" s="123">
        <v>0.1</v>
      </c>
      <c r="V334" s="123">
        <v>0.1</v>
      </c>
      <c r="W334" s="89">
        <v>1</v>
      </c>
      <c r="X334" s="74" t="str">
        <f>""</f>
        <v/>
      </c>
      <c r="Y334" s="75">
        <v>20</v>
      </c>
      <c r="Z334" s="75">
        <v>0</v>
      </c>
    </row>
    <row r="335" spans="1:26" x14ac:dyDescent="0.25">
      <c r="A335" s="73">
        <v>182431383</v>
      </c>
      <c r="B335" s="73" t="s">
        <v>363</v>
      </c>
      <c r="C335" s="73">
        <v>182431383</v>
      </c>
      <c r="D335" s="73" t="s">
        <v>110</v>
      </c>
      <c r="E335" s="123">
        <v>0.6</v>
      </c>
      <c r="F335" s="123">
        <v>0.70000000000000007</v>
      </c>
      <c r="G335" s="89">
        <v>1</v>
      </c>
      <c r="H335" s="50"/>
      <c r="I335" s="75">
        <v>20</v>
      </c>
      <c r="J335" s="75">
        <v>0</v>
      </c>
      <c r="M335" s="154" t="s">
        <v>271</v>
      </c>
      <c r="N335" s="74" t="s">
        <v>271</v>
      </c>
      <c r="O335" s="154" t="s">
        <v>271</v>
      </c>
      <c r="P335" s="74" t="s">
        <v>271</v>
      </c>
      <c r="Q335" s="154" t="s">
        <v>271</v>
      </c>
      <c r="R335" s="74" t="s">
        <v>271</v>
      </c>
      <c r="S335" s="74" t="s">
        <v>271</v>
      </c>
      <c r="T335" s="74" t="s">
        <v>271</v>
      </c>
      <c r="U335" s="74" t="s">
        <v>271</v>
      </c>
      <c r="V335" s="74" t="s">
        <v>271</v>
      </c>
      <c r="W335" s="74" t="s">
        <v>271</v>
      </c>
      <c r="X335" s="74" t="s">
        <v>271</v>
      </c>
      <c r="Y335" s="74" t="s">
        <v>271</v>
      </c>
      <c r="Z335" s="74" t="s">
        <v>271</v>
      </c>
    </row>
    <row r="336" spans="1:26" x14ac:dyDescent="0.25">
      <c r="A336" s="73">
        <v>12109225</v>
      </c>
      <c r="B336" s="73" t="s">
        <v>364</v>
      </c>
      <c r="C336" s="73">
        <v>12109225</v>
      </c>
      <c r="D336" s="73" t="s">
        <v>110</v>
      </c>
      <c r="E336" s="123">
        <v>0.6</v>
      </c>
      <c r="F336" s="123">
        <v>0.70000000000000007</v>
      </c>
      <c r="G336" s="89">
        <v>1</v>
      </c>
      <c r="H336" s="50"/>
      <c r="I336" s="75">
        <v>20</v>
      </c>
      <c r="J336" s="75">
        <v>0</v>
      </c>
      <c r="M336" s="154" t="s">
        <v>271</v>
      </c>
      <c r="N336" s="74" t="s">
        <v>271</v>
      </c>
      <c r="O336" s="154" t="s">
        <v>271</v>
      </c>
      <c r="P336" s="74" t="s">
        <v>271</v>
      </c>
      <c r="Q336" s="154" t="s">
        <v>271</v>
      </c>
      <c r="R336" s="74" t="s">
        <v>271</v>
      </c>
      <c r="S336" s="74" t="s">
        <v>271</v>
      </c>
      <c r="T336" s="74" t="s">
        <v>271</v>
      </c>
      <c r="U336" s="74" t="s">
        <v>271</v>
      </c>
      <c r="V336" s="74" t="s">
        <v>271</v>
      </c>
      <c r="W336" s="74" t="s">
        <v>271</v>
      </c>
      <c r="X336" s="74" t="s">
        <v>271</v>
      </c>
      <c r="Y336" s="74" t="s">
        <v>271</v>
      </c>
      <c r="Z336" s="74" t="s">
        <v>271</v>
      </c>
    </row>
    <row r="337" spans="1:26" x14ac:dyDescent="0.25">
      <c r="A337" s="73">
        <v>100973743</v>
      </c>
      <c r="B337" s="73" t="s">
        <v>365</v>
      </c>
      <c r="C337" s="73">
        <v>100973743</v>
      </c>
      <c r="D337" s="73" t="s">
        <v>87</v>
      </c>
      <c r="E337" s="123">
        <v>0.6</v>
      </c>
      <c r="F337" s="123">
        <v>0.70000000000000007</v>
      </c>
      <c r="G337" s="89">
        <v>1</v>
      </c>
      <c r="H337" s="50"/>
      <c r="I337" s="75">
        <v>20</v>
      </c>
      <c r="J337" s="75">
        <v>0</v>
      </c>
      <c r="M337" s="154" t="s">
        <v>271</v>
      </c>
      <c r="N337" s="74" t="s">
        <v>271</v>
      </c>
      <c r="O337" s="154" t="s">
        <v>271</v>
      </c>
      <c r="P337" s="74" t="s">
        <v>271</v>
      </c>
      <c r="Q337" s="154" t="s">
        <v>271</v>
      </c>
      <c r="R337" s="74" t="s">
        <v>271</v>
      </c>
      <c r="S337" s="74" t="s">
        <v>271</v>
      </c>
      <c r="T337" s="74" t="s">
        <v>271</v>
      </c>
      <c r="U337" s="74" t="s">
        <v>271</v>
      </c>
      <c r="V337" s="74" t="s">
        <v>271</v>
      </c>
      <c r="W337" s="74" t="s">
        <v>271</v>
      </c>
      <c r="X337" s="74" t="s">
        <v>271</v>
      </c>
      <c r="Y337" s="74" t="s">
        <v>271</v>
      </c>
      <c r="Z337" s="74" t="s">
        <v>271</v>
      </c>
    </row>
    <row r="338" spans="1:26" x14ac:dyDescent="0.25">
      <c r="A338" s="73">
        <v>141939885</v>
      </c>
      <c r="B338" s="73" t="s">
        <v>366</v>
      </c>
      <c r="C338" s="73">
        <v>141939885</v>
      </c>
      <c r="D338" s="73" t="s">
        <v>87</v>
      </c>
      <c r="E338" s="123">
        <v>0.6</v>
      </c>
      <c r="F338" s="123">
        <v>0.70000000000000007</v>
      </c>
      <c r="G338" s="89">
        <v>1</v>
      </c>
      <c r="H338" s="50"/>
      <c r="I338" s="75">
        <v>20</v>
      </c>
      <c r="J338" s="75">
        <v>0</v>
      </c>
      <c r="L338" s="74" t="s">
        <v>313</v>
      </c>
      <c r="O338" s="154" t="s">
        <v>271</v>
      </c>
      <c r="P338" s="74" t="s">
        <v>271</v>
      </c>
      <c r="Q338" s="154" t="s">
        <v>342</v>
      </c>
      <c r="R338" s="74" t="s">
        <v>318</v>
      </c>
      <c r="S338" s="73" t="s">
        <v>87</v>
      </c>
      <c r="T338" s="123">
        <v>0.2</v>
      </c>
      <c r="U338" s="123">
        <v>0.1</v>
      </c>
      <c r="V338" s="123">
        <v>0.1</v>
      </c>
      <c r="W338" s="89">
        <v>1</v>
      </c>
      <c r="X338" s="74" t="s">
        <v>271</v>
      </c>
      <c r="Y338" s="75">
        <v>20</v>
      </c>
      <c r="Z338" s="75">
        <v>0</v>
      </c>
    </row>
    <row r="339" spans="1:26" x14ac:dyDescent="0.25">
      <c r="A339" s="73">
        <v>12942013</v>
      </c>
      <c r="B339" s="73" t="s">
        <v>367</v>
      </c>
      <c r="C339" s="73">
        <v>12942013</v>
      </c>
      <c r="D339" s="73" t="s">
        <v>110</v>
      </c>
      <c r="E339" s="123">
        <v>0.6</v>
      </c>
      <c r="F339" s="123">
        <v>0.70000000000000007</v>
      </c>
      <c r="G339" s="89">
        <v>1</v>
      </c>
      <c r="H339" s="50"/>
      <c r="I339" s="75">
        <v>20</v>
      </c>
      <c r="J339" s="75">
        <v>0</v>
      </c>
      <c r="M339" s="154" t="s">
        <v>271</v>
      </c>
      <c r="N339" s="74" t="s">
        <v>271</v>
      </c>
      <c r="O339" s="154" t="s">
        <v>271</v>
      </c>
      <c r="P339" s="74" t="s">
        <v>271</v>
      </c>
      <c r="Q339" s="154" t="s">
        <v>271</v>
      </c>
      <c r="R339" s="74" t="s">
        <v>271</v>
      </c>
      <c r="S339" s="74" t="s">
        <v>271</v>
      </c>
      <c r="T339" s="74" t="s">
        <v>271</v>
      </c>
      <c r="U339" s="74" t="s">
        <v>271</v>
      </c>
      <c r="V339" s="74" t="s">
        <v>271</v>
      </c>
      <c r="W339" s="74" t="s">
        <v>271</v>
      </c>
      <c r="X339" s="74" t="s">
        <v>271</v>
      </c>
      <c r="Y339" s="74" t="s">
        <v>271</v>
      </c>
      <c r="Z339" s="74" t="s">
        <v>271</v>
      </c>
    </row>
    <row r="340" spans="1:26" x14ac:dyDescent="0.25">
      <c r="A340" s="73">
        <v>112276664</v>
      </c>
      <c r="B340" s="73" t="s">
        <v>368</v>
      </c>
      <c r="C340" s="73">
        <v>112276664</v>
      </c>
      <c r="D340" s="73" t="s">
        <v>87</v>
      </c>
      <c r="E340" s="123">
        <v>0.6</v>
      </c>
      <c r="F340" s="123">
        <v>0.70000000000000007</v>
      </c>
      <c r="G340" s="89">
        <v>1</v>
      </c>
      <c r="H340" s="50"/>
      <c r="I340" s="75">
        <v>20</v>
      </c>
      <c r="J340" s="75">
        <v>0</v>
      </c>
      <c r="M340" s="154" t="s">
        <v>271</v>
      </c>
      <c r="N340" s="74" t="s">
        <v>271</v>
      </c>
      <c r="O340" s="154" t="s">
        <v>271</v>
      </c>
      <c r="P340" s="74" t="s">
        <v>271</v>
      </c>
      <c r="Q340" s="154" t="s">
        <v>271</v>
      </c>
      <c r="R340" s="74" t="s">
        <v>271</v>
      </c>
      <c r="S340" s="74" t="s">
        <v>271</v>
      </c>
      <c r="T340" s="74" t="s">
        <v>271</v>
      </c>
      <c r="U340" s="74" t="s">
        <v>271</v>
      </c>
      <c r="V340" s="74" t="s">
        <v>271</v>
      </c>
      <c r="W340" s="74" t="s">
        <v>271</v>
      </c>
      <c r="X340" s="74" t="s">
        <v>271</v>
      </c>
      <c r="Y340" s="74" t="s">
        <v>271</v>
      </c>
      <c r="Z340" s="74" t="s">
        <v>271</v>
      </c>
    </row>
    <row r="341" spans="1:26" x14ac:dyDescent="0.25">
      <c r="A341" s="73">
        <v>37089000574</v>
      </c>
      <c r="B341" s="73" t="s">
        <v>369</v>
      </c>
      <c r="C341" s="73">
        <v>37089000574</v>
      </c>
      <c r="D341" s="73" t="s">
        <v>87</v>
      </c>
      <c r="E341" s="123">
        <v>0.6</v>
      </c>
      <c r="F341" s="123">
        <v>0.70000000000000007</v>
      </c>
      <c r="G341" s="89">
        <v>1</v>
      </c>
      <c r="H341" s="50"/>
      <c r="I341" s="75">
        <v>20</v>
      </c>
      <c r="J341" s="75">
        <v>0</v>
      </c>
      <c r="M341" s="154" t="s">
        <v>271</v>
      </c>
      <c r="N341" s="74" t="s">
        <v>271</v>
      </c>
      <c r="O341" s="154" t="s">
        <v>271</v>
      </c>
      <c r="P341" s="74" t="s">
        <v>271</v>
      </c>
      <c r="Q341" s="154" t="s">
        <v>271</v>
      </c>
      <c r="R341" s="74" t="s">
        <v>271</v>
      </c>
      <c r="S341" s="74" t="s">
        <v>271</v>
      </c>
      <c r="T341" s="74" t="s">
        <v>271</v>
      </c>
      <c r="U341" s="74" t="s">
        <v>271</v>
      </c>
      <c r="V341" s="74" t="s">
        <v>271</v>
      </c>
      <c r="W341" s="74" t="s">
        <v>271</v>
      </c>
      <c r="X341" s="74" t="s">
        <v>271</v>
      </c>
      <c r="Y341" s="74" t="s">
        <v>271</v>
      </c>
      <c r="Z341" s="74" t="s">
        <v>271</v>
      </c>
    </row>
    <row r="342" spans="1:26" x14ac:dyDescent="0.25">
      <c r="A342" s="73">
        <v>11933198</v>
      </c>
      <c r="B342" s="73" t="s">
        <v>370</v>
      </c>
      <c r="C342" s="73">
        <v>11933198</v>
      </c>
      <c r="D342" s="73" t="s">
        <v>87</v>
      </c>
      <c r="E342" s="123">
        <v>0.6</v>
      </c>
      <c r="F342" s="123">
        <v>0.70000000000000007</v>
      </c>
      <c r="G342" s="89">
        <v>1</v>
      </c>
      <c r="H342" s="50"/>
      <c r="I342" s="75">
        <v>20</v>
      </c>
      <c r="J342" s="75">
        <v>0</v>
      </c>
      <c r="M342" s="154" t="s">
        <v>271</v>
      </c>
      <c r="N342" s="74" t="s">
        <v>271</v>
      </c>
      <c r="O342" s="154" t="s">
        <v>271</v>
      </c>
      <c r="P342" s="74" t="s">
        <v>271</v>
      </c>
      <c r="Q342" s="154" t="s">
        <v>271</v>
      </c>
      <c r="R342" s="74" t="s">
        <v>271</v>
      </c>
      <c r="S342" s="74" t="s">
        <v>271</v>
      </c>
      <c r="T342" s="74" t="s">
        <v>271</v>
      </c>
      <c r="U342" s="74" t="s">
        <v>271</v>
      </c>
      <c r="V342" s="74" t="s">
        <v>271</v>
      </c>
      <c r="W342" s="74" t="s">
        <v>271</v>
      </c>
      <c r="X342" s="74" t="s">
        <v>271</v>
      </c>
      <c r="Y342" s="74" t="s">
        <v>271</v>
      </c>
      <c r="Z342" s="74" t="s">
        <v>271</v>
      </c>
    </row>
    <row r="343" spans="1:26" x14ac:dyDescent="0.25">
      <c r="A343" s="73">
        <v>13652046</v>
      </c>
      <c r="B343" s="73" t="s">
        <v>371</v>
      </c>
      <c r="C343" s="73">
        <v>13652046</v>
      </c>
      <c r="D343" s="73" t="s">
        <v>87</v>
      </c>
      <c r="E343" s="123">
        <v>0.6</v>
      </c>
      <c r="F343" s="123">
        <v>0.70000000000000007</v>
      </c>
      <c r="G343" s="89">
        <v>1</v>
      </c>
      <c r="H343" s="50"/>
      <c r="I343" s="75">
        <v>20</v>
      </c>
      <c r="J343" s="75">
        <v>0</v>
      </c>
      <c r="M343" s="154" t="s">
        <v>271</v>
      </c>
      <c r="N343" s="74" t="s">
        <v>271</v>
      </c>
      <c r="O343" s="154" t="s">
        <v>271</v>
      </c>
      <c r="P343" s="74" t="s">
        <v>271</v>
      </c>
      <c r="Q343" s="154" t="s">
        <v>271</v>
      </c>
      <c r="R343" s="74" t="s">
        <v>271</v>
      </c>
      <c r="S343" s="74" t="s">
        <v>271</v>
      </c>
      <c r="T343" s="74" t="s">
        <v>271</v>
      </c>
      <c r="U343" s="74" t="s">
        <v>271</v>
      </c>
      <c r="V343" s="74" t="s">
        <v>271</v>
      </c>
      <c r="W343" s="74" t="s">
        <v>271</v>
      </c>
      <c r="X343" s="74" t="s">
        <v>271</v>
      </c>
      <c r="Y343" s="74" t="s">
        <v>271</v>
      </c>
      <c r="Z343" s="74" t="s">
        <v>271</v>
      </c>
    </row>
    <row r="344" spans="1:26" x14ac:dyDescent="0.25">
      <c r="A344" s="73">
        <v>197116420</v>
      </c>
      <c r="B344" s="73" t="s">
        <v>372</v>
      </c>
      <c r="C344" s="73">
        <v>197116420</v>
      </c>
      <c r="D344" s="73" t="s">
        <v>87</v>
      </c>
      <c r="E344" s="123">
        <v>0.6</v>
      </c>
      <c r="F344" s="123">
        <v>0.70000000000000007</v>
      </c>
      <c r="G344" s="89">
        <v>1</v>
      </c>
      <c r="H344" s="50"/>
      <c r="I344" s="75">
        <v>20</v>
      </c>
      <c r="J344" s="75">
        <v>0</v>
      </c>
      <c r="L344" s="74" t="s">
        <v>313</v>
      </c>
      <c r="M344" s="154">
        <v>197108674</v>
      </c>
      <c r="N344" s="74" t="s">
        <v>352</v>
      </c>
      <c r="O344" s="154">
        <v>197119470</v>
      </c>
      <c r="P344" s="74" t="s">
        <v>317</v>
      </c>
      <c r="Q344" s="154" t="s">
        <v>342</v>
      </c>
      <c r="R344" s="154" t="s">
        <v>318</v>
      </c>
      <c r="S344" s="73" t="s">
        <v>87</v>
      </c>
      <c r="T344" s="123">
        <v>0.2</v>
      </c>
      <c r="U344" s="123">
        <v>0.1</v>
      </c>
      <c r="V344" s="123">
        <v>0.1</v>
      </c>
      <c r="W344" s="89">
        <v>1</v>
      </c>
      <c r="X344" s="74" t="s">
        <v>271</v>
      </c>
      <c r="Y344" s="75">
        <v>20</v>
      </c>
      <c r="Z344" s="75">
        <v>0</v>
      </c>
    </row>
    <row r="345" spans="1:26" x14ac:dyDescent="0.25">
      <c r="A345" s="73">
        <v>191709407</v>
      </c>
      <c r="B345" s="73" t="s">
        <v>373</v>
      </c>
      <c r="C345" s="73">
        <v>191709407</v>
      </c>
      <c r="D345" s="73" t="s">
        <v>87</v>
      </c>
      <c r="E345" s="123">
        <v>0.6</v>
      </c>
      <c r="F345" s="123">
        <v>0.70000000000000007</v>
      </c>
      <c r="G345" s="89">
        <v>1</v>
      </c>
      <c r="H345" s="50"/>
      <c r="I345" s="75">
        <v>20</v>
      </c>
      <c r="J345" s="75">
        <v>0</v>
      </c>
      <c r="L345" s="74" t="s">
        <v>313</v>
      </c>
      <c r="O345" s="154">
        <v>197119470</v>
      </c>
      <c r="P345" s="74" t="s">
        <v>317</v>
      </c>
      <c r="Q345" s="154" t="s">
        <v>342</v>
      </c>
      <c r="R345" s="154" t="s">
        <v>318</v>
      </c>
      <c r="S345" s="73" t="s">
        <v>87</v>
      </c>
      <c r="T345" s="123">
        <v>0.2</v>
      </c>
      <c r="U345" s="123">
        <v>0.1</v>
      </c>
      <c r="V345" s="123">
        <v>0.1</v>
      </c>
      <c r="W345" s="89">
        <v>1</v>
      </c>
      <c r="X345" s="74" t="s">
        <v>271</v>
      </c>
      <c r="Y345" s="75">
        <v>20</v>
      </c>
      <c r="Z345" s="75">
        <v>0</v>
      </c>
    </row>
    <row r="346" spans="1:26" x14ac:dyDescent="0.25">
      <c r="A346" s="73">
        <v>197153360</v>
      </c>
      <c r="B346" s="73" t="s">
        <v>715</v>
      </c>
      <c r="C346" s="73">
        <v>197153360</v>
      </c>
      <c r="D346" s="73" t="s">
        <v>87</v>
      </c>
      <c r="E346" s="123">
        <v>0.6</v>
      </c>
      <c r="F346" s="123">
        <v>0.70000000000000007</v>
      </c>
      <c r="G346" s="89">
        <v>1</v>
      </c>
      <c r="H346" s="50"/>
      <c r="I346" s="75">
        <v>20</v>
      </c>
      <c r="J346" s="75">
        <v>0</v>
      </c>
      <c r="L346" s="74" t="s">
        <v>313</v>
      </c>
      <c r="M346" s="154">
        <v>197108674</v>
      </c>
      <c r="N346" s="74" t="s">
        <v>352</v>
      </c>
      <c r="O346" s="154">
        <v>197119470</v>
      </c>
      <c r="P346" s="74" t="s">
        <v>317</v>
      </c>
      <c r="Q346" s="154" t="s">
        <v>342</v>
      </c>
      <c r="R346" s="154" t="s">
        <v>318</v>
      </c>
      <c r="S346" s="73" t="s">
        <v>87</v>
      </c>
      <c r="T346" s="123">
        <v>0.2</v>
      </c>
      <c r="U346" s="123">
        <v>0.1</v>
      </c>
      <c r="V346" s="123">
        <v>0.1</v>
      </c>
      <c r="W346" s="89">
        <v>1</v>
      </c>
      <c r="X346" s="74" t="s">
        <v>271</v>
      </c>
      <c r="Y346" s="75">
        <v>20</v>
      </c>
      <c r="Z346" s="75">
        <v>0</v>
      </c>
    </row>
    <row r="347" spans="1:26" x14ac:dyDescent="0.25">
      <c r="A347" s="73">
        <v>197211901</v>
      </c>
      <c r="B347" s="73" t="s">
        <v>716</v>
      </c>
      <c r="C347" s="73">
        <v>197211901</v>
      </c>
      <c r="D347" s="73" t="s">
        <v>87</v>
      </c>
      <c r="E347" s="123">
        <v>0.6</v>
      </c>
      <c r="F347" s="123">
        <v>0.70000000000000007</v>
      </c>
      <c r="G347" s="89">
        <v>1</v>
      </c>
      <c r="H347" s="50"/>
      <c r="I347" s="75">
        <v>20</v>
      </c>
      <c r="J347" s="75">
        <v>0</v>
      </c>
      <c r="L347" s="74" t="s">
        <v>313</v>
      </c>
      <c r="M347" s="154">
        <v>197108674</v>
      </c>
      <c r="N347" s="74" t="s">
        <v>352</v>
      </c>
      <c r="O347" s="154">
        <v>197119470</v>
      </c>
      <c r="P347" s="74" t="s">
        <v>317</v>
      </c>
      <c r="Q347" s="154" t="s">
        <v>342</v>
      </c>
      <c r="R347" s="154" t="s">
        <v>318</v>
      </c>
      <c r="S347" s="73" t="s">
        <v>87</v>
      </c>
      <c r="T347" s="123">
        <v>0.2</v>
      </c>
      <c r="U347" s="123">
        <v>0.1</v>
      </c>
      <c r="V347" s="123">
        <v>0.1</v>
      </c>
      <c r="W347" s="89">
        <v>1</v>
      </c>
      <c r="X347" s="74" t="s">
        <v>271</v>
      </c>
      <c r="Y347" s="75">
        <v>20</v>
      </c>
      <c r="Z347" s="75">
        <v>0</v>
      </c>
    </row>
    <row r="348" spans="1:26" x14ac:dyDescent="0.25">
      <c r="A348" s="73">
        <v>197382343</v>
      </c>
      <c r="B348" s="73" t="s">
        <v>717</v>
      </c>
      <c r="C348" s="73">
        <v>197382343</v>
      </c>
      <c r="D348" s="73" t="s">
        <v>87</v>
      </c>
      <c r="E348" s="123">
        <v>0.6</v>
      </c>
      <c r="F348" s="123">
        <v>0.70000000000000007</v>
      </c>
      <c r="G348" s="89">
        <v>1</v>
      </c>
      <c r="H348" s="50"/>
      <c r="I348" s="75">
        <v>20</v>
      </c>
      <c r="J348" s="75">
        <v>0</v>
      </c>
      <c r="L348" s="74" t="s">
        <v>313</v>
      </c>
      <c r="M348" s="154">
        <v>197108674</v>
      </c>
      <c r="N348" s="74" t="s">
        <v>352</v>
      </c>
      <c r="O348" s="154">
        <v>197119470</v>
      </c>
      <c r="P348" s="74" t="s">
        <v>317</v>
      </c>
      <c r="Q348" s="154" t="s">
        <v>342</v>
      </c>
      <c r="R348" s="154" t="s">
        <v>318</v>
      </c>
      <c r="S348" s="73" t="s">
        <v>87</v>
      </c>
      <c r="T348" s="123">
        <v>0.2</v>
      </c>
      <c r="U348" s="123">
        <v>0.1</v>
      </c>
      <c r="V348" s="123">
        <v>0.1</v>
      </c>
      <c r="W348" s="89">
        <v>1</v>
      </c>
      <c r="X348" s="74" t="s">
        <v>271</v>
      </c>
      <c r="Y348" s="75">
        <v>20</v>
      </c>
      <c r="Z348" s="75">
        <v>0</v>
      </c>
    </row>
    <row r="349" spans="1:26" x14ac:dyDescent="0.25">
      <c r="A349" s="73">
        <v>197287023</v>
      </c>
      <c r="B349" s="73" t="s">
        <v>718</v>
      </c>
      <c r="C349" s="73">
        <v>197287023</v>
      </c>
      <c r="D349" s="73" t="s">
        <v>87</v>
      </c>
      <c r="E349" s="123">
        <v>0.6</v>
      </c>
      <c r="F349" s="123">
        <v>0.70000000000000007</v>
      </c>
      <c r="G349" s="89">
        <v>1</v>
      </c>
      <c r="H349" s="50"/>
      <c r="I349" s="75">
        <v>20</v>
      </c>
      <c r="J349" s="75">
        <v>0</v>
      </c>
      <c r="L349" s="74" t="s">
        <v>313</v>
      </c>
      <c r="M349" s="154">
        <v>197108674</v>
      </c>
      <c r="N349" s="74" t="s">
        <v>352</v>
      </c>
      <c r="O349" s="154">
        <v>197119470</v>
      </c>
      <c r="P349" s="74" t="s">
        <v>317</v>
      </c>
      <c r="Q349" s="154" t="s">
        <v>342</v>
      </c>
      <c r="R349" s="154" t="s">
        <v>318</v>
      </c>
      <c r="S349" s="73" t="s">
        <v>87</v>
      </c>
      <c r="T349" s="123">
        <v>0.2</v>
      </c>
      <c r="U349" s="123">
        <v>0.1</v>
      </c>
      <c r="V349" s="123">
        <v>0.1</v>
      </c>
      <c r="W349" s="89">
        <v>1</v>
      </c>
      <c r="X349" s="74" t="s">
        <v>271</v>
      </c>
      <c r="Y349" s="75">
        <v>20</v>
      </c>
      <c r="Z349" s="75">
        <v>0</v>
      </c>
    </row>
    <row r="350" spans="1:26" x14ac:dyDescent="0.25">
      <c r="A350" s="73" t="s">
        <v>719</v>
      </c>
      <c r="B350" s="73" t="s">
        <v>142</v>
      </c>
      <c r="C350" s="73" t="s">
        <v>719</v>
      </c>
      <c r="D350" s="73" t="s">
        <v>87</v>
      </c>
      <c r="E350" s="123">
        <v>0.6</v>
      </c>
      <c r="F350" s="123">
        <v>0.70000000000000007</v>
      </c>
      <c r="G350" s="89">
        <v>1</v>
      </c>
      <c r="H350" s="50"/>
      <c r="I350" s="75">
        <v>20</v>
      </c>
      <c r="J350" s="75">
        <v>0</v>
      </c>
      <c r="L350" s="74" t="s">
        <v>313</v>
      </c>
      <c r="M350" s="176"/>
      <c r="Q350" s="154" t="s">
        <v>342</v>
      </c>
      <c r="R350" s="154" t="s">
        <v>318</v>
      </c>
      <c r="S350" s="73" t="s">
        <v>87</v>
      </c>
      <c r="T350" s="123">
        <v>0.2</v>
      </c>
      <c r="U350" s="123">
        <v>0.1</v>
      </c>
      <c r="V350" s="123">
        <v>0.1</v>
      </c>
      <c r="W350" s="89">
        <v>1</v>
      </c>
      <c r="X350" s="74" t="s">
        <v>271</v>
      </c>
      <c r="Y350" s="75">
        <v>20</v>
      </c>
      <c r="Z350" s="75">
        <v>0</v>
      </c>
    </row>
    <row r="351" spans="1:26" x14ac:dyDescent="0.25">
      <c r="A351" s="73">
        <v>191118359</v>
      </c>
      <c r="B351" s="73" t="s">
        <v>720</v>
      </c>
      <c r="C351" s="73">
        <v>191118359</v>
      </c>
      <c r="D351" s="73" t="s">
        <v>87</v>
      </c>
      <c r="E351" s="123">
        <v>0.6</v>
      </c>
      <c r="F351" s="123">
        <v>0.70000000000000007</v>
      </c>
      <c r="G351" s="89">
        <v>1</v>
      </c>
      <c r="H351" s="50"/>
      <c r="I351" s="75">
        <v>20</v>
      </c>
      <c r="J351" s="75">
        <v>0</v>
      </c>
      <c r="L351" s="74" t="s">
        <v>313</v>
      </c>
      <c r="M351" s="154">
        <v>197108674</v>
      </c>
      <c r="N351" s="74" t="s">
        <v>352</v>
      </c>
      <c r="O351" s="154">
        <v>197119470</v>
      </c>
      <c r="P351" s="74" t="s">
        <v>317</v>
      </c>
      <c r="Q351" s="154" t="s">
        <v>342</v>
      </c>
      <c r="R351" s="154" t="s">
        <v>318</v>
      </c>
      <c r="S351" s="73" t="s">
        <v>87</v>
      </c>
      <c r="T351" s="123">
        <v>0.2</v>
      </c>
      <c r="U351" s="123">
        <v>0.1</v>
      </c>
      <c r="V351" s="123">
        <v>0.1</v>
      </c>
      <c r="W351" s="89">
        <v>1</v>
      </c>
      <c r="X351" s="74" t="s">
        <v>271</v>
      </c>
      <c r="Y351" s="75">
        <v>20</v>
      </c>
      <c r="Z351" s="75">
        <v>0</v>
      </c>
    </row>
    <row r="352" spans="1:26" x14ac:dyDescent="0.25">
      <c r="A352" s="73">
        <v>197034507</v>
      </c>
      <c r="B352" s="73" t="s">
        <v>721</v>
      </c>
      <c r="C352" s="73">
        <v>197034507</v>
      </c>
      <c r="D352" s="73" t="s">
        <v>87</v>
      </c>
      <c r="E352" s="123">
        <v>0.6</v>
      </c>
      <c r="F352" s="123">
        <v>0.70000000000000007</v>
      </c>
      <c r="G352" s="89">
        <v>1</v>
      </c>
      <c r="H352" s="50"/>
      <c r="I352" s="75">
        <v>20</v>
      </c>
      <c r="J352" s="75">
        <v>0</v>
      </c>
      <c r="L352" s="74" t="s">
        <v>313</v>
      </c>
      <c r="M352" s="154">
        <v>197108674</v>
      </c>
      <c r="N352" s="74" t="s">
        <v>352</v>
      </c>
      <c r="O352" s="154">
        <v>197119470</v>
      </c>
      <c r="P352" s="74" t="s">
        <v>317</v>
      </c>
      <c r="Q352" s="154" t="s">
        <v>342</v>
      </c>
      <c r="R352" s="154" t="s">
        <v>318</v>
      </c>
      <c r="S352" s="73" t="s">
        <v>87</v>
      </c>
      <c r="T352" s="123">
        <v>0.2</v>
      </c>
      <c r="U352" s="123">
        <v>0.1</v>
      </c>
      <c r="V352" s="123">
        <v>0.1</v>
      </c>
      <c r="W352" s="89">
        <v>1</v>
      </c>
      <c r="X352" s="74" t="s">
        <v>271</v>
      </c>
      <c r="Y352" s="75">
        <v>20</v>
      </c>
      <c r="Z352" s="75">
        <v>0</v>
      </c>
    </row>
    <row r="353" spans="1:26" x14ac:dyDescent="0.25">
      <c r="A353" s="73">
        <v>191728322</v>
      </c>
      <c r="B353" s="73" t="s">
        <v>722</v>
      </c>
      <c r="C353" s="73">
        <v>191728322</v>
      </c>
      <c r="D353" s="73" t="s">
        <v>87</v>
      </c>
      <c r="E353" s="123">
        <v>0.6</v>
      </c>
      <c r="F353" s="123">
        <v>0.70000000000000007</v>
      </c>
      <c r="G353" s="89">
        <v>1</v>
      </c>
      <c r="H353" s="50"/>
      <c r="I353" s="75">
        <v>20</v>
      </c>
      <c r="J353" s="75">
        <v>0</v>
      </c>
      <c r="L353" s="74" t="s">
        <v>313</v>
      </c>
      <c r="O353" s="154">
        <v>197119470</v>
      </c>
      <c r="P353" s="74" t="s">
        <v>317</v>
      </c>
      <c r="Q353" s="154" t="s">
        <v>342</v>
      </c>
      <c r="R353" s="154" t="s">
        <v>318</v>
      </c>
      <c r="S353" s="73" t="s">
        <v>87</v>
      </c>
      <c r="T353" s="123">
        <v>0.2</v>
      </c>
      <c r="U353" s="123">
        <v>0.1</v>
      </c>
      <c r="V353" s="123">
        <v>0.1</v>
      </c>
      <c r="W353" s="89">
        <v>1</v>
      </c>
      <c r="X353" s="74" t="s">
        <v>271</v>
      </c>
      <c r="Y353" s="75">
        <v>20</v>
      </c>
      <c r="Z353" s="75">
        <v>0</v>
      </c>
    </row>
    <row r="354" spans="1:26" x14ac:dyDescent="0.25">
      <c r="A354" s="73">
        <v>197075018</v>
      </c>
      <c r="B354" s="73" t="s">
        <v>723</v>
      </c>
      <c r="C354" s="73">
        <v>197075018</v>
      </c>
      <c r="D354" s="73" t="s">
        <v>87</v>
      </c>
      <c r="E354" s="123">
        <v>0.6</v>
      </c>
      <c r="F354" s="123">
        <v>0.70000000000000007</v>
      </c>
      <c r="G354" s="89">
        <v>1</v>
      </c>
      <c r="H354" s="50"/>
      <c r="I354" s="75">
        <v>20</v>
      </c>
      <c r="J354" s="75">
        <v>0</v>
      </c>
      <c r="L354" s="74" t="s">
        <v>313</v>
      </c>
      <c r="M354" s="154">
        <v>197108674</v>
      </c>
      <c r="N354" s="74" t="s">
        <v>352</v>
      </c>
      <c r="O354" s="154">
        <v>197119470</v>
      </c>
      <c r="P354" s="74" t="s">
        <v>317</v>
      </c>
      <c r="Q354" s="154" t="s">
        <v>342</v>
      </c>
      <c r="R354" s="154" t="s">
        <v>318</v>
      </c>
      <c r="S354" s="73" t="s">
        <v>87</v>
      </c>
      <c r="T354" s="123">
        <v>0.2</v>
      </c>
      <c r="U354" s="123">
        <v>0.1</v>
      </c>
      <c r="V354" s="123">
        <v>0.1</v>
      </c>
      <c r="W354" s="89">
        <v>1</v>
      </c>
      <c r="X354" s="74" t="s">
        <v>271</v>
      </c>
      <c r="Y354" s="75">
        <v>20</v>
      </c>
      <c r="Z354" s="75">
        <v>0</v>
      </c>
    </row>
    <row r="355" spans="1:26" x14ac:dyDescent="0.25">
      <c r="A355" s="73">
        <v>190124666</v>
      </c>
      <c r="B355" s="73" t="s">
        <v>681</v>
      </c>
      <c r="C355" s="73">
        <v>190124666</v>
      </c>
      <c r="D355" s="73" t="s">
        <v>87</v>
      </c>
      <c r="E355" s="123">
        <v>0.6</v>
      </c>
      <c r="F355" s="123">
        <v>0.70000000000000007</v>
      </c>
      <c r="G355" s="89">
        <v>1</v>
      </c>
      <c r="H355" s="50"/>
      <c r="I355" s="75">
        <v>20</v>
      </c>
      <c r="J355" s="75">
        <v>0</v>
      </c>
      <c r="L355" s="74" t="s">
        <v>313</v>
      </c>
      <c r="M355" s="154">
        <v>197108674</v>
      </c>
      <c r="N355" s="74" t="s">
        <v>352</v>
      </c>
      <c r="O355" s="154">
        <v>197119470</v>
      </c>
      <c r="P355" s="74" t="s">
        <v>317</v>
      </c>
      <c r="Q355" s="154" t="s">
        <v>342</v>
      </c>
      <c r="R355" s="154" t="s">
        <v>318</v>
      </c>
      <c r="S355" s="73" t="s">
        <v>87</v>
      </c>
      <c r="T355" s="123">
        <v>0.2</v>
      </c>
      <c r="U355" s="123">
        <v>0.1</v>
      </c>
      <c r="V355" s="123">
        <v>0.1</v>
      </c>
      <c r="W355" s="89">
        <v>1</v>
      </c>
      <c r="X355" s="74" t="s">
        <v>271</v>
      </c>
      <c r="Y355" s="75">
        <v>20</v>
      </c>
      <c r="Z355" s="75">
        <v>0</v>
      </c>
    </row>
    <row r="356" spans="1:26" x14ac:dyDescent="0.25">
      <c r="A356" s="73">
        <v>186845111</v>
      </c>
      <c r="B356" s="73" t="s">
        <v>724</v>
      </c>
      <c r="C356" s="73">
        <v>186845111</v>
      </c>
      <c r="D356" s="73" t="s">
        <v>87</v>
      </c>
      <c r="E356" s="123">
        <v>0.6</v>
      </c>
      <c r="F356" s="123">
        <v>0.70000000000000007</v>
      </c>
      <c r="G356" s="89">
        <v>1</v>
      </c>
      <c r="H356" s="50"/>
      <c r="I356" s="75">
        <v>20</v>
      </c>
      <c r="J356" s="75">
        <v>0</v>
      </c>
      <c r="L356" s="74" t="s">
        <v>313</v>
      </c>
      <c r="M356" s="154">
        <v>197108674</v>
      </c>
      <c r="N356" s="74" t="s">
        <v>352</v>
      </c>
      <c r="O356" s="154">
        <v>197119470</v>
      </c>
      <c r="P356" s="74" t="s">
        <v>317</v>
      </c>
      <c r="Q356" s="154" t="s">
        <v>342</v>
      </c>
      <c r="R356" s="154" t="s">
        <v>318</v>
      </c>
      <c r="S356" s="73" t="s">
        <v>87</v>
      </c>
      <c r="T356" s="123">
        <v>0.2</v>
      </c>
      <c r="U356" s="123">
        <v>0.1</v>
      </c>
      <c r="V356" s="123">
        <v>0.1</v>
      </c>
      <c r="W356" s="89">
        <v>1</v>
      </c>
      <c r="X356" s="74" t="s">
        <v>271</v>
      </c>
      <c r="Y356" s="75">
        <v>20</v>
      </c>
      <c r="Z356" s="75">
        <v>0</v>
      </c>
    </row>
    <row r="357" spans="1:26" x14ac:dyDescent="0.25">
      <c r="A357" s="74">
        <v>191504266</v>
      </c>
      <c r="B357" s="74" t="s">
        <v>725</v>
      </c>
      <c r="C357" s="74">
        <v>191504266</v>
      </c>
      <c r="D357" s="73" t="s">
        <v>87</v>
      </c>
      <c r="E357" s="123">
        <v>0.6</v>
      </c>
      <c r="F357" s="123">
        <v>0.70000000000000007</v>
      </c>
      <c r="G357" s="89">
        <v>1</v>
      </c>
      <c r="H357" s="50"/>
      <c r="I357" s="75">
        <v>20</v>
      </c>
      <c r="J357" s="75">
        <v>0</v>
      </c>
      <c r="L357" s="74" t="s">
        <v>313</v>
      </c>
      <c r="O357" s="154">
        <v>197119470</v>
      </c>
      <c r="P357" s="74" t="s">
        <v>317</v>
      </c>
      <c r="Q357" s="154" t="s">
        <v>342</v>
      </c>
      <c r="R357" s="154" t="s">
        <v>318</v>
      </c>
      <c r="S357" s="73" t="s">
        <v>87</v>
      </c>
      <c r="T357" s="123">
        <v>0.2</v>
      </c>
      <c r="U357" s="123">
        <v>0.1</v>
      </c>
      <c r="V357" s="123">
        <v>0.1</v>
      </c>
      <c r="W357" s="89">
        <v>1</v>
      </c>
      <c r="X357" s="74" t="s">
        <v>271</v>
      </c>
      <c r="Y357" s="75">
        <v>20</v>
      </c>
      <c r="Z357" s="75">
        <v>0</v>
      </c>
    </row>
    <row r="358" spans="1:26" x14ac:dyDescent="0.25">
      <c r="A358" s="74">
        <v>197101749</v>
      </c>
      <c r="B358" s="74" t="s">
        <v>726</v>
      </c>
      <c r="C358" s="74">
        <v>197101749</v>
      </c>
      <c r="D358" s="73" t="s">
        <v>87</v>
      </c>
      <c r="E358" s="123">
        <v>0.6</v>
      </c>
      <c r="F358" s="123">
        <v>0.70000000000000007</v>
      </c>
      <c r="G358" s="89">
        <v>1</v>
      </c>
      <c r="H358" s="50"/>
      <c r="I358" s="75">
        <v>20</v>
      </c>
      <c r="J358" s="75">
        <v>0</v>
      </c>
      <c r="L358" s="74" t="s">
        <v>313</v>
      </c>
      <c r="M358" s="154">
        <v>197108674</v>
      </c>
      <c r="N358" s="74" t="s">
        <v>352</v>
      </c>
      <c r="O358" s="154">
        <v>197119470</v>
      </c>
      <c r="P358" s="74" t="s">
        <v>317</v>
      </c>
      <c r="Q358" s="154" t="s">
        <v>342</v>
      </c>
      <c r="R358" s="154" t="s">
        <v>318</v>
      </c>
      <c r="S358" s="73" t="s">
        <v>87</v>
      </c>
      <c r="T358" s="123">
        <v>0.2</v>
      </c>
      <c r="U358" s="123">
        <v>0.1</v>
      </c>
      <c r="V358" s="123">
        <v>0.1</v>
      </c>
      <c r="W358" s="89">
        <v>1</v>
      </c>
      <c r="X358" s="74" t="s">
        <v>271</v>
      </c>
      <c r="Y358" s="75">
        <v>20</v>
      </c>
      <c r="Z358" s="75">
        <v>0</v>
      </c>
    </row>
    <row r="359" spans="1:26" x14ac:dyDescent="0.25">
      <c r="A359" s="74">
        <v>186718820</v>
      </c>
      <c r="B359" s="74" t="s">
        <v>727</v>
      </c>
      <c r="C359" s="74">
        <v>186718820</v>
      </c>
      <c r="D359" s="73" t="s">
        <v>87</v>
      </c>
      <c r="E359" s="123">
        <v>0.6</v>
      </c>
      <c r="F359" s="123">
        <v>0.70000000000000007</v>
      </c>
      <c r="G359" s="89">
        <v>1</v>
      </c>
      <c r="H359" s="50"/>
      <c r="I359" s="75">
        <v>20</v>
      </c>
      <c r="J359" s="75">
        <v>0</v>
      </c>
      <c r="L359" s="74" t="s">
        <v>313</v>
      </c>
      <c r="O359" s="154">
        <v>194349266</v>
      </c>
      <c r="P359" s="74" t="s">
        <v>316</v>
      </c>
      <c r="Q359" s="154" t="s">
        <v>342</v>
      </c>
      <c r="R359" s="154" t="s">
        <v>318</v>
      </c>
      <c r="S359" s="73" t="s">
        <v>87</v>
      </c>
      <c r="T359" s="123">
        <v>0.2</v>
      </c>
      <c r="U359" s="123">
        <v>0.1</v>
      </c>
      <c r="V359" s="123">
        <v>0.1</v>
      </c>
      <c r="W359" s="89">
        <v>1</v>
      </c>
      <c r="X359" s="74" t="s">
        <v>271</v>
      </c>
      <c r="Y359" s="75">
        <v>20</v>
      </c>
      <c r="Z359" s="75">
        <v>0</v>
      </c>
    </row>
    <row r="360" spans="1:26" x14ac:dyDescent="0.25">
      <c r="A360" s="74">
        <v>186657081</v>
      </c>
      <c r="B360" s="74" t="s">
        <v>728</v>
      </c>
      <c r="C360" s="74">
        <v>186657081</v>
      </c>
      <c r="D360" s="73" t="s">
        <v>87</v>
      </c>
      <c r="E360" s="123">
        <v>0.6</v>
      </c>
      <c r="F360" s="123">
        <v>0.70000000000000007</v>
      </c>
      <c r="G360" s="89">
        <v>1</v>
      </c>
      <c r="H360" s="50"/>
      <c r="I360" s="75">
        <v>20</v>
      </c>
      <c r="J360" s="75">
        <v>0</v>
      </c>
      <c r="L360" s="74" t="s">
        <v>313</v>
      </c>
      <c r="O360" s="154">
        <v>194349266</v>
      </c>
      <c r="P360" s="74" t="s">
        <v>316</v>
      </c>
      <c r="Q360" s="154" t="s">
        <v>342</v>
      </c>
      <c r="R360" s="154" t="s">
        <v>318</v>
      </c>
      <c r="S360" s="73" t="s">
        <v>87</v>
      </c>
      <c r="T360" s="123">
        <v>0.2</v>
      </c>
      <c r="U360" s="123">
        <v>0.1</v>
      </c>
      <c r="V360" s="123">
        <v>0.1</v>
      </c>
      <c r="W360" s="89">
        <v>1</v>
      </c>
      <c r="X360" s="74" t="s">
        <v>271</v>
      </c>
      <c r="Y360" s="75">
        <v>20</v>
      </c>
      <c r="Z360" s="75">
        <v>0</v>
      </c>
    </row>
    <row r="361" spans="1:26" x14ac:dyDescent="0.25">
      <c r="A361" s="74">
        <v>186199888</v>
      </c>
      <c r="B361" s="74" t="s">
        <v>729</v>
      </c>
      <c r="C361" s="74">
        <v>186199888</v>
      </c>
      <c r="D361" s="73" t="s">
        <v>87</v>
      </c>
      <c r="E361" s="123">
        <v>0.6</v>
      </c>
      <c r="F361" s="123">
        <v>0.70000000000000007</v>
      </c>
      <c r="G361" s="89">
        <v>1</v>
      </c>
      <c r="H361" s="50"/>
      <c r="I361" s="75">
        <v>20</v>
      </c>
      <c r="J361" s="75">
        <v>0</v>
      </c>
      <c r="L361" s="74" t="s">
        <v>313</v>
      </c>
      <c r="O361" s="154">
        <v>194349266</v>
      </c>
      <c r="P361" s="74" t="s">
        <v>316</v>
      </c>
      <c r="Q361" s="154" t="s">
        <v>342</v>
      </c>
      <c r="R361" s="154" t="s">
        <v>318</v>
      </c>
      <c r="S361" s="73" t="s">
        <v>87</v>
      </c>
      <c r="T361" s="123">
        <v>0.2</v>
      </c>
      <c r="U361" s="123">
        <v>0.1</v>
      </c>
      <c r="V361" s="123">
        <v>0.1</v>
      </c>
      <c r="W361" s="89">
        <v>1</v>
      </c>
      <c r="X361" s="74" t="s">
        <v>271</v>
      </c>
      <c r="Y361" s="75">
        <v>20</v>
      </c>
      <c r="Z361" s="75">
        <v>0</v>
      </c>
    </row>
    <row r="362" spans="1:26" x14ac:dyDescent="0.25">
      <c r="A362" s="74">
        <v>186603169</v>
      </c>
      <c r="B362" s="74" t="s">
        <v>730</v>
      </c>
      <c r="C362" s="74">
        <v>186603169</v>
      </c>
      <c r="D362" s="73" t="s">
        <v>87</v>
      </c>
      <c r="E362" s="123">
        <v>0.6</v>
      </c>
      <c r="F362" s="123">
        <v>0.70000000000000007</v>
      </c>
      <c r="G362" s="89">
        <v>1</v>
      </c>
      <c r="H362" s="50"/>
      <c r="I362" s="75">
        <v>20</v>
      </c>
      <c r="J362" s="75">
        <v>0</v>
      </c>
      <c r="L362" s="74" t="s">
        <v>313</v>
      </c>
      <c r="O362" s="154">
        <v>194349266</v>
      </c>
      <c r="P362" s="74" t="s">
        <v>316</v>
      </c>
      <c r="Q362" s="154" t="s">
        <v>342</v>
      </c>
      <c r="R362" s="154" t="s">
        <v>318</v>
      </c>
      <c r="S362" s="73" t="s">
        <v>87</v>
      </c>
      <c r="T362" s="123">
        <v>0.2</v>
      </c>
      <c r="U362" s="123">
        <v>0.1</v>
      </c>
      <c r="V362" s="123">
        <v>0.1</v>
      </c>
      <c r="W362" s="89">
        <v>1</v>
      </c>
      <c r="X362" s="74" t="s">
        <v>271</v>
      </c>
      <c r="Y362" s="75">
        <v>20</v>
      </c>
      <c r="Z362" s="75">
        <v>0</v>
      </c>
    </row>
    <row r="363" spans="1:26" x14ac:dyDescent="0.25">
      <c r="A363" s="74">
        <v>187153481</v>
      </c>
      <c r="B363" s="74" t="s">
        <v>731</v>
      </c>
      <c r="C363" s="74">
        <v>187153481</v>
      </c>
      <c r="D363" s="73" t="s">
        <v>87</v>
      </c>
      <c r="E363" s="123">
        <v>0.6</v>
      </c>
      <c r="F363" s="123">
        <v>0.70000000000000007</v>
      </c>
      <c r="G363" s="89">
        <v>1</v>
      </c>
      <c r="H363" s="50"/>
      <c r="I363" s="75">
        <v>20</v>
      </c>
      <c r="J363" s="75">
        <v>0</v>
      </c>
      <c r="L363" s="74" t="s">
        <v>313</v>
      </c>
      <c r="O363" s="154">
        <v>194349266</v>
      </c>
      <c r="P363" s="74" t="s">
        <v>316</v>
      </c>
      <c r="Q363" s="154" t="s">
        <v>342</v>
      </c>
      <c r="R363" s="154" t="s">
        <v>318</v>
      </c>
      <c r="S363" s="73" t="s">
        <v>87</v>
      </c>
      <c r="T363" s="123">
        <v>0.2</v>
      </c>
      <c r="U363" s="123">
        <v>0.1</v>
      </c>
      <c r="V363" s="123">
        <v>0.1</v>
      </c>
      <c r="W363" s="89">
        <v>1</v>
      </c>
      <c r="X363" s="74" t="s">
        <v>271</v>
      </c>
      <c r="Y363" s="75">
        <v>20</v>
      </c>
      <c r="Z363" s="75">
        <v>0</v>
      </c>
    </row>
    <row r="364" spans="1:26" x14ac:dyDescent="0.25">
      <c r="A364" s="74">
        <v>186628283</v>
      </c>
      <c r="B364" s="74" t="s">
        <v>732</v>
      </c>
      <c r="C364" s="74">
        <v>186628283</v>
      </c>
      <c r="D364" s="73" t="s">
        <v>87</v>
      </c>
      <c r="E364" s="123">
        <v>0.6</v>
      </c>
      <c r="F364" s="123">
        <v>0.70000000000000007</v>
      </c>
      <c r="G364" s="89">
        <v>1</v>
      </c>
      <c r="H364" s="50"/>
      <c r="I364" s="75">
        <v>20</v>
      </c>
      <c r="J364" s="75">
        <v>0</v>
      </c>
      <c r="L364" s="74" t="s">
        <v>313</v>
      </c>
      <c r="O364" s="154">
        <v>194349266</v>
      </c>
      <c r="P364" s="74" t="s">
        <v>316</v>
      </c>
      <c r="Q364" s="154" t="s">
        <v>342</v>
      </c>
      <c r="R364" s="154" t="s">
        <v>318</v>
      </c>
      <c r="S364" s="73" t="s">
        <v>87</v>
      </c>
      <c r="T364" s="123">
        <v>0.2</v>
      </c>
      <c r="U364" s="123">
        <v>0.1</v>
      </c>
      <c r="V364" s="123">
        <v>0.1</v>
      </c>
      <c r="W364" s="89">
        <v>1</v>
      </c>
      <c r="X364" s="74" t="s">
        <v>271</v>
      </c>
      <c r="Y364" s="75">
        <v>20</v>
      </c>
      <c r="Z364" s="75">
        <v>0</v>
      </c>
    </row>
    <row r="365" spans="1:26" x14ac:dyDescent="0.25">
      <c r="A365" s="74">
        <v>186639272</v>
      </c>
      <c r="B365" s="74" t="s">
        <v>428</v>
      </c>
      <c r="C365" s="74">
        <v>186639272</v>
      </c>
      <c r="D365" s="73" t="s">
        <v>87</v>
      </c>
      <c r="E365" s="123">
        <v>0.6</v>
      </c>
      <c r="F365" s="123">
        <v>0.70000000000000007</v>
      </c>
      <c r="G365" s="89">
        <v>1</v>
      </c>
      <c r="H365" s="50"/>
      <c r="I365" s="75">
        <v>20</v>
      </c>
      <c r="J365" s="75">
        <v>0</v>
      </c>
      <c r="L365" s="74" t="s">
        <v>313</v>
      </c>
      <c r="O365" s="154">
        <v>194349266</v>
      </c>
      <c r="P365" s="74" t="s">
        <v>316</v>
      </c>
      <c r="Q365" s="154" t="s">
        <v>342</v>
      </c>
      <c r="R365" s="154" t="s">
        <v>318</v>
      </c>
      <c r="S365" s="73" t="s">
        <v>87</v>
      </c>
      <c r="T365" s="123">
        <v>0.2</v>
      </c>
      <c r="U365" s="123">
        <v>0.1</v>
      </c>
      <c r="V365" s="123">
        <v>0.1</v>
      </c>
      <c r="W365" s="89">
        <v>1</v>
      </c>
      <c r="X365" s="74" t="s">
        <v>271</v>
      </c>
      <c r="Y365" s="75">
        <v>20</v>
      </c>
      <c r="Z365" s="75">
        <v>0</v>
      </c>
    </row>
    <row r="366" spans="1:26" x14ac:dyDescent="0.25">
      <c r="A366" s="74">
        <v>186594019</v>
      </c>
      <c r="B366" s="74" t="s">
        <v>733</v>
      </c>
      <c r="C366" s="74">
        <v>186594019</v>
      </c>
      <c r="D366" s="73" t="s">
        <v>87</v>
      </c>
      <c r="E366" s="123">
        <v>0.6</v>
      </c>
      <c r="F366" s="123">
        <v>0.70000000000000007</v>
      </c>
      <c r="G366" s="89">
        <v>1</v>
      </c>
      <c r="H366" s="50"/>
      <c r="I366" s="75">
        <v>20</v>
      </c>
      <c r="J366" s="75">
        <v>0</v>
      </c>
      <c r="L366" s="74" t="s">
        <v>313</v>
      </c>
      <c r="O366" s="154">
        <v>194349266</v>
      </c>
      <c r="P366" s="74" t="s">
        <v>316</v>
      </c>
      <c r="Q366" s="154" t="s">
        <v>342</v>
      </c>
      <c r="R366" s="154" t="s">
        <v>318</v>
      </c>
      <c r="S366" s="73" t="s">
        <v>87</v>
      </c>
      <c r="T366" s="123">
        <v>0.2</v>
      </c>
      <c r="U366" s="123">
        <v>0.1</v>
      </c>
      <c r="V366" s="123">
        <v>0.1</v>
      </c>
      <c r="W366" s="89">
        <v>1</v>
      </c>
      <c r="X366" s="74" t="s">
        <v>271</v>
      </c>
      <c r="Y366" s="75">
        <v>20</v>
      </c>
      <c r="Z366" s="75">
        <v>0</v>
      </c>
    </row>
    <row r="367" spans="1:26" x14ac:dyDescent="0.25">
      <c r="A367" s="74">
        <v>182316645</v>
      </c>
      <c r="B367" s="74" t="s">
        <v>734</v>
      </c>
      <c r="C367" s="74">
        <v>182316645</v>
      </c>
      <c r="D367" s="73" t="s">
        <v>87</v>
      </c>
      <c r="E367" s="123">
        <v>0.6</v>
      </c>
      <c r="F367" s="123">
        <v>0.70000000000000007</v>
      </c>
      <c r="G367" s="89">
        <v>1</v>
      </c>
      <c r="H367" s="50"/>
      <c r="I367" s="75">
        <v>20</v>
      </c>
      <c r="J367" s="75">
        <v>0</v>
      </c>
      <c r="L367" s="74" t="s">
        <v>313</v>
      </c>
      <c r="O367" s="154">
        <v>194349266</v>
      </c>
      <c r="P367" s="74" t="s">
        <v>316</v>
      </c>
      <c r="Q367" s="154" t="s">
        <v>342</v>
      </c>
      <c r="R367" s="154" t="s">
        <v>318</v>
      </c>
      <c r="S367" s="73" t="s">
        <v>87</v>
      </c>
      <c r="T367" s="123">
        <v>0.2</v>
      </c>
      <c r="U367" s="123">
        <v>0.1</v>
      </c>
      <c r="V367" s="123">
        <v>0.1</v>
      </c>
      <c r="W367" s="89">
        <v>1</v>
      </c>
      <c r="X367" s="74" t="s">
        <v>271</v>
      </c>
      <c r="Y367" s="75">
        <v>20</v>
      </c>
      <c r="Z367" s="75">
        <v>0</v>
      </c>
    </row>
    <row r="368" spans="1:26" x14ac:dyDescent="0.25">
      <c r="A368" s="74">
        <v>186199825</v>
      </c>
      <c r="B368" s="74" t="s">
        <v>735</v>
      </c>
      <c r="C368" s="74">
        <v>186199825</v>
      </c>
      <c r="D368" s="73" t="s">
        <v>87</v>
      </c>
      <c r="E368" s="123">
        <v>0.6</v>
      </c>
      <c r="F368" s="123">
        <v>0.70000000000000007</v>
      </c>
      <c r="G368" s="89">
        <v>1</v>
      </c>
      <c r="H368" s="50"/>
      <c r="I368" s="75">
        <v>20</v>
      </c>
      <c r="J368" s="75">
        <v>0</v>
      </c>
      <c r="L368" s="74" t="s">
        <v>313</v>
      </c>
      <c r="O368" s="154">
        <v>194349266</v>
      </c>
      <c r="P368" s="74" t="s">
        <v>316</v>
      </c>
      <c r="Q368" s="154" t="s">
        <v>342</v>
      </c>
      <c r="R368" s="154" t="s">
        <v>318</v>
      </c>
      <c r="S368" s="73" t="s">
        <v>87</v>
      </c>
      <c r="T368" s="123">
        <v>0.2</v>
      </c>
      <c r="U368" s="123">
        <v>0.1</v>
      </c>
      <c r="V368" s="123">
        <v>0.1</v>
      </c>
      <c r="W368" s="89">
        <v>1</v>
      </c>
      <c r="X368" s="74" t="s">
        <v>271</v>
      </c>
      <c r="Y368" s="75">
        <v>20</v>
      </c>
      <c r="Z368" s="75">
        <v>0</v>
      </c>
    </row>
    <row r="369" spans="1:26" x14ac:dyDescent="0.25">
      <c r="A369" s="74" t="s">
        <v>736</v>
      </c>
      <c r="B369" s="74" t="s">
        <v>737</v>
      </c>
      <c r="C369" s="74" t="s">
        <v>736</v>
      </c>
      <c r="D369" s="73" t="s">
        <v>87</v>
      </c>
      <c r="E369" s="123">
        <v>0.6</v>
      </c>
      <c r="F369" s="123">
        <v>0.70000000000000007</v>
      </c>
      <c r="G369" s="89">
        <v>1</v>
      </c>
      <c r="H369" s="50"/>
      <c r="I369" s="75">
        <v>20</v>
      </c>
      <c r="J369" s="75">
        <v>0</v>
      </c>
      <c r="L369" s="74" t="s">
        <v>313</v>
      </c>
      <c r="M369" s="176" t="s">
        <v>346</v>
      </c>
      <c r="N369" s="74" t="s">
        <v>347</v>
      </c>
      <c r="O369" s="176">
        <v>1111</v>
      </c>
      <c r="P369" s="74" t="s">
        <v>348</v>
      </c>
      <c r="Q369" s="154" t="s">
        <v>342</v>
      </c>
      <c r="R369" s="154" t="s">
        <v>318</v>
      </c>
      <c r="S369" s="73" t="s">
        <v>87</v>
      </c>
      <c r="T369" s="123">
        <v>0.2</v>
      </c>
      <c r="U369" s="123">
        <v>0.1</v>
      </c>
      <c r="V369" s="123">
        <v>0.1</v>
      </c>
      <c r="W369" s="89">
        <v>1</v>
      </c>
      <c r="X369" s="74" t="s">
        <v>271</v>
      </c>
      <c r="Y369" s="75">
        <v>20</v>
      </c>
      <c r="Z369" s="75">
        <v>0</v>
      </c>
    </row>
    <row r="370" spans="1:26" x14ac:dyDescent="0.25">
      <c r="A370" s="74">
        <v>197205145</v>
      </c>
      <c r="B370" s="74" t="s">
        <v>738</v>
      </c>
      <c r="C370" s="74">
        <v>197205145</v>
      </c>
      <c r="D370" s="73" t="s">
        <v>87</v>
      </c>
      <c r="E370" s="123">
        <v>0.6</v>
      </c>
      <c r="F370" s="123">
        <v>0.70000000000000007</v>
      </c>
      <c r="G370" s="89">
        <v>1</v>
      </c>
      <c r="H370" s="50"/>
      <c r="I370" s="75">
        <v>20</v>
      </c>
      <c r="J370" s="75">
        <v>0</v>
      </c>
      <c r="L370" s="74" t="s">
        <v>313</v>
      </c>
      <c r="M370" s="154">
        <v>197108674</v>
      </c>
      <c r="N370" s="74" t="s">
        <v>352</v>
      </c>
      <c r="O370" s="154">
        <v>197119470</v>
      </c>
      <c r="P370" s="74" t="s">
        <v>317</v>
      </c>
      <c r="Q370" s="154" t="s">
        <v>342</v>
      </c>
      <c r="R370" s="154" t="s">
        <v>318</v>
      </c>
      <c r="S370" s="73" t="s">
        <v>87</v>
      </c>
      <c r="T370" s="123">
        <v>0.2</v>
      </c>
      <c r="U370" s="123">
        <v>0.1</v>
      </c>
      <c r="V370" s="123">
        <v>0.1</v>
      </c>
      <c r="W370" s="89">
        <v>1</v>
      </c>
      <c r="X370" s="74" t="s">
        <v>271</v>
      </c>
      <c r="Y370" s="75">
        <v>20</v>
      </c>
      <c r="Z370" s="75">
        <v>0</v>
      </c>
    </row>
    <row r="371" spans="1:26" x14ac:dyDescent="0.25">
      <c r="A371" s="74">
        <v>197101749</v>
      </c>
      <c r="B371" s="74" t="s">
        <v>726</v>
      </c>
      <c r="C371" s="74">
        <v>197101749</v>
      </c>
      <c r="D371" s="73" t="s">
        <v>87</v>
      </c>
      <c r="E371" s="123">
        <v>0.6</v>
      </c>
      <c r="F371" s="123">
        <v>0.70000000000000007</v>
      </c>
      <c r="G371" s="89">
        <v>1</v>
      </c>
      <c r="H371" s="50"/>
      <c r="I371" s="75">
        <v>20</v>
      </c>
      <c r="J371" s="75">
        <v>0</v>
      </c>
      <c r="L371" s="74" t="s">
        <v>313</v>
      </c>
      <c r="M371" s="154">
        <v>197108674</v>
      </c>
      <c r="N371" s="74" t="s">
        <v>352</v>
      </c>
      <c r="O371" s="154">
        <v>197119470</v>
      </c>
      <c r="P371" s="74" t="s">
        <v>317</v>
      </c>
      <c r="Q371" s="154" t="s">
        <v>342</v>
      </c>
      <c r="R371" s="154" t="s">
        <v>318</v>
      </c>
      <c r="S371" s="73" t="s">
        <v>87</v>
      </c>
      <c r="T371" s="123">
        <v>0.2</v>
      </c>
      <c r="U371" s="123">
        <v>0.1</v>
      </c>
      <c r="V371" s="123">
        <v>0.1</v>
      </c>
      <c r="W371" s="89">
        <v>1</v>
      </c>
      <c r="X371" s="74" t="s">
        <v>271</v>
      </c>
      <c r="Y371" s="75">
        <v>20</v>
      </c>
      <c r="Z371" s="75">
        <v>0</v>
      </c>
    </row>
    <row r="372" spans="1:26" x14ac:dyDescent="0.25">
      <c r="A372" s="74" t="s">
        <v>739</v>
      </c>
      <c r="B372" s="74" t="s">
        <v>740</v>
      </c>
      <c r="C372" s="74" t="s">
        <v>739</v>
      </c>
      <c r="D372" s="73" t="s">
        <v>87</v>
      </c>
      <c r="E372" s="123">
        <v>0.6</v>
      </c>
      <c r="F372" s="123">
        <v>0.70000000000000007</v>
      </c>
      <c r="G372" s="89">
        <v>1</v>
      </c>
      <c r="H372" s="50"/>
      <c r="I372" s="75">
        <v>20</v>
      </c>
      <c r="J372" s="75">
        <v>0</v>
      </c>
      <c r="L372" s="74" t="s">
        <v>313</v>
      </c>
      <c r="M372" s="176" t="s">
        <v>346</v>
      </c>
      <c r="N372" s="74" t="s">
        <v>347</v>
      </c>
      <c r="O372" s="176">
        <v>1111</v>
      </c>
      <c r="P372" s="74" t="s">
        <v>348</v>
      </c>
      <c r="Q372" s="154" t="s">
        <v>342</v>
      </c>
      <c r="R372" s="154" t="s">
        <v>318</v>
      </c>
      <c r="S372" s="73" t="s">
        <v>87</v>
      </c>
      <c r="T372" s="123">
        <v>0.2</v>
      </c>
      <c r="U372" s="123">
        <v>0.1</v>
      </c>
      <c r="V372" s="123">
        <v>0.1</v>
      </c>
      <c r="W372" s="89">
        <v>1</v>
      </c>
      <c r="X372" s="74" t="s">
        <v>271</v>
      </c>
      <c r="Y372" s="75">
        <v>20</v>
      </c>
      <c r="Z372" s="75">
        <v>0</v>
      </c>
    </row>
    <row r="373" spans="1:26" x14ac:dyDescent="0.25">
      <c r="A373" s="74">
        <v>197303741</v>
      </c>
      <c r="B373" s="74" t="s">
        <v>741</v>
      </c>
      <c r="C373" s="74">
        <v>197303741</v>
      </c>
      <c r="D373" s="73" t="s">
        <v>87</v>
      </c>
      <c r="E373" s="123">
        <v>0.6</v>
      </c>
      <c r="F373" s="123">
        <v>0.70000000000000007</v>
      </c>
      <c r="G373" s="89">
        <v>1</v>
      </c>
      <c r="H373" s="50"/>
      <c r="I373" s="75">
        <v>20</v>
      </c>
      <c r="J373" s="75">
        <v>0</v>
      </c>
      <c r="L373" s="74" t="s">
        <v>313</v>
      </c>
      <c r="M373" s="154">
        <v>197108674</v>
      </c>
      <c r="N373" s="74" t="s">
        <v>352</v>
      </c>
      <c r="O373" s="154">
        <v>197119470</v>
      </c>
      <c r="P373" s="74" t="s">
        <v>317</v>
      </c>
      <c r="Q373" s="154" t="s">
        <v>342</v>
      </c>
      <c r="R373" s="154" t="s">
        <v>318</v>
      </c>
      <c r="S373" s="73" t="s">
        <v>87</v>
      </c>
      <c r="T373" s="123">
        <v>0.2</v>
      </c>
      <c r="U373" s="123">
        <v>0.1</v>
      </c>
      <c r="V373" s="123">
        <v>0.1</v>
      </c>
      <c r="W373" s="89">
        <v>1</v>
      </c>
      <c r="X373" s="74" t="s">
        <v>271</v>
      </c>
      <c r="Y373" s="75">
        <v>20</v>
      </c>
      <c r="Z373" s="75">
        <v>0</v>
      </c>
    </row>
    <row r="374" spans="1:26" x14ac:dyDescent="0.25">
      <c r="A374" s="74" t="s">
        <v>742</v>
      </c>
      <c r="B374" s="74" t="s">
        <v>743</v>
      </c>
      <c r="C374" s="74" t="s">
        <v>742</v>
      </c>
      <c r="D374" s="73" t="s">
        <v>87</v>
      </c>
      <c r="E374" s="123">
        <v>0.6</v>
      </c>
      <c r="F374" s="123">
        <v>0.70000000000000007</v>
      </c>
      <c r="G374" s="89">
        <v>1</v>
      </c>
      <c r="H374" s="50"/>
      <c r="I374" s="75">
        <v>20</v>
      </c>
      <c r="J374" s="75">
        <v>0</v>
      </c>
      <c r="L374" s="74" t="s">
        <v>313</v>
      </c>
      <c r="M374" s="176" t="s">
        <v>346</v>
      </c>
      <c r="N374" s="74" t="s">
        <v>347</v>
      </c>
      <c r="O374" s="176">
        <v>1111</v>
      </c>
      <c r="P374" s="74" t="s">
        <v>348</v>
      </c>
      <c r="Q374" s="154" t="s">
        <v>342</v>
      </c>
      <c r="R374" s="154" t="s">
        <v>318</v>
      </c>
      <c r="S374" s="73" t="s">
        <v>87</v>
      </c>
      <c r="T374" s="123">
        <v>0.2</v>
      </c>
      <c r="U374" s="123">
        <v>0.1</v>
      </c>
      <c r="V374" s="123">
        <v>0.1</v>
      </c>
      <c r="W374" s="89">
        <v>1</v>
      </c>
      <c r="X374" s="74" t="s">
        <v>271</v>
      </c>
      <c r="Y374" s="75">
        <v>20</v>
      </c>
      <c r="Z374" s="75">
        <v>0</v>
      </c>
    </row>
    <row r="375" spans="1:26" x14ac:dyDescent="0.25">
      <c r="A375" s="74" t="s">
        <v>744</v>
      </c>
      <c r="B375" s="74" t="s">
        <v>745</v>
      </c>
      <c r="C375" s="74" t="s">
        <v>744</v>
      </c>
      <c r="D375" s="73" t="s">
        <v>87</v>
      </c>
      <c r="E375" s="123">
        <v>0.6</v>
      </c>
      <c r="F375" s="123">
        <v>0.70000000000000007</v>
      </c>
      <c r="G375" s="89">
        <v>1</v>
      </c>
      <c r="H375" s="50"/>
      <c r="I375" s="75">
        <v>20</v>
      </c>
      <c r="J375" s="75">
        <v>0</v>
      </c>
      <c r="L375" s="74" t="s">
        <v>313</v>
      </c>
      <c r="M375" s="176" t="s">
        <v>346</v>
      </c>
      <c r="N375" s="74" t="s">
        <v>347</v>
      </c>
      <c r="O375" s="176">
        <v>1111</v>
      </c>
      <c r="P375" s="74" t="s">
        <v>348</v>
      </c>
      <c r="Q375" s="154" t="s">
        <v>342</v>
      </c>
      <c r="R375" s="154" t="s">
        <v>318</v>
      </c>
      <c r="S375" s="73" t="s">
        <v>87</v>
      </c>
      <c r="T375" s="123">
        <v>0.2</v>
      </c>
      <c r="U375" s="123">
        <v>0.1</v>
      </c>
      <c r="V375" s="123">
        <v>0.1</v>
      </c>
      <c r="W375" s="89">
        <v>1</v>
      </c>
      <c r="X375" s="74" t="s">
        <v>271</v>
      </c>
      <c r="Y375" s="75">
        <v>20</v>
      </c>
      <c r="Z375" s="75">
        <v>0</v>
      </c>
    </row>
    <row r="376" spans="1:26" x14ac:dyDescent="0.25">
      <c r="A376" s="74">
        <v>174187245</v>
      </c>
      <c r="B376" s="74" t="s">
        <v>746</v>
      </c>
      <c r="C376" s="74">
        <v>174187245</v>
      </c>
      <c r="D376" s="73" t="s">
        <v>87</v>
      </c>
      <c r="E376" s="123">
        <v>0.6</v>
      </c>
      <c r="F376" s="123">
        <v>0.70000000000000007</v>
      </c>
      <c r="G376" s="89">
        <v>1</v>
      </c>
      <c r="H376" s="50"/>
      <c r="I376" s="75">
        <v>20</v>
      </c>
      <c r="J376" s="75">
        <v>0</v>
      </c>
      <c r="L376" s="74" t="s">
        <v>313</v>
      </c>
      <c r="O376" s="154">
        <v>171746619</v>
      </c>
      <c r="P376" s="74" t="s">
        <v>355</v>
      </c>
      <c r="Q376" s="154" t="s">
        <v>342</v>
      </c>
      <c r="R376" s="154" t="s">
        <v>318</v>
      </c>
      <c r="S376" s="73" t="s">
        <v>87</v>
      </c>
      <c r="T376" s="123">
        <v>0.2</v>
      </c>
      <c r="U376" s="123">
        <v>0.1</v>
      </c>
      <c r="V376" s="123">
        <v>0.1</v>
      </c>
      <c r="W376" s="89">
        <v>1</v>
      </c>
      <c r="X376" s="74" t="s">
        <v>271</v>
      </c>
      <c r="Y376" s="75">
        <v>20</v>
      </c>
      <c r="Z376" s="75">
        <v>0</v>
      </c>
    </row>
    <row r="377" spans="1:26" x14ac:dyDescent="0.25">
      <c r="A377" s="74">
        <v>197293354</v>
      </c>
      <c r="B377" s="74" t="s">
        <v>747</v>
      </c>
      <c r="C377" s="74">
        <v>197293354</v>
      </c>
      <c r="D377" s="73" t="s">
        <v>87</v>
      </c>
      <c r="E377" s="123">
        <v>0.6</v>
      </c>
      <c r="F377" s="123">
        <v>0.70000000000000007</v>
      </c>
      <c r="G377" s="89">
        <v>1</v>
      </c>
      <c r="H377" s="50"/>
      <c r="I377" s="75">
        <v>20</v>
      </c>
      <c r="J377" s="75">
        <v>0</v>
      </c>
      <c r="L377" s="74" t="s">
        <v>313</v>
      </c>
      <c r="M377" s="154">
        <v>197108674</v>
      </c>
      <c r="N377" s="74" t="s">
        <v>352</v>
      </c>
      <c r="O377" s="154">
        <v>197119470</v>
      </c>
      <c r="P377" s="74" t="s">
        <v>317</v>
      </c>
      <c r="Q377" s="154" t="s">
        <v>342</v>
      </c>
      <c r="R377" s="154" t="s">
        <v>318</v>
      </c>
      <c r="S377" s="73" t="s">
        <v>87</v>
      </c>
      <c r="T377" s="123">
        <v>0.2</v>
      </c>
      <c r="U377" s="123">
        <v>0.1</v>
      </c>
      <c r="V377" s="123">
        <v>0.1</v>
      </c>
      <c r="W377" s="89">
        <v>1</v>
      </c>
      <c r="X377" s="74" t="s">
        <v>271</v>
      </c>
      <c r="Y377" s="75">
        <v>20</v>
      </c>
      <c r="Z377" s="75">
        <v>0</v>
      </c>
    </row>
    <row r="378" spans="1:26" x14ac:dyDescent="0.25">
      <c r="A378" s="74" t="s">
        <v>748</v>
      </c>
      <c r="B378" s="74" t="s">
        <v>749</v>
      </c>
      <c r="C378" s="74" t="s">
        <v>748</v>
      </c>
      <c r="D378" s="73" t="s">
        <v>87</v>
      </c>
      <c r="E378" s="123">
        <v>0.6</v>
      </c>
      <c r="F378" s="123">
        <v>0.70000000000000007</v>
      </c>
      <c r="G378" s="89">
        <v>1</v>
      </c>
      <c r="H378" s="50"/>
      <c r="I378" s="75">
        <v>20</v>
      </c>
      <c r="J378" s="75">
        <v>0</v>
      </c>
      <c r="L378" s="74" t="s">
        <v>313</v>
      </c>
      <c r="M378" s="176" t="s">
        <v>346</v>
      </c>
      <c r="N378" s="74" t="s">
        <v>347</v>
      </c>
      <c r="O378" s="176">
        <v>1111</v>
      </c>
      <c r="P378" s="74" t="s">
        <v>348</v>
      </c>
      <c r="Q378" s="154" t="s">
        <v>342</v>
      </c>
      <c r="R378" s="154" t="s">
        <v>318</v>
      </c>
      <c r="S378" s="73" t="s">
        <v>87</v>
      </c>
      <c r="T378" s="123">
        <v>0.2</v>
      </c>
      <c r="U378" s="123">
        <v>0.1</v>
      </c>
      <c r="V378" s="123">
        <v>0.1</v>
      </c>
      <c r="W378" s="89">
        <v>1</v>
      </c>
      <c r="X378" s="74" t="s">
        <v>271</v>
      </c>
      <c r="Y378" s="75">
        <v>20</v>
      </c>
      <c r="Z378" s="75">
        <v>0</v>
      </c>
    </row>
    <row r="379" spans="1:26" x14ac:dyDescent="0.25">
      <c r="A379" s="74">
        <v>197035557</v>
      </c>
      <c r="B379" s="74" t="s">
        <v>750</v>
      </c>
      <c r="C379" s="74">
        <v>197035557</v>
      </c>
      <c r="D379" s="73" t="s">
        <v>87</v>
      </c>
      <c r="E379" s="123">
        <v>0.6</v>
      </c>
      <c r="F379" s="123">
        <v>0.70000000000000007</v>
      </c>
      <c r="G379" s="89">
        <v>1</v>
      </c>
      <c r="H379" s="50"/>
      <c r="I379" s="75">
        <v>20</v>
      </c>
      <c r="J379" s="75">
        <v>0</v>
      </c>
      <c r="L379" s="74" t="s">
        <v>313</v>
      </c>
      <c r="M379" s="154">
        <v>197108674</v>
      </c>
      <c r="N379" s="74" t="s">
        <v>352</v>
      </c>
      <c r="O379" s="154">
        <v>197119470</v>
      </c>
      <c r="P379" s="74" t="s">
        <v>317</v>
      </c>
      <c r="Q379" s="154" t="s">
        <v>342</v>
      </c>
      <c r="R379" s="154" t="s">
        <v>318</v>
      </c>
      <c r="S379" s="73" t="s">
        <v>87</v>
      </c>
      <c r="T379" s="123">
        <v>0.2</v>
      </c>
      <c r="U379" s="123">
        <v>0.1</v>
      </c>
      <c r="V379" s="123">
        <v>0.1</v>
      </c>
      <c r="W379" s="89">
        <v>1</v>
      </c>
      <c r="X379" s="74" t="s">
        <v>271</v>
      </c>
      <c r="Y379" s="75">
        <v>20</v>
      </c>
      <c r="Z379" s="75">
        <v>0</v>
      </c>
    </row>
    <row r="380" spans="1:26" x14ac:dyDescent="0.25">
      <c r="A380" s="74" t="s">
        <v>751</v>
      </c>
      <c r="B380" s="74" t="s">
        <v>752</v>
      </c>
      <c r="C380" s="74" t="s">
        <v>751</v>
      </c>
      <c r="D380" s="73" t="s">
        <v>87</v>
      </c>
      <c r="E380" s="123">
        <v>0.6</v>
      </c>
      <c r="F380" s="123">
        <v>0.70000000000000007</v>
      </c>
      <c r="G380" s="89">
        <v>1</v>
      </c>
      <c r="H380" s="50"/>
      <c r="I380" s="75">
        <v>20</v>
      </c>
      <c r="J380" s="75">
        <v>0</v>
      </c>
      <c r="L380" s="74" t="s">
        <v>313</v>
      </c>
      <c r="M380" s="176" t="s">
        <v>346</v>
      </c>
      <c r="N380" s="74" t="s">
        <v>347</v>
      </c>
      <c r="O380" s="176">
        <v>1111</v>
      </c>
      <c r="P380" s="74" t="s">
        <v>348</v>
      </c>
      <c r="Q380" s="154" t="s">
        <v>342</v>
      </c>
      <c r="R380" s="154" t="s">
        <v>318</v>
      </c>
      <c r="S380" s="73" t="s">
        <v>87</v>
      </c>
      <c r="T380" s="123">
        <v>0.2</v>
      </c>
      <c r="U380" s="123">
        <v>0.1</v>
      </c>
      <c r="V380" s="123">
        <v>0.1</v>
      </c>
      <c r="W380" s="89">
        <v>1</v>
      </c>
      <c r="X380" s="74" t="s">
        <v>271</v>
      </c>
      <c r="Y380" s="75">
        <v>20</v>
      </c>
      <c r="Z380" s="75">
        <v>0</v>
      </c>
    </row>
    <row r="381" spans="1:26" x14ac:dyDescent="0.25">
      <c r="A381" s="74">
        <v>197257919</v>
      </c>
      <c r="B381" s="74" t="s">
        <v>753</v>
      </c>
      <c r="C381" s="74">
        <v>197257919</v>
      </c>
      <c r="D381" s="73" t="s">
        <v>87</v>
      </c>
      <c r="E381" s="123">
        <v>0.6</v>
      </c>
      <c r="F381" s="123">
        <v>0.70000000000000007</v>
      </c>
      <c r="G381" s="89">
        <v>1</v>
      </c>
      <c r="H381" s="50"/>
      <c r="I381" s="75">
        <v>20</v>
      </c>
      <c r="J381" s="75">
        <v>0</v>
      </c>
      <c r="L381" s="74" t="s">
        <v>313</v>
      </c>
      <c r="M381" s="154">
        <v>197108674</v>
      </c>
      <c r="N381" s="74" t="s">
        <v>352</v>
      </c>
      <c r="O381" s="154">
        <v>197119470</v>
      </c>
      <c r="P381" s="74" t="s">
        <v>317</v>
      </c>
      <c r="Q381" s="154" t="s">
        <v>342</v>
      </c>
      <c r="R381" s="154" t="s">
        <v>318</v>
      </c>
      <c r="S381" s="73" t="s">
        <v>87</v>
      </c>
      <c r="T381" s="123">
        <v>0.2</v>
      </c>
      <c r="U381" s="123">
        <v>0.1</v>
      </c>
      <c r="V381" s="123">
        <v>0.1</v>
      </c>
      <c r="W381" s="89">
        <v>1</v>
      </c>
      <c r="X381" s="74" t="s">
        <v>271</v>
      </c>
      <c r="Y381" s="75">
        <v>20</v>
      </c>
      <c r="Z381" s="75">
        <v>0</v>
      </c>
    </row>
    <row r="382" spans="1:26" x14ac:dyDescent="0.25">
      <c r="A382" s="74">
        <v>172840785</v>
      </c>
      <c r="B382" s="74" t="s">
        <v>376</v>
      </c>
      <c r="C382" s="74">
        <v>172840785</v>
      </c>
      <c r="D382" s="73" t="s">
        <v>87</v>
      </c>
      <c r="E382" s="123">
        <v>0.6</v>
      </c>
      <c r="F382" s="123">
        <v>0.70000000000000007</v>
      </c>
      <c r="G382" s="89">
        <v>1</v>
      </c>
      <c r="H382" s="50"/>
      <c r="I382" s="75">
        <v>20</v>
      </c>
      <c r="J382" s="75">
        <v>0</v>
      </c>
      <c r="L382" s="74" t="s">
        <v>313</v>
      </c>
      <c r="O382" s="154">
        <v>171746619</v>
      </c>
      <c r="P382" s="74" t="s">
        <v>355</v>
      </c>
      <c r="Q382" s="154" t="s">
        <v>342</v>
      </c>
      <c r="R382" s="154" t="s">
        <v>318</v>
      </c>
      <c r="S382" s="73" t="s">
        <v>87</v>
      </c>
      <c r="T382" s="123">
        <v>0.2</v>
      </c>
      <c r="U382" s="123">
        <v>0.1</v>
      </c>
      <c r="V382" s="123">
        <v>0.1</v>
      </c>
      <c r="W382" s="89">
        <v>1</v>
      </c>
      <c r="X382" s="74" t="s">
        <v>271</v>
      </c>
      <c r="Y382" s="75">
        <v>20</v>
      </c>
      <c r="Z382" s="75">
        <v>0</v>
      </c>
    </row>
    <row r="383" spans="1:26" x14ac:dyDescent="0.25">
      <c r="A383" s="74">
        <v>186093519</v>
      </c>
      <c r="B383" s="74" t="s">
        <v>754</v>
      </c>
      <c r="C383" s="74">
        <v>186093519</v>
      </c>
      <c r="D383" s="73" t="s">
        <v>87</v>
      </c>
      <c r="E383" s="123">
        <v>0.6</v>
      </c>
      <c r="F383" s="123">
        <v>0.70000000000000007</v>
      </c>
      <c r="G383" s="89">
        <v>1</v>
      </c>
      <c r="H383" s="50"/>
      <c r="I383" s="75">
        <v>20</v>
      </c>
      <c r="J383" s="75">
        <v>0</v>
      </c>
      <c r="L383" s="74" t="s">
        <v>313</v>
      </c>
      <c r="O383" s="154">
        <v>194349266</v>
      </c>
      <c r="P383" s="74" t="s">
        <v>316</v>
      </c>
      <c r="Q383" s="154" t="s">
        <v>342</v>
      </c>
      <c r="R383" s="154" t="s">
        <v>318</v>
      </c>
      <c r="S383" s="73" t="s">
        <v>87</v>
      </c>
      <c r="T383" s="123">
        <v>0.2</v>
      </c>
      <c r="U383" s="123">
        <v>0.1</v>
      </c>
      <c r="V383" s="123">
        <v>0.1</v>
      </c>
      <c r="W383" s="89">
        <v>1</v>
      </c>
      <c r="X383" s="74" t="s">
        <v>271</v>
      </c>
      <c r="Y383" s="75">
        <v>20</v>
      </c>
      <c r="Z383" s="75">
        <v>0</v>
      </c>
    </row>
    <row r="384" spans="1:26" x14ac:dyDescent="0.25">
      <c r="A384" s="74">
        <v>186911887</v>
      </c>
      <c r="B384" s="74" t="s">
        <v>755</v>
      </c>
      <c r="C384" s="74">
        <v>186911887</v>
      </c>
      <c r="D384" s="73" t="s">
        <v>87</v>
      </c>
      <c r="E384" s="123">
        <v>0.6</v>
      </c>
      <c r="F384" s="123">
        <v>0.70000000000000007</v>
      </c>
      <c r="G384" s="89">
        <v>1</v>
      </c>
      <c r="H384" s="50"/>
      <c r="I384" s="75">
        <v>20</v>
      </c>
      <c r="J384" s="75">
        <v>0</v>
      </c>
      <c r="L384" s="74" t="s">
        <v>313</v>
      </c>
      <c r="O384" s="154">
        <v>194349266</v>
      </c>
      <c r="P384" s="74" t="s">
        <v>316</v>
      </c>
      <c r="Q384" s="154" t="s">
        <v>342</v>
      </c>
      <c r="R384" s="154" t="s">
        <v>318</v>
      </c>
      <c r="S384" s="73" t="s">
        <v>87</v>
      </c>
      <c r="T384" s="123">
        <v>0.2</v>
      </c>
      <c r="U384" s="123">
        <v>0.1</v>
      </c>
      <c r="V384" s="123">
        <v>0.1</v>
      </c>
      <c r="W384" s="89">
        <v>1</v>
      </c>
      <c r="X384" s="74" t="s">
        <v>271</v>
      </c>
      <c r="Y384" s="75">
        <v>20</v>
      </c>
      <c r="Z384" s="75">
        <v>0</v>
      </c>
    </row>
    <row r="385" spans="1:26" x14ac:dyDescent="0.25">
      <c r="A385" s="74">
        <v>186394079</v>
      </c>
      <c r="B385" s="74" t="s">
        <v>756</v>
      </c>
      <c r="C385" s="74">
        <v>186394079</v>
      </c>
      <c r="D385" s="73" t="s">
        <v>87</v>
      </c>
      <c r="E385" s="123">
        <v>0.6</v>
      </c>
      <c r="F385" s="123">
        <v>0.70000000000000007</v>
      </c>
      <c r="G385" s="89">
        <v>1</v>
      </c>
      <c r="H385" s="50"/>
      <c r="I385" s="75">
        <v>20</v>
      </c>
      <c r="J385" s="75">
        <v>0</v>
      </c>
      <c r="L385" s="74" t="s">
        <v>313</v>
      </c>
      <c r="O385" s="154">
        <v>194349266</v>
      </c>
      <c r="P385" s="74" t="s">
        <v>316</v>
      </c>
      <c r="Q385" s="154" t="s">
        <v>342</v>
      </c>
      <c r="R385" s="154" t="s">
        <v>318</v>
      </c>
      <c r="S385" s="73" t="s">
        <v>87</v>
      </c>
      <c r="T385" s="123">
        <v>0.2</v>
      </c>
      <c r="U385" s="123">
        <v>0.1</v>
      </c>
      <c r="V385" s="123">
        <v>0.1</v>
      </c>
      <c r="W385" s="89">
        <v>1</v>
      </c>
      <c r="X385" s="74" t="s">
        <v>271</v>
      </c>
      <c r="Y385" s="75">
        <v>20</v>
      </c>
      <c r="Z385" s="75">
        <v>0</v>
      </c>
    </row>
    <row r="386" spans="1:26" x14ac:dyDescent="0.25">
      <c r="A386" s="74">
        <v>187062180</v>
      </c>
      <c r="B386" s="74" t="s">
        <v>757</v>
      </c>
      <c r="C386" s="74">
        <v>187062180</v>
      </c>
      <c r="D386" s="73" t="s">
        <v>87</v>
      </c>
      <c r="E386" s="123">
        <v>0.6</v>
      </c>
      <c r="F386" s="123">
        <v>0.70000000000000007</v>
      </c>
      <c r="G386" s="89">
        <v>1</v>
      </c>
      <c r="H386" s="50"/>
      <c r="I386" s="75">
        <v>20</v>
      </c>
      <c r="J386" s="75">
        <v>0</v>
      </c>
      <c r="L386" s="74" t="s">
        <v>313</v>
      </c>
      <c r="O386" s="154">
        <v>194349266</v>
      </c>
      <c r="P386" s="74" t="s">
        <v>316</v>
      </c>
      <c r="Q386" s="154" t="s">
        <v>342</v>
      </c>
      <c r="R386" s="154" t="s">
        <v>318</v>
      </c>
      <c r="S386" s="73" t="s">
        <v>87</v>
      </c>
      <c r="T386" s="123">
        <v>0.2</v>
      </c>
      <c r="U386" s="123">
        <v>0.1</v>
      </c>
      <c r="V386" s="123">
        <v>0.1</v>
      </c>
      <c r="W386" s="89">
        <v>1</v>
      </c>
      <c r="X386" s="74" t="s">
        <v>271</v>
      </c>
      <c r="Y386" s="75">
        <v>20</v>
      </c>
      <c r="Z386" s="75">
        <v>0</v>
      </c>
    </row>
    <row r="387" spans="1:26" x14ac:dyDescent="0.25">
      <c r="A387" s="74">
        <v>186744782</v>
      </c>
      <c r="B387" s="74" t="s">
        <v>758</v>
      </c>
      <c r="C387" s="74">
        <v>186744782</v>
      </c>
      <c r="D387" s="73" t="s">
        <v>87</v>
      </c>
      <c r="E387" s="123">
        <v>0.6</v>
      </c>
      <c r="F387" s="123">
        <v>0.70000000000000007</v>
      </c>
      <c r="G387" s="89">
        <v>1</v>
      </c>
      <c r="H387" s="50"/>
      <c r="I387" s="75">
        <v>20</v>
      </c>
      <c r="J387" s="75">
        <v>0</v>
      </c>
      <c r="L387" s="74" t="s">
        <v>313</v>
      </c>
      <c r="O387" s="154">
        <v>194349266</v>
      </c>
      <c r="P387" s="74" t="s">
        <v>316</v>
      </c>
      <c r="Q387" s="154" t="s">
        <v>342</v>
      </c>
      <c r="R387" s="154" t="s">
        <v>318</v>
      </c>
      <c r="S387" s="73" t="s">
        <v>87</v>
      </c>
      <c r="T387" s="123">
        <v>0.2</v>
      </c>
      <c r="U387" s="123">
        <v>0.1</v>
      </c>
      <c r="V387" s="123">
        <v>0.1</v>
      </c>
      <c r="W387" s="89">
        <v>1</v>
      </c>
      <c r="X387" s="74" t="s">
        <v>271</v>
      </c>
      <c r="Y387" s="75">
        <v>20</v>
      </c>
      <c r="Z387" s="75">
        <v>0</v>
      </c>
    </row>
    <row r="388" spans="1:26" x14ac:dyDescent="0.25">
      <c r="A388" s="74">
        <v>186968306</v>
      </c>
      <c r="B388" s="74" t="s">
        <v>759</v>
      </c>
      <c r="C388" s="74">
        <v>186968306</v>
      </c>
      <c r="D388" s="73" t="s">
        <v>87</v>
      </c>
      <c r="E388" s="123">
        <v>0.6</v>
      </c>
      <c r="F388" s="123">
        <v>0.70000000000000007</v>
      </c>
      <c r="G388" s="89">
        <v>1</v>
      </c>
      <c r="H388" s="50"/>
      <c r="I388" s="75">
        <v>20</v>
      </c>
      <c r="J388" s="75">
        <v>0</v>
      </c>
      <c r="L388" s="74" t="s">
        <v>313</v>
      </c>
      <c r="O388" s="154">
        <v>194349266</v>
      </c>
      <c r="P388" s="74" t="s">
        <v>316</v>
      </c>
      <c r="Q388" s="154" t="s">
        <v>342</v>
      </c>
      <c r="R388" s="154" t="s">
        <v>318</v>
      </c>
      <c r="S388" s="73" t="s">
        <v>87</v>
      </c>
      <c r="T388" s="123">
        <v>0.2</v>
      </c>
      <c r="U388" s="123">
        <v>0.1</v>
      </c>
      <c r="V388" s="123">
        <v>0.1</v>
      </c>
      <c r="W388" s="89">
        <v>1</v>
      </c>
      <c r="X388" s="74" t="s">
        <v>271</v>
      </c>
      <c r="Y388" s="75">
        <v>20</v>
      </c>
      <c r="Z388" s="75">
        <v>0</v>
      </c>
    </row>
    <row r="389" spans="1:26" x14ac:dyDescent="0.25">
      <c r="A389" s="74" t="s">
        <v>760</v>
      </c>
      <c r="B389" s="74" t="s">
        <v>761</v>
      </c>
      <c r="C389" s="74" t="s">
        <v>760</v>
      </c>
      <c r="D389" s="73" t="s">
        <v>87</v>
      </c>
      <c r="E389" s="123">
        <v>0.6</v>
      </c>
      <c r="F389" s="123">
        <v>0.70000000000000007</v>
      </c>
      <c r="G389" s="89">
        <v>1</v>
      </c>
      <c r="H389" s="50"/>
      <c r="I389" s="75">
        <v>20</v>
      </c>
      <c r="J389" s="75">
        <v>0</v>
      </c>
      <c r="L389" s="74" t="s">
        <v>313</v>
      </c>
      <c r="O389" s="154">
        <v>194349266</v>
      </c>
      <c r="P389" s="74" t="s">
        <v>316</v>
      </c>
      <c r="Q389" s="154" t="s">
        <v>342</v>
      </c>
      <c r="R389" s="154" t="s">
        <v>318</v>
      </c>
      <c r="S389" s="73" t="s">
        <v>87</v>
      </c>
      <c r="T389" s="123">
        <v>0.2</v>
      </c>
      <c r="U389" s="123">
        <v>0.1</v>
      </c>
      <c r="V389" s="123">
        <v>0.1</v>
      </c>
      <c r="W389" s="89">
        <v>1</v>
      </c>
      <c r="X389" s="74" t="s">
        <v>271</v>
      </c>
      <c r="Y389" s="75">
        <v>20</v>
      </c>
      <c r="Z389" s="75">
        <v>0</v>
      </c>
    </row>
    <row r="390" spans="1:26" x14ac:dyDescent="0.25">
      <c r="A390" s="74">
        <v>186320471</v>
      </c>
      <c r="B390" s="74" t="s">
        <v>762</v>
      </c>
      <c r="C390" s="74">
        <v>186320471</v>
      </c>
      <c r="D390" s="73" t="s">
        <v>87</v>
      </c>
      <c r="E390" s="123">
        <v>0.6</v>
      </c>
      <c r="F390" s="123">
        <v>0.70000000000000007</v>
      </c>
      <c r="G390" s="89">
        <v>1</v>
      </c>
      <c r="H390" s="50"/>
      <c r="I390" s="75">
        <v>20</v>
      </c>
      <c r="J390" s="75">
        <v>0</v>
      </c>
      <c r="L390" s="74" t="s">
        <v>313</v>
      </c>
      <c r="O390" s="154">
        <v>194349266</v>
      </c>
      <c r="P390" s="74" t="s">
        <v>316</v>
      </c>
      <c r="Q390" s="154" t="s">
        <v>342</v>
      </c>
      <c r="R390" s="154" t="s">
        <v>318</v>
      </c>
      <c r="S390" s="73" t="s">
        <v>87</v>
      </c>
      <c r="T390" s="123">
        <v>0.2</v>
      </c>
      <c r="U390" s="123">
        <v>0.1</v>
      </c>
      <c r="V390" s="123">
        <v>0.1</v>
      </c>
      <c r="W390" s="89">
        <v>1</v>
      </c>
      <c r="X390" s="74" t="s">
        <v>271</v>
      </c>
      <c r="Y390" s="75">
        <v>20</v>
      </c>
      <c r="Z390" s="75">
        <v>0</v>
      </c>
    </row>
    <row r="391" spans="1:26" x14ac:dyDescent="0.25">
      <c r="A391" s="74">
        <v>186893203</v>
      </c>
      <c r="B391" s="74" t="s">
        <v>763</v>
      </c>
      <c r="C391" s="74">
        <v>186893203</v>
      </c>
      <c r="D391" s="73" t="s">
        <v>87</v>
      </c>
      <c r="E391" s="123">
        <v>0.6</v>
      </c>
      <c r="F391" s="123">
        <v>0.70000000000000007</v>
      </c>
      <c r="G391" s="89">
        <v>1</v>
      </c>
      <c r="H391" s="50"/>
      <c r="I391" s="75">
        <v>20</v>
      </c>
      <c r="J391" s="75">
        <v>0</v>
      </c>
      <c r="L391" s="74" t="s">
        <v>313</v>
      </c>
      <c r="O391" s="154">
        <v>194349266</v>
      </c>
      <c r="P391" s="74" t="s">
        <v>316</v>
      </c>
      <c r="Q391" s="154" t="s">
        <v>342</v>
      </c>
      <c r="R391" s="154" t="s">
        <v>318</v>
      </c>
      <c r="S391" s="73" t="s">
        <v>87</v>
      </c>
      <c r="T391" s="123">
        <v>0.2</v>
      </c>
      <c r="U391" s="123">
        <v>0.1</v>
      </c>
      <c r="V391" s="123">
        <v>0.1</v>
      </c>
      <c r="W391" s="89">
        <v>1</v>
      </c>
      <c r="X391" s="74" t="s">
        <v>271</v>
      </c>
      <c r="Y391" s="75">
        <v>20</v>
      </c>
      <c r="Z391" s="75">
        <v>0</v>
      </c>
    </row>
    <row r="392" spans="1:26" x14ac:dyDescent="0.25">
      <c r="A392" s="74" t="s">
        <v>764</v>
      </c>
      <c r="B392" s="74" t="s">
        <v>765</v>
      </c>
      <c r="C392" s="74" t="s">
        <v>764</v>
      </c>
      <c r="D392" s="73" t="s">
        <v>87</v>
      </c>
      <c r="E392" s="123">
        <v>0.6</v>
      </c>
      <c r="F392" s="123">
        <v>0.70000000000000007</v>
      </c>
      <c r="G392" s="89">
        <v>1</v>
      </c>
      <c r="H392" s="50"/>
      <c r="I392" s="75">
        <v>20</v>
      </c>
      <c r="J392" s="75">
        <v>0</v>
      </c>
      <c r="L392" s="74" t="s">
        <v>313</v>
      </c>
      <c r="M392" s="176" t="s">
        <v>346</v>
      </c>
      <c r="N392" s="74" t="s">
        <v>347</v>
      </c>
      <c r="O392" s="176">
        <v>1111</v>
      </c>
      <c r="P392" s="74" t="s">
        <v>348</v>
      </c>
      <c r="Q392" s="154" t="s">
        <v>342</v>
      </c>
      <c r="R392" s="154" t="s">
        <v>318</v>
      </c>
      <c r="S392" s="73" t="s">
        <v>87</v>
      </c>
      <c r="T392" s="123">
        <v>0.2</v>
      </c>
      <c r="U392" s="123">
        <v>0.1</v>
      </c>
      <c r="V392" s="123">
        <v>0.1</v>
      </c>
      <c r="W392" s="89">
        <v>1</v>
      </c>
      <c r="X392" s="74" t="s">
        <v>271</v>
      </c>
      <c r="Y392" s="75">
        <v>20</v>
      </c>
      <c r="Z392" s="75">
        <v>0</v>
      </c>
    </row>
    <row r="393" spans="1:26" x14ac:dyDescent="0.25">
      <c r="A393" s="74" t="s">
        <v>766</v>
      </c>
      <c r="B393" s="74" t="s">
        <v>767</v>
      </c>
      <c r="C393" s="74" t="s">
        <v>766</v>
      </c>
      <c r="D393" s="73" t="s">
        <v>87</v>
      </c>
      <c r="E393" s="123">
        <v>0.6</v>
      </c>
      <c r="F393" s="123">
        <v>0.70000000000000007</v>
      </c>
      <c r="G393" s="89">
        <v>1</v>
      </c>
      <c r="H393" s="50"/>
      <c r="I393" s="75">
        <v>20</v>
      </c>
      <c r="J393" s="75">
        <v>0</v>
      </c>
      <c r="L393" s="74" t="s">
        <v>313</v>
      </c>
      <c r="M393" s="176" t="s">
        <v>346</v>
      </c>
      <c r="N393" s="74" t="s">
        <v>347</v>
      </c>
      <c r="O393" s="176">
        <v>1111</v>
      </c>
      <c r="P393" s="74" t="s">
        <v>348</v>
      </c>
      <c r="Q393" s="154" t="s">
        <v>342</v>
      </c>
      <c r="R393" s="154" t="s">
        <v>318</v>
      </c>
      <c r="S393" s="73" t="s">
        <v>87</v>
      </c>
      <c r="T393" s="123">
        <v>0.2</v>
      </c>
      <c r="U393" s="123">
        <v>0.1</v>
      </c>
      <c r="V393" s="123">
        <v>0.1</v>
      </c>
      <c r="W393" s="89">
        <v>1</v>
      </c>
      <c r="X393" s="74" t="s">
        <v>271</v>
      </c>
      <c r="Y393" s="75">
        <v>20</v>
      </c>
      <c r="Z393" s="75">
        <v>0</v>
      </c>
    </row>
    <row r="394" spans="1:26" x14ac:dyDescent="0.25">
      <c r="A394" s="74" t="s">
        <v>768</v>
      </c>
      <c r="B394" s="74" t="s">
        <v>769</v>
      </c>
      <c r="C394" s="74" t="s">
        <v>768</v>
      </c>
      <c r="D394" s="73" t="s">
        <v>87</v>
      </c>
      <c r="E394" s="123">
        <v>0.6</v>
      </c>
      <c r="F394" s="123">
        <v>0.70000000000000007</v>
      </c>
      <c r="G394" s="89">
        <v>1</v>
      </c>
      <c r="H394" s="50"/>
      <c r="I394" s="75">
        <v>20</v>
      </c>
      <c r="J394" s="75">
        <v>0</v>
      </c>
      <c r="L394" s="74" t="s">
        <v>313</v>
      </c>
      <c r="M394" s="176" t="s">
        <v>346</v>
      </c>
      <c r="N394" s="74" t="s">
        <v>347</v>
      </c>
      <c r="O394" s="176">
        <v>1111</v>
      </c>
      <c r="P394" s="74" t="s">
        <v>348</v>
      </c>
      <c r="Q394" s="154" t="s">
        <v>342</v>
      </c>
      <c r="R394" s="154" t="s">
        <v>318</v>
      </c>
      <c r="S394" s="73" t="s">
        <v>87</v>
      </c>
      <c r="T394" s="123">
        <v>0.2</v>
      </c>
      <c r="U394" s="123">
        <v>0.1</v>
      </c>
      <c r="V394" s="123">
        <v>0.1</v>
      </c>
      <c r="W394" s="89">
        <v>1</v>
      </c>
      <c r="X394" s="74" t="s">
        <v>271</v>
      </c>
      <c r="Y394" s="75">
        <v>20</v>
      </c>
      <c r="Z394" s="75">
        <v>0</v>
      </c>
    </row>
    <row r="395" spans="1:26" x14ac:dyDescent="0.25">
      <c r="A395" s="74" t="s">
        <v>770</v>
      </c>
      <c r="B395" s="74" t="s">
        <v>771</v>
      </c>
      <c r="C395" s="74" t="s">
        <v>770</v>
      </c>
      <c r="D395" s="73" t="s">
        <v>87</v>
      </c>
      <c r="E395" s="123">
        <v>0.6</v>
      </c>
      <c r="F395" s="123">
        <v>0.70000000000000007</v>
      </c>
      <c r="G395" s="89">
        <v>1</v>
      </c>
      <c r="H395" s="50"/>
      <c r="I395" s="75">
        <v>20</v>
      </c>
      <c r="J395" s="75">
        <v>0</v>
      </c>
      <c r="L395" s="74" t="s">
        <v>313</v>
      </c>
      <c r="M395" s="176" t="s">
        <v>346</v>
      </c>
      <c r="N395" s="74" t="s">
        <v>347</v>
      </c>
      <c r="O395" s="176">
        <v>1111</v>
      </c>
      <c r="P395" s="74" t="s">
        <v>348</v>
      </c>
      <c r="Q395" s="154" t="s">
        <v>342</v>
      </c>
      <c r="R395" s="154" t="s">
        <v>318</v>
      </c>
      <c r="S395" s="73" t="s">
        <v>87</v>
      </c>
      <c r="T395" s="123">
        <v>0.2</v>
      </c>
      <c r="U395" s="123">
        <v>0.1</v>
      </c>
      <c r="V395" s="123">
        <v>0.1</v>
      </c>
      <c r="W395" s="89">
        <v>1</v>
      </c>
      <c r="X395" s="74" t="s">
        <v>271</v>
      </c>
      <c r="Y395" s="75">
        <v>20</v>
      </c>
      <c r="Z395" s="75">
        <v>0</v>
      </c>
    </row>
    <row r="396" spans="1:26" x14ac:dyDescent="0.25">
      <c r="A396" s="74" t="s">
        <v>772</v>
      </c>
      <c r="B396" s="74" t="s">
        <v>773</v>
      </c>
      <c r="C396" s="74" t="s">
        <v>772</v>
      </c>
      <c r="D396" s="73" t="s">
        <v>87</v>
      </c>
      <c r="E396" s="123">
        <v>0.6</v>
      </c>
      <c r="F396" s="123">
        <v>0.70000000000000007</v>
      </c>
      <c r="G396" s="89">
        <v>1</v>
      </c>
      <c r="H396" s="50"/>
      <c r="I396" s="75">
        <v>20</v>
      </c>
      <c r="J396" s="75">
        <v>0</v>
      </c>
      <c r="L396" s="74" t="s">
        <v>313</v>
      </c>
      <c r="M396" s="176" t="s">
        <v>346</v>
      </c>
      <c r="N396" s="74" t="s">
        <v>347</v>
      </c>
      <c r="O396" s="176">
        <v>1111</v>
      </c>
      <c r="P396" s="74" t="s">
        <v>348</v>
      </c>
      <c r="Q396" s="154" t="s">
        <v>342</v>
      </c>
      <c r="R396" s="154" t="s">
        <v>318</v>
      </c>
      <c r="S396" s="73" t="s">
        <v>87</v>
      </c>
      <c r="T396" s="123">
        <v>0.2</v>
      </c>
      <c r="U396" s="123">
        <v>0.1</v>
      </c>
      <c r="V396" s="123">
        <v>0.1</v>
      </c>
      <c r="W396" s="89">
        <v>1</v>
      </c>
      <c r="X396" s="74" t="s">
        <v>271</v>
      </c>
      <c r="Y396" s="75">
        <v>20</v>
      </c>
      <c r="Z396" s="75">
        <v>0</v>
      </c>
    </row>
    <row r="397" spans="1:26" x14ac:dyDescent="0.25">
      <c r="A397" s="74" t="s">
        <v>774</v>
      </c>
      <c r="B397" s="74" t="s">
        <v>775</v>
      </c>
      <c r="C397" s="74" t="s">
        <v>774</v>
      </c>
      <c r="D397" s="73" t="s">
        <v>87</v>
      </c>
      <c r="E397" s="123">
        <v>0.6</v>
      </c>
      <c r="F397" s="123">
        <v>0.70000000000000007</v>
      </c>
      <c r="G397" s="89">
        <v>1</v>
      </c>
      <c r="H397" s="50"/>
      <c r="I397" s="75">
        <v>20</v>
      </c>
      <c r="J397" s="75">
        <v>0</v>
      </c>
      <c r="L397" s="74" t="s">
        <v>313</v>
      </c>
      <c r="M397" s="176" t="s">
        <v>346</v>
      </c>
      <c r="N397" s="74" t="s">
        <v>347</v>
      </c>
      <c r="O397" s="176">
        <v>1111</v>
      </c>
      <c r="P397" s="74" t="s">
        <v>348</v>
      </c>
      <c r="Q397" s="154" t="s">
        <v>342</v>
      </c>
      <c r="R397" s="154" t="s">
        <v>318</v>
      </c>
      <c r="S397" s="73" t="s">
        <v>87</v>
      </c>
      <c r="T397" s="123">
        <v>0.2</v>
      </c>
      <c r="U397" s="123">
        <v>0.1</v>
      </c>
      <c r="V397" s="123">
        <v>0.1</v>
      </c>
      <c r="W397" s="89">
        <v>1</v>
      </c>
      <c r="X397" s="74" t="s">
        <v>271</v>
      </c>
      <c r="Y397" s="75">
        <v>20</v>
      </c>
      <c r="Z397" s="75">
        <v>0</v>
      </c>
    </row>
    <row r="398" spans="1:26" x14ac:dyDescent="0.25">
      <c r="A398" s="74">
        <v>197338439</v>
      </c>
      <c r="B398" s="78" t="s">
        <v>387</v>
      </c>
      <c r="C398" s="74">
        <v>197338439</v>
      </c>
      <c r="D398" s="73" t="s">
        <v>87</v>
      </c>
      <c r="E398" s="123">
        <v>0.6</v>
      </c>
      <c r="F398" s="123">
        <v>0.70000000000000007</v>
      </c>
      <c r="G398" s="89">
        <v>1</v>
      </c>
      <c r="H398" s="50"/>
      <c r="I398" s="75">
        <v>20</v>
      </c>
      <c r="J398" s="75">
        <v>0</v>
      </c>
      <c r="L398" s="74" t="s">
        <v>313</v>
      </c>
      <c r="M398" s="154">
        <v>197108674</v>
      </c>
      <c r="N398" s="74" t="s">
        <v>352</v>
      </c>
      <c r="O398" s="154">
        <v>197119470</v>
      </c>
      <c r="P398" s="74" t="s">
        <v>317</v>
      </c>
      <c r="Q398" s="154" t="s">
        <v>342</v>
      </c>
      <c r="R398" s="154" t="s">
        <v>318</v>
      </c>
      <c r="S398" s="73" t="s">
        <v>87</v>
      </c>
      <c r="T398" s="123">
        <v>0.2</v>
      </c>
      <c r="U398" s="123">
        <v>0.1</v>
      </c>
      <c r="V398" s="123">
        <v>0.1</v>
      </c>
      <c r="W398" s="89">
        <v>1</v>
      </c>
      <c r="X398" s="74" t="s">
        <v>271</v>
      </c>
      <c r="Y398" s="75">
        <v>20</v>
      </c>
      <c r="Z398" s="75">
        <v>0</v>
      </c>
    </row>
    <row r="399" spans="1:26" x14ac:dyDescent="0.25">
      <c r="A399" s="74">
        <v>190113546</v>
      </c>
      <c r="B399" s="74" t="s">
        <v>776</v>
      </c>
      <c r="C399" s="74">
        <v>190113546</v>
      </c>
      <c r="D399" s="73" t="s">
        <v>87</v>
      </c>
      <c r="E399" s="123">
        <v>0.6</v>
      </c>
      <c r="F399" s="123">
        <v>0.70000000000000007</v>
      </c>
      <c r="G399" s="89">
        <v>1</v>
      </c>
      <c r="H399" s="50"/>
      <c r="I399" s="75">
        <v>20</v>
      </c>
      <c r="J399" s="75">
        <v>0</v>
      </c>
      <c r="L399" s="74" t="s">
        <v>313</v>
      </c>
      <c r="M399" s="154">
        <v>197108674</v>
      </c>
      <c r="N399" s="74" t="s">
        <v>352</v>
      </c>
      <c r="O399" s="154">
        <v>197119470</v>
      </c>
      <c r="P399" s="74" t="s">
        <v>317</v>
      </c>
      <c r="Q399" s="154" t="s">
        <v>342</v>
      </c>
      <c r="R399" s="154" t="s">
        <v>318</v>
      </c>
      <c r="S399" s="73" t="s">
        <v>87</v>
      </c>
      <c r="T399" s="123">
        <v>0.2</v>
      </c>
      <c r="U399" s="123">
        <v>0.1</v>
      </c>
      <c r="V399" s="123">
        <v>0.1</v>
      </c>
      <c r="W399" s="89">
        <v>1</v>
      </c>
      <c r="X399" s="74" t="s">
        <v>271</v>
      </c>
      <c r="Y399" s="75">
        <v>20</v>
      </c>
      <c r="Z399" s="75">
        <v>0</v>
      </c>
    </row>
    <row r="400" spans="1:26" x14ac:dyDescent="0.25">
      <c r="A400" s="74">
        <v>190971340</v>
      </c>
      <c r="B400" s="74" t="s">
        <v>777</v>
      </c>
      <c r="C400" s="74">
        <v>190971340</v>
      </c>
      <c r="D400" s="73" t="s">
        <v>87</v>
      </c>
      <c r="E400" s="123">
        <v>0.6</v>
      </c>
      <c r="F400" s="123">
        <v>0.70000000000000007</v>
      </c>
      <c r="G400" s="89">
        <v>1</v>
      </c>
      <c r="H400" s="50"/>
      <c r="I400" s="75">
        <v>20</v>
      </c>
      <c r="J400" s="75">
        <v>0</v>
      </c>
      <c r="L400" s="74" t="s">
        <v>313</v>
      </c>
      <c r="M400" s="154">
        <v>197108674</v>
      </c>
      <c r="N400" s="74" t="s">
        <v>352</v>
      </c>
      <c r="O400" s="154">
        <v>197119470</v>
      </c>
      <c r="P400" s="74" t="s">
        <v>317</v>
      </c>
      <c r="Q400" s="154" t="s">
        <v>342</v>
      </c>
      <c r="R400" s="154" t="s">
        <v>318</v>
      </c>
      <c r="S400" s="73" t="s">
        <v>87</v>
      </c>
      <c r="T400" s="123">
        <v>0.2</v>
      </c>
      <c r="U400" s="123">
        <v>0.1</v>
      </c>
      <c r="V400" s="123">
        <v>0.1</v>
      </c>
      <c r="W400" s="89">
        <v>1</v>
      </c>
      <c r="X400" s="74" t="s">
        <v>271</v>
      </c>
      <c r="Y400" s="75">
        <v>20</v>
      </c>
      <c r="Z400" s="75">
        <v>0</v>
      </c>
    </row>
    <row r="401" spans="1:26" x14ac:dyDescent="0.25">
      <c r="A401" s="74">
        <v>191720699</v>
      </c>
      <c r="B401" s="74" t="s">
        <v>778</v>
      </c>
      <c r="C401" s="74">
        <v>191720699</v>
      </c>
      <c r="D401" s="73" t="s">
        <v>87</v>
      </c>
      <c r="E401" s="123">
        <v>0.6</v>
      </c>
      <c r="F401" s="123">
        <v>0.70000000000000007</v>
      </c>
      <c r="G401" s="89">
        <v>1</v>
      </c>
      <c r="H401" s="50"/>
      <c r="I401" s="75">
        <v>20</v>
      </c>
      <c r="J401" s="75">
        <v>0</v>
      </c>
      <c r="L401" s="74" t="s">
        <v>313</v>
      </c>
      <c r="O401" s="154">
        <v>197119470</v>
      </c>
      <c r="P401" s="74" t="s">
        <v>317</v>
      </c>
      <c r="Q401" s="154" t="s">
        <v>342</v>
      </c>
      <c r="R401" s="154" t="s">
        <v>318</v>
      </c>
      <c r="S401" s="73" t="s">
        <v>87</v>
      </c>
      <c r="T401" s="123">
        <v>0.2</v>
      </c>
      <c r="U401" s="123">
        <v>0.1</v>
      </c>
      <c r="V401" s="123">
        <v>0.1</v>
      </c>
      <c r="W401" s="89">
        <v>1</v>
      </c>
      <c r="X401" s="74" t="s">
        <v>271</v>
      </c>
      <c r="Y401" s="75">
        <v>20</v>
      </c>
      <c r="Z401" s="75">
        <v>0</v>
      </c>
    </row>
    <row r="402" spans="1:26" x14ac:dyDescent="0.25">
      <c r="A402" s="74">
        <v>191789117</v>
      </c>
      <c r="B402" s="74" t="s">
        <v>779</v>
      </c>
      <c r="C402" s="74">
        <v>191789117</v>
      </c>
      <c r="D402" s="73" t="s">
        <v>87</v>
      </c>
      <c r="E402" s="123">
        <v>0.6</v>
      </c>
      <c r="F402" s="123">
        <v>0.70000000000000007</v>
      </c>
      <c r="G402" s="89">
        <v>1</v>
      </c>
      <c r="H402" s="50"/>
      <c r="I402" s="75">
        <v>20</v>
      </c>
      <c r="J402" s="75">
        <v>0</v>
      </c>
      <c r="L402" s="74" t="s">
        <v>313</v>
      </c>
      <c r="O402" s="154">
        <v>197119470</v>
      </c>
      <c r="P402" s="74" t="s">
        <v>317</v>
      </c>
      <c r="Q402" s="154" t="s">
        <v>342</v>
      </c>
      <c r="R402" s="154" t="s">
        <v>318</v>
      </c>
      <c r="S402" s="73" t="s">
        <v>87</v>
      </c>
      <c r="T402" s="123">
        <v>0.2</v>
      </c>
      <c r="U402" s="123">
        <v>0.1</v>
      </c>
      <c r="V402" s="123">
        <v>0.1</v>
      </c>
      <c r="W402" s="89">
        <v>1</v>
      </c>
      <c r="X402" s="74" t="s">
        <v>271</v>
      </c>
      <c r="Y402" s="75">
        <v>20</v>
      </c>
      <c r="Z402" s="75">
        <v>0</v>
      </c>
    </row>
    <row r="403" spans="1:26" x14ac:dyDescent="0.25">
      <c r="A403" s="74">
        <v>191661073</v>
      </c>
      <c r="B403" s="74" t="s">
        <v>780</v>
      </c>
      <c r="C403" s="74">
        <v>191661073</v>
      </c>
      <c r="D403" s="73" t="s">
        <v>87</v>
      </c>
      <c r="E403" s="123">
        <v>0.6</v>
      </c>
      <c r="F403" s="123">
        <v>0.70000000000000007</v>
      </c>
      <c r="G403" s="89">
        <v>1</v>
      </c>
      <c r="H403" s="50"/>
      <c r="I403" s="75">
        <v>20</v>
      </c>
      <c r="J403" s="75">
        <v>0</v>
      </c>
      <c r="L403" s="74" t="s">
        <v>313</v>
      </c>
      <c r="O403" s="154">
        <v>197119470</v>
      </c>
      <c r="P403" s="74" t="s">
        <v>317</v>
      </c>
      <c r="Q403" s="154" t="s">
        <v>342</v>
      </c>
      <c r="R403" s="154" t="s">
        <v>318</v>
      </c>
      <c r="S403" s="73" t="s">
        <v>87</v>
      </c>
      <c r="T403" s="123">
        <v>0.2</v>
      </c>
      <c r="U403" s="123">
        <v>0.1</v>
      </c>
      <c r="V403" s="123">
        <v>0.1</v>
      </c>
      <c r="W403" s="89">
        <v>1</v>
      </c>
      <c r="X403" s="74" t="s">
        <v>271</v>
      </c>
      <c r="Y403" s="75">
        <v>20</v>
      </c>
      <c r="Z403" s="75">
        <v>0</v>
      </c>
    </row>
    <row r="404" spans="1:26" x14ac:dyDescent="0.25">
      <c r="A404" s="74">
        <v>191720699</v>
      </c>
      <c r="B404" s="74" t="s">
        <v>778</v>
      </c>
      <c r="C404" s="74">
        <v>191720699</v>
      </c>
      <c r="D404" s="73" t="s">
        <v>87</v>
      </c>
      <c r="E404" s="123">
        <v>0.6</v>
      </c>
      <c r="F404" s="123">
        <v>0.70000000000000007</v>
      </c>
      <c r="G404" s="89">
        <v>1</v>
      </c>
      <c r="H404" s="50"/>
      <c r="I404" s="75">
        <v>20</v>
      </c>
      <c r="J404" s="75">
        <v>0</v>
      </c>
      <c r="L404" s="74" t="s">
        <v>313</v>
      </c>
      <c r="O404" s="154">
        <v>197119470</v>
      </c>
      <c r="P404" s="74" t="s">
        <v>317</v>
      </c>
      <c r="Q404" s="154" t="s">
        <v>342</v>
      </c>
      <c r="R404" s="154" t="s">
        <v>318</v>
      </c>
      <c r="S404" s="73" t="s">
        <v>87</v>
      </c>
      <c r="T404" s="123">
        <v>0.2</v>
      </c>
      <c r="U404" s="123">
        <v>0.1</v>
      </c>
      <c r="V404" s="123">
        <v>0.1</v>
      </c>
      <c r="W404" s="89">
        <v>1</v>
      </c>
      <c r="X404" s="74" t="s">
        <v>271</v>
      </c>
      <c r="Y404" s="75">
        <v>20</v>
      </c>
      <c r="Z404" s="75">
        <v>0</v>
      </c>
    </row>
    <row r="405" spans="1:26" x14ac:dyDescent="0.25">
      <c r="A405" s="74">
        <v>191738013</v>
      </c>
      <c r="B405" s="74" t="s">
        <v>781</v>
      </c>
      <c r="C405" s="74">
        <v>191738013</v>
      </c>
      <c r="D405" s="73" t="s">
        <v>87</v>
      </c>
      <c r="E405" s="123">
        <v>0.6</v>
      </c>
      <c r="F405" s="123">
        <v>0.70000000000000007</v>
      </c>
      <c r="G405" s="89">
        <v>1</v>
      </c>
      <c r="H405" s="50"/>
      <c r="I405" s="75">
        <v>20</v>
      </c>
      <c r="J405" s="75">
        <v>0</v>
      </c>
      <c r="L405" s="74" t="s">
        <v>313</v>
      </c>
      <c r="O405" s="154">
        <v>197119470</v>
      </c>
      <c r="P405" s="74" t="s">
        <v>317</v>
      </c>
      <c r="Q405" s="154" t="s">
        <v>342</v>
      </c>
      <c r="R405" s="154" t="s">
        <v>318</v>
      </c>
      <c r="S405" s="73" t="s">
        <v>87</v>
      </c>
      <c r="T405" s="123">
        <v>0.2</v>
      </c>
      <c r="U405" s="123">
        <v>0.1</v>
      </c>
      <c r="V405" s="123">
        <v>0.1</v>
      </c>
      <c r="W405" s="89">
        <v>1</v>
      </c>
      <c r="X405" s="74" t="s">
        <v>271</v>
      </c>
      <c r="Y405" s="75">
        <v>20</v>
      </c>
      <c r="Z405" s="75">
        <v>0</v>
      </c>
    </row>
    <row r="406" spans="1:26" x14ac:dyDescent="0.25">
      <c r="A406" s="74">
        <v>172016210</v>
      </c>
      <c r="B406" s="74" t="s">
        <v>379</v>
      </c>
      <c r="C406" s="74">
        <v>172016210</v>
      </c>
      <c r="D406" s="73" t="s">
        <v>87</v>
      </c>
      <c r="E406" s="123">
        <v>0.6</v>
      </c>
      <c r="F406" s="123">
        <v>0.70000000000000007</v>
      </c>
      <c r="G406" s="89">
        <v>1</v>
      </c>
      <c r="H406" s="50"/>
      <c r="I406" s="75">
        <v>20</v>
      </c>
      <c r="J406" s="75">
        <v>0</v>
      </c>
      <c r="L406" s="74" t="s">
        <v>313</v>
      </c>
      <c r="O406" s="154">
        <v>171746619</v>
      </c>
      <c r="P406" s="74" t="s">
        <v>355</v>
      </c>
      <c r="Q406" s="154" t="s">
        <v>342</v>
      </c>
      <c r="R406" s="154" t="s">
        <v>318</v>
      </c>
      <c r="S406" s="73" t="s">
        <v>87</v>
      </c>
      <c r="T406" s="123">
        <v>0.2</v>
      </c>
      <c r="U406" s="123">
        <v>0.1</v>
      </c>
      <c r="V406" s="123">
        <v>0.1</v>
      </c>
      <c r="W406" s="89">
        <v>1</v>
      </c>
      <c r="X406" s="74" t="s">
        <v>271</v>
      </c>
      <c r="Y406" s="75">
        <v>20</v>
      </c>
      <c r="Z406" s="75">
        <v>0</v>
      </c>
    </row>
    <row r="407" spans="1:26" x14ac:dyDescent="0.25">
      <c r="A407" s="74" t="s">
        <v>782</v>
      </c>
      <c r="B407" s="74" t="s">
        <v>783</v>
      </c>
      <c r="C407" s="74" t="s">
        <v>782</v>
      </c>
      <c r="D407" s="73" t="s">
        <v>87</v>
      </c>
      <c r="E407" s="123">
        <v>0.6</v>
      </c>
      <c r="F407" s="123">
        <v>0.70000000000000007</v>
      </c>
      <c r="G407" s="89">
        <v>1</v>
      </c>
      <c r="H407" s="50"/>
      <c r="I407" s="75">
        <v>20</v>
      </c>
      <c r="J407" s="75">
        <v>0</v>
      </c>
      <c r="L407" s="74" t="s">
        <v>313</v>
      </c>
      <c r="O407" s="154">
        <v>171746619</v>
      </c>
      <c r="P407" s="74" t="s">
        <v>355</v>
      </c>
      <c r="Q407" s="154" t="s">
        <v>342</v>
      </c>
      <c r="R407" s="154" t="s">
        <v>318</v>
      </c>
      <c r="S407" s="73" t="s">
        <v>87</v>
      </c>
      <c r="T407" s="123">
        <v>0.2</v>
      </c>
      <c r="U407" s="123">
        <v>0.1</v>
      </c>
      <c r="V407" s="123">
        <v>0.1</v>
      </c>
      <c r="W407" s="89">
        <v>1</v>
      </c>
      <c r="X407" s="74" t="s">
        <v>271</v>
      </c>
      <c r="Y407" s="75">
        <v>20</v>
      </c>
      <c r="Z407" s="75">
        <v>0</v>
      </c>
    </row>
    <row r="408" spans="1:26" x14ac:dyDescent="0.25">
      <c r="A408" s="74">
        <v>191821669</v>
      </c>
      <c r="B408" s="74" t="s">
        <v>784</v>
      </c>
      <c r="C408" s="74">
        <v>191821669</v>
      </c>
      <c r="D408" s="73" t="s">
        <v>87</v>
      </c>
      <c r="E408" s="123">
        <v>0.6</v>
      </c>
      <c r="F408" s="123">
        <v>0.70000000000000007</v>
      </c>
      <c r="G408" s="89">
        <v>1</v>
      </c>
      <c r="H408" s="50"/>
      <c r="I408" s="75">
        <v>20</v>
      </c>
      <c r="J408" s="75">
        <v>0</v>
      </c>
      <c r="L408" s="74" t="s">
        <v>313</v>
      </c>
      <c r="O408" s="154">
        <v>197119470</v>
      </c>
      <c r="P408" s="74" t="s">
        <v>317</v>
      </c>
      <c r="Q408" s="154" t="s">
        <v>342</v>
      </c>
      <c r="R408" s="154" t="s">
        <v>318</v>
      </c>
      <c r="S408" s="73" t="s">
        <v>87</v>
      </c>
      <c r="T408" s="123">
        <v>0.2</v>
      </c>
      <c r="U408" s="123">
        <v>0.1</v>
      </c>
      <c r="V408" s="123">
        <v>0.1</v>
      </c>
      <c r="W408" s="89">
        <v>1</v>
      </c>
      <c r="X408" s="74" t="s">
        <v>271</v>
      </c>
      <c r="Y408" s="75">
        <v>20</v>
      </c>
      <c r="Z408" s="75">
        <v>0</v>
      </c>
    </row>
    <row r="409" spans="1:26" x14ac:dyDescent="0.25">
      <c r="A409" s="74">
        <v>191724140</v>
      </c>
      <c r="B409" s="74" t="s">
        <v>785</v>
      </c>
      <c r="C409" s="74">
        <v>191724140</v>
      </c>
      <c r="D409" s="73" t="s">
        <v>87</v>
      </c>
      <c r="E409" s="123">
        <v>0.6</v>
      </c>
      <c r="F409" s="123">
        <v>0.70000000000000007</v>
      </c>
      <c r="G409" s="89">
        <v>1</v>
      </c>
      <c r="H409" s="50"/>
      <c r="I409" s="75">
        <v>20</v>
      </c>
      <c r="J409" s="75">
        <v>0</v>
      </c>
      <c r="L409" s="74" t="s">
        <v>313</v>
      </c>
      <c r="O409" s="154">
        <v>197119470</v>
      </c>
      <c r="P409" s="74" t="s">
        <v>317</v>
      </c>
      <c r="Q409" s="154" t="s">
        <v>342</v>
      </c>
      <c r="R409" s="154" t="s">
        <v>318</v>
      </c>
      <c r="S409" s="73" t="s">
        <v>87</v>
      </c>
      <c r="T409" s="123">
        <v>0.2</v>
      </c>
      <c r="U409" s="123">
        <v>0.1</v>
      </c>
      <c r="V409" s="123">
        <v>0.1</v>
      </c>
      <c r="W409" s="89">
        <v>1</v>
      </c>
      <c r="X409" s="74" t="s">
        <v>271</v>
      </c>
      <c r="Y409" s="75">
        <v>20</v>
      </c>
      <c r="Z409" s="75">
        <v>0</v>
      </c>
    </row>
    <row r="410" spans="1:26" x14ac:dyDescent="0.25">
      <c r="A410" s="74">
        <v>197014185</v>
      </c>
      <c r="B410" s="74" t="s">
        <v>786</v>
      </c>
      <c r="C410" s="74">
        <v>197014185</v>
      </c>
      <c r="D410" s="73" t="s">
        <v>87</v>
      </c>
      <c r="E410" s="123">
        <v>0.6</v>
      </c>
      <c r="F410" s="123">
        <v>0.70000000000000007</v>
      </c>
      <c r="G410" s="89">
        <v>1</v>
      </c>
      <c r="H410" s="50"/>
      <c r="I410" s="75">
        <v>20</v>
      </c>
      <c r="J410" s="75">
        <v>0</v>
      </c>
      <c r="L410" s="74" t="s">
        <v>313</v>
      </c>
      <c r="M410" s="154">
        <v>197108674</v>
      </c>
      <c r="N410" s="74" t="s">
        <v>352</v>
      </c>
      <c r="O410" s="154">
        <v>197119470</v>
      </c>
      <c r="P410" s="74" t="s">
        <v>317</v>
      </c>
      <c r="Q410" s="154" t="s">
        <v>342</v>
      </c>
      <c r="R410" s="154" t="s">
        <v>318</v>
      </c>
      <c r="S410" s="73" t="s">
        <v>87</v>
      </c>
      <c r="T410" s="123">
        <v>0.2</v>
      </c>
      <c r="U410" s="123">
        <v>0.1</v>
      </c>
      <c r="V410" s="123">
        <v>0.1</v>
      </c>
      <c r="W410" s="89">
        <v>1</v>
      </c>
      <c r="X410" s="74" t="s">
        <v>271</v>
      </c>
      <c r="Y410" s="75">
        <v>20</v>
      </c>
      <c r="Z410" s="75">
        <v>0</v>
      </c>
    </row>
    <row r="411" spans="1:26" x14ac:dyDescent="0.25">
      <c r="A411" s="74">
        <v>191399444</v>
      </c>
      <c r="B411" s="74" t="s">
        <v>787</v>
      </c>
      <c r="C411" s="74">
        <v>191399444</v>
      </c>
      <c r="D411" s="73" t="s">
        <v>87</v>
      </c>
      <c r="E411" s="123">
        <v>0.6</v>
      </c>
      <c r="F411" s="123">
        <v>0.70000000000000007</v>
      </c>
      <c r="G411" s="89">
        <v>1</v>
      </c>
      <c r="H411" s="50"/>
      <c r="I411" s="75">
        <v>20</v>
      </c>
      <c r="J411" s="75">
        <v>0</v>
      </c>
      <c r="L411" s="74" t="s">
        <v>313</v>
      </c>
      <c r="O411" s="154">
        <v>197119470</v>
      </c>
      <c r="P411" s="74" t="s">
        <v>317</v>
      </c>
      <c r="Q411" s="154" t="s">
        <v>342</v>
      </c>
      <c r="R411" s="154" t="s">
        <v>318</v>
      </c>
      <c r="S411" s="73" t="s">
        <v>87</v>
      </c>
      <c r="T411" s="123">
        <v>0.2</v>
      </c>
      <c r="U411" s="123">
        <v>0.1</v>
      </c>
      <c r="V411" s="123">
        <v>0.1</v>
      </c>
      <c r="W411" s="89">
        <v>1</v>
      </c>
      <c r="X411" s="74" t="s">
        <v>271</v>
      </c>
      <c r="Y411" s="75">
        <v>20</v>
      </c>
      <c r="Z411" s="75">
        <v>0</v>
      </c>
    </row>
    <row r="412" spans="1:26" x14ac:dyDescent="0.25">
      <c r="A412" s="74">
        <v>197099028</v>
      </c>
      <c r="B412" s="74" t="s">
        <v>788</v>
      </c>
      <c r="C412" s="74">
        <v>197099028</v>
      </c>
      <c r="D412" s="73" t="s">
        <v>87</v>
      </c>
      <c r="E412" s="123">
        <v>0.6</v>
      </c>
      <c r="F412" s="123">
        <v>0.70000000000000007</v>
      </c>
      <c r="G412" s="89">
        <v>1</v>
      </c>
      <c r="H412" s="50"/>
      <c r="I412" s="75">
        <v>20</v>
      </c>
      <c r="J412" s="75">
        <v>0</v>
      </c>
      <c r="L412" s="74" t="s">
        <v>313</v>
      </c>
      <c r="M412" s="154">
        <v>197108674</v>
      </c>
      <c r="N412" s="74" t="s">
        <v>352</v>
      </c>
      <c r="O412" s="154">
        <v>197119470</v>
      </c>
      <c r="P412" s="74" t="s">
        <v>317</v>
      </c>
      <c r="Q412" s="154" t="s">
        <v>342</v>
      </c>
      <c r="R412" s="154" t="s">
        <v>318</v>
      </c>
      <c r="S412" s="73" t="s">
        <v>87</v>
      </c>
      <c r="T412" s="123">
        <v>0.2</v>
      </c>
      <c r="U412" s="123">
        <v>0.1</v>
      </c>
      <c r="V412" s="123">
        <v>0.1</v>
      </c>
      <c r="W412" s="89">
        <v>1</v>
      </c>
      <c r="X412" s="74" t="s">
        <v>271</v>
      </c>
      <c r="Y412" s="75">
        <v>20</v>
      </c>
      <c r="Z412" s="75">
        <v>0</v>
      </c>
    </row>
    <row r="413" spans="1:26" x14ac:dyDescent="0.25">
      <c r="A413" s="74">
        <v>197108577</v>
      </c>
      <c r="B413" s="74" t="s">
        <v>789</v>
      </c>
      <c r="C413" s="74">
        <v>197108577</v>
      </c>
      <c r="D413" s="73" t="s">
        <v>87</v>
      </c>
      <c r="E413" s="123">
        <v>0.6</v>
      </c>
      <c r="F413" s="123">
        <v>0.70000000000000007</v>
      </c>
      <c r="G413" s="89">
        <v>1</v>
      </c>
      <c r="H413" s="50"/>
      <c r="I413" s="75">
        <v>20</v>
      </c>
      <c r="J413" s="75">
        <v>0</v>
      </c>
      <c r="L413" s="74" t="s">
        <v>313</v>
      </c>
      <c r="M413" s="154">
        <v>197108674</v>
      </c>
      <c r="N413" s="74" t="s">
        <v>352</v>
      </c>
      <c r="O413" s="154">
        <v>197119470</v>
      </c>
      <c r="P413" s="74" t="s">
        <v>317</v>
      </c>
      <c r="Q413" s="154" t="s">
        <v>342</v>
      </c>
      <c r="R413" s="154" t="s">
        <v>318</v>
      </c>
      <c r="S413" s="73" t="s">
        <v>87</v>
      </c>
      <c r="T413" s="123">
        <v>0.2</v>
      </c>
      <c r="U413" s="123">
        <v>0.1</v>
      </c>
      <c r="V413" s="123">
        <v>0.1</v>
      </c>
      <c r="W413" s="89">
        <v>1</v>
      </c>
      <c r="X413" s="74" t="s">
        <v>271</v>
      </c>
      <c r="Y413" s="75">
        <v>20</v>
      </c>
      <c r="Z413" s="75">
        <v>0</v>
      </c>
    </row>
    <row r="414" spans="1:26" x14ac:dyDescent="0.25">
      <c r="A414" s="74" t="s">
        <v>790</v>
      </c>
      <c r="B414" s="74" t="s">
        <v>791</v>
      </c>
      <c r="C414" s="74" t="s">
        <v>790</v>
      </c>
      <c r="D414" s="73" t="s">
        <v>87</v>
      </c>
      <c r="E414" s="123">
        <v>0.6</v>
      </c>
      <c r="F414" s="123">
        <v>0.70000000000000007</v>
      </c>
      <c r="G414" s="89">
        <v>1</v>
      </c>
      <c r="H414" s="50"/>
      <c r="I414" s="75">
        <v>20</v>
      </c>
      <c r="J414" s="75">
        <v>0</v>
      </c>
      <c r="L414" s="74" t="s">
        <v>313</v>
      </c>
      <c r="M414" s="176" t="s">
        <v>346</v>
      </c>
      <c r="N414" s="74" t="s">
        <v>347</v>
      </c>
      <c r="O414" s="176">
        <v>1111</v>
      </c>
      <c r="P414" s="74" t="s">
        <v>348</v>
      </c>
      <c r="Q414" s="154" t="s">
        <v>342</v>
      </c>
      <c r="R414" s="154" t="s">
        <v>318</v>
      </c>
      <c r="S414" s="73" t="s">
        <v>87</v>
      </c>
      <c r="T414" s="123">
        <v>0.2</v>
      </c>
      <c r="U414" s="123">
        <v>0.1</v>
      </c>
      <c r="V414" s="123">
        <v>0.1</v>
      </c>
      <c r="W414" s="89">
        <v>1</v>
      </c>
      <c r="X414" s="74" t="s">
        <v>271</v>
      </c>
      <c r="Y414" s="75">
        <v>20</v>
      </c>
      <c r="Z414" s="75">
        <v>0</v>
      </c>
    </row>
    <row r="415" spans="1:26" x14ac:dyDescent="0.25">
      <c r="A415" s="74" t="s">
        <v>792</v>
      </c>
      <c r="B415" s="74" t="s">
        <v>276</v>
      </c>
      <c r="C415" s="74" t="s">
        <v>792</v>
      </c>
      <c r="D415" s="73" t="s">
        <v>87</v>
      </c>
      <c r="E415" s="123">
        <v>0.6</v>
      </c>
      <c r="F415" s="123">
        <v>0.70000000000000007</v>
      </c>
      <c r="G415" s="89">
        <v>1</v>
      </c>
      <c r="H415" s="50"/>
      <c r="I415" s="75">
        <v>20</v>
      </c>
      <c r="J415" s="75">
        <v>0</v>
      </c>
      <c r="L415" s="74" t="s">
        <v>313</v>
      </c>
      <c r="M415" s="176" t="s">
        <v>346</v>
      </c>
      <c r="N415" s="74" t="s">
        <v>347</v>
      </c>
      <c r="O415" s="176">
        <v>1111</v>
      </c>
      <c r="P415" s="74" t="s">
        <v>348</v>
      </c>
      <c r="Q415" s="154" t="s">
        <v>342</v>
      </c>
      <c r="R415" s="154" t="s">
        <v>318</v>
      </c>
      <c r="S415" s="73" t="s">
        <v>87</v>
      </c>
      <c r="T415" s="123">
        <v>0.2</v>
      </c>
      <c r="U415" s="123">
        <v>0.1</v>
      </c>
      <c r="V415" s="123">
        <v>0.1</v>
      </c>
      <c r="W415" s="89">
        <v>1</v>
      </c>
      <c r="X415" s="74" t="s">
        <v>271</v>
      </c>
      <c r="Y415" s="75">
        <v>20</v>
      </c>
      <c r="Z415" s="75">
        <v>0</v>
      </c>
    </row>
    <row r="416" spans="1:26" x14ac:dyDescent="0.25">
      <c r="A416" s="74">
        <v>197082859</v>
      </c>
      <c r="B416" s="74" t="s">
        <v>793</v>
      </c>
      <c r="C416" s="74">
        <v>197082859</v>
      </c>
      <c r="D416" s="73" t="s">
        <v>87</v>
      </c>
      <c r="E416" s="123">
        <v>0.6</v>
      </c>
      <c r="F416" s="123">
        <v>0.70000000000000007</v>
      </c>
      <c r="G416" s="89">
        <v>1</v>
      </c>
      <c r="H416" s="50"/>
      <c r="I416" s="75">
        <v>20</v>
      </c>
      <c r="J416" s="75">
        <v>0</v>
      </c>
      <c r="L416" s="74" t="s">
        <v>313</v>
      </c>
      <c r="M416" s="154">
        <v>197108674</v>
      </c>
      <c r="N416" s="74" t="s">
        <v>352</v>
      </c>
      <c r="O416" s="154">
        <v>197119470</v>
      </c>
      <c r="P416" s="74" t="s">
        <v>317</v>
      </c>
      <c r="Q416" s="154" t="s">
        <v>342</v>
      </c>
      <c r="R416" s="154" t="s">
        <v>318</v>
      </c>
      <c r="S416" s="73" t="s">
        <v>87</v>
      </c>
      <c r="T416" s="123">
        <v>0.2</v>
      </c>
      <c r="U416" s="123">
        <v>0.1</v>
      </c>
      <c r="V416" s="123">
        <v>0.1</v>
      </c>
      <c r="W416" s="89">
        <v>1</v>
      </c>
      <c r="X416" s="74" t="s">
        <v>271</v>
      </c>
      <c r="Y416" s="75">
        <v>20</v>
      </c>
      <c r="Z416" s="75">
        <v>0</v>
      </c>
    </row>
    <row r="417" spans="1:26" x14ac:dyDescent="0.25">
      <c r="A417" s="74">
        <v>145300430</v>
      </c>
      <c r="B417" s="74" t="s">
        <v>794</v>
      </c>
      <c r="C417" s="74">
        <v>145300430</v>
      </c>
      <c r="D417" s="73" t="s">
        <v>87</v>
      </c>
      <c r="E417" s="123">
        <v>0.6</v>
      </c>
      <c r="F417" s="123">
        <v>0.70000000000000007</v>
      </c>
      <c r="G417" s="89">
        <v>1</v>
      </c>
      <c r="H417" s="50"/>
      <c r="I417" s="75">
        <v>20</v>
      </c>
      <c r="J417" s="75">
        <v>0</v>
      </c>
      <c r="L417" s="74" t="s">
        <v>313</v>
      </c>
      <c r="M417" s="154">
        <v>197108674</v>
      </c>
      <c r="N417" s="74" t="s">
        <v>352</v>
      </c>
      <c r="O417" s="154">
        <v>197119470</v>
      </c>
      <c r="P417" s="74" t="s">
        <v>317</v>
      </c>
      <c r="Q417" s="154" t="s">
        <v>342</v>
      </c>
      <c r="R417" s="154" t="s">
        <v>318</v>
      </c>
      <c r="S417" s="73" t="s">
        <v>87</v>
      </c>
      <c r="T417" s="123">
        <v>0.2</v>
      </c>
      <c r="U417" s="123">
        <v>0.1</v>
      </c>
      <c r="V417" s="123">
        <v>0.1</v>
      </c>
      <c r="W417" s="89">
        <v>1</v>
      </c>
      <c r="X417" s="74" t="s">
        <v>271</v>
      </c>
      <c r="Y417" s="75">
        <v>20</v>
      </c>
      <c r="Z417" s="75">
        <v>0</v>
      </c>
    </row>
    <row r="418" spans="1:26" x14ac:dyDescent="0.25">
      <c r="A418" s="74">
        <v>190245171</v>
      </c>
      <c r="B418" s="74" t="s">
        <v>795</v>
      </c>
      <c r="C418" s="74">
        <v>190245171</v>
      </c>
      <c r="D418" s="73" t="s">
        <v>87</v>
      </c>
      <c r="E418" s="123">
        <v>0.6</v>
      </c>
      <c r="F418" s="123">
        <v>0.70000000000000007</v>
      </c>
      <c r="G418" s="89">
        <v>1</v>
      </c>
      <c r="H418" s="50"/>
      <c r="I418" s="75">
        <v>20</v>
      </c>
      <c r="J418" s="75">
        <v>0</v>
      </c>
      <c r="L418" s="74" t="s">
        <v>313</v>
      </c>
      <c r="M418" s="154">
        <v>197108674</v>
      </c>
      <c r="N418" s="74" t="s">
        <v>352</v>
      </c>
      <c r="O418" s="154">
        <v>197119470</v>
      </c>
      <c r="P418" s="74" t="s">
        <v>317</v>
      </c>
      <c r="Q418" s="154" t="s">
        <v>342</v>
      </c>
      <c r="R418" s="154" t="s">
        <v>318</v>
      </c>
      <c r="S418" s="73" t="s">
        <v>87</v>
      </c>
      <c r="T418" s="123">
        <v>0.2</v>
      </c>
      <c r="U418" s="123">
        <v>0.1</v>
      </c>
      <c r="V418" s="123">
        <v>0.1</v>
      </c>
      <c r="W418" s="89">
        <v>1</v>
      </c>
      <c r="X418" s="74" t="s">
        <v>271</v>
      </c>
      <c r="Y418" s="75">
        <v>20</v>
      </c>
      <c r="Z418" s="75">
        <v>0</v>
      </c>
    </row>
    <row r="419" spans="1:26" x14ac:dyDescent="0.25">
      <c r="A419" s="74">
        <v>197381535</v>
      </c>
      <c r="B419" s="74" t="s">
        <v>796</v>
      </c>
      <c r="C419" s="74">
        <v>197381535</v>
      </c>
      <c r="D419" s="73" t="s">
        <v>87</v>
      </c>
      <c r="E419" s="123">
        <v>0.6</v>
      </c>
      <c r="F419" s="123">
        <v>0.70000000000000007</v>
      </c>
      <c r="G419" s="89">
        <v>1</v>
      </c>
      <c r="H419" s="50"/>
      <c r="I419" s="75">
        <v>20</v>
      </c>
      <c r="J419" s="75">
        <v>0</v>
      </c>
      <c r="L419" s="74" t="s">
        <v>313</v>
      </c>
      <c r="M419" s="154">
        <v>197108674</v>
      </c>
      <c r="N419" s="74" t="s">
        <v>352</v>
      </c>
      <c r="O419" s="154">
        <v>197119470</v>
      </c>
      <c r="P419" s="74" t="s">
        <v>317</v>
      </c>
      <c r="Q419" s="154" t="s">
        <v>342</v>
      </c>
      <c r="R419" s="154" t="s">
        <v>318</v>
      </c>
      <c r="S419" s="73" t="s">
        <v>87</v>
      </c>
      <c r="T419" s="123">
        <v>0.2</v>
      </c>
      <c r="U419" s="123">
        <v>0.1</v>
      </c>
      <c r="V419" s="123">
        <v>0.1</v>
      </c>
      <c r="W419" s="89">
        <v>1</v>
      </c>
      <c r="X419" s="74" t="s">
        <v>271</v>
      </c>
      <c r="Y419" s="75">
        <v>20</v>
      </c>
      <c r="Z419" s="75">
        <v>0</v>
      </c>
    </row>
    <row r="420" spans="1:26" x14ac:dyDescent="0.25">
      <c r="A420" s="177" t="s">
        <v>797</v>
      </c>
      <c r="B420" s="78" t="s">
        <v>380</v>
      </c>
      <c r="C420" s="74" t="str">
        <f>A420</f>
        <v>090710913</v>
      </c>
      <c r="D420" s="73" t="s">
        <v>87</v>
      </c>
      <c r="E420" s="123">
        <v>0.6</v>
      </c>
      <c r="F420" s="123">
        <v>0.70000000000000007</v>
      </c>
      <c r="G420" s="89">
        <v>1</v>
      </c>
      <c r="H420" s="50"/>
      <c r="I420" s="75">
        <v>20</v>
      </c>
      <c r="J420" s="75">
        <v>0</v>
      </c>
      <c r="L420" s="74" t="s">
        <v>313</v>
      </c>
      <c r="M420" s="176" t="s">
        <v>346</v>
      </c>
      <c r="N420" s="74" t="s">
        <v>347</v>
      </c>
      <c r="O420" s="176">
        <v>1111</v>
      </c>
      <c r="P420" s="74" t="s">
        <v>348</v>
      </c>
      <c r="Q420" s="154" t="s">
        <v>342</v>
      </c>
      <c r="R420" s="154" t="s">
        <v>318</v>
      </c>
      <c r="S420" s="73" t="s">
        <v>87</v>
      </c>
      <c r="T420" s="123">
        <v>0.2</v>
      </c>
      <c r="U420" s="123">
        <v>0.1</v>
      </c>
      <c r="V420" s="123">
        <v>0.1</v>
      </c>
      <c r="W420" s="89">
        <v>1</v>
      </c>
      <c r="X420" s="74" t="s">
        <v>271</v>
      </c>
      <c r="Y420" s="75">
        <v>20</v>
      </c>
      <c r="Z420" s="75">
        <v>0</v>
      </c>
    </row>
    <row r="421" spans="1:26" x14ac:dyDescent="0.25">
      <c r="A421" s="74">
        <v>191736493</v>
      </c>
      <c r="B421" s="74" t="s">
        <v>798</v>
      </c>
      <c r="C421" s="74">
        <f t="shared" ref="C421:C484" si="0">A421</f>
        <v>191736493</v>
      </c>
      <c r="D421" s="73" t="s">
        <v>87</v>
      </c>
      <c r="E421" s="123">
        <v>0.6</v>
      </c>
      <c r="F421" s="123">
        <v>0.70000000000000007</v>
      </c>
      <c r="G421" s="89">
        <v>1</v>
      </c>
      <c r="H421" s="50"/>
      <c r="I421" s="75">
        <v>20</v>
      </c>
      <c r="J421" s="75">
        <v>0</v>
      </c>
      <c r="L421" s="74" t="s">
        <v>313</v>
      </c>
      <c r="O421" s="154">
        <v>197119470</v>
      </c>
      <c r="P421" s="74" t="s">
        <v>317</v>
      </c>
      <c r="Q421" s="154" t="s">
        <v>342</v>
      </c>
      <c r="R421" s="154" t="s">
        <v>318</v>
      </c>
      <c r="S421" s="73" t="s">
        <v>87</v>
      </c>
      <c r="T421" s="123">
        <v>0.2</v>
      </c>
      <c r="U421" s="123">
        <v>0.1</v>
      </c>
      <c r="V421" s="123">
        <v>0.1</v>
      </c>
      <c r="W421" s="89">
        <v>1</v>
      </c>
      <c r="X421" s="74" t="s">
        <v>271</v>
      </c>
      <c r="Y421" s="75">
        <v>20</v>
      </c>
      <c r="Z421" s="75">
        <v>0</v>
      </c>
    </row>
    <row r="422" spans="1:26" x14ac:dyDescent="0.25">
      <c r="A422" s="74">
        <v>191455638</v>
      </c>
      <c r="B422" s="74" t="s">
        <v>799</v>
      </c>
      <c r="C422" s="74">
        <f t="shared" si="0"/>
        <v>191455638</v>
      </c>
      <c r="D422" s="73" t="s">
        <v>87</v>
      </c>
      <c r="E422" s="123">
        <v>0.6</v>
      </c>
      <c r="F422" s="123">
        <v>0.70000000000000007</v>
      </c>
      <c r="G422" s="89">
        <v>1</v>
      </c>
      <c r="H422" s="50"/>
      <c r="I422" s="75">
        <v>20</v>
      </c>
      <c r="J422" s="75">
        <v>0</v>
      </c>
      <c r="L422" s="74" t="s">
        <v>313</v>
      </c>
      <c r="O422" s="154">
        <v>197119470</v>
      </c>
      <c r="P422" s="74" t="s">
        <v>317</v>
      </c>
      <c r="Q422" s="154" t="s">
        <v>342</v>
      </c>
      <c r="R422" s="154" t="s">
        <v>318</v>
      </c>
      <c r="S422" s="73" t="s">
        <v>87</v>
      </c>
      <c r="T422" s="123">
        <v>0.2</v>
      </c>
      <c r="U422" s="123">
        <v>0.1</v>
      </c>
      <c r="V422" s="123">
        <v>0.1</v>
      </c>
      <c r="W422" s="89">
        <v>1</v>
      </c>
      <c r="X422" s="74" t="s">
        <v>271</v>
      </c>
      <c r="Y422" s="75">
        <v>20</v>
      </c>
      <c r="Z422" s="75">
        <v>0</v>
      </c>
    </row>
    <row r="423" spans="1:26" x14ac:dyDescent="0.25">
      <c r="A423" s="74">
        <v>191619647</v>
      </c>
      <c r="B423" s="74" t="s">
        <v>800</v>
      </c>
      <c r="C423" s="74">
        <f t="shared" si="0"/>
        <v>191619647</v>
      </c>
      <c r="D423" s="73" t="s">
        <v>87</v>
      </c>
      <c r="E423" s="123">
        <v>0.6</v>
      </c>
      <c r="F423" s="123">
        <v>0.70000000000000007</v>
      </c>
      <c r="G423" s="89">
        <v>1</v>
      </c>
      <c r="H423" s="50"/>
      <c r="I423" s="75">
        <v>20</v>
      </c>
      <c r="J423" s="75">
        <v>0</v>
      </c>
      <c r="L423" s="74" t="s">
        <v>313</v>
      </c>
      <c r="O423" s="154">
        <v>197119470</v>
      </c>
      <c r="P423" s="74" t="s">
        <v>317</v>
      </c>
      <c r="Q423" s="154" t="s">
        <v>342</v>
      </c>
      <c r="R423" s="154" t="s">
        <v>318</v>
      </c>
      <c r="S423" s="73" t="s">
        <v>87</v>
      </c>
      <c r="T423" s="123">
        <v>0.2</v>
      </c>
      <c r="U423" s="123">
        <v>0.1</v>
      </c>
      <c r="V423" s="123">
        <v>0.1</v>
      </c>
      <c r="W423" s="89">
        <v>1</v>
      </c>
      <c r="X423" s="74" t="s">
        <v>271</v>
      </c>
      <c r="Y423" s="75">
        <v>20</v>
      </c>
      <c r="Z423" s="75">
        <v>0</v>
      </c>
    </row>
    <row r="424" spans="1:26" x14ac:dyDescent="0.25">
      <c r="A424" s="74">
        <v>191736435</v>
      </c>
      <c r="B424" s="74" t="s">
        <v>801</v>
      </c>
      <c r="C424" s="74">
        <f t="shared" si="0"/>
        <v>191736435</v>
      </c>
      <c r="D424" s="73" t="s">
        <v>87</v>
      </c>
      <c r="E424" s="123">
        <v>0.6</v>
      </c>
      <c r="F424" s="123">
        <v>0.70000000000000007</v>
      </c>
      <c r="G424" s="89">
        <v>1</v>
      </c>
      <c r="H424" s="50"/>
      <c r="I424" s="75">
        <v>20</v>
      </c>
      <c r="J424" s="75">
        <v>0</v>
      </c>
      <c r="L424" s="74" t="s">
        <v>313</v>
      </c>
      <c r="O424" s="154">
        <v>197119470</v>
      </c>
      <c r="P424" s="74" t="s">
        <v>317</v>
      </c>
      <c r="Q424" s="154" t="s">
        <v>342</v>
      </c>
      <c r="R424" s="154" t="s">
        <v>318</v>
      </c>
      <c r="S424" s="73" t="s">
        <v>87</v>
      </c>
      <c r="T424" s="123">
        <v>0.2</v>
      </c>
      <c r="U424" s="123">
        <v>0.1</v>
      </c>
      <c r="V424" s="123">
        <v>0.1</v>
      </c>
      <c r="W424" s="89">
        <v>1</v>
      </c>
      <c r="X424" s="74" t="s">
        <v>271</v>
      </c>
      <c r="Y424" s="75">
        <v>20</v>
      </c>
      <c r="Z424" s="75">
        <v>0</v>
      </c>
    </row>
    <row r="425" spans="1:26" x14ac:dyDescent="0.25">
      <c r="A425" s="74">
        <v>190887766</v>
      </c>
      <c r="B425" s="74" t="s">
        <v>802</v>
      </c>
      <c r="C425" s="74">
        <f t="shared" si="0"/>
        <v>190887766</v>
      </c>
      <c r="D425" s="73" t="s">
        <v>87</v>
      </c>
      <c r="E425" s="123">
        <v>0.6</v>
      </c>
      <c r="F425" s="123">
        <v>0.70000000000000007</v>
      </c>
      <c r="G425" s="89">
        <v>1</v>
      </c>
      <c r="H425" s="50"/>
      <c r="I425" s="75">
        <v>20</v>
      </c>
      <c r="J425" s="75">
        <v>0</v>
      </c>
      <c r="L425" s="74" t="s">
        <v>313</v>
      </c>
      <c r="M425" s="154">
        <v>197108674</v>
      </c>
      <c r="N425" s="74" t="s">
        <v>352</v>
      </c>
      <c r="O425" s="154">
        <v>197119470</v>
      </c>
      <c r="P425" s="74" t="s">
        <v>317</v>
      </c>
      <c r="Q425" s="154" t="s">
        <v>342</v>
      </c>
      <c r="R425" s="154" t="s">
        <v>318</v>
      </c>
      <c r="S425" s="73" t="s">
        <v>87</v>
      </c>
      <c r="T425" s="123">
        <v>0.2</v>
      </c>
      <c r="U425" s="123">
        <v>0.1</v>
      </c>
      <c r="V425" s="123">
        <v>0.1</v>
      </c>
      <c r="W425" s="89">
        <v>1</v>
      </c>
      <c r="X425" s="74" t="s">
        <v>271</v>
      </c>
      <c r="Y425" s="75">
        <v>20</v>
      </c>
      <c r="Z425" s="75">
        <v>0</v>
      </c>
    </row>
    <row r="426" spans="1:26" x14ac:dyDescent="0.25">
      <c r="A426" s="74">
        <v>191580822</v>
      </c>
      <c r="B426" s="74" t="s">
        <v>803</v>
      </c>
      <c r="C426" s="74">
        <f t="shared" si="0"/>
        <v>191580822</v>
      </c>
      <c r="D426" s="73" t="s">
        <v>87</v>
      </c>
      <c r="E426" s="123">
        <v>0.6</v>
      </c>
      <c r="F426" s="123">
        <v>0.70000000000000007</v>
      </c>
      <c r="G426" s="89">
        <v>1</v>
      </c>
      <c r="H426" s="50"/>
      <c r="I426" s="75">
        <v>20</v>
      </c>
      <c r="J426" s="75">
        <v>0</v>
      </c>
      <c r="L426" s="74" t="s">
        <v>313</v>
      </c>
      <c r="O426" s="154">
        <v>197119470</v>
      </c>
      <c r="P426" s="74" t="s">
        <v>317</v>
      </c>
      <c r="Q426" s="154" t="s">
        <v>342</v>
      </c>
      <c r="R426" s="154" t="s">
        <v>318</v>
      </c>
      <c r="S426" s="73" t="s">
        <v>87</v>
      </c>
      <c r="T426" s="123">
        <v>0.2</v>
      </c>
      <c r="U426" s="123">
        <v>0.1</v>
      </c>
      <c r="V426" s="123">
        <v>0.1</v>
      </c>
      <c r="W426" s="89">
        <v>1</v>
      </c>
      <c r="X426" s="74" t="s">
        <v>271</v>
      </c>
      <c r="Y426" s="75">
        <v>20</v>
      </c>
      <c r="Z426" s="75">
        <v>0</v>
      </c>
    </row>
    <row r="427" spans="1:26" x14ac:dyDescent="0.25">
      <c r="A427" s="74">
        <v>197263116</v>
      </c>
      <c r="B427" s="74" t="s">
        <v>804</v>
      </c>
      <c r="C427" s="74">
        <f t="shared" si="0"/>
        <v>197263116</v>
      </c>
      <c r="D427" s="73" t="s">
        <v>87</v>
      </c>
      <c r="E427" s="123">
        <v>0.6</v>
      </c>
      <c r="F427" s="123">
        <v>0.70000000000000007</v>
      </c>
      <c r="G427" s="89">
        <v>1</v>
      </c>
      <c r="H427" s="50"/>
      <c r="I427" s="75">
        <v>20</v>
      </c>
      <c r="J427" s="75">
        <v>0</v>
      </c>
      <c r="L427" s="74" t="s">
        <v>313</v>
      </c>
      <c r="M427" s="154">
        <v>197108674</v>
      </c>
      <c r="N427" s="74" t="s">
        <v>352</v>
      </c>
      <c r="O427" s="154">
        <v>197119470</v>
      </c>
      <c r="P427" s="74" t="s">
        <v>317</v>
      </c>
      <c r="Q427" s="154" t="s">
        <v>342</v>
      </c>
      <c r="R427" s="154" t="s">
        <v>318</v>
      </c>
      <c r="S427" s="73" t="s">
        <v>87</v>
      </c>
      <c r="T427" s="123">
        <v>0.2</v>
      </c>
      <c r="U427" s="123">
        <v>0.1</v>
      </c>
      <c r="V427" s="123">
        <v>0.1</v>
      </c>
      <c r="W427" s="89">
        <v>1</v>
      </c>
      <c r="X427" s="74" t="s">
        <v>271</v>
      </c>
      <c r="Y427" s="75">
        <v>20</v>
      </c>
      <c r="Z427" s="75">
        <v>0</v>
      </c>
    </row>
    <row r="428" spans="1:26" x14ac:dyDescent="0.25">
      <c r="A428" s="74">
        <v>191471879</v>
      </c>
      <c r="B428" s="74" t="s">
        <v>805</v>
      </c>
      <c r="C428" s="74">
        <f t="shared" si="0"/>
        <v>191471879</v>
      </c>
      <c r="D428" s="73" t="s">
        <v>87</v>
      </c>
      <c r="E428" s="123">
        <v>0.6</v>
      </c>
      <c r="F428" s="123">
        <v>0.70000000000000007</v>
      </c>
      <c r="G428" s="89">
        <v>1</v>
      </c>
      <c r="H428" s="50"/>
      <c r="I428" s="75">
        <v>20</v>
      </c>
      <c r="J428" s="75">
        <v>0</v>
      </c>
      <c r="L428" s="74" t="s">
        <v>313</v>
      </c>
      <c r="O428" s="154">
        <v>197119470</v>
      </c>
      <c r="P428" s="74" t="s">
        <v>317</v>
      </c>
      <c r="Q428" s="154" t="s">
        <v>342</v>
      </c>
      <c r="R428" s="154" t="s">
        <v>318</v>
      </c>
      <c r="S428" s="73" t="s">
        <v>87</v>
      </c>
      <c r="T428" s="123">
        <v>0.2</v>
      </c>
      <c r="U428" s="123">
        <v>0.1</v>
      </c>
      <c r="V428" s="123">
        <v>0.1</v>
      </c>
      <c r="W428" s="89">
        <v>1</v>
      </c>
      <c r="X428" s="74" t="s">
        <v>271</v>
      </c>
      <c r="Y428" s="75">
        <v>20</v>
      </c>
      <c r="Z428" s="75">
        <v>0</v>
      </c>
    </row>
    <row r="429" spans="1:26" x14ac:dyDescent="0.25">
      <c r="A429" s="74">
        <v>191867150</v>
      </c>
      <c r="B429" s="74" t="s">
        <v>806</v>
      </c>
      <c r="C429" s="74">
        <f t="shared" si="0"/>
        <v>191867150</v>
      </c>
      <c r="D429" s="73" t="s">
        <v>87</v>
      </c>
      <c r="E429" s="123">
        <v>0.6</v>
      </c>
      <c r="F429" s="123">
        <v>0.70000000000000007</v>
      </c>
      <c r="G429" s="89">
        <v>1</v>
      </c>
      <c r="H429" s="50"/>
      <c r="I429" s="75">
        <v>20</v>
      </c>
      <c r="J429" s="75">
        <v>0</v>
      </c>
      <c r="L429" s="74" t="s">
        <v>313</v>
      </c>
      <c r="O429" s="154">
        <v>197119470</v>
      </c>
      <c r="P429" s="74" t="s">
        <v>317</v>
      </c>
      <c r="Q429" s="154" t="s">
        <v>342</v>
      </c>
      <c r="R429" s="154" t="s">
        <v>318</v>
      </c>
      <c r="S429" s="73" t="s">
        <v>87</v>
      </c>
      <c r="T429" s="123">
        <v>0.2</v>
      </c>
      <c r="U429" s="123">
        <v>0.1</v>
      </c>
      <c r="V429" s="123">
        <v>0.1</v>
      </c>
      <c r="W429" s="89">
        <v>1</v>
      </c>
      <c r="X429" s="74" t="s">
        <v>271</v>
      </c>
      <c r="Y429" s="75">
        <v>20</v>
      </c>
      <c r="Z429" s="75">
        <v>0</v>
      </c>
    </row>
    <row r="430" spans="1:26" x14ac:dyDescent="0.25">
      <c r="A430" s="74">
        <v>191554352</v>
      </c>
      <c r="B430" s="74" t="s">
        <v>807</v>
      </c>
      <c r="C430" s="74">
        <f t="shared" si="0"/>
        <v>191554352</v>
      </c>
      <c r="D430" s="73" t="s">
        <v>87</v>
      </c>
      <c r="E430" s="123">
        <v>0.6</v>
      </c>
      <c r="F430" s="123">
        <v>0.70000000000000007</v>
      </c>
      <c r="G430" s="89">
        <v>1</v>
      </c>
      <c r="H430" s="50"/>
      <c r="I430" s="75">
        <v>20</v>
      </c>
      <c r="J430" s="75">
        <v>0</v>
      </c>
      <c r="L430" s="74" t="s">
        <v>313</v>
      </c>
      <c r="O430" s="154">
        <v>197119470</v>
      </c>
      <c r="P430" s="74" t="s">
        <v>317</v>
      </c>
      <c r="Q430" s="154" t="s">
        <v>342</v>
      </c>
      <c r="R430" s="154" t="s">
        <v>318</v>
      </c>
      <c r="S430" s="73" t="s">
        <v>87</v>
      </c>
      <c r="T430" s="123">
        <v>0.2</v>
      </c>
      <c r="U430" s="123">
        <v>0.1</v>
      </c>
      <c r="V430" s="123">
        <v>0.1</v>
      </c>
      <c r="W430" s="89">
        <v>1</v>
      </c>
      <c r="X430" s="74" t="s">
        <v>271</v>
      </c>
      <c r="Y430" s="75">
        <v>20</v>
      </c>
      <c r="Z430" s="75">
        <v>0</v>
      </c>
    </row>
    <row r="431" spans="1:26" x14ac:dyDescent="0.25">
      <c r="A431" s="74" t="s">
        <v>808</v>
      </c>
      <c r="B431" s="74" t="s">
        <v>386</v>
      </c>
      <c r="C431" s="74" t="str">
        <f t="shared" si="0"/>
        <v>183597247                  </v>
      </c>
      <c r="D431" s="73" t="s">
        <v>87</v>
      </c>
      <c r="E431" s="123">
        <v>0.6</v>
      </c>
      <c r="F431" s="123">
        <v>0.70000000000000007</v>
      </c>
      <c r="G431" s="89">
        <v>1</v>
      </c>
      <c r="H431" s="50"/>
      <c r="I431" s="75">
        <v>20</v>
      </c>
      <c r="J431" s="75">
        <v>0</v>
      </c>
      <c r="L431" s="74" t="s">
        <v>313</v>
      </c>
      <c r="M431" s="154">
        <v>183493450</v>
      </c>
      <c r="N431" s="74" t="s">
        <v>809</v>
      </c>
      <c r="Q431" s="154" t="s">
        <v>342</v>
      </c>
      <c r="R431" s="154" t="s">
        <v>318</v>
      </c>
      <c r="S431" s="73" t="s">
        <v>87</v>
      </c>
      <c r="T431" s="123">
        <v>0.2</v>
      </c>
      <c r="U431" s="123">
        <v>0.1</v>
      </c>
      <c r="V431" s="123">
        <v>0.1</v>
      </c>
      <c r="W431" s="89">
        <v>1</v>
      </c>
      <c r="X431" s="74" t="s">
        <v>271</v>
      </c>
      <c r="Y431" s="75">
        <v>20</v>
      </c>
      <c r="Z431" s="75">
        <v>0</v>
      </c>
    </row>
    <row r="432" spans="1:26" x14ac:dyDescent="0.25">
      <c r="A432" s="74">
        <v>197055989</v>
      </c>
      <c r="B432" s="74" t="s">
        <v>810</v>
      </c>
      <c r="C432" s="74">
        <f t="shared" si="0"/>
        <v>197055989</v>
      </c>
      <c r="D432" s="73" t="s">
        <v>87</v>
      </c>
      <c r="E432" s="123">
        <v>0.6</v>
      </c>
      <c r="F432" s="123">
        <v>0.70000000000000007</v>
      </c>
      <c r="G432" s="89">
        <v>1</v>
      </c>
      <c r="H432" s="50"/>
      <c r="I432" s="75">
        <v>20</v>
      </c>
      <c r="J432" s="75">
        <v>0</v>
      </c>
      <c r="L432" s="74" t="s">
        <v>313</v>
      </c>
      <c r="M432" s="154">
        <v>197108674</v>
      </c>
      <c r="N432" s="74" t="s">
        <v>352</v>
      </c>
      <c r="O432" s="154">
        <v>197119470</v>
      </c>
      <c r="P432" s="74" t="s">
        <v>317</v>
      </c>
      <c r="Q432" s="154" t="s">
        <v>342</v>
      </c>
      <c r="R432" s="154" t="s">
        <v>318</v>
      </c>
      <c r="S432" s="73" t="s">
        <v>87</v>
      </c>
      <c r="T432" s="123">
        <v>0.2</v>
      </c>
      <c r="U432" s="123">
        <v>0.1</v>
      </c>
      <c r="V432" s="123">
        <v>0.1</v>
      </c>
      <c r="W432" s="89">
        <v>1</v>
      </c>
      <c r="X432" s="74" t="s">
        <v>271</v>
      </c>
      <c r="Y432" s="75">
        <v>20</v>
      </c>
      <c r="Z432" s="75">
        <v>0</v>
      </c>
    </row>
    <row r="433" spans="1:26" x14ac:dyDescent="0.25">
      <c r="A433" s="74" t="s">
        <v>811</v>
      </c>
      <c r="B433" s="74" t="s">
        <v>812</v>
      </c>
      <c r="C433" s="74" t="str">
        <f t="shared" si="0"/>
        <v>090441816</v>
      </c>
      <c r="D433" s="73" t="s">
        <v>87</v>
      </c>
      <c r="E433" s="123">
        <v>0.6</v>
      </c>
      <c r="F433" s="123">
        <v>0.70000000000000007</v>
      </c>
      <c r="G433" s="89">
        <v>1</v>
      </c>
      <c r="H433" s="50"/>
      <c r="I433" s="75">
        <v>20</v>
      </c>
      <c r="J433" s="75">
        <v>0</v>
      </c>
      <c r="L433" s="74" t="s">
        <v>313</v>
      </c>
      <c r="M433" s="176" t="s">
        <v>346</v>
      </c>
      <c r="N433" s="74" t="s">
        <v>347</v>
      </c>
      <c r="O433" s="176">
        <v>1111</v>
      </c>
      <c r="P433" s="74" t="s">
        <v>348</v>
      </c>
      <c r="Q433" s="154" t="s">
        <v>342</v>
      </c>
      <c r="R433" s="154" t="s">
        <v>318</v>
      </c>
      <c r="S433" s="73" t="s">
        <v>87</v>
      </c>
      <c r="T433" s="123">
        <v>0.2</v>
      </c>
      <c r="U433" s="123">
        <v>0.1</v>
      </c>
      <c r="V433" s="123">
        <v>0.1</v>
      </c>
      <c r="W433" s="89">
        <v>1</v>
      </c>
      <c r="X433" s="74" t="s">
        <v>271</v>
      </c>
      <c r="Y433" s="75">
        <v>20</v>
      </c>
      <c r="Z433" s="75">
        <v>0</v>
      </c>
    </row>
    <row r="434" spans="1:26" x14ac:dyDescent="0.25">
      <c r="A434" s="74" t="s">
        <v>813</v>
      </c>
      <c r="B434" s="74" t="s">
        <v>814</v>
      </c>
      <c r="C434" s="74" t="str">
        <f t="shared" si="0"/>
        <v xml:space="preserve">090786159 </v>
      </c>
      <c r="D434" s="73" t="s">
        <v>87</v>
      </c>
      <c r="E434" s="123">
        <v>0.6</v>
      </c>
      <c r="F434" s="123">
        <v>0.70000000000000007</v>
      </c>
      <c r="G434" s="89">
        <v>1</v>
      </c>
      <c r="H434" s="50"/>
      <c r="I434" s="75">
        <v>20</v>
      </c>
      <c r="J434" s="75">
        <v>0</v>
      </c>
      <c r="L434" s="74" t="s">
        <v>313</v>
      </c>
      <c r="M434" s="176" t="s">
        <v>346</v>
      </c>
      <c r="N434" s="74" t="s">
        <v>347</v>
      </c>
      <c r="O434" s="176">
        <v>1111</v>
      </c>
      <c r="P434" s="74" t="s">
        <v>348</v>
      </c>
      <c r="Q434" s="154" t="s">
        <v>342</v>
      </c>
      <c r="R434" s="154" t="s">
        <v>318</v>
      </c>
      <c r="S434" s="73" t="s">
        <v>87</v>
      </c>
      <c r="T434" s="123">
        <v>0.2</v>
      </c>
      <c r="U434" s="123">
        <v>0.1</v>
      </c>
      <c r="V434" s="123">
        <v>0.1</v>
      </c>
      <c r="W434" s="89">
        <v>1</v>
      </c>
      <c r="X434" s="74" t="s">
        <v>271</v>
      </c>
      <c r="Y434" s="75">
        <v>20</v>
      </c>
      <c r="Z434" s="75">
        <v>0</v>
      </c>
    </row>
    <row r="435" spans="1:26" x14ac:dyDescent="0.25">
      <c r="A435" s="74" t="s">
        <v>815</v>
      </c>
      <c r="B435" s="74" t="s">
        <v>816</v>
      </c>
      <c r="C435" s="74" t="str">
        <f t="shared" si="0"/>
        <v>091711009</v>
      </c>
      <c r="D435" s="73" t="s">
        <v>87</v>
      </c>
      <c r="E435" s="123">
        <v>0.6</v>
      </c>
      <c r="F435" s="123">
        <v>0.70000000000000007</v>
      </c>
      <c r="G435" s="89">
        <v>1</v>
      </c>
      <c r="H435" s="50"/>
      <c r="I435" s="75">
        <v>20</v>
      </c>
      <c r="J435" s="75">
        <v>0</v>
      </c>
      <c r="L435" s="74" t="s">
        <v>313</v>
      </c>
      <c r="M435" s="176" t="s">
        <v>346</v>
      </c>
      <c r="N435" s="74" t="s">
        <v>347</v>
      </c>
      <c r="O435" s="176">
        <v>1111</v>
      </c>
      <c r="P435" s="74" t="s">
        <v>348</v>
      </c>
      <c r="Q435" s="154" t="s">
        <v>342</v>
      </c>
      <c r="R435" s="154" t="s">
        <v>318</v>
      </c>
      <c r="S435" s="73" t="s">
        <v>87</v>
      </c>
      <c r="T435" s="123">
        <v>0.2</v>
      </c>
      <c r="U435" s="123">
        <v>0.1</v>
      </c>
      <c r="V435" s="123">
        <v>0.1</v>
      </c>
      <c r="W435" s="89">
        <v>1</v>
      </c>
      <c r="X435" s="74" t="s">
        <v>271</v>
      </c>
      <c r="Y435" s="75">
        <v>20</v>
      </c>
      <c r="Z435" s="75">
        <v>0</v>
      </c>
    </row>
    <row r="436" spans="1:26" x14ac:dyDescent="0.25">
      <c r="A436" s="74">
        <v>190944604</v>
      </c>
      <c r="B436" s="74" t="s">
        <v>817</v>
      </c>
      <c r="C436" s="74">
        <f t="shared" si="0"/>
        <v>190944604</v>
      </c>
      <c r="D436" s="73" t="s">
        <v>87</v>
      </c>
      <c r="E436" s="123">
        <v>0.6</v>
      </c>
      <c r="F436" s="123">
        <v>0.70000000000000007</v>
      </c>
      <c r="G436" s="89">
        <v>1</v>
      </c>
      <c r="H436" s="50"/>
      <c r="I436" s="75">
        <v>20</v>
      </c>
      <c r="J436" s="75">
        <v>0</v>
      </c>
      <c r="L436" s="74" t="s">
        <v>313</v>
      </c>
      <c r="M436" s="154">
        <v>197108674</v>
      </c>
      <c r="N436" s="74" t="s">
        <v>352</v>
      </c>
      <c r="O436" s="154">
        <v>197119470</v>
      </c>
      <c r="P436" s="74" t="s">
        <v>317</v>
      </c>
      <c r="Q436" s="154" t="s">
        <v>342</v>
      </c>
      <c r="R436" s="154" t="s">
        <v>318</v>
      </c>
      <c r="S436" s="73" t="s">
        <v>87</v>
      </c>
      <c r="T436" s="123">
        <v>0.2</v>
      </c>
      <c r="U436" s="123">
        <v>0.1</v>
      </c>
      <c r="V436" s="123">
        <v>0.1</v>
      </c>
      <c r="W436" s="89">
        <v>1</v>
      </c>
      <c r="X436" s="74" t="s">
        <v>271</v>
      </c>
      <c r="Y436" s="75">
        <v>20</v>
      </c>
      <c r="Z436" s="75">
        <v>0</v>
      </c>
    </row>
    <row r="437" spans="1:26" x14ac:dyDescent="0.25">
      <c r="A437" s="74">
        <v>191772788</v>
      </c>
      <c r="B437" s="74" t="s">
        <v>818</v>
      </c>
      <c r="C437" s="74">
        <f t="shared" si="0"/>
        <v>191772788</v>
      </c>
      <c r="D437" s="73" t="s">
        <v>87</v>
      </c>
      <c r="E437" s="123">
        <v>0.6</v>
      </c>
      <c r="F437" s="123">
        <v>0.70000000000000007</v>
      </c>
      <c r="G437" s="89">
        <v>1</v>
      </c>
      <c r="H437" s="50"/>
      <c r="I437" s="75">
        <v>20</v>
      </c>
      <c r="J437" s="75">
        <v>0</v>
      </c>
      <c r="L437" s="74" t="s">
        <v>313</v>
      </c>
      <c r="O437" s="154">
        <v>197119470</v>
      </c>
      <c r="P437" s="74" t="s">
        <v>317</v>
      </c>
      <c r="Q437" s="154" t="s">
        <v>342</v>
      </c>
      <c r="R437" s="154" t="s">
        <v>318</v>
      </c>
      <c r="S437" s="73" t="s">
        <v>87</v>
      </c>
      <c r="T437" s="123">
        <v>0.2</v>
      </c>
      <c r="U437" s="123">
        <v>0.1</v>
      </c>
      <c r="V437" s="123">
        <v>0.1</v>
      </c>
      <c r="W437" s="89">
        <v>1</v>
      </c>
      <c r="X437" s="74" t="s">
        <v>271</v>
      </c>
      <c r="Y437" s="75">
        <v>20</v>
      </c>
      <c r="Z437" s="75">
        <v>0</v>
      </c>
    </row>
    <row r="438" spans="1:26" x14ac:dyDescent="0.25">
      <c r="A438" s="74">
        <v>191247158</v>
      </c>
      <c r="B438" s="74" t="s">
        <v>819</v>
      </c>
      <c r="C438" s="74">
        <f t="shared" si="0"/>
        <v>191247158</v>
      </c>
      <c r="D438" s="73" t="s">
        <v>87</v>
      </c>
      <c r="E438" s="123">
        <v>0.6</v>
      </c>
      <c r="F438" s="123">
        <v>0.70000000000000007</v>
      </c>
      <c r="G438" s="89">
        <v>1</v>
      </c>
      <c r="H438" s="50"/>
      <c r="I438" s="75">
        <v>20</v>
      </c>
      <c r="J438" s="75">
        <v>0</v>
      </c>
      <c r="L438" s="74" t="s">
        <v>313</v>
      </c>
      <c r="M438" s="154">
        <v>197108674</v>
      </c>
      <c r="N438" s="74" t="s">
        <v>352</v>
      </c>
      <c r="O438" s="154">
        <v>197119470</v>
      </c>
      <c r="P438" s="74" t="s">
        <v>317</v>
      </c>
      <c r="Q438" s="154" t="s">
        <v>342</v>
      </c>
      <c r="R438" s="154" t="s">
        <v>318</v>
      </c>
      <c r="S438" s="73" t="s">
        <v>87</v>
      </c>
      <c r="T438" s="123">
        <v>0.2</v>
      </c>
      <c r="U438" s="123">
        <v>0.1</v>
      </c>
      <c r="V438" s="123">
        <v>0.1</v>
      </c>
      <c r="W438" s="89">
        <v>1</v>
      </c>
      <c r="X438" s="74" t="s">
        <v>271</v>
      </c>
      <c r="Y438" s="75">
        <v>20</v>
      </c>
      <c r="Z438" s="75">
        <v>0</v>
      </c>
    </row>
    <row r="439" spans="1:26" x14ac:dyDescent="0.25">
      <c r="A439" s="74">
        <v>197359601</v>
      </c>
      <c r="B439" s="74" t="s">
        <v>820</v>
      </c>
      <c r="C439" s="74">
        <f t="shared" si="0"/>
        <v>197359601</v>
      </c>
      <c r="D439" s="73" t="s">
        <v>87</v>
      </c>
      <c r="E439" s="123">
        <v>0.6</v>
      </c>
      <c r="F439" s="123">
        <v>0.70000000000000007</v>
      </c>
      <c r="G439" s="89">
        <v>1</v>
      </c>
      <c r="H439" s="50"/>
      <c r="I439" s="75">
        <v>20</v>
      </c>
      <c r="J439" s="75">
        <v>0</v>
      </c>
      <c r="L439" s="74" t="s">
        <v>313</v>
      </c>
      <c r="M439" s="154">
        <v>197108674</v>
      </c>
      <c r="N439" s="74" t="s">
        <v>352</v>
      </c>
      <c r="O439" s="154">
        <v>197119470</v>
      </c>
      <c r="P439" s="74" t="s">
        <v>317</v>
      </c>
      <c r="Q439" s="154" t="s">
        <v>342</v>
      </c>
      <c r="R439" s="154" t="s">
        <v>318</v>
      </c>
      <c r="S439" s="73" t="s">
        <v>87</v>
      </c>
      <c r="T439" s="123">
        <v>0.2</v>
      </c>
      <c r="U439" s="123">
        <v>0.1</v>
      </c>
      <c r="V439" s="123">
        <v>0.1</v>
      </c>
      <c r="W439" s="89">
        <v>1</v>
      </c>
      <c r="X439" s="74" t="s">
        <v>271</v>
      </c>
      <c r="Y439" s="75">
        <v>20</v>
      </c>
      <c r="Z439" s="75">
        <v>0</v>
      </c>
    </row>
    <row r="440" spans="1:26" x14ac:dyDescent="0.25">
      <c r="A440" s="74">
        <v>197037504</v>
      </c>
      <c r="B440" s="74" t="s">
        <v>821</v>
      </c>
      <c r="C440" s="74">
        <f t="shared" si="0"/>
        <v>197037504</v>
      </c>
      <c r="D440" s="73" t="s">
        <v>87</v>
      </c>
      <c r="E440" s="123">
        <v>0.6</v>
      </c>
      <c r="F440" s="123">
        <v>0.70000000000000007</v>
      </c>
      <c r="G440" s="89">
        <v>1</v>
      </c>
      <c r="H440" s="50"/>
      <c r="I440" s="75">
        <v>20</v>
      </c>
      <c r="J440" s="75">
        <v>0</v>
      </c>
      <c r="L440" s="74" t="s">
        <v>313</v>
      </c>
      <c r="M440" s="154">
        <v>197108674</v>
      </c>
      <c r="N440" s="74" t="s">
        <v>352</v>
      </c>
      <c r="O440" s="154">
        <v>197119470</v>
      </c>
      <c r="P440" s="74" t="s">
        <v>317</v>
      </c>
      <c r="Q440" s="154" t="s">
        <v>342</v>
      </c>
      <c r="R440" s="154" t="s">
        <v>318</v>
      </c>
      <c r="S440" s="73" t="s">
        <v>87</v>
      </c>
      <c r="T440" s="123">
        <v>0.2</v>
      </c>
      <c r="U440" s="123">
        <v>0.1</v>
      </c>
      <c r="V440" s="123">
        <v>0.1</v>
      </c>
      <c r="W440" s="89">
        <v>1</v>
      </c>
      <c r="X440" s="74" t="s">
        <v>271</v>
      </c>
      <c r="Y440" s="75">
        <v>20</v>
      </c>
      <c r="Z440" s="75">
        <v>0</v>
      </c>
    </row>
    <row r="441" spans="1:26" x14ac:dyDescent="0.25">
      <c r="A441" s="74">
        <v>197232665</v>
      </c>
      <c r="B441" s="74" t="s">
        <v>384</v>
      </c>
      <c r="C441" s="74">
        <f t="shared" si="0"/>
        <v>197232665</v>
      </c>
      <c r="D441" s="73" t="s">
        <v>87</v>
      </c>
      <c r="E441" s="123">
        <v>0.6</v>
      </c>
      <c r="F441" s="123">
        <v>0.70000000000000007</v>
      </c>
      <c r="G441" s="89">
        <v>1</v>
      </c>
      <c r="H441" s="50"/>
      <c r="I441" s="75">
        <v>20</v>
      </c>
      <c r="J441" s="75">
        <v>0</v>
      </c>
      <c r="L441" s="74" t="s">
        <v>313</v>
      </c>
      <c r="M441" s="154">
        <v>197108674</v>
      </c>
      <c r="N441" s="74" t="s">
        <v>352</v>
      </c>
      <c r="O441" s="154">
        <v>197119470</v>
      </c>
      <c r="P441" s="74" t="s">
        <v>317</v>
      </c>
      <c r="Q441" s="154" t="s">
        <v>342</v>
      </c>
      <c r="R441" s="154" t="s">
        <v>318</v>
      </c>
      <c r="S441" s="73" t="s">
        <v>87</v>
      </c>
      <c r="T441" s="123">
        <v>0.2</v>
      </c>
      <c r="U441" s="123">
        <v>0.1</v>
      </c>
      <c r="V441" s="123">
        <v>0.1</v>
      </c>
      <c r="W441" s="89">
        <v>1</v>
      </c>
      <c r="X441" s="74" t="s">
        <v>271</v>
      </c>
      <c r="Y441" s="75">
        <v>20</v>
      </c>
      <c r="Z441" s="75">
        <v>0</v>
      </c>
    </row>
    <row r="442" spans="1:26" x14ac:dyDescent="0.25">
      <c r="A442" s="74">
        <v>190944583</v>
      </c>
      <c r="B442" s="74" t="s">
        <v>382</v>
      </c>
      <c r="C442" s="74">
        <f t="shared" si="0"/>
        <v>190944583</v>
      </c>
      <c r="D442" s="73" t="s">
        <v>87</v>
      </c>
      <c r="E442" s="123">
        <v>0.6</v>
      </c>
      <c r="F442" s="123">
        <v>0.70000000000000007</v>
      </c>
      <c r="G442" s="89">
        <v>1</v>
      </c>
      <c r="H442" s="50"/>
      <c r="I442" s="75">
        <v>20</v>
      </c>
      <c r="J442" s="75">
        <v>0</v>
      </c>
      <c r="L442" s="74" t="s">
        <v>313</v>
      </c>
      <c r="M442" s="154">
        <v>197108674</v>
      </c>
      <c r="N442" s="74" t="s">
        <v>352</v>
      </c>
      <c r="O442" s="154">
        <v>197119470</v>
      </c>
      <c r="P442" s="74" t="s">
        <v>317</v>
      </c>
      <c r="Q442" s="154" t="s">
        <v>342</v>
      </c>
      <c r="R442" s="154" t="s">
        <v>318</v>
      </c>
      <c r="S442" s="73" t="s">
        <v>87</v>
      </c>
      <c r="T442" s="123">
        <v>0.2</v>
      </c>
      <c r="U442" s="123">
        <v>0.1</v>
      </c>
      <c r="V442" s="123">
        <v>0.1</v>
      </c>
      <c r="W442" s="89">
        <v>1</v>
      </c>
      <c r="X442" s="74" t="s">
        <v>271</v>
      </c>
      <c r="Y442" s="75">
        <v>20</v>
      </c>
      <c r="Z442" s="75">
        <v>0</v>
      </c>
    </row>
    <row r="443" spans="1:26" x14ac:dyDescent="0.25">
      <c r="A443" s="74">
        <v>191672824</v>
      </c>
      <c r="B443" s="74" t="s">
        <v>822</v>
      </c>
      <c r="C443" s="74">
        <f t="shared" si="0"/>
        <v>191672824</v>
      </c>
      <c r="D443" s="73" t="s">
        <v>87</v>
      </c>
      <c r="E443" s="123">
        <v>0.6</v>
      </c>
      <c r="F443" s="123">
        <v>0.70000000000000007</v>
      </c>
      <c r="G443" s="89">
        <v>1</v>
      </c>
      <c r="H443" s="50"/>
      <c r="I443" s="75">
        <v>20</v>
      </c>
      <c r="J443" s="75">
        <v>0</v>
      </c>
      <c r="L443" s="74" t="s">
        <v>313</v>
      </c>
      <c r="O443" s="154">
        <v>197119470</v>
      </c>
      <c r="P443" s="74" t="s">
        <v>317</v>
      </c>
      <c r="Q443" s="154" t="s">
        <v>342</v>
      </c>
      <c r="R443" s="154" t="s">
        <v>318</v>
      </c>
      <c r="S443" s="73" t="s">
        <v>87</v>
      </c>
      <c r="T443" s="123">
        <v>0.2</v>
      </c>
      <c r="U443" s="123">
        <v>0.1</v>
      </c>
      <c r="V443" s="123">
        <v>0.1</v>
      </c>
      <c r="W443" s="89">
        <v>1</v>
      </c>
      <c r="X443" s="74" t="s">
        <v>271</v>
      </c>
      <c r="Y443" s="75">
        <v>20</v>
      </c>
      <c r="Z443" s="75">
        <v>0</v>
      </c>
    </row>
    <row r="444" spans="1:26" x14ac:dyDescent="0.25">
      <c r="A444" s="74">
        <v>191821636</v>
      </c>
      <c r="B444" s="74" t="s">
        <v>823</v>
      </c>
      <c r="C444" s="74">
        <f t="shared" si="0"/>
        <v>191821636</v>
      </c>
      <c r="D444" s="73" t="s">
        <v>87</v>
      </c>
      <c r="E444" s="123">
        <v>0.6</v>
      </c>
      <c r="F444" s="123">
        <v>0.70000000000000007</v>
      </c>
      <c r="G444" s="89">
        <v>1</v>
      </c>
      <c r="H444" s="50"/>
      <c r="I444" s="75">
        <v>20</v>
      </c>
      <c r="J444" s="75">
        <v>0</v>
      </c>
      <c r="L444" s="74" t="s">
        <v>313</v>
      </c>
      <c r="O444" s="154">
        <v>197119470</v>
      </c>
      <c r="P444" s="74" t="s">
        <v>317</v>
      </c>
      <c r="Q444" s="154" t="s">
        <v>342</v>
      </c>
      <c r="R444" s="154" t="s">
        <v>318</v>
      </c>
      <c r="S444" s="73" t="s">
        <v>87</v>
      </c>
      <c r="T444" s="123">
        <v>0.2</v>
      </c>
      <c r="U444" s="123">
        <v>0.1</v>
      </c>
      <c r="V444" s="123">
        <v>0.1</v>
      </c>
      <c r="W444" s="89">
        <v>1</v>
      </c>
      <c r="X444" s="74" t="s">
        <v>271</v>
      </c>
      <c r="Y444" s="75">
        <v>20</v>
      </c>
      <c r="Z444" s="75">
        <v>0</v>
      </c>
    </row>
    <row r="445" spans="1:26" x14ac:dyDescent="0.25">
      <c r="A445" s="74">
        <v>191807999</v>
      </c>
      <c r="B445" s="74" t="s">
        <v>824</v>
      </c>
      <c r="C445" s="74">
        <f t="shared" si="0"/>
        <v>191807999</v>
      </c>
      <c r="D445" s="73" t="s">
        <v>87</v>
      </c>
      <c r="E445" s="123">
        <v>0.6</v>
      </c>
      <c r="F445" s="123">
        <v>0.70000000000000007</v>
      </c>
      <c r="G445" s="89">
        <v>1</v>
      </c>
      <c r="H445" s="50"/>
      <c r="I445" s="75">
        <v>20</v>
      </c>
      <c r="J445" s="75">
        <v>0</v>
      </c>
      <c r="L445" s="74" t="s">
        <v>313</v>
      </c>
      <c r="O445" s="154">
        <v>197119470</v>
      </c>
      <c r="P445" s="74" t="s">
        <v>317</v>
      </c>
      <c r="Q445" s="154" t="s">
        <v>342</v>
      </c>
      <c r="R445" s="154" t="s">
        <v>318</v>
      </c>
      <c r="S445" s="73" t="s">
        <v>87</v>
      </c>
      <c r="T445" s="123">
        <v>0.2</v>
      </c>
      <c r="U445" s="123">
        <v>0.1</v>
      </c>
      <c r="V445" s="123">
        <v>0.1</v>
      </c>
      <c r="W445" s="89">
        <v>1</v>
      </c>
      <c r="X445" s="74" t="s">
        <v>271</v>
      </c>
      <c r="Y445" s="75">
        <v>20</v>
      </c>
      <c r="Z445" s="75">
        <v>0</v>
      </c>
    </row>
    <row r="446" spans="1:26" x14ac:dyDescent="0.25">
      <c r="A446" s="74">
        <v>191738542</v>
      </c>
      <c r="B446" s="74" t="s">
        <v>680</v>
      </c>
      <c r="C446" s="74">
        <f t="shared" si="0"/>
        <v>191738542</v>
      </c>
      <c r="D446" s="73" t="s">
        <v>87</v>
      </c>
      <c r="E446" s="123">
        <v>0.6</v>
      </c>
      <c r="F446" s="123">
        <v>0.70000000000000007</v>
      </c>
      <c r="G446" s="89">
        <v>1</v>
      </c>
      <c r="H446" s="50"/>
      <c r="I446" s="75">
        <v>20</v>
      </c>
      <c r="J446" s="75">
        <v>0</v>
      </c>
      <c r="L446" s="74" t="s">
        <v>313</v>
      </c>
      <c r="O446" s="154">
        <v>197119470</v>
      </c>
      <c r="P446" s="74" t="s">
        <v>317</v>
      </c>
      <c r="Q446" s="154" t="s">
        <v>342</v>
      </c>
      <c r="R446" s="154" t="s">
        <v>318</v>
      </c>
      <c r="S446" s="73" t="s">
        <v>87</v>
      </c>
      <c r="T446" s="123">
        <v>0.2</v>
      </c>
      <c r="U446" s="123">
        <v>0.1</v>
      </c>
      <c r="V446" s="123">
        <v>0.1</v>
      </c>
      <c r="W446" s="89">
        <v>1</v>
      </c>
      <c r="X446" s="74" t="s">
        <v>271</v>
      </c>
      <c r="Y446" s="75">
        <v>20</v>
      </c>
      <c r="Z446" s="75">
        <v>0</v>
      </c>
    </row>
    <row r="447" spans="1:26" x14ac:dyDescent="0.25">
      <c r="A447" s="74">
        <v>191577810</v>
      </c>
      <c r="B447" s="74" t="s">
        <v>825</v>
      </c>
      <c r="C447" s="74">
        <f t="shared" si="0"/>
        <v>191577810</v>
      </c>
      <c r="D447" s="73" t="s">
        <v>87</v>
      </c>
      <c r="E447" s="123">
        <v>0.6</v>
      </c>
      <c r="F447" s="123">
        <v>0.70000000000000007</v>
      </c>
      <c r="G447" s="89">
        <v>1</v>
      </c>
      <c r="H447" s="50"/>
      <c r="I447" s="75">
        <v>20</v>
      </c>
      <c r="J447" s="75">
        <v>0</v>
      </c>
      <c r="L447" s="74" t="s">
        <v>313</v>
      </c>
      <c r="O447" s="154">
        <v>197119470</v>
      </c>
      <c r="P447" s="74" t="s">
        <v>317</v>
      </c>
      <c r="Q447" s="154" t="s">
        <v>342</v>
      </c>
      <c r="R447" s="154" t="s">
        <v>318</v>
      </c>
      <c r="S447" s="73" t="s">
        <v>87</v>
      </c>
      <c r="T447" s="123">
        <v>0.2</v>
      </c>
      <c r="U447" s="123">
        <v>0.1</v>
      </c>
      <c r="V447" s="123">
        <v>0.1</v>
      </c>
      <c r="W447" s="89">
        <v>1</v>
      </c>
      <c r="X447" s="74" t="s">
        <v>271</v>
      </c>
      <c r="Y447" s="75">
        <v>20</v>
      </c>
      <c r="Z447" s="75">
        <v>0</v>
      </c>
    </row>
    <row r="448" spans="1:26" x14ac:dyDescent="0.25">
      <c r="A448" s="74">
        <v>191495223</v>
      </c>
      <c r="B448" s="74" t="s">
        <v>826</v>
      </c>
      <c r="C448" s="74">
        <f t="shared" si="0"/>
        <v>191495223</v>
      </c>
      <c r="D448" s="73" t="s">
        <v>87</v>
      </c>
      <c r="E448" s="123">
        <v>0.6</v>
      </c>
      <c r="F448" s="123">
        <v>0.70000000000000007</v>
      </c>
      <c r="G448" s="89">
        <v>1</v>
      </c>
      <c r="H448" s="50"/>
      <c r="I448" s="75">
        <v>20</v>
      </c>
      <c r="J448" s="75">
        <v>0</v>
      </c>
      <c r="L448" s="74" t="s">
        <v>313</v>
      </c>
      <c r="O448" s="154">
        <v>197119470</v>
      </c>
      <c r="P448" s="74" t="s">
        <v>317</v>
      </c>
      <c r="Q448" s="154" t="s">
        <v>342</v>
      </c>
      <c r="R448" s="154" t="s">
        <v>318</v>
      </c>
      <c r="S448" s="73" t="s">
        <v>87</v>
      </c>
      <c r="T448" s="123">
        <v>0.2</v>
      </c>
      <c r="U448" s="123">
        <v>0.1</v>
      </c>
      <c r="V448" s="123">
        <v>0.1</v>
      </c>
      <c r="W448" s="89">
        <v>1</v>
      </c>
      <c r="X448" s="74" t="s">
        <v>271</v>
      </c>
      <c r="Y448" s="75">
        <v>20</v>
      </c>
      <c r="Z448" s="75">
        <v>0</v>
      </c>
    </row>
    <row r="449" spans="1:26" x14ac:dyDescent="0.25">
      <c r="A449" s="74">
        <v>191430082</v>
      </c>
      <c r="B449" s="74" t="s">
        <v>827</v>
      </c>
      <c r="C449" s="74">
        <f t="shared" si="0"/>
        <v>191430082</v>
      </c>
      <c r="D449" s="73" t="s">
        <v>87</v>
      </c>
      <c r="E449" s="123">
        <v>0.6</v>
      </c>
      <c r="F449" s="123">
        <v>0.70000000000000007</v>
      </c>
      <c r="G449" s="89">
        <v>1</v>
      </c>
      <c r="H449" s="50"/>
      <c r="I449" s="75">
        <v>20</v>
      </c>
      <c r="J449" s="75">
        <v>0</v>
      </c>
      <c r="L449" s="74" t="s">
        <v>313</v>
      </c>
      <c r="O449" s="154">
        <v>197119470</v>
      </c>
      <c r="P449" s="74" t="s">
        <v>317</v>
      </c>
      <c r="Q449" s="154" t="s">
        <v>342</v>
      </c>
      <c r="R449" s="154" t="s">
        <v>318</v>
      </c>
      <c r="S449" s="73" t="s">
        <v>87</v>
      </c>
      <c r="T449" s="123">
        <v>0.2</v>
      </c>
      <c r="U449" s="123">
        <v>0.1</v>
      </c>
      <c r="V449" s="123">
        <v>0.1</v>
      </c>
      <c r="W449" s="89">
        <v>1</v>
      </c>
      <c r="X449" s="74" t="s">
        <v>271</v>
      </c>
      <c r="Y449" s="75">
        <v>20</v>
      </c>
      <c r="Z449" s="75">
        <v>0</v>
      </c>
    </row>
    <row r="450" spans="1:26" x14ac:dyDescent="0.25">
      <c r="A450" s="74">
        <v>191294137</v>
      </c>
      <c r="B450" s="74" t="s">
        <v>828</v>
      </c>
      <c r="C450" s="74">
        <f t="shared" si="0"/>
        <v>191294137</v>
      </c>
      <c r="D450" s="73" t="s">
        <v>87</v>
      </c>
      <c r="E450" s="123">
        <v>0.6</v>
      </c>
      <c r="F450" s="123">
        <v>0.70000000000000007</v>
      </c>
      <c r="G450" s="89">
        <v>1</v>
      </c>
      <c r="H450" s="50"/>
      <c r="I450" s="75">
        <v>20</v>
      </c>
      <c r="J450" s="75">
        <v>0</v>
      </c>
      <c r="L450" s="74" t="s">
        <v>313</v>
      </c>
      <c r="O450" s="154">
        <v>197119470</v>
      </c>
      <c r="P450" s="74" t="s">
        <v>317</v>
      </c>
      <c r="Q450" s="154" t="s">
        <v>342</v>
      </c>
      <c r="R450" s="154" t="s">
        <v>318</v>
      </c>
      <c r="S450" s="73" t="s">
        <v>87</v>
      </c>
      <c r="T450" s="123">
        <v>0.2</v>
      </c>
      <c r="U450" s="123">
        <v>0.1</v>
      </c>
      <c r="V450" s="123">
        <v>0.1</v>
      </c>
      <c r="W450" s="89">
        <v>1</v>
      </c>
      <c r="X450" s="74" t="s">
        <v>271</v>
      </c>
      <c r="Y450" s="75">
        <v>20</v>
      </c>
      <c r="Z450" s="75">
        <v>0</v>
      </c>
    </row>
    <row r="451" spans="1:26" x14ac:dyDescent="0.25">
      <c r="A451" s="74">
        <v>194599303</v>
      </c>
      <c r="B451" s="74" t="s">
        <v>829</v>
      </c>
      <c r="C451" s="74">
        <f t="shared" si="0"/>
        <v>194599303</v>
      </c>
      <c r="D451" s="73" t="s">
        <v>87</v>
      </c>
      <c r="E451" s="123">
        <v>0.6</v>
      </c>
      <c r="F451" s="123">
        <v>0.70000000000000007</v>
      </c>
      <c r="G451" s="89">
        <v>1</v>
      </c>
      <c r="H451" s="50"/>
      <c r="I451" s="75">
        <v>20</v>
      </c>
      <c r="J451" s="75">
        <v>0</v>
      </c>
      <c r="L451" s="74" t="s">
        <v>313</v>
      </c>
      <c r="M451" s="154">
        <v>194185477</v>
      </c>
      <c r="N451" s="74" t="s">
        <v>444</v>
      </c>
      <c r="O451" s="154">
        <v>194253291</v>
      </c>
      <c r="P451" s="74" t="s">
        <v>316</v>
      </c>
      <c r="Q451" s="154" t="s">
        <v>342</v>
      </c>
      <c r="R451" s="154" t="s">
        <v>318</v>
      </c>
      <c r="S451" s="73" t="s">
        <v>87</v>
      </c>
      <c r="T451" s="123">
        <v>0.2</v>
      </c>
      <c r="U451" s="123">
        <v>0.1</v>
      </c>
      <c r="V451" s="123">
        <v>0.1</v>
      </c>
      <c r="W451" s="89">
        <v>1</v>
      </c>
      <c r="X451" s="74" t="s">
        <v>271</v>
      </c>
      <c r="Y451" s="75">
        <v>20</v>
      </c>
      <c r="Z451" s="75">
        <v>0</v>
      </c>
    </row>
    <row r="452" spans="1:26" x14ac:dyDescent="0.25">
      <c r="A452" s="74">
        <v>194185949</v>
      </c>
      <c r="B452" s="74" t="s">
        <v>830</v>
      </c>
      <c r="C452" s="74">
        <f t="shared" si="0"/>
        <v>194185949</v>
      </c>
      <c r="D452" s="73" t="s">
        <v>87</v>
      </c>
      <c r="E452" s="123">
        <v>0.6</v>
      </c>
      <c r="F452" s="123">
        <v>0.70000000000000007</v>
      </c>
      <c r="G452" s="89">
        <v>1</v>
      </c>
      <c r="H452" s="50"/>
      <c r="I452" s="75">
        <v>20</v>
      </c>
      <c r="J452" s="75">
        <v>0</v>
      </c>
      <c r="L452" s="74" t="s">
        <v>313</v>
      </c>
      <c r="M452" s="154">
        <v>194185477</v>
      </c>
      <c r="N452" s="74" t="s">
        <v>444</v>
      </c>
      <c r="O452" s="154">
        <v>194253291</v>
      </c>
      <c r="P452" s="74" t="s">
        <v>316</v>
      </c>
      <c r="Q452" s="154" t="s">
        <v>342</v>
      </c>
      <c r="R452" s="154" t="s">
        <v>318</v>
      </c>
      <c r="S452" s="73" t="s">
        <v>87</v>
      </c>
      <c r="T452" s="123">
        <v>0.2</v>
      </c>
      <c r="U452" s="123">
        <v>0.1</v>
      </c>
      <c r="V452" s="123">
        <v>0.1</v>
      </c>
      <c r="W452" s="89">
        <v>1</v>
      </c>
      <c r="X452" s="74" t="s">
        <v>271</v>
      </c>
      <c r="Y452" s="75">
        <v>20</v>
      </c>
      <c r="Z452" s="75">
        <v>0</v>
      </c>
    </row>
    <row r="453" spans="1:26" x14ac:dyDescent="0.25">
      <c r="A453" s="74">
        <v>191222642</v>
      </c>
      <c r="B453" s="74" t="s">
        <v>831</v>
      </c>
      <c r="C453" s="74">
        <f t="shared" si="0"/>
        <v>191222642</v>
      </c>
      <c r="D453" s="73" t="s">
        <v>87</v>
      </c>
      <c r="E453" s="123">
        <v>0.6</v>
      </c>
      <c r="F453" s="123">
        <v>0.70000000000000007</v>
      </c>
      <c r="G453" s="89">
        <v>1</v>
      </c>
      <c r="H453" s="50"/>
      <c r="I453" s="75">
        <v>20</v>
      </c>
      <c r="J453" s="75">
        <v>0</v>
      </c>
      <c r="L453" s="74" t="s">
        <v>313</v>
      </c>
      <c r="M453" s="154">
        <v>194185477</v>
      </c>
      <c r="N453" s="74" t="s">
        <v>444</v>
      </c>
      <c r="O453" s="154">
        <v>194253291</v>
      </c>
      <c r="P453" s="74" t="s">
        <v>316</v>
      </c>
      <c r="Q453" s="154" t="s">
        <v>342</v>
      </c>
      <c r="R453" s="154" t="s">
        <v>318</v>
      </c>
      <c r="S453" s="73" t="s">
        <v>87</v>
      </c>
      <c r="T453" s="123">
        <v>0.2</v>
      </c>
      <c r="U453" s="123">
        <v>0.1</v>
      </c>
      <c r="V453" s="123">
        <v>0.1</v>
      </c>
      <c r="W453" s="89">
        <v>1</v>
      </c>
      <c r="X453" s="74" t="s">
        <v>271</v>
      </c>
      <c r="Y453" s="75">
        <v>20</v>
      </c>
      <c r="Z453" s="75">
        <v>0</v>
      </c>
    </row>
    <row r="454" spans="1:26" x14ac:dyDescent="0.25">
      <c r="A454" s="74">
        <v>184133640</v>
      </c>
      <c r="B454" s="74" t="s">
        <v>832</v>
      </c>
      <c r="C454" s="74">
        <f t="shared" si="0"/>
        <v>184133640</v>
      </c>
      <c r="D454" s="73" t="s">
        <v>87</v>
      </c>
      <c r="E454" s="123">
        <v>0.6</v>
      </c>
      <c r="F454" s="123">
        <v>0.70000000000000007</v>
      </c>
      <c r="G454" s="89">
        <v>1</v>
      </c>
      <c r="H454" s="50"/>
      <c r="I454" s="75">
        <v>20</v>
      </c>
      <c r="J454" s="75">
        <v>0</v>
      </c>
      <c r="L454" s="74" t="s">
        <v>313</v>
      </c>
      <c r="O454" s="154">
        <v>194349266</v>
      </c>
      <c r="P454" s="74" t="s">
        <v>316</v>
      </c>
      <c r="Q454" s="154" t="s">
        <v>342</v>
      </c>
      <c r="R454" s="154" t="s">
        <v>318</v>
      </c>
      <c r="S454" s="73" t="s">
        <v>87</v>
      </c>
      <c r="T454" s="123">
        <v>0.2</v>
      </c>
      <c r="U454" s="123">
        <v>0.1</v>
      </c>
      <c r="V454" s="123">
        <v>0.1</v>
      </c>
      <c r="W454" s="89">
        <v>1</v>
      </c>
      <c r="X454" s="74" t="s">
        <v>271</v>
      </c>
      <c r="Y454" s="75">
        <v>20</v>
      </c>
      <c r="Z454" s="75">
        <v>0</v>
      </c>
    </row>
    <row r="455" spans="1:26" x14ac:dyDescent="0.25">
      <c r="A455" s="74">
        <v>191640775</v>
      </c>
      <c r="B455" s="74" t="s">
        <v>833</v>
      </c>
      <c r="C455" s="74">
        <f t="shared" si="0"/>
        <v>191640775</v>
      </c>
      <c r="D455" s="73" t="s">
        <v>87</v>
      </c>
      <c r="E455" s="123">
        <v>0.6</v>
      </c>
      <c r="F455" s="123">
        <v>0.70000000000000007</v>
      </c>
      <c r="G455" s="89">
        <v>1</v>
      </c>
      <c r="H455" s="50"/>
      <c r="I455" s="75">
        <v>20</v>
      </c>
      <c r="J455" s="75">
        <v>0</v>
      </c>
      <c r="L455" s="74" t="s">
        <v>313</v>
      </c>
      <c r="O455" s="154">
        <v>197119470</v>
      </c>
      <c r="P455" s="74" t="s">
        <v>317</v>
      </c>
      <c r="Q455" s="154" t="s">
        <v>342</v>
      </c>
      <c r="R455" s="154" t="s">
        <v>318</v>
      </c>
      <c r="S455" s="73" t="s">
        <v>87</v>
      </c>
      <c r="T455" s="123">
        <v>0.2</v>
      </c>
      <c r="U455" s="123">
        <v>0.1</v>
      </c>
      <c r="V455" s="123">
        <v>0.1</v>
      </c>
      <c r="W455" s="89">
        <v>1</v>
      </c>
      <c r="X455" s="74" t="s">
        <v>271</v>
      </c>
      <c r="Y455" s="75">
        <v>20</v>
      </c>
      <c r="Z455" s="75">
        <v>0</v>
      </c>
    </row>
    <row r="456" spans="1:26" x14ac:dyDescent="0.25">
      <c r="A456" s="74">
        <v>191451204</v>
      </c>
      <c r="B456" s="74" t="s">
        <v>834</v>
      </c>
      <c r="C456" s="74">
        <f t="shared" si="0"/>
        <v>191451204</v>
      </c>
      <c r="D456" s="73" t="s">
        <v>87</v>
      </c>
      <c r="E456" s="123">
        <v>0.6</v>
      </c>
      <c r="F456" s="123">
        <v>0.70000000000000007</v>
      </c>
      <c r="G456" s="89">
        <v>1</v>
      </c>
      <c r="H456" s="50"/>
      <c r="I456" s="75">
        <v>20</v>
      </c>
      <c r="J456" s="75">
        <v>0</v>
      </c>
      <c r="L456" s="74" t="s">
        <v>313</v>
      </c>
      <c r="O456" s="154">
        <v>197119470</v>
      </c>
      <c r="P456" s="74" t="s">
        <v>317</v>
      </c>
      <c r="Q456" s="154" t="s">
        <v>342</v>
      </c>
      <c r="R456" s="154" t="s">
        <v>318</v>
      </c>
      <c r="S456" s="73" t="s">
        <v>87</v>
      </c>
      <c r="T456" s="123">
        <v>0.2</v>
      </c>
      <c r="U456" s="123">
        <v>0.1</v>
      </c>
      <c r="V456" s="123">
        <v>0.1</v>
      </c>
      <c r="W456" s="89">
        <v>1</v>
      </c>
      <c r="X456" s="74" t="s">
        <v>271</v>
      </c>
      <c r="Y456" s="75">
        <v>20</v>
      </c>
      <c r="Z456" s="75">
        <v>0</v>
      </c>
    </row>
    <row r="457" spans="1:26" x14ac:dyDescent="0.25">
      <c r="A457" s="74">
        <v>191758791</v>
      </c>
      <c r="B457" s="74" t="s">
        <v>835</v>
      </c>
      <c r="C457" s="74">
        <f t="shared" si="0"/>
        <v>191758791</v>
      </c>
      <c r="D457" s="73" t="s">
        <v>87</v>
      </c>
      <c r="E457" s="123">
        <v>0.6</v>
      </c>
      <c r="F457" s="123">
        <v>0.70000000000000007</v>
      </c>
      <c r="G457" s="89">
        <v>1</v>
      </c>
      <c r="H457" s="50"/>
      <c r="I457" s="75">
        <v>20</v>
      </c>
      <c r="J457" s="75">
        <v>0</v>
      </c>
      <c r="L457" s="74" t="s">
        <v>313</v>
      </c>
      <c r="O457" s="154">
        <v>197119470</v>
      </c>
      <c r="P457" s="74" t="s">
        <v>317</v>
      </c>
      <c r="Q457" s="154" t="s">
        <v>342</v>
      </c>
      <c r="R457" s="154" t="s">
        <v>318</v>
      </c>
      <c r="S457" s="73" t="s">
        <v>87</v>
      </c>
      <c r="T457" s="123">
        <v>0.2</v>
      </c>
      <c r="U457" s="123">
        <v>0.1</v>
      </c>
      <c r="V457" s="123">
        <v>0.1</v>
      </c>
      <c r="W457" s="89">
        <v>1</v>
      </c>
      <c r="X457" s="74" t="s">
        <v>271</v>
      </c>
      <c r="Y457" s="75">
        <v>20</v>
      </c>
      <c r="Z457" s="75">
        <v>0</v>
      </c>
    </row>
    <row r="458" spans="1:26" x14ac:dyDescent="0.25">
      <c r="A458" s="74">
        <v>197232450</v>
      </c>
      <c r="B458" s="74" t="s">
        <v>388</v>
      </c>
      <c r="C458" s="74">
        <f t="shared" si="0"/>
        <v>197232450</v>
      </c>
      <c r="D458" s="73" t="s">
        <v>87</v>
      </c>
      <c r="E458" s="123">
        <v>0.6</v>
      </c>
      <c r="F458" s="123">
        <v>0.70000000000000007</v>
      </c>
      <c r="G458" s="89">
        <v>1</v>
      </c>
      <c r="H458" s="50"/>
      <c r="I458" s="75">
        <v>20</v>
      </c>
      <c r="J458" s="75">
        <v>0</v>
      </c>
      <c r="L458" s="74" t="s">
        <v>313</v>
      </c>
      <c r="M458" s="154">
        <v>197108674</v>
      </c>
      <c r="N458" s="74" t="s">
        <v>352</v>
      </c>
      <c r="O458" s="154">
        <v>197119470</v>
      </c>
      <c r="P458" s="74" t="s">
        <v>317</v>
      </c>
      <c r="Q458" s="154" t="s">
        <v>342</v>
      </c>
      <c r="R458" s="154" t="s">
        <v>318</v>
      </c>
      <c r="S458" s="73" t="s">
        <v>87</v>
      </c>
      <c r="T458" s="123">
        <v>0.2</v>
      </c>
      <c r="U458" s="123">
        <v>0.1</v>
      </c>
      <c r="V458" s="123">
        <v>0.1</v>
      </c>
      <c r="W458" s="89">
        <v>1</v>
      </c>
      <c r="X458" s="74" t="s">
        <v>271</v>
      </c>
      <c r="Y458" s="75">
        <v>20</v>
      </c>
      <c r="Z458" s="75">
        <v>0</v>
      </c>
    </row>
    <row r="459" spans="1:26" x14ac:dyDescent="0.25">
      <c r="A459" s="74">
        <v>191668857</v>
      </c>
      <c r="B459" s="74" t="s">
        <v>836</v>
      </c>
      <c r="C459" s="74">
        <f t="shared" si="0"/>
        <v>191668857</v>
      </c>
      <c r="D459" s="73" t="s">
        <v>87</v>
      </c>
      <c r="E459" s="123">
        <v>0.6</v>
      </c>
      <c r="F459" s="123">
        <v>0.70000000000000007</v>
      </c>
      <c r="G459" s="89">
        <v>1</v>
      </c>
      <c r="H459" s="50"/>
      <c r="I459" s="75">
        <v>20</v>
      </c>
      <c r="J459" s="75">
        <v>0</v>
      </c>
      <c r="L459" s="74" t="s">
        <v>313</v>
      </c>
      <c r="O459" s="154">
        <v>197119470</v>
      </c>
      <c r="P459" s="74" t="s">
        <v>317</v>
      </c>
      <c r="Q459" s="154" t="s">
        <v>342</v>
      </c>
      <c r="R459" s="154" t="s">
        <v>318</v>
      </c>
      <c r="S459" s="73" t="s">
        <v>87</v>
      </c>
      <c r="T459" s="123">
        <v>0.2</v>
      </c>
      <c r="U459" s="123">
        <v>0.1</v>
      </c>
      <c r="V459" s="123">
        <v>0.1</v>
      </c>
      <c r="W459" s="89">
        <v>1</v>
      </c>
      <c r="X459" s="74" t="s">
        <v>271</v>
      </c>
      <c r="Y459" s="75">
        <v>20</v>
      </c>
      <c r="Z459" s="75">
        <v>0</v>
      </c>
    </row>
    <row r="460" spans="1:26" x14ac:dyDescent="0.25">
      <c r="A460" s="74">
        <v>191525452</v>
      </c>
      <c r="B460" s="74" t="s">
        <v>837</v>
      </c>
      <c r="C460" s="74">
        <f t="shared" si="0"/>
        <v>191525452</v>
      </c>
      <c r="D460" s="73" t="s">
        <v>87</v>
      </c>
      <c r="E460" s="123">
        <v>0.6</v>
      </c>
      <c r="F460" s="123">
        <v>0.70000000000000007</v>
      </c>
      <c r="G460" s="89">
        <v>1</v>
      </c>
      <c r="H460" s="50"/>
      <c r="I460" s="75">
        <v>20</v>
      </c>
      <c r="J460" s="75">
        <v>0</v>
      </c>
      <c r="L460" s="74" t="s">
        <v>313</v>
      </c>
      <c r="O460" s="154">
        <v>197119470</v>
      </c>
      <c r="P460" s="74" t="s">
        <v>317</v>
      </c>
      <c r="Q460" s="154" t="s">
        <v>342</v>
      </c>
      <c r="R460" s="154" t="s">
        <v>318</v>
      </c>
      <c r="S460" s="73" t="s">
        <v>87</v>
      </c>
      <c r="T460" s="123">
        <v>0.2</v>
      </c>
      <c r="U460" s="123">
        <v>0.1</v>
      </c>
      <c r="V460" s="123">
        <v>0.1</v>
      </c>
      <c r="W460" s="89">
        <v>1</v>
      </c>
      <c r="X460" s="74" t="s">
        <v>271</v>
      </c>
      <c r="Y460" s="75">
        <v>20</v>
      </c>
      <c r="Z460" s="75">
        <v>0</v>
      </c>
    </row>
    <row r="461" spans="1:26" x14ac:dyDescent="0.25">
      <c r="A461" s="74">
        <v>191685069</v>
      </c>
      <c r="B461" s="74" t="s">
        <v>838</v>
      </c>
      <c r="C461" s="74">
        <f t="shared" si="0"/>
        <v>191685069</v>
      </c>
      <c r="D461" s="73" t="s">
        <v>87</v>
      </c>
      <c r="E461" s="123">
        <v>0.6</v>
      </c>
      <c r="F461" s="123">
        <v>0.70000000000000007</v>
      </c>
      <c r="G461" s="89">
        <v>1</v>
      </c>
      <c r="H461" s="50"/>
      <c r="I461" s="75">
        <v>20</v>
      </c>
      <c r="J461" s="75">
        <v>0</v>
      </c>
      <c r="L461" s="74" t="s">
        <v>313</v>
      </c>
      <c r="O461" s="154">
        <v>197119470</v>
      </c>
      <c r="P461" s="74" t="s">
        <v>317</v>
      </c>
      <c r="Q461" s="154" t="s">
        <v>342</v>
      </c>
      <c r="R461" s="154" t="s">
        <v>318</v>
      </c>
      <c r="S461" s="73" t="s">
        <v>87</v>
      </c>
      <c r="T461" s="123">
        <v>0.2</v>
      </c>
      <c r="U461" s="123">
        <v>0.1</v>
      </c>
      <c r="V461" s="123">
        <v>0.1</v>
      </c>
      <c r="W461" s="89">
        <v>1</v>
      </c>
      <c r="X461" s="74" t="s">
        <v>271</v>
      </c>
      <c r="Y461" s="75">
        <v>20</v>
      </c>
      <c r="Z461" s="75">
        <v>0</v>
      </c>
    </row>
    <row r="462" spans="1:26" x14ac:dyDescent="0.25">
      <c r="A462" s="74">
        <v>191582230</v>
      </c>
      <c r="B462" s="74" t="s">
        <v>839</v>
      </c>
      <c r="C462" s="74">
        <f t="shared" si="0"/>
        <v>191582230</v>
      </c>
      <c r="D462" s="73" t="s">
        <v>87</v>
      </c>
      <c r="E462" s="123">
        <v>0.6</v>
      </c>
      <c r="F462" s="123">
        <v>0.70000000000000007</v>
      </c>
      <c r="G462" s="89">
        <v>1</v>
      </c>
      <c r="H462" s="50"/>
      <c r="I462" s="75">
        <v>20</v>
      </c>
      <c r="J462" s="75">
        <v>0</v>
      </c>
      <c r="L462" s="74" t="s">
        <v>313</v>
      </c>
      <c r="O462" s="154">
        <v>197119470</v>
      </c>
      <c r="P462" s="74" t="s">
        <v>317</v>
      </c>
      <c r="Q462" s="154" t="s">
        <v>342</v>
      </c>
      <c r="R462" s="154" t="s">
        <v>318</v>
      </c>
      <c r="S462" s="73" t="s">
        <v>87</v>
      </c>
      <c r="T462" s="123">
        <v>0.2</v>
      </c>
      <c r="U462" s="123">
        <v>0.1</v>
      </c>
      <c r="V462" s="123">
        <v>0.1</v>
      </c>
      <c r="W462" s="89">
        <v>1</v>
      </c>
      <c r="X462" s="74" t="s">
        <v>271</v>
      </c>
      <c r="Y462" s="75">
        <v>20</v>
      </c>
      <c r="Z462" s="75">
        <v>0</v>
      </c>
    </row>
    <row r="463" spans="1:26" x14ac:dyDescent="0.25">
      <c r="A463" s="74">
        <v>191726015</v>
      </c>
      <c r="B463" s="74" t="s">
        <v>840</v>
      </c>
      <c r="C463" s="74">
        <f t="shared" si="0"/>
        <v>191726015</v>
      </c>
      <c r="D463" s="73" t="s">
        <v>87</v>
      </c>
      <c r="E463" s="123">
        <v>0.6</v>
      </c>
      <c r="F463" s="123">
        <v>0.70000000000000007</v>
      </c>
      <c r="G463" s="89">
        <v>1</v>
      </c>
      <c r="H463" s="50"/>
      <c r="I463" s="75">
        <v>20</v>
      </c>
      <c r="J463" s="75">
        <v>0</v>
      </c>
      <c r="L463" s="74" t="s">
        <v>313</v>
      </c>
      <c r="O463" s="154">
        <v>197119470</v>
      </c>
      <c r="P463" s="74" t="s">
        <v>317</v>
      </c>
      <c r="Q463" s="154" t="s">
        <v>342</v>
      </c>
      <c r="R463" s="154" t="s">
        <v>318</v>
      </c>
      <c r="S463" s="73" t="s">
        <v>87</v>
      </c>
      <c r="T463" s="123">
        <v>0.2</v>
      </c>
      <c r="U463" s="123">
        <v>0.1</v>
      </c>
      <c r="V463" s="123">
        <v>0.1</v>
      </c>
      <c r="W463" s="89">
        <v>1</v>
      </c>
      <c r="X463" s="74" t="s">
        <v>271</v>
      </c>
      <c r="Y463" s="75">
        <v>20</v>
      </c>
      <c r="Z463" s="75">
        <v>0</v>
      </c>
    </row>
    <row r="464" spans="1:26" x14ac:dyDescent="0.25">
      <c r="A464" s="74">
        <v>191629803</v>
      </c>
      <c r="B464" s="74" t="s">
        <v>841</v>
      </c>
      <c r="C464" s="74">
        <f t="shared" si="0"/>
        <v>191629803</v>
      </c>
      <c r="D464" s="73" t="s">
        <v>87</v>
      </c>
      <c r="E464" s="123">
        <v>0.6</v>
      </c>
      <c r="F464" s="123">
        <v>0.70000000000000007</v>
      </c>
      <c r="G464" s="89">
        <v>1</v>
      </c>
      <c r="H464" s="50"/>
      <c r="I464" s="75">
        <v>20</v>
      </c>
      <c r="J464" s="75">
        <v>0</v>
      </c>
      <c r="L464" s="74" t="s">
        <v>313</v>
      </c>
      <c r="O464" s="154">
        <v>197119470</v>
      </c>
      <c r="P464" s="74" t="s">
        <v>317</v>
      </c>
      <c r="Q464" s="154" t="s">
        <v>342</v>
      </c>
      <c r="R464" s="154" t="s">
        <v>318</v>
      </c>
      <c r="S464" s="73" t="s">
        <v>87</v>
      </c>
      <c r="T464" s="123">
        <v>0.2</v>
      </c>
      <c r="U464" s="123">
        <v>0.1</v>
      </c>
      <c r="V464" s="123">
        <v>0.1</v>
      </c>
      <c r="W464" s="89">
        <v>1</v>
      </c>
      <c r="X464" s="74" t="s">
        <v>271</v>
      </c>
      <c r="Y464" s="75">
        <v>20</v>
      </c>
      <c r="Z464" s="75">
        <v>0</v>
      </c>
    </row>
    <row r="465" spans="1:26" x14ac:dyDescent="0.25">
      <c r="A465" s="74">
        <v>191098211</v>
      </c>
      <c r="B465" s="74" t="s">
        <v>842</v>
      </c>
      <c r="C465" s="74">
        <f t="shared" si="0"/>
        <v>191098211</v>
      </c>
      <c r="D465" s="73" t="s">
        <v>87</v>
      </c>
      <c r="E465" s="123">
        <v>0.6</v>
      </c>
      <c r="F465" s="123">
        <v>0.70000000000000007</v>
      </c>
      <c r="G465" s="89">
        <v>1</v>
      </c>
      <c r="H465" s="50"/>
      <c r="I465" s="75">
        <v>20</v>
      </c>
      <c r="J465" s="75">
        <v>0</v>
      </c>
      <c r="L465" s="74" t="s">
        <v>313</v>
      </c>
      <c r="M465" s="154">
        <v>197108674</v>
      </c>
      <c r="N465" s="74" t="s">
        <v>352</v>
      </c>
      <c r="O465" s="154">
        <v>197119470</v>
      </c>
      <c r="P465" s="74" t="s">
        <v>317</v>
      </c>
      <c r="Q465" s="154" t="s">
        <v>342</v>
      </c>
      <c r="R465" s="154" t="s">
        <v>318</v>
      </c>
      <c r="S465" s="73" t="s">
        <v>87</v>
      </c>
      <c r="T465" s="123">
        <v>0.2</v>
      </c>
      <c r="U465" s="123">
        <v>0.1</v>
      </c>
      <c r="V465" s="123">
        <v>0.1</v>
      </c>
      <c r="W465" s="89">
        <v>1</v>
      </c>
      <c r="X465" s="74" t="s">
        <v>271</v>
      </c>
      <c r="Y465" s="75">
        <v>20</v>
      </c>
      <c r="Z465" s="75">
        <v>0</v>
      </c>
    </row>
    <row r="466" spans="1:26" x14ac:dyDescent="0.25">
      <c r="A466" s="74">
        <v>197014888</v>
      </c>
      <c r="B466" s="74" t="s">
        <v>843</v>
      </c>
      <c r="C466" s="74">
        <f t="shared" si="0"/>
        <v>197014888</v>
      </c>
      <c r="D466" s="73" t="s">
        <v>87</v>
      </c>
      <c r="E466" s="123">
        <v>0.6</v>
      </c>
      <c r="F466" s="123">
        <v>0.70000000000000007</v>
      </c>
      <c r="G466" s="89">
        <v>1</v>
      </c>
      <c r="H466" s="50"/>
      <c r="I466" s="75">
        <v>20</v>
      </c>
      <c r="J466" s="75">
        <v>0</v>
      </c>
      <c r="L466" s="74" t="s">
        <v>313</v>
      </c>
      <c r="M466" s="154">
        <v>197108674</v>
      </c>
      <c r="N466" s="74" t="s">
        <v>352</v>
      </c>
      <c r="O466" s="154">
        <v>197119470</v>
      </c>
      <c r="P466" s="74" t="s">
        <v>317</v>
      </c>
      <c r="Q466" s="154" t="s">
        <v>342</v>
      </c>
      <c r="R466" s="154" t="s">
        <v>318</v>
      </c>
      <c r="S466" s="73" t="s">
        <v>87</v>
      </c>
      <c r="T466" s="123">
        <v>0.2</v>
      </c>
      <c r="U466" s="123">
        <v>0.1</v>
      </c>
      <c r="V466" s="123">
        <v>0.1</v>
      </c>
      <c r="W466" s="89">
        <v>1</v>
      </c>
      <c r="X466" s="74" t="s">
        <v>271</v>
      </c>
      <c r="Y466" s="75">
        <v>20</v>
      </c>
      <c r="Z466" s="75">
        <v>0</v>
      </c>
    </row>
    <row r="467" spans="1:26" x14ac:dyDescent="0.25">
      <c r="A467" s="74">
        <v>190107298</v>
      </c>
      <c r="B467" s="74" t="s">
        <v>844</v>
      </c>
      <c r="C467" s="74">
        <f t="shared" si="0"/>
        <v>190107298</v>
      </c>
      <c r="D467" s="73" t="s">
        <v>87</v>
      </c>
      <c r="E467" s="123">
        <v>0.6</v>
      </c>
      <c r="F467" s="123">
        <v>0.70000000000000007</v>
      </c>
      <c r="G467" s="89">
        <v>1</v>
      </c>
      <c r="H467" s="50"/>
      <c r="I467" s="75">
        <v>20</v>
      </c>
      <c r="J467" s="75">
        <v>0</v>
      </c>
      <c r="L467" s="74" t="s">
        <v>313</v>
      </c>
      <c r="M467" s="154">
        <v>197108674</v>
      </c>
      <c r="N467" s="74" t="s">
        <v>352</v>
      </c>
      <c r="O467" s="154">
        <v>197119470</v>
      </c>
      <c r="P467" s="74" t="s">
        <v>317</v>
      </c>
      <c r="Q467" s="154" t="s">
        <v>342</v>
      </c>
      <c r="R467" s="154" t="s">
        <v>318</v>
      </c>
      <c r="S467" s="73" t="s">
        <v>87</v>
      </c>
      <c r="T467" s="123">
        <v>0.2</v>
      </c>
      <c r="U467" s="123">
        <v>0.1</v>
      </c>
      <c r="V467" s="123">
        <v>0.1</v>
      </c>
      <c r="W467" s="89">
        <v>1</v>
      </c>
      <c r="X467" s="74" t="s">
        <v>271</v>
      </c>
      <c r="Y467" s="75">
        <v>20</v>
      </c>
      <c r="Z467" s="75">
        <v>0</v>
      </c>
    </row>
    <row r="468" spans="1:26" x14ac:dyDescent="0.25">
      <c r="A468" s="74">
        <v>197058711</v>
      </c>
      <c r="B468" s="74" t="s">
        <v>845</v>
      </c>
      <c r="C468" s="74">
        <f t="shared" si="0"/>
        <v>197058711</v>
      </c>
      <c r="D468" s="73" t="s">
        <v>87</v>
      </c>
      <c r="E468" s="123">
        <v>0.6</v>
      </c>
      <c r="F468" s="123">
        <v>0.70000000000000007</v>
      </c>
      <c r="G468" s="89">
        <v>1</v>
      </c>
      <c r="H468" s="50"/>
      <c r="I468" s="75">
        <v>20</v>
      </c>
      <c r="J468" s="75">
        <v>0</v>
      </c>
      <c r="L468" s="74" t="s">
        <v>313</v>
      </c>
      <c r="M468" s="154">
        <v>197108674</v>
      </c>
      <c r="N468" s="74" t="s">
        <v>352</v>
      </c>
      <c r="O468" s="154">
        <v>197119470</v>
      </c>
      <c r="P468" s="74" t="s">
        <v>317</v>
      </c>
      <c r="Q468" s="154" t="s">
        <v>342</v>
      </c>
      <c r="R468" s="154" t="s">
        <v>318</v>
      </c>
      <c r="S468" s="73" t="s">
        <v>87</v>
      </c>
      <c r="T468" s="123">
        <v>0.2</v>
      </c>
      <c r="U468" s="123">
        <v>0.1</v>
      </c>
      <c r="V468" s="123">
        <v>0.1</v>
      </c>
      <c r="W468" s="89">
        <v>1</v>
      </c>
      <c r="X468" s="74" t="s">
        <v>271</v>
      </c>
      <c r="Y468" s="75">
        <v>20</v>
      </c>
      <c r="Z468" s="75">
        <v>0</v>
      </c>
    </row>
    <row r="469" spans="1:26" x14ac:dyDescent="0.25">
      <c r="A469" s="74">
        <v>197185560</v>
      </c>
      <c r="B469" s="74" t="s">
        <v>846</v>
      </c>
      <c r="C469" s="74">
        <f t="shared" si="0"/>
        <v>197185560</v>
      </c>
      <c r="D469" s="73" t="s">
        <v>87</v>
      </c>
      <c r="E469" s="123">
        <v>0.6</v>
      </c>
      <c r="F469" s="123">
        <v>0.70000000000000007</v>
      </c>
      <c r="G469" s="89">
        <v>1</v>
      </c>
      <c r="H469" s="50"/>
      <c r="I469" s="75">
        <v>20</v>
      </c>
      <c r="J469" s="75">
        <v>0</v>
      </c>
      <c r="L469" s="74" t="s">
        <v>313</v>
      </c>
      <c r="M469" s="154">
        <v>197108674</v>
      </c>
      <c r="N469" s="74" t="s">
        <v>352</v>
      </c>
      <c r="O469" s="154">
        <v>197119470</v>
      </c>
      <c r="P469" s="74" t="s">
        <v>317</v>
      </c>
      <c r="Q469" s="154" t="s">
        <v>342</v>
      </c>
      <c r="R469" s="154" t="s">
        <v>318</v>
      </c>
      <c r="S469" s="73" t="s">
        <v>87</v>
      </c>
      <c r="T469" s="123">
        <v>0.2</v>
      </c>
      <c r="U469" s="123">
        <v>0.1</v>
      </c>
      <c r="V469" s="123">
        <v>0.1</v>
      </c>
      <c r="W469" s="89">
        <v>1</v>
      </c>
      <c r="X469" s="74" t="s">
        <v>271</v>
      </c>
      <c r="Y469" s="75">
        <v>20</v>
      </c>
      <c r="Z469" s="75">
        <v>0</v>
      </c>
    </row>
    <row r="470" spans="1:26" x14ac:dyDescent="0.25">
      <c r="A470" s="74">
        <v>194227778</v>
      </c>
      <c r="B470" s="74" t="s">
        <v>847</v>
      </c>
      <c r="C470" s="74">
        <f t="shared" si="0"/>
        <v>194227778</v>
      </c>
      <c r="D470" s="73" t="s">
        <v>87</v>
      </c>
      <c r="E470" s="123">
        <v>0.6</v>
      </c>
      <c r="F470" s="123">
        <v>0.70000000000000007</v>
      </c>
      <c r="G470" s="89">
        <v>1</v>
      </c>
      <c r="H470" s="50"/>
      <c r="I470" s="75">
        <v>20</v>
      </c>
      <c r="J470" s="75">
        <v>0</v>
      </c>
      <c r="L470" s="74" t="s">
        <v>313</v>
      </c>
      <c r="M470" s="154">
        <v>194185477</v>
      </c>
      <c r="N470" s="74" t="s">
        <v>444</v>
      </c>
      <c r="O470" s="154">
        <v>194253291</v>
      </c>
      <c r="P470" s="74" t="s">
        <v>316</v>
      </c>
      <c r="Q470" s="154" t="s">
        <v>342</v>
      </c>
      <c r="R470" s="154" t="s">
        <v>318</v>
      </c>
      <c r="S470" s="73" t="s">
        <v>87</v>
      </c>
      <c r="T470" s="123">
        <v>0.2</v>
      </c>
      <c r="U470" s="123">
        <v>0.1</v>
      </c>
      <c r="V470" s="123">
        <v>0.1</v>
      </c>
      <c r="W470" s="89">
        <v>1</v>
      </c>
      <c r="X470" s="74" t="s">
        <v>271</v>
      </c>
      <c r="Y470" s="75">
        <v>20</v>
      </c>
      <c r="Z470" s="75">
        <v>0</v>
      </c>
    </row>
    <row r="471" spans="1:26" x14ac:dyDescent="0.25">
      <c r="A471" s="74">
        <v>194309425</v>
      </c>
      <c r="B471" s="74" t="s">
        <v>848</v>
      </c>
      <c r="C471" s="74">
        <f t="shared" si="0"/>
        <v>194309425</v>
      </c>
      <c r="D471" s="73" t="s">
        <v>87</v>
      </c>
      <c r="E471" s="123">
        <v>0.6</v>
      </c>
      <c r="F471" s="123">
        <v>0.70000000000000007</v>
      </c>
      <c r="G471" s="89">
        <v>1</v>
      </c>
      <c r="H471" s="50"/>
      <c r="I471" s="75">
        <v>20</v>
      </c>
      <c r="J471" s="75">
        <v>0</v>
      </c>
      <c r="L471" s="74" t="s">
        <v>313</v>
      </c>
      <c r="M471" s="154">
        <v>194185477</v>
      </c>
      <c r="N471" s="74" t="s">
        <v>444</v>
      </c>
      <c r="O471" s="154">
        <v>194253291</v>
      </c>
      <c r="P471" s="74" t="s">
        <v>316</v>
      </c>
      <c r="Q471" s="154" t="s">
        <v>342</v>
      </c>
      <c r="R471" s="154" t="s">
        <v>318</v>
      </c>
      <c r="S471" s="73" t="s">
        <v>87</v>
      </c>
      <c r="T471" s="123">
        <v>0.2</v>
      </c>
      <c r="U471" s="123">
        <v>0.1</v>
      </c>
      <c r="V471" s="123">
        <v>0.1</v>
      </c>
      <c r="W471" s="89">
        <v>1</v>
      </c>
      <c r="X471" s="74" t="s">
        <v>271</v>
      </c>
      <c r="Y471" s="75">
        <v>20</v>
      </c>
      <c r="Z471" s="75">
        <v>0</v>
      </c>
    </row>
    <row r="472" spans="1:26" x14ac:dyDescent="0.25">
      <c r="A472" s="74">
        <v>194057936</v>
      </c>
      <c r="B472" s="74" t="s">
        <v>849</v>
      </c>
      <c r="C472" s="74">
        <f t="shared" si="0"/>
        <v>194057936</v>
      </c>
      <c r="D472" s="73" t="s">
        <v>87</v>
      </c>
      <c r="E472" s="123">
        <v>0.6</v>
      </c>
      <c r="F472" s="123">
        <v>0.70000000000000007</v>
      </c>
      <c r="G472" s="89">
        <v>1</v>
      </c>
      <c r="H472" s="50"/>
      <c r="I472" s="75">
        <v>20</v>
      </c>
      <c r="J472" s="75">
        <v>0</v>
      </c>
      <c r="L472" s="74" t="s">
        <v>313</v>
      </c>
      <c r="M472" s="154">
        <v>194185477</v>
      </c>
      <c r="N472" s="74" t="s">
        <v>444</v>
      </c>
      <c r="O472" s="154">
        <v>194253291</v>
      </c>
      <c r="P472" s="74" t="s">
        <v>316</v>
      </c>
      <c r="Q472" s="154" t="s">
        <v>342</v>
      </c>
      <c r="R472" s="154" t="s">
        <v>318</v>
      </c>
      <c r="S472" s="73" t="s">
        <v>87</v>
      </c>
      <c r="T472" s="123">
        <v>0.2</v>
      </c>
      <c r="U472" s="123">
        <v>0.1</v>
      </c>
      <c r="V472" s="123">
        <v>0.1</v>
      </c>
      <c r="W472" s="89">
        <v>1</v>
      </c>
      <c r="X472" s="74" t="s">
        <v>271</v>
      </c>
      <c r="Y472" s="75">
        <v>20</v>
      </c>
      <c r="Z472" s="75">
        <v>0</v>
      </c>
    </row>
    <row r="473" spans="1:26" x14ac:dyDescent="0.25">
      <c r="A473" s="74">
        <v>194188118</v>
      </c>
      <c r="B473" s="74" t="s">
        <v>850</v>
      </c>
      <c r="C473" s="74">
        <f t="shared" si="0"/>
        <v>194188118</v>
      </c>
      <c r="D473" s="73" t="s">
        <v>87</v>
      </c>
      <c r="E473" s="123">
        <v>0.6</v>
      </c>
      <c r="F473" s="123">
        <v>0.70000000000000007</v>
      </c>
      <c r="G473" s="89">
        <v>1</v>
      </c>
      <c r="H473" s="50"/>
      <c r="I473" s="75">
        <v>20</v>
      </c>
      <c r="J473" s="75">
        <v>0</v>
      </c>
      <c r="L473" s="74" t="s">
        <v>313</v>
      </c>
      <c r="M473" s="154">
        <v>194185477</v>
      </c>
      <c r="N473" s="74" t="s">
        <v>444</v>
      </c>
      <c r="O473" s="154">
        <v>194253291</v>
      </c>
      <c r="P473" s="74" t="s">
        <v>316</v>
      </c>
      <c r="Q473" s="154" t="s">
        <v>342</v>
      </c>
      <c r="R473" s="154" t="s">
        <v>318</v>
      </c>
      <c r="S473" s="73" t="s">
        <v>87</v>
      </c>
      <c r="T473" s="123">
        <v>0.2</v>
      </c>
      <c r="U473" s="123">
        <v>0.1</v>
      </c>
      <c r="V473" s="123">
        <v>0.1</v>
      </c>
      <c r="W473" s="89">
        <v>1</v>
      </c>
      <c r="X473" s="74" t="s">
        <v>271</v>
      </c>
      <c r="Y473" s="75">
        <v>20</v>
      </c>
      <c r="Z473" s="75">
        <v>0</v>
      </c>
    </row>
    <row r="474" spans="1:26" x14ac:dyDescent="0.25">
      <c r="A474" s="74">
        <v>194074953</v>
      </c>
      <c r="B474" s="74" t="s">
        <v>851</v>
      </c>
      <c r="C474" s="74">
        <f t="shared" si="0"/>
        <v>194074953</v>
      </c>
      <c r="D474" s="73" t="s">
        <v>87</v>
      </c>
      <c r="E474" s="123">
        <v>0.6</v>
      </c>
      <c r="F474" s="123">
        <v>0.70000000000000007</v>
      </c>
      <c r="G474" s="89">
        <v>1</v>
      </c>
      <c r="H474" s="50"/>
      <c r="I474" s="75">
        <v>20</v>
      </c>
      <c r="J474" s="75">
        <v>0</v>
      </c>
      <c r="L474" s="74" t="s">
        <v>313</v>
      </c>
      <c r="M474" s="154">
        <v>194185477</v>
      </c>
      <c r="N474" s="74" t="s">
        <v>444</v>
      </c>
      <c r="O474" s="154">
        <v>194253291</v>
      </c>
      <c r="P474" s="74" t="s">
        <v>316</v>
      </c>
      <c r="Q474" s="154" t="s">
        <v>342</v>
      </c>
      <c r="R474" s="154" t="s">
        <v>318</v>
      </c>
      <c r="S474" s="73" t="s">
        <v>87</v>
      </c>
      <c r="T474" s="123">
        <v>0.2</v>
      </c>
      <c r="U474" s="123">
        <v>0.1</v>
      </c>
      <c r="V474" s="123">
        <v>0.1</v>
      </c>
      <c r="W474" s="89">
        <v>1</v>
      </c>
      <c r="X474" s="74" t="s">
        <v>271</v>
      </c>
      <c r="Y474" s="75">
        <v>20</v>
      </c>
      <c r="Z474" s="75">
        <v>0</v>
      </c>
    </row>
    <row r="475" spans="1:26" x14ac:dyDescent="0.25">
      <c r="A475" s="74">
        <v>194218052</v>
      </c>
      <c r="B475" s="74" t="s">
        <v>852</v>
      </c>
      <c r="C475" s="74">
        <f t="shared" si="0"/>
        <v>194218052</v>
      </c>
      <c r="D475" s="73" t="s">
        <v>87</v>
      </c>
      <c r="E475" s="123">
        <v>0.6</v>
      </c>
      <c r="F475" s="123">
        <v>0.70000000000000007</v>
      </c>
      <c r="G475" s="89">
        <v>1</v>
      </c>
      <c r="H475" s="50"/>
      <c r="I475" s="75">
        <v>20</v>
      </c>
      <c r="J475" s="75">
        <v>0</v>
      </c>
      <c r="L475" s="74" t="s">
        <v>313</v>
      </c>
      <c r="M475" s="154">
        <v>194185477</v>
      </c>
      <c r="N475" s="74" t="s">
        <v>444</v>
      </c>
      <c r="O475" s="154">
        <v>194253291</v>
      </c>
      <c r="P475" s="74" t="s">
        <v>316</v>
      </c>
      <c r="Q475" s="154" t="s">
        <v>342</v>
      </c>
      <c r="R475" s="154" t="s">
        <v>318</v>
      </c>
      <c r="S475" s="73" t="s">
        <v>87</v>
      </c>
      <c r="T475" s="123">
        <v>0.2</v>
      </c>
      <c r="U475" s="123">
        <v>0.1</v>
      </c>
      <c r="V475" s="123">
        <v>0.1</v>
      </c>
      <c r="W475" s="89">
        <v>1</v>
      </c>
      <c r="X475" s="74" t="s">
        <v>271</v>
      </c>
      <c r="Y475" s="75">
        <v>20</v>
      </c>
      <c r="Z475" s="75">
        <v>0</v>
      </c>
    </row>
    <row r="476" spans="1:26" x14ac:dyDescent="0.25">
      <c r="A476" s="74">
        <v>191262977</v>
      </c>
      <c r="B476" s="74" t="s">
        <v>853</v>
      </c>
      <c r="C476" s="74">
        <f t="shared" si="0"/>
        <v>191262977</v>
      </c>
      <c r="D476" s="73" t="s">
        <v>87</v>
      </c>
      <c r="E476" s="123">
        <v>0.6</v>
      </c>
      <c r="F476" s="123">
        <v>0.70000000000000007</v>
      </c>
      <c r="G476" s="89">
        <v>1</v>
      </c>
      <c r="H476" s="50"/>
      <c r="I476" s="75">
        <v>20</v>
      </c>
      <c r="J476" s="75">
        <v>0</v>
      </c>
      <c r="L476" s="74" t="s">
        <v>313</v>
      </c>
      <c r="M476" s="154">
        <v>194185477</v>
      </c>
      <c r="N476" s="74" t="s">
        <v>444</v>
      </c>
      <c r="O476" s="154">
        <v>194253291</v>
      </c>
      <c r="P476" s="74" t="s">
        <v>316</v>
      </c>
      <c r="Q476" s="154" t="s">
        <v>342</v>
      </c>
      <c r="R476" s="154" t="s">
        <v>318</v>
      </c>
      <c r="S476" s="73" t="s">
        <v>87</v>
      </c>
      <c r="T476" s="123">
        <v>0.2</v>
      </c>
      <c r="U476" s="123">
        <v>0.1</v>
      </c>
      <c r="V476" s="123">
        <v>0.1</v>
      </c>
      <c r="W476" s="89">
        <v>1</v>
      </c>
      <c r="X476" s="74" t="s">
        <v>271</v>
      </c>
      <c r="Y476" s="75">
        <v>20</v>
      </c>
      <c r="Z476" s="75">
        <v>0</v>
      </c>
    </row>
    <row r="477" spans="1:26" x14ac:dyDescent="0.25">
      <c r="A477" s="74">
        <v>194349179</v>
      </c>
      <c r="B477" s="74" t="s">
        <v>854</v>
      </c>
      <c r="C477" s="74">
        <f t="shared" si="0"/>
        <v>194349179</v>
      </c>
      <c r="D477" s="73" t="s">
        <v>87</v>
      </c>
      <c r="E477" s="123">
        <v>0.6</v>
      </c>
      <c r="F477" s="123">
        <v>0.70000000000000007</v>
      </c>
      <c r="G477" s="89">
        <v>1</v>
      </c>
      <c r="H477" s="50"/>
      <c r="I477" s="75">
        <v>20</v>
      </c>
      <c r="J477" s="75">
        <v>0</v>
      </c>
      <c r="L477" s="74" t="s">
        <v>313</v>
      </c>
      <c r="M477" s="154">
        <v>194185477</v>
      </c>
      <c r="N477" s="74" t="s">
        <v>444</v>
      </c>
      <c r="O477" s="154">
        <v>194253291</v>
      </c>
      <c r="P477" s="74" t="s">
        <v>316</v>
      </c>
      <c r="Q477" s="154" t="s">
        <v>342</v>
      </c>
      <c r="R477" s="154" t="s">
        <v>318</v>
      </c>
      <c r="S477" s="73" t="s">
        <v>87</v>
      </c>
      <c r="T477" s="123">
        <v>0.2</v>
      </c>
      <c r="U477" s="123">
        <v>0.1</v>
      </c>
      <c r="V477" s="123">
        <v>0.1</v>
      </c>
      <c r="W477" s="89">
        <v>1</v>
      </c>
      <c r="X477" s="74" t="s">
        <v>271</v>
      </c>
      <c r="Y477" s="75">
        <v>20</v>
      </c>
      <c r="Z477" s="75">
        <v>0</v>
      </c>
    </row>
    <row r="478" spans="1:26" x14ac:dyDescent="0.25">
      <c r="A478" s="74">
        <v>194477809</v>
      </c>
      <c r="B478" s="74" t="s">
        <v>855</v>
      </c>
      <c r="C478" s="74">
        <f t="shared" si="0"/>
        <v>194477809</v>
      </c>
      <c r="D478" s="73" t="s">
        <v>87</v>
      </c>
      <c r="E478" s="123">
        <v>0.6</v>
      </c>
      <c r="F478" s="123">
        <v>0.70000000000000007</v>
      </c>
      <c r="G478" s="89">
        <v>1</v>
      </c>
      <c r="H478" s="50"/>
      <c r="I478" s="75">
        <v>20</v>
      </c>
      <c r="J478" s="75">
        <v>0</v>
      </c>
      <c r="L478" s="74" t="s">
        <v>313</v>
      </c>
      <c r="M478" s="154">
        <v>194185477</v>
      </c>
      <c r="N478" s="74" t="s">
        <v>444</v>
      </c>
      <c r="O478" s="154">
        <v>194253291</v>
      </c>
      <c r="P478" s="74" t="s">
        <v>316</v>
      </c>
      <c r="Q478" s="154" t="s">
        <v>342</v>
      </c>
      <c r="R478" s="154" t="s">
        <v>318</v>
      </c>
      <c r="S478" s="73" t="s">
        <v>87</v>
      </c>
      <c r="T478" s="123">
        <v>0.2</v>
      </c>
      <c r="U478" s="123">
        <v>0.1</v>
      </c>
      <c r="V478" s="123">
        <v>0.1</v>
      </c>
      <c r="W478" s="89">
        <v>1</v>
      </c>
      <c r="X478" s="74" t="s">
        <v>271</v>
      </c>
      <c r="Y478" s="75">
        <v>20</v>
      </c>
      <c r="Z478" s="75">
        <v>0</v>
      </c>
    </row>
    <row r="479" spans="1:26" x14ac:dyDescent="0.25">
      <c r="A479" s="74">
        <v>194036024</v>
      </c>
      <c r="B479" s="74" t="s">
        <v>856</v>
      </c>
      <c r="C479" s="74">
        <f t="shared" si="0"/>
        <v>194036024</v>
      </c>
      <c r="D479" s="73" t="s">
        <v>87</v>
      </c>
      <c r="E479" s="123">
        <v>0.6</v>
      </c>
      <c r="F479" s="123">
        <v>0.70000000000000007</v>
      </c>
      <c r="G479" s="89">
        <v>1</v>
      </c>
      <c r="H479" s="50"/>
      <c r="I479" s="75">
        <v>20</v>
      </c>
      <c r="J479" s="75">
        <v>0</v>
      </c>
      <c r="L479" s="74" t="s">
        <v>313</v>
      </c>
      <c r="M479" s="154">
        <v>194185477</v>
      </c>
      <c r="N479" s="74" t="s">
        <v>444</v>
      </c>
      <c r="O479" s="154">
        <v>194253291</v>
      </c>
      <c r="P479" s="74" t="s">
        <v>316</v>
      </c>
      <c r="Q479" s="154" t="s">
        <v>342</v>
      </c>
      <c r="R479" s="154" t="s">
        <v>318</v>
      </c>
      <c r="S479" s="73" t="s">
        <v>87</v>
      </c>
      <c r="T479" s="123">
        <v>0.2</v>
      </c>
      <c r="U479" s="123">
        <v>0.1</v>
      </c>
      <c r="V479" s="123">
        <v>0.1</v>
      </c>
      <c r="W479" s="89">
        <v>1</v>
      </c>
      <c r="X479" s="74" t="s">
        <v>271</v>
      </c>
      <c r="Y479" s="75">
        <v>20</v>
      </c>
      <c r="Z479" s="75">
        <v>0</v>
      </c>
    </row>
    <row r="480" spans="1:26" x14ac:dyDescent="0.25">
      <c r="A480" s="74">
        <v>194390522</v>
      </c>
      <c r="B480" s="74" t="s">
        <v>857</v>
      </c>
      <c r="C480" s="74">
        <f t="shared" si="0"/>
        <v>194390522</v>
      </c>
      <c r="D480" s="73" t="s">
        <v>87</v>
      </c>
      <c r="E480" s="123">
        <v>0.6</v>
      </c>
      <c r="F480" s="123">
        <v>0.70000000000000007</v>
      </c>
      <c r="G480" s="89">
        <v>1</v>
      </c>
      <c r="H480" s="50"/>
      <c r="I480" s="75">
        <v>20</v>
      </c>
      <c r="J480" s="75">
        <v>0</v>
      </c>
      <c r="L480" s="74" t="s">
        <v>313</v>
      </c>
      <c r="M480" s="154">
        <v>194185477</v>
      </c>
      <c r="N480" s="74" t="s">
        <v>444</v>
      </c>
      <c r="O480" s="154">
        <v>194253291</v>
      </c>
      <c r="P480" s="74" t="s">
        <v>316</v>
      </c>
      <c r="Q480" s="154" t="s">
        <v>342</v>
      </c>
      <c r="R480" s="154" t="s">
        <v>318</v>
      </c>
      <c r="S480" s="73" t="s">
        <v>87</v>
      </c>
      <c r="T480" s="123">
        <v>0.2</v>
      </c>
      <c r="U480" s="123">
        <v>0.1</v>
      </c>
      <c r="V480" s="123">
        <v>0.1</v>
      </c>
      <c r="W480" s="89">
        <v>1</v>
      </c>
      <c r="X480" s="74" t="s">
        <v>271</v>
      </c>
      <c r="Y480" s="75">
        <v>20</v>
      </c>
      <c r="Z480" s="75">
        <v>0</v>
      </c>
    </row>
    <row r="481" spans="1:26" x14ac:dyDescent="0.25">
      <c r="A481" s="74">
        <v>194494612</v>
      </c>
      <c r="B481" s="74" t="s">
        <v>858</v>
      </c>
      <c r="C481" s="74">
        <f t="shared" si="0"/>
        <v>194494612</v>
      </c>
      <c r="D481" s="73" t="s">
        <v>87</v>
      </c>
      <c r="E481" s="123">
        <v>0.6</v>
      </c>
      <c r="F481" s="123">
        <v>0.70000000000000007</v>
      </c>
      <c r="G481" s="89">
        <v>1</v>
      </c>
      <c r="H481" s="50"/>
      <c r="I481" s="75">
        <v>20</v>
      </c>
      <c r="J481" s="75">
        <v>0</v>
      </c>
      <c r="L481" s="74" t="s">
        <v>313</v>
      </c>
      <c r="M481" s="154">
        <v>194185477</v>
      </c>
      <c r="N481" s="74" t="s">
        <v>444</v>
      </c>
      <c r="O481" s="154">
        <v>194253291</v>
      </c>
      <c r="P481" s="74" t="s">
        <v>316</v>
      </c>
      <c r="Q481" s="154" t="s">
        <v>342</v>
      </c>
      <c r="R481" s="154" t="s">
        <v>318</v>
      </c>
      <c r="S481" s="73" t="s">
        <v>87</v>
      </c>
      <c r="T481" s="123">
        <v>0.2</v>
      </c>
      <c r="U481" s="123">
        <v>0.1</v>
      </c>
      <c r="V481" s="123">
        <v>0.1</v>
      </c>
      <c r="W481" s="89">
        <v>1</v>
      </c>
      <c r="X481" s="74" t="s">
        <v>271</v>
      </c>
      <c r="Y481" s="75">
        <v>20</v>
      </c>
      <c r="Z481" s="75">
        <v>0</v>
      </c>
    </row>
    <row r="482" spans="1:26" x14ac:dyDescent="0.25">
      <c r="A482" s="74">
        <v>194171631</v>
      </c>
      <c r="B482" s="74" t="s">
        <v>859</v>
      </c>
      <c r="C482" s="74">
        <f t="shared" si="0"/>
        <v>194171631</v>
      </c>
      <c r="D482" s="73" t="s">
        <v>87</v>
      </c>
      <c r="E482" s="123">
        <v>0.6</v>
      </c>
      <c r="F482" s="123">
        <v>0.70000000000000007</v>
      </c>
      <c r="G482" s="89">
        <v>1</v>
      </c>
      <c r="H482" s="50"/>
      <c r="I482" s="75">
        <v>20</v>
      </c>
      <c r="J482" s="75">
        <v>0</v>
      </c>
      <c r="L482" s="74" t="s">
        <v>313</v>
      </c>
      <c r="M482" s="154">
        <v>194185477</v>
      </c>
      <c r="N482" s="74" t="s">
        <v>444</v>
      </c>
      <c r="O482" s="154">
        <v>194253291</v>
      </c>
      <c r="P482" s="74" t="s">
        <v>316</v>
      </c>
      <c r="Q482" s="154" t="s">
        <v>342</v>
      </c>
      <c r="R482" s="154" t="s">
        <v>318</v>
      </c>
      <c r="S482" s="73" t="s">
        <v>87</v>
      </c>
      <c r="T482" s="123">
        <v>0.2</v>
      </c>
      <c r="U482" s="123">
        <v>0.1</v>
      </c>
      <c r="V482" s="123">
        <v>0.1</v>
      </c>
      <c r="W482" s="89">
        <v>1</v>
      </c>
      <c r="X482" s="74" t="s">
        <v>271</v>
      </c>
      <c r="Y482" s="75">
        <v>20</v>
      </c>
      <c r="Z482" s="75">
        <v>0</v>
      </c>
    </row>
    <row r="483" spans="1:26" x14ac:dyDescent="0.25">
      <c r="A483" s="74">
        <v>194163370</v>
      </c>
      <c r="B483" s="74" t="s">
        <v>860</v>
      </c>
      <c r="C483" s="74">
        <f t="shared" si="0"/>
        <v>194163370</v>
      </c>
      <c r="D483" s="73" t="s">
        <v>87</v>
      </c>
      <c r="E483" s="123">
        <v>0.6</v>
      </c>
      <c r="F483" s="123">
        <v>0.70000000000000007</v>
      </c>
      <c r="G483" s="89">
        <v>1</v>
      </c>
      <c r="H483" s="50"/>
      <c r="I483" s="75">
        <v>20</v>
      </c>
      <c r="J483" s="75">
        <v>0</v>
      </c>
      <c r="L483" s="74" t="s">
        <v>313</v>
      </c>
      <c r="M483" s="154">
        <v>194185477</v>
      </c>
      <c r="N483" s="74" t="s">
        <v>444</v>
      </c>
      <c r="O483" s="154">
        <v>194253291</v>
      </c>
      <c r="P483" s="74" t="s">
        <v>316</v>
      </c>
      <c r="Q483" s="154" t="s">
        <v>342</v>
      </c>
      <c r="R483" s="154" t="s">
        <v>318</v>
      </c>
      <c r="S483" s="73" t="s">
        <v>87</v>
      </c>
      <c r="T483" s="123">
        <v>0.2</v>
      </c>
      <c r="U483" s="123">
        <v>0.1</v>
      </c>
      <c r="V483" s="123">
        <v>0.1</v>
      </c>
      <c r="W483" s="89">
        <v>1</v>
      </c>
      <c r="X483" s="74" t="s">
        <v>271</v>
      </c>
      <c r="Y483" s="75">
        <v>20</v>
      </c>
      <c r="Z483" s="75">
        <v>0</v>
      </c>
    </row>
    <row r="484" spans="1:26" x14ac:dyDescent="0.25">
      <c r="A484" s="74">
        <v>194121543</v>
      </c>
      <c r="B484" s="74" t="s">
        <v>861</v>
      </c>
      <c r="C484" s="74">
        <f t="shared" si="0"/>
        <v>194121543</v>
      </c>
      <c r="D484" s="73" t="s">
        <v>87</v>
      </c>
      <c r="E484" s="123">
        <v>0.6</v>
      </c>
      <c r="F484" s="123">
        <v>0.70000000000000007</v>
      </c>
      <c r="G484" s="89">
        <v>1</v>
      </c>
      <c r="H484" s="50"/>
      <c r="I484" s="75">
        <v>20</v>
      </c>
      <c r="J484" s="75">
        <v>0</v>
      </c>
      <c r="L484" s="74" t="s">
        <v>313</v>
      </c>
      <c r="M484" s="154">
        <v>194185477</v>
      </c>
      <c r="N484" s="74" t="s">
        <v>444</v>
      </c>
      <c r="O484" s="154">
        <v>194253291</v>
      </c>
      <c r="P484" s="74" t="s">
        <v>316</v>
      </c>
      <c r="Q484" s="154" t="s">
        <v>342</v>
      </c>
      <c r="R484" s="154" t="s">
        <v>318</v>
      </c>
      <c r="S484" s="73" t="s">
        <v>87</v>
      </c>
      <c r="T484" s="123">
        <v>0.2</v>
      </c>
      <c r="U484" s="123">
        <v>0.1</v>
      </c>
      <c r="V484" s="123">
        <v>0.1</v>
      </c>
      <c r="W484" s="89">
        <v>1</v>
      </c>
      <c r="X484" s="74" t="s">
        <v>271</v>
      </c>
      <c r="Y484" s="75">
        <v>20</v>
      </c>
      <c r="Z484" s="75">
        <v>0</v>
      </c>
    </row>
    <row r="485" spans="1:26" x14ac:dyDescent="0.25">
      <c r="A485" s="74">
        <v>194156001</v>
      </c>
      <c r="B485" s="74" t="s">
        <v>862</v>
      </c>
      <c r="C485" s="74">
        <f t="shared" ref="C485:C546" si="1">A485</f>
        <v>194156001</v>
      </c>
      <c r="D485" s="73" t="s">
        <v>87</v>
      </c>
      <c r="E485" s="123">
        <v>0.6</v>
      </c>
      <c r="F485" s="123">
        <v>0.70000000000000007</v>
      </c>
      <c r="G485" s="89">
        <v>1</v>
      </c>
      <c r="H485" s="50"/>
      <c r="I485" s="75">
        <v>20</v>
      </c>
      <c r="J485" s="75">
        <v>0</v>
      </c>
      <c r="L485" s="74" t="s">
        <v>313</v>
      </c>
      <c r="M485" s="154">
        <v>194185477</v>
      </c>
      <c r="N485" s="74" t="s">
        <v>444</v>
      </c>
      <c r="O485" s="154">
        <v>194253291</v>
      </c>
      <c r="P485" s="74" t="s">
        <v>316</v>
      </c>
      <c r="Q485" s="154" t="s">
        <v>342</v>
      </c>
      <c r="R485" s="154" t="s">
        <v>318</v>
      </c>
      <c r="S485" s="73" t="s">
        <v>87</v>
      </c>
      <c r="T485" s="123">
        <v>0.2</v>
      </c>
      <c r="U485" s="123">
        <v>0.1</v>
      </c>
      <c r="V485" s="123">
        <v>0.1</v>
      </c>
      <c r="W485" s="89">
        <v>1</v>
      </c>
      <c r="X485" s="74" t="s">
        <v>271</v>
      </c>
      <c r="Y485" s="75">
        <v>20</v>
      </c>
      <c r="Z485" s="75">
        <v>0</v>
      </c>
    </row>
    <row r="486" spans="1:26" x14ac:dyDescent="0.25">
      <c r="A486" s="74">
        <v>191156968</v>
      </c>
      <c r="B486" s="74" t="s">
        <v>863</v>
      </c>
      <c r="C486" s="74">
        <f t="shared" si="1"/>
        <v>191156968</v>
      </c>
      <c r="D486" s="73" t="s">
        <v>87</v>
      </c>
      <c r="E486" s="123">
        <v>0.6</v>
      </c>
      <c r="F486" s="123">
        <v>0.70000000000000007</v>
      </c>
      <c r="G486" s="89">
        <v>1</v>
      </c>
      <c r="H486" s="50"/>
      <c r="I486" s="75">
        <v>20</v>
      </c>
      <c r="J486" s="75">
        <v>0</v>
      </c>
      <c r="L486" s="74" t="s">
        <v>313</v>
      </c>
      <c r="M486" s="154">
        <v>194185477</v>
      </c>
      <c r="N486" s="74" t="s">
        <v>444</v>
      </c>
      <c r="O486" s="154">
        <v>194253291</v>
      </c>
      <c r="P486" s="74" t="s">
        <v>316</v>
      </c>
      <c r="Q486" s="154" t="s">
        <v>342</v>
      </c>
      <c r="R486" s="154" t="s">
        <v>318</v>
      </c>
      <c r="S486" s="73" t="s">
        <v>87</v>
      </c>
      <c r="T486" s="123">
        <v>0.2</v>
      </c>
      <c r="U486" s="123">
        <v>0.1</v>
      </c>
      <c r="V486" s="123">
        <v>0.1</v>
      </c>
      <c r="W486" s="89">
        <v>1</v>
      </c>
      <c r="X486" s="74" t="s">
        <v>271</v>
      </c>
      <c r="Y486" s="75">
        <v>20</v>
      </c>
      <c r="Z486" s="75">
        <v>0</v>
      </c>
    </row>
    <row r="487" spans="1:26" x14ac:dyDescent="0.25">
      <c r="A487" s="74">
        <v>194053846</v>
      </c>
      <c r="B487" s="74" t="s">
        <v>864</v>
      </c>
      <c r="C487" s="74">
        <f t="shared" si="1"/>
        <v>194053846</v>
      </c>
      <c r="D487" s="73" t="s">
        <v>87</v>
      </c>
      <c r="E487" s="123">
        <v>0.6</v>
      </c>
      <c r="F487" s="123">
        <v>0.70000000000000007</v>
      </c>
      <c r="G487" s="89">
        <v>1</v>
      </c>
      <c r="H487" s="50"/>
      <c r="I487" s="75">
        <v>20</v>
      </c>
      <c r="J487" s="75">
        <v>0</v>
      </c>
      <c r="L487" s="74" t="s">
        <v>313</v>
      </c>
      <c r="M487" s="154">
        <v>194185477</v>
      </c>
      <c r="N487" s="74" t="s">
        <v>444</v>
      </c>
      <c r="O487" s="154">
        <v>194253291</v>
      </c>
      <c r="P487" s="74" t="s">
        <v>316</v>
      </c>
      <c r="Q487" s="154" t="s">
        <v>342</v>
      </c>
      <c r="R487" s="154" t="s">
        <v>318</v>
      </c>
      <c r="S487" s="73" t="s">
        <v>87</v>
      </c>
      <c r="T487" s="123">
        <v>0.2</v>
      </c>
      <c r="U487" s="123">
        <v>0.1</v>
      </c>
      <c r="V487" s="123">
        <v>0.1</v>
      </c>
      <c r="W487" s="89">
        <v>1</v>
      </c>
      <c r="X487" s="74" t="s">
        <v>271</v>
      </c>
      <c r="Y487" s="75">
        <v>20</v>
      </c>
      <c r="Z487" s="75">
        <v>0</v>
      </c>
    </row>
    <row r="488" spans="1:26" x14ac:dyDescent="0.25">
      <c r="A488" s="74">
        <v>194102767</v>
      </c>
      <c r="B488" s="74" t="s">
        <v>865</v>
      </c>
      <c r="C488" s="74">
        <f t="shared" si="1"/>
        <v>194102767</v>
      </c>
      <c r="D488" s="73" t="s">
        <v>87</v>
      </c>
      <c r="E488" s="123">
        <v>0.6</v>
      </c>
      <c r="F488" s="123">
        <v>0.70000000000000007</v>
      </c>
      <c r="G488" s="89">
        <v>1</v>
      </c>
      <c r="H488" s="50"/>
      <c r="I488" s="75">
        <v>20</v>
      </c>
      <c r="J488" s="75">
        <v>0</v>
      </c>
      <c r="L488" s="74" t="s">
        <v>313</v>
      </c>
      <c r="M488" s="154">
        <v>194185477</v>
      </c>
      <c r="N488" s="74" t="s">
        <v>444</v>
      </c>
      <c r="O488" s="154">
        <v>194253291</v>
      </c>
      <c r="P488" s="74" t="s">
        <v>316</v>
      </c>
      <c r="Q488" s="154" t="s">
        <v>342</v>
      </c>
      <c r="R488" s="154" t="s">
        <v>318</v>
      </c>
      <c r="S488" s="73" t="s">
        <v>87</v>
      </c>
      <c r="T488" s="123">
        <v>0.2</v>
      </c>
      <c r="U488" s="123">
        <v>0.1</v>
      </c>
      <c r="V488" s="123">
        <v>0.1</v>
      </c>
      <c r="W488" s="89">
        <v>1</v>
      </c>
      <c r="X488" s="74" t="s">
        <v>271</v>
      </c>
      <c r="Y488" s="75">
        <v>20</v>
      </c>
      <c r="Z488" s="75">
        <v>0</v>
      </c>
    </row>
    <row r="489" spans="1:26" x14ac:dyDescent="0.25">
      <c r="A489" s="74">
        <v>186695823</v>
      </c>
      <c r="B489" s="74" t="s">
        <v>866</v>
      </c>
      <c r="C489" s="74">
        <f t="shared" si="1"/>
        <v>186695823</v>
      </c>
      <c r="D489" s="73" t="s">
        <v>87</v>
      </c>
      <c r="E489" s="123">
        <v>0.6</v>
      </c>
      <c r="F489" s="123">
        <v>0.70000000000000007</v>
      </c>
      <c r="G489" s="89">
        <v>1</v>
      </c>
      <c r="H489" s="50"/>
      <c r="I489" s="75">
        <v>20</v>
      </c>
      <c r="J489" s="75">
        <v>0</v>
      </c>
      <c r="L489" s="74" t="s">
        <v>313</v>
      </c>
      <c r="M489" s="154">
        <v>194185477</v>
      </c>
      <c r="N489" s="74" t="s">
        <v>444</v>
      </c>
      <c r="O489" s="154">
        <v>194253291</v>
      </c>
      <c r="P489" s="74" t="s">
        <v>316</v>
      </c>
      <c r="Q489" s="154" t="s">
        <v>342</v>
      </c>
      <c r="R489" s="154" t="s">
        <v>318</v>
      </c>
      <c r="S489" s="73" t="s">
        <v>87</v>
      </c>
      <c r="T489" s="123">
        <v>0.2</v>
      </c>
      <c r="U489" s="123">
        <v>0.1</v>
      </c>
      <c r="V489" s="123">
        <v>0.1</v>
      </c>
      <c r="W489" s="89">
        <v>1</v>
      </c>
      <c r="X489" s="74" t="s">
        <v>271</v>
      </c>
      <c r="Y489" s="75">
        <v>20</v>
      </c>
      <c r="Z489" s="75">
        <v>0</v>
      </c>
    </row>
    <row r="490" spans="1:26" x14ac:dyDescent="0.25">
      <c r="A490" s="74">
        <v>194174334</v>
      </c>
      <c r="B490" s="74" t="s">
        <v>867</v>
      </c>
      <c r="C490" s="74">
        <f t="shared" si="1"/>
        <v>194174334</v>
      </c>
      <c r="D490" s="73" t="s">
        <v>87</v>
      </c>
      <c r="E490" s="123">
        <v>0.6</v>
      </c>
      <c r="F490" s="123">
        <v>0.70000000000000007</v>
      </c>
      <c r="G490" s="89">
        <v>1</v>
      </c>
      <c r="H490" s="50"/>
      <c r="I490" s="75">
        <v>20</v>
      </c>
      <c r="J490" s="75">
        <v>0</v>
      </c>
      <c r="L490" s="74" t="s">
        <v>313</v>
      </c>
      <c r="M490" s="154">
        <v>194185477</v>
      </c>
      <c r="N490" s="74" t="s">
        <v>444</v>
      </c>
      <c r="O490" s="154">
        <v>194253291</v>
      </c>
      <c r="P490" s="74" t="s">
        <v>316</v>
      </c>
      <c r="Q490" s="154" t="s">
        <v>342</v>
      </c>
      <c r="R490" s="154" t="s">
        <v>318</v>
      </c>
      <c r="S490" s="73" t="s">
        <v>87</v>
      </c>
      <c r="T490" s="123">
        <v>0.2</v>
      </c>
      <c r="U490" s="123">
        <v>0.1</v>
      </c>
      <c r="V490" s="123">
        <v>0.1</v>
      </c>
      <c r="W490" s="89">
        <v>1</v>
      </c>
      <c r="X490" s="74" t="s">
        <v>271</v>
      </c>
      <c r="Y490" s="75">
        <v>20</v>
      </c>
      <c r="Z490" s="75">
        <v>0</v>
      </c>
    </row>
    <row r="491" spans="1:26" x14ac:dyDescent="0.25">
      <c r="A491" s="74">
        <v>191608662</v>
      </c>
      <c r="B491" s="74" t="s">
        <v>868</v>
      </c>
      <c r="C491" s="74">
        <f t="shared" si="1"/>
        <v>191608662</v>
      </c>
      <c r="D491" s="73" t="s">
        <v>87</v>
      </c>
      <c r="E491" s="123">
        <v>0.6</v>
      </c>
      <c r="F491" s="123">
        <v>0.70000000000000007</v>
      </c>
      <c r="G491" s="89">
        <v>1</v>
      </c>
      <c r="H491" s="50"/>
      <c r="I491" s="75">
        <v>20</v>
      </c>
      <c r="J491" s="75">
        <v>0</v>
      </c>
      <c r="L491" s="74" t="s">
        <v>313</v>
      </c>
      <c r="O491" s="154">
        <v>197119470</v>
      </c>
      <c r="P491" s="74" t="s">
        <v>317</v>
      </c>
      <c r="Q491" s="154" t="s">
        <v>342</v>
      </c>
      <c r="R491" s="154" t="s">
        <v>318</v>
      </c>
      <c r="S491" s="73" t="s">
        <v>87</v>
      </c>
      <c r="T491" s="123">
        <v>0.2</v>
      </c>
      <c r="U491" s="123">
        <v>0.1</v>
      </c>
      <c r="V491" s="123">
        <v>0.1</v>
      </c>
      <c r="W491" s="89">
        <v>1</v>
      </c>
      <c r="X491" s="74" t="s">
        <v>271</v>
      </c>
      <c r="Y491" s="75">
        <v>20</v>
      </c>
      <c r="Z491" s="75">
        <v>0</v>
      </c>
    </row>
    <row r="492" spans="1:26" x14ac:dyDescent="0.25">
      <c r="A492" s="74">
        <v>191402564</v>
      </c>
      <c r="B492" s="74" t="s">
        <v>869</v>
      </c>
      <c r="C492" s="74">
        <f t="shared" si="1"/>
        <v>191402564</v>
      </c>
      <c r="D492" s="73" t="s">
        <v>87</v>
      </c>
      <c r="E492" s="123">
        <v>0.6</v>
      </c>
      <c r="F492" s="123">
        <v>0.70000000000000007</v>
      </c>
      <c r="G492" s="89">
        <v>1</v>
      </c>
      <c r="H492" s="50"/>
      <c r="I492" s="75">
        <v>20</v>
      </c>
      <c r="J492" s="75">
        <v>0</v>
      </c>
      <c r="L492" s="74" t="s">
        <v>313</v>
      </c>
      <c r="O492" s="154">
        <v>197119470</v>
      </c>
      <c r="P492" s="74" t="s">
        <v>317</v>
      </c>
      <c r="Q492" s="154" t="s">
        <v>342</v>
      </c>
      <c r="R492" s="154" t="s">
        <v>318</v>
      </c>
      <c r="S492" s="73" t="s">
        <v>87</v>
      </c>
      <c r="T492" s="123">
        <v>0.2</v>
      </c>
      <c r="U492" s="123">
        <v>0.1</v>
      </c>
      <c r="V492" s="123">
        <v>0.1</v>
      </c>
      <c r="W492" s="89">
        <v>1</v>
      </c>
      <c r="X492" s="74" t="s">
        <v>271</v>
      </c>
      <c r="Y492" s="75">
        <v>20</v>
      </c>
      <c r="Z492" s="75">
        <v>0</v>
      </c>
    </row>
    <row r="493" spans="1:26" x14ac:dyDescent="0.25">
      <c r="A493" s="74">
        <v>194515851</v>
      </c>
      <c r="B493" s="74" t="s">
        <v>870</v>
      </c>
      <c r="C493" s="74">
        <f t="shared" si="1"/>
        <v>194515851</v>
      </c>
      <c r="D493" s="73" t="s">
        <v>87</v>
      </c>
      <c r="E493" s="123">
        <v>0.6</v>
      </c>
      <c r="F493" s="123">
        <v>0.70000000000000007</v>
      </c>
      <c r="G493" s="89">
        <v>1</v>
      </c>
      <c r="H493" s="50"/>
      <c r="I493" s="75">
        <v>20</v>
      </c>
      <c r="J493" s="75">
        <v>0</v>
      </c>
      <c r="L493" s="74" t="s">
        <v>313</v>
      </c>
      <c r="O493" s="154">
        <v>197119470</v>
      </c>
      <c r="P493" s="74" t="s">
        <v>317</v>
      </c>
      <c r="Q493" s="154" t="s">
        <v>342</v>
      </c>
      <c r="R493" s="154" t="s">
        <v>318</v>
      </c>
      <c r="S493" s="73" t="s">
        <v>87</v>
      </c>
      <c r="T493" s="123">
        <v>0.2</v>
      </c>
      <c r="U493" s="123">
        <v>0.1</v>
      </c>
      <c r="V493" s="123">
        <v>0.1</v>
      </c>
      <c r="W493" s="89">
        <v>1</v>
      </c>
      <c r="X493" s="74" t="s">
        <v>271</v>
      </c>
      <c r="Y493" s="75">
        <v>20</v>
      </c>
      <c r="Z493" s="75">
        <v>0</v>
      </c>
    </row>
    <row r="494" spans="1:26" x14ac:dyDescent="0.25">
      <c r="A494" s="74">
        <v>194290425</v>
      </c>
      <c r="B494" s="74" t="s">
        <v>393</v>
      </c>
      <c r="C494" s="74">
        <f t="shared" si="1"/>
        <v>194290425</v>
      </c>
      <c r="D494" s="73" t="s">
        <v>87</v>
      </c>
      <c r="E494" s="123">
        <v>0.6</v>
      </c>
      <c r="F494" s="123">
        <v>0.70000000000000007</v>
      </c>
      <c r="G494" s="89">
        <v>1</v>
      </c>
      <c r="H494" s="50"/>
      <c r="I494" s="75">
        <v>20</v>
      </c>
      <c r="J494" s="75">
        <v>0</v>
      </c>
      <c r="L494" s="74" t="s">
        <v>313</v>
      </c>
      <c r="M494" s="154">
        <v>197108674</v>
      </c>
      <c r="N494" s="74" t="s">
        <v>352</v>
      </c>
      <c r="O494" s="154">
        <v>197119470</v>
      </c>
      <c r="P494" s="74" t="s">
        <v>317</v>
      </c>
      <c r="Q494" s="154" t="s">
        <v>342</v>
      </c>
      <c r="R494" s="154" t="s">
        <v>318</v>
      </c>
      <c r="S494" s="73" t="s">
        <v>87</v>
      </c>
      <c r="T494" s="123">
        <v>0.2</v>
      </c>
      <c r="U494" s="123">
        <v>0.1</v>
      </c>
      <c r="V494" s="123">
        <v>0.1</v>
      </c>
      <c r="W494" s="89">
        <v>1</v>
      </c>
      <c r="X494" s="74" t="s">
        <v>271</v>
      </c>
      <c r="Y494" s="75">
        <v>20</v>
      </c>
      <c r="Z494" s="75">
        <v>0</v>
      </c>
    </row>
    <row r="495" spans="1:26" x14ac:dyDescent="0.25">
      <c r="A495" s="74">
        <v>197080876</v>
      </c>
      <c r="B495" s="74" t="s">
        <v>436</v>
      </c>
      <c r="C495" s="74">
        <f t="shared" si="1"/>
        <v>197080876</v>
      </c>
      <c r="D495" s="73" t="s">
        <v>87</v>
      </c>
      <c r="E495" s="123">
        <v>0.6</v>
      </c>
      <c r="F495" s="123">
        <v>0.70000000000000007</v>
      </c>
      <c r="G495" s="89">
        <v>1</v>
      </c>
      <c r="H495" s="50"/>
      <c r="I495" s="75">
        <v>20</v>
      </c>
      <c r="J495" s="75">
        <v>0</v>
      </c>
      <c r="L495" s="74" t="s">
        <v>313</v>
      </c>
      <c r="M495" s="154">
        <v>197108674</v>
      </c>
      <c r="N495" s="74" t="s">
        <v>352</v>
      </c>
      <c r="O495" s="154">
        <v>197119470</v>
      </c>
      <c r="P495" s="74" t="s">
        <v>317</v>
      </c>
      <c r="Q495" s="154" t="s">
        <v>342</v>
      </c>
      <c r="R495" s="154" t="s">
        <v>318</v>
      </c>
      <c r="S495" s="73" t="s">
        <v>87</v>
      </c>
      <c r="T495" s="123">
        <v>0.2</v>
      </c>
      <c r="U495" s="123">
        <v>0.1</v>
      </c>
      <c r="V495" s="123">
        <v>0.1</v>
      </c>
      <c r="W495" s="89">
        <v>1</v>
      </c>
      <c r="X495" s="74" t="s">
        <v>271</v>
      </c>
      <c r="Y495" s="75">
        <v>20</v>
      </c>
      <c r="Z495" s="75">
        <v>0</v>
      </c>
    </row>
    <row r="496" spans="1:26" x14ac:dyDescent="0.25">
      <c r="A496" s="74" t="s">
        <v>871</v>
      </c>
      <c r="B496" s="74" t="s">
        <v>872</v>
      </c>
      <c r="C496" s="74" t="str">
        <f t="shared" si="1"/>
        <v>031590961</v>
      </c>
      <c r="D496" s="73" t="s">
        <v>87</v>
      </c>
      <c r="E496" s="123">
        <v>0.6</v>
      </c>
      <c r="F496" s="123">
        <v>0.70000000000000007</v>
      </c>
      <c r="G496" s="89">
        <v>1</v>
      </c>
      <c r="H496" s="50"/>
      <c r="I496" s="75">
        <v>20</v>
      </c>
      <c r="J496" s="75">
        <v>0</v>
      </c>
      <c r="L496" s="74" t="s">
        <v>313</v>
      </c>
      <c r="M496" s="154">
        <v>2222</v>
      </c>
      <c r="N496" s="74" t="s">
        <v>873</v>
      </c>
      <c r="Q496" s="154" t="s">
        <v>342</v>
      </c>
      <c r="R496" s="154" t="s">
        <v>318</v>
      </c>
      <c r="S496" s="73" t="s">
        <v>87</v>
      </c>
      <c r="T496" s="123">
        <v>0.2</v>
      </c>
      <c r="U496" s="123">
        <v>0.1</v>
      </c>
      <c r="V496" s="123">
        <v>0.1</v>
      </c>
      <c r="W496" s="89">
        <v>1</v>
      </c>
      <c r="X496" s="74" t="s">
        <v>271</v>
      </c>
      <c r="Y496" s="75">
        <v>20</v>
      </c>
      <c r="Z496" s="75">
        <v>0</v>
      </c>
    </row>
    <row r="497" spans="1:26" x14ac:dyDescent="0.25">
      <c r="A497" s="74" t="s">
        <v>874</v>
      </c>
      <c r="B497" s="74" t="s">
        <v>875</v>
      </c>
      <c r="C497" s="74" t="str">
        <f t="shared" si="1"/>
        <v>031615780</v>
      </c>
      <c r="D497" s="73" t="s">
        <v>87</v>
      </c>
      <c r="E497" s="123">
        <v>0.6</v>
      </c>
      <c r="F497" s="123">
        <v>0.70000000000000007</v>
      </c>
      <c r="G497" s="89">
        <v>1</v>
      </c>
      <c r="H497" s="50"/>
      <c r="I497" s="75">
        <v>20</v>
      </c>
      <c r="J497" s="75">
        <v>0</v>
      </c>
      <c r="L497" s="74" t="s">
        <v>313</v>
      </c>
      <c r="M497" s="154">
        <v>2222</v>
      </c>
      <c r="N497" s="74" t="s">
        <v>873</v>
      </c>
      <c r="Q497" s="154" t="s">
        <v>342</v>
      </c>
      <c r="R497" s="154" t="s">
        <v>318</v>
      </c>
      <c r="S497" s="73" t="s">
        <v>87</v>
      </c>
      <c r="T497" s="123">
        <v>0.2</v>
      </c>
      <c r="U497" s="123">
        <v>0.1</v>
      </c>
      <c r="V497" s="123">
        <v>0.1</v>
      </c>
      <c r="W497" s="89">
        <v>1</v>
      </c>
      <c r="X497" s="74" t="s">
        <v>271</v>
      </c>
      <c r="Y497" s="75">
        <v>20</v>
      </c>
      <c r="Z497" s="75">
        <v>0</v>
      </c>
    </row>
    <row r="498" spans="1:26" x14ac:dyDescent="0.25">
      <c r="A498" s="74">
        <v>142187168</v>
      </c>
      <c r="B498" s="74" t="s">
        <v>876</v>
      </c>
      <c r="C498" s="74">
        <f t="shared" si="1"/>
        <v>142187168</v>
      </c>
      <c r="D498" s="73" t="s">
        <v>87</v>
      </c>
      <c r="E498" s="123">
        <v>0.6</v>
      </c>
      <c r="F498" s="123">
        <v>0.70000000000000007</v>
      </c>
      <c r="G498" s="89">
        <v>1</v>
      </c>
      <c r="H498" s="50"/>
      <c r="I498" s="75">
        <v>20</v>
      </c>
      <c r="J498" s="75">
        <v>0</v>
      </c>
      <c r="L498" s="74" t="s">
        <v>313</v>
      </c>
      <c r="M498" s="154">
        <v>2222</v>
      </c>
      <c r="N498" s="74" t="s">
        <v>873</v>
      </c>
      <c r="Q498" s="154" t="s">
        <v>342</v>
      </c>
      <c r="R498" s="154" t="s">
        <v>318</v>
      </c>
      <c r="S498" s="73" t="s">
        <v>87</v>
      </c>
      <c r="T498" s="123">
        <v>0.2</v>
      </c>
      <c r="U498" s="123">
        <v>0.1</v>
      </c>
      <c r="V498" s="123">
        <v>0.1</v>
      </c>
      <c r="W498" s="89">
        <v>1</v>
      </c>
      <c r="X498" s="74" t="s">
        <v>271</v>
      </c>
      <c r="Y498" s="75">
        <v>20</v>
      </c>
      <c r="Z498" s="75">
        <v>0</v>
      </c>
    </row>
    <row r="499" spans="1:26" x14ac:dyDescent="0.25">
      <c r="A499" s="74" t="s">
        <v>877</v>
      </c>
      <c r="B499" s="74" t="s">
        <v>785</v>
      </c>
      <c r="C499" s="74" t="str">
        <f t="shared" si="1"/>
        <v>031755864</v>
      </c>
      <c r="D499" s="73" t="s">
        <v>87</v>
      </c>
      <c r="E499" s="123">
        <v>0.6</v>
      </c>
      <c r="F499" s="123">
        <v>0.70000000000000007</v>
      </c>
      <c r="G499" s="89">
        <v>1</v>
      </c>
      <c r="H499" s="50"/>
      <c r="I499" s="75">
        <v>20</v>
      </c>
      <c r="J499" s="75">
        <v>0</v>
      </c>
      <c r="L499" s="74" t="s">
        <v>313</v>
      </c>
      <c r="M499" s="154">
        <v>2222</v>
      </c>
      <c r="N499" s="74" t="s">
        <v>873</v>
      </c>
      <c r="Q499" s="154" t="s">
        <v>342</v>
      </c>
      <c r="R499" s="154" t="s">
        <v>318</v>
      </c>
      <c r="S499" s="73" t="s">
        <v>87</v>
      </c>
      <c r="T499" s="123">
        <v>0.2</v>
      </c>
      <c r="U499" s="123">
        <v>0.1</v>
      </c>
      <c r="V499" s="123">
        <v>0.1</v>
      </c>
      <c r="W499" s="89">
        <v>1</v>
      </c>
      <c r="X499" s="74" t="s">
        <v>271</v>
      </c>
      <c r="Y499" s="75">
        <v>20</v>
      </c>
      <c r="Z499" s="75">
        <v>0</v>
      </c>
    </row>
    <row r="500" spans="1:26" x14ac:dyDescent="0.25">
      <c r="A500" s="74" t="s">
        <v>878</v>
      </c>
      <c r="B500" s="74" t="s">
        <v>879</v>
      </c>
      <c r="C500" s="74" t="str">
        <f t="shared" si="1"/>
        <v>031088000333</v>
      </c>
      <c r="D500" s="73" t="s">
        <v>87</v>
      </c>
      <c r="E500" s="123">
        <v>0.6</v>
      </c>
      <c r="F500" s="123">
        <v>0.70000000000000007</v>
      </c>
      <c r="G500" s="89">
        <v>1</v>
      </c>
      <c r="H500" s="50"/>
      <c r="I500" s="75">
        <v>20</v>
      </c>
      <c r="J500" s="75">
        <v>0</v>
      </c>
      <c r="L500" s="74" t="s">
        <v>313</v>
      </c>
      <c r="M500" s="154">
        <v>2222</v>
      </c>
      <c r="N500" s="74" t="s">
        <v>873</v>
      </c>
      <c r="Q500" s="154" t="s">
        <v>342</v>
      </c>
      <c r="R500" s="154" t="s">
        <v>318</v>
      </c>
      <c r="S500" s="73" t="s">
        <v>87</v>
      </c>
      <c r="T500" s="123">
        <v>0.2</v>
      </c>
      <c r="U500" s="123">
        <v>0.1</v>
      </c>
      <c r="V500" s="123">
        <v>0.1</v>
      </c>
      <c r="W500" s="89">
        <v>1</v>
      </c>
      <c r="X500" s="74" t="s">
        <v>271</v>
      </c>
      <c r="Y500" s="75">
        <v>20</v>
      </c>
      <c r="Z500" s="75">
        <v>0</v>
      </c>
    </row>
    <row r="501" spans="1:26" x14ac:dyDescent="0.25">
      <c r="A501" s="74" t="s">
        <v>880</v>
      </c>
      <c r="B501" s="74" t="s">
        <v>673</v>
      </c>
      <c r="C501" s="74" t="str">
        <f t="shared" si="1"/>
        <v>031725846</v>
      </c>
      <c r="D501" s="73" t="s">
        <v>87</v>
      </c>
      <c r="E501" s="123">
        <v>0.6</v>
      </c>
      <c r="F501" s="123">
        <v>0.70000000000000007</v>
      </c>
      <c r="G501" s="89">
        <v>1</v>
      </c>
      <c r="H501" s="50"/>
      <c r="I501" s="75">
        <v>20</v>
      </c>
      <c r="J501" s="75">
        <v>0</v>
      </c>
      <c r="L501" s="74" t="s">
        <v>313</v>
      </c>
      <c r="M501" s="154">
        <v>2222</v>
      </c>
      <c r="N501" s="74" t="s">
        <v>873</v>
      </c>
      <c r="Q501" s="154" t="s">
        <v>342</v>
      </c>
      <c r="R501" s="154" t="s">
        <v>318</v>
      </c>
      <c r="S501" s="73" t="s">
        <v>87</v>
      </c>
      <c r="T501" s="123">
        <v>0.2</v>
      </c>
      <c r="U501" s="123">
        <v>0.1</v>
      </c>
      <c r="V501" s="123">
        <v>0.1</v>
      </c>
      <c r="W501" s="89">
        <v>1</v>
      </c>
      <c r="X501" s="74" t="s">
        <v>271</v>
      </c>
      <c r="Y501" s="75">
        <v>20</v>
      </c>
      <c r="Z501" s="75">
        <v>0</v>
      </c>
    </row>
    <row r="502" spans="1:26" x14ac:dyDescent="0.25">
      <c r="A502" s="74" t="s">
        <v>881</v>
      </c>
      <c r="B502" s="74" t="s">
        <v>882</v>
      </c>
      <c r="C502" s="74" t="str">
        <f t="shared" si="1"/>
        <v>031301966</v>
      </c>
      <c r="D502" s="73" t="s">
        <v>87</v>
      </c>
      <c r="E502" s="123">
        <v>0.6</v>
      </c>
      <c r="F502" s="123">
        <v>0.70000000000000007</v>
      </c>
      <c r="G502" s="89">
        <v>1</v>
      </c>
      <c r="H502" s="50"/>
      <c r="I502" s="75">
        <v>20</v>
      </c>
      <c r="J502" s="75">
        <v>0</v>
      </c>
      <c r="L502" s="74" t="s">
        <v>313</v>
      </c>
      <c r="M502" s="154">
        <v>2222</v>
      </c>
      <c r="N502" s="74" t="s">
        <v>873</v>
      </c>
      <c r="Q502" s="154" t="s">
        <v>342</v>
      </c>
      <c r="R502" s="154" t="s">
        <v>318</v>
      </c>
      <c r="S502" s="73" t="s">
        <v>87</v>
      </c>
      <c r="T502" s="123">
        <v>0.2</v>
      </c>
      <c r="U502" s="123">
        <v>0.1</v>
      </c>
      <c r="V502" s="123">
        <v>0.1</v>
      </c>
      <c r="W502" s="89">
        <v>1</v>
      </c>
      <c r="X502" s="74" t="s">
        <v>271</v>
      </c>
      <c r="Y502" s="75">
        <v>20</v>
      </c>
      <c r="Z502" s="75">
        <v>0</v>
      </c>
    </row>
    <row r="503" spans="1:26" x14ac:dyDescent="0.25">
      <c r="A503" s="74" t="s">
        <v>883</v>
      </c>
      <c r="B503" s="74" t="s">
        <v>884</v>
      </c>
      <c r="C503" s="74" t="str">
        <f t="shared" si="1"/>
        <v>031145728</v>
      </c>
      <c r="D503" s="73" t="s">
        <v>87</v>
      </c>
      <c r="E503" s="123">
        <v>0.6</v>
      </c>
      <c r="F503" s="123">
        <v>0.70000000000000007</v>
      </c>
      <c r="G503" s="89">
        <v>1</v>
      </c>
      <c r="H503" s="50"/>
      <c r="I503" s="75">
        <v>20</v>
      </c>
      <c r="J503" s="75">
        <v>0</v>
      </c>
      <c r="L503" s="74" t="s">
        <v>313</v>
      </c>
      <c r="M503" s="154">
        <v>2222</v>
      </c>
      <c r="N503" s="74" t="s">
        <v>873</v>
      </c>
      <c r="Q503" s="154" t="s">
        <v>342</v>
      </c>
      <c r="R503" s="154" t="s">
        <v>318</v>
      </c>
      <c r="S503" s="73" t="s">
        <v>87</v>
      </c>
      <c r="T503" s="123">
        <v>0.2</v>
      </c>
      <c r="U503" s="123">
        <v>0.1</v>
      </c>
      <c r="V503" s="123">
        <v>0.1</v>
      </c>
      <c r="W503" s="89">
        <v>1</v>
      </c>
      <c r="X503" s="74" t="s">
        <v>271</v>
      </c>
      <c r="Y503" s="75">
        <v>20</v>
      </c>
      <c r="Z503" s="75">
        <v>0</v>
      </c>
    </row>
    <row r="504" spans="1:26" x14ac:dyDescent="0.25">
      <c r="A504" s="74" t="s">
        <v>885</v>
      </c>
      <c r="B504" s="74" t="s">
        <v>281</v>
      </c>
      <c r="C504" s="74" t="str">
        <f t="shared" si="1"/>
        <v>031185002771</v>
      </c>
      <c r="D504" s="73" t="s">
        <v>87</v>
      </c>
      <c r="E504" s="123">
        <v>0.6</v>
      </c>
      <c r="F504" s="123">
        <v>0.70000000000000007</v>
      </c>
      <c r="G504" s="89">
        <v>1</v>
      </c>
      <c r="H504" s="50"/>
      <c r="I504" s="75">
        <v>20</v>
      </c>
      <c r="J504" s="75">
        <v>0</v>
      </c>
      <c r="L504" s="74" t="s">
        <v>313</v>
      </c>
      <c r="M504" s="154">
        <v>2222</v>
      </c>
      <c r="N504" s="74" t="s">
        <v>873</v>
      </c>
      <c r="Q504" s="154" t="s">
        <v>342</v>
      </c>
      <c r="R504" s="154" t="s">
        <v>318</v>
      </c>
      <c r="S504" s="73" t="s">
        <v>87</v>
      </c>
      <c r="T504" s="123">
        <v>0.2</v>
      </c>
      <c r="U504" s="123">
        <v>0.1</v>
      </c>
      <c r="V504" s="123">
        <v>0.1</v>
      </c>
      <c r="W504" s="89">
        <v>1</v>
      </c>
      <c r="X504" s="74" t="s">
        <v>271</v>
      </c>
      <c r="Y504" s="75">
        <v>20</v>
      </c>
      <c r="Z504" s="75">
        <v>0</v>
      </c>
    </row>
    <row r="505" spans="1:26" x14ac:dyDescent="0.25">
      <c r="A505" s="74" t="s">
        <v>886</v>
      </c>
      <c r="B505" s="74" t="s">
        <v>887</v>
      </c>
      <c r="C505" s="74" t="str">
        <f t="shared" si="1"/>
        <v>031091003291</v>
      </c>
      <c r="D505" s="73" t="s">
        <v>87</v>
      </c>
      <c r="E505" s="123">
        <v>0.6</v>
      </c>
      <c r="F505" s="123">
        <v>0.70000000000000007</v>
      </c>
      <c r="G505" s="89">
        <v>1</v>
      </c>
      <c r="H505" s="50"/>
      <c r="I505" s="75">
        <v>20</v>
      </c>
      <c r="J505" s="75">
        <v>0</v>
      </c>
      <c r="L505" s="74" t="s">
        <v>313</v>
      </c>
      <c r="M505" s="154">
        <v>2222</v>
      </c>
      <c r="N505" s="74" t="s">
        <v>873</v>
      </c>
      <c r="Q505" s="154" t="s">
        <v>342</v>
      </c>
      <c r="R505" s="154" t="s">
        <v>318</v>
      </c>
      <c r="S505" s="73" t="s">
        <v>87</v>
      </c>
      <c r="T505" s="123">
        <v>0.2</v>
      </c>
      <c r="U505" s="123">
        <v>0.1</v>
      </c>
      <c r="V505" s="123">
        <v>0.1</v>
      </c>
      <c r="W505" s="89">
        <v>1</v>
      </c>
      <c r="X505" s="74" t="s">
        <v>271</v>
      </c>
      <c r="Y505" s="75">
        <v>20</v>
      </c>
      <c r="Z505" s="75">
        <v>0</v>
      </c>
    </row>
    <row r="506" spans="1:26" x14ac:dyDescent="0.25">
      <c r="A506" s="74">
        <v>100843383</v>
      </c>
      <c r="B506" s="74" t="s">
        <v>888</v>
      </c>
      <c r="C506" s="74">
        <f t="shared" si="1"/>
        <v>100843383</v>
      </c>
      <c r="D506" s="73" t="s">
        <v>87</v>
      </c>
      <c r="E506" s="123">
        <v>0.6</v>
      </c>
      <c r="F506" s="123">
        <v>0.70000000000000007</v>
      </c>
      <c r="G506" s="89">
        <v>1</v>
      </c>
      <c r="H506" s="50"/>
      <c r="I506" s="75">
        <v>20</v>
      </c>
      <c r="J506" s="75">
        <v>0</v>
      </c>
      <c r="L506" s="74" t="s">
        <v>313</v>
      </c>
      <c r="M506" s="154">
        <v>2222</v>
      </c>
      <c r="N506" s="74" t="s">
        <v>873</v>
      </c>
      <c r="Q506" s="154" t="s">
        <v>342</v>
      </c>
      <c r="R506" s="154" t="s">
        <v>318</v>
      </c>
      <c r="S506" s="73" t="s">
        <v>87</v>
      </c>
      <c r="T506" s="123">
        <v>0.2</v>
      </c>
      <c r="U506" s="123">
        <v>0.1</v>
      </c>
      <c r="V506" s="123">
        <v>0.1</v>
      </c>
      <c r="W506" s="89">
        <v>1</v>
      </c>
      <c r="X506" s="74" t="s">
        <v>271</v>
      </c>
      <c r="Y506" s="75">
        <v>20</v>
      </c>
      <c r="Z506" s="75">
        <v>0</v>
      </c>
    </row>
    <row r="507" spans="1:26" x14ac:dyDescent="0.25">
      <c r="A507" s="74" t="s">
        <v>889</v>
      </c>
      <c r="B507" s="74" t="s">
        <v>890</v>
      </c>
      <c r="C507" s="74" t="str">
        <f t="shared" si="1"/>
        <v>031704457</v>
      </c>
      <c r="D507" s="73" t="s">
        <v>87</v>
      </c>
      <c r="E507" s="123">
        <v>0.6</v>
      </c>
      <c r="F507" s="123">
        <v>0.70000000000000007</v>
      </c>
      <c r="G507" s="89">
        <v>1</v>
      </c>
      <c r="H507" s="50"/>
      <c r="I507" s="75">
        <v>20</v>
      </c>
      <c r="J507" s="75">
        <v>0</v>
      </c>
      <c r="L507" s="74" t="s">
        <v>313</v>
      </c>
      <c r="M507" s="154">
        <v>2222</v>
      </c>
      <c r="N507" s="74" t="s">
        <v>873</v>
      </c>
      <c r="Q507" s="154" t="s">
        <v>342</v>
      </c>
      <c r="R507" s="154" t="s">
        <v>318</v>
      </c>
      <c r="S507" s="73" t="s">
        <v>87</v>
      </c>
      <c r="T507" s="123">
        <v>0.2</v>
      </c>
      <c r="U507" s="123">
        <v>0.1</v>
      </c>
      <c r="V507" s="123">
        <v>0.1</v>
      </c>
      <c r="W507" s="89">
        <v>1</v>
      </c>
      <c r="X507" s="74" t="s">
        <v>271</v>
      </c>
      <c r="Y507" s="75">
        <v>20</v>
      </c>
      <c r="Z507" s="75">
        <v>0</v>
      </c>
    </row>
    <row r="508" spans="1:26" x14ac:dyDescent="0.25">
      <c r="A508" s="74" t="s">
        <v>891</v>
      </c>
      <c r="B508" s="74" t="s">
        <v>892</v>
      </c>
      <c r="C508" s="74" t="str">
        <f t="shared" si="1"/>
        <v>031088000332</v>
      </c>
      <c r="D508" s="73" t="s">
        <v>87</v>
      </c>
      <c r="E508" s="123">
        <v>0.6</v>
      </c>
      <c r="F508" s="123">
        <v>0.70000000000000007</v>
      </c>
      <c r="G508" s="89">
        <v>1</v>
      </c>
      <c r="H508" s="50"/>
      <c r="I508" s="75">
        <v>20</v>
      </c>
      <c r="J508" s="75">
        <v>0</v>
      </c>
      <c r="L508" s="74" t="s">
        <v>313</v>
      </c>
      <c r="M508" s="154">
        <v>2222</v>
      </c>
      <c r="N508" s="74" t="s">
        <v>873</v>
      </c>
      <c r="Q508" s="154" t="s">
        <v>342</v>
      </c>
      <c r="R508" s="154" t="s">
        <v>318</v>
      </c>
      <c r="S508" s="73" t="s">
        <v>87</v>
      </c>
      <c r="T508" s="123">
        <v>0.2</v>
      </c>
      <c r="U508" s="123">
        <v>0.1</v>
      </c>
      <c r="V508" s="123">
        <v>0.1</v>
      </c>
      <c r="W508" s="89">
        <v>1</v>
      </c>
      <c r="X508" s="74" t="s">
        <v>271</v>
      </c>
      <c r="Y508" s="75">
        <v>20</v>
      </c>
      <c r="Z508" s="75">
        <v>0</v>
      </c>
    </row>
    <row r="509" spans="1:26" x14ac:dyDescent="0.25">
      <c r="A509" s="74">
        <v>142740500</v>
      </c>
      <c r="B509" s="74" t="s">
        <v>893</v>
      </c>
      <c r="C509" s="74">
        <f t="shared" si="1"/>
        <v>142740500</v>
      </c>
      <c r="D509" s="73" t="s">
        <v>87</v>
      </c>
      <c r="E509" s="123">
        <v>0.6</v>
      </c>
      <c r="F509" s="123">
        <v>0.70000000000000007</v>
      </c>
      <c r="G509" s="89">
        <v>1</v>
      </c>
      <c r="H509" s="50"/>
      <c r="I509" s="75">
        <v>20</v>
      </c>
      <c r="J509" s="75">
        <v>0</v>
      </c>
      <c r="L509" s="74" t="s">
        <v>313</v>
      </c>
      <c r="M509" s="154">
        <v>2222</v>
      </c>
      <c r="N509" s="74" t="s">
        <v>873</v>
      </c>
      <c r="Q509" s="154" t="s">
        <v>342</v>
      </c>
      <c r="R509" s="154" t="s">
        <v>318</v>
      </c>
      <c r="S509" s="73" t="s">
        <v>87</v>
      </c>
      <c r="T509" s="123">
        <v>0.2</v>
      </c>
      <c r="U509" s="123">
        <v>0.1</v>
      </c>
      <c r="V509" s="123">
        <v>0.1</v>
      </c>
      <c r="W509" s="89">
        <v>1</v>
      </c>
      <c r="X509" s="74" t="s">
        <v>271</v>
      </c>
      <c r="Y509" s="75">
        <v>20</v>
      </c>
      <c r="Z509" s="75">
        <v>0</v>
      </c>
    </row>
    <row r="510" spans="1:26" x14ac:dyDescent="0.25">
      <c r="A510" s="74">
        <v>162692950</v>
      </c>
      <c r="B510" s="74" t="s">
        <v>894</v>
      </c>
      <c r="C510" s="74">
        <f t="shared" si="1"/>
        <v>162692950</v>
      </c>
      <c r="D510" s="73" t="s">
        <v>87</v>
      </c>
      <c r="E510" s="123">
        <v>0.6</v>
      </c>
      <c r="F510" s="123">
        <v>0.70000000000000007</v>
      </c>
      <c r="G510" s="89">
        <v>1</v>
      </c>
      <c r="H510" s="50"/>
      <c r="I510" s="75">
        <v>20</v>
      </c>
      <c r="J510" s="75">
        <v>0</v>
      </c>
      <c r="L510" s="74" t="s">
        <v>313</v>
      </c>
      <c r="M510" s="154">
        <v>2222</v>
      </c>
      <c r="N510" s="74" t="s">
        <v>873</v>
      </c>
      <c r="Q510" s="154" t="s">
        <v>342</v>
      </c>
      <c r="R510" s="154" t="s">
        <v>318</v>
      </c>
      <c r="S510" s="73" t="s">
        <v>87</v>
      </c>
      <c r="T510" s="123">
        <v>0.2</v>
      </c>
      <c r="U510" s="123">
        <v>0.1</v>
      </c>
      <c r="V510" s="123">
        <v>0.1</v>
      </c>
      <c r="W510" s="89">
        <v>1</v>
      </c>
      <c r="X510" s="74" t="s">
        <v>271</v>
      </c>
      <c r="Y510" s="75">
        <v>20</v>
      </c>
      <c r="Z510" s="75">
        <v>0</v>
      </c>
    </row>
    <row r="511" spans="1:26" x14ac:dyDescent="0.25">
      <c r="A511" s="74">
        <v>183814559</v>
      </c>
      <c r="B511" s="74" t="s">
        <v>895</v>
      </c>
      <c r="C511" s="74">
        <f t="shared" si="1"/>
        <v>183814559</v>
      </c>
      <c r="D511" s="73" t="s">
        <v>87</v>
      </c>
      <c r="E511" s="123">
        <v>0.6</v>
      </c>
      <c r="F511" s="123">
        <v>0.70000000000000007</v>
      </c>
      <c r="G511" s="89">
        <v>1</v>
      </c>
      <c r="H511" s="50"/>
      <c r="I511" s="75">
        <v>20</v>
      </c>
      <c r="J511" s="75">
        <v>0</v>
      </c>
      <c r="L511" s="74" t="s">
        <v>313</v>
      </c>
      <c r="O511" s="154">
        <v>194349266</v>
      </c>
      <c r="P511" s="74" t="s">
        <v>316</v>
      </c>
      <c r="Q511" s="154" t="s">
        <v>342</v>
      </c>
      <c r="R511" s="154" t="s">
        <v>318</v>
      </c>
      <c r="S511" s="73" t="s">
        <v>87</v>
      </c>
      <c r="T511" s="123">
        <v>0.2</v>
      </c>
      <c r="U511" s="123">
        <v>0.1</v>
      </c>
      <c r="V511" s="123">
        <v>0.1</v>
      </c>
      <c r="W511" s="89">
        <v>1</v>
      </c>
      <c r="X511" s="74" t="s">
        <v>271</v>
      </c>
      <c r="Y511" s="75">
        <v>20</v>
      </c>
      <c r="Z511" s="75">
        <v>0</v>
      </c>
    </row>
    <row r="512" spans="1:26" x14ac:dyDescent="0.25">
      <c r="A512" s="74">
        <v>186924935</v>
      </c>
      <c r="B512" s="74" t="s">
        <v>896</v>
      </c>
      <c r="C512" s="74">
        <f t="shared" si="1"/>
        <v>186924935</v>
      </c>
      <c r="D512" s="73" t="s">
        <v>87</v>
      </c>
      <c r="E512" s="123">
        <v>0.6</v>
      </c>
      <c r="F512" s="123">
        <v>0.70000000000000007</v>
      </c>
      <c r="G512" s="89">
        <v>1</v>
      </c>
      <c r="H512" s="50"/>
      <c r="I512" s="75">
        <v>20</v>
      </c>
      <c r="J512" s="75">
        <v>0</v>
      </c>
      <c r="L512" s="74" t="s">
        <v>313</v>
      </c>
      <c r="O512" s="154">
        <v>194349266</v>
      </c>
      <c r="P512" s="74" t="s">
        <v>316</v>
      </c>
      <c r="Q512" s="154" t="s">
        <v>342</v>
      </c>
      <c r="R512" s="154" t="s">
        <v>318</v>
      </c>
      <c r="S512" s="73" t="s">
        <v>87</v>
      </c>
      <c r="T512" s="123">
        <v>0.2</v>
      </c>
      <c r="U512" s="123">
        <v>0.1</v>
      </c>
      <c r="V512" s="123">
        <v>0.1</v>
      </c>
      <c r="W512" s="89">
        <v>1</v>
      </c>
      <c r="X512" s="74" t="s">
        <v>271</v>
      </c>
      <c r="Y512" s="75">
        <v>20</v>
      </c>
      <c r="Z512" s="75">
        <v>0</v>
      </c>
    </row>
    <row r="513" spans="1:26" x14ac:dyDescent="0.25">
      <c r="A513" s="74">
        <v>186157216</v>
      </c>
      <c r="B513" s="74" t="s">
        <v>897</v>
      </c>
      <c r="C513" s="74">
        <f t="shared" si="1"/>
        <v>186157216</v>
      </c>
      <c r="D513" s="73" t="s">
        <v>87</v>
      </c>
      <c r="E513" s="123">
        <v>0.6</v>
      </c>
      <c r="F513" s="123">
        <v>0.70000000000000007</v>
      </c>
      <c r="G513" s="89">
        <v>1</v>
      </c>
      <c r="H513" s="50"/>
      <c r="I513" s="75">
        <v>20</v>
      </c>
      <c r="J513" s="75">
        <v>0</v>
      </c>
      <c r="L513" s="74" t="s">
        <v>313</v>
      </c>
      <c r="O513" s="154">
        <v>194349266</v>
      </c>
      <c r="P513" s="74" t="s">
        <v>316</v>
      </c>
      <c r="Q513" s="154" t="s">
        <v>342</v>
      </c>
      <c r="R513" s="154" t="s">
        <v>318</v>
      </c>
      <c r="S513" s="73" t="s">
        <v>87</v>
      </c>
      <c r="T513" s="123">
        <v>0.2</v>
      </c>
      <c r="U513" s="123">
        <v>0.1</v>
      </c>
      <c r="V513" s="123">
        <v>0.1</v>
      </c>
      <c r="W513" s="89">
        <v>1</v>
      </c>
      <c r="X513" s="74" t="s">
        <v>271</v>
      </c>
      <c r="Y513" s="75">
        <v>20</v>
      </c>
      <c r="Z513" s="75">
        <v>0</v>
      </c>
    </row>
    <row r="514" spans="1:26" x14ac:dyDescent="0.25">
      <c r="A514" s="74">
        <v>186165498</v>
      </c>
      <c r="B514" s="74" t="s">
        <v>898</v>
      </c>
      <c r="C514" s="74">
        <f t="shared" si="1"/>
        <v>186165498</v>
      </c>
      <c r="D514" s="73" t="s">
        <v>87</v>
      </c>
      <c r="E514" s="123">
        <v>0.6</v>
      </c>
      <c r="F514" s="123">
        <v>0.70000000000000007</v>
      </c>
      <c r="G514" s="89">
        <v>1</v>
      </c>
      <c r="H514" s="50"/>
      <c r="I514" s="75">
        <v>20</v>
      </c>
      <c r="J514" s="75">
        <v>0</v>
      </c>
      <c r="L514" s="74" t="s">
        <v>313</v>
      </c>
      <c r="O514" s="154">
        <v>194349266</v>
      </c>
      <c r="P514" s="74" t="s">
        <v>316</v>
      </c>
      <c r="Q514" s="154" t="s">
        <v>342</v>
      </c>
      <c r="R514" s="154" t="s">
        <v>318</v>
      </c>
      <c r="S514" s="73" t="s">
        <v>87</v>
      </c>
      <c r="T514" s="123">
        <v>0.2</v>
      </c>
      <c r="U514" s="123">
        <v>0.1</v>
      </c>
      <c r="V514" s="123">
        <v>0.1</v>
      </c>
      <c r="W514" s="89">
        <v>1</v>
      </c>
      <c r="X514" s="74" t="s">
        <v>271</v>
      </c>
      <c r="Y514" s="75">
        <v>20</v>
      </c>
      <c r="Z514" s="75">
        <v>0</v>
      </c>
    </row>
    <row r="515" spans="1:26" x14ac:dyDescent="0.25">
      <c r="A515" s="74">
        <v>186639578</v>
      </c>
      <c r="B515" s="74" t="s">
        <v>899</v>
      </c>
      <c r="C515" s="74">
        <f t="shared" si="1"/>
        <v>186639578</v>
      </c>
      <c r="D515" s="73" t="s">
        <v>87</v>
      </c>
      <c r="E515" s="123">
        <v>0.6</v>
      </c>
      <c r="F515" s="123">
        <v>0.70000000000000007</v>
      </c>
      <c r="G515" s="89">
        <v>1</v>
      </c>
      <c r="H515" s="50"/>
      <c r="I515" s="75">
        <v>20</v>
      </c>
      <c r="J515" s="75">
        <v>0</v>
      </c>
      <c r="L515" s="74" t="s">
        <v>313</v>
      </c>
      <c r="O515" s="154">
        <v>194349266</v>
      </c>
      <c r="P515" s="74" t="s">
        <v>316</v>
      </c>
      <c r="Q515" s="154" t="s">
        <v>342</v>
      </c>
      <c r="R515" s="154" t="s">
        <v>318</v>
      </c>
      <c r="S515" s="73" t="s">
        <v>87</v>
      </c>
      <c r="T515" s="123">
        <v>0.2</v>
      </c>
      <c r="U515" s="123">
        <v>0.1</v>
      </c>
      <c r="V515" s="123">
        <v>0.1</v>
      </c>
      <c r="W515" s="89">
        <v>1</v>
      </c>
      <c r="X515" s="74" t="s">
        <v>271</v>
      </c>
      <c r="Y515" s="75">
        <v>20</v>
      </c>
      <c r="Z515" s="75">
        <v>0</v>
      </c>
    </row>
    <row r="516" spans="1:26" x14ac:dyDescent="0.25">
      <c r="A516" s="74">
        <v>186630869</v>
      </c>
      <c r="B516" s="74" t="s">
        <v>900</v>
      </c>
      <c r="C516" s="74">
        <f t="shared" si="1"/>
        <v>186630869</v>
      </c>
      <c r="D516" s="73" t="s">
        <v>87</v>
      </c>
      <c r="E516" s="123">
        <v>0.6</v>
      </c>
      <c r="F516" s="123">
        <v>0.70000000000000007</v>
      </c>
      <c r="G516" s="89">
        <v>1</v>
      </c>
      <c r="H516" s="50"/>
      <c r="I516" s="75">
        <v>20</v>
      </c>
      <c r="J516" s="75">
        <v>0</v>
      </c>
      <c r="L516" s="74" t="s">
        <v>313</v>
      </c>
      <c r="O516" s="154">
        <v>194349266</v>
      </c>
      <c r="P516" s="74" t="s">
        <v>316</v>
      </c>
      <c r="Q516" s="154" t="s">
        <v>342</v>
      </c>
      <c r="R516" s="154" t="s">
        <v>318</v>
      </c>
      <c r="S516" s="73" t="s">
        <v>87</v>
      </c>
      <c r="T516" s="123">
        <v>0.2</v>
      </c>
      <c r="U516" s="123">
        <v>0.1</v>
      </c>
      <c r="V516" s="123">
        <v>0.1</v>
      </c>
      <c r="W516" s="89">
        <v>1</v>
      </c>
      <c r="X516" s="74" t="s">
        <v>271</v>
      </c>
      <c r="Y516" s="75">
        <v>20</v>
      </c>
      <c r="Z516" s="75">
        <v>0</v>
      </c>
    </row>
    <row r="517" spans="1:26" x14ac:dyDescent="0.25">
      <c r="A517" s="74">
        <v>186381445</v>
      </c>
      <c r="B517" s="74" t="s">
        <v>901</v>
      </c>
      <c r="C517" s="74">
        <f t="shared" si="1"/>
        <v>186381445</v>
      </c>
      <c r="D517" s="73" t="s">
        <v>87</v>
      </c>
      <c r="E517" s="123">
        <v>0.6</v>
      </c>
      <c r="F517" s="123">
        <v>0.70000000000000007</v>
      </c>
      <c r="G517" s="89">
        <v>1</v>
      </c>
      <c r="H517" s="50"/>
      <c r="I517" s="75">
        <v>20</v>
      </c>
      <c r="J517" s="75">
        <v>0</v>
      </c>
      <c r="L517" s="74" t="s">
        <v>313</v>
      </c>
      <c r="O517" s="154">
        <v>194349266</v>
      </c>
      <c r="P517" s="74" t="s">
        <v>316</v>
      </c>
      <c r="Q517" s="154" t="s">
        <v>342</v>
      </c>
      <c r="R517" s="154" t="s">
        <v>318</v>
      </c>
      <c r="S517" s="73" t="s">
        <v>87</v>
      </c>
      <c r="T517" s="123">
        <v>0.2</v>
      </c>
      <c r="U517" s="123">
        <v>0.1</v>
      </c>
      <c r="V517" s="123">
        <v>0.1</v>
      </c>
      <c r="W517" s="89">
        <v>1</v>
      </c>
      <c r="X517" s="74" t="s">
        <v>271</v>
      </c>
      <c r="Y517" s="75">
        <v>20</v>
      </c>
      <c r="Z517" s="75">
        <v>0</v>
      </c>
    </row>
    <row r="518" spans="1:26" x14ac:dyDescent="0.25">
      <c r="A518" s="74">
        <v>186747153</v>
      </c>
      <c r="B518" s="74" t="s">
        <v>902</v>
      </c>
      <c r="C518" s="74">
        <f t="shared" si="1"/>
        <v>186747153</v>
      </c>
      <c r="D518" s="73" t="s">
        <v>87</v>
      </c>
      <c r="E518" s="123">
        <v>0.6</v>
      </c>
      <c r="F518" s="123">
        <v>0.70000000000000007</v>
      </c>
      <c r="G518" s="89">
        <v>1</v>
      </c>
      <c r="H518" s="50"/>
      <c r="I518" s="75">
        <v>20</v>
      </c>
      <c r="J518" s="75">
        <v>0</v>
      </c>
      <c r="L518" s="74" t="s">
        <v>313</v>
      </c>
      <c r="O518" s="154">
        <v>194349266</v>
      </c>
      <c r="P518" s="74" t="s">
        <v>316</v>
      </c>
      <c r="Q518" s="154" t="s">
        <v>342</v>
      </c>
      <c r="R518" s="154" t="s">
        <v>318</v>
      </c>
      <c r="S518" s="73" t="s">
        <v>87</v>
      </c>
      <c r="T518" s="123">
        <v>0.2</v>
      </c>
      <c r="U518" s="123">
        <v>0.1</v>
      </c>
      <c r="V518" s="123">
        <v>0.1</v>
      </c>
      <c r="W518" s="89">
        <v>1</v>
      </c>
      <c r="X518" s="74" t="s">
        <v>271</v>
      </c>
      <c r="Y518" s="75">
        <v>20</v>
      </c>
      <c r="Z518" s="75">
        <v>0</v>
      </c>
    </row>
    <row r="519" spans="1:26" x14ac:dyDescent="0.25">
      <c r="A519" s="74">
        <v>186110888</v>
      </c>
      <c r="B519" s="74" t="s">
        <v>903</v>
      </c>
      <c r="C519" s="74">
        <f t="shared" si="1"/>
        <v>186110888</v>
      </c>
      <c r="D519" s="73" t="s">
        <v>87</v>
      </c>
      <c r="E519" s="123">
        <v>0.6</v>
      </c>
      <c r="F519" s="123">
        <v>0.70000000000000007</v>
      </c>
      <c r="G519" s="89">
        <v>1</v>
      </c>
      <c r="H519" s="50"/>
      <c r="I519" s="75">
        <v>20</v>
      </c>
      <c r="J519" s="75">
        <v>0</v>
      </c>
      <c r="L519" s="74" t="s">
        <v>313</v>
      </c>
      <c r="O519" s="154">
        <v>194349266</v>
      </c>
      <c r="P519" s="74" t="s">
        <v>316</v>
      </c>
      <c r="Q519" s="154" t="s">
        <v>342</v>
      </c>
      <c r="R519" s="154" t="s">
        <v>318</v>
      </c>
      <c r="S519" s="73" t="s">
        <v>87</v>
      </c>
      <c r="T519" s="123">
        <v>0.2</v>
      </c>
      <c r="U519" s="123">
        <v>0.1</v>
      </c>
      <c r="V519" s="123">
        <v>0.1</v>
      </c>
      <c r="W519" s="89">
        <v>1</v>
      </c>
      <c r="X519" s="74" t="s">
        <v>271</v>
      </c>
      <c r="Y519" s="75">
        <v>20</v>
      </c>
      <c r="Z519" s="75">
        <v>0</v>
      </c>
    </row>
    <row r="520" spans="1:26" x14ac:dyDescent="0.25">
      <c r="A520" s="74">
        <v>191294394</v>
      </c>
      <c r="B520" s="74" t="s">
        <v>904</v>
      </c>
      <c r="C520" s="74">
        <f t="shared" si="1"/>
        <v>191294394</v>
      </c>
      <c r="D520" s="73" t="s">
        <v>87</v>
      </c>
      <c r="E520" s="123">
        <v>0.6</v>
      </c>
      <c r="F520" s="123">
        <v>0.70000000000000007</v>
      </c>
      <c r="G520" s="89">
        <v>1</v>
      </c>
      <c r="H520" s="50"/>
      <c r="I520" s="75">
        <v>20</v>
      </c>
      <c r="J520" s="75">
        <v>0</v>
      </c>
      <c r="L520" s="74" t="s">
        <v>313</v>
      </c>
      <c r="O520" s="154">
        <v>197119470</v>
      </c>
      <c r="P520" s="74" t="s">
        <v>317</v>
      </c>
      <c r="Q520" s="154" t="s">
        <v>342</v>
      </c>
      <c r="R520" s="154" t="s">
        <v>318</v>
      </c>
      <c r="S520" s="73" t="s">
        <v>87</v>
      </c>
      <c r="T520" s="123">
        <v>0.2</v>
      </c>
      <c r="U520" s="123">
        <v>0.1</v>
      </c>
      <c r="V520" s="123">
        <v>0.1</v>
      </c>
      <c r="W520" s="89">
        <v>1</v>
      </c>
      <c r="X520" s="74" t="s">
        <v>271</v>
      </c>
      <c r="Y520" s="75">
        <v>20</v>
      </c>
      <c r="Z520" s="75">
        <v>0</v>
      </c>
    </row>
    <row r="521" spans="1:26" x14ac:dyDescent="0.25">
      <c r="A521" s="74">
        <v>191640560</v>
      </c>
      <c r="B521" s="74" t="s">
        <v>905</v>
      </c>
      <c r="C521" s="74">
        <f t="shared" si="1"/>
        <v>191640560</v>
      </c>
      <c r="D521" s="73" t="s">
        <v>87</v>
      </c>
      <c r="E521" s="123">
        <v>0.6</v>
      </c>
      <c r="F521" s="123">
        <v>0.70000000000000007</v>
      </c>
      <c r="G521" s="89">
        <v>1</v>
      </c>
      <c r="H521" s="50"/>
      <c r="I521" s="75">
        <v>20</v>
      </c>
      <c r="J521" s="75">
        <v>0</v>
      </c>
      <c r="L521" s="74" t="s">
        <v>313</v>
      </c>
      <c r="O521" s="154">
        <v>197119470</v>
      </c>
      <c r="P521" s="74" t="s">
        <v>317</v>
      </c>
      <c r="Q521" s="154" t="s">
        <v>342</v>
      </c>
      <c r="R521" s="154" t="s">
        <v>318</v>
      </c>
      <c r="S521" s="73" t="s">
        <v>87</v>
      </c>
      <c r="T521" s="123">
        <v>0.2</v>
      </c>
      <c r="U521" s="123">
        <v>0.1</v>
      </c>
      <c r="V521" s="123">
        <v>0.1</v>
      </c>
      <c r="W521" s="89">
        <v>1</v>
      </c>
      <c r="X521" s="74" t="s">
        <v>271</v>
      </c>
      <c r="Y521" s="75">
        <v>20</v>
      </c>
      <c r="Z521" s="75">
        <v>0</v>
      </c>
    </row>
    <row r="522" spans="1:26" x14ac:dyDescent="0.25">
      <c r="A522" s="74" t="s">
        <v>906</v>
      </c>
      <c r="B522" s="74" t="s">
        <v>691</v>
      </c>
      <c r="C522" s="74" t="str">
        <f t="shared" si="1"/>
        <v>001181002205</v>
      </c>
      <c r="D522" s="73" t="s">
        <v>87</v>
      </c>
      <c r="E522" s="123">
        <v>0.6</v>
      </c>
      <c r="F522" s="123">
        <v>0.70000000000000007</v>
      </c>
      <c r="G522" s="89">
        <v>1</v>
      </c>
      <c r="H522" s="50"/>
      <c r="I522" s="75">
        <v>20</v>
      </c>
      <c r="J522" s="75">
        <v>0</v>
      </c>
      <c r="L522" s="74" t="s">
        <v>313</v>
      </c>
      <c r="M522" s="154">
        <v>171746619</v>
      </c>
      <c r="N522" s="74" t="s">
        <v>355</v>
      </c>
      <c r="Q522" s="154" t="s">
        <v>342</v>
      </c>
      <c r="R522" s="154" t="s">
        <v>318</v>
      </c>
      <c r="S522" s="73" t="s">
        <v>87</v>
      </c>
      <c r="T522" s="123">
        <v>0.2</v>
      </c>
      <c r="U522" s="123">
        <v>0.1</v>
      </c>
      <c r="V522" s="123">
        <v>0.1</v>
      </c>
      <c r="W522" s="89">
        <v>1</v>
      </c>
      <c r="X522" s="74" t="s">
        <v>271</v>
      </c>
      <c r="Y522" s="75">
        <v>20</v>
      </c>
      <c r="Z522" s="75">
        <v>0</v>
      </c>
    </row>
    <row r="523" spans="1:26" x14ac:dyDescent="0.25">
      <c r="A523" s="74">
        <v>190481551</v>
      </c>
      <c r="B523" s="74" t="s">
        <v>907</v>
      </c>
      <c r="C523" s="74">
        <f t="shared" si="1"/>
        <v>190481551</v>
      </c>
      <c r="D523" s="73" t="s">
        <v>87</v>
      </c>
      <c r="E523" s="123">
        <v>0.6</v>
      </c>
      <c r="F523" s="123">
        <v>0.70000000000000007</v>
      </c>
      <c r="G523" s="89">
        <v>1</v>
      </c>
      <c r="H523" s="50"/>
      <c r="I523" s="75">
        <v>20</v>
      </c>
      <c r="J523" s="75">
        <v>0</v>
      </c>
      <c r="L523" s="74" t="s">
        <v>313</v>
      </c>
      <c r="O523" s="154">
        <v>197119470</v>
      </c>
      <c r="P523" s="74" t="s">
        <v>317</v>
      </c>
      <c r="Q523" s="154" t="s">
        <v>342</v>
      </c>
      <c r="R523" s="154" t="s">
        <v>318</v>
      </c>
      <c r="S523" s="73" t="s">
        <v>87</v>
      </c>
      <c r="T523" s="123">
        <v>0.2</v>
      </c>
      <c r="U523" s="123">
        <v>0.1</v>
      </c>
      <c r="V523" s="123">
        <v>0.1</v>
      </c>
      <c r="W523" s="89">
        <v>1</v>
      </c>
      <c r="X523" s="74" t="s">
        <v>271</v>
      </c>
      <c r="Y523" s="75">
        <v>20</v>
      </c>
      <c r="Z523" s="75">
        <v>0</v>
      </c>
    </row>
    <row r="524" spans="1:26" x14ac:dyDescent="0.25">
      <c r="A524" s="74">
        <v>191729842</v>
      </c>
      <c r="B524" s="74" t="s">
        <v>908</v>
      </c>
      <c r="C524" s="74">
        <f t="shared" si="1"/>
        <v>191729842</v>
      </c>
      <c r="D524" s="73" t="s">
        <v>87</v>
      </c>
      <c r="E524" s="123">
        <v>0.6</v>
      </c>
      <c r="F524" s="123">
        <v>0.70000000000000007</v>
      </c>
      <c r="G524" s="89">
        <v>1</v>
      </c>
      <c r="H524" s="50"/>
      <c r="I524" s="75">
        <v>20</v>
      </c>
      <c r="J524" s="75">
        <v>0</v>
      </c>
      <c r="L524" s="74" t="s">
        <v>313</v>
      </c>
      <c r="O524" s="154">
        <v>197119470</v>
      </c>
      <c r="P524" s="74" t="s">
        <v>317</v>
      </c>
      <c r="Q524" s="154" t="s">
        <v>342</v>
      </c>
      <c r="R524" s="154" t="s">
        <v>318</v>
      </c>
      <c r="S524" s="73" t="s">
        <v>87</v>
      </c>
      <c r="T524" s="123">
        <v>0.2</v>
      </c>
      <c r="U524" s="123">
        <v>0.1</v>
      </c>
      <c r="V524" s="123">
        <v>0.1</v>
      </c>
      <c r="W524" s="89">
        <v>1</v>
      </c>
      <c r="X524" s="74" t="s">
        <v>271</v>
      </c>
      <c r="Y524" s="75">
        <v>20</v>
      </c>
      <c r="Z524" s="75">
        <v>0</v>
      </c>
    </row>
    <row r="525" spans="1:26" x14ac:dyDescent="0.25">
      <c r="A525" s="74">
        <v>191643173</v>
      </c>
      <c r="B525" s="74" t="s">
        <v>909</v>
      </c>
      <c r="C525" s="74">
        <f t="shared" si="1"/>
        <v>191643173</v>
      </c>
      <c r="D525" s="73" t="s">
        <v>87</v>
      </c>
      <c r="E525" s="123">
        <v>0.6</v>
      </c>
      <c r="F525" s="123">
        <v>0.70000000000000007</v>
      </c>
      <c r="G525" s="89">
        <v>1</v>
      </c>
      <c r="H525" s="50"/>
      <c r="I525" s="75">
        <v>20</v>
      </c>
      <c r="J525" s="75">
        <v>0</v>
      </c>
      <c r="L525" s="74" t="s">
        <v>313</v>
      </c>
      <c r="O525" s="154">
        <v>197119470</v>
      </c>
      <c r="P525" s="74" t="s">
        <v>317</v>
      </c>
      <c r="Q525" s="154" t="s">
        <v>342</v>
      </c>
      <c r="R525" s="154" t="s">
        <v>318</v>
      </c>
      <c r="S525" s="73" t="s">
        <v>87</v>
      </c>
      <c r="T525" s="123">
        <v>0.2</v>
      </c>
      <c r="U525" s="123">
        <v>0.1</v>
      </c>
      <c r="V525" s="123">
        <v>0.1</v>
      </c>
      <c r="W525" s="89">
        <v>1</v>
      </c>
      <c r="X525" s="74" t="s">
        <v>271</v>
      </c>
      <c r="Y525" s="75">
        <v>20</v>
      </c>
      <c r="Z525" s="75">
        <v>0</v>
      </c>
    </row>
    <row r="526" spans="1:26" x14ac:dyDescent="0.25">
      <c r="A526" s="74">
        <v>197107753</v>
      </c>
      <c r="B526" s="74" t="s">
        <v>391</v>
      </c>
      <c r="C526" s="74">
        <f t="shared" si="1"/>
        <v>197107753</v>
      </c>
      <c r="D526" s="73" t="s">
        <v>87</v>
      </c>
      <c r="E526" s="123">
        <v>0.6</v>
      </c>
      <c r="F526" s="123">
        <v>0.70000000000000007</v>
      </c>
      <c r="G526" s="89">
        <v>1</v>
      </c>
      <c r="H526" s="50"/>
      <c r="I526" s="75">
        <v>20</v>
      </c>
      <c r="J526" s="75">
        <v>0</v>
      </c>
      <c r="L526" s="74" t="s">
        <v>313</v>
      </c>
      <c r="M526" s="154">
        <v>197108674</v>
      </c>
      <c r="N526" s="74" t="s">
        <v>352</v>
      </c>
      <c r="O526" s="154">
        <v>197119470</v>
      </c>
      <c r="P526" s="74" t="s">
        <v>317</v>
      </c>
      <c r="Q526" s="154" t="s">
        <v>342</v>
      </c>
      <c r="R526" s="154" t="s">
        <v>318</v>
      </c>
      <c r="S526" s="73" t="s">
        <v>87</v>
      </c>
      <c r="T526" s="123">
        <v>0.2</v>
      </c>
      <c r="U526" s="123">
        <v>0.1</v>
      </c>
      <c r="V526" s="123">
        <v>0.1</v>
      </c>
      <c r="W526" s="89">
        <v>1</v>
      </c>
      <c r="X526" s="74" t="s">
        <v>271</v>
      </c>
      <c r="Y526" s="75">
        <v>20</v>
      </c>
      <c r="Z526" s="75">
        <v>0</v>
      </c>
    </row>
    <row r="527" spans="1:26" x14ac:dyDescent="0.25">
      <c r="A527" s="74">
        <v>194207927</v>
      </c>
      <c r="B527" s="172" t="s">
        <v>910</v>
      </c>
      <c r="C527" s="74">
        <f t="shared" si="1"/>
        <v>194207927</v>
      </c>
      <c r="D527" s="73" t="s">
        <v>87</v>
      </c>
      <c r="E527" s="123">
        <v>0.6</v>
      </c>
      <c r="F527" s="123">
        <v>0.70000000000000007</v>
      </c>
      <c r="G527" s="89">
        <v>1</v>
      </c>
      <c r="H527" s="50"/>
      <c r="I527" s="75">
        <v>20</v>
      </c>
      <c r="J527" s="75">
        <v>0</v>
      </c>
      <c r="L527" s="74" t="s">
        <v>313</v>
      </c>
      <c r="M527" s="154">
        <v>194185477</v>
      </c>
      <c r="N527" s="74" t="s">
        <v>444</v>
      </c>
      <c r="O527" s="154">
        <v>194253291</v>
      </c>
      <c r="P527" s="74" t="s">
        <v>316</v>
      </c>
      <c r="Q527" s="154" t="s">
        <v>342</v>
      </c>
      <c r="R527" s="154" t="s">
        <v>318</v>
      </c>
      <c r="S527" s="73" t="s">
        <v>87</v>
      </c>
      <c r="T527" s="123">
        <v>0.2</v>
      </c>
      <c r="U527" s="123">
        <v>0.1</v>
      </c>
      <c r="V527" s="123">
        <v>0.1</v>
      </c>
      <c r="W527" s="89">
        <v>1</v>
      </c>
      <c r="X527" s="74" t="s">
        <v>271</v>
      </c>
      <c r="Y527" s="75">
        <v>20</v>
      </c>
      <c r="Z527" s="75">
        <v>0</v>
      </c>
    </row>
    <row r="528" spans="1:26" x14ac:dyDescent="0.25">
      <c r="A528" s="74">
        <v>194271053</v>
      </c>
      <c r="B528" s="74" t="s">
        <v>911</v>
      </c>
      <c r="C528" s="74">
        <f t="shared" si="1"/>
        <v>194271053</v>
      </c>
      <c r="D528" s="73" t="s">
        <v>87</v>
      </c>
      <c r="E528" s="123">
        <v>0.6</v>
      </c>
      <c r="F528" s="123">
        <v>0.70000000000000007</v>
      </c>
      <c r="G528" s="89">
        <v>1</v>
      </c>
      <c r="H528" s="50"/>
      <c r="I528" s="75">
        <v>20</v>
      </c>
      <c r="J528" s="75">
        <v>0</v>
      </c>
      <c r="L528" s="74" t="s">
        <v>313</v>
      </c>
      <c r="M528" s="154">
        <v>194185477</v>
      </c>
      <c r="N528" s="74" t="s">
        <v>444</v>
      </c>
      <c r="O528" s="154">
        <v>194253291</v>
      </c>
      <c r="P528" s="74" t="s">
        <v>316</v>
      </c>
      <c r="Q528" s="154" t="s">
        <v>342</v>
      </c>
      <c r="R528" s="154" t="s">
        <v>318</v>
      </c>
      <c r="S528" s="73" t="s">
        <v>87</v>
      </c>
      <c r="T528" s="123">
        <v>0.2</v>
      </c>
      <c r="U528" s="123">
        <v>0.1</v>
      </c>
      <c r="V528" s="123">
        <v>0.1</v>
      </c>
      <c r="W528" s="89">
        <v>1</v>
      </c>
      <c r="X528" s="74" t="s">
        <v>271</v>
      </c>
      <c r="Y528" s="75">
        <v>20</v>
      </c>
      <c r="Z528" s="75">
        <v>0</v>
      </c>
    </row>
    <row r="529" spans="1:26" x14ac:dyDescent="0.25">
      <c r="A529" s="74">
        <v>190843654</v>
      </c>
      <c r="B529" s="172" t="s">
        <v>912</v>
      </c>
      <c r="C529" s="74">
        <f t="shared" si="1"/>
        <v>190843654</v>
      </c>
      <c r="D529" s="73" t="s">
        <v>87</v>
      </c>
      <c r="E529" s="123">
        <v>0.6</v>
      </c>
      <c r="F529" s="123">
        <v>0.70000000000000007</v>
      </c>
      <c r="G529" s="89">
        <v>1</v>
      </c>
      <c r="H529" s="50"/>
      <c r="I529" s="75">
        <v>20</v>
      </c>
      <c r="J529" s="75">
        <v>0</v>
      </c>
      <c r="L529" s="74" t="s">
        <v>313</v>
      </c>
      <c r="M529" s="154">
        <v>194185477</v>
      </c>
      <c r="N529" s="74" t="s">
        <v>444</v>
      </c>
      <c r="O529" s="154">
        <v>194253291</v>
      </c>
      <c r="P529" s="74" t="s">
        <v>316</v>
      </c>
      <c r="Q529" s="154" t="s">
        <v>342</v>
      </c>
      <c r="R529" s="154" t="s">
        <v>318</v>
      </c>
      <c r="S529" s="73" t="s">
        <v>87</v>
      </c>
      <c r="T529" s="123">
        <v>0.2</v>
      </c>
      <c r="U529" s="123">
        <v>0.1</v>
      </c>
      <c r="V529" s="123">
        <v>0.1</v>
      </c>
      <c r="W529" s="89">
        <v>1</v>
      </c>
      <c r="X529" s="74" t="s">
        <v>271</v>
      </c>
      <c r="Y529" s="75">
        <v>20</v>
      </c>
      <c r="Z529" s="75">
        <v>0</v>
      </c>
    </row>
    <row r="530" spans="1:26" x14ac:dyDescent="0.25">
      <c r="A530" s="74">
        <v>194236709</v>
      </c>
      <c r="B530" s="74" t="s">
        <v>913</v>
      </c>
      <c r="C530" s="74">
        <f t="shared" si="1"/>
        <v>194236709</v>
      </c>
      <c r="D530" s="73" t="s">
        <v>87</v>
      </c>
      <c r="E530" s="123">
        <v>0.6</v>
      </c>
      <c r="F530" s="123">
        <v>0.70000000000000007</v>
      </c>
      <c r="G530" s="89">
        <v>1</v>
      </c>
      <c r="H530" s="50"/>
      <c r="I530" s="75">
        <v>20</v>
      </c>
      <c r="J530" s="75">
        <v>0</v>
      </c>
      <c r="L530" s="74" t="s">
        <v>313</v>
      </c>
      <c r="M530" s="154">
        <v>194185477</v>
      </c>
      <c r="N530" s="74" t="s">
        <v>444</v>
      </c>
      <c r="O530" s="154">
        <v>194253291</v>
      </c>
      <c r="P530" s="74" t="s">
        <v>316</v>
      </c>
      <c r="Q530" s="154" t="s">
        <v>342</v>
      </c>
      <c r="R530" s="154" t="s">
        <v>318</v>
      </c>
      <c r="S530" s="73" t="s">
        <v>87</v>
      </c>
      <c r="T530" s="123">
        <v>0.2</v>
      </c>
      <c r="U530" s="123">
        <v>0.1</v>
      </c>
      <c r="V530" s="123">
        <v>0.1</v>
      </c>
      <c r="W530" s="89">
        <v>1</v>
      </c>
      <c r="X530" s="74" t="s">
        <v>271</v>
      </c>
      <c r="Y530" s="75">
        <v>20</v>
      </c>
      <c r="Z530" s="75">
        <v>0</v>
      </c>
    </row>
    <row r="531" spans="1:26" x14ac:dyDescent="0.25">
      <c r="A531" s="74">
        <v>194325808</v>
      </c>
      <c r="B531" s="74" t="s">
        <v>914</v>
      </c>
      <c r="C531" s="74">
        <f t="shared" si="1"/>
        <v>194325808</v>
      </c>
      <c r="D531" s="73" t="s">
        <v>87</v>
      </c>
      <c r="E531" s="123">
        <v>0.6</v>
      </c>
      <c r="F531" s="123">
        <v>0.70000000000000007</v>
      </c>
      <c r="G531" s="89">
        <v>1</v>
      </c>
      <c r="H531" s="50"/>
      <c r="I531" s="75">
        <v>20</v>
      </c>
      <c r="J531" s="75">
        <v>0</v>
      </c>
      <c r="L531" s="74" t="s">
        <v>313</v>
      </c>
      <c r="M531" s="154">
        <v>194185477</v>
      </c>
      <c r="N531" s="74" t="s">
        <v>444</v>
      </c>
      <c r="O531" s="154">
        <v>194253291</v>
      </c>
      <c r="P531" s="74" t="s">
        <v>316</v>
      </c>
      <c r="Q531" s="154" t="s">
        <v>342</v>
      </c>
      <c r="R531" s="154" t="s">
        <v>318</v>
      </c>
      <c r="S531" s="73" t="s">
        <v>87</v>
      </c>
      <c r="T531" s="123">
        <v>0.2</v>
      </c>
      <c r="U531" s="123">
        <v>0.1</v>
      </c>
      <c r="V531" s="123">
        <v>0.1</v>
      </c>
      <c r="W531" s="89">
        <v>1</v>
      </c>
      <c r="X531" s="74" t="s">
        <v>271</v>
      </c>
      <c r="Y531" s="75">
        <v>20</v>
      </c>
      <c r="Z531" s="75">
        <v>0</v>
      </c>
    </row>
    <row r="532" spans="1:26" x14ac:dyDescent="0.25">
      <c r="A532" s="74">
        <v>194156204</v>
      </c>
      <c r="B532" s="172" t="s">
        <v>915</v>
      </c>
      <c r="C532" s="74">
        <f t="shared" si="1"/>
        <v>194156204</v>
      </c>
      <c r="D532" s="73" t="s">
        <v>87</v>
      </c>
      <c r="E532" s="123">
        <v>0.6</v>
      </c>
      <c r="F532" s="123">
        <v>0.70000000000000007</v>
      </c>
      <c r="G532" s="89">
        <v>1</v>
      </c>
      <c r="H532" s="50"/>
      <c r="I532" s="75">
        <v>20</v>
      </c>
      <c r="J532" s="75">
        <v>0</v>
      </c>
      <c r="L532" s="74" t="s">
        <v>313</v>
      </c>
      <c r="M532" s="154">
        <v>194185477</v>
      </c>
      <c r="N532" s="74" t="s">
        <v>444</v>
      </c>
      <c r="O532" s="154">
        <v>194253291</v>
      </c>
      <c r="P532" s="74" t="s">
        <v>316</v>
      </c>
      <c r="Q532" s="154" t="s">
        <v>342</v>
      </c>
      <c r="R532" s="154" t="s">
        <v>318</v>
      </c>
      <c r="S532" s="73" t="s">
        <v>87</v>
      </c>
      <c r="T532" s="123">
        <v>0.2</v>
      </c>
      <c r="U532" s="123">
        <v>0.1</v>
      </c>
      <c r="V532" s="123">
        <v>0.1</v>
      </c>
      <c r="W532" s="89">
        <v>1</v>
      </c>
      <c r="X532" s="74" t="s">
        <v>271</v>
      </c>
      <c r="Y532" s="75">
        <v>20</v>
      </c>
      <c r="Z532" s="75">
        <v>0</v>
      </c>
    </row>
    <row r="533" spans="1:26" x14ac:dyDescent="0.25">
      <c r="A533" s="74">
        <v>194325387</v>
      </c>
      <c r="B533" s="74" t="s">
        <v>916</v>
      </c>
      <c r="C533" s="74">
        <f t="shared" si="1"/>
        <v>194325387</v>
      </c>
      <c r="D533" s="73" t="s">
        <v>87</v>
      </c>
      <c r="E533" s="123">
        <v>0.6</v>
      </c>
      <c r="F533" s="123">
        <v>0.70000000000000007</v>
      </c>
      <c r="G533" s="89">
        <v>1</v>
      </c>
      <c r="H533" s="50"/>
      <c r="I533" s="75">
        <v>20</v>
      </c>
      <c r="J533" s="75">
        <v>0</v>
      </c>
      <c r="L533" s="74" t="s">
        <v>313</v>
      </c>
      <c r="M533" s="154">
        <v>194185477</v>
      </c>
      <c r="N533" s="74" t="s">
        <v>444</v>
      </c>
      <c r="O533" s="154">
        <v>194253291</v>
      </c>
      <c r="P533" s="74" t="s">
        <v>316</v>
      </c>
      <c r="Q533" s="154" t="s">
        <v>342</v>
      </c>
      <c r="R533" s="154" t="s">
        <v>318</v>
      </c>
      <c r="S533" s="73" t="s">
        <v>87</v>
      </c>
      <c r="T533" s="123">
        <v>0.2</v>
      </c>
      <c r="U533" s="123">
        <v>0.1</v>
      </c>
      <c r="V533" s="123">
        <v>0.1</v>
      </c>
      <c r="W533" s="89">
        <v>1</v>
      </c>
      <c r="X533" s="74" t="s">
        <v>271</v>
      </c>
      <c r="Y533" s="75">
        <v>20</v>
      </c>
      <c r="Z533" s="75">
        <v>0</v>
      </c>
    </row>
    <row r="534" spans="1:26" x14ac:dyDescent="0.25">
      <c r="A534" s="74">
        <v>194402037</v>
      </c>
      <c r="B534" s="74" t="s">
        <v>917</v>
      </c>
      <c r="C534" s="74">
        <f t="shared" si="1"/>
        <v>194402037</v>
      </c>
      <c r="D534" s="73" t="s">
        <v>87</v>
      </c>
      <c r="E534" s="123">
        <v>0.6</v>
      </c>
      <c r="F534" s="123">
        <v>0.70000000000000007</v>
      </c>
      <c r="G534" s="89">
        <v>1</v>
      </c>
      <c r="H534" s="50"/>
      <c r="I534" s="75">
        <v>20</v>
      </c>
      <c r="J534" s="75">
        <v>0</v>
      </c>
      <c r="L534" s="74" t="s">
        <v>313</v>
      </c>
      <c r="M534" s="154">
        <v>194185477</v>
      </c>
      <c r="N534" s="74" t="s">
        <v>444</v>
      </c>
      <c r="O534" s="154">
        <v>194253291</v>
      </c>
      <c r="P534" s="74" t="s">
        <v>316</v>
      </c>
      <c r="Q534" s="154" t="s">
        <v>342</v>
      </c>
      <c r="R534" s="154" t="s">
        <v>318</v>
      </c>
      <c r="S534" s="73" t="s">
        <v>87</v>
      </c>
      <c r="T534" s="123">
        <v>0.2</v>
      </c>
      <c r="U534" s="123">
        <v>0.1</v>
      </c>
      <c r="V534" s="123">
        <v>0.1</v>
      </c>
      <c r="W534" s="89">
        <v>1</v>
      </c>
      <c r="X534" s="74" t="s">
        <v>271</v>
      </c>
      <c r="Y534" s="75">
        <v>20</v>
      </c>
      <c r="Z534" s="75">
        <v>0</v>
      </c>
    </row>
    <row r="535" spans="1:26" x14ac:dyDescent="0.25">
      <c r="A535" s="74">
        <v>194188902</v>
      </c>
      <c r="B535" s="74" t="s">
        <v>918</v>
      </c>
      <c r="C535" s="74">
        <f t="shared" si="1"/>
        <v>194188902</v>
      </c>
      <c r="D535" s="73" t="s">
        <v>87</v>
      </c>
      <c r="E535" s="123">
        <v>0.6</v>
      </c>
      <c r="F535" s="123">
        <v>0.70000000000000007</v>
      </c>
      <c r="G535" s="89">
        <v>1</v>
      </c>
      <c r="H535" s="50"/>
      <c r="I535" s="75">
        <v>20</v>
      </c>
      <c r="J535" s="75">
        <v>0</v>
      </c>
      <c r="L535" s="74" t="s">
        <v>313</v>
      </c>
      <c r="M535" s="154">
        <v>194185477</v>
      </c>
      <c r="N535" s="74" t="s">
        <v>444</v>
      </c>
      <c r="O535" s="154">
        <v>194253291</v>
      </c>
      <c r="P535" s="74" t="s">
        <v>316</v>
      </c>
      <c r="Q535" s="154" t="s">
        <v>342</v>
      </c>
      <c r="R535" s="154" t="s">
        <v>318</v>
      </c>
      <c r="S535" s="73" t="s">
        <v>87</v>
      </c>
      <c r="T535" s="123">
        <v>0.2</v>
      </c>
      <c r="U535" s="123">
        <v>0.1</v>
      </c>
      <c r="V535" s="123">
        <v>0.1</v>
      </c>
      <c r="W535" s="89">
        <v>1</v>
      </c>
      <c r="X535" s="74" t="s">
        <v>271</v>
      </c>
      <c r="Y535" s="75">
        <v>20</v>
      </c>
      <c r="Z535" s="75">
        <v>0</v>
      </c>
    </row>
    <row r="536" spans="1:26" x14ac:dyDescent="0.25">
      <c r="A536" s="74">
        <v>194405259</v>
      </c>
      <c r="B536" s="74" t="s">
        <v>919</v>
      </c>
      <c r="C536" s="74">
        <f t="shared" si="1"/>
        <v>194405259</v>
      </c>
      <c r="D536" s="73" t="s">
        <v>87</v>
      </c>
      <c r="E536" s="123">
        <v>0.6</v>
      </c>
      <c r="F536" s="123">
        <v>0.70000000000000007</v>
      </c>
      <c r="G536" s="89">
        <v>1</v>
      </c>
      <c r="H536" s="50"/>
      <c r="I536" s="75">
        <v>20</v>
      </c>
      <c r="J536" s="75">
        <v>0</v>
      </c>
      <c r="L536" s="74" t="s">
        <v>313</v>
      </c>
      <c r="M536" s="154">
        <v>194185477</v>
      </c>
      <c r="N536" s="74" t="s">
        <v>444</v>
      </c>
      <c r="O536" s="154">
        <v>194253291</v>
      </c>
      <c r="P536" s="74" t="s">
        <v>316</v>
      </c>
      <c r="Q536" s="154" t="s">
        <v>342</v>
      </c>
      <c r="R536" s="154" t="s">
        <v>318</v>
      </c>
      <c r="S536" s="73" t="s">
        <v>87</v>
      </c>
      <c r="T536" s="123">
        <v>0.2</v>
      </c>
      <c r="U536" s="123">
        <v>0.1</v>
      </c>
      <c r="V536" s="123">
        <v>0.1</v>
      </c>
      <c r="W536" s="89">
        <v>1</v>
      </c>
      <c r="X536" s="74" t="s">
        <v>271</v>
      </c>
      <c r="Y536" s="75">
        <v>20</v>
      </c>
      <c r="Z536" s="75">
        <v>0</v>
      </c>
    </row>
    <row r="537" spans="1:26" x14ac:dyDescent="0.25">
      <c r="A537" s="74">
        <v>194009097</v>
      </c>
      <c r="B537" s="74" t="s">
        <v>920</v>
      </c>
      <c r="C537" s="74">
        <f t="shared" si="1"/>
        <v>194009097</v>
      </c>
      <c r="D537" s="73" t="s">
        <v>87</v>
      </c>
      <c r="E537" s="123">
        <v>0.6</v>
      </c>
      <c r="F537" s="123">
        <v>0.70000000000000007</v>
      </c>
      <c r="G537" s="89">
        <v>1</v>
      </c>
      <c r="H537" s="50"/>
      <c r="I537" s="75">
        <v>20</v>
      </c>
      <c r="J537" s="75">
        <v>0</v>
      </c>
      <c r="L537" s="74" t="s">
        <v>313</v>
      </c>
      <c r="M537" s="154">
        <v>194185477</v>
      </c>
      <c r="N537" s="74" t="s">
        <v>444</v>
      </c>
      <c r="O537" s="154">
        <v>194253291</v>
      </c>
      <c r="P537" s="74" t="s">
        <v>316</v>
      </c>
      <c r="Q537" s="154" t="s">
        <v>342</v>
      </c>
      <c r="R537" s="154" t="s">
        <v>318</v>
      </c>
      <c r="S537" s="73" t="s">
        <v>87</v>
      </c>
      <c r="T537" s="123">
        <v>0.2</v>
      </c>
      <c r="U537" s="123">
        <v>0.1</v>
      </c>
      <c r="V537" s="123">
        <v>0.1</v>
      </c>
      <c r="W537" s="89">
        <v>1</v>
      </c>
      <c r="X537" s="74" t="s">
        <v>271</v>
      </c>
      <c r="Y537" s="75">
        <v>20</v>
      </c>
      <c r="Z537" s="75">
        <v>0</v>
      </c>
    </row>
    <row r="538" spans="1:26" x14ac:dyDescent="0.25">
      <c r="A538" s="74">
        <v>190092746</v>
      </c>
      <c r="B538" s="74" t="s">
        <v>921</v>
      </c>
      <c r="C538" s="74">
        <f t="shared" si="1"/>
        <v>190092746</v>
      </c>
      <c r="D538" s="73" t="s">
        <v>87</v>
      </c>
      <c r="E538" s="123">
        <v>0.6</v>
      </c>
      <c r="F538" s="123">
        <v>0.70000000000000007</v>
      </c>
      <c r="G538" s="89">
        <v>1</v>
      </c>
      <c r="H538" s="50"/>
      <c r="I538" s="75">
        <v>20</v>
      </c>
      <c r="J538" s="75">
        <v>0</v>
      </c>
      <c r="L538" s="74" t="s">
        <v>313</v>
      </c>
      <c r="M538" s="154">
        <v>194185477</v>
      </c>
      <c r="N538" s="74" t="s">
        <v>444</v>
      </c>
      <c r="O538" s="154">
        <v>194253291</v>
      </c>
      <c r="P538" s="74" t="s">
        <v>316</v>
      </c>
      <c r="Q538" s="154" t="s">
        <v>342</v>
      </c>
      <c r="R538" s="154" t="s">
        <v>318</v>
      </c>
      <c r="S538" s="73" t="s">
        <v>87</v>
      </c>
      <c r="T538" s="123">
        <v>0.2</v>
      </c>
      <c r="U538" s="123">
        <v>0.1</v>
      </c>
      <c r="V538" s="123">
        <v>0.1</v>
      </c>
      <c r="W538" s="89">
        <v>1</v>
      </c>
      <c r="X538" s="74" t="s">
        <v>271</v>
      </c>
      <c r="Y538" s="75">
        <v>20</v>
      </c>
      <c r="Z538" s="75">
        <v>0</v>
      </c>
    </row>
    <row r="539" spans="1:26" x14ac:dyDescent="0.25">
      <c r="A539" s="74">
        <v>191222468</v>
      </c>
      <c r="B539" s="74" t="s">
        <v>922</v>
      </c>
      <c r="C539" s="74">
        <f t="shared" si="1"/>
        <v>191222468</v>
      </c>
      <c r="D539" s="73" t="s">
        <v>87</v>
      </c>
      <c r="E539" s="123">
        <v>0.6</v>
      </c>
      <c r="F539" s="123">
        <v>0.70000000000000007</v>
      </c>
      <c r="G539" s="89">
        <v>1</v>
      </c>
      <c r="H539" s="50"/>
      <c r="I539" s="75">
        <v>20</v>
      </c>
      <c r="J539" s="75">
        <v>0</v>
      </c>
      <c r="L539" s="74" t="s">
        <v>313</v>
      </c>
      <c r="M539" s="154">
        <v>194185477</v>
      </c>
      <c r="N539" s="74" t="s">
        <v>444</v>
      </c>
      <c r="O539" s="154">
        <v>194253291</v>
      </c>
      <c r="P539" s="74" t="s">
        <v>316</v>
      </c>
      <c r="Q539" s="154" t="s">
        <v>342</v>
      </c>
      <c r="R539" s="154" t="s">
        <v>318</v>
      </c>
      <c r="S539" s="73" t="s">
        <v>87</v>
      </c>
      <c r="T539" s="123">
        <v>0.2</v>
      </c>
      <c r="U539" s="123">
        <v>0.1</v>
      </c>
      <c r="V539" s="123">
        <v>0.1</v>
      </c>
      <c r="W539" s="89">
        <v>1</v>
      </c>
      <c r="X539" s="74" t="s">
        <v>271</v>
      </c>
      <c r="Y539" s="75">
        <v>20</v>
      </c>
      <c r="Z539" s="75">
        <v>0</v>
      </c>
    </row>
    <row r="540" spans="1:26" x14ac:dyDescent="0.25">
      <c r="A540" s="74">
        <v>186311359</v>
      </c>
      <c r="B540" s="74" t="s">
        <v>923</v>
      </c>
      <c r="C540" s="74">
        <f t="shared" si="1"/>
        <v>186311359</v>
      </c>
      <c r="D540" s="73" t="s">
        <v>87</v>
      </c>
      <c r="E540" s="123">
        <v>0.6</v>
      </c>
      <c r="F540" s="123">
        <v>0.70000000000000007</v>
      </c>
      <c r="G540" s="89">
        <v>1</v>
      </c>
      <c r="H540" s="50"/>
      <c r="I540" s="75">
        <v>20</v>
      </c>
      <c r="J540" s="75">
        <v>0</v>
      </c>
      <c r="L540" s="74" t="s">
        <v>313</v>
      </c>
      <c r="O540" s="154">
        <v>194349266</v>
      </c>
      <c r="P540" s="74" t="s">
        <v>316</v>
      </c>
      <c r="Q540" s="154" t="s">
        <v>342</v>
      </c>
      <c r="R540" s="154" t="s">
        <v>318</v>
      </c>
      <c r="S540" s="73" t="s">
        <v>87</v>
      </c>
      <c r="T540" s="123">
        <v>0.2</v>
      </c>
      <c r="U540" s="123">
        <v>0.1</v>
      </c>
      <c r="V540" s="123">
        <v>0.1</v>
      </c>
      <c r="W540" s="89">
        <v>1</v>
      </c>
      <c r="X540" s="74" t="s">
        <v>271</v>
      </c>
      <c r="Y540" s="75">
        <v>20</v>
      </c>
      <c r="Z540" s="75">
        <v>0</v>
      </c>
    </row>
    <row r="541" spans="1:26" x14ac:dyDescent="0.25">
      <c r="A541" s="74">
        <v>191225863</v>
      </c>
      <c r="B541" s="74" t="s">
        <v>924</v>
      </c>
      <c r="C541" s="74">
        <f t="shared" si="1"/>
        <v>191225863</v>
      </c>
      <c r="D541" s="73" t="s">
        <v>87</v>
      </c>
      <c r="E541" s="123">
        <v>0.6</v>
      </c>
      <c r="F541" s="123">
        <v>0.70000000000000007</v>
      </c>
      <c r="G541" s="89">
        <v>1</v>
      </c>
      <c r="H541" s="50"/>
      <c r="I541" s="75">
        <v>20</v>
      </c>
      <c r="J541" s="75">
        <v>0</v>
      </c>
      <c r="L541" s="74" t="s">
        <v>313</v>
      </c>
      <c r="O541" s="154">
        <v>197119470</v>
      </c>
      <c r="P541" s="74" t="s">
        <v>317</v>
      </c>
      <c r="Q541" s="154" t="s">
        <v>342</v>
      </c>
      <c r="R541" s="154" t="s">
        <v>318</v>
      </c>
      <c r="S541" s="73" t="s">
        <v>87</v>
      </c>
      <c r="T541" s="123">
        <v>0.2</v>
      </c>
      <c r="U541" s="123">
        <v>0.1</v>
      </c>
      <c r="V541" s="123">
        <v>0.1</v>
      </c>
      <c r="W541" s="89">
        <v>1</v>
      </c>
      <c r="X541" s="74" t="s">
        <v>271</v>
      </c>
      <c r="Y541" s="75">
        <v>20</v>
      </c>
      <c r="Z541" s="75">
        <v>0</v>
      </c>
    </row>
    <row r="542" spans="1:26" x14ac:dyDescent="0.25">
      <c r="A542" s="74">
        <v>182494846</v>
      </c>
      <c r="B542" s="74" t="s">
        <v>925</v>
      </c>
      <c r="C542" s="74">
        <f t="shared" si="1"/>
        <v>182494846</v>
      </c>
      <c r="D542" s="73" t="s">
        <v>87</v>
      </c>
      <c r="E542" s="123">
        <v>0.6</v>
      </c>
      <c r="F542" s="123">
        <v>0.70000000000000007</v>
      </c>
      <c r="G542" s="89">
        <v>1</v>
      </c>
      <c r="H542" s="50"/>
      <c r="I542" s="75">
        <v>20</v>
      </c>
      <c r="J542" s="75">
        <v>0</v>
      </c>
      <c r="L542" s="74" t="s">
        <v>313</v>
      </c>
      <c r="O542" s="154">
        <v>194349266</v>
      </c>
      <c r="P542" s="74" t="s">
        <v>316</v>
      </c>
      <c r="Q542" s="154" t="s">
        <v>342</v>
      </c>
      <c r="R542" s="154" t="s">
        <v>318</v>
      </c>
      <c r="S542" s="73" t="s">
        <v>87</v>
      </c>
      <c r="T542" s="123">
        <v>0.2</v>
      </c>
      <c r="U542" s="123">
        <v>0.1</v>
      </c>
      <c r="V542" s="123">
        <v>0.1</v>
      </c>
      <c r="W542" s="89">
        <v>1</v>
      </c>
      <c r="X542" s="74" t="s">
        <v>271</v>
      </c>
      <c r="Y542" s="75">
        <v>20</v>
      </c>
      <c r="Z542" s="75">
        <v>0</v>
      </c>
    </row>
    <row r="543" spans="1:26" x14ac:dyDescent="0.25">
      <c r="A543" s="74">
        <v>186346253</v>
      </c>
      <c r="B543" s="74" t="s">
        <v>926</v>
      </c>
      <c r="C543" s="74">
        <f t="shared" si="1"/>
        <v>186346253</v>
      </c>
      <c r="D543" s="73" t="s">
        <v>87</v>
      </c>
      <c r="E543" s="123">
        <v>0.6</v>
      </c>
      <c r="F543" s="123">
        <v>0.70000000000000007</v>
      </c>
      <c r="G543" s="89">
        <v>1</v>
      </c>
      <c r="H543" s="50"/>
      <c r="I543" s="75">
        <v>20</v>
      </c>
      <c r="J543" s="75">
        <v>0</v>
      </c>
      <c r="L543" s="74" t="s">
        <v>313</v>
      </c>
      <c r="O543" s="154">
        <v>194349266</v>
      </c>
      <c r="P543" s="74" t="s">
        <v>316</v>
      </c>
      <c r="Q543" s="154" t="s">
        <v>342</v>
      </c>
      <c r="R543" s="154" t="s">
        <v>318</v>
      </c>
      <c r="S543" s="73" t="s">
        <v>87</v>
      </c>
      <c r="T543" s="123">
        <v>0.2</v>
      </c>
      <c r="U543" s="123">
        <v>0.1</v>
      </c>
      <c r="V543" s="123">
        <v>0.1</v>
      </c>
      <c r="W543" s="89">
        <v>1</v>
      </c>
      <c r="X543" s="74" t="s">
        <v>271</v>
      </c>
      <c r="Y543" s="75">
        <v>20</v>
      </c>
      <c r="Z543" s="75">
        <v>0</v>
      </c>
    </row>
    <row r="544" spans="1:26" x14ac:dyDescent="0.25">
      <c r="A544" s="74">
        <v>197092067</v>
      </c>
      <c r="B544" s="74" t="s">
        <v>927</v>
      </c>
      <c r="C544" s="74">
        <f t="shared" si="1"/>
        <v>197092067</v>
      </c>
      <c r="D544" s="73" t="s">
        <v>87</v>
      </c>
      <c r="E544" s="123">
        <v>0.6</v>
      </c>
      <c r="F544" s="123">
        <v>0.70000000000000007</v>
      </c>
      <c r="G544" s="89">
        <v>1</v>
      </c>
      <c r="H544" s="50"/>
      <c r="I544" s="75">
        <v>20</v>
      </c>
      <c r="J544" s="75">
        <v>0</v>
      </c>
      <c r="L544" s="74" t="s">
        <v>313</v>
      </c>
      <c r="M544" s="154">
        <v>197108674</v>
      </c>
      <c r="N544" s="74" t="s">
        <v>352</v>
      </c>
      <c r="O544" s="154">
        <v>197119470</v>
      </c>
      <c r="P544" s="74" t="s">
        <v>317</v>
      </c>
      <c r="Q544" s="154" t="s">
        <v>342</v>
      </c>
      <c r="R544" s="154" t="s">
        <v>318</v>
      </c>
      <c r="S544" s="73" t="s">
        <v>87</v>
      </c>
      <c r="T544" s="123">
        <v>0.2</v>
      </c>
      <c r="U544" s="123">
        <v>0.1</v>
      </c>
      <c r="V544" s="123">
        <v>0.1</v>
      </c>
      <c r="W544" s="89">
        <v>1</v>
      </c>
      <c r="X544" s="74" t="s">
        <v>271</v>
      </c>
      <c r="Y544" s="75">
        <v>20</v>
      </c>
      <c r="Z544" s="75">
        <v>0</v>
      </c>
    </row>
    <row r="545" spans="1:26" x14ac:dyDescent="0.25">
      <c r="A545" s="74">
        <v>171213470</v>
      </c>
      <c r="B545" s="74" t="s">
        <v>429</v>
      </c>
      <c r="C545" s="74">
        <f t="shared" si="1"/>
        <v>171213470</v>
      </c>
      <c r="D545" s="73" t="s">
        <v>87</v>
      </c>
      <c r="E545" s="123">
        <v>0.6</v>
      </c>
      <c r="F545" s="123">
        <v>0.70000000000000007</v>
      </c>
      <c r="G545" s="89">
        <v>1</v>
      </c>
      <c r="H545" s="50"/>
      <c r="I545" s="75">
        <v>20</v>
      </c>
      <c r="J545" s="75">
        <v>0</v>
      </c>
      <c r="L545" s="74" t="s">
        <v>313</v>
      </c>
      <c r="M545" s="173">
        <v>172045364</v>
      </c>
      <c r="N545" s="74" t="s">
        <v>407</v>
      </c>
      <c r="O545" s="154">
        <v>171746619</v>
      </c>
      <c r="P545" s="74" t="s">
        <v>355</v>
      </c>
      <c r="Q545" s="154" t="s">
        <v>342</v>
      </c>
      <c r="R545" s="154" t="s">
        <v>318</v>
      </c>
      <c r="S545" s="73" t="s">
        <v>87</v>
      </c>
      <c r="T545" s="123">
        <v>0.2</v>
      </c>
      <c r="U545" s="123">
        <v>0.1</v>
      </c>
      <c r="V545" s="123">
        <v>0.1</v>
      </c>
      <c r="W545" s="89">
        <v>1</v>
      </c>
      <c r="X545" s="74" t="s">
        <v>271</v>
      </c>
      <c r="Y545" s="75">
        <v>20</v>
      </c>
      <c r="Z545" s="75">
        <v>0</v>
      </c>
    </row>
    <row r="546" spans="1:26" x14ac:dyDescent="0.25">
      <c r="A546" s="74">
        <v>183299751</v>
      </c>
      <c r="B546" s="74" t="s">
        <v>928</v>
      </c>
      <c r="C546" s="74">
        <f t="shared" si="1"/>
        <v>183299751</v>
      </c>
      <c r="D546" s="73" t="s">
        <v>87</v>
      </c>
      <c r="E546" s="123">
        <v>0.6</v>
      </c>
      <c r="F546" s="123">
        <v>0.70000000000000007</v>
      </c>
      <c r="G546" s="89">
        <v>1</v>
      </c>
      <c r="H546" s="50"/>
      <c r="I546" s="75">
        <v>20</v>
      </c>
      <c r="J546" s="75">
        <v>0</v>
      </c>
      <c r="L546" s="74" t="s">
        <v>313</v>
      </c>
      <c r="M546" s="154">
        <v>183493450</v>
      </c>
      <c r="N546" s="74" t="s">
        <v>809</v>
      </c>
      <c r="O546" s="154" t="e">
        <v>#N/A</v>
      </c>
      <c r="P546" s="74" t="e">
        <v>#N/A</v>
      </c>
      <c r="Q546" s="154" t="s">
        <v>342</v>
      </c>
      <c r="R546" s="154" t="s">
        <v>318</v>
      </c>
      <c r="S546" s="73" t="s">
        <v>87</v>
      </c>
      <c r="T546" s="123">
        <v>0.2</v>
      </c>
      <c r="U546" s="123">
        <v>0.1</v>
      </c>
      <c r="V546" s="123">
        <v>0.1</v>
      </c>
      <c r="W546" s="89">
        <v>1</v>
      </c>
      <c r="X546" s="74" t="s">
        <v>271</v>
      </c>
      <c r="Y546" s="75">
        <v>20</v>
      </c>
      <c r="Z546" s="75">
        <v>0</v>
      </c>
    </row>
    <row r="547" spans="1:26" x14ac:dyDescent="0.25">
      <c r="A547" s="74">
        <v>183175073</v>
      </c>
      <c r="B547" s="74" t="s">
        <v>929</v>
      </c>
      <c r="C547" s="74">
        <v>183175073</v>
      </c>
      <c r="D547" s="73" t="s">
        <v>87</v>
      </c>
      <c r="E547" s="123">
        <v>0.6</v>
      </c>
      <c r="F547" s="123">
        <v>0.70000000000000007</v>
      </c>
      <c r="G547" s="89">
        <v>1</v>
      </c>
      <c r="H547" s="50"/>
      <c r="I547" s="75">
        <v>20</v>
      </c>
      <c r="J547" s="75">
        <v>0</v>
      </c>
      <c r="L547" s="74" t="s">
        <v>313</v>
      </c>
      <c r="O547" s="154" t="e">
        <v>#N/A</v>
      </c>
      <c r="P547" s="74" t="e">
        <v>#N/A</v>
      </c>
      <c r="Q547" s="154" t="s">
        <v>342</v>
      </c>
      <c r="R547" s="154" t="s">
        <v>318</v>
      </c>
      <c r="S547" s="73" t="s">
        <v>87</v>
      </c>
      <c r="T547" s="123">
        <v>0.2</v>
      </c>
      <c r="U547" s="123">
        <v>0.1</v>
      </c>
      <c r="V547" s="123">
        <v>0.1</v>
      </c>
      <c r="W547" s="89">
        <v>1</v>
      </c>
      <c r="X547" s="74" t="s">
        <v>271</v>
      </c>
      <c r="Y547" s="75">
        <v>20</v>
      </c>
      <c r="Z547" s="75">
        <v>0</v>
      </c>
    </row>
    <row r="548" spans="1:26" x14ac:dyDescent="0.25">
      <c r="A548" s="178">
        <v>91711009</v>
      </c>
      <c r="B548" s="74" t="s">
        <v>383</v>
      </c>
      <c r="C548" s="178">
        <v>91711009</v>
      </c>
      <c r="D548" s="73" t="s">
        <v>87</v>
      </c>
      <c r="E548" s="123">
        <v>0.6</v>
      </c>
      <c r="F548" s="123">
        <v>0.70000000000000007</v>
      </c>
      <c r="G548" s="89">
        <v>1</v>
      </c>
      <c r="H548" s="50"/>
      <c r="I548" s="75">
        <v>20</v>
      </c>
      <c r="J548" s="75">
        <v>0</v>
      </c>
      <c r="L548" s="74" t="s">
        <v>313</v>
      </c>
      <c r="M548" s="179">
        <v>90693921</v>
      </c>
      <c r="N548" s="74" t="s">
        <v>347</v>
      </c>
      <c r="O548" s="176">
        <v>1111</v>
      </c>
      <c r="P548" s="74" t="s">
        <v>348</v>
      </c>
      <c r="Q548" s="154" t="s">
        <v>342</v>
      </c>
      <c r="R548" s="154" t="s">
        <v>318</v>
      </c>
      <c r="S548" s="73" t="s">
        <v>87</v>
      </c>
      <c r="T548" s="123">
        <v>0.2</v>
      </c>
      <c r="U548" s="123">
        <v>0.1</v>
      </c>
      <c r="V548" s="123">
        <v>0.1</v>
      </c>
      <c r="W548" s="89">
        <v>1</v>
      </c>
      <c r="X548" s="74" t="s">
        <v>271</v>
      </c>
      <c r="Y548" s="75">
        <v>20</v>
      </c>
      <c r="Z548" s="75">
        <v>0</v>
      </c>
    </row>
    <row r="549" spans="1:26" x14ac:dyDescent="0.25">
      <c r="A549" s="74">
        <v>197194642</v>
      </c>
      <c r="B549" s="74" t="s">
        <v>398</v>
      </c>
      <c r="C549" s="74">
        <v>197194642</v>
      </c>
      <c r="D549" s="73" t="s">
        <v>87</v>
      </c>
      <c r="E549" s="123">
        <v>0.6</v>
      </c>
      <c r="F549" s="123">
        <v>0.70000000000000007</v>
      </c>
      <c r="G549" s="89">
        <v>1</v>
      </c>
      <c r="H549" s="50"/>
      <c r="I549" s="75">
        <v>20</v>
      </c>
      <c r="J549" s="75">
        <v>0</v>
      </c>
      <c r="L549" s="74" t="s">
        <v>313</v>
      </c>
      <c r="M549" s="154">
        <v>197108674</v>
      </c>
      <c r="N549" s="74" t="s">
        <v>352</v>
      </c>
      <c r="O549" s="154">
        <v>197119470</v>
      </c>
      <c r="P549" s="74" t="s">
        <v>317</v>
      </c>
      <c r="Q549" s="154" t="s">
        <v>342</v>
      </c>
      <c r="R549" s="154" t="s">
        <v>318</v>
      </c>
      <c r="S549" s="73" t="s">
        <v>87</v>
      </c>
      <c r="T549" s="123">
        <v>0.2</v>
      </c>
      <c r="U549" s="123">
        <v>0.1</v>
      </c>
      <c r="V549" s="123">
        <v>0.1</v>
      </c>
      <c r="W549" s="89">
        <v>1</v>
      </c>
      <c r="X549" s="74" t="s">
        <v>271</v>
      </c>
      <c r="Y549" s="75">
        <v>20</v>
      </c>
      <c r="Z549" s="75">
        <v>0</v>
      </c>
    </row>
    <row r="550" spans="1:26" x14ac:dyDescent="0.25">
      <c r="A550" s="74">
        <v>200113958</v>
      </c>
      <c r="B550" s="74" t="s">
        <v>400</v>
      </c>
      <c r="C550" s="74">
        <v>200113958</v>
      </c>
      <c r="D550" s="73" t="s">
        <v>87</v>
      </c>
      <c r="E550" s="123">
        <v>0.6</v>
      </c>
      <c r="F550" s="123">
        <v>0.70000000000000007</v>
      </c>
      <c r="G550" s="89">
        <v>1</v>
      </c>
      <c r="H550" s="50"/>
      <c r="I550" s="75">
        <v>20</v>
      </c>
      <c r="J550" s="75">
        <v>0</v>
      </c>
      <c r="L550" s="74" t="s">
        <v>313</v>
      </c>
      <c r="M550" s="154">
        <v>200113959</v>
      </c>
      <c r="N550" s="74" t="s">
        <v>401</v>
      </c>
      <c r="O550" s="154">
        <v>197119470</v>
      </c>
      <c r="P550" s="74" t="s">
        <v>317</v>
      </c>
      <c r="Q550" s="154" t="s">
        <v>342</v>
      </c>
      <c r="R550" s="154" t="s">
        <v>318</v>
      </c>
      <c r="S550" s="73" t="s">
        <v>87</v>
      </c>
      <c r="T550" s="123">
        <v>0.2</v>
      </c>
      <c r="U550" s="123">
        <v>0.1</v>
      </c>
      <c r="V550" s="123">
        <v>0.1</v>
      </c>
      <c r="W550" s="89">
        <v>1</v>
      </c>
      <c r="X550" s="74" t="s">
        <v>271</v>
      </c>
      <c r="Y550" s="75">
        <v>20</v>
      </c>
      <c r="Z550" s="75">
        <v>0</v>
      </c>
    </row>
    <row r="551" spans="1:26" x14ac:dyDescent="0.25">
      <c r="A551" s="74">
        <v>183943513</v>
      </c>
      <c r="B551" s="74" t="s">
        <v>402</v>
      </c>
      <c r="C551" s="74">
        <v>183943513</v>
      </c>
      <c r="D551" s="73" t="s">
        <v>87</v>
      </c>
      <c r="E551" s="123">
        <v>0.6</v>
      </c>
      <c r="F551" s="123">
        <v>0.70000000000000007</v>
      </c>
      <c r="G551" s="89">
        <v>1</v>
      </c>
      <c r="H551" s="50"/>
      <c r="I551" s="75">
        <v>20</v>
      </c>
      <c r="J551" s="75">
        <v>0</v>
      </c>
      <c r="L551" s="74" t="s">
        <v>313</v>
      </c>
      <c r="O551" s="154">
        <v>194349266</v>
      </c>
      <c r="P551" s="74" t="s">
        <v>316</v>
      </c>
      <c r="Q551" s="154" t="s">
        <v>342</v>
      </c>
      <c r="R551" s="154" t="s">
        <v>318</v>
      </c>
      <c r="S551" s="73" t="s">
        <v>87</v>
      </c>
      <c r="T551" s="123">
        <v>0.2</v>
      </c>
      <c r="U551" s="123">
        <v>0.1</v>
      </c>
      <c r="V551" s="123">
        <v>0.1</v>
      </c>
      <c r="W551" s="89">
        <v>1</v>
      </c>
      <c r="X551" s="74" t="s">
        <v>271</v>
      </c>
      <c r="Y551" s="75">
        <v>20</v>
      </c>
      <c r="Z551" s="75">
        <v>0</v>
      </c>
    </row>
    <row r="552" spans="1:26" x14ac:dyDescent="0.25">
      <c r="A552" s="74">
        <v>200113959</v>
      </c>
      <c r="B552" s="74" t="s">
        <v>401</v>
      </c>
      <c r="C552" s="74">
        <v>200113959</v>
      </c>
      <c r="D552" s="73" t="s">
        <v>87</v>
      </c>
      <c r="E552" s="123">
        <v>0.6</v>
      </c>
      <c r="F552" s="123">
        <v>0.70000000000000007</v>
      </c>
      <c r="G552" s="89">
        <v>1</v>
      </c>
      <c r="H552" s="50"/>
      <c r="I552" s="75">
        <v>20</v>
      </c>
      <c r="J552" s="75">
        <v>0</v>
      </c>
      <c r="L552" s="74" t="s">
        <v>313</v>
      </c>
      <c r="M552" s="74">
        <v>200113959</v>
      </c>
      <c r="N552" s="74" t="s">
        <v>401</v>
      </c>
      <c r="O552" s="154">
        <v>197119470</v>
      </c>
      <c r="P552" s="74" t="s">
        <v>317</v>
      </c>
      <c r="Q552" s="154" t="s">
        <v>342</v>
      </c>
      <c r="R552" s="154" t="s">
        <v>318</v>
      </c>
      <c r="S552" s="73" t="s">
        <v>87</v>
      </c>
      <c r="T552" s="123">
        <v>0.2</v>
      </c>
      <c r="U552" s="123">
        <v>0.1</v>
      </c>
      <c r="V552" s="123">
        <v>0.1</v>
      </c>
      <c r="W552" s="89">
        <v>1</v>
      </c>
      <c r="X552" s="74" t="s">
        <v>271</v>
      </c>
      <c r="Y552" s="75">
        <v>20</v>
      </c>
      <c r="Z552" s="75">
        <v>0</v>
      </c>
    </row>
    <row r="553" spans="1:26" x14ac:dyDescent="0.25">
      <c r="A553" s="74">
        <v>194326949</v>
      </c>
      <c r="B553" s="74" t="s">
        <v>418</v>
      </c>
      <c r="C553" s="74">
        <v>194326949</v>
      </c>
      <c r="D553" s="73" t="s">
        <v>87</v>
      </c>
      <c r="E553" s="123">
        <v>0.6</v>
      </c>
      <c r="F553" s="123">
        <v>0.70000000000000007</v>
      </c>
      <c r="G553" s="89">
        <v>1</v>
      </c>
      <c r="H553" s="50"/>
      <c r="I553" s="75">
        <v>20</v>
      </c>
      <c r="J553" s="75">
        <v>0</v>
      </c>
      <c r="L553" s="74" t="s">
        <v>313</v>
      </c>
      <c r="M553" s="154">
        <v>197108674</v>
      </c>
      <c r="N553" s="74" t="s">
        <v>352</v>
      </c>
      <c r="O553" s="154">
        <v>197119470</v>
      </c>
      <c r="P553" s="74" t="s">
        <v>317</v>
      </c>
      <c r="Q553" s="154" t="s">
        <v>342</v>
      </c>
      <c r="R553" s="154" t="s">
        <v>318</v>
      </c>
      <c r="S553" s="73" t="s">
        <v>87</v>
      </c>
      <c r="T553" s="123">
        <v>0.2</v>
      </c>
      <c r="U553" s="123">
        <v>0.1</v>
      </c>
      <c r="V553" s="123">
        <v>0.1</v>
      </c>
      <c r="W553" s="89">
        <v>1</v>
      </c>
      <c r="X553" s="74" t="s">
        <v>271</v>
      </c>
      <c r="Y553" s="75">
        <v>20</v>
      </c>
      <c r="Z553" s="75">
        <v>0</v>
      </c>
    </row>
    <row r="554" spans="1:26" x14ac:dyDescent="0.25">
      <c r="A554" s="163">
        <v>173663438</v>
      </c>
      <c r="B554" s="74" t="s">
        <v>930</v>
      </c>
      <c r="C554" s="163">
        <v>173663438</v>
      </c>
      <c r="D554" s="73" t="s">
        <v>87</v>
      </c>
      <c r="E554" s="123">
        <v>0.6</v>
      </c>
      <c r="F554" s="123">
        <v>0.70000000000000007</v>
      </c>
      <c r="G554" s="89">
        <v>1</v>
      </c>
      <c r="H554" s="50"/>
      <c r="I554" s="75">
        <v>20</v>
      </c>
      <c r="J554" s="75">
        <v>0</v>
      </c>
      <c r="L554" s="74" t="s">
        <v>313</v>
      </c>
      <c r="M554" s="173">
        <v>172045364</v>
      </c>
      <c r="N554" s="74" t="s">
        <v>407</v>
      </c>
      <c r="O554" s="154">
        <v>171746619</v>
      </c>
      <c r="P554" s="74" t="s">
        <v>355</v>
      </c>
      <c r="Q554" s="154" t="s">
        <v>342</v>
      </c>
      <c r="R554" s="154" t="s">
        <v>318</v>
      </c>
      <c r="S554" s="73" t="s">
        <v>87</v>
      </c>
      <c r="T554" s="123">
        <v>0.2</v>
      </c>
      <c r="U554" s="123">
        <v>0.1</v>
      </c>
      <c r="V554" s="123">
        <v>0.1</v>
      </c>
      <c r="W554" s="89">
        <v>1</v>
      </c>
      <c r="X554" s="74" t="s">
        <v>271</v>
      </c>
      <c r="Y554" s="75">
        <v>20</v>
      </c>
      <c r="Z554" s="75">
        <v>0</v>
      </c>
    </row>
    <row r="555" spans="1:26" x14ac:dyDescent="0.25">
      <c r="A555" s="163">
        <v>197233185</v>
      </c>
      <c r="B555" s="78" t="s">
        <v>414</v>
      </c>
      <c r="C555" s="163">
        <v>197233185</v>
      </c>
      <c r="D555" s="73" t="s">
        <v>87</v>
      </c>
      <c r="E555" s="123">
        <v>0.6</v>
      </c>
      <c r="F555" s="123">
        <v>0.70000000000000007</v>
      </c>
      <c r="G555" s="89">
        <v>1</v>
      </c>
      <c r="H555" s="50"/>
      <c r="I555" s="75">
        <v>20</v>
      </c>
      <c r="J555" s="75">
        <v>0</v>
      </c>
      <c r="L555" s="74" t="s">
        <v>313</v>
      </c>
      <c r="M555" s="154">
        <v>197108674</v>
      </c>
      <c r="N555" s="74" t="s">
        <v>352</v>
      </c>
      <c r="O555" s="154">
        <v>197119470</v>
      </c>
      <c r="P555" s="74" t="s">
        <v>317</v>
      </c>
      <c r="Q555" s="154" t="s">
        <v>342</v>
      </c>
      <c r="R555" s="154" t="s">
        <v>318</v>
      </c>
      <c r="S555" s="73" t="s">
        <v>87</v>
      </c>
      <c r="T555" s="123">
        <v>0.2</v>
      </c>
      <c r="U555" s="123">
        <v>0.1</v>
      </c>
      <c r="V555" s="123">
        <v>0.1</v>
      </c>
      <c r="W555" s="89">
        <v>1</v>
      </c>
      <c r="X555" s="74" t="s">
        <v>271</v>
      </c>
      <c r="Y555" s="75">
        <v>20</v>
      </c>
      <c r="Z555" s="75">
        <v>0</v>
      </c>
    </row>
    <row r="556" spans="1:26" x14ac:dyDescent="0.25">
      <c r="A556" s="74">
        <v>197332586</v>
      </c>
      <c r="B556" s="78" t="s">
        <v>416</v>
      </c>
      <c r="C556" s="74">
        <v>197332586</v>
      </c>
      <c r="D556" s="73" t="s">
        <v>87</v>
      </c>
      <c r="E556" s="123">
        <v>0.6</v>
      </c>
      <c r="F556" s="123">
        <v>0.70000000000000007</v>
      </c>
      <c r="G556" s="89">
        <v>1</v>
      </c>
      <c r="H556" s="50"/>
      <c r="I556" s="75">
        <v>20</v>
      </c>
      <c r="J556" s="75">
        <v>0</v>
      </c>
      <c r="L556" s="74" t="s">
        <v>313</v>
      </c>
      <c r="M556" s="154">
        <v>197108674</v>
      </c>
      <c r="N556" s="74" t="s">
        <v>352</v>
      </c>
      <c r="O556" s="154">
        <v>197119470</v>
      </c>
      <c r="P556" s="74" t="s">
        <v>317</v>
      </c>
      <c r="Q556" s="154" t="s">
        <v>342</v>
      </c>
      <c r="R556" s="154" t="s">
        <v>318</v>
      </c>
      <c r="S556" s="73" t="s">
        <v>87</v>
      </c>
      <c r="T556" s="123">
        <v>0.2</v>
      </c>
      <c r="U556" s="123">
        <v>0.1</v>
      </c>
      <c r="V556" s="123">
        <v>0.1</v>
      </c>
      <c r="W556" s="89">
        <v>1</v>
      </c>
      <c r="X556" s="74" t="s">
        <v>271</v>
      </c>
      <c r="Y556" s="75">
        <v>20</v>
      </c>
      <c r="Z556" s="75">
        <v>0</v>
      </c>
    </row>
    <row r="557" spans="1:26" x14ac:dyDescent="0.25">
      <c r="A557" s="163">
        <v>151533864</v>
      </c>
      <c r="B557" s="74" t="s">
        <v>420</v>
      </c>
      <c r="C557" s="163">
        <v>151533864</v>
      </c>
      <c r="D557" s="73" t="s">
        <v>87</v>
      </c>
      <c r="E557" s="123">
        <v>0.6</v>
      </c>
      <c r="F557" s="123">
        <v>0.70000000000000007</v>
      </c>
      <c r="G557" s="89">
        <v>1</v>
      </c>
      <c r="H557" s="50"/>
      <c r="I557" s="75">
        <v>20</v>
      </c>
      <c r="J557" s="75">
        <v>0</v>
      </c>
      <c r="L557" s="74" t="s">
        <v>313</v>
      </c>
      <c r="M557" s="163">
        <v>151533864</v>
      </c>
      <c r="N557" s="74" t="s">
        <v>420</v>
      </c>
      <c r="O557" s="154">
        <v>171746619</v>
      </c>
      <c r="P557" s="74" t="s">
        <v>355</v>
      </c>
      <c r="Q557" s="154" t="s">
        <v>342</v>
      </c>
      <c r="R557" s="154" t="s">
        <v>318</v>
      </c>
      <c r="S557" s="73" t="s">
        <v>87</v>
      </c>
      <c r="T557" s="123">
        <v>0.2</v>
      </c>
      <c r="U557" s="123">
        <v>0.1</v>
      </c>
      <c r="V557" s="123">
        <v>0.1</v>
      </c>
      <c r="W557" s="89">
        <v>1</v>
      </c>
      <c r="X557" s="74" t="s">
        <v>271</v>
      </c>
      <c r="Y557" s="75">
        <v>20</v>
      </c>
      <c r="Z557" s="75">
        <v>0</v>
      </c>
    </row>
    <row r="558" spans="1:26" x14ac:dyDescent="0.25">
      <c r="A558" s="163">
        <v>182261161</v>
      </c>
      <c r="B558" s="74" t="s">
        <v>422</v>
      </c>
      <c r="C558" s="163">
        <v>182261161</v>
      </c>
      <c r="D558" s="73" t="s">
        <v>87</v>
      </c>
      <c r="E558" s="123">
        <v>0.6</v>
      </c>
      <c r="F558" s="123">
        <v>0.70000000000000007</v>
      </c>
      <c r="G558" s="89">
        <v>1</v>
      </c>
      <c r="H558" s="50"/>
      <c r="I558" s="75">
        <v>20</v>
      </c>
      <c r="J558" s="75">
        <v>0</v>
      </c>
      <c r="L558" s="74" t="s">
        <v>313</v>
      </c>
      <c r="O558" s="154">
        <v>194349266</v>
      </c>
      <c r="P558" s="74" t="s">
        <v>316</v>
      </c>
      <c r="Q558" s="154" t="s">
        <v>342</v>
      </c>
      <c r="R558" s="154" t="s">
        <v>318</v>
      </c>
      <c r="S558" s="73" t="s">
        <v>87</v>
      </c>
      <c r="T558" s="123">
        <v>0.2</v>
      </c>
      <c r="U558" s="123">
        <v>0.1</v>
      </c>
      <c r="V558" s="123">
        <v>0.1</v>
      </c>
      <c r="W558" s="89">
        <v>1</v>
      </c>
      <c r="X558" s="74" t="s">
        <v>271</v>
      </c>
      <c r="Y558" s="75">
        <v>20</v>
      </c>
      <c r="Z558" s="75">
        <v>0</v>
      </c>
    </row>
    <row r="559" spans="1:26" x14ac:dyDescent="0.25">
      <c r="A559" s="163">
        <v>163106233</v>
      </c>
      <c r="B559" s="74" t="s">
        <v>425</v>
      </c>
      <c r="C559" s="163">
        <v>163106233</v>
      </c>
      <c r="D559" s="73" t="s">
        <v>87</v>
      </c>
      <c r="E559" s="123">
        <v>0.6</v>
      </c>
      <c r="F559" s="123">
        <v>0.70000000000000007</v>
      </c>
      <c r="G559" s="89">
        <v>1</v>
      </c>
      <c r="H559" s="50"/>
      <c r="I559" s="75">
        <v>20</v>
      </c>
      <c r="J559" s="75">
        <v>0</v>
      </c>
      <c r="L559" s="74" t="s">
        <v>313</v>
      </c>
      <c r="M559" s="173">
        <v>151533864</v>
      </c>
      <c r="N559" s="74" t="s">
        <v>420</v>
      </c>
      <c r="O559" s="154">
        <v>171746619</v>
      </c>
      <c r="P559" s="74" t="s">
        <v>355</v>
      </c>
      <c r="Q559" s="154" t="s">
        <v>342</v>
      </c>
      <c r="R559" s="154" t="s">
        <v>318</v>
      </c>
      <c r="S559" s="73" t="s">
        <v>87</v>
      </c>
      <c r="T559" s="123">
        <v>0.2</v>
      </c>
      <c r="U559" s="123">
        <v>0.1</v>
      </c>
      <c r="V559" s="123">
        <v>0.1</v>
      </c>
      <c r="W559" s="89">
        <v>1</v>
      </c>
      <c r="X559" s="74" t="s">
        <v>271</v>
      </c>
      <c r="Y559" s="75">
        <v>20</v>
      </c>
      <c r="Z559" s="75">
        <v>0</v>
      </c>
    </row>
    <row r="560" spans="1:26" x14ac:dyDescent="0.25">
      <c r="A560" s="163">
        <v>197338439</v>
      </c>
      <c r="B560" s="74" t="s">
        <v>387</v>
      </c>
      <c r="C560" s="163">
        <v>197338439</v>
      </c>
      <c r="D560" s="73" t="s">
        <v>87</v>
      </c>
      <c r="E560" s="123">
        <v>0.6</v>
      </c>
      <c r="F560" s="123">
        <v>0.70000000000000007</v>
      </c>
      <c r="G560" s="89">
        <v>1</v>
      </c>
      <c r="H560" s="50"/>
      <c r="I560" s="75">
        <v>20</v>
      </c>
      <c r="J560" s="75">
        <v>0</v>
      </c>
      <c r="L560" s="74" t="s">
        <v>313</v>
      </c>
      <c r="M560" s="154">
        <v>197108674</v>
      </c>
      <c r="N560" s="74" t="s">
        <v>352</v>
      </c>
      <c r="O560" s="154">
        <v>197119470</v>
      </c>
      <c r="P560" s="74" t="s">
        <v>317</v>
      </c>
      <c r="Q560" s="154" t="s">
        <v>342</v>
      </c>
      <c r="R560" s="154" t="s">
        <v>318</v>
      </c>
      <c r="S560" s="73" t="s">
        <v>87</v>
      </c>
      <c r="T560" s="123">
        <v>0.2</v>
      </c>
      <c r="U560" s="123">
        <v>0.1</v>
      </c>
      <c r="V560" s="123">
        <v>0.1</v>
      </c>
      <c r="W560" s="89">
        <v>1</v>
      </c>
      <c r="X560" s="74" t="s">
        <v>271</v>
      </c>
      <c r="Y560" s="75">
        <v>20</v>
      </c>
      <c r="Z560" s="75">
        <v>0</v>
      </c>
    </row>
    <row r="561" spans="1:26" x14ac:dyDescent="0.25">
      <c r="A561" s="163">
        <v>197368586</v>
      </c>
      <c r="B561" s="74" t="s">
        <v>426</v>
      </c>
      <c r="C561" s="163">
        <v>197368586</v>
      </c>
      <c r="D561" s="73" t="s">
        <v>87</v>
      </c>
      <c r="E561" s="123">
        <v>0.6</v>
      </c>
      <c r="F561" s="123">
        <v>0.70000000000000007</v>
      </c>
      <c r="G561" s="89">
        <v>1</v>
      </c>
      <c r="H561" s="50"/>
      <c r="I561" s="75">
        <v>20</v>
      </c>
      <c r="J561" s="75">
        <v>0</v>
      </c>
      <c r="L561" s="74" t="s">
        <v>313</v>
      </c>
      <c r="M561" s="154">
        <v>197108674</v>
      </c>
      <c r="N561" s="74" t="s">
        <v>352</v>
      </c>
      <c r="O561" s="154">
        <v>197119470</v>
      </c>
      <c r="P561" s="74" t="s">
        <v>317</v>
      </c>
      <c r="Q561" s="154" t="s">
        <v>342</v>
      </c>
      <c r="R561" s="154" t="s">
        <v>318</v>
      </c>
      <c r="S561" s="73" t="s">
        <v>87</v>
      </c>
      <c r="T561" s="123">
        <v>0.2</v>
      </c>
      <c r="U561" s="123">
        <v>0.1</v>
      </c>
      <c r="V561" s="123">
        <v>0.1</v>
      </c>
      <c r="W561" s="89">
        <v>1</v>
      </c>
      <c r="X561" s="74" t="s">
        <v>271</v>
      </c>
      <c r="Y561" s="75">
        <v>20</v>
      </c>
      <c r="Z561" s="75">
        <v>0</v>
      </c>
    </row>
    <row r="562" spans="1:26" x14ac:dyDescent="0.25">
      <c r="A562" s="163">
        <v>194536144</v>
      </c>
      <c r="B562" s="74" t="s">
        <v>340</v>
      </c>
      <c r="C562" s="163">
        <v>194536144</v>
      </c>
      <c r="D562" s="73" t="s">
        <v>87</v>
      </c>
      <c r="E562" s="123">
        <v>0.6</v>
      </c>
      <c r="F562" s="123">
        <v>0.70000000000000007</v>
      </c>
      <c r="G562" s="89">
        <v>1</v>
      </c>
      <c r="H562" s="50"/>
      <c r="I562" s="75">
        <v>20</v>
      </c>
      <c r="J562" s="75">
        <v>0</v>
      </c>
      <c r="L562" s="74" t="s">
        <v>313</v>
      </c>
      <c r="M562" s="154">
        <v>194185477</v>
      </c>
      <c r="N562" s="74" t="s">
        <v>444</v>
      </c>
      <c r="O562" s="154">
        <v>194253291</v>
      </c>
      <c r="P562" s="74" t="s">
        <v>316</v>
      </c>
      <c r="Q562" s="154" t="s">
        <v>342</v>
      </c>
      <c r="R562" s="154" t="s">
        <v>318</v>
      </c>
      <c r="S562" s="73" t="s">
        <v>87</v>
      </c>
      <c r="T562" s="123">
        <v>0.2</v>
      </c>
      <c r="U562" s="123">
        <v>0.1</v>
      </c>
      <c r="V562" s="123">
        <v>0.1</v>
      </c>
      <c r="W562" s="89">
        <v>1</v>
      </c>
      <c r="X562" s="74" t="s">
        <v>271</v>
      </c>
      <c r="Y562" s="75">
        <v>20</v>
      </c>
      <c r="Z562" s="75">
        <v>0</v>
      </c>
    </row>
    <row r="563" spans="1:26" x14ac:dyDescent="0.25">
      <c r="A563" s="163">
        <v>194536144</v>
      </c>
      <c r="B563" s="74" t="s">
        <v>340</v>
      </c>
      <c r="C563" s="163">
        <v>194536144</v>
      </c>
      <c r="D563" s="73" t="s">
        <v>87</v>
      </c>
      <c r="E563" s="123">
        <v>0.6</v>
      </c>
      <c r="F563" s="123">
        <v>0.70000000000000007</v>
      </c>
      <c r="G563" s="89">
        <v>1</v>
      </c>
      <c r="H563" s="50"/>
      <c r="I563" s="75">
        <v>20</v>
      </c>
      <c r="J563" s="75">
        <v>0</v>
      </c>
      <c r="L563" s="74" t="s">
        <v>313</v>
      </c>
      <c r="M563" s="154">
        <v>194185477</v>
      </c>
      <c r="N563" s="74" t="s">
        <v>444</v>
      </c>
      <c r="O563" s="154">
        <v>194253291</v>
      </c>
      <c r="P563" s="74" t="s">
        <v>316</v>
      </c>
      <c r="Q563" s="154" t="s">
        <v>342</v>
      </c>
      <c r="R563" s="154" t="s">
        <v>318</v>
      </c>
      <c r="S563" s="73" t="s">
        <v>87</v>
      </c>
      <c r="T563" s="123">
        <v>0.2</v>
      </c>
      <c r="U563" s="123">
        <v>0.1</v>
      </c>
      <c r="V563" s="123">
        <v>0.1</v>
      </c>
      <c r="W563" s="89">
        <v>1</v>
      </c>
      <c r="X563" s="74" t="s">
        <v>271</v>
      </c>
      <c r="Y563" s="75">
        <v>20</v>
      </c>
      <c r="Z563" s="75">
        <v>0</v>
      </c>
    </row>
    <row r="564" spans="1:26" x14ac:dyDescent="0.25">
      <c r="A564" s="163">
        <v>194282793</v>
      </c>
      <c r="B564" s="172" t="s">
        <v>931</v>
      </c>
      <c r="C564" s="163">
        <v>194282793</v>
      </c>
      <c r="D564" s="73" t="s">
        <v>87</v>
      </c>
      <c r="E564" s="123">
        <v>0.6</v>
      </c>
      <c r="F564" s="123">
        <v>0.70000000000000007</v>
      </c>
      <c r="G564" s="89">
        <v>1</v>
      </c>
      <c r="H564" s="50"/>
      <c r="I564" s="75">
        <v>20</v>
      </c>
      <c r="J564" s="75">
        <v>0</v>
      </c>
      <c r="L564" s="74" t="s">
        <v>313</v>
      </c>
      <c r="M564" s="154">
        <v>194185477</v>
      </c>
      <c r="N564" s="74" t="s">
        <v>444</v>
      </c>
      <c r="O564" s="154">
        <v>194253291</v>
      </c>
      <c r="P564" s="74" t="s">
        <v>316</v>
      </c>
      <c r="Q564" s="154" t="s">
        <v>342</v>
      </c>
      <c r="R564" s="154" t="s">
        <v>318</v>
      </c>
      <c r="S564" s="73" t="s">
        <v>87</v>
      </c>
      <c r="T564" s="123">
        <v>0.2</v>
      </c>
      <c r="U564" s="123">
        <v>0.1</v>
      </c>
      <c r="V564" s="123">
        <v>0.1</v>
      </c>
      <c r="W564" s="89">
        <v>1</v>
      </c>
      <c r="X564" s="74" t="s">
        <v>271</v>
      </c>
      <c r="Y564" s="75">
        <v>20</v>
      </c>
      <c r="Z564" s="75">
        <v>0</v>
      </c>
    </row>
    <row r="565" spans="1:26" x14ac:dyDescent="0.25">
      <c r="A565" s="163">
        <v>121458048</v>
      </c>
      <c r="B565" s="78" t="s">
        <v>432</v>
      </c>
      <c r="C565" s="163">
        <v>121458048</v>
      </c>
      <c r="D565" s="73" t="s">
        <v>87</v>
      </c>
      <c r="E565" s="123">
        <v>0.6</v>
      </c>
      <c r="F565" s="123">
        <v>0.70000000000000007</v>
      </c>
      <c r="G565" s="89">
        <v>1</v>
      </c>
      <c r="H565" s="50"/>
      <c r="I565" s="75">
        <v>20</v>
      </c>
      <c r="J565" s="75">
        <v>0</v>
      </c>
      <c r="L565" s="74" t="s">
        <v>313</v>
      </c>
      <c r="M565" s="154">
        <v>197108674</v>
      </c>
      <c r="N565" s="74" t="s">
        <v>352</v>
      </c>
      <c r="O565" s="154">
        <v>197119470</v>
      </c>
      <c r="P565" s="74" t="s">
        <v>317</v>
      </c>
      <c r="Q565" s="154" t="s">
        <v>342</v>
      </c>
      <c r="R565" s="154" t="s">
        <v>318</v>
      </c>
      <c r="S565" s="73" t="s">
        <v>87</v>
      </c>
      <c r="T565" s="123">
        <v>0.2</v>
      </c>
      <c r="U565" s="123">
        <v>0.1</v>
      </c>
      <c r="V565" s="123">
        <v>0.1</v>
      </c>
      <c r="W565" s="89">
        <v>1</v>
      </c>
      <c r="X565" s="74" t="s">
        <v>271</v>
      </c>
      <c r="Y565" s="75">
        <v>20</v>
      </c>
      <c r="Z565" s="75">
        <v>0</v>
      </c>
    </row>
    <row r="566" spans="1:26" x14ac:dyDescent="0.25">
      <c r="A566" s="163">
        <v>191367470</v>
      </c>
      <c r="B566" s="74" t="s">
        <v>433</v>
      </c>
      <c r="C566" s="163">
        <v>191367470</v>
      </c>
      <c r="D566" s="73" t="s">
        <v>87</v>
      </c>
      <c r="E566" s="123">
        <v>0.6</v>
      </c>
      <c r="F566" s="123">
        <v>0.70000000000000007</v>
      </c>
      <c r="G566" s="89">
        <v>1</v>
      </c>
      <c r="H566" s="50"/>
      <c r="I566" s="75">
        <v>20</v>
      </c>
      <c r="J566" s="75">
        <v>0</v>
      </c>
      <c r="L566" s="74" t="s">
        <v>313</v>
      </c>
      <c r="M566" s="154">
        <v>197108674</v>
      </c>
      <c r="N566" s="74" t="s">
        <v>352</v>
      </c>
      <c r="O566" s="154">
        <v>197119470</v>
      </c>
      <c r="P566" s="74" t="s">
        <v>317</v>
      </c>
      <c r="Q566" s="154" t="s">
        <v>342</v>
      </c>
      <c r="R566" s="154" t="s">
        <v>318</v>
      </c>
      <c r="S566" s="73" t="s">
        <v>87</v>
      </c>
      <c r="T566" s="123">
        <v>0.2</v>
      </c>
      <c r="U566" s="123">
        <v>0.1</v>
      </c>
      <c r="V566" s="123">
        <v>0.1</v>
      </c>
      <c r="W566" s="89">
        <v>1</v>
      </c>
      <c r="X566" s="74" t="s">
        <v>271</v>
      </c>
      <c r="Y566" s="75">
        <v>20</v>
      </c>
      <c r="Z566" s="75">
        <v>0</v>
      </c>
    </row>
    <row r="567" spans="1:26" x14ac:dyDescent="0.25">
      <c r="A567" s="163">
        <v>183705866</v>
      </c>
      <c r="B567" s="74" t="s">
        <v>434</v>
      </c>
      <c r="C567" s="163">
        <v>183705866</v>
      </c>
      <c r="D567" s="73" t="s">
        <v>87</v>
      </c>
      <c r="E567" s="123">
        <v>0.6</v>
      </c>
      <c r="F567" s="123">
        <v>0.70000000000000007</v>
      </c>
      <c r="G567" s="89">
        <v>1</v>
      </c>
      <c r="H567" s="50"/>
      <c r="I567" s="75">
        <v>20</v>
      </c>
      <c r="J567" s="75">
        <v>0</v>
      </c>
      <c r="L567" s="74" t="s">
        <v>313</v>
      </c>
      <c r="M567" s="173">
        <v>183705866</v>
      </c>
      <c r="N567" s="74" t="s">
        <v>434</v>
      </c>
      <c r="O567" s="154">
        <v>194253291</v>
      </c>
      <c r="P567" s="74" t="s">
        <v>316</v>
      </c>
      <c r="Q567" s="154" t="s">
        <v>342</v>
      </c>
      <c r="R567" s="154" t="s">
        <v>318</v>
      </c>
      <c r="S567" s="73" t="s">
        <v>87</v>
      </c>
      <c r="T567" s="123">
        <v>0.2</v>
      </c>
      <c r="U567" s="123">
        <v>0.1</v>
      </c>
      <c r="V567" s="123">
        <v>0.1</v>
      </c>
      <c r="W567" s="89">
        <v>1</v>
      </c>
      <c r="X567" s="74" t="s">
        <v>271</v>
      </c>
      <c r="Y567" s="75">
        <v>20</v>
      </c>
      <c r="Z567" s="75">
        <v>0</v>
      </c>
    </row>
    <row r="568" spans="1:26" x14ac:dyDescent="0.25">
      <c r="A568" s="163">
        <v>36196000479</v>
      </c>
      <c r="B568" s="74" t="s">
        <v>430</v>
      </c>
      <c r="C568" s="163">
        <v>36196000479</v>
      </c>
      <c r="D568" s="73" t="s">
        <v>87</v>
      </c>
      <c r="E568" s="123">
        <v>0.6</v>
      </c>
      <c r="F568" s="123">
        <v>0.70000000000000007</v>
      </c>
      <c r="G568" s="89">
        <v>1</v>
      </c>
      <c r="H568" s="50"/>
      <c r="I568" s="75">
        <v>20</v>
      </c>
      <c r="J568" s="75">
        <v>0</v>
      </c>
      <c r="L568" s="74" t="s">
        <v>313</v>
      </c>
      <c r="M568" s="154">
        <v>162829648</v>
      </c>
      <c r="N568" s="74" t="s">
        <v>431</v>
      </c>
      <c r="O568" s="154">
        <v>171746619</v>
      </c>
      <c r="P568" s="74" t="s">
        <v>355</v>
      </c>
      <c r="Q568" s="154" t="s">
        <v>342</v>
      </c>
      <c r="R568" s="154" t="s">
        <v>318</v>
      </c>
      <c r="S568" s="73" t="s">
        <v>87</v>
      </c>
      <c r="T568" s="123">
        <v>0.2</v>
      </c>
      <c r="U568" s="123">
        <v>0.1</v>
      </c>
      <c r="V568" s="123">
        <v>0.1</v>
      </c>
      <c r="W568" s="89">
        <v>1</v>
      </c>
      <c r="X568" s="74" t="s">
        <v>271</v>
      </c>
      <c r="Y568" s="75">
        <v>20</v>
      </c>
      <c r="Z568" s="75">
        <v>0</v>
      </c>
    </row>
    <row r="569" spans="1:26" x14ac:dyDescent="0.25">
      <c r="A569" s="74">
        <v>194476609</v>
      </c>
      <c r="B569" s="74" t="s">
        <v>403</v>
      </c>
      <c r="C569" s="74">
        <v>194476609</v>
      </c>
      <c r="D569" s="73" t="s">
        <v>87</v>
      </c>
      <c r="E569" s="123">
        <v>0.6</v>
      </c>
      <c r="F569" s="123">
        <v>0.70000000000000007</v>
      </c>
      <c r="G569" s="89">
        <v>1</v>
      </c>
      <c r="H569" s="50"/>
      <c r="I569" s="75">
        <v>20</v>
      </c>
      <c r="J569" s="75">
        <v>0</v>
      </c>
      <c r="L569" s="74" t="s">
        <v>313</v>
      </c>
      <c r="M569" s="154">
        <v>194185477</v>
      </c>
      <c r="N569" s="74" t="s">
        <v>444</v>
      </c>
      <c r="O569" s="154">
        <v>194253291</v>
      </c>
      <c r="P569" s="74" t="s">
        <v>316</v>
      </c>
      <c r="Q569" s="154" t="s">
        <v>342</v>
      </c>
      <c r="R569" s="154" t="s">
        <v>318</v>
      </c>
      <c r="S569" s="73" t="s">
        <v>87</v>
      </c>
      <c r="T569" s="123">
        <v>0.2</v>
      </c>
      <c r="U569" s="123">
        <v>0.1</v>
      </c>
      <c r="V569" s="123">
        <v>0.1</v>
      </c>
      <c r="W569" s="89">
        <v>1</v>
      </c>
      <c r="X569" s="74" t="s">
        <v>271</v>
      </c>
      <c r="Y569" s="75">
        <v>20</v>
      </c>
      <c r="Z569" s="75">
        <v>0</v>
      </c>
    </row>
    <row r="570" spans="1:26" x14ac:dyDescent="0.25">
      <c r="A570" s="163">
        <v>191798958</v>
      </c>
      <c r="B570" s="74" t="s">
        <v>409</v>
      </c>
      <c r="C570" s="163">
        <v>191798958</v>
      </c>
      <c r="D570" s="73" t="s">
        <v>87</v>
      </c>
      <c r="E570" s="123">
        <v>0.6</v>
      </c>
      <c r="F570" s="123">
        <v>0.70000000000000007</v>
      </c>
      <c r="G570" s="89">
        <v>1</v>
      </c>
      <c r="H570" s="50"/>
      <c r="I570" s="75">
        <v>20</v>
      </c>
      <c r="J570" s="75">
        <v>0</v>
      </c>
      <c r="L570" s="74" t="s">
        <v>313</v>
      </c>
      <c r="O570" s="154">
        <v>197119470</v>
      </c>
      <c r="P570" s="74" t="s">
        <v>317</v>
      </c>
      <c r="Q570" s="154" t="s">
        <v>342</v>
      </c>
      <c r="R570" s="154" t="s">
        <v>318</v>
      </c>
      <c r="S570" s="73" t="s">
        <v>87</v>
      </c>
      <c r="T570" s="123">
        <v>0.2</v>
      </c>
      <c r="U570" s="123">
        <v>0.1</v>
      </c>
      <c r="V570" s="123">
        <v>0.1</v>
      </c>
      <c r="W570" s="89">
        <v>1</v>
      </c>
      <c r="X570" s="74" t="s">
        <v>271</v>
      </c>
      <c r="Y570" s="75">
        <v>20</v>
      </c>
      <c r="Z570" s="75">
        <v>0</v>
      </c>
    </row>
    <row r="571" spans="1:26" x14ac:dyDescent="0.25">
      <c r="A571" s="163">
        <v>183294429</v>
      </c>
      <c r="B571" s="74" t="s">
        <v>437</v>
      </c>
      <c r="C571" s="163">
        <v>183294429</v>
      </c>
      <c r="D571" s="73" t="s">
        <v>87</v>
      </c>
      <c r="E571" s="123">
        <v>0.6</v>
      </c>
      <c r="F571" s="123">
        <v>0.70000000000000007</v>
      </c>
      <c r="G571" s="89">
        <v>1</v>
      </c>
      <c r="H571" s="50"/>
      <c r="I571" s="75">
        <v>20</v>
      </c>
      <c r="J571" s="75">
        <v>0</v>
      </c>
      <c r="L571" s="74" t="s">
        <v>313</v>
      </c>
      <c r="M571" s="173">
        <v>183705866</v>
      </c>
      <c r="N571" s="74" t="s">
        <v>434</v>
      </c>
      <c r="O571" s="154">
        <v>194253291</v>
      </c>
      <c r="P571" s="74" t="s">
        <v>316</v>
      </c>
      <c r="Q571" s="154" t="s">
        <v>342</v>
      </c>
      <c r="R571" s="154" t="s">
        <v>318</v>
      </c>
      <c r="S571" s="73" t="s">
        <v>87</v>
      </c>
      <c r="T571" s="123">
        <v>0.2</v>
      </c>
      <c r="U571" s="123">
        <v>0.1</v>
      </c>
      <c r="V571" s="123">
        <v>0.1</v>
      </c>
      <c r="W571" s="89">
        <v>1</v>
      </c>
      <c r="X571" s="74" t="s">
        <v>271</v>
      </c>
      <c r="Y571" s="75">
        <v>20</v>
      </c>
      <c r="Z571" s="75">
        <v>0</v>
      </c>
    </row>
    <row r="572" spans="1:26" x14ac:dyDescent="0.25">
      <c r="A572" s="166">
        <v>34168000052</v>
      </c>
      <c r="B572" s="74" t="s">
        <v>438</v>
      </c>
      <c r="C572" s="166">
        <v>34168000052</v>
      </c>
      <c r="D572" s="73" t="s">
        <v>87</v>
      </c>
      <c r="E572" s="123">
        <v>0.6</v>
      </c>
      <c r="F572" s="123">
        <v>0.70000000000000007</v>
      </c>
      <c r="G572" s="89">
        <v>1</v>
      </c>
      <c r="H572" s="50"/>
      <c r="I572" s="75">
        <v>20</v>
      </c>
      <c r="J572" s="75">
        <v>0</v>
      </c>
      <c r="L572" s="74" t="s">
        <v>313</v>
      </c>
      <c r="M572" s="74">
        <v>200113959</v>
      </c>
      <c r="N572" s="74" t="s">
        <v>401</v>
      </c>
      <c r="O572" s="154">
        <v>197119470</v>
      </c>
      <c r="P572" s="74" t="s">
        <v>317</v>
      </c>
      <c r="Q572" s="154" t="s">
        <v>342</v>
      </c>
      <c r="R572" s="154" t="s">
        <v>318</v>
      </c>
      <c r="S572" s="73" t="s">
        <v>87</v>
      </c>
      <c r="T572" s="123">
        <v>0.2</v>
      </c>
      <c r="U572" s="123">
        <v>0.1</v>
      </c>
      <c r="V572" s="123">
        <v>0.1</v>
      </c>
      <c r="W572" s="89">
        <v>1</v>
      </c>
      <c r="X572" s="74" t="s">
        <v>271</v>
      </c>
      <c r="Y572" s="75">
        <v>20</v>
      </c>
      <c r="Z572" s="75">
        <v>0</v>
      </c>
    </row>
    <row r="573" spans="1:26" x14ac:dyDescent="0.25">
      <c r="A573" s="166">
        <v>194349266</v>
      </c>
      <c r="B573" s="74" t="s">
        <v>338</v>
      </c>
      <c r="C573" s="166">
        <v>194349266</v>
      </c>
      <c r="D573" s="73" t="s">
        <v>87</v>
      </c>
      <c r="E573" s="123">
        <v>0.6</v>
      </c>
      <c r="F573" s="123">
        <v>0.70000000000000007</v>
      </c>
      <c r="G573" s="89">
        <v>1</v>
      </c>
      <c r="H573" s="50"/>
      <c r="I573" s="75">
        <v>20</v>
      </c>
      <c r="J573" s="75">
        <v>0</v>
      </c>
      <c r="L573" s="74" t="s">
        <v>313</v>
      </c>
      <c r="M573" s="154">
        <v>194185477</v>
      </c>
      <c r="N573" s="74" t="s">
        <v>444</v>
      </c>
      <c r="O573" s="154">
        <v>194253291</v>
      </c>
      <c r="P573" s="74" t="s">
        <v>316</v>
      </c>
      <c r="Q573" s="154" t="s">
        <v>342</v>
      </c>
      <c r="R573" s="154" t="s">
        <v>318</v>
      </c>
      <c r="S573" s="73" t="s">
        <v>87</v>
      </c>
      <c r="T573" s="123">
        <v>0.2</v>
      </c>
      <c r="U573" s="123">
        <v>0.1</v>
      </c>
      <c r="V573" s="123">
        <v>0.1</v>
      </c>
      <c r="W573" s="89">
        <v>1</v>
      </c>
      <c r="X573" s="74" t="s">
        <v>271</v>
      </c>
      <c r="Y573" s="75">
        <v>20</v>
      </c>
      <c r="Z573" s="75">
        <v>0</v>
      </c>
    </row>
    <row r="574" spans="1:26" x14ac:dyDescent="0.25">
      <c r="A574" s="74">
        <v>186932713</v>
      </c>
      <c r="B574" s="74" t="s">
        <v>439</v>
      </c>
      <c r="C574" s="74">
        <v>186932713</v>
      </c>
      <c r="D574" s="73" t="s">
        <v>87</v>
      </c>
      <c r="E574" s="123">
        <v>0.6</v>
      </c>
      <c r="F574" s="123">
        <v>0.70000000000000007</v>
      </c>
      <c r="G574" s="89">
        <v>1</v>
      </c>
      <c r="H574" s="50"/>
      <c r="I574" s="75">
        <v>20</v>
      </c>
      <c r="J574" s="75">
        <v>0</v>
      </c>
      <c r="L574" s="74" t="s">
        <v>313</v>
      </c>
      <c r="M574" s="154" t="s">
        <v>271</v>
      </c>
      <c r="N574" s="74" t="s">
        <v>440</v>
      </c>
      <c r="O574" s="154" t="e">
        <v>#N/A</v>
      </c>
      <c r="P574" s="74" t="e">
        <v>#N/A</v>
      </c>
      <c r="Q574" s="154" t="s">
        <v>342</v>
      </c>
      <c r="R574" s="154" t="s">
        <v>318</v>
      </c>
      <c r="S574" s="73" t="s">
        <v>87</v>
      </c>
      <c r="T574" s="123">
        <v>0.2</v>
      </c>
      <c r="U574" s="123">
        <v>0.1</v>
      </c>
      <c r="V574" s="123">
        <v>0.1</v>
      </c>
      <c r="W574" s="89">
        <v>1</v>
      </c>
      <c r="X574" s="74" t="s">
        <v>271</v>
      </c>
      <c r="Y574" s="75">
        <v>20</v>
      </c>
      <c r="Z574" s="75">
        <v>0</v>
      </c>
    </row>
    <row r="575" spans="1:26" x14ac:dyDescent="0.25">
      <c r="A575" s="163">
        <v>197108674</v>
      </c>
      <c r="B575" s="74" t="s">
        <v>352</v>
      </c>
      <c r="C575" s="163">
        <v>197108674</v>
      </c>
      <c r="D575" s="73" t="s">
        <v>87</v>
      </c>
      <c r="E575" s="123">
        <v>0.6</v>
      </c>
      <c r="F575" s="123">
        <v>0.70000000000000007</v>
      </c>
      <c r="G575" s="89">
        <v>1</v>
      </c>
      <c r="H575" s="50"/>
      <c r="I575" s="75">
        <v>20</v>
      </c>
      <c r="J575" s="75">
        <v>0</v>
      </c>
      <c r="L575" s="74" t="s">
        <v>313</v>
      </c>
      <c r="M575" s="154">
        <v>197108674</v>
      </c>
      <c r="N575" s="74" t="s">
        <v>352</v>
      </c>
      <c r="O575" s="154">
        <v>197119470</v>
      </c>
      <c r="P575" s="74" t="s">
        <v>317</v>
      </c>
      <c r="Q575" s="154" t="s">
        <v>342</v>
      </c>
      <c r="R575" s="154" t="s">
        <v>318</v>
      </c>
      <c r="S575" s="73" t="s">
        <v>87</v>
      </c>
      <c r="T575" s="123">
        <v>0.2</v>
      </c>
      <c r="U575" s="123">
        <v>0.1</v>
      </c>
      <c r="V575" s="123">
        <v>0.1</v>
      </c>
      <c r="W575" s="89">
        <v>1</v>
      </c>
      <c r="X575" s="74" t="s">
        <v>271</v>
      </c>
      <c r="Y575" s="75">
        <v>20</v>
      </c>
      <c r="Z575" s="75">
        <v>0</v>
      </c>
    </row>
    <row r="576" spans="1:26" x14ac:dyDescent="0.25">
      <c r="A576" s="74">
        <v>200057461</v>
      </c>
      <c r="B576" s="78" t="s">
        <v>442</v>
      </c>
      <c r="C576" s="74">
        <v>200057461</v>
      </c>
      <c r="D576" s="73" t="s">
        <v>87</v>
      </c>
      <c r="E576" s="123">
        <v>0.6</v>
      </c>
      <c r="F576" s="123">
        <v>0.70000000000000007</v>
      </c>
      <c r="G576" s="89">
        <v>1</v>
      </c>
      <c r="H576" s="50"/>
      <c r="I576" s="75">
        <v>20</v>
      </c>
      <c r="J576" s="75">
        <v>0</v>
      </c>
      <c r="L576" s="74" t="s">
        <v>313</v>
      </c>
      <c r="M576" s="74">
        <v>200113959</v>
      </c>
      <c r="N576" s="74" t="s">
        <v>401</v>
      </c>
      <c r="O576" s="154">
        <v>197119470</v>
      </c>
      <c r="P576" s="74" t="s">
        <v>317</v>
      </c>
      <c r="Q576" s="154" t="s">
        <v>342</v>
      </c>
      <c r="R576" s="154" t="s">
        <v>318</v>
      </c>
      <c r="S576" s="73" t="s">
        <v>87</v>
      </c>
      <c r="T576" s="123">
        <v>0.2</v>
      </c>
      <c r="U576" s="123">
        <v>0.1</v>
      </c>
      <c r="V576" s="123">
        <v>0.1</v>
      </c>
      <c r="W576" s="89">
        <v>1</v>
      </c>
      <c r="X576" s="74" t="s">
        <v>271</v>
      </c>
      <c r="Y576" s="75">
        <v>20</v>
      </c>
      <c r="Z576" s="75">
        <v>0</v>
      </c>
    </row>
    <row r="577" spans="1:26" x14ac:dyDescent="0.25">
      <c r="A577" s="163">
        <v>194185477</v>
      </c>
      <c r="B577" s="78" t="s">
        <v>444</v>
      </c>
      <c r="C577" s="163">
        <v>194185477</v>
      </c>
      <c r="D577" s="73" t="s">
        <v>87</v>
      </c>
      <c r="E577" s="123">
        <v>0.6</v>
      </c>
      <c r="F577" s="123">
        <v>0.70000000000000007</v>
      </c>
      <c r="G577" s="89">
        <v>1</v>
      </c>
      <c r="H577" s="50"/>
      <c r="I577" s="75">
        <v>20</v>
      </c>
      <c r="J577" s="75">
        <v>0</v>
      </c>
      <c r="L577" s="74" t="s">
        <v>313</v>
      </c>
      <c r="M577" s="154">
        <v>194185477</v>
      </c>
      <c r="N577" s="74" t="s">
        <v>444</v>
      </c>
      <c r="O577" s="154">
        <v>194253291</v>
      </c>
      <c r="P577" s="74" t="s">
        <v>316</v>
      </c>
      <c r="Q577" s="154" t="s">
        <v>342</v>
      </c>
      <c r="R577" s="154" t="s">
        <v>318</v>
      </c>
      <c r="S577" s="73" t="s">
        <v>87</v>
      </c>
      <c r="T577" s="123">
        <v>0.2</v>
      </c>
      <c r="U577" s="123">
        <v>0.1</v>
      </c>
      <c r="V577" s="123">
        <v>0.1</v>
      </c>
      <c r="W577" s="89">
        <v>1</v>
      </c>
      <c r="X577" s="74" t="s">
        <v>271</v>
      </c>
      <c r="Y577" s="75">
        <v>20</v>
      </c>
      <c r="Z577" s="75">
        <v>0</v>
      </c>
    </row>
    <row r="578" spans="1:26" x14ac:dyDescent="0.25">
      <c r="A578" s="74">
        <v>194502925</v>
      </c>
      <c r="B578" s="172" t="s">
        <v>447</v>
      </c>
      <c r="C578" s="74">
        <v>194502925</v>
      </c>
      <c r="D578" s="73" t="s">
        <v>87</v>
      </c>
      <c r="E578" s="123">
        <v>0.6</v>
      </c>
      <c r="F578" s="123">
        <v>0.70000000000000007</v>
      </c>
      <c r="G578" s="89">
        <v>1</v>
      </c>
      <c r="H578" s="50"/>
      <c r="I578" s="75">
        <v>20</v>
      </c>
      <c r="J578" s="75">
        <v>0</v>
      </c>
      <c r="L578" s="74" t="s">
        <v>313</v>
      </c>
      <c r="M578" s="154">
        <v>194185477</v>
      </c>
      <c r="N578" s="74" t="s">
        <v>444</v>
      </c>
      <c r="O578" s="154">
        <v>194253291</v>
      </c>
      <c r="P578" s="74" t="s">
        <v>316</v>
      </c>
      <c r="Q578" s="154" t="s">
        <v>342</v>
      </c>
      <c r="R578" s="154" t="s">
        <v>318</v>
      </c>
      <c r="S578" s="73" t="s">
        <v>87</v>
      </c>
      <c r="T578" s="123">
        <v>0.2</v>
      </c>
      <c r="U578" s="123">
        <v>0.1</v>
      </c>
      <c r="V578" s="123">
        <v>0.1</v>
      </c>
      <c r="W578" s="89">
        <v>1</v>
      </c>
      <c r="X578" s="74" t="s">
        <v>271</v>
      </c>
      <c r="Y578" s="75">
        <v>20</v>
      </c>
      <c r="Z578" s="75">
        <v>0</v>
      </c>
    </row>
    <row r="579" spans="1:26" x14ac:dyDescent="0.25">
      <c r="A579" s="74">
        <v>183294429</v>
      </c>
      <c r="B579" s="74" t="s">
        <v>437</v>
      </c>
      <c r="C579" s="74">
        <v>183294429</v>
      </c>
      <c r="D579" s="73" t="s">
        <v>87</v>
      </c>
      <c r="E579" s="123">
        <v>0.6</v>
      </c>
      <c r="F579" s="123">
        <v>0.70000000000000007</v>
      </c>
      <c r="G579" s="89">
        <v>1</v>
      </c>
      <c r="H579" s="50"/>
      <c r="I579" s="75">
        <v>20</v>
      </c>
      <c r="J579" s="75">
        <v>0</v>
      </c>
      <c r="L579" s="74" t="s">
        <v>313</v>
      </c>
      <c r="M579" s="173">
        <v>183705866</v>
      </c>
      <c r="N579" s="74" t="s">
        <v>434</v>
      </c>
      <c r="O579" s="154">
        <v>194253291</v>
      </c>
      <c r="P579" s="74" t="s">
        <v>316</v>
      </c>
      <c r="Q579" s="154" t="s">
        <v>342</v>
      </c>
      <c r="R579" s="74" t="s">
        <v>318</v>
      </c>
      <c r="S579" s="73" t="s">
        <v>87</v>
      </c>
      <c r="T579" s="123">
        <v>0.2</v>
      </c>
      <c r="U579" s="123">
        <v>0.1</v>
      </c>
      <c r="V579" s="123">
        <v>0.1</v>
      </c>
      <c r="W579" s="89">
        <v>1</v>
      </c>
      <c r="X579" s="74" t="str">
        <f>""</f>
        <v/>
      </c>
      <c r="Y579" s="75">
        <v>20</v>
      </c>
      <c r="Z579" s="75">
        <v>0</v>
      </c>
    </row>
    <row r="580" spans="1:26" x14ac:dyDescent="0.25">
      <c r="A580" s="74">
        <v>194349266</v>
      </c>
      <c r="B580" s="74" t="s">
        <v>338</v>
      </c>
      <c r="C580" s="74">
        <v>194349266</v>
      </c>
      <c r="D580" s="73" t="s">
        <v>87</v>
      </c>
      <c r="E580" s="123">
        <v>0.6</v>
      </c>
      <c r="F580" s="123">
        <v>0.70000000000000007</v>
      </c>
      <c r="G580" s="89">
        <v>1</v>
      </c>
      <c r="H580" s="50"/>
      <c r="I580" s="75">
        <v>20</v>
      </c>
      <c r="J580" s="75">
        <v>0</v>
      </c>
      <c r="L580" s="74" t="s">
        <v>313</v>
      </c>
      <c r="M580" s="154">
        <v>194185477</v>
      </c>
      <c r="N580" s="74" t="s">
        <v>444</v>
      </c>
      <c r="O580" s="154">
        <v>194253291</v>
      </c>
      <c r="P580" s="74" t="s">
        <v>316</v>
      </c>
      <c r="Q580" s="154" t="s">
        <v>342</v>
      </c>
      <c r="R580" s="74" t="s">
        <v>318</v>
      </c>
      <c r="S580" s="73" t="s">
        <v>87</v>
      </c>
      <c r="T580" s="123">
        <v>0.2</v>
      </c>
      <c r="U580" s="123">
        <v>0.1</v>
      </c>
      <c r="V580" s="123">
        <v>0.1</v>
      </c>
      <c r="W580" s="89">
        <v>1</v>
      </c>
      <c r="X580" s="74" t="str">
        <f>""</f>
        <v/>
      </c>
      <c r="Y580" s="75">
        <v>20</v>
      </c>
      <c r="Z580" s="75">
        <v>0</v>
      </c>
    </row>
    <row r="581" spans="1:26" x14ac:dyDescent="0.25">
      <c r="A581" s="74">
        <v>186932713</v>
      </c>
      <c r="B581" s="74" t="s">
        <v>439</v>
      </c>
      <c r="C581" s="74">
        <v>186932713</v>
      </c>
      <c r="D581" s="73" t="s">
        <v>87</v>
      </c>
      <c r="E581" s="123">
        <v>0.6</v>
      </c>
      <c r="F581" s="123">
        <v>0.70000000000000007</v>
      </c>
      <c r="G581" s="89">
        <v>1</v>
      </c>
      <c r="H581" s="50"/>
      <c r="I581" s="75">
        <v>20</v>
      </c>
      <c r="J581" s="75">
        <v>0</v>
      </c>
      <c r="L581" s="74" t="s">
        <v>313</v>
      </c>
      <c r="M581" s="154">
        <v>172993742</v>
      </c>
      <c r="N581" s="74" t="s">
        <v>440</v>
      </c>
      <c r="O581" s="154">
        <v>171746619</v>
      </c>
      <c r="P581" s="74" t="s">
        <v>355</v>
      </c>
      <c r="Q581" s="154" t="s">
        <v>342</v>
      </c>
      <c r="R581" s="74" t="s">
        <v>318</v>
      </c>
      <c r="S581" s="73" t="s">
        <v>87</v>
      </c>
      <c r="T581" s="123">
        <v>0.2</v>
      </c>
      <c r="U581" s="123">
        <v>0.1</v>
      </c>
      <c r="V581" s="123">
        <v>0.1</v>
      </c>
      <c r="W581" s="89">
        <v>1</v>
      </c>
      <c r="X581" s="74" t="str">
        <f>""</f>
        <v/>
      </c>
      <c r="Y581" s="75">
        <v>20</v>
      </c>
      <c r="Z581" s="75">
        <v>0</v>
      </c>
    </row>
    <row r="582" spans="1:26" x14ac:dyDescent="0.25">
      <c r="A582" s="74">
        <v>171854935</v>
      </c>
      <c r="B582" s="74" t="s">
        <v>441</v>
      </c>
      <c r="C582" s="74">
        <v>171854935</v>
      </c>
      <c r="D582" s="73" t="s">
        <v>87</v>
      </c>
      <c r="E582" s="123">
        <v>0.6</v>
      </c>
      <c r="F582" s="123">
        <v>0.70000000000000007</v>
      </c>
      <c r="G582" s="89">
        <v>1</v>
      </c>
      <c r="H582" s="50"/>
      <c r="I582" s="75">
        <v>20</v>
      </c>
      <c r="J582" s="75">
        <v>0</v>
      </c>
      <c r="L582" s="74" t="s">
        <v>313</v>
      </c>
      <c r="M582" s="154" t="str">
        <f>""</f>
        <v/>
      </c>
      <c r="O582" s="154">
        <v>171746619</v>
      </c>
      <c r="P582" s="74" t="s">
        <v>355</v>
      </c>
      <c r="Q582" s="154" t="s">
        <v>342</v>
      </c>
      <c r="R582" s="74" t="s">
        <v>318</v>
      </c>
      <c r="S582" s="73" t="s">
        <v>87</v>
      </c>
      <c r="T582" s="123">
        <v>0.2</v>
      </c>
      <c r="U582" s="123">
        <v>0.1</v>
      </c>
      <c r="V582" s="123">
        <v>0.1</v>
      </c>
      <c r="W582" s="89">
        <v>1</v>
      </c>
      <c r="X582" s="74" t="str">
        <f>""</f>
        <v/>
      </c>
      <c r="Y582" s="75">
        <v>20</v>
      </c>
      <c r="Z582" s="75">
        <v>0</v>
      </c>
    </row>
    <row r="583" spans="1:26" x14ac:dyDescent="0.25">
      <c r="A583" s="163">
        <v>200057461</v>
      </c>
      <c r="B583" s="74" t="s">
        <v>442</v>
      </c>
      <c r="C583" s="163">
        <v>200057461</v>
      </c>
      <c r="D583" s="73" t="s">
        <v>87</v>
      </c>
      <c r="E583" s="123">
        <v>0.6</v>
      </c>
      <c r="F583" s="123">
        <v>0.70000000000000007</v>
      </c>
      <c r="G583" s="89">
        <v>1</v>
      </c>
      <c r="H583" s="50"/>
      <c r="I583" s="75">
        <v>20</v>
      </c>
      <c r="J583" s="75">
        <v>0</v>
      </c>
      <c r="L583" s="74" t="s">
        <v>313</v>
      </c>
      <c r="M583" s="173">
        <v>151533864</v>
      </c>
      <c r="N583" s="74" t="s">
        <v>420</v>
      </c>
      <c r="O583" s="154">
        <v>171746619</v>
      </c>
      <c r="P583" s="74" t="s">
        <v>355</v>
      </c>
      <c r="Q583" s="173">
        <v>1075003952</v>
      </c>
      <c r="R583" s="74" t="s">
        <v>318</v>
      </c>
      <c r="S583" s="73" t="s">
        <v>87</v>
      </c>
      <c r="T583" s="123">
        <v>0.2</v>
      </c>
      <c r="U583" s="123">
        <v>0.1</v>
      </c>
      <c r="V583" s="123">
        <v>0.1</v>
      </c>
      <c r="W583" s="89">
        <v>1</v>
      </c>
      <c r="X583" s="74" t="str">
        <f>""</f>
        <v/>
      </c>
      <c r="Y583" s="75">
        <v>20</v>
      </c>
      <c r="Z583" s="75">
        <v>0</v>
      </c>
    </row>
    <row r="584" spans="1:26" x14ac:dyDescent="0.25">
      <c r="A584" s="163">
        <v>194185477</v>
      </c>
      <c r="B584" s="74" t="s">
        <v>444</v>
      </c>
      <c r="C584" s="163">
        <v>194185477</v>
      </c>
      <c r="D584" s="73" t="s">
        <v>87</v>
      </c>
      <c r="E584" s="123">
        <v>0.6</v>
      </c>
      <c r="F584" s="123">
        <v>0.70000000000000007</v>
      </c>
      <c r="G584" s="89">
        <v>1</v>
      </c>
      <c r="H584" s="50"/>
      <c r="I584" s="75">
        <v>20</v>
      </c>
      <c r="J584" s="75">
        <v>0</v>
      </c>
      <c r="L584" s="74" t="s">
        <v>313</v>
      </c>
      <c r="M584" s="154">
        <v>194185477</v>
      </c>
      <c r="N584" s="74" t="s">
        <v>444</v>
      </c>
      <c r="O584" s="154">
        <v>194253291</v>
      </c>
      <c r="P584" s="74" t="s">
        <v>316</v>
      </c>
      <c r="Q584" s="154" t="s">
        <v>342</v>
      </c>
      <c r="R584" s="74" t="s">
        <v>318</v>
      </c>
      <c r="S584" s="73" t="s">
        <v>87</v>
      </c>
      <c r="T584" s="123">
        <v>0.2</v>
      </c>
      <c r="U584" s="123">
        <v>0.1</v>
      </c>
      <c r="V584" s="123">
        <v>0.1</v>
      </c>
      <c r="W584" s="89">
        <v>1</v>
      </c>
      <c r="X584" s="74" t="str">
        <f>""</f>
        <v/>
      </c>
      <c r="Y584" s="75">
        <v>20</v>
      </c>
      <c r="Z584" s="75">
        <v>0</v>
      </c>
    </row>
    <row r="585" spans="1:26" x14ac:dyDescent="0.25">
      <c r="A585" s="74">
        <v>13645522</v>
      </c>
      <c r="B585" s="74" t="s">
        <v>446</v>
      </c>
      <c r="C585" s="74">
        <v>13645522</v>
      </c>
      <c r="D585" s="73" t="s">
        <v>87</v>
      </c>
      <c r="E585" s="123">
        <v>0.6</v>
      </c>
      <c r="F585" s="123">
        <v>0.70000000000000007</v>
      </c>
      <c r="G585" s="89">
        <v>1</v>
      </c>
      <c r="H585" s="50"/>
      <c r="I585" s="75">
        <v>20</v>
      </c>
      <c r="J585" s="75">
        <v>0</v>
      </c>
      <c r="L585" s="74" t="s">
        <v>313</v>
      </c>
      <c r="M585" s="173">
        <v>90693921</v>
      </c>
      <c r="N585" s="74" t="s">
        <v>347</v>
      </c>
      <c r="O585" s="154">
        <v>90665018</v>
      </c>
      <c r="P585" s="74" t="s">
        <v>348</v>
      </c>
      <c r="Q585" s="154" t="s">
        <v>342</v>
      </c>
      <c r="R585" s="74" t="s">
        <v>318</v>
      </c>
      <c r="S585" s="73" t="s">
        <v>87</v>
      </c>
      <c r="T585" s="123">
        <v>0.2</v>
      </c>
      <c r="U585" s="123">
        <v>0.1</v>
      </c>
      <c r="V585" s="123">
        <v>0.1</v>
      </c>
      <c r="W585" s="89">
        <v>1</v>
      </c>
      <c r="X585" s="74" t="str">
        <f>""</f>
        <v/>
      </c>
      <c r="Y585" s="75">
        <v>20</v>
      </c>
      <c r="Z585" s="75">
        <v>0</v>
      </c>
    </row>
    <row r="586" spans="1:26" x14ac:dyDescent="0.25">
      <c r="A586" s="109">
        <v>194502925</v>
      </c>
      <c r="B586" s="78" t="s">
        <v>447</v>
      </c>
      <c r="C586" s="109">
        <v>194502925</v>
      </c>
      <c r="D586" s="73" t="s">
        <v>87</v>
      </c>
      <c r="E586" s="123">
        <v>0.6</v>
      </c>
      <c r="F586" s="123">
        <v>0.70000000000000007</v>
      </c>
      <c r="G586" s="89">
        <v>1</v>
      </c>
      <c r="H586" s="50"/>
      <c r="I586" s="75">
        <v>20</v>
      </c>
      <c r="J586" s="75">
        <v>0</v>
      </c>
      <c r="L586" s="74" t="s">
        <v>313</v>
      </c>
      <c r="M586" s="154">
        <v>194185477</v>
      </c>
      <c r="N586" s="74" t="s">
        <v>444</v>
      </c>
      <c r="O586" s="154">
        <v>194253291</v>
      </c>
      <c r="P586" s="74" t="s">
        <v>316</v>
      </c>
      <c r="Q586" s="154" t="s">
        <v>342</v>
      </c>
      <c r="R586" s="74" t="s">
        <v>318</v>
      </c>
      <c r="S586" s="73" t="s">
        <v>87</v>
      </c>
      <c r="T586" s="123">
        <v>0.2</v>
      </c>
      <c r="U586" s="123">
        <v>0.1</v>
      </c>
      <c r="V586" s="123">
        <v>0.1</v>
      </c>
      <c r="W586" s="89">
        <v>1</v>
      </c>
      <c r="X586" s="74" t="str">
        <f>""</f>
        <v/>
      </c>
      <c r="Y586" s="75">
        <v>20</v>
      </c>
      <c r="Z586" s="75">
        <v>0</v>
      </c>
    </row>
    <row r="587" spans="1:26" x14ac:dyDescent="0.25">
      <c r="A587" s="109">
        <v>13223235</v>
      </c>
      <c r="B587" s="78" t="s">
        <v>448</v>
      </c>
      <c r="C587" s="109">
        <v>13223235</v>
      </c>
      <c r="D587" s="73" t="s">
        <v>87</v>
      </c>
      <c r="E587" s="123">
        <v>0.6</v>
      </c>
      <c r="F587" s="123">
        <v>0.70000000000000007</v>
      </c>
      <c r="G587" s="89">
        <v>1</v>
      </c>
      <c r="H587" s="50"/>
      <c r="I587" s="75">
        <v>20</v>
      </c>
      <c r="J587" s="75">
        <v>0</v>
      </c>
      <c r="M587" s="154" t="str">
        <f>""</f>
        <v/>
      </c>
      <c r="N587" s="74" t="str">
        <f>""</f>
        <v/>
      </c>
      <c r="O587" s="154" t="s">
        <v>271</v>
      </c>
      <c r="P587" s="74" t="str">
        <f>""</f>
        <v/>
      </c>
      <c r="Q587" s="154" t="str">
        <f>""</f>
        <v/>
      </c>
      <c r="R587" s="74" t="str">
        <f>""</f>
        <v/>
      </c>
      <c r="S587" s="74" t="str">
        <f>""</f>
        <v/>
      </c>
      <c r="T587" s="74" t="str">
        <f>""</f>
        <v/>
      </c>
      <c r="U587" s="74" t="str">
        <f>""</f>
        <v/>
      </c>
      <c r="V587" s="74" t="str">
        <f>""</f>
        <v/>
      </c>
      <c r="W587" s="74" t="str">
        <f>""</f>
        <v/>
      </c>
      <c r="X587" s="74" t="str">
        <f>""</f>
        <v/>
      </c>
      <c r="Y587" s="75">
        <v>20</v>
      </c>
      <c r="Z587" s="74" t="str">
        <f>""</f>
        <v/>
      </c>
    </row>
    <row r="588" spans="1:26" x14ac:dyDescent="0.25">
      <c r="A588" s="163">
        <v>30181000357</v>
      </c>
      <c r="B588" s="78" t="s">
        <v>325</v>
      </c>
      <c r="C588" s="163">
        <v>30181000357</v>
      </c>
      <c r="D588" s="73" t="s">
        <v>87</v>
      </c>
      <c r="E588" s="123">
        <v>0.6</v>
      </c>
      <c r="F588" s="123">
        <v>0.70000000000000007</v>
      </c>
      <c r="G588" s="89">
        <v>1</v>
      </c>
      <c r="H588" s="50"/>
      <c r="I588" s="75">
        <v>20</v>
      </c>
      <c r="J588" s="75">
        <v>0</v>
      </c>
      <c r="L588" s="74" t="s">
        <v>313</v>
      </c>
      <c r="Q588" s="154" t="s">
        <v>342</v>
      </c>
      <c r="R588" s="74" t="s">
        <v>318</v>
      </c>
      <c r="S588" s="73" t="s">
        <v>87</v>
      </c>
      <c r="T588" s="123">
        <v>0.2</v>
      </c>
      <c r="U588" s="123">
        <v>0.1</v>
      </c>
      <c r="V588" s="123">
        <v>0.1</v>
      </c>
      <c r="W588" s="89">
        <v>1</v>
      </c>
      <c r="X588" s="74" t="str">
        <f>""</f>
        <v/>
      </c>
      <c r="Y588" s="75">
        <v>20</v>
      </c>
      <c r="Z588" s="75">
        <v>0</v>
      </c>
    </row>
    <row r="589" spans="1:26" x14ac:dyDescent="0.25">
      <c r="A589" s="109">
        <v>187176414</v>
      </c>
      <c r="B589" s="78" t="s">
        <v>490</v>
      </c>
      <c r="C589" s="109">
        <v>187176414</v>
      </c>
      <c r="D589" s="73" t="s">
        <v>87</v>
      </c>
      <c r="E589" s="123">
        <v>0.6</v>
      </c>
      <c r="F589" s="123">
        <v>0.70000000000000007</v>
      </c>
      <c r="G589" s="89">
        <v>1</v>
      </c>
      <c r="H589" s="50"/>
      <c r="I589" s="75">
        <v>20</v>
      </c>
      <c r="J589" s="75">
        <v>0</v>
      </c>
      <c r="L589" s="74" t="s">
        <v>313</v>
      </c>
      <c r="M589" s="154">
        <v>172993742</v>
      </c>
      <c r="N589" s="74" t="s">
        <v>440</v>
      </c>
      <c r="O589" s="154">
        <v>171746619</v>
      </c>
      <c r="P589" s="74" t="s">
        <v>355</v>
      </c>
      <c r="Q589" s="154" t="s">
        <v>342</v>
      </c>
      <c r="R589" s="74" t="s">
        <v>318</v>
      </c>
      <c r="S589" s="73" t="s">
        <v>87</v>
      </c>
      <c r="T589" s="123">
        <v>0.2</v>
      </c>
      <c r="U589" s="123">
        <v>0.1</v>
      </c>
      <c r="V589" s="123">
        <v>0.1</v>
      </c>
      <c r="W589" s="89">
        <v>1</v>
      </c>
      <c r="X589" s="74" t="str">
        <f>""</f>
        <v/>
      </c>
      <c r="Y589" s="75">
        <v>20</v>
      </c>
      <c r="Z589" s="75">
        <v>0</v>
      </c>
    </row>
    <row r="590" spans="1:26" x14ac:dyDescent="0.25">
      <c r="A590" s="109">
        <v>34168000052</v>
      </c>
      <c r="B590" s="78" t="s">
        <v>438</v>
      </c>
      <c r="C590" s="109">
        <v>34168000052</v>
      </c>
    </row>
    <row r="591" spans="1:26" x14ac:dyDescent="0.25">
      <c r="A591" s="109">
        <v>194253179</v>
      </c>
      <c r="B591" s="78" t="s">
        <v>676</v>
      </c>
      <c r="C591" s="109">
        <v>194253179</v>
      </c>
      <c r="D591" s="73" t="s">
        <v>87</v>
      </c>
      <c r="E591" s="123">
        <v>0.6</v>
      </c>
      <c r="F591" s="123">
        <v>0.70000000000000007</v>
      </c>
      <c r="G591" s="89">
        <v>1</v>
      </c>
      <c r="H591" s="50"/>
      <c r="I591" s="75">
        <v>20</v>
      </c>
      <c r="J591" s="75">
        <v>0</v>
      </c>
      <c r="L591" s="74" t="s">
        <v>313</v>
      </c>
      <c r="M591" s="173">
        <v>183705866</v>
      </c>
      <c r="N591" s="74" t="s">
        <v>434</v>
      </c>
      <c r="O591" s="154">
        <v>194253291</v>
      </c>
      <c r="P591" s="74" t="s">
        <v>316</v>
      </c>
      <c r="Q591" s="154" t="s">
        <v>342</v>
      </c>
      <c r="R591" s="74" t="s">
        <v>318</v>
      </c>
      <c r="S591" s="73" t="s">
        <v>87</v>
      </c>
      <c r="T591" s="123">
        <v>0.2</v>
      </c>
      <c r="U591" s="123">
        <v>0.1</v>
      </c>
      <c r="V591" s="123">
        <v>0.1</v>
      </c>
      <c r="W591" s="89">
        <v>1</v>
      </c>
      <c r="X591" s="74" t="str">
        <f>""</f>
        <v/>
      </c>
      <c r="Y591" s="75">
        <v>20</v>
      </c>
      <c r="Z591" s="75">
        <v>0</v>
      </c>
    </row>
    <row r="592" spans="1:26" x14ac:dyDescent="0.25">
      <c r="A592" s="109">
        <v>113132033</v>
      </c>
      <c r="B592" s="78" t="s">
        <v>527</v>
      </c>
      <c r="C592" s="109">
        <v>113132033</v>
      </c>
      <c r="D592" s="76" t="s">
        <v>76</v>
      </c>
      <c r="E592" s="123">
        <v>0.6</v>
      </c>
      <c r="F592" s="123">
        <v>0.70000000000000007</v>
      </c>
      <c r="G592" s="89">
        <v>3</v>
      </c>
      <c r="H592" s="50"/>
      <c r="I592" s="77">
        <v>20</v>
      </c>
      <c r="J592" s="77">
        <v>1</v>
      </c>
      <c r="K592" s="74" t="s">
        <v>272</v>
      </c>
      <c r="L592" s="74" t="s">
        <v>666</v>
      </c>
      <c r="M592" s="154" t="str">
        <f>""</f>
        <v/>
      </c>
      <c r="N592" s="74" t="str">
        <f>""</f>
        <v/>
      </c>
      <c r="O592" s="154" t="s">
        <v>271</v>
      </c>
      <c r="P592" s="74" t="str">
        <f>""</f>
        <v/>
      </c>
      <c r="Q592" s="154" t="str">
        <f>""</f>
        <v/>
      </c>
      <c r="R592" s="74" t="str">
        <f>""</f>
        <v/>
      </c>
      <c r="S592" s="74" t="str">
        <f>""</f>
        <v/>
      </c>
      <c r="T592" s="74" t="str">
        <f>""</f>
        <v/>
      </c>
      <c r="U592" s="74" t="str">
        <f>""</f>
        <v/>
      </c>
      <c r="V592" s="74" t="str">
        <f>""</f>
        <v/>
      </c>
      <c r="W592" s="74" t="str">
        <f>""</f>
        <v/>
      </c>
      <c r="X592" s="74" t="str">
        <f>""</f>
        <v/>
      </c>
      <c r="Y592" s="75">
        <v>20</v>
      </c>
      <c r="Z592" s="74" t="str">
        <f>""</f>
        <v/>
      </c>
    </row>
    <row r="593" spans="1:26" x14ac:dyDescent="0.25">
      <c r="A593" s="109">
        <v>170600170</v>
      </c>
      <c r="B593" s="78" t="s">
        <v>677</v>
      </c>
      <c r="C593" s="109">
        <v>170600170</v>
      </c>
      <c r="D593" s="73" t="s">
        <v>87</v>
      </c>
      <c r="E593" s="123">
        <v>0.6</v>
      </c>
      <c r="F593" s="123">
        <v>0.70000000000000007</v>
      </c>
      <c r="G593" s="89">
        <v>1</v>
      </c>
      <c r="H593" s="50"/>
      <c r="I593" s="75">
        <v>20</v>
      </c>
      <c r="J593" s="75">
        <v>0</v>
      </c>
      <c r="L593" s="74" t="s">
        <v>666</v>
      </c>
      <c r="M593" s="154" t="str">
        <f>""</f>
        <v/>
      </c>
      <c r="N593" s="74" t="str">
        <f>""</f>
        <v/>
      </c>
      <c r="O593" s="154" t="s">
        <v>271</v>
      </c>
      <c r="P593" s="74" t="str">
        <f>""</f>
        <v/>
      </c>
      <c r="Q593" s="154" t="str">
        <f>""</f>
        <v/>
      </c>
      <c r="R593" s="74" t="str">
        <f>""</f>
        <v/>
      </c>
      <c r="S593" s="74" t="str">
        <f>""</f>
        <v/>
      </c>
      <c r="T593" s="74" t="str">
        <f>""</f>
        <v/>
      </c>
      <c r="U593" s="74" t="str">
        <f>""</f>
        <v/>
      </c>
      <c r="V593" s="74" t="str">
        <f>""</f>
        <v/>
      </c>
      <c r="W593" s="74" t="str">
        <f>""</f>
        <v/>
      </c>
      <c r="X593" s="74" t="str">
        <f>""</f>
        <v/>
      </c>
      <c r="Y593" s="75">
        <v>20</v>
      </c>
      <c r="Z593" s="74" t="str">
        <f>""</f>
        <v/>
      </c>
    </row>
    <row r="594" spans="1:26" x14ac:dyDescent="0.25">
      <c r="A594" s="109">
        <v>1178009988</v>
      </c>
      <c r="B594" s="78" t="s">
        <v>700</v>
      </c>
      <c r="C594" s="109">
        <v>1178009988</v>
      </c>
      <c r="D594" s="76" t="s">
        <v>76</v>
      </c>
      <c r="E594" s="123">
        <v>0.6</v>
      </c>
      <c r="F594" s="123">
        <v>0.70000000000000007</v>
      </c>
      <c r="G594" s="89">
        <v>3</v>
      </c>
      <c r="H594" s="50"/>
      <c r="I594" s="77">
        <v>20</v>
      </c>
      <c r="J594" s="77">
        <v>1</v>
      </c>
      <c r="K594" s="74" t="s">
        <v>272</v>
      </c>
      <c r="L594" s="74" t="s">
        <v>666</v>
      </c>
      <c r="M594" s="154" t="str">
        <f>""</f>
        <v/>
      </c>
      <c r="N594" s="74" t="str">
        <f>""</f>
        <v/>
      </c>
      <c r="O594" s="154" t="s">
        <v>271</v>
      </c>
      <c r="P594" s="74" t="str">
        <f>""</f>
        <v/>
      </c>
      <c r="Q594" s="154" t="str">
        <f>""</f>
        <v/>
      </c>
      <c r="R594" s="74" t="str">
        <f>""</f>
        <v/>
      </c>
      <c r="S594" s="74" t="str">
        <f>""</f>
        <v/>
      </c>
      <c r="T594" s="74" t="str">
        <f>""</f>
        <v/>
      </c>
      <c r="U594" s="74" t="str">
        <f>""</f>
        <v/>
      </c>
      <c r="V594" s="74" t="str">
        <f>""</f>
        <v/>
      </c>
      <c r="W594" s="74" t="str">
        <f>""</f>
        <v/>
      </c>
      <c r="X594" s="74" t="str">
        <f>""</f>
        <v/>
      </c>
      <c r="Y594" s="75">
        <v>20</v>
      </c>
      <c r="Z594" s="74" t="str">
        <f>""</f>
        <v/>
      </c>
    </row>
    <row r="595" spans="1:26" x14ac:dyDescent="0.25">
      <c r="A595" s="74">
        <v>1090003389</v>
      </c>
      <c r="B595" s="74" t="s">
        <v>932</v>
      </c>
      <c r="C595" s="74">
        <v>1090003389</v>
      </c>
      <c r="D595" s="73" t="s">
        <v>87</v>
      </c>
      <c r="E595" s="123">
        <v>0.6</v>
      </c>
      <c r="F595" s="123">
        <v>0.70000000000000007</v>
      </c>
      <c r="G595" s="89">
        <v>1</v>
      </c>
      <c r="H595" s="50"/>
      <c r="I595" s="75">
        <v>20</v>
      </c>
      <c r="J595" s="75">
        <v>0</v>
      </c>
      <c r="L595" s="74" t="s">
        <v>666</v>
      </c>
      <c r="M595" s="154" t="str">
        <f>""</f>
        <v/>
      </c>
      <c r="N595" s="74" t="str">
        <f>""</f>
        <v/>
      </c>
      <c r="O595" s="154" t="s">
        <v>271</v>
      </c>
      <c r="P595" s="74" t="str">
        <f>""</f>
        <v/>
      </c>
      <c r="Q595" s="154" t="str">
        <f>""</f>
        <v/>
      </c>
      <c r="R595" s="74" t="str">
        <f>""</f>
        <v/>
      </c>
      <c r="S595" s="74" t="str">
        <f>""</f>
        <v/>
      </c>
      <c r="T595" s="74" t="str">
        <f>""</f>
        <v/>
      </c>
      <c r="U595" s="74" t="str">
        <f>""</f>
        <v/>
      </c>
      <c r="V595" s="74" t="str">
        <f>""</f>
        <v/>
      </c>
      <c r="W595" s="74" t="str">
        <f>""</f>
        <v/>
      </c>
      <c r="X595" s="74" t="str">
        <f>""</f>
        <v/>
      </c>
      <c r="Y595" s="75">
        <v>20</v>
      </c>
      <c r="Z595" s="74" t="str">
        <f>""</f>
        <v/>
      </c>
    </row>
    <row r="596" spans="1:26" x14ac:dyDescent="0.25">
      <c r="A596" s="109">
        <v>145191062</v>
      </c>
      <c r="B596" s="78" t="s">
        <v>449</v>
      </c>
      <c r="C596" s="109">
        <v>145191062</v>
      </c>
      <c r="D596" s="73" t="s">
        <v>87</v>
      </c>
      <c r="E596" s="123">
        <v>0.6</v>
      </c>
      <c r="F596" s="123">
        <v>0.70000000000000007</v>
      </c>
      <c r="G596" s="89">
        <v>1</v>
      </c>
      <c r="H596" s="50"/>
      <c r="I596" s="75">
        <v>20</v>
      </c>
      <c r="J596" s="75">
        <v>0</v>
      </c>
      <c r="L596" s="74" t="s">
        <v>313</v>
      </c>
      <c r="Q596" s="154" t="s">
        <v>342</v>
      </c>
      <c r="R596" s="74" t="s">
        <v>318</v>
      </c>
      <c r="S596" s="73" t="s">
        <v>87</v>
      </c>
      <c r="T596" s="123">
        <v>0.2</v>
      </c>
      <c r="U596" s="123">
        <v>0.1</v>
      </c>
      <c r="V596" s="123">
        <v>0.1</v>
      </c>
      <c r="W596" s="89">
        <v>1</v>
      </c>
      <c r="X596" s="74" t="s">
        <v>271</v>
      </c>
      <c r="Y596" s="75">
        <v>20</v>
      </c>
      <c r="Z596" s="75">
        <v>0</v>
      </c>
    </row>
    <row r="597" spans="1:26" x14ac:dyDescent="0.25">
      <c r="A597" s="109">
        <v>160071336</v>
      </c>
      <c r="B597" s="78" t="s">
        <v>678</v>
      </c>
      <c r="C597" s="109">
        <v>160071336</v>
      </c>
      <c r="D597" s="73" t="s">
        <v>87</v>
      </c>
      <c r="E597" s="123">
        <v>0.6</v>
      </c>
      <c r="F597" s="123">
        <v>0.70000000000000007</v>
      </c>
      <c r="G597" s="89">
        <v>1</v>
      </c>
      <c r="H597" s="50"/>
      <c r="I597" s="75">
        <v>20</v>
      </c>
      <c r="J597" s="75">
        <v>0</v>
      </c>
      <c r="L597" s="74" t="s">
        <v>313</v>
      </c>
      <c r="M597" s="154">
        <v>162829648</v>
      </c>
      <c r="N597" s="74" t="s">
        <v>431</v>
      </c>
      <c r="O597" s="154">
        <v>171746619</v>
      </c>
      <c r="P597" s="74" t="s">
        <v>355</v>
      </c>
      <c r="Q597" s="154" t="s">
        <v>342</v>
      </c>
      <c r="R597" s="154" t="s">
        <v>318</v>
      </c>
      <c r="S597" s="73" t="s">
        <v>87</v>
      </c>
      <c r="T597" s="123">
        <v>0.2</v>
      </c>
      <c r="U597" s="123">
        <v>0.1</v>
      </c>
      <c r="V597" s="123">
        <v>0.1</v>
      </c>
      <c r="W597" s="89">
        <v>1</v>
      </c>
      <c r="X597" s="74" t="s">
        <v>271</v>
      </c>
      <c r="Y597" s="75">
        <v>20</v>
      </c>
      <c r="Z597" s="75">
        <v>0</v>
      </c>
    </row>
    <row r="598" spans="1:26" x14ac:dyDescent="0.25">
      <c r="A598" s="109">
        <v>197196976</v>
      </c>
      <c r="B598" s="78" t="s">
        <v>685</v>
      </c>
      <c r="C598" s="109">
        <v>197196976</v>
      </c>
      <c r="D598" s="73" t="s">
        <v>87</v>
      </c>
      <c r="E598" s="123">
        <v>0.6</v>
      </c>
      <c r="F598" s="123">
        <v>0.70000000000000007</v>
      </c>
      <c r="G598" s="89">
        <v>1</v>
      </c>
      <c r="H598" s="50"/>
      <c r="I598" s="75">
        <v>20</v>
      </c>
      <c r="J598" s="75">
        <v>0</v>
      </c>
      <c r="L598" s="74" t="s">
        <v>313</v>
      </c>
      <c r="M598" s="154">
        <v>197108674</v>
      </c>
      <c r="N598" s="74" t="s">
        <v>352</v>
      </c>
      <c r="O598" s="154">
        <v>197119470</v>
      </c>
      <c r="P598" s="74" t="s">
        <v>317</v>
      </c>
      <c r="Q598" s="154" t="s">
        <v>342</v>
      </c>
      <c r="R598" s="154" t="s">
        <v>318</v>
      </c>
      <c r="S598" s="73" t="s">
        <v>87</v>
      </c>
      <c r="T598" s="123">
        <v>0.2</v>
      </c>
      <c r="U598" s="123">
        <v>0.1</v>
      </c>
      <c r="V598" s="123">
        <v>0.1</v>
      </c>
      <c r="W598" s="89">
        <v>1</v>
      </c>
      <c r="X598" s="74" t="s">
        <v>271</v>
      </c>
      <c r="Y598" s="75">
        <v>20</v>
      </c>
      <c r="Z598" s="75">
        <v>0</v>
      </c>
    </row>
    <row r="599" spans="1:26" x14ac:dyDescent="0.25">
      <c r="A599" s="109">
        <v>197088877</v>
      </c>
      <c r="B599" s="78" t="s">
        <v>686</v>
      </c>
      <c r="C599" s="109">
        <v>197088877</v>
      </c>
      <c r="D599" s="73" t="s">
        <v>87</v>
      </c>
      <c r="E599" s="123">
        <v>0.6</v>
      </c>
      <c r="F599" s="123">
        <v>0.70000000000000007</v>
      </c>
      <c r="G599" s="89">
        <v>1</v>
      </c>
      <c r="H599" s="50"/>
      <c r="I599" s="75">
        <v>20</v>
      </c>
      <c r="J599" s="75">
        <v>0</v>
      </c>
      <c r="L599" s="74" t="s">
        <v>313</v>
      </c>
      <c r="M599" s="154">
        <v>197108674</v>
      </c>
      <c r="N599" s="74" t="s">
        <v>352</v>
      </c>
      <c r="O599" s="154">
        <v>197119470</v>
      </c>
      <c r="P599" s="74" t="s">
        <v>317</v>
      </c>
      <c r="Q599" s="154" t="s">
        <v>342</v>
      </c>
      <c r="R599" s="154" t="s">
        <v>318</v>
      </c>
      <c r="S599" s="73" t="s">
        <v>87</v>
      </c>
      <c r="T599" s="123">
        <v>0.2</v>
      </c>
      <c r="U599" s="123">
        <v>0.1</v>
      </c>
      <c r="V599" s="123">
        <v>0.1</v>
      </c>
      <c r="W599" s="89">
        <v>1</v>
      </c>
      <c r="X599" s="74" t="s">
        <v>271</v>
      </c>
      <c r="Y599" s="75">
        <v>20</v>
      </c>
      <c r="Z599" s="75">
        <v>0</v>
      </c>
    </row>
    <row r="600" spans="1:26" x14ac:dyDescent="0.25">
      <c r="A600" s="109">
        <v>162351893</v>
      </c>
      <c r="B600" s="78" t="s">
        <v>687</v>
      </c>
      <c r="C600" s="109">
        <v>162351893</v>
      </c>
      <c r="D600" s="73" t="s">
        <v>87</v>
      </c>
      <c r="E600" s="123">
        <v>0.6</v>
      </c>
      <c r="F600" s="123">
        <v>0.70000000000000007</v>
      </c>
      <c r="G600" s="89">
        <v>1</v>
      </c>
      <c r="H600" s="50"/>
      <c r="I600" s="75">
        <v>20</v>
      </c>
      <c r="J600" s="75">
        <v>0</v>
      </c>
      <c r="L600" s="74" t="s">
        <v>313</v>
      </c>
      <c r="M600" s="154">
        <v>162829648</v>
      </c>
      <c r="N600" s="74" t="s">
        <v>431</v>
      </c>
      <c r="O600" s="154">
        <v>171746619</v>
      </c>
      <c r="P600" s="74" t="s">
        <v>355</v>
      </c>
      <c r="Q600" s="154" t="s">
        <v>342</v>
      </c>
      <c r="R600" s="154" t="s">
        <v>318</v>
      </c>
      <c r="S600" s="73" t="s">
        <v>87</v>
      </c>
      <c r="T600" s="123">
        <v>0.2</v>
      </c>
      <c r="U600" s="123">
        <v>0.1</v>
      </c>
      <c r="V600" s="123">
        <v>0.1</v>
      </c>
      <c r="W600" s="89">
        <v>1</v>
      </c>
      <c r="X600" s="74" t="s">
        <v>271</v>
      </c>
      <c r="Y600" s="75">
        <v>20</v>
      </c>
      <c r="Z600" s="75">
        <v>0</v>
      </c>
    </row>
    <row r="601" spans="1:26" x14ac:dyDescent="0.25">
      <c r="A601" s="109">
        <v>194334653</v>
      </c>
      <c r="B601" s="78" t="s">
        <v>336</v>
      </c>
      <c r="C601" s="109">
        <v>194334653</v>
      </c>
      <c r="D601" s="73" t="s">
        <v>87</v>
      </c>
      <c r="E601" s="123">
        <v>0.6</v>
      </c>
      <c r="F601" s="123">
        <v>0.70000000000000007</v>
      </c>
      <c r="G601" s="89">
        <v>1</v>
      </c>
      <c r="H601" s="50"/>
      <c r="I601" s="75">
        <v>20</v>
      </c>
      <c r="J601" s="75">
        <v>0</v>
      </c>
      <c r="L601" s="74" t="s">
        <v>313</v>
      </c>
      <c r="M601" s="154">
        <v>194185477</v>
      </c>
      <c r="N601" s="74" t="s">
        <v>444</v>
      </c>
      <c r="O601" s="154">
        <v>194253291</v>
      </c>
      <c r="P601" s="74" t="s">
        <v>316</v>
      </c>
      <c r="Q601" s="154" t="s">
        <v>342</v>
      </c>
      <c r="R601" s="74" t="s">
        <v>318</v>
      </c>
      <c r="S601" s="73" t="s">
        <v>87</v>
      </c>
      <c r="T601" s="123">
        <v>0.2</v>
      </c>
      <c r="U601" s="123">
        <v>0.1</v>
      </c>
      <c r="V601" s="123">
        <v>0.1</v>
      </c>
      <c r="W601" s="89">
        <v>1</v>
      </c>
      <c r="X601" s="74" t="str">
        <f>""</f>
        <v/>
      </c>
      <c r="Y601" s="75">
        <v>20</v>
      </c>
      <c r="Z601" s="75">
        <v>0</v>
      </c>
    </row>
    <row r="602" spans="1:26" x14ac:dyDescent="0.25">
      <c r="A602" s="109">
        <v>183121547</v>
      </c>
      <c r="B602" s="78" t="s">
        <v>690</v>
      </c>
      <c r="C602" s="109">
        <v>183121547</v>
      </c>
      <c r="D602" s="73" t="s">
        <v>87</v>
      </c>
      <c r="E602" s="123">
        <v>0.6</v>
      </c>
      <c r="F602" s="123">
        <v>0.70000000000000007</v>
      </c>
      <c r="G602" s="89">
        <v>1</v>
      </c>
      <c r="H602" s="50"/>
      <c r="I602" s="75">
        <v>20</v>
      </c>
      <c r="J602" s="75">
        <v>0</v>
      </c>
      <c r="L602" s="74" t="s">
        <v>313</v>
      </c>
      <c r="M602" s="173">
        <v>183705866</v>
      </c>
      <c r="N602" s="74" t="s">
        <v>434</v>
      </c>
      <c r="O602" s="154">
        <v>194253291</v>
      </c>
      <c r="P602" s="74" t="s">
        <v>316</v>
      </c>
      <c r="Q602" s="154" t="s">
        <v>342</v>
      </c>
      <c r="R602" s="74" t="s">
        <v>318</v>
      </c>
      <c r="S602" s="73" t="s">
        <v>87</v>
      </c>
      <c r="T602" s="123">
        <v>0.2</v>
      </c>
      <c r="U602" s="123">
        <v>0.1</v>
      </c>
      <c r="V602" s="123">
        <v>0.1</v>
      </c>
      <c r="W602" s="89">
        <v>1</v>
      </c>
      <c r="X602" s="74" t="str">
        <f>""</f>
        <v/>
      </c>
      <c r="Y602" s="75">
        <v>20</v>
      </c>
      <c r="Z602" s="75">
        <v>0</v>
      </c>
    </row>
    <row r="603" spans="1:26" x14ac:dyDescent="0.25">
      <c r="A603" s="109">
        <v>1181002205</v>
      </c>
      <c r="B603" s="78" t="s">
        <v>691</v>
      </c>
      <c r="C603" s="109">
        <v>1181002205</v>
      </c>
      <c r="D603" s="73" t="s">
        <v>87</v>
      </c>
      <c r="E603" s="123">
        <v>0.6</v>
      </c>
      <c r="F603" s="123">
        <v>0.70000000000000007</v>
      </c>
      <c r="G603" s="89">
        <v>1</v>
      </c>
      <c r="H603" s="50"/>
      <c r="I603" s="75">
        <v>20</v>
      </c>
      <c r="J603" s="75">
        <v>0</v>
      </c>
      <c r="L603" s="74" t="s">
        <v>313</v>
      </c>
      <c r="M603" s="154" t="str">
        <f>""</f>
        <v/>
      </c>
      <c r="O603" s="154">
        <v>171746619</v>
      </c>
      <c r="P603" s="74" t="s">
        <v>355</v>
      </c>
      <c r="Q603" s="154" t="s">
        <v>342</v>
      </c>
      <c r="R603" s="74" t="s">
        <v>318</v>
      </c>
      <c r="S603" s="73" t="s">
        <v>87</v>
      </c>
      <c r="T603" s="123">
        <v>0.2</v>
      </c>
      <c r="U603" s="123">
        <v>0.1</v>
      </c>
      <c r="V603" s="123">
        <v>0.1</v>
      </c>
      <c r="W603" s="89">
        <v>1</v>
      </c>
      <c r="X603" s="74" t="str">
        <f>""</f>
        <v/>
      </c>
      <c r="Y603" s="75">
        <v>20</v>
      </c>
      <c r="Z603" s="75">
        <v>0</v>
      </c>
    </row>
    <row r="604" spans="1:26" x14ac:dyDescent="0.25">
      <c r="A604" s="74">
        <v>173098234</v>
      </c>
      <c r="B604" s="74" t="s">
        <v>693</v>
      </c>
      <c r="C604" s="74">
        <v>173098234</v>
      </c>
      <c r="D604" s="73" t="s">
        <v>87</v>
      </c>
      <c r="E604" s="123">
        <v>0.6</v>
      </c>
      <c r="F604" s="123">
        <v>0.70000000000000007</v>
      </c>
      <c r="G604" s="89">
        <v>1</v>
      </c>
      <c r="H604" s="50"/>
      <c r="I604" s="75">
        <v>20</v>
      </c>
      <c r="J604" s="75">
        <v>0</v>
      </c>
      <c r="L604" s="74" t="s">
        <v>313</v>
      </c>
      <c r="M604" s="154" t="str">
        <f>""</f>
        <v/>
      </c>
      <c r="O604" s="154">
        <v>171746619</v>
      </c>
      <c r="P604" s="74" t="s">
        <v>355</v>
      </c>
      <c r="Q604" s="154" t="s">
        <v>342</v>
      </c>
      <c r="R604" s="74" t="s">
        <v>318</v>
      </c>
      <c r="S604" s="73" t="s">
        <v>87</v>
      </c>
      <c r="T604" s="123">
        <v>0.2</v>
      </c>
      <c r="U604" s="123">
        <v>0.1</v>
      </c>
      <c r="V604" s="123">
        <v>0.1</v>
      </c>
      <c r="W604" s="89">
        <v>1</v>
      </c>
      <c r="X604" s="74" t="str">
        <f>""</f>
        <v/>
      </c>
      <c r="Y604" s="75">
        <v>20</v>
      </c>
      <c r="Z604" s="75">
        <v>0</v>
      </c>
    </row>
    <row r="605" spans="1:26" x14ac:dyDescent="0.25">
      <c r="A605" s="74">
        <v>173366793</v>
      </c>
      <c r="B605" s="74" t="s">
        <v>694</v>
      </c>
      <c r="C605" s="74">
        <v>173366793</v>
      </c>
      <c r="D605" s="73" t="s">
        <v>87</v>
      </c>
      <c r="E605" s="123">
        <v>0.6</v>
      </c>
      <c r="F605" s="123">
        <v>0.70000000000000007</v>
      </c>
      <c r="G605" s="89">
        <v>1</v>
      </c>
      <c r="H605" s="50"/>
      <c r="I605" s="75">
        <v>20</v>
      </c>
      <c r="J605" s="75">
        <v>0</v>
      </c>
      <c r="L605" s="74" t="s">
        <v>313</v>
      </c>
      <c r="M605" s="154" t="str">
        <f>""</f>
        <v/>
      </c>
      <c r="O605" s="154">
        <v>171746619</v>
      </c>
      <c r="P605" s="74" t="s">
        <v>355</v>
      </c>
      <c r="Q605" s="154" t="s">
        <v>342</v>
      </c>
      <c r="R605" s="74" t="s">
        <v>318</v>
      </c>
      <c r="S605" s="73" t="s">
        <v>87</v>
      </c>
      <c r="T605" s="123">
        <v>0.2</v>
      </c>
      <c r="U605" s="123">
        <v>0.1</v>
      </c>
      <c r="V605" s="123">
        <v>0.1</v>
      </c>
      <c r="W605" s="89">
        <v>1</v>
      </c>
      <c r="X605" s="74" t="str">
        <f>""</f>
        <v/>
      </c>
      <c r="Y605" s="75">
        <v>20</v>
      </c>
      <c r="Z605" s="75">
        <v>0</v>
      </c>
    </row>
    <row r="606" spans="1:26" x14ac:dyDescent="0.25">
      <c r="A606" s="74">
        <v>194340202</v>
      </c>
      <c r="B606" s="172" t="s">
        <v>695</v>
      </c>
      <c r="C606" s="74">
        <v>194340202</v>
      </c>
      <c r="D606" s="74" t="s">
        <v>87</v>
      </c>
      <c r="E606" s="174">
        <v>0.6</v>
      </c>
      <c r="F606" s="174">
        <v>0.70000000000000007</v>
      </c>
      <c r="G606" s="90">
        <v>1</v>
      </c>
      <c r="I606" s="79">
        <v>20</v>
      </c>
      <c r="J606" s="79">
        <v>0</v>
      </c>
      <c r="L606" s="74" t="s">
        <v>313</v>
      </c>
      <c r="M606" s="154">
        <v>194185477</v>
      </c>
      <c r="N606" s="74" t="s">
        <v>444</v>
      </c>
      <c r="O606" s="154">
        <v>194253291</v>
      </c>
      <c r="P606" s="74" t="s">
        <v>316</v>
      </c>
      <c r="Q606" s="154" t="s">
        <v>342</v>
      </c>
      <c r="R606" s="74" t="s">
        <v>318</v>
      </c>
      <c r="S606" s="74" t="s">
        <v>87</v>
      </c>
      <c r="T606" s="74">
        <v>0.2</v>
      </c>
      <c r="U606" s="74">
        <v>0.1</v>
      </c>
      <c r="V606" s="74">
        <v>0.1</v>
      </c>
      <c r="W606" s="74">
        <v>1</v>
      </c>
      <c r="X606" s="74" t="s">
        <v>271</v>
      </c>
      <c r="Y606" s="74">
        <v>20</v>
      </c>
      <c r="Z606" s="74">
        <v>0</v>
      </c>
    </row>
    <row r="607" spans="1:26" x14ac:dyDescent="0.25">
      <c r="A607" s="74">
        <v>197133995</v>
      </c>
      <c r="B607" s="74" t="s">
        <v>711</v>
      </c>
      <c r="C607" s="74">
        <v>197133995</v>
      </c>
      <c r="D607" s="73" t="s">
        <v>87</v>
      </c>
      <c r="E607" s="123">
        <v>0.6</v>
      </c>
      <c r="F607" s="123">
        <v>0.70000000000000007</v>
      </c>
      <c r="G607" s="89">
        <v>1</v>
      </c>
      <c r="H607" s="50"/>
      <c r="I607" s="75">
        <v>20</v>
      </c>
      <c r="J607" s="75">
        <v>0</v>
      </c>
      <c r="L607" s="74" t="s">
        <v>313</v>
      </c>
      <c r="M607" s="154">
        <v>197108674</v>
      </c>
      <c r="N607" s="74" t="s">
        <v>352</v>
      </c>
      <c r="O607" s="154">
        <v>197119470</v>
      </c>
      <c r="P607" s="74" t="s">
        <v>317</v>
      </c>
      <c r="Q607" s="154" t="s">
        <v>342</v>
      </c>
      <c r="R607" s="154" t="s">
        <v>318</v>
      </c>
      <c r="S607" s="73" t="s">
        <v>87</v>
      </c>
      <c r="T607" s="123">
        <v>0.2</v>
      </c>
      <c r="U607" s="123">
        <v>0.1</v>
      </c>
      <c r="V607" s="123">
        <v>0.1</v>
      </c>
      <c r="W607" s="89">
        <v>1</v>
      </c>
      <c r="X607" s="74" t="s">
        <v>271</v>
      </c>
      <c r="Y607" s="75">
        <v>20</v>
      </c>
      <c r="Z607" s="75">
        <v>0</v>
      </c>
    </row>
    <row r="608" spans="1:26" x14ac:dyDescent="0.25">
      <c r="A608" s="74">
        <v>162642111</v>
      </c>
      <c r="B608" s="74" t="s">
        <v>712</v>
      </c>
      <c r="C608" s="74">
        <v>162642111</v>
      </c>
      <c r="D608" s="73" t="s">
        <v>87</v>
      </c>
      <c r="E608" s="123">
        <v>0.6</v>
      </c>
      <c r="F608" s="123">
        <v>0.70000000000000007</v>
      </c>
      <c r="G608" s="89">
        <v>1</v>
      </c>
      <c r="H608" s="50"/>
      <c r="I608" s="75">
        <v>20</v>
      </c>
      <c r="J608" s="75">
        <v>0</v>
      </c>
      <c r="L608" s="74" t="s">
        <v>313</v>
      </c>
      <c r="M608" s="154">
        <v>162829648</v>
      </c>
      <c r="N608" s="74" t="s">
        <v>431</v>
      </c>
      <c r="O608" s="154">
        <v>171746619</v>
      </c>
      <c r="P608" s="74" t="s">
        <v>355</v>
      </c>
      <c r="Q608" s="154" t="s">
        <v>342</v>
      </c>
      <c r="R608" s="154" t="s">
        <v>318</v>
      </c>
      <c r="S608" s="73" t="s">
        <v>87</v>
      </c>
      <c r="T608" s="123">
        <v>0.2</v>
      </c>
      <c r="U608" s="123">
        <v>0.1</v>
      </c>
      <c r="V608" s="123">
        <v>0.1</v>
      </c>
      <c r="W608" s="89">
        <v>1</v>
      </c>
      <c r="X608" s="74" t="s">
        <v>271</v>
      </c>
      <c r="Y608" s="75">
        <v>20</v>
      </c>
      <c r="Z608" s="75">
        <v>0</v>
      </c>
    </row>
    <row r="609" spans="1:26" x14ac:dyDescent="0.25">
      <c r="A609" s="74">
        <v>197101747</v>
      </c>
      <c r="B609" s="74" t="s">
        <v>933</v>
      </c>
      <c r="C609" s="74">
        <v>197101747</v>
      </c>
      <c r="D609" s="73" t="s">
        <v>87</v>
      </c>
      <c r="E609" s="123">
        <v>0.6</v>
      </c>
      <c r="F609" s="123">
        <v>0.70000000000000007</v>
      </c>
      <c r="G609" s="89">
        <v>1</v>
      </c>
      <c r="H609" s="50"/>
      <c r="I609" s="75">
        <v>20</v>
      </c>
      <c r="J609" s="75">
        <v>0</v>
      </c>
      <c r="L609" s="74" t="s">
        <v>313</v>
      </c>
      <c r="M609" s="154">
        <v>197108674</v>
      </c>
      <c r="N609" s="74" t="s">
        <v>352</v>
      </c>
      <c r="O609" s="154">
        <v>197119470</v>
      </c>
      <c r="P609" s="74" t="s">
        <v>317</v>
      </c>
      <c r="Q609" s="154" t="s">
        <v>342</v>
      </c>
      <c r="R609" s="154" t="s">
        <v>318</v>
      </c>
      <c r="S609" s="73" t="s">
        <v>87</v>
      </c>
      <c r="T609" s="123">
        <v>0.2</v>
      </c>
      <c r="U609" s="123">
        <v>0.1</v>
      </c>
      <c r="V609" s="123">
        <v>0.1</v>
      </c>
      <c r="W609" s="89">
        <v>1</v>
      </c>
      <c r="X609" s="74" t="s">
        <v>271</v>
      </c>
      <c r="Y609" s="75">
        <v>20</v>
      </c>
      <c r="Z609" s="75">
        <v>0</v>
      </c>
    </row>
    <row r="610" spans="1:26" x14ac:dyDescent="0.25">
      <c r="A610" s="154">
        <v>162829648</v>
      </c>
      <c r="B610" s="74" t="s">
        <v>431</v>
      </c>
      <c r="C610" s="154">
        <v>162829648</v>
      </c>
      <c r="D610" s="73" t="s">
        <v>87</v>
      </c>
      <c r="E610" s="123">
        <v>0.6</v>
      </c>
      <c r="F610" s="123">
        <v>0.70000000000000007</v>
      </c>
      <c r="G610" s="89">
        <v>1</v>
      </c>
      <c r="H610" s="50"/>
      <c r="I610" s="75">
        <v>20</v>
      </c>
      <c r="J610" s="75">
        <v>0</v>
      </c>
      <c r="L610" s="74" t="s">
        <v>313</v>
      </c>
      <c r="M610" s="154">
        <v>162829648</v>
      </c>
      <c r="N610" s="74" t="s">
        <v>431</v>
      </c>
      <c r="O610" s="154">
        <v>171746619</v>
      </c>
      <c r="P610" s="74" t="s">
        <v>355</v>
      </c>
      <c r="Q610" s="154" t="s">
        <v>342</v>
      </c>
      <c r="R610" s="154" t="s">
        <v>318</v>
      </c>
      <c r="S610" s="73" t="s">
        <v>87</v>
      </c>
      <c r="T610" s="123">
        <v>0.2</v>
      </c>
      <c r="U610" s="123">
        <v>0.1</v>
      </c>
      <c r="V610" s="123">
        <v>0.1</v>
      </c>
      <c r="W610" s="89">
        <v>1</v>
      </c>
      <c r="X610" s="74" t="s">
        <v>271</v>
      </c>
      <c r="Y610" s="75">
        <v>20</v>
      </c>
      <c r="Z610" s="75">
        <v>0</v>
      </c>
    </row>
    <row r="611" spans="1:26" x14ac:dyDescent="0.25">
      <c r="A611" s="74">
        <v>197255792</v>
      </c>
      <c r="B611" s="74" t="s">
        <v>934</v>
      </c>
      <c r="C611" s="74">
        <v>197255792</v>
      </c>
      <c r="D611" s="73" t="s">
        <v>87</v>
      </c>
      <c r="E611" s="123">
        <v>0.6</v>
      </c>
      <c r="F611" s="123">
        <v>0.70000000000000007</v>
      </c>
      <c r="G611" s="89">
        <v>1</v>
      </c>
      <c r="H611" s="50"/>
      <c r="I611" s="75">
        <v>20</v>
      </c>
      <c r="J611" s="75">
        <v>0</v>
      </c>
      <c r="L611" s="74" t="s">
        <v>313</v>
      </c>
      <c r="M611" s="154">
        <v>197108674</v>
      </c>
      <c r="N611" s="74" t="s">
        <v>352</v>
      </c>
      <c r="O611" s="154">
        <v>197119470</v>
      </c>
      <c r="P611" s="74" t="s">
        <v>317</v>
      </c>
      <c r="Q611" s="154" t="s">
        <v>342</v>
      </c>
      <c r="R611" s="154" t="s">
        <v>318</v>
      </c>
      <c r="S611" s="73" t="s">
        <v>87</v>
      </c>
      <c r="T611" s="123">
        <v>0.2</v>
      </c>
      <c r="U611" s="123">
        <v>0.1</v>
      </c>
      <c r="V611" s="123">
        <v>0.1</v>
      </c>
      <c r="W611" s="89">
        <v>1</v>
      </c>
      <c r="X611" s="74" t="s">
        <v>271</v>
      </c>
      <c r="Y611" s="75">
        <v>20</v>
      </c>
      <c r="Z611" s="75">
        <v>0</v>
      </c>
    </row>
    <row r="612" spans="1:26" x14ac:dyDescent="0.25">
      <c r="A612" s="74">
        <v>121395518</v>
      </c>
      <c r="B612" s="74" t="s">
        <v>935</v>
      </c>
      <c r="C612" s="74">
        <v>121395518</v>
      </c>
      <c r="D612" s="73" t="s">
        <v>87</v>
      </c>
      <c r="E612" s="123">
        <v>0.6</v>
      </c>
      <c r="F612" s="123">
        <v>0.70000000000000007</v>
      </c>
      <c r="G612" s="89">
        <v>1</v>
      </c>
      <c r="H612" s="50"/>
      <c r="I612" s="75">
        <v>20</v>
      </c>
      <c r="J612" s="75">
        <v>0</v>
      </c>
      <c r="L612" s="74" t="s">
        <v>313</v>
      </c>
      <c r="M612" s="74">
        <v>121395518</v>
      </c>
      <c r="N612" s="74" t="s">
        <v>935</v>
      </c>
      <c r="O612" s="154" t="e">
        <v>#N/A</v>
      </c>
      <c r="P612" s="74" t="e">
        <v>#N/A</v>
      </c>
      <c r="Q612" s="154" t="s">
        <v>342</v>
      </c>
      <c r="R612" s="154" t="s">
        <v>318</v>
      </c>
      <c r="S612" s="73" t="s">
        <v>87</v>
      </c>
      <c r="T612" s="123">
        <v>0.2</v>
      </c>
      <c r="U612" s="123">
        <v>0.1</v>
      </c>
      <c r="V612" s="123">
        <v>0.1</v>
      </c>
      <c r="W612" s="89">
        <v>1</v>
      </c>
      <c r="X612" s="74" t="s">
        <v>271</v>
      </c>
      <c r="Y612" s="75">
        <v>20</v>
      </c>
      <c r="Z612" s="75">
        <v>0</v>
      </c>
    </row>
    <row r="613" spans="1:26" x14ac:dyDescent="0.25">
      <c r="A613" s="74">
        <v>170051386</v>
      </c>
      <c r="B613" s="74" t="s">
        <v>936</v>
      </c>
      <c r="C613" s="74">
        <v>170051386</v>
      </c>
      <c r="D613" s="73" t="s">
        <v>87</v>
      </c>
      <c r="E613" s="123">
        <v>0.6</v>
      </c>
      <c r="F613" s="123">
        <v>0.70000000000000007</v>
      </c>
      <c r="G613" s="89">
        <v>1</v>
      </c>
      <c r="H613" s="50"/>
      <c r="I613" s="75">
        <v>20</v>
      </c>
      <c r="J613" s="75">
        <v>0</v>
      </c>
      <c r="L613" s="74" t="s">
        <v>313</v>
      </c>
      <c r="M613" s="154" t="str">
        <f>""</f>
        <v/>
      </c>
      <c r="O613" s="154">
        <v>171746619</v>
      </c>
      <c r="P613" s="74" t="s">
        <v>355</v>
      </c>
      <c r="Q613" s="154" t="s">
        <v>342</v>
      </c>
      <c r="R613" s="74" t="s">
        <v>318</v>
      </c>
      <c r="S613" s="73" t="s">
        <v>87</v>
      </c>
      <c r="T613" s="123">
        <v>0.2</v>
      </c>
      <c r="U613" s="123">
        <v>0.1</v>
      </c>
      <c r="V613" s="123">
        <v>0.1</v>
      </c>
      <c r="W613" s="89">
        <v>1</v>
      </c>
      <c r="X613" s="74" t="str">
        <f>""</f>
        <v/>
      </c>
      <c r="Y613" s="75">
        <v>20</v>
      </c>
      <c r="Z613" s="75">
        <v>0</v>
      </c>
    </row>
    <row r="614" spans="1:26" x14ac:dyDescent="0.25">
      <c r="A614" s="74">
        <v>186157215</v>
      </c>
      <c r="B614" s="74" t="s">
        <v>349</v>
      </c>
      <c r="C614" s="74">
        <v>186157215</v>
      </c>
      <c r="D614" s="73" t="s">
        <v>87</v>
      </c>
      <c r="E614" s="123">
        <v>0.6</v>
      </c>
      <c r="F614" s="123">
        <v>0.70000000000000007</v>
      </c>
      <c r="G614" s="89">
        <v>1</v>
      </c>
      <c r="H614" s="50"/>
      <c r="I614" s="75">
        <v>20</v>
      </c>
      <c r="J614" s="75">
        <v>0</v>
      </c>
      <c r="L614" s="74" t="s">
        <v>313</v>
      </c>
      <c r="M614" s="154">
        <v>180919922</v>
      </c>
      <c r="N614" s="74" t="s">
        <v>937</v>
      </c>
      <c r="O614" s="154">
        <v>194253291</v>
      </c>
      <c r="P614" s="74" t="s">
        <v>316</v>
      </c>
      <c r="Q614" s="154" t="s">
        <v>342</v>
      </c>
      <c r="R614" s="74" t="s">
        <v>318</v>
      </c>
      <c r="S614" s="74" t="s">
        <v>87</v>
      </c>
      <c r="T614" s="123">
        <v>0.2</v>
      </c>
      <c r="U614" s="123">
        <v>0.1</v>
      </c>
      <c r="V614" s="123">
        <v>0.1</v>
      </c>
      <c r="W614" s="89">
        <v>1</v>
      </c>
      <c r="X614" s="74" t="str">
        <f>""</f>
        <v/>
      </c>
      <c r="Y614" s="75">
        <v>20</v>
      </c>
      <c r="Z614" s="75">
        <v>0</v>
      </c>
    </row>
    <row r="615" spans="1:26" x14ac:dyDescent="0.25">
      <c r="A615" s="74">
        <v>161888197</v>
      </c>
      <c r="B615" s="74" t="s">
        <v>938</v>
      </c>
      <c r="C615" s="74">
        <v>161888197</v>
      </c>
      <c r="D615" s="73" t="s">
        <v>87</v>
      </c>
      <c r="E615" s="123">
        <v>0.6</v>
      </c>
      <c r="F615" s="123">
        <v>0.70000000000000007</v>
      </c>
      <c r="G615" s="89">
        <v>1</v>
      </c>
      <c r="H615" s="50"/>
      <c r="I615" s="75">
        <v>20</v>
      </c>
      <c r="J615" s="75">
        <v>0</v>
      </c>
      <c r="L615" s="74" t="s">
        <v>313</v>
      </c>
      <c r="M615" s="154">
        <v>162829648</v>
      </c>
      <c r="N615" s="74" t="s">
        <v>431</v>
      </c>
      <c r="O615" s="154">
        <v>171746619</v>
      </c>
      <c r="P615" s="74" t="s">
        <v>355</v>
      </c>
      <c r="Q615" s="154" t="s">
        <v>342</v>
      </c>
      <c r="R615" s="154" t="s">
        <v>318</v>
      </c>
      <c r="S615" s="73" t="s">
        <v>87</v>
      </c>
      <c r="T615" s="123">
        <v>0.2</v>
      </c>
      <c r="U615" s="123">
        <v>0.1</v>
      </c>
      <c r="V615" s="123">
        <v>0.1</v>
      </c>
      <c r="W615" s="89">
        <v>1</v>
      </c>
      <c r="X615" s="74" t="s">
        <v>271</v>
      </c>
      <c r="Y615" s="75">
        <v>20</v>
      </c>
      <c r="Z615" s="75">
        <v>0</v>
      </c>
    </row>
    <row r="616" spans="1:26" x14ac:dyDescent="0.25">
      <c r="A616" s="74">
        <v>191798958</v>
      </c>
      <c r="B616" s="74" t="s">
        <v>939</v>
      </c>
      <c r="C616" s="74">
        <v>191798958</v>
      </c>
      <c r="D616" s="73" t="s">
        <v>87</v>
      </c>
      <c r="E616" s="123">
        <v>0.6</v>
      </c>
      <c r="F616" s="123">
        <v>0.70000000000000007</v>
      </c>
      <c r="G616" s="89">
        <v>1</v>
      </c>
      <c r="H616" s="50"/>
      <c r="I616" s="75">
        <v>20</v>
      </c>
      <c r="J616" s="75">
        <v>0</v>
      </c>
      <c r="L616" s="74" t="s">
        <v>313</v>
      </c>
      <c r="M616" s="74">
        <v>191798958</v>
      </c>
      <c r="N616" s="74" t="s">
        <v>939</v>
      </c>
      <c r="O616" s="154">
        <v>197119470</v>
      </c>
      <c r="P616" s="74" t="s">
        <v>317</v>
      </c>
      <c r="Q616" s="154" t="s">
        <v>342</v>
      </c>
      <c r="R616" s="154" t="s">
        <v>318</v>
      </c>
      <c r="S616" s="73" t="s">
        <v>87</v>
      </c>
      <c r="T616" s="123">
        <v>0.2</v>
      </c>
      <c r="U616" s="123">
        <v>0.1</v>
      </c>
      <c r="V616" s="123">
        <v>0.1</v>
      </c>
      <c r="W616" s="89">
        <v>1</v>
      </c>
      <c r="X616" s="74" t="s">
        <v>271</v>
      </c>
      <c r="Y616" s="75">
        <v>20</v>
      </c>
      <c r="Z616" s="75">
        <v>0</v>
      </c>
    </row>
    <row r="617" spans="1:26" x14ac:dyDescent="0.25">
      <c r="A617" s="163">
        <v>172985721</v>
      </c>
      <c r="B617" s="74" t="s">
        <v>940</v>
      </c>
      <c r="C617" s="163">
        <v>172985721</v>
      </c>
      <c r="D617" s="73" t="s">
        <v>87</v>
      </c>
      <c r="E617" s="123">
        <v>0.6</v>
      </c>
      <c r="F617" s="123">
        <v>0.70000000000000007</v>
      </c>
      <c r="G617" s="89">
        <v>1</v>
      </c>
      <c r="H617" s="50"/>
      <c r="I617" s="75">
        <v>20</v>
      </c>
      <c r="J617" s="75">
        <v>0</v>
      </c>
      <c r="L617" s="74" t="s">
        <v>313</v>
      </c>
      <c r="M617" s="154" t="str">
        <f>""</f>
        <v/>
      </c>
      <c r="O617" s="154">
        <v>171746619</v>
      </c>
      <c r="P617" s="74" t="s">
        <v>355</v>
      </c>
      <c r="Q617" s="154" t="s">
        <v>342</v>
      </c>
      <c r="R617" s="74" t="s">
        <v>318</v>
      </c>
      <c r="S617" s="73" t="s">
        <v>87</v>
      </c>
      <c r="T617" s="123">
        <v>0.2</v>
      </c>
      <c r="U617" s="123">
        <v>0.1</v>
      </c>
      <c r="V617" s="123">
        <v>0.1</v>
      </c>
      <c r="W617" s="89">
        <v>1</v>
      </c>
      <c r="X617" s="74" t="str">
        <f>""</f>
        <v/>
      </c>
      <c r="Y617" s="75">
        <v>20</v>
      </c>
      <c r="Z617" s="75">
        <v>0</v>
      </c>
    </row>
    <row r="618" spans="1:26" x14ac:dyDescent="0.25">
      <c r="A618" s="74">
        <v>181978479</v>
      </c>
      <c r="B618" s="74" t="s">
        <v>941</v>
      </c>
      <c r="C618" s="74">
        <v>181978479</v>
      </c>
      <c r="D618" s="73" t="s">
        <v>87</v>
      </c>
      <c r="E618" s="123">
        <v>0.6</v>
      </c>
      <c r="F618" s="123">
        <v>0.70000000000000007</v>
      </c>
      <c r="G618" s="89">
        <v>1</v>
      </c>
      <c r="H618" s="50"/>
      <c r="I618" s="75">
        <v>20</v>
      </c>
      <c r="J618" s="75">
        <v>0</v>
      </c>
      <c r="L618" s="74" t="s">
        <v>313</v>
      </c>
      <c r="M618" s="154">
        <v>180919922</v>
      </c>
      <c r="N618" s="74" t="s">
        <v>937</v>
      </c>
      <c r="O618" s="154">
        <v>194253291</v>
      </c>
      <c r="P618" s="74" t="s">
        <v>316</v>
      </c>
      <c r="Q618" s="154" t="s">
        <v>342</v>
      </c>
      <c r="R618" s="74" t="s">
        <v>318</v>
      </c>
      <c r="S618" s="74" t="s">
        <v>87</v>
      </c>
      <c r="T618" s="123">
        <v>0.2</v>
      </c>
      <c r="U618" s="123">
        <v>0.1</v>
      </c>
      <c r="V618" s="123">
        <v>0.1</v>
      </c>
      <c r="W618" s="89">
        <v>1</v>
      </c>
      <c r="X618" s="74" t="str">
        <f>""</f>
        <v/>
      </c>
      <c r="Y618" s="75">
        <v>20</v>
      </c>
      <c r="Z618" s="75">
        <v>0</v>
      </c>
    </row>
    <row r="619" spans="1:26" x14ac:dyDescent="0.25">
      <c r="A619" s="74">
        <v>194399646</v>
      </c>
      <c r="B619" s="172" t="s">
        <v>942</v>
      </c>
      <c r="C619" s="74">
        <v>194399646</v>
      </c>
      <c r="D619" s="74" t="s">
        <v>87</v>
      </c>
      <c r="E619" s="174">
        <v>0.6</v>
      </c>
      <c r="F619" s="174">
        <v>0.70000000000000007</v>
      </c>
      <c r="G619" s="90">
        <v>1</v>
      </c>
      <c r="I619" s="79">
        <v>20</v>
      </c>
      <c r="J619" s="79">
        <v>0</v>
      </c>
      <c r="L619" s="74" t="s">
        <v>313</v>
      </c>
      <c r="M619" s="154">
        <v>194185477</v>
      </c>
      <c r="N619" s="74" t="s">
        <v>444</v>
      </c>
      <c r="O619" s="154">
        <v>194253291</v>
      </c>
      <c r="P619" s="74" t="s">
        <v>316</v>
      </c>
      <c r="Q619" s="154" t="s">
        <v>342</v>
      </c>
      <c r="R619" s="74" t="s">
        <v>318</v>
      </c>
      <c r="S619" s="74" t="s">
        <v>87</v>
      </c>
      <c r="T619" s="123">
        <v>0.2</v>
      </c>
      <c r="U619" s="123">
        <v>0.1</v>
      </c>
      <c r="V619" s="123">
        <v>0.1</v>
      </c>
      <c r="W619" s="89">
        <v>1</v>
      </c>
      <c r="X619" s="74" t="str">
        <f>""</f>
        <v/>
      </c>
      <c r="Y619" s="75">
        <v>20</v>
      </c>
      <c r="Z619" s="75">
        <v>0</v>
      </c>
    </row>
    <row r="620" spans="1:26" x14ac:dyDescent="0.25">
      <c r="A620" s="74">
        <v>180919922</v>
      </c>
      <c r="B620" s="74" t="s">
        <v>937</v>
      </c>
      <c r="C620" s="74">
        <v>180919922</v>
      </c>
      <c r="D620" s="73" t="s">
        <v>87</v>
      </c>
      <c r="E620" s="123">
        <v>0.6</v>
      </c>
      <c r="F620" s="123">
        <v>0.70000000000000007</v>
      </c>
      <c r="G620" s="89">
        <v>1</v>
      </c>
      <c r="H620" s="50"/>
      <c r="I620" s="75">
        <v>20</v>
      </c>
      <c r="J620" s="75">
        <v>0</v>
      </c>
      <c r="L620" s="74" t="s">
        <v>313</v>
      </c>
      <c r="M620" s="154">
        <v>180919922</v>
      </c>
      <c r="N620" s="74" t="s">
        <v>937</v>
      </c>
      <c r="O620" s="154">
        <v>194253291</v>
      </c>
      <c r="P620" s="74" t="s">
        <v>316</v>
      </c>
      <c r="Q620" s="154" t="s">
        <v>342</v>
      </c>
      <c r="R620" s="74" t="s">
        <v>318</v>
      </c>
      <c r="S620" s="74" t="s">
        <v>87</v>
      </c>
      <c r="T620" s="123">
        <v>0.2</v>
      </c>
      <c r="U620" s="123">
        <v>0.1</v>
      </c>
      <c r="V620" s="123">
        <v>0.1</v>
      </c>
      <c r="W620" s="89">
        <v>1</v>
      </c>
      <c r="X620" s="74" t="str">
        <f>""</f>
        <v/>
      </c>
      <c r="Y620" s="75">
        <v>20</v>
      </c>
      <c r="Z620" s="75">
        <v>0</v>
      </c>
    </row>
    <row r="621" spans="1:26" x14ac:dyDescent="0.25">
      <c r="A621" s="74">
        <v>194399643</v>
      </c>
      <c r="B621" s="172" t="s">
        <v>943</v>
      </c>
      <c r="C621" s="74">
        <v>194399643</v>
      </c>
      <c r="D621" s="74" t="s">
        <v>87</v>
      </c>
      <c r="E621" s="174">
        <v>0.6</v>
      </c>
      <c r="F621" s="174">
        <v>0.70000000000000007</v>
      </c>
      <c r="G621" s="90">
        <v>1</v>
      </c>
      <c r="I621" s="79">
        <v>20</v>
      </c>
      <c r="J621" s="79">
        <v>0</v>
      </c>
      <c r="L621" s="74" t="s">
        <v>313</v>
      </c>
      <c r="M621" s="154">
        <v>194185477</v>
      </c>
      <c r="N621" s="74" t="s">
        <v>444</v>
      </c>
      <c r="O621" s="154">
        <v>194253291</v>
      </c>
      <c r="P621" s="74" t="s">
        <v>316</v>
      </c>
      <c r="Q621" s="154" t="s">
        <v>342</v>
      </c>
      <c r="R621" s="74" t="s">
        <v>318</v>
      </c>
      <c r="S621" s="74" t="s">
        <v>87</v>
      </c>
      <c r="T621" s="123">
        <v>0.2</v>
      </c>
      <c r="U621" s="123">
        <v>0.1</v>
      </c>
      <c r="V621" s="123">
        <v>0.1</v>
      </c>
      <c r="W621" s="89">
        <v>1</v>
      </c>
      <c r="X621" s="74" t="str">
        <f>""</f>
        <v/>
      </c>
      <c r="Y621" s="75">
        <v>20</v>
      </c>
      <c r="Z621" s="75">
        <v>0</v>
      </c>
    </row>
    <row r="622" spans="1:26" x14ac:dyDescent="0.25">
      <c r="A622" s="74">
        <v>194248652</v>
      </c>
      <c r="B622" s="172" t="s">
        <v>944</v>
      </c>
      <c r="C622" s="74">
        <v>194248652</v>
      </c>
      <c r="D622" s="74" t="s">
        <v>87</v>
      </c>
      <c r="E622" s="174">
        <v>0.6</v>
      </c>
      <c r="F622" s="174">
        <v>0.70000000000000007</v>
      </c>
      <c r="G622" s="90">
        <v>1</v>
      </c>
      <c r="I622" s="79">
        <v>20</v>
      </c>
      <c r="J622" s="79">
        <v>0</v>
      </c>
      <c r="L622" s="74" t="s">
        <v>313</v>
      </c>
      <c r="M622" s="154">
        <v>194185477</v>
      </c>
      <c r="N622" s="74" t="s">
        <v>444</v>
      </c>
      <c r="O622" s="154">
        <v>194253291</v>
      </c>
      <c r="P622" s="74" t="s">
        <v>316</v>
      </c>
      <c r="Q622" s="154" t="s">
        <v>342</v>
      </c>
      <c r="R622" s="74" t="s">
        <v>318</v>
      </c>
      <c r="S622" s="74" t="s">
        <v>87</v>
      </c>
      <c r="T622" s="123">
        <v>0.2</v>
      </c>
      <c r="U622" s="123">
        <v>0.1</v>
      </c>
      <c r="V622" s="123">
        <v>0.1</v>
      </c>
      <c r="W622" s="89">
        <v>1</v>
      </c>
      <c r="X622" s="74" t="str">
        <f>""</f>
        <v/>
      </c>
      <c r="Y622" s="75">
        <v>20</v>
      </c>
      <c r="Z622" s="75">
        <v>0</v>
      </c>
    </row>
    <row r="623" spans="1:26" x14ac:dyDescent="0.25">
      <c r="A623" s="74">
        <v>183887919</v>
      </c>
      <c r="B623" s="74" t="s">
        <v>945</v>
      </c>
      <c r="C623" s="74">
        <v>183887919</v>
      </c>
      <c r="D623" s="73" t="s">
        <v>87</v>
      </c>
      <c r="E623" s="123">
        <v>0.6</v>
      </c>
      <c r="F623" s="123">
        <v>0.70000000000000007</v>
      </c>
      <c r="G623" s="89">
        <v>1</v>
      </c>
      <c r="H623" s="50"/>
      <c r="I623" s="75">
        <v>20</v>
      </c>
      <c r="J623" s="75">
        <v>0</v>
      </c>
      <c r="L623" s="74" t="s">
        <v>313</v>
      </c>
      <c r="M623" s="154">
        <v>180919922</v>
      </c>
      <c r="N623" s="74" t="s">
        <v>937</v>
      </c>
      <c r="O623" s="154">
        <v>194253291</v>
      </c>
      <c r="P623" s="74" t="s">
        <v>316</v>
      </c>
      <c r="Q623" s="154" t="s">
        <v>342</v>
      </c>
      <c r="R623" s="74" t="s">
        <v>318</v>
      </c>
      <c r="S623" s="74" t="s">
        <v>87</v>
      </c>
      <c r="T623" s="123">
        <v>0.2</v>
      </c>
      <c r="U623" s="123">
        <v>0.1</v>
      </c>
      <c r="V623" s="123">
        <v>0.1</v>
      </c>
      <c r="W623" s="89">
        <v>1</v>
      </c>
      <c r="X623" s="74" t="str">
        <f>""</f>
        <v/>
      </c>
      <c r="Y623" s="75">
        <v>20</v>
      </c>
      <c r="Z623" s="75">
        <v>0</v>
      </c>
    </row>
    <row r="624" spans="1:26" x14ac:dyDescent="0.25">
      <c r="A624" s="74">
        <v>191506683</v>
      </c>
      <c r="B624" s="74" t="s">
        <v>946</v>
      </c>
      <c r="C624" s="74">
        <v>191506683</v>
      </c>
      <c r="D624" s="73" t="s">
        <v>87</v>
      </c>
      <c r="E624" s="123">
        <v>0.6</v>
      </c>
      <c r="F624" s="123">
        <v>0.70000000000000007</v>
      </c>
      <c r="G624" s="89">
        <v>1</v>
      </c>
      <c r="H624" s="50"/>
      <c r="I624" s="75">
        <v>20</v>
      </c>
      <c r="J624" s="75">
        <v>0</v>
      </c>
      <c r="L624" s="74" t="s">
        <v>313</v>
      </c>
      <c r="M624" s="74">
        <v>191506683</v>
      </c>
      <c r="N624" s="74" t="s">
        <v>946</v>
      </c>
      <c r="O624" s="154">
        <v>197119470</v>
      </c>
      <c r="P624" s="74" t="s">
        <v>317</v>
      </c>
      <c r="Q624" s="154" t="s">
        <v>342</v>
      </c>
      <c r="R624" s="154" t="s">
        <v>318</v>
      </c>
      <c r="S624" s="73" t="s">
        <v>87</v>
      </c>
      <c r="T624" s="123">
        <v>0.2</v>
      </c>
      <c r="U624" s="123">
        <v>0.1</v>
      </c>
      <c r="V624" s="123">
        <v>0.1</v>
      </c>
      <c r="W624" s="89">
        <v>1</v>
      </c>
      <c r="X624" s="74" t="s">
        <v>271</v>
      </c>
      <c r="Y624" s="75">
        <v>20</v>
      </c>
      <c r="Z624" s="75">
        <v>0</v>
      </c>
    </row>
    <row r="625" spans="1:26" x14ac:dyDescent="0.25">
      <c r="A625" s="74">
        <v>191601417</v>
      </c>
      <c r="B625" s="74" t="s">
        <v>947</v>
      </c>
      <c r="C625" s="74">
        <v>191601417</v>
      </c>
      <c r="D625" s="73" t="s">
        <v>87</v>
      </c>
      <c r="E625" s="123">
        <v>0.6</v>
      </c>
      <c r="F625" s="123">
        <v>0.70000000000000007</v>
      </c>
      <c r="G625" s="89">
        <v>1</v>
      </c>
      <c r="H625" s="50"/>
      <c r="I625" s="75">
        <v>20</v>
      </c>
      <c r="J625" s="75">
        <v>0</v>
      </c>
      <c r="L625" s="74" t="s">
        <v>313</v>
      </c>
      <c r="M625" s="74">
        <v>191506683</v>
      </c>
      <c r="N625" s="74" t="s">
        <v>946</v>
      </c>
      <c r="O625" s="154">
        <v>197119470</v>
      </c>
      <c r="P625" s="74" t="s">
        <v>317</v>
      </c>
      <c r="Q625" s="154" t="s">
        <v>342</v>
      </c>
      <c r="R625" s="154" t="s">
        <v>318</v>
      </c>
      <c r="S625" s="73" t="s">
        <v>87</v>
      </c>
      <c r="T625" s="123">
        <v>0.2</v>
      </c>
      <c r="U625" s="123">
        <v>0.1</v>
      </c>
      <c r="V625" s="123">
        <v>0.1</v>
      </c>
      <c r="W625" s="89">
        <v>1</v>
      </c>
      <c r="X625" s="74" t="s">
        <v>271</v>
      </c>
      <c r="Y625" s="75">
        <v>20</v>
      </c>
      <c r="Z625" s="75">
        <v>0</v>
      </c>
    </row>
    <row r="626" spans="1:26" x14ac:dyDescent="0.25">
      <c r="A626" s="74">
        <v>173361490</v>
      </c>
      <c r="B626" s="74" t="s">
        <v>948</v>
      </c>
      <c r="C626" s="74">
        <v>173361490</v>
      </c>
      <c r="D626" s="73" t="s">
        <v>87</v>
      </c>
      <c r="E626" s="123">
        <v>0.6</v>
      </c>
      <c r="F626" s="123">
        <v>0.70000000000000007</v>
      </c>
      <c r="G626" s="89">
        <v>1</v>
      </c>
      <c r="H626" s="50"/>
      <c r="I626" s="75">
        <v>20</v>
      </c>
      <c r="J626" s="75">
        <v>0</v>
      </c>
      <c r="L626" s="74" t="s">
        <v>313</v>
      </c>
      <c r="M626" s="173">
        <v>172045364</v>
      </c>
      <c r="N626" s="74" t="s">
        <v>407</v>
      </c>
      <c r="O626" s="154">
        <v>171746619</v>
      </c>
      <c r="P626" s="74" t="s">
        <v>355</v>
      </c>
      <c r="Q626" s="154" t="s">
        <v>342</v>
      </c>
      <c r="R626" s="154" t="s">
        <v>318</v>
      </c>
      <c r="S626" s="73" t="s">
        <v>87</v>
      </c>
      <c r="T626" s="123">
        <v>0.2</v>
      </c>
      <c r="U626" s="123">
        <v>0.1</v>
      </c>
      <c r="V626" s="123">
        <v>0.1</v>
      </c>
      <c r="W626" s="89">
        <v>1</v>
      </c>
      <c r="X626" s="74" t="s">
        <v>271</v>
      </c>
      <c r="Y626" s="75">
        <v>20</v>
      </c>
      <c r="Z626" s="75">
        <v>0</v>
      </c>
    </row>
    <row r="627" spans="1:26" x14ac:dyDescent="0.25">
      <c r="A627" s="74">
        <v>183902344</v>
      </c>
      <c r="B627" s="74" t="s">
        <v>949</v>
      </c>
      <c r="C627" s="74">
        <v>183902344</v>
      </c>
      <c r="D627" s="73" t="s">
        <v>87</v>
      </c>
      <c r="E627" s="123">
        <v>0.6</v>
      </c>
      <c r="F627" s="123">
        <v>0.70000000000000007</v>
      </c>
      <c r="G627" s="89">
        <v>1</v>
      </c>
      <c r="H627" s="50"/>
      <c r="I627" s="75">
        <v>20</v>
      </c>
      <c r="J627" s="75">
        <v>0</v>
      </c>
      <c r="L627" s="74" t="s">
        <v>313</v>
      </c>
      <c r="M627" s="173">
        <v>183705866</v>
      </c>
      <c r="N627" s="74" t="s">
        <v>434</v>
      </c>
      <c r="O627" s="154">
        <v>194253291</v>
      </c>
      <c r="P627" s="74" t="s">
        <v>316</v>
      </c>
      <c r="Q627" s="154" t="s">
        <v>342</v>
      </c>
      <c r="R627" s="74" t="s">
        <v>318</v>
      </c>
      <c r="S627" s="73" t="s">
        <v>87</v>
      </c>
      <c r="T627" s="123">
        <v>0.2</v>
      </c>
      <c r="U627" s="123">
        <v>0.1</v>
      </c>
      <c r="V627" s="123">
        <v>0.1</v>
      </c>
      <c r="W627" s="89">
        <v>1</v>
      </c>
      <c r="X627" s="74" t="str">
        <f>""</f>
        <v/>
      </c>
      <c r="Y627" s="75">
        <v>20</v>
      </c>
      <c r="Z627" s="75">
        <v>0</v>
      </c>
    </row>
    <row r="628" spans="1:26" x14ac:dyDescent="0.25">
      <c r="A628" s="74">
        <v>174189467</v>
      </c>
      <c r="B628" s="74" t="s">
        <v>950</v>
      </c>
      <c r="C628" s="74">
        <v>174189467</v>
      </c>
      <c r="D628" s="73" t="s">
        <v>87</v>
      </c>
      <c r="E628" s="123">
        <v>0.6</v>
      </c>
      <c r="F628" s="123">
        <v>0.70000000000000007</v>
      </c>
      <c r="G628" s="89">
        <v>1</v>
      </c>
      <c r="H628" s="50"/>
      <c r="I628" s="75">
        <v>20</v>
      </c>
      <c r="J628" s="75">
        <v>0</v>
      </c>
      <c r="L628" s="74" t="s">
        <v>313</v>
      </c>
      <c r="M628" s="154" t="str">
        <f>""</f>
        <v/>
      </c>
      <c r="O628" s="154">
        <v>171746619</v>
      </c>
      <c r="P628" s="74" t="s">
        <v>355</v>
      </c>
      <c r="Q628" s="154" t="s">
        <v>342</v>
      </c>
      <c r="R628" s="74" t="s">
        <v>318</v>
      </c>
      <c r="S628" s="73" t="s">
        <v>87</v>
      </c>
      <c r="T628" s="123">
        <v>0.2</v>
      </c>
      <c r="U628" s="123">
        <v>0.1</v>
      </c>
      <c r="V628" s="123">
        <v>0.1</v>
      </c>
      <c r="W628" s="89">
        <v>1</v>
      </c>
      <c r="X628" s="74" t="str">
        <f>""</f>
        <v/>
      </c>
      <c r="Y628" s="75">
        <v>20</v>
      </c>
      <c r="Z628" s="75">
        <v>0</v>
      </c>
    </row>
    <row r="629" spans="1:26" x14ac:dyDescent="0.25">
      <c r="A629" s="74">
        <v>191129654</v>
      </c>
      <c r="B629" s="74" t="s">
        <v>951</v>
      </c>
      <c r="C629" s="74">
        <v>191129654</v>
      </c>
      <c r="D629" s="73" t="s">
        <v>87</v>
      </c>
      <c r="E629" s="123">
        <v>0.6</v>
      </c>
      <c r="F629" s="123">
        <v>0.70000000000000007</v>
      </c>
      <c r="G629" s="89">
        <v>1</v>
      </c>
      <c r="H629" s="50"/>
      <c r="I629" s="75">
        <v>20</v>
      </c>
      <c r="J629" s="75">
        <v>0</v>
      </c>
      <c r="L629" s="74" t="s">
        <v>313</v>
      </c>
      <c r="M629" s="74">
        <v>191506683</v>
      </c>
      <c r="N629" s="74" t="s">
        <v>946</v>
      </c>
      <c r="O629" s="154">
        <v>197119470</v>
      </c>
      <c r="P629" s="74" t="s">
        <v>317</v>
      </c>
      <c r="Q629" s="154" t="s">
        <v>342</v>
      </c>
      <c r="R629" s="154" t="s">
        <v>318</v>
      </c>
      <c r="S629" s="73" t="s">
        <v>87</v>
      </c>
      <c r="T629" s="123">
        <v>0.2</v>
      </c>
      <c r="U629" s="123">
        <v>0.1</v>
      </c>
      <c r="V629" s="123">
        <v>0.1</v>
      </c>
      <c r="W629" s="89">
        <v>1</v>
      </c>
      <c r="X629" s="74" t="s">
        <v>271</v>
      </c>
      <c r="Y629" s="75">
        <v>20</v>
      </c>
      <c r="Z629" s="75">
        <v>0</v>
      </c>
    </row>
    <row r="630" spans="1:26" x14ac:dyDescent="0.25">
      <c r="A630" s="74">
        <v>197096426</v>
      </c>
      <c r="B630" s="74" t="s">
        <v>952</v>
      </c>
      <c r="C630" s="74">
        <v>197096426</v>
      </c>
      <c r="D630" s="73" t="s">
        <v>87</v>
      </c>
      <c r="E630" s="123">
        <v>0.6</v>
      </c>
      <c r="F630" s="123">
        <v>0.70000000000000007</v>
      </c>
      <c r="G630" s="89">
        <v>1</v>
      </c>
      <c r="H630" s="50"/>
      <c r="I630" s="75">
        <v>20</v>
      </c>
      <c r="J630" s="75">
        <v>0</v>
      </c>
      <c r="L630" s="74" t="s">
        <v>313</v>
      </c>
      <c r="M630" s="154">
        <v>197108674</v>
      </c>
      <c r="N630" s="74" t="s">
        <v>352</v>
      </c>
      <c r="O630" s="154">
        <v>197119470</v>
      </c>
      <c r="P630" s="74" t="s">
        <v>317</v>
      </c>
      <c r="Q630" s="154" t="s">
        <v>342</v>
      </c>
      <c r="R630" s="154" t="s">
        <v>318</v>
      </c>
      <c r="S630" s="73" t="s">
        <v>87</v>
      </c>
      <c r="T630" s="123">
        <v>0.2</v>
      </c>
      <c r="U630" s="123">
        <v>0.1</v>
      </c>
      <c r="V630" s="123">
        <v>0.1</v>
      </c>
      <c r="W630" s="89">
        <v>1</v>
      </c>
      <c r="X630" s="74" t="s">
        <v>271</v>
      </c>
      <c r="Y630" s="75">
        <v>20</v>
      </c>
      <c r="Z630" s="75">
        <v>0</v>
      </c>
    </row>
    <row r="631" spans="1:26" x14ac:dyDescent="0.25">
      <c r="A631" s="74">
        <v>11458997</v>
      </c>
      <c r="B631" s="74" t="s">
        <v>953</v>
      </c>
      <c r="C631" s="74">
        <v>11458997</v>
      </c>
      <c r="D631" s="73" t="s">
        <v>87</v>
      </c>
      <c r="E631" s="123">
        <v>0.6</v>
      </c>
      <c r="F631" s="123">
        <v>0.70000000000000007</v>
      </c>
      <c r="G631" s="89">
        <v>1</v>
      </c>
      <c r="H631" s="50"/>
      <c r="I631" s="75">
        <v>20</v>
      </c>
      <c r="J631" s="75">
        <v>0</v>
      </c>
      <c r="L631" s="74" t="s">
        <v>313</v>
      </c>
      <c r="M631" s="173">
        <v>151533864</v>
      </c>
      <c r="N631" s="74" t="s">
        <v>420</v>
      </c>
      <c r="O631" s="154">
        <v>171746619</v>
      </c>
      <c r="P631" s="74" t="s">
        <v>355</v>
      </c>
      <c r="Q631" s="154" t="s">
        <v>342</v>
      </c>
      <c r="R631" s="74" t="s">
        <v>318</v>
      </c>
      <c r="S631" s="73" t="s">
        <v>87</v>
      </c>
      <c r="T631" s="123">
        <v>0.2</v>
      </c>
      <c r="U631" s="123">
        <v>0.1</v>
      </c>
      <c r="V631" s="123">
        <v>0.1</v>
      </c>
      <c r="W631" s="89">
        <v>1</v>
      </c>
      <c r="X631" s="74" t="str">
        <f>""</f>
        <v/>
      </c>
      <c r="Y631" s="75">
        <v>20</v>
      </c>
      <c r="Z631" s="75">
        <v>0</v>
      </c>
    </row>
    <row r="632" spans="1:26" x14ac:dyDescent="0.25">
      <c r="A632" s="74">
        <v>172047050</v>
      </c>
      <c r="B632" s="74" t="s">
        <v>954</v>
      </c>
      <c r="C632" s="74">
        <v>172047050</v>
      </c>
      <c r="D632" s="73" t="s">
        <v>87</v>
      </c>
      <c r="E632" s="123">
        <v>0.6</v>
      </c>
      <c r="F632" s="123">
        <v>0.70000000000000007</v>
      </c>
      <c r="G632" s="89">
        <v>1</v>
      </c>
      <c r="H632" s="50"/>
      <c r="I632" s="75">
        <v>20</v>
      </c>
      <c r="J632" s="75">
        <v>0</v>
      </c>
      <c r="L632" s="74" t="s">
        <v>313</v>
      </c>
      <c r="M632" s="173">
        <v>172045364</v>
      </c>
      <c r="N632" s="74" t="s">
        <v>407</v>
      </c>
      <c r="O632" s="154">
        <v>171746619</v>
      </c>
      <c r="P632" s="74" t="s">
        <v>355</v>
      </c>
      <c r="Q632" s="154" t="s">
        <v>342</v>
      </c>
      <c r="R632" s="154" t="s">
        <v>318</v>
      </c>
      <c r="S632" s="73" t="s">
        <v>87</v>
      </c>
      <c r="T632" s="123">
        <v>0.2</v>
      </c>
      <c r="U632" s="123">
        <v>0.1</v>
      </c>
      <c r="V632" s="123">
        <v>0.1</v>
      </c>
      <c r="W632" s="89">
        <v>1</v>
      </c>
      <c r="X632" s="74" t="s">
        <v>271</v>
      </c>
      <c r="Y632" s="75">
        <v>20</v>
      </c>
      <c r="Z632" s="75">
        <v>0</v>
      </c>
    </row>
    <row r="633" spans="1:26" x14ac:dyDescent="0.25">
      <c r="A633" s="74">
        <v>172599449</v>
      </c>
      <c r="B633" s="74" t="s">
        <v>955</v>
      </c>
      <c r="C633" s="74">
        <v>172599449</v>
      </c>
      <c r="D633" s="73" t="s">
        <v>87</v>
      </c>
      <c r="E633" s="123">
        <v>0.6</v>
      </c>
      <c r="F633" s="123">
        <v>0.70000000000000007</v>
      </c>
      <c r="G633" s="89">
        <v>1</v>
      </c>
      <c r="H633" s="50"/>
      <c r="I633" s="75">
        <v>20</v>
      </c>
      <c r="J633" s="75">
        <v>0</v>
      </c>
      <c r="L633" s="74" t="s">
        <v>313</v>
      </c>
      <c r="M633" s="173">
        <v>151533864</v>
      </c>
      <c r="N633" s="74" t="s">
        <v>420</v>
      </c>
      <c r="O633" s="154">
        <v>171746619</v>
      </c>
      <c r="P633" s="74" t="s">
        <v>355</v>
      </c>
      <c r="Q633" s="154" t="s">
        <v>342</v>
      </c>
      <c r="R633" s="74" t="s">
        <v>318</v>
      </c>
      <c r="S633" s="73" t="s">
        <v>87</v>
      </c>
      <c r="T633" s="123">
        <v>0.2</v>
      </c>
      <c r="U633" s="123">
        <v>0.1</v>
      </c>
      <c r="V633" s="123">
        <v>0.1</v>
      </c>
      <c r="W633" s="89">
        <v>1</v>
      </c>
      <c r="X633" s="74" t="str">
        <f>""</f>
        <v/>
      </c>
      <c r="Y633" s="75">
        <v>20</v>
      </c>
      <c r="Z633" s="75">
        <v>0</v>
      </c>
    </row>
    <row r="634" spans="1:26" x14ac:dyDescent="0.25">
      <c r="A634" s="74">
        <v>190871997</v>
      </c>
      <c r="B634" s="74" t="s">
        <v>956</v>
      </c>
      <c r="C634" s="74">
        <v>190871997</v>
      </c>
      <c r="D634" s="73" t="s">
        <v>87</v>
      </c>
      <c r="E634" s="123">
        <v>0.6</v>
      </c>
      <c r="F634" s="123">
        <v>0.70000000000000007</v>
      </c>
      <c r="G634" s="89">
        <v>1</v>
      </c>
      <c r="H634" s="50"/>
      <c r="I634" s="75">
        <v>20</v>
      </c>
      <c r="J634" s="75">
        <v>0</v>
      </c>
      <c r="L634" s="74" t="s">
        <v>313</v>
      </c>
      <c r="M634" s="154">
        <v>194185477</v>
      </c>
      <c r="N634" s="74" t="s">
        <v>444</v>
      </c>
      <c r="O634" s="154">
        <v>194253291</v>
      </c>
      <c r="P634" s="74" t="s">
        <v>316</v>
      </c>
      <c r="Q634" s="154" t="s">
        <v>342</v>
      </c>
      <c r="R634" s="74" t="s">
        <v>318</v>
      </c>
      <c r="S634" s="73" t="s">
        <v>87</v>
      </c>
      <c r="T634" s="123">
        <v>0.2</v>
      </c>
      <c r="U634" s="123">
        <v>0.1</v>
      </c>
      <c r="V634" s="123">
        <v>0.1</v>
      </c>
      <c r="W634" s="89">
        <v>1</v>
      </c>
      <c r="X634" s="74" t="str">
        <f>""</f>
        <v/>
      </c>
      <c r="Y634" s="75">
        <v>20</v>
      </c>
      <c r="Z634" s="75">
        <v>0</v>
      </c>
    </row>
    <row r="635" spans="1:26" x14ac:dyDescent="0.25">
      <c r="A635" s="74">
        <v>161586337</v>
      </c>
      <c r="B635" s="74" t="s">
        <v>957</v>
      </c>
      <c r="C635" s="74">
        <v>161586337</v>
      </c>
      <c r="D635" s="73" t="s">
        <v>87</v>
      </c>
      <c r="E635" s="123">
        <v>0.6</v>
      </c>
      <c r="F635" s="123">
        <v>0.70000000000000007</v>
      </c>
      <c r="G635" s="89">
        <v>1</v>
      </c>
      <c r="H635" s="50"/>
      <c r="I635" s="75">
        <v>20</v>
      </c>
      <c r="J635" s="75">
        <v>0</v>
      </c>
      <c r="L635" s="74" t="s">
        <v>313</v>
      </c>
      <c r="M635" s="154">
        <v>162829648</v>
      </c>
      <c r="N635" s="74" t="s">
        <v>431</v>
      </c>
      <c r="O635" s="154">
        <v>171746619</v>
      </c>
      <c r="P635" s="74" t="s">
        <v>355</v>
      </c>
      <c r="Q635" s="154" t="s">
        <v>342</v>
      </c>
      <c r="R635" s="154" t="s">
        <v>318</v>
      </c>
      <c r="S635" s="73" t="s">
        <v>87</v>
      </c>
      <c r="T635" s="123">
        <v>0.2</v>
      </c>
      <c r="U635" s="123">
        <v>0.1</v>
      </c>
      <c r="V635" s="123">
        <v>0.1</v>
      </c>
      <c r="W635" s="89">
        <v>1</v>
      </c>
      <c r="X635" s="74" t="s">
        <v>271</v>
      </c>
      <c r="Y635" s="75">
        <v>20</v>
      </c>
      <c r="Z635" s="75">
        <v>0</v>
      </c>
    </row>
    <row r="636" spans="1:26" x14ac:dyDescent="0.25">
      <c r="A636" s="74">
        <v>194325795</v>
      </c>
      <c r="B636" s="74" t="s">
        <v>958</v>
      </c>
      <c r="C636" s="74">
        <v>194325795</v>
      </c>
      <c r="D636" s="73" t="s">
        <v>87</v>
      </c>
      <c r="E636" s="123">
        <v>0.6</v>
      </c>
      <c r="F636" s="123">
        <v>0.70000000000000007</v>
      </c>
      <c r="G636" s="89">
        <v>1</v>
      </c>
      <c r="H636" s="50"/>
      <c r="I636" s="75">
        <v>20</v>
      </c>
      <c r="J636" s="75">
        <v>0</v>
      </c>
      <c r="L636" s="74" t="s">
        <v>313</v>
      </c>
      <c r="M636" s="154">
        <v>194185477</v>
      </c>
      <c r="N636" s="74" t="s">
        <v>444</v>
      </c>
      <c r="O636" s="154">
        <v>194253291</v>
      </c>
      <c r="P636" s="74" t="s">
        <v>316</v>
      </c>
      <c r="Q636" s="154" t="s">
        <v>342</v>
      </c>
      <c r="R636" s="74" t="s">
        <v>318</v>
      </c>
      <c r="S636" s="73" t="s">
        <v>87</v>
      </c>
      <c r="T636" s="123">
        <v>0.2</v>
      </c>
      <c r="U636" s="123">
        <v>0.1</v>
      </c>
      <c r="V636" s="123">
        <v>0.1</v>
      </c>
      <c r="W636" s="89">
        <v>1</v>
      </c>
      <c r="X636" s="74" t="str">
        <f>""</f>
        <v/>
      </c>
      <c r="Y636" s="75">
        <v>20</v>
      </c>
      <c r="Z636" s="75">
        <v>0</v>
      </c>
    </row>
    <row r="637" spans="1:26" x14ac:dyDescent="0.25">
      <c r="A637" s="74">
        <v>13529829</v>
      </c>
      <c r="B637" s="74" t="s">
        <v>999</v>
      </c>
      <c r="C637" s="74">
        <v>13529829</v>
      </c>
      <c r="D637" s="73" t="s">
        <v>110</v>
      </c>
      <c r="E637" s="123">
        <v>0.6</v>
      </c>
      <c r="F637" s="123">
        <v>0.70000000000000007</v>
      </c>
      <c r="G637" s="89">
        <v>1</v>
      </c>
      <c r="H637" s="50"/>
      <c r="I637" s="75">
        <v>20</v>
      </c>
      <c r="J637" s="75">
        <v>0</v>
      </c>
      <c r="L637" s="74" t="s">
        <v>666</v>
      </c>
      <c r="M637" s="154">
        <v>30183000015</v>
      </c>
      <c r="N637" s="74" t="s">
        <v>80</v>
      </c>
      <c r="O637" s="154" t="e">
        <v>#N/A</v>
      </c>
      <c r="P637" s="74" t="e">
        <v>#N/A</v>
      </c>
      <c r="Q637" s="154" t="str">
        <f>""</f>
        <v/>
      </c>
      <c r="R637" s="74" t="str">
        <f>""</f>
        <v/>
      </c>
      <c r="S637" s="74" t="str">
        <f>""</f>
        <v/>
      </c>
      <c r="T637" s="74" t="str">
        <f>""</f>
        <v/>
      </c>
      <c r="U637" s="74" t="str">
        <f>""</f>
        <v/>
      </c>
      <c r="V637" s="74" t="str">
        <f>""</f>
        <v/>
      </c>
      <c r="W637" s="74" t="str">
        <f>""</f>
        <v/>
      </c>
      <c r="X637" s="74" t="str">
        <f>""</f>
        <v/>
      </c>
      <c r="Y637" s="74" t="str">
        <f>""</f>
        <v/>
      </c>
      <c r="Z637" s="74" t="str">
        <f>""</f>
        <v/>
      </c>
    </row>
    <row r="638" spans="1:26" x14ac:dyDescent="0.25">
      <c r="A638" s="74">
        <v>30190000027</v>
      </c>
      <c r="B638" s="74" t="s">
        <v>983</v>
      </c>
      <c r="C638" s="74">
        <v>30190000027</v>
      </c>
      <c r="D638" s="73" t="s">
        <v>87</v>
      </c>
      <c r="E638" s="123">
        <v>0.6</v>
      </c>
      <c r="F638" s="123">
        <v>0.70000000000000007</v>
      </c>
      <c r="G638" s="89">
        <v>1</v>
      </c>
      <c r="H638" s="50"/>
      <c r="I638" s="75">
        <v>20</v>
      </c>
      <c r="J638" s="75">
        <v>0</v>
      </c>
      <c r="K638" s="74"/>
      <c r="L638" s="74" t="s">
        <v>666</v>
      </c>
      <c r="M638" s="154" t="str">
        <f>""</f>
        <v/>
      </c>
      <c r="N638" s="74" t="str">
        <f>""</f>
        <v/>
      </c>
      <c r="O638" s="154" t="s">
        <v>271</v>
      </c>
      <c r="P638" s="74" t="str">
        <f>""</f>
        <v/>
      </c>
      <c r="Q638" s="154" t="str">
        <f>""</f>
        <v/>
      </c>
      <c r="R638" s="74" t="str">
        <f>""</f>
        <v/>
      </c>
      <c r="S638" s="74" t="str">
        <f>""</f>
        <v/>
      </c>
      <c r="T638" s="74" t="str">
        <f>""</f>
        <v/>
      </c>
      <c r="U638" s="74" t="str">
        <f>""</f>
        <v/>
      </c>
      <c r="V638" s="74" t="str">
        <f>""</f>
        <v/>
      </c>
      <c r="W638" s="74" t="str">
        <f>""</f>
        <v/>
      </c>
      <c r="X638" s="74" t="str">
        <f>""</f>
        <v/>
      </c>
      <c r="Y638" s="74" t="str">
        <f>""</f>
        <v/>
      </c>
      <c r="Z638" s="74" t="str">
        <f>""</f>
        <v/>
      </c>
    </row>
    <row r="639" spans="1:26" x14ac:dyDescent="0.25">
      <c r="A639" s="74">
        <v>12016861</v>
      </c>
      <c r="B639" s="74" t="s">
        <v>993</v>
      </c>
      <c r="C639" s="74">
        <v>12016861</v>
      </c>
      <c r="D639" s="73" t="s">
        <v>87</v>
      </c>
      <c r="E639" s="123">
        <v>0.6</v>
      </c>
      <c r="F639" s="123">
        <v>0.70000000000000007</v>
      </c>
      <c r="G639" s="89">
        <v>1</v>
      </c>
      <c r="H639" s="50"/>
      <c r="I639" s="75">
        <v>20</v>
      </c>
      <c r="J639" s="75">
        <v>0</v>
      </c>
      <c r="K639" s="74"/>
      <c r="L639" s="74" t="s">
        <v>666</v>
      </c>
      <c r="M639" s="154" t="str">
        <f>""</f>
        <v/>
      </c>
      <c r="N639" s="74" t="str">
        <f>""</f>
        <v/>
      </c>
      <c r="O639" s="154" t="s">
        <v>271</v>
      </c>
      <c r="P639" s="74" t="str">
        <f>""</f>
        <v/>
      </c>
      <c r="Q639" s="154" t="str">
        <f>""</f>
        <v/>
      </c>
      <c r="R639" s="74" t="str">
        <f>""</f>
        <v/>
      </c>
      <c r="S639" s="74" t="str">
        <f>""</f>
        <v/>
      </c>
      <c r="T639" s="74" t="str">
        <f>""</f>
        <v/>
      </c>
      <c r="U639" s="74" t="str">
        <f>""</f>
        <v/>
      </c>
      <c r="V639" s="74" t="str">
        <f>""</f>
        <v/>
      </c>
      <c r="W639" s="74" t="str">
        <f>""</f>
        <v/>
      </c>
      <c r="X639" s="74" t="str">
        <f>""</f>
        <v/>
      </c>
      <c r="Y639" s="74" t="str">
        <f>""</f>
        <v/>
      </c>
      <c r="Z639" s="74" t="str">
        <f>""</f>
        <v/>
      </c>
    </row>
    <row r="640" spans="1:26" ht="14.25" x14ac:dyDescent="0.2">
      <c r="E640" s="74"/>
      <c r="F640" s="74"/>
      <c r="G640" s="74"/>
      <c r="H640" s="74"/>
      <c r="I640" s="74"/>
      <c r="J640" s="74"/>
      <c r="K640" s="74"/>
      <c r="M640" s="154" t="str">
        <f>""</f>
        <v/>
      </c>
      <c r="N640" s="74" t="str">
        <f>""</f>
        <v/>
      </c>
      <c r="O640" s="154" t="s">
        <v>271</v>
      </c>
      <c r="P640" s="74" t="str">
        <f>""</f>
        <v/>
      </c>
      <c r="Q640" s="154" t="str">
        <f>""</f>
        <v/>
      </c>
      <c r="R640" s="74" t="str">
        <f>""</f>
        <v/>
      </c>
      <c r="S640" s="74" t="str">
        <f>""</f>
        <v/>
      </c>
      <c r="T640" s="74" t="str">
        <f>""</f>
        <v/>
      </c>
      <c r="U640" s="74" t="str">
        <f>""</f>
        <v/>
      </c>
      <c r="V640" s="74" t="str">
        <f>""</f>
        <v/>
      </c>
      <c r="W640" s="74" t="str">
        <f>""</f>
        <v/>
      </c>
      <c r="X640" s="74" t="str">
        <f>""</f>
        <v/>
      </c>
      <c r="Y640" s="74" t="str">
        <f>""</f>
        <v/>
      </c>
      <c r="Z640" s="74" t="str">
        <f>""</f>
        <v/>
      </c>
    </row>
    <row r="641" spans="13:26" s="74" customFormat="1" ht="14.25" x14ac:dyDescent="0.2">
      <c r="M641" s="154" t="str">
        <f>""</f>
        <v/>
      </c>
      <c r="N641" s="74" t="str">
        <f>""</f>
        <v/>
      </c>
      <c r="O641" s="154" t="s">
        <v>271</v>
      </c>
      <c r="P641" s="74" t="str">
        <f>""</f>
        <v/>
      </c>
      <c r="Q641" s="154" t="str">
        <f>""</f>
        <v/>
      </c>
      <c r="R641" s="74" t="str">
        <f>""</f>
        <v/>
      </c>
      <c r="S641" s="74" t="str">
        <f>""</f>
        <v/>
      </c>
      <c r="T641" s="74" t="str">
        <f>""</f>
        <v/>
      </c>
      <c r="U641" s="74" t="str">
        <f>""</f>
        <v/>
      </c>
      <c r="V641" s="74" t="str">
        <f>""</f>
        <v/>
      </c>
      <c r="W641" s="74" t="str">
        <f>""</f>
        <v/>
      </c>
      <c r="X641" s="74" t="str">
        <f>""</f>
        <v/>
      </c>
      <c r="Y641" s="74" t="str">
        <f>""</f>
        <v/>
      </c>
      <c r="Z641" s="74" t="str">
        <f>""</f>
        <v/>
      </c>
    </row>
    <row r="642" spans="13:26" s="74" customFormat="1" ht="14.25" x14ac:dyDescent="0.2">
      <c r="M642" s="154" t="str">
        <f>""</f>
        <v/>
      </c>
      <c r="N642" s="74" t="str">
        <f>""</f>
        <v/>
      </c>
      <c r="O642" s="154" t="s">
        <v>271</v>
      </c>
      <c r="P642" s="74" t="str">
        <f>""</f>
        <v/>
      </c>
      <c r="Q642" s="154" t="str">
        <f>""</f>
        <v/>
      </c>
      <c r="R642" s="74" t="str">
        <f>""</f>
        <v/>
      </c>
      <c r="S642" s="74" t="str">
        <f>""</f>
        <v/>
      </c>
      <c r="T642" s="74" t="str">
        <f>""</f>
        <v/>
      </c>
      <c r="U642" s="74" t="str">
        <f>""</f>
        <v/>
      </c>
      <c r="V642" s="74" t="str">
        <f>""</f>
        <v/>
      </c>
      <c r="W642" s="74" t="str">
        <f>""</f>
        <v/>
      </c>
      <c r="X642" s="74" t="str">
        <f>""</f>
        <v/>
      </c>
      <c r="Y642" s="74" t="str">
        <f>""</f>
        <v/>
      </c>
      <c r="Z642" s="74" t="str">
        <f>""</f>
        <v/>
      </c>
    </row>
    <row r="643" spans="13:26" s="74" customFormat="1" ht="14.25" x14ac:dyDescent="0.2">
      <c r="M643" s="154" t="str">
        <f>""</f>
        <v/>
      </c>
      <c r="N643" s="74" t="str">
        <f>""</f>
        <v/>
      </c>
      <c r="O643" s="154" t="s">
        <v>271</v>
      </c>
      <c r="P643" s="74" t="str">
        <f>""</f>
        <v/>
      </c>
      <c r="Q643" s="154" t="str">
        <f>""</f>
        <v/>
      </c>
      <c r="R643" s="74" t="str">
        <f>""</f>
        <v/>
      </c>
      <c r="S643" s="74" t="str">
        <f>""</f>
        <v/>
      </c>
      <c r="T643" s="74" t="str">
        <f>""</f>
        <v/>
      </c>
      <c r="U643" s="74" t="str">
        <f>""</f>
        <v/>
      </c>
      <c r="V643" s="74" t="str">
        <f>""</f>
        <v/>
      </c>
      <c r="W643" s="74" t="str">
        <f>""</f>
        <v/>
      </c>
      <c r="X643" s="74" t="str">
        <f>""</f>
        <v/>
      </c>
      <c r="Y643" s="74" t="str">
        <f>""</f>
        <v/>
      </c>
      <c r="Z643" s="74" t="str">
        <f>""</f>
        <v/>
      </c>
    </row>
    <row r="644" spans="13:26" s="74" customFormat="1" ht="14.25" x14ac:dyDescent="0.2">
      <c r="M644" s="154" t="str">
        <f>""</f>
        <v/>
      </c>
      <c r="N644" s="74" t="str">
        <f>""</f>
        <v/>
      </c>
      <c r="O644" s="154" t="s">
        <v>271</v>
      </c>
      <c r="P644" s="74" t="str">
        <f>""</f>
        <v/>
      </c>
      <c r="Q644" s="154" t="str">
        <f>""</f>
        <v/>
      </c>
      <c r="R644" s="74" t="str">
        <f>""</f>
        <v/>
      </c>
      <c r="S644" s="74" t="str">
        <f>""</f>
        <v/>
      </c>
      <c r="T644" s="74" t="str">
        <f>""</f>
        <v/>
      </c>
      <c r="U644" s="74" t="str">
        <f>""</f>
        <v/>
      </c>
      <c r="V644" s="74" t="str">
        <f>""</f>
        <v/>
      </c>
      <c r="W644" s="74" t="str">
        <f>""</f>
        <v/>
      </c>
      <c r="X644" s="74" t="str">
        <f>""</f>
        <v/>
      </c>
      <c r="Y644" s="74" t="str">
        <f>""</f>
        <v/>
      </c>
      <c r="Z644" s="74" t="str">
        <f>""</f>
        <v/>
      </c>
    </row>
    <row r="645" spans="13:26" s="74" customFormat="1" ht="14.25" x14ac:dyDescent="0.2">
      <c r="M645" s="154" t="str">
        <f>""</f>
        <v/>
      </c>
      <c r="N645" s="74" t="str">
        <f>""</f>
        <v/>
      </c>
      <c r="O645" s="154" t="s">
        <v>271</v>
      </c>
      <c r="P645" s="74" t="str">
        <f>""</f>
        <v/>
      </c>
      <c r="Q645" s="154" t="str">
        <f>""</f>
        <v/>
      </c>
      <c r="R645" s="74" t="str">
        <f>""</f>
        <v/>
      </c>
      <c r="S645" s="74" t="str">
        <f>""</f>
        <v/>
      </c>
      <c r="T645" s="74" t="str">
        <f>""</f>
        <v/>
      </c>
      <c r="U645" s="74" t="str">
        <f>""</f>
        <v/>
      </c>
      <c r="V645" s="74" t="str">
        <f>""</f>
        <v/>
      </c>
      <c r="W645" s="74" t="str">
        <f>""</f>
        <v/>
      </c>
      <c r="X645" s="74" t="str">
        <f>""</f>
        <v/>
      </c>
      <c r="Y645" s="74" t="str">
        <f>""</f>
        <v/>
      </c>
      <c r="Z645" s="74" t="str">
        <f>""</f>
        <v/>
      </c>
    </row>
    <row r="646" spans="13:26" s="74" customFormat="1" ht="14.25" x14ac:dyDescent="0.2">
      <c r="M646" s="154" t="str">
        <f>""</f>
        <v/>
      </c>
      <c r="N646" s="74" t="str">
        <f>""</f>
        <v/>
      </c>
      <c r="O646" s="154" t="s">
        <v>271</v>
      </c>
      <c r="P646" s="74" t="str">
        <f>""</f>
        <v/>
      </c>
      <c r="Q646" s="154" t="str">
        <f>""</f>
        <v/>
      </c>
      <c r="R646" s="74" t="str">
        <f>""</f>
        <v/>
      </c>
      <c r="S646" s="74" t="str">
        <f>""</f>
        <v/>
      </c>
      <c r="T646" s="74" t="str">
        <f>""</f>
        <v/>
      </c>
      <c r="U646" s="74" t="str">
        <f>""</f>
        <v/>
      </c>
      <c r="V646" s="74" t="str">
        <f>""</f>
        <v/>
      </c>
      <c r="W646" s="74" t="str">
        <f>""</f>
        <v/>
      </c>
      <c r="X646" s="74" t="str">
        <f>""</f>
        <v/>
      </c>
      <c r="Y646" s="74" t="str">
        <f>""</f>
        <v/>
      </c>
      <c r="Z646" s="74" t="str">
        <f>""</f>
        <v/>
      </c>
    </row>
    <row r="647" spans="13:26" s="74" customFormat="1" ht="14.25" x14ac:dyDescent="0.2">
      <c r="M647" s="154" t="str">
        <f>""</f>
        <v/>
      </c>
      <c r="N647" s="74" t="str">
        <f>""</f>
        <v/>
      </c>
      <c r="O647" s="154" t="s">
        <v>271</v>
      </c>
      <c r="P647" s="74" t="str">
        <f>""</f>
        <v/>
      </c>
      <c r="Q647" s="154" t="str">
        <f>""</f>
        <v/>
      </c>
      <c r="R647" s="74" t="str">
        <f>""</f>
        <v/>
      </c>
      <c r="S647" s="74" t="str">
        <f>""</f>
        <v/>
      </c>
      <c r="T647" s="74" t="str">
        <f>""</f>
        <v/>
      </c>
      <c r="U647" s="74" t="str">
        <f>""</f>
        <v/>
      </c>
      <c r="V647" s="74" t="str">
        <f>""</f>
        <v/>
      </c>
      <c r="W647" s="74" t="str">
        <f>""</f>
        <v/>
      </c>
      <c r="X647" s="74" t="str">
        <f>""</f>
        <v/>
      </c>
      <c r="Y647" s="74" t="str">
        <f>""</f>
        <v/>
      </c>
      <c r="Z647" s="74" t="str">
        <f>""</f>
        <v/>
      </c>
    </row>
    <row r="648" spans="13:26" s="74" customFormat="1" ht="14.25" x14ac:dyDescent="0.2">
      <c r="M648" s="154" t="str">
        <f>""</f>
        <v/>
      </c>
      <c r="N648" s="74" t="str">
        <f>""</f>
        <v/>
      </c>
      <c r="O648" s="154" t="s">
        <v>271</v>
      </c>
      <c r="P648" s="74" t="str">
        <f>""</f>
        <v/>
      </c>
      <c r="Q648" s="154" t="str">
        <f>""</f>
        <v/>
      </c>
      <c r="R648" s="74" t="str">
        <f>""</f>
        <v/>
      </c>
      <c r="S648" s="74" t="str">
        <f>""</f>
        <v/>
      </c>
      <c r="T648" s="74" t="str">
        <f>""</f>
        <v/>
      </c>
      <c r="U648" s="74" t="str">
        <f>""</f>
        <v/>
      </c>
      <c r="V648" s="74" t="str">
        <f>""</f>
        <v/>
      </c>
      <c r="W648" s="74" t="str">
        <f>""</f>
        <v/>
      </c>
      <c r="X648" s="74" t="str">
        <f>""</f>
        <v/>
      </c>
      <c r="Y648" s="74" t="str">
        <f>""</f>
        <v/>
      </c>
      <c r="Z648" s="74" t="str">
        <f>""</f>
        <v/>
      </c>
    </row>
    <row r="649" spans="13:26" s="74" customFormat="1" ht="14.25" x14ac:dyDescent="0.2">
      <c r="M649" s="154" t="str">
        <f>""</f>
        <v/>
      </c>
      <c r="N649" s="74" t="str">
        <f>""</f>
        <v/>
      </c>
      <c r="O649" s="154" t="s">
        <v>271</v>
      </c>
      <c r="P649" s="74" t="str">
        <f>""</f>
        <v/>
      </c>
      <c r="Q649" s="154" t="str">
        <f>""</f>
        <v/>
      </c>
      <c r="R649" s="74" t="str">
        <f>""</f>
        <v/>
      </c>
      <c r="S649" s="74" t="str">
        <f>""</f>
        <v/>
      </c>
      <c r="T649" s="74" t="str">
        <f>""</f>
        <v/>
      </c>
      <c r="U649" s="74" t="str">
        <f>""</f>
        <v/>
      </c>
      <c r="V649" s="74" t="str">
        <f>""</f>
        <v/>
      </c>
      <c r="W649" s="74" t="str">
        <f>""</f>
        <v/>
      </c>
      <c r="X649" s="74" t="str">
        <f>""</f>
        <v/>
      </c>
      <c r="Y649" s="74" t="str">
        <f>""</f>
        <v/>
      </c>
      <c r="Z649" s="74" t="str">
        <f>""</f>
        <v/>
      </c>
    </row>
    <row r="650" spans="13:26" s="74" customFormat="1" ht="14.25" x14ac:dyDescent="0.2">
      <c r="M650" s="154" t="str">
        <f>""</f>
        <v/>
      </c>
      <c r="N650" s="74" t="str">
        <f>""</f>
        <v/>
      </c>
      <c r="O650" s="154" t="s">
        <v>271</v>
      </c>
      <c r="P650" s="74" t="str">
        <f>""</f>
        <v/>
      </c>
      <c r="Q650" s="154" t="str">
        <f>""</f>
        <v/>
      </c>
      <c r="R650" s="74" t="str">
        <f>""</f>
        <v/>
      </c>
      <c r="S650" s="74" t="str">
        <f>""</f>
        <v/>
      </c>
      <c r="T650" s="74" t="str">
        <f>""</f>
        <v/>
      </c>
      <c r="U650" s="74" t="str">
        <f>""</f>
        <v/>
      </c>
      <c r="V650" s="74" t="str">
        <f>""</f>
        <v/>
      </c>
      <c r="W650" s="74" t="str">
        <f>""</f>
        <v/>
      </c>
      <c r="X650" s="74" t="str">
        <f>""</f>
        <v/>
      </c>
      <c r="Y650" s="74" t="str">
        <f>""</f>
        <v/>
      </c>
      <c r="Z650" s="74" t="str">
        <f>""</f>
        <v/>
      </c>
    </row>
    <row r="651" spans="13:26" s="74" customFormat="1" ht="14.25" x14ac:dyDescent="0.2">
      <c r="M651" s="154" t="str">
        <f>""</f>
        <v/>
      </c>
      <c r="N651" s="74" t="str">
        <f>""</f>
        <v/>
      </c>
      <c r="O651" s="154" t="s">
        <v>271</v>
      </c>
      <c r="P651" s="74" t="str">
        <f>""</f>
        <v/>
      </c>
      <c r="Q651" s="154" t="str">
        <f>""</f>
        <v/>
      </c>
      <c r="R651" s="74" t="str">
        <f>""</f>
        <v/>
      </c>
      <c r="S651" s="74" t="str">
        <f>""</f>
        <v/>
      </c>
      <c r="T651" s="74" t="str">
        <f>""</f>
        <v/>
      </c>
      <c r="U651" s="74" t="str">
        <f>""</f>
        <v/>
      </c>
      <c r="V651" s="74" t="str">
        <f>""</f>
        <v/>
      </c>
      <c r="W651" s="74" t="str">
        <f>""</f>
        <v/>
      </c>
      <c r="X651" s="74" t="str">
        <f>""</f>
        <v/>
      </c>
      <c r="Y651" s="74" t="str">
        <f>""</f>
        <v/>
      </c>
      <c r="Z651" s="74" t="str">
        <f>""</f>
        <v/>
      </c>
    </row>
    <row r="652" spans="13:26" s="74" customFormat="1" ht="14.25" x14ac:dyDescent="0.2">
      <c r="M652" s="154" t="str">
        <f>""</f>
        <v/>
      </c>
      <c r="N652" s="74" t="str">
        <f>""</f>
        <v/>
      </c>
      <c r="O652" s="154" t="s">
        <v>271</v>
      </c>
      <c r="P652" s="74" t="str">
        <f>""</f>
        <v/>
      </c>
      <c r="Q652" s="154" t="str">
        <f>""</f>
        <v/>
      </c>
      <c r="R652" s="74" t="str">
        <f>""</f>
        <v/>
      </c>
      <c r="S652" s="74" t="str">
        <f>""</f>
        <v/>
      </c>
      <c r="T652" s="74" t="str">
        <f>""</f>
        <v/>
      </c>
      <c r="U652" s="74" t="str">
        <f>""</f>
        <v/>
      </c>
      <c r="V652" s="74" t="str">
        <f>""</f>
        <v/>
      </c>
      <c r="W652" s="74" t="str">
        <f>""</f>
        <v/>
      </c>
      <c r="X652" s="74" t="str">
        <f>""</f>
        <v/>
      </c>
      <c r="Y652" s="74" t="str">
        <f>""</f>
        <v/>
      </c>
      <c r="Z652" s="74" t="str">
        <f>""</f>
        <v/>
      </c>
    </row>
    <row r="653" spans="13:26" s="74" customFormat="1" ht="14.25" x14ac:dyDescent="0.2">
      <c r="M653" s="154" t="str">
        <f>""</f>
        <v/>
      </c>
      <c r="N653" s="74" t="str">
        <f>""</f>
        <v/>
      </c>
      <c r="O653" s="154" t="s">
        <v>271</v>
      </c>
      <c r="P653" s="74" t="str">
        <f>""</f>
        <v/>
      </c>
      <c r="Q653" s="154" t="str">
        <f>""</f>
        <v/>
      </c>
      <c r="R653" s="74" t="str">
        <f>""</f>
        <v/>
      </c>
      <c r="S653" s="74" t="str">
        <f>""</f>
        <v/>
      </c>
      <c r="T653" s="74" t="str">
        <f>""</f>
        <v/>
      </c>
      <c r="U653" s="74" t="str">
        <f>""</f>
        <v/>
      </c>
      <c r="V653" s="74" t="str">
        <f>""</f>
        <v/>
      </c>
      <c r="W653" s="74" t="str">
        <f>""</f>
        <v/>
      </c>
      <c r="X653" s="74" t="str">
        <f>""</f>
        <v/>
      </c>
      <c r="Y653" s="74" t="str">
        <f>""</f>
        <v/>
      </c>
      <c r="Z653" s="74" t="str">
        <f>""</f>
        <v/>
      </c>
    </row>
    <row r="654" spans="13:26" s="74" customFormat="1" ht="14.25" x14ac:dyDescent="0.2">
      <c r="M654" s="154" t="str">
        <f>""</f>
        <v/>
      </c>
      <c r="N654" s="74" t="str">
        <f>""</f>
        <v/>
      </c>
      <c r="O654" s="154" t="s">
        <v>271</v>
      </c>
      <c r="P654" s="74" t="str">
        <f>""</f>
        <v/>
      </c>
      <c r="Q654" s="154" t="str">
        <f>""</f>
        <v/>
      </c>
      <c r="R654" s="74" t="str">
        <f>""</f>
        <v/>
      </c>
      <c r="S654" s="74" t="str">
        <f>""</f>
        <v/>
      </c>
      <c r="T654" s="74" t="str">
        <f>""</f>
        <v/>
      </c>
      <c r="U654" s="74" t="str">
        <f>""</f>
        <v/>
      </c>
      <c r="V654" s="74" t="str">
        <f>""</f>
        <v/>
      </c>
      <c r="W654" s="74" t="str">
        <f>""</f>
        <v/>
      </c>
      <c r="X654" s="74" t="str">
        <f>""</f>
        <v/>
      </c>
      <c r="Y654" s="74" t="str">
        <f>""</f>
        <v/>
      </c>
      <c r="Z654" s="74" t="str">
        <f>""</f>
        <v/>
      </c>
    </row>
    <row r="655" spans="13:26" s="74" customFormat="1" ht="14.25" x14ac:dyDescent="0.2">
      <c r="M655" s="154" t="str">
        <f>""</f>
        <v/>
      </c>
      <c r="N655" s="74" t="str">
        <f>""</f>
        <v/>
      </c>
      <c r="O655" s="154" t="s">
        <v>271</v>
      </c>
      <c r="P655" s="74" t="str">
        <f>""</f>
        <v/>
      </c>
      <c r="Q655" s="154" t="str">
        <f>""</f>
        <v/>
      </c>
      <c r="R655" s="74" t="str">
        <f>""</f>
        <v/>
      </c>
      <c r="S655" s="74" t="str">
        <f>""</f>
        <v/>
      </c>
      <c r="T655" s="74" t="str">
        <f>""</f>
        <v/>
      </c>
      <c r="U655" s="74" t="str">
        <f>""</f>
        <v/>
      </c>
      <c r="V655" s="74" t="str">
        <f>""</f>
        <v/>
      </c>
      <c r="W655" s="74" t="str">
        <f>""</f>
        <v/>
      </c>
      <c r="X655" s="74" t="str">
        <f>""</f>
        <v/>
      </c>
      <c r="Y655" s="74" t="str">
        <f>""</f>
        <v/>
      </c>
      <c r="Z655" s="74" t="str">
        <f>""</f>
        <v/>
      </c>
    </row>
    <row r="656" spans="13:26" s="74" customFormat="1" ht="14.25" x14ac:dyDescent="0.2">
      <c r="M656" s="154" t="str">
        <f>""</f>
        <v/>
      </c>
      <c r="N656" s="74" t="str">
        <f>""</f>
        <v/>
      </c>
      <c r="O656" s="154" t="s">
        <v>271</v>
      </c>
      <c r="P656" s="74" t="str">
        <f>""</f>
        <v/>
      </c>
      <c r="Q656" s="154" t="str">
        <f>""</f>
        <v/>
      </c>
      <c r="R656" s="74" t="str">
        <f>""</f>
        <v/>
      </c>
      <c r="S656" s="74" t="str">
        <f>""</f>
        <v/>
      </c>
      <c r="T656" s="74" t="str">
        <f>""</f>
        <v/>
      </c>
      <c r="U656" s="74" t="str">
        <f>""</f>
        <v/>
      </c>
      <c r="V656" s="74" t="str">
        <f>""</f>
        <v/>
      </c>
      <c r="W656" s="74" t="str">
        <f>""</f>
        <v/>
      </c>
      <c r="X656" s="74" t="str">
        <f>""</f>
        <v/>
      </c>
      <c r="Y656" s="74" t="str">
        <f>""</f>
        <v/>
      </c>
      <c r="Z656" s="74" t="str">
        <f>""</f>
        <v/>
      </c>
    </row>
    <row r="657" spans="13:26" s="74" customFormat="1" ht="14.25" x14ac:dyDescent="0.2">
      <c r="M657" s="154" t="str">
        <f>""</f>
        <v/>
      </c>
      <c r="N657" s="74" t="str">
        <f>""</f>
        <v/>
      </c>
      <c r="O657" s="154" t="s">
        <v>271</v>
      </c>
      <c r="P657" s="74" t="str">
        <f>""</f>
        <v/>
      </c>
      <c r="Q657" s="154" t="str">
        <f>""</f>
        <v/>
      </c>
      <c r="R657" s="74" t="str">
        <f>""</f>
        <v/>
      </c>
      <c r="S657" s="74" t="str">
        <f>""</f>
        <v/>
      </c>
      <c r="T657" s="74" t="str">
        <f>""</f>
        <v/>
      </c>
      <c r="U657" s="74" t="str">
        <f>""</f>
        <v/>
      </c>
      <c r="V657" s="74" t="str">
        <f>""</f>
        <v/>
      </c>
      <c r="W657" s="74" t="str">
        <f>""</f>
        <v/>
      </c>
      <c r="X657" s="74" t="str">
        <f>""</f>
        <v/>
      </c>
      <c r="Y657" s="74" t="str">
        <f>""</f>
        <v/>
      </c>
      <c r="Z657" s="74" t="str">
        <f>""</f>
        <v/>
      </c>
    </row>
    <row r="658" spans="13:26" s="74" customFormat="1" ht="14.25" x14ac:dyDescent="0.2">
      <c r="M658" s="154" t="str">
        <f>""</f>
        <v/>
      </c>
      <c r="N658" s="74" t="str">
        <f>""</f>
        <v/>
      </c>
      <c r="O658" s="154" t="s">
        <v>271</v>
      </c>
      <c r="P658" s="74" t="str">
        <f>""</f>
        <v/>
      </c>
      <c r="Q658" s="154" t="str">
        <f>""</f>
        <v/>
      </c>
      <c r="R658" s="74" t="str">
        <f>""</f>
        <v/>
      </c>
      <c r="S658" s="74" t="str">
        <f>""</f>
        <v/>
      </c>
      <c r="T658" s="74" t="str">
        <f>""</f>
        <v/>
      </c>
      <c r="U658" s="74" t="str">
        <f>""</f>
        <v/>
      </c>
      <c r="V658" s="74" t="str">
        <f>""</f>
        <v/>
      </c>
      <c r="W658" s="74" t="str">
        <f>""</f>
        <v/>
      </c>
      <c r="X658" s="74" t="str">
        <f>""</f>
        <v/>
      </c>
      <c r="Y658" s="74" t="str">
        <f>""</f>
        <v/>
      </c>
      <c r="Z658" s="74" t="str">
        <f>""</f>
        <v/>
      </c>
    </row>
    <row r="659" spans="13:26" s="74" customFormat="1" ht="14.25" x14ac:dyDescent="0.2">
      <c r="M659" s="154" t="str">
        <f>""</f>
        <v/>
      </c>
      <c r="N659" s="74" t="str">
        <f>""</f>
        <v/>
      </c>
      <c r="O659" s="154" t="s">
        <v>271</v>
      </c>
      <c r="P659" s="74" t="str">
        <f>""</f>
        <v/>
      </c>
      <c r="Q659" s="154" t="str">
        <f>""</f>
        <v/>
      </c>
      <c r="R659" s="74" t="str">
        <f>""</f>
        <v/>
      </c>
      <c r="S659" s="74" t="str">
        <f>""</f>
        <v/>
      </c>
      <c r="T659" s="74" t="str">
        <f>""</f>
        <v/>
      </c>
      <c r="U659" s="74" t="str">
        <f>""</f>
        <v/>
      </c>
      <c r="V659" s="74" t="str">
        <f>""</f>
        <v/>
      </c>
      <c r="W659" s="74" t="str">
        <f>""</f>
        <v/>
      </c>
      <c r="X659" s="74" t="str">
        <f>""</f>
        <v/>
      </c>
      <c r="Y659" s="74" t="str">
        <f>""</f>
        <v/>
      </c>
      <c r="Z659" s="74" t="str">
        <f>""</f>
        <v/>
      </c>
    </row>
    <row r="660" spans="13:26" s="74" customFormat="1" ht="14.25" x14ac:dyDescent="0.2">
      <c r="M660" s="154" t="str">
        <f>""</f>
        <v/>
      </c>
      <c r="N660" s="74" t="str">
        <f>""</f>
        <v/>
      </c>
      <c r="O660" s="154" t="s">
        <v>271</v>
      </c>
      <c r="P660" s="74" t="str">
        <f>""</f>
        <v/>
      </c>
      <c r="Q660" s="154" t="str">
        <f>""</f>
        <v/>
      </c>
      <c r="R660" s="74" t="str">
        <f>""</f>
        <v/>
      </c>
      <c r="S660" s="74" t="str">
        <f>""</f>
        <v/>
      </c>
      <c r="T660" s="74" t="str">
        <f>""</f>
        <v/>
      </c>
      <c r="U660" s="74" t="str">
        <f>""</f>
        <v/>
      </c>
      <c r="V660" s="74" t="str">
        <f>""</f>
        <v/>
      </c>
      <c r="W660" s="74" t="str">
        <f>""</f>
        <v/>
      </c>
      <c r="X660" s="74" t="str">
        <f>""</f>
        <v/>
      </c>
      <c r="Y660" s="74" t="str">
        <f>""</f>
        <v/>
      </c>
      <c r="Z660" s="74" t="str">
        <f>""</f>
        <v/>
      </c>
    </row>
    <row r="661" spans="13:26" s="74" customFormat="1" ht="14.25" x14ac:dyDescent="0.2">
      <c r="M661" s="154" t="str">
        <f>""</f>
        <v/>
      </c>
      <c r="N661" s="74" t="str">
        <f>""</f>
        <v/>
      </c>
      <c r="O661" s="154" t="s">
        <v>271</v>
      </c>
      <c r="P661" s="74" t="str">
        <f>""</f>
        <v/>
      </c>
      <c r="Q661" s="154" t="str">
        <f>""</f>
        <v/>
      </c>
      <c r="R661" s="74" t="str">
        <f>""</f>
        <v/>
      </c>
      <c r="S661" s="74" t="str">
        <f>""</f>
        <v/>
      </c>
      <c r="T661" s="74" t="str">
        <f>""</f>
        <v/>
      </c>
      <c r="U661" s="74" t="str">
        <f>""</f>
        <v/>
      </c>
      <c r="V661" s="74" t="str">
        <f>""</f>
        <v/>
      </c>
      <c r="W661" s="74" t="str">
        <f>""</f>
        <v/>
      </c>
      <c r="X661" s="74" t="str">
        <f>""</f>
        <v/>
      </c>
      <c r="Y661" s="74" t="str">
        <f>""</f>
        <v/>
      </c>
      <c r="Z661" s="74" t="str">
        <f>""</f>
        <v/>
      </c>
    </row>
    <row r="662" spans="13:26" s="74" customFormat="1" ht="14.25" x14ac:dyDescent="0.2">
      <c r="M662" s="154" t="str">
        <f>""</f>
        <v/>
      </c>
      <c r="N662" s="74" t="str">
        <f>""</f>
        <v/>
      </c>
      <c r="O662" s="154" t="s">
        <v>271</v>
      </c>
      <c r="P662" s="74" t="str">
        <f>""</f>
        <v/>
      </c>
      <c r="Q662" s="154" t="str">
        <f>""</f>
        <v/>
      </c>
      <c r="R662" s="74" t="str">
        <f>""</f>
        <v/>
      </c>
      <c r="S662" s="74" t="str">
        <f>""</f>
        <v/>
      </c>
      <c r="T662" s="74" t="str">
        <f>""</f>
        <v/>
      </c>
      <c r="U662" s="74" t="str">
        <f>""</f>
        <v/>
      </c>
      <c r="V662" s="74" t="str">
        <f>""</f>
        <v/>
      </c>
      <c r="W662" s="74" t="str">
        <f>""</f>
        <v/>
      </c>
      <c r="X662" s="74" t="str">
        <f>""</f>
        <v/>
      </c>
      <c r="Y662" s="74" t="str">
        <f>""</f>
        <v/>
      </c>
      <c r="Z662" s="74" t="str">
        <f>""</f>
        <v/>
      </c>
    </row>
    <row r="663" spans="13:26" s="74" customFormat="1" ht="14.25" x14ac:dyDescent="0.2">
      <c r="M663" s="154" t="str">
        <f>""</f>
        <v/>
      </c>
      <c r="N663" s="74" t="str">
        <f>""</f>
        <v/>
      </c>
      <c r="O663" s="154" t="s">
        <v>271</v>
      </c>
      <c r="P663" s="74" t="str">
        <f>""</f>
        <v/>
      </c>
      <c r="Q663" s="154" t="str">
        <f>""</f>
        <v/>
      </c>
      <c r="R663" s="74" t="str">
        <f>""</f>
        <v/>
      </c>
      <c r="S663" s="74" t="str">
        <f>""</f>
        <v/>
      </c>
      <c r="T663" s="74" t="str">
        <f>""</f>
        <v/>
      </c>
      <c r="U663" s="74" t="str">
        <f>""</f>
        <v/>
      </c>
      <c r="V663" s="74" t="str">
        <f>""</f>
        <v/>
      </c>
      <c r="W663" s="74" t="str">
        <f>""</f>
        <v/>
      </c>
      <c r="X663" s="74" t="str">
        <f>""</f>
        <v/>
      </c>
      <c r="Y663" s="74" t="str">
        <f>""</f>
        <v/>
      </c>
      <c r="Z663" s="74" t="str">
        <f>""</f>
        <v/>
      </c>
    </row>
    <row r="664" spans="13:26" s="74" customFormat="1" ht="14.25" x14ac:dyDescent="0.2">
      <c r="M664" s="154" t="str">
        <f>""</f>
        <v/>
      </c>
      <c r="N664" s="74" t="str">
        <f>""</f>
        <v/>
      </c>
      <c r="O664" s="154" t="s">
        <v>271</v>
      </c>
      <c r="P664" s="74" t="str">
        <f>""</f>
        <v/>
      </c>
      <c r="Q664" s="154" t="str">
        <f>""</f>
        <v/>
      </c>
      <c r="R664" s="74" t="str">
        <f>""</f>
        <v/>
      </c>
      <c r="S664" s="74" t="str">
        <f>""</f>
        <v/>
      </c>
      <c r="T664" s="74" t="str">
        <f>""</f>
        <v/>
      </c>
      <c r="U664" s="74" t="str">
        <f>""</f>
        <v/>
      </c>
      <c r="V664" s="74" t="str">
        <f>""</f>
        <v/>
      </c>
      <c r="W664" s="74" t="str">
        <f>""</f>
        <v/>
      </c>
      <c r="X664" s="74" t="str">
        <f>""</f>
        <v/>
      </c>
      <c r="Y664" s="74" t="str">
        <f>""</f>
        <v/>
      </c>
      <c r="Z664" s="74" t="str">
        <f>""</f>
        <v/>
      </c>
    </row>
    <row r="665" spans="13:26" s="74" customFormat="1" ht="14.25" x14ac:dyDescent="0.2">
      <c r="M665" s="154" t="str">
        <f>""</f>
        <v/>
      </c>
      <c r="N665" s="74" t="str">
        <f>""</f>
        <v/>
      </c>
      <c r="O665" s="154" t="s">
        <v>271</v>
      </c>
      <c r="P665" s="74" t="str">
        <f>""</f>
        <v/>
      </c>
      <c r="Q665" s="154" t="str">
        <f>""</f>
        <v/>
      </c>
      <c r="R665" s="74" t="str">
        <f>""</f>
        <v/>
      </c>
      <c r="S665" s="74" t="str">
        <f>""</f>
        <v/>
      </c>
      <c r="T665" s="74" t="str">
        <f>""</f>
        <v/>
      </c>
      <c r="U665" s="74" t="str">
        <f>""</f>
        <v/>
      </c>
      <c r="V665" s="74" t="str">
        <f>""</f>
        <v/>
      </c>
      <c r="W665" s="74" t="str">
        <f>""</f>
        <v/>
      </c>
      <c r="X665" s="74" t="str">
        <f>""</f>
        <v/>
      </c>
      <c r="Y665" s="74" t="str">
        <f>""</f>
        <v/>
      </c>
      <c r="Z665" s="74" t="str">
        <f>""</f>
        <v/>
      </c>
    </row>
    <row r="666" spans="13:26" s="74" customFormat="1" ht="14.25" x14ac:dyDescent="0.2">
      <c r="M666" s="154" t="str">
        <f>""</f>
        <v/>
      </c>
      <c r="N666" s="74" t="str">
        <f>""</f>
        <v/>
      </c>
      <c r="O666" s="154" t="s">
        <v>271</v>
      </c>
      <c r="P666" s="74" t="str">
        <f>""</f>
        <v/>
      </c>
      <c r="Q666" s="154" t="str">
        <f>""</f>
        <v/>
      </c>
      <c r="R666" s="74" t="str">
        <f>""</f>
        <v/>
      </c>
      <c r="S666" s="74" t="str">
        <f>""</f>
        <v/>
      </c>
      <c r="T666" s="74" t="str">
        <f>""</f>
        <v/>
      </c>
      <c r="U666" s="74" t="str">
        <f>""</f>
        <v/>
      </c>
      <c r="V666" s="74" t="str">
        <f>""</f>
        <v/>
      </c>
      <c r="W666" s="74" t="str">
        <f>""</f>
        <v/>
      </c>
      <c r="X666" s="74" t="str">
        <f>""</f>
        <v/>
      </c>
      <c r="Y666" s="74" t="str">
        <f>""</f>
        <v/>
      </c>
      <c r="Z666" s="74" t="str">
        <f>""</f>
        <v/>
      </c>
    </row>
    <row r="667" spans="13:26" s="74" customFormat="1" ht="14.25" x14ac:dyDescent="0.2">
      <c r="M667" s="154" t="str">
        <f>""</f>
        <v/>
      </c>
      <c r="N667" s="74" t="str">
        <f>""</f>
        <v/>
      </c>
      <c r="O667" s="154" t="s">
        <v>271</v>
      </c>
      <c r="P667" s="74" t="str">
        <f>""</f>
        <v/>
      </c>
      <c r="Q667" s="154" t="str">
        <f>""</f>
        <v/>
      </c>
      <c r="R667" s="74" t="str">
        <f>""</f>
        <v/>
      </c>
      <c r="S667" s="74" t="str">
        <f>""</f>
        <v/>
      </c>
      <c r="T667" s="74" t="str">
        <f>""</f>
        <v/>
      </c>
      <c r="U667" s="74" t="str">
        <f>""</f>
        <v/>
      </c>
      <c r="V667" s="74" t="str">
        <f>""</f>
        <v/>
      </c>
      <c r="W667" s="74" t="str">
        <f>""</f>
        <v/>
      </c>
      <c r="X667" s="74" t="str">
        <f>""</f>
        <v/>
      </c>
      <c r="Y667" s="74" t="str">
        <f>""</f>
        <v/>
      </c>
      <c r="Z667" s="74" t="str">
        <f>""</f>
        <v/>
      </c>
    </row>
    <row r="668" spans="13:26" s="74" customFormat="1" ht="14.25" x14ac:dyDescent="0.2">
      <c r="M668" s="154" t="str">
        <f>""</f>
        <v/>
      </c>
      <c r="N668" s="74" t="str">
        <f>""</f>
        <v/>
      </c>
      <c r="O668" s="154" t="s">
        <v>271</v>
      </c>
      <c r="P668" s="74" t="str">
        <f>""</f>
        <v/>
      </c>
      <c r="Q668" s="154" t="str">
        <f>""</f>
        <v/>
      </c>
      <c r="R668" s="74" t="str">
        <f>""</f>
        <v/>
      </c>
      <c r="S668" s="74" t="str">
        <f>""</f>
        <v/>
      </c>
      <c r="T668" s="74" t="str">
        <f>""</f>
        <v/>
      </c>
      <c r="U668" s="74" t="str">
        <f>""</f>
        <v/>
      </c>
      <c r="V668" s="74" t="str">
        <f>""</f>
        <v/>
      </c>
      <c r="W668" s="74" t="str">
        <f>""</f>
        <v/>
      </c>
      <c r="X668" s="74" t="str">
        <f>""</f>
        <v/>
      </c>
      <c r="Y668" s="74" t="str">
        <f>""</f>
        <v/>
      </c>
      <c r="Z668" s="74" t="str">
        <f>""</f>
        <v/>
      </c>
    </row>
    <row r="669" spans="13:26" s="74" customFormat="1" ht="14.25" x14ac:dyDescent="0.2">
      <c r="M669" s="154" t="str">
        <f>""</f>
        <v/>
      </c>
      <c r="N669" s="74" t="str">
        <f>""</f>
        <v/>
      </c>
      <c r="O669" s="154" t="s">
        <v>271</v>
      </c>
      <c r="P669" s="74" t="str">
        <f>""</f>
        <v/>
      </c>
      <c r="Q669" s="154" t="str">
        <f>""</f>
        <v/>
      </c>
      <c r="R669" s="74" t="str">
        <f>""</f>
        <v/>
      </c>
      <c r="S669" s="74" t="str">
        <f>""</f>
        <v/>
      </c>
      <c r="T669" s="74" t="str">
        <f>""</f>
        <v/>
      </c>
      <c r="U669" s="74" t="str">
        <f>""</f>
        <v/>
      </c>
      <c r="V669" s="74" t="str">
        <f>""</f>
        <v/>
      </c>
      <c r="W669" s="74" t="str">
        <f>""</f>
        <v/>
      </c>
      <c r="X669" s="74" t="str">
        <f>""</f>
        <v/>
      </c>
      <c r="Y669" s="74" t="str">
        <f>""</f>
        <v/>
      </c>
      <c r="Z669" s="74" t="str">
        <f>""</f>
        <v/>
      </c>
    </row>
    <row r="670" spans="13:26" s="74" customFormat="1" ht="14.25" x14ac:dyDescent="0.2">
      <c r="M670" s="154" t="str">
        <f>""</f>
        <v/>
      </c>
      <c r="N670" s="74" t="str">
        <f>""</f>
        <v/>
      </c>
      <c r="O670" s="154" t="s">
        <v>271</v>
      </c>
      <c r="P670" s="74" t="str">
        <f>""</f>
        <v/>
      </c>
      <c r="Q670" s="154" t="str">
        <f>""</f>
        <v/>
      </c>
      <c r="R670" s="74" t="str">
        <f>""</f>
        <v/>
      </c>
      <c r="S670" s="74" t="str">
        <f>""</f>
        <v/>
      </c>
      <c r="T670" s="74" t="str">
        <f>""</f>
        <v/>
      </c>
      <c r="U670" s="74" t="str">
        <f>""</f>
        <v/>
      </c>
      <c r="V670" s="74" t="str">
        <f>""</f>
        <v/>
      </c>
      <c r="W670" s="74" t="str">
        <f>""</f>
        <v/>
      </c>
      <c r="X670" s="74" t="str">
        <f>""</f>
        <v/>
      </c>
      <c r="Y670" s="74" t="str">
        <f>""</f>
        <v/>
      </c>
      <c r="Z670" s="74" t="str">
        <f>""</f>
        <v/>
      </c>
    </row>
    <row r="671" spans="13:26" s="74" customFormat="1" ht="14.25" x14ac:dyDescent="0.2">
      <c r="M671" s="154" t="str">
        <f>""</f>
        <v/>
      </c>
      <c r="N671" s="74" t="str">
        <f>""</f>
        <v/>
      </c>
      <c r="O671" s="154" t="s">
        <v>271</v>
      </c>
      <c r="P671" s="74" t="str">
        <f>""</f>
        <v/>
      </c>
      <c r="Q671" s="154" t="str">
        <f>""</f>
        <v/>
      </c>
      <c r="R671" s="74" t="str">
        <f>""</f>
        <v/>
      </c>
      <c r="S671" s="74" t="str">
        <f>""</f>
        <v/>
      </c>
      <c r="T671" s="74" t="str">
        <f>""</f>
        <v/>
      </c>
      <c r="U671" s="74" t="str">
        <f>""</f>
        <v/>
      </c>
      <c r="V671" s="74" t="str">
        <f>""</f>
        <v/>
      </c>
      <c r="W671" s="74" t="str">
        <f>""</f>
        <v/>
      </c>
      <c r="X671" s="74" t="str">
        <f>""</f>
        <v/>
      </c>
      <c r="Y671" s="74" t="str">
        <f>""</f>
        <v/>
      </c>
      <c r="Z671" s="74" t="str">
        <f>""</f>
        <v/>
      </c>
    </row>
    <row r="672" spans="13:26" s="74" customFormat="1" ht="14.25" x14ac:dyDescent="0.2">
      <c r="M672" s="154" t="str">
        <f>""</f>
        <v/>
      </c>
      <c r="N672" s="74" t="str">
        <f>""</f>
        <v/>
      </c>
      <c r="O672" s="154" t="s">
        <v>271</v>
      </c>
      <c r="P672" s="74" t="str">
        <f>""</f>
        <v/>
      </c>
      <c r="Q672" s="154" t="str">
        <f>""</f>
        <v/>
      </c>
      <c r="R672" s="74" t="str">
        <f>""</f>
        <v/>
      </c>
      <c r="S672" s="74" t="str">
        <f>""</f>
        <v/>
      </c>
      <c r="T672" s="74" t="str">
        <f>""</f>
        <v/>
      </c>
      <c r="U672" s="74" t="str">
        <f>""</f>
        <v/>
      </c>
      <c r="V672" s="74" t="str">
        <f>""</f>
        <v/>
      </c>
      <c r="W672" s="74" t="str">
        <f>""</f>
        <v/>
      </c>
      <c r="X672" s="74" t="str">
        <f>""</f>
        <v/>
      </c>
      <c r="Y672" s="74" t="str">
        <f>""</f>
        <v/>
      </c>
      <c r="Z672" s="74" t="str">
        <f>""</f>
        <v/>
      </c>
    </row>
    <row r="673" spans="13:26" s="74" customFormat="1" ht="14.25" x14ac:dyDescent="0.2">
      <c r="M673" s="154" t="str">
        <f>""</f>
        <v/>
      </c>
      <c r="N673" s="74" t="str">
        <f>""</f>
        <v/>
      </c>
      <c r="O673" s="154" t="s">
        <v>271</v>
      </c>
      <c r="P673" s="74" t="str">
        <f>""</f>
        <v/>
      </c>
      <c r="Q673" s="154" t="str">
        <f>""</f>
        <v/>
      </c>
      <c r="R673" s="74" t="str">
        <f>""</f>
        <v/>
      </c>
      <c r="S673" s="74" t="str">
        <f>""</f>
        <v/>
      </c>
      <c r="T673" s="74" t="str">
        <f>""</f>
        <v/>
      </c>
      <c r="U673" s="74" t="str">
        <f>""</f>
        <v/>
      </c>
      <c r="V673" s="74" t="str">
        <f>""</f>
        <v/>
      </c>
      <c r="W673" s="74" t="str">
        <f>""</f>
        <v/>
      </c>
      <c r="X673" s="74" t="str">
        <f>""</f>
        <v/>
      </c>
      <c r="Y673" s="74" t="str">
        <f>""</f>
        <v/>
      </c>
      <c r="Z673" s="74" t="str">
        <f>""</f>
        <v/>
      </c>
    </row>
    <row r="674" spans="13:26" s="74" customFormat="1" ht="14.25" x14ac:dyDescent="0.2">
      <c r="M674" s="154" t="str">
        <f>""</f>
        <v/>
      </c>
      <c r="N674" s="74" t="str">
        <f>""</f>
        <v/>
      </c>
      <c r="O674" s="154" t="s">
        <v>271</v>
      </c>
      <c r="P674" s="74" t="str">
        <f>""</f>
        <v/>
      </c>
      <c r="Q674" s="154" t="str">
        <f>""</f>
        <v/>
      </c>
      <c r="R674" s="74" t="str">
        <f>""</f>
        <v/>
      </c>
      <c r="S674" s="74" t="str">
        <f>""</f>
        <v/>
      </c>
      <c r="T674" s="74" t="str">
        <f>""</f>
        <v/>
      </c>
      <c r="U674" s="74" t="str">
        <f>""</f>
        <v/>
      </c>
      <c r="V674" s="74" t="str">
        <f>""</f>
        <v/>
      </c>
      <c r="W674" s="74" t="str">
        <f>""</f>
        <v/>
      </c>
      <c r="X674" s="74" t="str">
        <f>""</f>
        <v/>
      </c>
      <c r="Y674" s="74" t="str">
        <f>""</f>
        <v/>
      </c>
      <c r="Z674" s="74" t="str">
        <f>""</f>
        <v/>
      </c>
    </row>
    <row r="675" spans="13:26" s="74" customFormat="1" ht="14.25" x14ac:dyDescent="0.2">
      <c r="M675" s="154" t="str">
        <f>""</f>
        <v/>
      </c>
      <c r="N675" s="74" t="str">
        <f>""</f>
        <v/>
      </c>
      <c r="O675" s="154" t="s">
        <v>271</v>
      </c>
      <c r="P675" s="74" t="str">
        <f>""</f>
        <v/>
      </c>
      <c r="Q675" s="154" t="str">
        <f>""</f>
        <v/>
      </c>
      <c r="R675" s="74" t="str">
        <f>""</f>
        <v/>
      </c>
      <c r="S675" s="74" t="str">
        <f>""</f>
        <v/>
      </c>
      <c r="T675" s="74" t="str">
        <f>""</f>
        <v/>
      </c>
      <c r="U675" s="74" t="str">
        <f>""</f>
        <v/>
      </c>
      <c r="V675" s="74" t="str">
        <f>""</f>
        <v/>
      </c>
      <c r="W675" s="74" t="str">
        <f>""</f>
        <v/>
      </c>
      <c r="X675" s="74" t="str">
        <f>""</f>
        <v/>
      </c>
      <c r="Y675" s="74" t="str">
        <f>""</f>
        <v/>
      </c>
      <c r="Z675" s="74" t="str">
        <f>""</f>
        <v/>
      </c>
    </row>
    <row r="676" spans="13:26" s="74" customFormat="1" ht="14.25" x14ac:dyDescent="0.2">
      <c r="M676" s="154" t="str">
        <f>""</f>
        <v/>
      </c>
      <c r="N676" s="74" t="str">
        <f>""</f>
        <v/>
      </c>
      <c r="O676" s="154" t="s">
        <v>271</v>
      </c>
      <c r="P676" s="74" t="str">
        <f>""</f>
        <v/>
      </c>
      <c r="Q676" s="154" t="str">
        <f>""</f>
        <v/>
      </c>
      <c r="R676" s="74" t="str">
        <f>""</f>
        <v/>
      </c>
      <c r="S676" s="74" t="str">
        <f>""</f>
        <v/>
      </c>
      <c r="T676" s="74" t="str">
        <f>""</f>
        <v/>
      </c>
      <c r="U676" s="74" t="str">
        <f>""</f>
        <v/>
      </c>
      <c r="V676" s="74" t="str">
        <f>""</f>
        <v/>
      </c>
      <c r="W676" s="74" t="str">
        <f>""</f>
        <v/>
      </c>
      <c r="X676" s="74" t="str">
        <f>""</f>
        <v/>
      </c>
      <c r="Y676" s="74" t="str">
        <f>""</f>
        <v/>
      </c>
      <c r="Z676" s="74" t="str">
        <f>""</f>
        <v/>
      </c>
    </row>
    <row r="677" spans="13:26" s="74" customFormat="1" ht="14.25" x14ac:dyDescent="0.2">
      <c r="M677" s="154" t="str">
        <f>""</f>
        <v/>
      </c>
      <c r="N677" s="74" t="str">
        <f>""</f>
        <v/>
      </c>
      <c r="O677" s="154" t="s">
        <v>271</v>
      </c>
      <c r="P677" s="74" t="str">
        <f>""</f>
        <v/>
      </c>
      <c r="Q677" s="154" t="str">
        <f>""</f>
        <v/>
      </c>
      <c r="R677" s="74" t="str">
        <f>""</f>
        <v/>
      </c>
      <c r="S677" s="74" t="str">
        <f>""</f>
        <v/>
      </c>
      <c r="T677" s="74" t="str">
        <f>""</f>
        <v/>
      </c>
      <c r="U677" s="74" t="str">
        <f>""</f>
        <v/>
      </c>
      <c r="V677" s="74" t="str">
        <f>""</f>
        <v/>
      </c>
      <c r="W677" s="74" t="str">
        <f>""</f>
        <v/>
      </c>
      <c r="X677" s="74" t="str">
        <f>""</f>
        <v/>
      </c>
      <c r="Y677" s="74" t="str">
        <f>""</f>
        <v/>
      </c>
      <c r="Z677" s="74" t="str">
        <f>""</f>
        <v/>
      </c>
    </row>
    <row r="678" spans="13:26" s="74" customFormat="1" ht="14.25" x14ac:dyDescent="0.2">
      <c r="M678" s="154" t="str">
        <f>""</f>
        <v/>
      </c>
      <c r="N678" s="74" t="str">
        <f>""</f>
        <v/>
      </c>
      <c r="O678" s="154" t="s">
        <v>271</v>
      </c>
      <c r="P678" s="74" t="str">
        <f>""</f>
        <v/>
      </c>
      <c r="Q678" s="154" t="str">
        <f>""</f>
        <v/>
      </c>
      <c r="R678" s="74" t="str">
        <f>""</f>
        <v/>
      </c>
      <c r="S678" s="74" t="str">
        <f>""</f>
        <v/>
      </c>
      <c r="T678" s="74" t="str">
        <f>""</f>
        <v/>
      </c>
      <c r="U678" s="74" t="str">
        <f>""</f>
        <v/>
      </c>
      <c r="V678" s="74" t="str">
        <f>""</f>
        <v/>
      </c>
      <c r="W678" s="74" t="str">
        <f>""</f>
        <v/>
      </c>
      <c r="X678" s="74" t="str">
        <f>""</f>
        <v/>
      </c>
      <c r="Y678" s="74" t="str">
        <f>""</f>
        <v/>
      </c>
      <c r="Z678" s="74" t="str">
        <f>""</f>
        <v/>
      </c>
    </row>
    <row r="679" spans="13:26" s="74" customFormat="1" ht="14.25" x14ac:dyDescent="0.2">
      <c r="M679" s="154" t="str">
        <f>""</f>
        <v/>
      </c>
      <c r="N679" s="74" t="str">
        <f>""</f>
        <v/>
      </c>
      <c r="O679" s="154" t="s">
        <v>271</v>
      </c>
      <c r="P679" s="74" t="str">
        <f>""</f>
        <v/>
      </c>
      <c r="Q679" s="154" t="str">
        <f>""</f>
        <v/>
      </c>
      <c r="R679" s="74" t="str">
        <f>""</f>
        <v/>
      </c>
      <c r="S679" s="74" t="str">
        <f>""</f>
        <v/>
      </c>
      <c r="T679" s="74" t="str">
        <f>""</f>
        <v/>
      </c>
      <c r="U679" s="74" t="str">
        <f>""</f>
        <v/>
      </c>
      <c r="V679" s="74" t="str">
        <f>""</f>
        <v/>
      </c>
      <c r="W679" s="74" t="str">
        <f>""</f>
        <v/>
      </c>
      <c r="X679" s="74" t="str">
        <f>""</f>
        <v/>
      </c>
      <c r="Y679" s="74" t="str">
        <f>""</f>
        <v/>
      </c>
      <c r="Z679" s="74" t="str">
        <f>""</f>
        <v/>
      </c>
    </row>
    <row r="680" spans="13:26" s="74" customFormat="1" ht="14.25" x14ac:dyDescent="0.2">
      <c r="M680" s="154" t="str">
        <f>""</f>
        <v/>
      </c>
      <c r="N680" s="74" t="str">
        <f>""</f>
        <v/>
      </c>
      <c r="O680" s="154" t="s">
        <v>271</v>
      </c>
      <c r="P680" s="74" t="str">
        <f>""</f>
        <v/>
      </c>
      <c r="Q680" s="154" t="str">
        <f>""</f>
        <v/>
      </c>
      <c r="R680" s="74" t="str">
        <f>""</f>
        <v/>
      </c>
      <c r="S680" s="74" t="str">
        <f>""</f>
        <v/>
      </c>
      <c r="T680" s="74" t="str">
        <f>""</f>
        <v/>
      </c>
      <c r="U680" s="74" t="str">
        <f>""</f>
        <v/>
      </c>
      <c r="V680" s="74" t="str">
        <f>""</f>
        <v/>
      </c>
      <c r="W680" s="74" t="str">
        <f>""</f>
        <v/>
      </c>
      <c r="X680" s="74" t="str">
        <f>""</f>
        <v/>
      </c>
      <c r="Y680" s="74" t="str">
        <f>""</f>
        <v/>
      </c>
      <c r="Z680" s="74" t="str">
        <f>""</f>
        <v/>
      </c>
    </row>
    <row r="681" spans="13:26" s="74" customFormat="1" ht="14.25" x14ac:dyDescent="0.2">
      <c r="M681" s="154" t="str">
        <f>""</f>
        <v/>
      </c>
      <c r="N681" s="74" t="str">
        <f>""</f>
        <v/>
      </c>
      <c r="O681" s="154" t="s">
        <v>271</v>
      </c>
      <c r="P681" s="74" t="str">
        <f>""</f>
        <v/>
      </c>
      <c r="Q681" s="154" t="str">
        <f>""</f>
        <v/>
      </c>
      <c r="R681" s="74" t="str">
        <f>""</f>
        <v/>
      </c>
      <c r="S681" s="74" t="str">
        <f>""</f>
        <v/>
      </c>
      <c r="T681" s="74" t="str">
        <f>""</f>
        <v/>
      </c>
      <c r="U681" s="74" t="str">
        <f>""</f>
        <v/>
      </c>
      <c r="V681" s="74" t="str">
        <f>""</f>
        <v/>
      </c>
      <c r="W681" s="74" t="str">
        <f>""</f>
        <v/>
      </c>
      <c r="X681" s="74" t="str">
        <f>""</f>
        <v/>
      </c>
      <c r="Y681" s="74" t="str">
        <f>""</f>
        <v/>
      </c>
      <c r="Z681" s="74" t="str">
        <f>""</f>
        <v/>
      </c>
    </row>
    <row r="682" spans="13:26" s="74" customFormat="1" ht="14.25" x14ac:dyDescent="0.2">
      <c r="M682" s="154" t="str">
        <f>""</f>
        <v/>
      </c>
      <c r="N682" s="74" t="str">
        <f>""</f>
        <v/>
      </c>
      <c r="O682" s="154" t="s">
        <v>271</v>
      </c>
      <c r="P682" s="74" t="str">
        <f>""</f>
        <v/>
      </c>
      <c r="Q682" s="154" t="str">
        <f>""</f>
        <v/>
      </c>
      <c r="R682" s="74" t="str">
        <f>""</f>
        <v/>
      </c>
      <c r="S682" s="74" t="str">
        <f>""</f>
        <v/>
      </c>
      <c r="T682" s="74" t="str">
        <f>""</f>
        <v/>
      </c>
      <c r="U682" s="74" t="str">
        <f>""</f>
        <v/>
      </c>
      <c r="V682" s="74" t="str">
        <f>""</f>
        <v/>
      </c>
      <c r="W682" s="74" t="str">
        <f>""</f>
        <v/>
      </c>
      <c r="X682" s="74" t="str">
        <f>""</f>
        <v/>
      </c>
      <c r="Y682" s="74" t="str">
        <f>""</f>
        <v/>
      </c>
      <c r="Z682" s="74" t="str">
        <f>""</f>
        <v/>
      </c>
    </row>
    <row r="683" spans="13:26" s="74" customFormat="1" ht="14.25" x14ac:dyDescent="0.2">
      <c r="M683" s="154" t="str">
        <f>""</f>
        <v/>
      </c>
      <c r="N683" s="74" t="str">
        <f>""</f>
        <v/>
      </c>
      <c r="O683" s="154" t="s">
        <v>271</v>
      </c>
      <c r="P683" s="74" t="str">
        <f>""</f>
        <v/>
      </c>
      <c r="Q683" s="154" t="str">
        <f>""</f>
        <v/>
      </c>
      <c r="R683" s="74" t="str">
        <f>""</f>
        <v/>
      </c>
      <c r="S683" s="74" t="str">
        <f>""</f>
        <v/>
      </c>
      <c r="T683" s="74" t="str">
        <f>""</f>
        <v/>
      </c>
      <c r="U683" s="74" t="str">
        <f>""</f>
        <v/>
      </c>
      <c r="V683" s="74" t="str">
        <f>""</f>
        <v/>
      </c>
      <c r="W683" s="74" t="str">
        <f>""</f>
        <v/>
      </c>
      <c r="X683" s="74" t="str">
        <f>""</f>
        <v/>
      </c>
      <c r="Y683" s="74" t="str">
        <f>""</f>
        <v/>
      </c>
      <c r="Z683" s="74" t="str">
        <f>""</f>
        <v/>
      </c>
    </row>
    <row r="684" spans="13:26" s="74" customFormat="1" ht="14.25" x14ac:dyDescent="0.2">
      <c r="M684" s="154" t="str">
        <f>""</f>
        <v/>
      </c>
      <c r="N684" s="74" t="str">
        <f>""</f>
        <v/>
      </c>
      <c r="O684" s="154" t="s">
        <v>271</v>
      </c>
      <c r="P684" s="74" t="str">
        <f>""</f>
        <v/>
      </c>
      <c r="Q684" s="154" t="str">
        <f>""</f>
        <v/>
      </c>
      <c r="R684" s="74" t="str">
        <f>""</f>
        <v/>
      </c>
      <c r="S684" s="74" t="str">
        <f>""</f>
        <v/>
      </c>
      <c r="T684" s="74" t="str">
        <f>""</f>
        <v/>
      </c>
      <c r="U684" s="74" t="str">
        <f>""</f>
        <v/>
      </c>
      <c r="V684" s="74" t="str">
        <f>""</f>
        <v/>
      </c>
      <c r="W684" s="74" t="str">
        <f>""</f>
        <v/>
      </c>
      <c r="X684" s="74" t="str">
        <f>""</f>
        <v/>
      </c>
      <c r="Y684" s="74" t="str">
        <f>""</f>
        <v/>
      </c>
      <c r="Z684" s="74" t="str">
        <f>""</f>
        <v/>
      </c>
    </row>
    <row r="685" spans="13:26" s="74" customFormat="1" ht="14.25" x14ac:dyDescent="0.2">
      <c r="M685" s="154" t="str">
        <f>""</f>
        <v/>
      </c>
      <c r="N685" s="74" t="str">
        <f>""</f>
        <v/>
      </c>
      <c r="O685" s="154" t="s">
        <v>271</v>
      </c>
      <c r="P685" s="74" t="str">
        <f>""</f>
        <v/>
      </c>
      <c r="Q685" s="154" t="str">
        <f>""</f>
        <v/>
      </c>
      <c r="R685" s="74" t="str">
        <f>""</f>
        <v/>
      </c>
      <c r="S685" s="74" t="str">
        <f>""</f>
        <v/>
      </c>
      <c r="T685" s="74" t="str">
        <f>""</f>
        <v/>
      </c>
      <c r="U685" s="74" t="str">
        <f>""</f>
        <v/>
      </c>
      <c r="V685" s="74" t="str">
        <f>""</f>
        <v/>
      </c>
      <c r="W685" s="74" t="str">
        <f>""</f>
        <v/>
      </c>
      <c r="X685" s="74" t="str">
        <f>""</f>
        <v/>
      </c>
      <c r="Y685" s="74" t="str">
        <f>""</f>
        <v/>
      </c>
      <c r="Z685" s="74" t="str">
        <f>""</f>
        <v/>
      </c>
    </row>
    <row r="686" spans="13:26" s="74" customFormat="1" ht="14.25" x14ac:dyDescent="0.2">
      <c r="M686" s="154" t="str">
        <f>""</f>
        <v/>
      </c>
      <c r="N686" s="74" t="str">
        <f>""</f>
        <v/>
      </c>
      <c r="O686" s="154" t="s">
        <v>271</v>
      </c>
      <c r="P686" s="74" t="str">
        <f>""</f>
        <v/>
      </c>
      <c r="Q686" s="154" t="str">
        <f>""</f>
        <v/>
      </c>
      <c r="R686" s="74" t="str">
        <f>""</f>
        <v/>
      </c>
      <c r="S686" s="74" t="str">
        <f>""</f>
        <v/>
      </c>
      <c r="T686" s="74" t="str">
        <f>""</f>
        <v/>
      </c>
      <c r="U686" s="74" t="str">
        <f>""</f>
        <v/>
      </c>
      <c r="V686" s="74" t="str">
        <f>""</f>
        <v/>
      </c>
      <c r="W686" s="74" t="str">
        <f>""</f>
        <v/>
      </c>
      <c r="X686" s="74" t="str">
        <f>""</f>
        <v/>
      </c>
      <c r="Y686" s="74" t="str">
        <f>""</f>
        <v/>
      </c>
      <c r="Z686" s="74" t="str">
        <f>""</f>
        <v/>
      </c>
    </row>
    <row r="687" spans="13:26" s="74" customFormat="1" ht="14.25" x14ac:dyDescent="0.2">
      <c r="M687" s="154" t="str">
        <f>""</f>
        <v/>
      </c>
      <c r="N687" s="74" t="str">
        <f>""</f>
        <v/>
      </c>
      <c r="O687" s="154" t="s">
        <v>271</v>
      </c>
      <c r="P687" s="74" t="str">
        <f>""</f>
        <v/>
      </c>
      <c r="Q687" s="154" t="str">
        <f>""</f>
        <v/>
      </c>
      <c r="R687" s="74" t="str">
        <f>""</f>
        <v/>
      </c>
      <c r="S687" s="74" t="str">
        <f>""</f>
        <v/>
      </c>
      <c r="T687" s="74" t="str">
        <f>""</f>
        <v/>
      </c>
      <c r="U687" s="74" t="str">
        <f>""</f>
        <v/>
      </c>
      <c r="V687" s="74" t="str">
        <f>""</f>
        <v/>
      </c>
      <c r="W687" s="74" t="str">
        <f>""</f>
        <v/>
      </c>
      <c r="X687" s="74" t="str">
        <f>""</f>
        <v/>
      </c>
      <c r="Y687" s="74" t="str">
        <f>""</f>
        <v/>
      </c>
      <c r="Z687" s="74" t="str">
        <f>""</f>
        <v/>
      </c>
    </row>
    <row r="688" spans="13:26" s="74" customFormat="1" ht="14.25" x14ac:dyDescent="0.2">
      <c r="M688" s="154" t="str">
        <f>""</f>
        <v/>
      </c>
      <c r="N688" s="74" t="str">
        <f>""</f>
        <v/>
      </c>
      <c r="O688" s="154" t="s">
        <v>271</v>
      </c>
      <c r="P688" s="74" t="str">
        <f>""</f>
        <v/>
      </c>
      <c r="Q688" s="154" t="str">
        <f>""</f>
        <v/>
      </c>
      <c r="R688" s="74" t="str">
        <f>""</f>
        <v/>
      </c>
      <c r="S688" s="74" t="str">
        <f>""</f>
        <v/>
      </c>
      <c r="T688" s="74" t="str">
        <f>""</f>
        <v/>
      </c>
      <c r="U688" s="74" t="str">
        <f>""</f>
        <v/>
      </c>
      <c r="V688" s="74" t="str">
        <f>""</f>
        <v/>
      </c>
      <c r="W688" s="74" t="str">
        <f>""</f>
        <v/>
      </c>
      <c r="X688" s="74" t="str">
        <f>""</f>
        <v/>
      </c>
      <c r="Y688" s="74" t="str">
        <f>""</f>
        <v/>
      </c>
      <c r="Z688" s="74" t="str">
        <f>""</f>
        <v/>
      </c>
    </row>
    <row r="689" spans="13:26" s="74" customFormat="1" ht="14.25" x14ac:dyDescent="0.2">
      <c r="M689" s="154" t="str">
        <f>""</f>
        <v/>
      </c>
      <c r="N689" s="74" t="str">
        <f>""</f>
        <v/>
      </c>
      <c r="O689" s="154" t="s">
        <v>271</v>
      </c>
      <c r="P689" s="74" t="str">
        <f>""</f>
        <v/>
      </c>
      <c r="Q689" s="154" t="str">
        <f>""</f>
        <v/>
      </c>
      <c r="R689" s="74" t="str">
        <f>""</f>
        <v/>
      </c>
      <c r="S689" s="74" t="str">
        <f>""</f>
        <v/>
      </c>
      <c r="T689" s="74" t="str">
        <f>""</f>
        <v/>
      </c>
      <c r="U689" s="74" t="str">
        <f>""</f>
        <v/>
      </c>
      <c r="V689" s="74" t="str">
        <f>""</f>
        <v/>
      </c>
      <c r="W689" s="74" t="str">
        <f>""</f>
        <v/>
      </c>
      <c r="X689" s="74" t="str">
        <f>""</f>
        <v/>
      </c>
      <c r="Y689" s="74" t="str">
        <f>""</f>
        <v/>
      </c>
      <c r="Z689" s="74" t="str">
        <f>""</f>
        <v/>
      </c>
    </row>
    <row r="690" spans="13:26" s="74" customFormat="1" ht="14.25" x14ac:dyDescent="0.2">
      <c r="M690" s="154" t="str">
        <f>""</f>
        <v/>
      </c>
      <c r="N690" s="74" t="str">
        <f>""</f>
        <v/>
      </c>
      <c r="O690" s="154" t="s">
        <v>271</v>
      </c>
      <c r="P690" s="74" t="str">
        <f>""</f>
        <v/>
      </c>
      <c r="Q690" s="154" t="str">
        <f>""</f>
        <v/>
      </c>
      <c r="R690" s="74" t="str">
        <f>""</f>
        <v/>
      </c>
      <c r="S690" s="74" t="str">
        <f>""</f>
        <v/>
      </c>
      <c r="T690" s="74" t="str">
        <f>""</f>
        <v/>
      </c>
      <c r="U690" s="74" t="str">
        <f>""</f>
        <v/>
      </c>
      <c r="V690" s="74" t="str">
        <f>""</f>
        <v/>
      </c>
      <c r="W690" s="74" t="str">
        <f>""</f>
        <v/>
      </c>
      <c r="X690" s="74" t="str">
        <f>""</f>
        <v/>
      </c>
      <c r="Y690" s="74" t="str">
        <f>""</f>
        <v/>
      </c>
      <c r="Z690" s="74" t="str">
        <f>""</f>
        <v/>
      </c>
    </row>
    <row r="691" spans="13:26" s="74" customFormat="1" ht="14.25" x14ac:dyDescent="0.2">
      <c r="M691" s="154" t="str">
        <f>""</f>
        <v/>
      </c>
      <c r="N691" s="74" t="str">
        <f>""</f>
        <v/>
      </c>
      <c r="O691" s="154" t="s">
        <v>271</v>
      </c>
      <c r="P691" s="74" t="str">
        <f>""</f>
        <v/>
      </c>
      <c r="Q691" s="154" t="str">
        <f>""</f>
        <v/>
      </c>
      <c r="R691" s="74" t="str">
        <f>""</f>
        <v/>
      </c>
      <c r="S691" s="74" t="str">
        <f>""</f>
        <v/>
      </c>
      <c r="T691" s="74" t="str">
        <f>""</f>
        <v/>
      </c>
      <c r="U691" s="74" t="str">
        <f>""</f>
        <v/>
      </c>
      <c r="V691" s="74" t="str">
        <f>""</f>
        <v/>
      </c>
      <c r="W691" s="74" t="str">
        <f>""</f>
        <v/>
      </c>
      <c r="X691" s="74" t="str">
        <f>""</f>
        <v/>
      </c>
      <c r="Y691" s="74" t="str">
        <f>""</f>
        <v/>
      </c>
      <c r="Z691" s="74" t="str">
        <f>""</f>
        <v/>
      </c>
    </row>
    <row r="692" spans="13:26" s="74" customFormat="1" ht="14.25" x14ac:dyDescent="0.2">
      <c r="M692" s="154" t="str">
        <f>""</f>
        <v/>
      </c>
      <c r="N692" s="74" t="str">
        <f>""</f>
        <v/>
      </c>
      <c r="O692" s="154" t="s">
        <v>271</v>
      </c>
      <c r="P692" s="74" t="str">
        <f>""</f>
        <v/>
      </c>
      <c r="Q692" s="154" t="str">
        <f>""</f>
        <v/>
      </c>
      <c r="R692" s="74" t="str">
        <f>""</f>
        <v/>
      </c>
      <c r="S692" s="74" t="str">
        <f>""</f>
        <v/>
      </c>
      <c r="T692" s="74" t="str">
        <f>""</f>
        <v/>
      </c>
      <c r="U692" s="74" t="str">
        <f>""</f>
        <v/>
      </c>
      <c r="V692" s="74" t="str">
        <f>""</f>
        <v/>
      </c>
      <c r="W692" s="74" t="str">
        <f>""</f>
        <v/>
      </c>
      <c r="X692" s="74" t="str">
        <f>""</f>
        <v/>
      </c>
      <c r="Y692" s="74" t="str">
        <f>""</f>
        <v/>
      </c>
      <c r="Z692" s="74" t="str">
        <f>""</f>
        <v/>
      </c>
    </row>
    <row r="693" spans="13:26" s="74" customFormat="1" ht="14.25" x14ac:dyDescent="0.2">
      <c r="M693" s="154" t="str">
        <f>""</f>
        <v/>
      </c>
      <c r="N693" s="74" t="str">
        <f>""</f>
        <v/>
      </c>
      <c r="O693" s="154" t="s">
        <v>271</v>
      </c>
      <c r="P693" s="74" t="str">
        <f>""</f>
        <v/>
      </c>
      <c r="Q693" s="154" t="str">
        <f>""</f>
        <v/>
      </c>
      <c r="R693" s="74" t="str">
        <f>""</f>
        <v/>
      </c>
      <c r="S693" s="74" t="str">
        <f>""</f>
        <v/>
      </c>
      <c r="T693" s="74" t="str">
        <f>""</f>
        <v/>
      </c>
      <c r="U693" s="74" t="str">
        <f>""</f>
        <v/>
      </c>
      <c r="V693" s="74" t="str">
        <f>""</f>
        <v/>
      </c>
      <c r="W693" s="74" t="str">
        <f>""</f>
        <v/>
      </c>
      <c r="X693" s="74" t="str">
        <f>""</f>
        <v/>
      </c>
      <c r="Y693" s="74" t="str">
        <f>""</f>
        <v/>
      </c>
      <c r="Z693" s="74" t="str">
        <f>""</f>
        <v/>
      </c>
    </row>
    <row r="694" spans="13:26" s="74" customFormat="1" ht="14.25" x14ac:dyDescent="0.2">
      <c r="M694" s="154" t="str">
        <f>""</f>
        <v/>
      </c>
      <c r="N694" s="74" t="str">
        <f>""</f>
        <v/>
      </c>
      <c r="O694" s="154" t="s">
        <v>271</v>
      </c>
      <c r="P694" s="74" t="str">
        <f>""</f>
        <v/>
      </c>
      <c r="Q694" s="154" t="str">
        <f>""</f>
        <v/>
      </c>
      <c r="R694" s="74" t="str">
        <f>""</f>
        <v/>
      </c>
      <c r="S694" s="74" t="str">
        <f>""</f>
        <v/>
      </c>
      <c r="T694" s="74" t="str">
        <f>""</f>
        <v/>
      </c>
      <c r="U694" s="74" t="str">
        <f>""</f>
        <v/>
      </c>
      <c r="V694" s="74" t="str">
        <f>""</f>
        <v/>
      </c>
      <c r="W694" s="74" t="str">
        <f>""</f>
        <v/>
      </c>
      <c r="X694" s="74" t="str">
        <f>""</f>
        <v/>
      </c>
      <c r="Y694" s="74" t="str">
        <f>""</f>
        <v/>
      </c>
      <c r="Z694" s="74" t="str">
        <f>""</f>
        <v/>
      </c>
    </row>
    <row r="695" spans="13:26" s="74" customFormat="1" ht="14.25" x14ac:dyDescent="0.2">
      <c r="M695" s="154" t="str">
        <f>""</f>
        <v/>
      </c>
      <c r="N695" s="74" t="str">
        <f>""</f>
        <v/>
      </c>
      <c r="O695" s="154" t="s">
        <v>271</v>
      </c>
      <c r="P695" s="74" t="str">
        <f>""</f>
        <v/>
      </c>
      <c r="Q695" s="154" t="str">
        <f>""</f>
        <v/>
      </c>
      <c r="R695" s="74" t="str">
        <f>""</f>
        <v/>
      </c>
      <c r="S695" s="74" t="str">
        <f>""</f>
        <v/>
      </c>
      <c r="T695" s="74" t="str">
        <f>""</f>
        <v/>
      </c>
      <c r="U695" s="74" t="str">
        <f>""</f>
        <v/>
      </c>
      <c r="V695" s="74" t="str">
        <f>""</f>
        <v/>
      </c>
      <c r="W695" s="74" t="str">
        <f>""</f>
        <v/>
      </c>
      <c r="X695" s="74" t="str">
        <f>""</f>
        <v/>
      </c>
      <c r="Y695" s="74" t="str">
        <f>""</f>
        <v/>
      </c>
      <c r="Z695" s="74" t="str">
        <f>""</f>
        <v/>
      </c>
    </row>
    <row r="696" spans="13:26" s="74" customFormat="1" ht="14.25" x14ac:dyDescent="0.2">
      <c r="M696" s="154" t="str">
        <f>""</f>
        <v/>
      </c>
      <c r="N696" s="74" t="str">
        <f>""</f>
        <v/>
      </c>
      <c r="O696" s="154" t="s">
        <v>271</v>
      </c>
      <c r="P696" s="74" t="str">
        <f>""</f>
        <v/>
      </c>
      <c r="Q696" s="154" t="str">
        <f>""</f>
        <v/>
      </c>
      <c r="R696" s="74" t="str">
        <f>""</f>
        <v/>
      </c>
      <c r="S696" s="74" t="str">
        <f>""</f>
        <v/>
      </c>
      <c r="T696" s="74" t="str">
        <f>""</f>
        <v/>
      </c>
      <c r="U696" s="74" t="str">
        <f>""</f>
        <v/>
      </c>
      <c r="V696" s="74" t="str">
        <f>""</f>
        <v/>
      </c>
      <c r="W696" s="74" t="str">
        <f>""</f>
        <v/>
      </c>
      <c r="X696" s="74" t="str">
        <f>""</f>
        <v/>
      </c>
      <c r="Y696" s="74" t="str">
        <f>""</f>
        <v/>
      </c>
      <c r="Z696" s="74" t="str">
        <f>""</f>
        <v/>
      </c>
    </row>
    <row r="697" spans="13:26" s="74" customFormat="1" ht="14.25" x14ac:dyDescent="0.2">
      <c r="M697" s="154" t="str">
        <f>""</f>
        <v/>
      </c>
      <c r="N697" s="74" t="str">
        <f>""</f>
        <v/>
      </c>
      <c r="O697" s="154" t="s">
        <v>271</v>
      </c>
      <c r="P697" s="74" t="str">
        <f>""</f>
        <v/>
      </c>
      <c r="Q697" s="154" t="str">
        <f>""</f>
        <v/>
      </c>
      <c r="R697" s="74" t="str">
        <f>""</f>
        <v/>
      </c>
      <c r="S697" s="74" t="str">
        <f>""</f>
        <v/>
      </c>
      <c r="T697" s="74" t="str">
        <f>""</f>
        <v/>
      </c>
      <c r="U697" s="74" t="str">
        <f>""</f>
        <v/>
      </c>
      <c r="V697" s="74" t="str">
        <f>""</f>
        <v/>
      </c>
      <c r="W697" s="74" t="str">
        <f>""</f>
        <v/>
      </c>
      <c r="X697" s="74" t="str">
        <f>""</f>
        <v/>
      </c>
      <c r="Y697" s="74" t="str">
        <f>""</f>
        <v/>
      </c>
      <c r="Z697" s="74" t="str">
        <f>""</f>
        <v/>
      </c>
    </row>
    <row r="698" spans="13:26" s="74" customFormat="1" ht="14.25" x14ac:dyDescent="0.2">
      <c r="M698" s="154" t="str">
        <f>""</f>
        <v/>
      </c>
      <c r="N698" s="74" t="str">
        <f>""</f>
        <v/>
      </c>
      <c r="O698" s="154" t="s">
        <v>271</v>
      </c>
      <c r="P698" s="74" t="str">
        <f>""</f>
        <v/>
      </c>
      <c r="Q698" s="154" t="str">
        <f>""</f>
        <v/>
      </c>
      <c r="R698" s="74" t="str">
        <f>""</f>
        <v/>
      </c>
      <c r="S698" s="74" t="str">
        <f>""</f>
        <v/>
      </c>
      <c r="T698" s="74" t="str">
        <f>""</f>
        <v/>
      </c>
      <c r="U698" s="74" t="str">
        <f>""</f>
        <v/>
      </c>
      <c r="V698" s="74" t="str">
        <f>""</f>
        <v/>
      </c>
      <c r="W698" s="74" t="str">
        <f>""</f>
        <v/>
      </c>
      <c r="X698" s="74" t="str">
        <f>""</f>
        <v/>
      </c>
      <c r="Y698" s="74" t="str">
        <f>""</f>
        <v/>
      </c>
      <c r="Z698" s="74" t="str">
        <f>""</f>
        <v/>
      </c>
    </row>
    <row r="699" spans="13:26" s="74" customFormat="1" ht="14.25" x14ac:dyDescent="0.2">
      <c r="M699" s="154" t="str">
        <f>""</f>
        <v/>
      </c>
      <c r="N699" s="74" t="str">
        <f>""</f>
        <v/>
      </c>
      <c r="O699" s="154" t="s">
        <v>271</v>
      </c>
      <c r="P699" s="74" t="str">
        <f>""</f>
        <v/>
      </c>
      <c r="Q699" s="154" t="str">
        <f>""</f>
        <v/>
      </c>
      <c r="R699" s="74" t="str">
        <f>""</f>
        <v/>
      </c>
      <c r="S699" s="74" t="str">
        <f>""</f>
        <v/>
      </c>
      <c r="T699" s="74" t="str">
        <f>""</f>
        <v/>
      </c>
      <c r="U699" s="74" t="str">
        <f>""</f>
        <v/>
      </c>
      <c r="V699" s="74" t="str">
        <f>""</f>
        <v/>
      </c>
      <c r="W699" s="74" t="str">
        <f>""</f>
        <v/>
      </c>
      <c r="X699" s="74" t="str">
        <f>""</f>
        <v/>
      </c>
      <c r="Y699" s="74" t="str">
        <f>""</f>
        <v/>
      </c>
      <c r="Z699" s="74" t="str">
        <f>""</f>
        <v/>
      </c>
    </row>
    <row r="700" spans="13:26" s="74" customFormat="1" ht="14.25" x14ac:dyDescent="0.2">
      <c r="M700" s="154" t="str">
        <f>""</f>
        <v/>
      </c>
      <c r="N700" s="74" t="str">
        <f>""</f>
        <v/>
      </c>
      <c r="O700" s="154" t="s">
        <v>271</v>
      </c>
      <c r="P700" s="74" t="str">
        <f>""</f>
        <v/>
      </c>
      <c r="Q700" s="154" t="str">
        <f>""</f>
        <v/>
      </c>
      <c r="R700" s="74" t="str">
        <f>""</f>
        <v/>
      </c>
      <c r="S700" s="74" t="str">
        <f>""</f>
        <v/>
      </c>
      <c r="T700" s="74" t="str">
        <f>""</f>
        <v/>
      </c>
      <c r="U700" s="74" t="str">
        <f>""</f>
        <v/>
      </c>
      <c r="V700" s="74" t="str">
        <f>""</f>
        <v/>
      </c>
      <c r="W700" s="74" t="str">
        <f>""</f>
        <v/>
      </c>
      <c r="X700" s="74" t="str">
        <f>""</f>
        <v/>
      </c>
      <c r="Y700" s="74" t="str">
        <f>""</f>
        <v/>
      </c>
      <c r="Z700" s="74" t="str">
        <f>""</f>
        <v/>
      </c>
    </row>
    <row r="701" spans="13:26" s="74" customFormat="1" ht="14.25" x14ac:dyDescent="0.2">
      <c r="M701" s="154" t="str">
        <f>""</f>
        <v/>
      </c>
      <c r="N701" s="74" t="str">
        <f>""</f>
        <v/>
      </c>
      <c r="O701" s="154" t="s">
        <v>271</v>
      </c>
      <c r="P701" s="74" t="str">
        <f>""</f>
        <v/>
      </c>
      <c r="Q701" s="154" t="str">
        <f>""</f>
        <v/>
      </c>
      <c r="R701" s="74" t="str">
        <f>""</f>
        <v/>
      </c>
      <c r="S701" s="74" t="str">
        <f>""</f>
        <v/>
      </c>
      <c r="T701" s="74" t="str">
        <f>""</f>
        <v/>
      </c>
      <c r="U701" s="74" t="str">
        <f>""</f>
        <v/>
      </c>
      <c r="V701" s="74" t="str">
        <f>""</f>
        <v/>
      </c>
      <c r="W701" s="74" t="str">
        <f>""</f>
        <v/>
      </c>
      <c r="X701" s="74" t="str">
        <f>""</f>
        <v/>
      </c>
      <c r="Y701" s="74" t="str">
        <f>""</f>
        <v/>
      </c>
      <c r="Z701" s="74" t="str">
        <f>""</f>
        <v/>
      </c>
    </row>
    <row r="702" spans="13:26" s="74" customFormat="1" ht="14.25" x14ac:dyDescent="0.2">
      <c r="M702" s="154" t="str">
        <f>""</f>
        <v/>
      </c>
      <c r="N702" s="74" t="str">
        <f>""</f>
        <v/>
      </c>
      <c r="O702" s="154" t="s">
        <v>271</v>
      </c>
      <c r="P702" s="74" t="str">
        <f>""</f>
        <v/>
      </c>
      <c r="Q702" s="154" t="str">
        <f>""</f>
        <v/>
      </c>
      <c r="R702" s="74" t="str">
        <f>""</f>
        <v/>
      </c>
      <c r="S702" s="74" t="str">
        <f>""</f>
        <v/>
      </c>
      <c r="T702" s="74" t="str">
        <f>""</f>
        <v/>
      </c>
      <c r="U702" s="74" t="str">
        <f>""</f>
        <v/>
      </c>
      <c r="V702" s="74" t="str">
        <f>""</f>
        <v/>
      </c>
      <c r="W702" s="74" t="str">
        <f>""</f>
        <v/>
      </c>
      <c r="X702" s="74" t="str">
        <f>""</f>
        <v/>
      </c>
      <c r="Y702" s="74" t="str">
        <f>""</f>
        <v/>
      </c>
      <c r="Z702" s="74" t="str">
        <f>""</f>
        <v/>
      </c>
    </row>
    <row r="703" spans="13:26" s="74" customFormat="1" ht="14.25" x14ac:dyDescent="0.2">
      <c r="M703" s="154" t="str">
        <f>""</f>
        <v/>
      </c>
      <c r="N703" s="74" t="str">
        <f>""</f>
        <v/>
      </c>
      <c r="O703" s="154" t="s">
        <v>271</v>
      </c>
      <c r="P703" s="74" t="str">
        <f>""</f>
        <v/>
      </c>
      <c r="Q703" s="154" t="str">
        <f>""</f>
        <v/>
      </c>
      <c r="R703" s="74" t="str">
        <f>""</f>
        <v/>
      </c>
      <c r="S703" s="74" t="str">
        <f>""</f>
        <v/>
      </c>
      <c r="T703" s="74" t="str">
        <f>""</f>
        <v/>
      </c>
      <c r="U703" s="74" t="str">
        <f>""</f>
        <v/>
      </c>
      <c r="V703" s="74" t="str">
        <f>""</f>
        <v/>
      </c>
      <c r="W703" s="74" t="str">
        <f>""</f>
        <v/>
      </c>
      <c r="X703" s="74" t="str">
        <f>""</f>
        <v/>
      </c>
      <c r="Y703" s="74" t="str">
        <f>""</f>
        <v/>
      </c>
      <c r="Z703" s="74" t="str">
        <f>""</f>
        <v/>
      </c>
    </row>
    <row r="704" spans="13:26" s="74" customFormat="1" ht="14.25" x14ac:dyDescent="0.2">
      <c r="M704" s="154" t="str">
        <f>""</f>
        <v/>
      </c>
      <c r="N704" s="74" t="str">
        <f>""</f>
        <v/>
      </c>
      <c r="O704" s="154" t="s">
        <v>271</v>
      </c>
      <c r="P704" s="74" t="str">
        <f>""</f>
        <v/>
      </c>
      <c r="Q704" s="154" t="str">
        <f>""</f>
        <v/>
      </c>
      <c r="R704" s="74" t="str">
        <f>""</f>
        <v/>
      </c>
      <c r="S704" s="74" t="str">
        <f>""</f>
        <v/>
      </c>
      <c r="T704" s="74" t="str">
        <f>""</f>
        <v/>
      </c>
      <c r="U704" s="74" t="str">
        <f>""</f>
        <v/>
      </c>
      <c r="V704" s="74" t="str">
        <f>""</f>
        <v/>
      </c>
      <c r="W704" s="74" t="str">
        <f>""</f>
        <v/>
      </c>
      <c r="X704" s="74" t="str">
        <f>""</f>
        <v/>
      </c>
      <c r="Y704" s="74" t="str">
        <f>""</f>
        <v/>
      </c>
      <c r="Z704" s="74" t="str">
        <f>""</f>
        <v/>
      </c>
    </row>
    <row r="705" spans="13:26" s="74" customFormat="1" ht="14.25" x14ac:dyDescent="0.2">
      <c r="M705" s="154" t="str">
        <f>""</f>
        <v/>
      </c>
      <c r="N705" s="74" t="str">
        <f>""</f>
        <v/>
      </c>
      <c r="O705" s="154" t="s">
        <v>271</v>
      </c>
      <c r="P705" s="74" t="str">
        <f>""</f>
        <v/>
      </c>
      <c r="Q705" s="154" t="str">
        <f>""</f>
        <v/>
      </c>
      <c r="R705" s="74" t="str">
        <f>""</f>
        <v/>
      </c>
      <c r="S705" s="74" t="str">
        <f>""</f>
        <v/>
      </c>
      <c r="T705" s="74" t="str">
        <f>""</f>
        <v/>
      </c>
      <c r="U705" s="74" t="str">
        <f>""</f>
        <v/>
      </c>
      <c r="V705" s="74" t="str">
        <f>""</f>
        <v/>
      </c>
      <c r="W705" s="74" t="str">
        <f>""</f>
        <v/>
      </c>
      <c r="X705" s="74" t="str">
        <f>""</f>
        <v/>
      </c>
      <c r="Y705" s="74" t="str">
        <f>""</f>
        <v/>
      </c>
      <c r="Z705" s="74" t="str">
        <f>""</f>
        <v/>
      </c>
    </row>
    <row r="706" spans="13:26" s="74" customFormat="1" ht="14.25" x14ac:dyDescent="0.2">
      <c r="M706" s="154" t="str">
        <f>""</f>
        <v/>
      </c>
      <c r="N706" s="74" t="str">
        <f>""</f>
        <v/>
      </c>
      <c r="O706" s="154" t="s">
        <v>271</v>
      </c>
      <c r="P706" s="74" t="str">
        <f>""</f>
        <v/>
      </c>
      <c r="Q706" s="154" t="str">
        <f>""</f>
        <v/>
      </c>
      <c r="R706" s="74" t="str">
        <f>""</f>
        <v/>
      </c>
      <c r="S706" s="74" t="str">
        <f>""</f>
        <v/>
      </c>
      <c r="T706" s="74" t="str">
        <f>""</f>
        <v/>
      </c>
      <c r="U706" s="74" t="str">
        <f>""</f>
        <v/>
      </c>
      <c r="V706" s="74" t="str">
        <f>""</f>
        <v/>
      </c>
      <c r="W706" s="74" t="str">
        <f>""</f>
        <v/>
      </c>
      <c r="X706" s="74" t="str">
        <f>""</f>
        <v/>
      </c>
      <c r="Y706" s="74" t="str">
        <f>""</f>
        <v/>
      </c>
      <c r="Z706" s="74" t="str">
        <f>""</f>
        <v/>
      </c>
    </row>
    <row r="707" spans="13:26" s="74" customFormat="1" ht="14.25" x14ac:dyDescent="0.2">
      <c r="M707" s="154" t="str">
        <f>""</f>
        <v/>
      </c>
      <c r="N707" s="74" t="str">
        <f>""</f>
        <v/>
      </c>
      <c r="O707" s="154" t="s">
        <v>271</v>
      </c>
      <c r="P707" s="74" t="str">
        <f>""</f>
        <v/>
      </c>
      <c r="Q707" s="154" t="str">
        <f>""</f>
        <v/>
      </c>
      <c r="R707" s="74" t="str">
        <f>""</f>
        <v/>
      </c>
      <c r="S707" s="74" t="str">
        <f>""</f>
        <v/>
      </c>
      <c r="T707" s="74" t="str">
        <f>""</f>
        <v/>
      </c>
      <c r="U707" s="74" t="str">
        <f>""</f>
        <v/>
      </c>
      <c r="V707" s="74" t="str">
        <f>""</f>
        <v/>
      </c>
      <c r="W707" s="74" t="str">
        <f>""</f>
        <v/>
      </c>
      <c r="X707" s="74" t="str">
        <f>""</f>
        <v/>
      </c>
      <c r="Y707" s="74" t="str">
        <f>""</f>
        <v/>
      </c>
      <c r="Z707" s="74" t="str">
        <f>""</f>
        <v/>
      </c>
    </row>
    <row r="708" spans="13:26" s="74" customFormat="1" ht="14.25" x14ac:dyDescent="0.2">
      <c r="M708" s="154" t="str">
        <f>""</f>
        <v/>
      </c>
      <c r="N708" s="74" t="str">
        <f>""</f>
        <v/>
      </c>
      <c r="O708" s="154" t="s">
        <v>271</v>
      </c>
      <c r="P708" s="74" t="str">
        <f>""</f>
        <v/>
      </c>
      <c r="Q708" s="154" t="str">
        <f>""</f>
        <v/>
      </c>
      <c r="R708" s="74" t="str">
        <f>""</f>
        <v/>
      </c>
      <c r="S708" s="74" t="str">
        <f>""</f>
        <v/>
      </c>
      <c r="T708" s="74" t="str">
        <f>""</f>
        <v/>
      </c>
      <c r="U708" s="74" t="str">
        <f>""</f>
        <v/>
      </c>
      <c r="V708" s="74" t="str">
        <f>""</f>
        <v/>
      </c>
      <c r="W708" s="74" t="str">
        <f>""</f>
        <v/>
      </c>
      <c r="X708" s="74" t="str">
        <f>""</f>
        <v/>
      </c>
      <c r="Y708" s="74" t="str">
        <f>""</f>
        <v/>
      </c>
      <c r="Z708" s="74" t="str">
        <f>""</f>
        <v/>
      </c>
    </row>
    <row r="709" spans="13:26" s="74" customFormat="1" ht="14.25" x14ac:dyDescent="0.2">
      <c r="M709" s="154" t="str">
        <f>""</f>
        <v/>
      </c>
      <c r="N709" s="74" t="str">
        <f>""</f>
        <v/>
      </c>
      <c r="O709" s="154" t="s">
        <v>271</v>
      </c>
      <c r="P709" s="74" t="str">
        <f>""</f>
        <v/>
      </c>
      <c r="Q709" s="154" t="str">
        <f>""</f>
        <v/>
      </c>
      <c r="R709" s="74" t="str">
        <f>""</f>
        <v/>
      </c>
      <c r="S709" s="74" t="str">
        <f>""</f>
        <v/>
      </c>
      <c r="T709" s="74" t="str">
        <f>""</f>
        <v/>
      </c>
      <c r="U709" s="74" t="str">
        <f>""</f>
        <v/>
      </c>
      <c r="V709" s="74" t="str">
        <f>""</f>
        <v/>
      </c>
      <c r="W709" s="74" t="str">
        <f>""</f>
        <v/>
      </c>
      <c r="X709" s="74" t="str">
        <f>""</f>
        <v/>
      </c>
      <c r="Y709" s="74" t="str">
        <f>""</f>
        <v/>
      </c>
      <c r="Z709" s="74" t="str">
        <f>""</f>
        <v/>
      </c>
    </row>
    <row r="710" spans="13:26" s="74" customFormat="1" ht="14.25" x14ac:dyDescent="0.2">
      <c r="M710" s="154" t="str">
        <f>""</f>
        <v/>
      </c>
      <c r="N710" s="74" t="str">
        <f>""</f>
        <v/>
      </c>
      <c r="O710" s="154" t="s">
        <v>271</v>
      </c>
      <c r="P710" s="74" t="str">
        <f>""</f>
        <v/>
      </c>
      <c r="Q710" s="154" t="str">
        <f>""</f>
        <v/>
      </c>
      <c r="R710" s="74" t="str">
        <f>""</f>
        <v/>
      </c>
      <c r="S710" s="74" t="str">
        <f>""</f>
        <v/>
      </c>
      <c r="T710" s="74" t="str">
        <f>""</f>
        <v/>
      </c>
      <c r="U710" s="74" t="str">
        <f>""</f>
        <v/>
      </c>
      <c r="V710" s="74" t="str">
        <f>""</f>
        <v/>
      </c>
      <c r="W710" s="74" t="str">
        <f>""</f>
        <v/>
      </c>
      <c r="X710" s="74" t="str">
        <f>""</f>
        <v/>
      </c>
      <c r="Y710" s="74" t="str">
        <f>""</f>
        <v/>
      </c>
      <c r="Z710" s="74" t="str">
        <f>""</f>
        <v/>
      </c>
    </row>
    <row r="711" spans="13:26" s="74" customFormat="1" ht="14.25" x14ac:dyDescent="0.2">
      <c r="M711" s="154" t="str">
        <f>""</f>
        <v/>
      </c>
      <c r="N711" s="74" t="str">
        <f>""</f>
        <v/>
      </c>
      <c r="O711" s="154" t="s">
        <v>271</v>
      </c>
      <c r="P711" s="74" t="str">
        <f>""</f>
        <v/>
      </c>
      <c r="Q711" s="154" t="str">
        <f>""</f>
        <v/>
      </c>
      <c r="R711" s="74" t="str">
        <f>""</f>
        <v/>
      </c>
      <c r="S711" s="74" t="str">
        <f>""</f>
        <v/>
      </c>
      <c r="T711" s="74" t="str">
        <f>""</f>
        <v/>
      </c>
      <c r="U711" s="74" t="str">
        <f>""</f>
        <v/>
      </c>
      <c r="V711" s="74" t="str">
        <f>""</f>
        <v/>
      </c>
      <c r="W711" s="74" t="str">
        <f>""</f>
        <v/>
      </c>
      <c r="X711" s="74" t="str">
        <f>""</f>
        <v/>
      </c>
      <c r="Y711" s="74" t="str">
        <f>""</f>
        <v/>
      </c>
      <c r="Z711" s="74" t="str">
        <f>""</f>
        <v/>
      </c>
    </row>
    <row r="712" spans="13:26" s="74" customFormat="1" ht="14.25" x14ac:dyDescent="0.2">
      <c r="M712" s="154" t="str">
        <f>""</f>
        <v/>
      </c>
      <c r="N712" s="74" t="str">
        <f>""</f>
        <v/>
      </c>
      <c r="O712" s="154" t="s">
        <v>271</v>
      </c>
      <c r="P712" s="74" t="str">
        <f>""</f>
        <v/>
      </c>
      <c r="Q712" s="154" t="str">
        <f>""</f>
        <v/>
      </c>
      <c r="R712" s="74" t="str">
        <f>""</f>
        <v/>
      </c>
      <c r="S712" s="74" t="str">
        <f>""</f>
        <v/>
      </c>
      <c r="T712" s="74" t="str">
        <f>""</f>
        <v/>
      </c>
      <c r="U712" s="74" t="str">
        <f>""</f>
        <v/>
      </c>
      <c r="V712" s="74" t="str">
        <f>""</f>
        <v/>
      </c>
      <c r="W712" s="74" t="str">
        <f>""</f>
        <v/>
      </c>
      <c r="X712" s="74" t="str">
        <f>""</f>
        <v/>
      </c>
      <c r="Y712" s="74" t="str">
        <f>""</f>
        <v/>
      </c>
      <c r="Z712" s="74" t="str">
        <f>""</f>
        <v/>
      </c>
    </row>
    <row r="713" spans="13:26" s="74" customFormat="1" ht="14.25" x14ac:dyDescent="0.2">
      <c r="M713" s="154" t="str">
        <f>""</f>
        <v/>
      </c>
      <c r="N713" s="74" t="str">
        <f>""</f>
        <v/>
      </c>
      <c r="O713" s="154" t="s">
        <v>271</v>
      </c>
      <c r="P713" s="74" t="str">
        <f>""</f>
        <v/>
      </c>
      <c r="Q713" s="154" t="str">
        <f>""</f>
        <v/>
      </c>
      <c r="R713" s="74" t="str">
        <f>""</f>
        <v/>
      </c>
      <c r="S713" s="74" t="str">
        <f>""</f>
        <v/>
      </c>
      <c r="T713" s="74" t="str">
        <f>""</f>
        <v/>
      </c>
      <c r="U713" s="74" t="str">
        <f>""</f>
        <v/>
      </c>
      <c r="V713" s="74" t="str">
        <f>""</f>
        <v/>
      </c>
      <c r="W713" s="74" t="str">
        <f>""</f>
        <v/>
      </c>
      <c r="X713" s="74" t="str">
        <f>""</f>
        <v/>
      </c>
      <c r="Y713" s="74" t="str">
        <f>""</f>
        <v/>
      </c>
      <c r="Z713" s="74" t="str">
        <f>""</f>
        <v/>
      </c>
    </row>
    <row r="714" spans="13:26" s="74" customFormat="1" ht="14.25" x14ac:dyDescent="0.2">
      <c r="M714" s="154" t="str">
        <f>""</f>
        <v/>
      </c>
      <c r="N714" s="74" t="str">
        <f>""</f>
        <v/>
      </c>
      <c r="O714" s="154" t="s">
        <v>271</v>
      </c>
      <c r="P714" s="74" t="str">
        <f>""</f>
        <v/>
      </c>
      <c r="Q714" s="154" t="str">
        <f>""</f>
        <v/>
      </c>
      <c r="R714" s="74" t="str">
        <f>""</f>
        <v/>
      </c>
      <c r="S714" s="74" t="str">
        <f>""</f>
        <v/>
      </c>
      <c r="T714" s="74" t="str">
        <f>""</f>
        <v/>
      </c>
      <c r="U714" s="74" t="str">
        <f>""</f>
        <v/>
      </c>
      <c r="V714" s="74" t="str">
        <f>""</f>
        <v/>
      </c>
      <c r="W714" s="74" t="str">
        <f>""</f>
        <v/>
      </c>
      <c r="X714" s="74" t="str">
        <f>""</f>
        <v/>
      </c>
      <c r="Y714" s="74" t="str">
        <f>""</f>
        <v/>
      </c>
      <c r="Z714" s="74" t="str">
        <f>""</f>
        <v/>
      </c>
    </row>
    <row r="715" spans="13:26" s="74" customFormat="1" ht="14.25" x14ac:dyDescent="0.2">
      <c r="M715" s="154" t="str">
        <f>""</f>
        <v/>
      </c>
      <c r="N715" s="74" t="str">
        <f>""</f>
        <v/>
      </c>
      <c r="O715" s="154" t="s">
        <v>271</v>
      </c>
      <c r="P715" s="74" t="str">
        <f>""</f>
        <v/>
      </c>
      <c r="Q715" s="154" t="str">
        <f>""</f>
        <v/>
      </c>
      <c r="R715" s="74" t="str">
        <f>""</f>
        <v/>
      </c>
      <c r="S715" s="74" t="str">
        <f>""</f>
        <v/>
      </c>
      <c r="T715" s="74" t="str">
        <f>""</f>
        <v/>
      </c>
      <c r="U715" s="74" t="str">
        <f>""</f>
        <v/>
      </c>
      <c r="V715" s="74" t="str">
        <f>""</f>
        <v/>
      </c>
      <c r="W715" s="74" t="str">
        <f>""</f>
        <v/>
      </c>
      <c r="X715" s="74" t="str">
        <f>""</f>
        <v/>
      </c>
      <c r="Y715" s="74" t="str">
        <f>""</f>
        <v/>
      </c>
      <c r="Z715" s="74" t="str">
        <f>""</f>
        <v/>
      </c>
    </row>
    <row r="716" spans="13:26" s="74" customFormat="1" ht="14.25" x14ac:dyDescent="0.2">
      <c r="M716" s="154" t="str">
        <f>""</f>
        <v/>
      </c>
      <c r="N716" s="74" t="str">
        <f>""</f>
        <v/>
      </c>
      <c r="O716" s="154" t="s">
        <v>271</v>
      </c>
      <c r="P716" s="74" t="str">
        <f>""</f>
        <v/>
      </c>
      <c r="Q716" s="154" t="str">
        <f>""</f>
        <v/>
      </c>
      <c r="R716" s="74" t="str">
        <f>""</f>
        <v/>
      </c>
      <c r="S716" s="74" t="str">
        <f>""</f>
        <v/>
      </c>
      <c r="T716" s="74" t="str">
        <f>""</f>
        <v/>
      </c>
      <c r="U716" s="74" t="str">
        <f>""</f>
        <v/>
      </c>
      <c r="V716" s="74" t="str">
        <f>""</f>
        <v/>
      </c>
      <c r="W716" s="74" t="str">
        <f>""</f>
        <v/>
      </c>
      <c r="X716" s="74" t="str">
        <f>""</f>
        <v/>
      </c>
      <c r="Y716" s="74" t="str">
        <f>""</f>
        <v/>
      </c>
      <c r="Z716" s="74" t="str">
        <f>""</f>
        <v/>
      </c>
    </row>
    <row r="717" spans="13:26" s="74" customFormat="1" ht="14.25" x14ac:dyDescent="0.2">
      <c r="M717" s="154" t="str">
        <f>""</f>
        <v/>
      </c>
      <c r="N717" s="74" t="str">
        <f>""</f>
        <v/>
      </c>
      <c r="O717" s="154" t="s">
        <v>271</v>
      </c>
      <c r="P717" s="74" t="str">
        <f>""</f>
        <v/>
      </c>
      <c r="Q717" s="154" t="str">
        <f>""</f>
        <v/>
      </c>
      <c r="R717" s="74" t="str">
        <f>""</f>
        <v/>
      </c>
      <c r="S717" s="74" t="str">
        <f>""</f>
        <v/>
      </c>
      <c r="T717" s="74" t="str">
        <f>""</f>
        <v/>
      </c>
      <c r="U717" s="74" t="str">
        <f>""</f>
        <v/>
      </c>
      <c r="V717" s="74" t="str">
        <f>""</f>
        <v/>
      </c>
      <c r="W717" s="74" t="str">
        <f>""</f>
        <v/>
      </c>
      <c r="X717" s="74" t="str">
        <f>""</f>
        <v/>
      </c>
      <c r="Y717" s="74" t="str">
        <f>""</f>
        <v/>
      </c>
      <c r="Z717" s="74" t="str">
        <f>""</f>
        <v/>
      </c>
    </row>
    <row r="718" spans="13:26" s="74" customFormat="1" ht="14.25" x14ac:dyDescent="0.2">
      <c r="M718" s="154" t="str">
        <f>""</f>
        <v/>
      </c>
      <c r="N718" s="74" t="str">
        <f>""</f>
        <v/>
      </c>
      <c r="O718" s="154" t="s">
        <v>271</v>
      </c>
      <c r="P718" s="74" t="str">
        <f>""</f>
        <v/>
      </c>
      <c r="Q718" s="154" t="str">
        <f>""</f>
        <v/>
      </c>
      <c r="R718" s="74" t="str">
        <f>""</f>
        <v/>
      </c>
      <c r="S718" s="74" t="str">
        <f>""</f>
        <v/>
      </c>
      <c r="T718" s="74" t="str">
        <f>""</f>
        <v/>
      </c>
      <c r="U718" s="74" t="str">
        <f>""</f>
        <v/>
      </c>
      <c r="V718" s="74" t="str">
        <f>""</f>
        <v/>
      </c>
      <c r="W718" s="74" t="str">
        <f>""</f>
        <v/>
      </c>
      <c r="X718" s="74" t="str">
        <f>""</f>
        <v/>
      </c>
      <c r="Y718" s="74" t="str">
        <f>""</f>
        <v/>
      </c>
      <c r="Z718" s="74" t="str">
        <f>""</f>
        <v/>
      </c>
    </row>
    <row r="719" spans="13:26" s="74" customFormat="1" ht="14.25" x14ac:dyDescent="0.2">
      <c r="M719" s="154" t="str">
        <f>""</f>
        <v/>
      </c>
      <c r="N719" s="74" t="str">
        <f>""</f>
        <v/>
      </c>
      <c r="O719" s="154" t="s">
        <v>271</v>
      </c>
      <c r="P719" s="74" t="str">
        <f>""</f>
        <v/>
      </c>
      <c r="Q719" s="154" t="str">
        <f>""</f>
        <v/>
      </c>
      <c r="R719" s="74" t="str">
        <f>""</f>
        <v/>
      </c>
      <c r="S719" s="74" t="str">
        <f>""</f>
        <v/>
      </c>
      <c r="T719" s="74" t="str">
        <f>""</f>
        <v/>
      </c>
      <c r="U719" s="74" t="str">
        <f>""</f>
        <v/>
      </c>
      <c r="V719" s="74" t="str">
        <f>""</f>
        <v/>
      </c>
      <c r="W719" s="74" t="str">
        <f>""</f>
        <v/>
      </c>
      <c r="X719" s="74" t="str">
        <f>""</f>
        <v/>
      </c>
      <c r="Y719" s="74" t="str">
        <f>""</f>
        <v/>
      </c>
      <c r="Z719" s="74" t="str">
        <f>""</f>
        <v/>
      </c>
    </row>
    <row r="720" spans="13:26" s="74" customFormat="1" ht="14.25" x14ac:dyDescent="0.2">
      <c r="M720" s="154" t="str">
        <f>""</f>
        <v/>
      </c>
      <c r="N720" s="74" t="str">
        <f>""</f>
        <v/>
      </c>
      <c r="O720" s="154" t="s">
        <v>271</v>
      </c>
      <c r="P720" s="74" t="str">
        <f>""</f>
        <v/>
      </c>
      <c r="Q720" s="154" t="str">
        <f>""</f>
        <v/>
      </c>
      <c r="R720" s="74" t="str">
        <f>""</f>
        <v/>
      </c>
      <c r="S720" s="74" t="str">
        <f>""</f>
        <v/>
      </c>
      <c r="T720" s="74" t="str">
        <f>""</f>
        <v/>
      </c>
      <c r="U720" s="74" t="str">
        <f>""</f>
        <v/>
      </c>
      <c r="V720" s="74" t="str">
        <f>""</f>
        <v/>
      </c>
      <c r="W720" s="74" t="str">
        <f>""</f>
        <v/>
      </c>
      <c r="X720" s="74" t="str">
        <f>""</f>
        <v/>
      </c>
      <c r="Y720" s="74" t="str">
        <f>""</f>
        <v/>
      </c>
      <c r="Z720" s="74" t="str">
        <f>""</f>
        <v/>
      </c>
    </row>
    <row r="721" spans="13:26" s="74" customFormat="1" ht="14.25" x14ac:dyDescent="0.2">
      <c r="M721" s="154" t="str">
        <f>""</f>
        <v/>
      </c>
      <c r="N721" s="74" t="str">
        <f>""</f>
        <v/>
      </c>
      <c r="O721" s="154" t="s">
        <v>271</v>
      </c>
      <c r="P721" s="74" t="str">
        <f>""</f>
        <v/>
      </c>
      <c r="Q721" s="154" t="str">
        <f>""</f>
        <v/>
      </c>
      <c r="R721" s="74" t="str">
        <f>""</f>
        <v/>
      </c>
      <c r="S721" s="74" t="str">
        <f>""</f>
        <v/>
      </c>
      <c r="T721" s="74" t="str">
        <f>""</f>
        <v/>
      </c>
      <c r="U721" s="74" t="str">
        <f>""</f>
        <v/>
      </c>
      <c r="V721" s="74" t="str">
        <f>""</f>
        <v/>
      </c>
      <c r="W721" s="74" t="str">
        <f>""</f>
        <v/>
      </c>
      <c r="X721" s="74" t="str">
        <f>""</f>
        <v/>
      </c>
      <c r="Y721" s="74" t="str">
        <f>""</f>
        <v/>
      </c>
      <c r="Z721" s="74" t="str">
        <f>""</f>
        <v/>
      </c>
    </row>
    <row r="722" spans="13:26" s="74" customFormat="1" ht="14.25" x14ac:dyDescent="0.2">
      <c r="M722" s="154" t="str">
        <f>""</f>
        <v/>
      </c>
      <c r="N722" s="74" t="str">
        <f>""</f>
        <v/>
      </c>
      <c r="O722" s="154" t="s">
        <v>271</v>
      </c>
      <c r="P722" s="74" t="str">
        <f>""</f>
        <v/>
      </c>
      <c r="Q722" s="154" t="str">
        <f>""</f>
        <v/>
      </c>
      <c r="R722" s="74" t="str">
        <f>""</f>
        <v/>
      </c>
      <c r="S722" s="74" t="str">
        <f>""</f>
        <v/>
      </c>
      <c r="T722" s="74" t="str">
        <f>""</f>
        <v/>
      </c>
      <c r="U722" s="74" t="str">
        <f>""</f>
        <v/>
      </c>
      <c r="V722" s="74" t="str">
        <f>""</f>
        <v/>
      </c>
      <c r="W722" s="74" t="str">
        <f>""</f>
        <v/>
      </c>
      <c r="X722" s="74" t="str">
        <f>""</f>
        <v/>
      </c>
      <c r="Y722" s="74" t="str">
        <f>""</f>
        <v/>
      </c>
      <c r="Z722" s="74" t="str">
        <f>""</f>
        <v/>
      </c>
    </row>
    <row r="723" spans="13:26" s="74" customFormat="1" ht="14.25" x14ac:dyDescent="0.2">
      <c r="M723" s="154" t="str">
        <f>""</f>
        <v/>
      </c>
      <c r="N723" s="74" t="str">
        <f>""</f>
        <v/>
      </c>
      <c r="O723" s="154" t="s">
        <v>271</v>
      </c>
      <c r="P723" s="74" t="str">
        <f>""</f>
        <v/>
      </c>
      <c r="Q723" s="154" t="str">
        <f>""</f>
        <v/>
      </c>
      <c r="R723" s="74" t="str">
        <f>""</f>
        <v/>
      </c>
      <c r="S723" s="74" t="str">
        <f>""</f>
        <v/>
      </c>
      <c r="T723" s="74" t="str">
        <f>""</f>
        <v/>
      </c>
      <c r="U723" s="74" t="str">
        <f>""</f>
        <v/>
      </c>
      <c r="V723" s="74" t="str">
        <f>""</f>
        <v/>
      </c>
      <c r="W723" s="74" t="str">
        <f>""</f>
        <v/>
      </c>
      <c r="X723" s="74" t="str">
        <f>""</f>
        <v/>
      </c>
      <c r="Y723" s="74" t="str">
        <f>""</f>
        <v/>
      </c>
      <c r="Z723" s="74" t="str">
        <f>""</f>
        <v/>
      </c>
    </row>
    <row r="724" spans="13:26" s="74" customFormat="1" ht="14.25" x14ac:dyDescent="0.2">
      <c r="M724" s="154" t="str">
        <f>""</f>
        <v/>
      </c>
      <c r="N724" s="74" t="str">
        <f>""</f>
        <v/>
      </c>
      <c r="O724" s="154" t="s">
        <v>271</v>
      </c>
      <c r="P724" s="74" t="str">
        <f>""</f>
        <v/>
      </c>
      <c r="Q724" s="154" t="str">
        <f>""</f>
        <v/>
      </c>
      <c r="R724" s="74" t="str">
        <f>""</f>
        <v/>
      </c>
      <c r="S724" s="74" t="str">
        <f>""</f>
        <v/>
      </c>
      <c r="T724" s="74" t="str">
        <f>""</f>
        <v/>
      </c>
      <c r="U724" s="74" t="str">
        <f>""</f>
        <v/>
      </c>
      <c r="V724" s="74" t="str">
        <f>""</f>
        <v/>
      </c>
      <c r="W724" s="74" t="str">
        <f>""</f>
        <v/>
      </c>
      <c r="X724" s="74" t="str">
        <f>""</f>
        <v/>
      </c>
      <c r="Y724" s="74" t="str">
        <f>""</f>
        <v/>
      </c>
      <c r="Z724" s="74" t="str">
        <f>""</f>
        <v/>
      </c>
    </row>
    <row r="725" spans="13:26" s="74" customFormat="1" ht="14.25" x14ac:dyDescent="0.2">
      <c r="M725" s="154" t="str">
        <f>""</f>
        <v/>
      </c>
      <c r="N725" s="74" t="str">
        <f>""</f>
        <v/>
      </c>
      <c r="O725" s="154" t="s">
        <v>271</v>
      </c>
      <c r="P725" s="74" t="str">
        <f>""</f>
        <v/>
      </c>
      <c r="Q725" s="154" t="str">
        <f>""</f>
        <v/>
      </c>
      <c r="R725" s="74" t="str">
        <f>""</f>
        <v/>
      </c>
      <c r="S725" s="74" t="str">
        <f>""</f>
        <v/>
      </c>
      <c r="T725" s="74" t="str">
        <f>""</f>
        <v/>
      </c>
      <c r="U725" s="74" t="str">
        <f>""</f>
        <v/>
      </c>
      <c r="V725" s="74" t="str">
        <f>""</f>
        <v/>
      </c>
      <c r="W725" s="74" t="str">
        <f>""</f>
        <v/>
      </c>
      <c r="X725" s="74" t="str">
        <f>""</f>
        <v/>
      </c>
      <c r="Y725" s="74" t="str">
        <f>""</f>
        <v/>
      </c>
      <c r="Z725" s="74" t="str">
        <f>""</f>
        <v/>
      </c>
    </row>
    <row r="726" spans="13:26" s="74" customFormat="1" ht="14.25" x14ac:dyDescent="0.2">
      <c r="M726" s="154" t="str">
        <f>""</f>
        <v/>
      </c>
      <c r="N726" s="74" t="str">
        <f>""</f>
        <v/>
      </c>
      <c r="O726" s="154" t="s">
        <v>271</v>
      </c>
      <c r="P726" s="74" t="str">
        <f>""</f>
        <v/>
      </c>
      <c r="Q726" s="154" t="str">
        <f>""</f>
        <v/>
      </c>
      <c r="R726" s="74" t="str">
        <f>""</f>
        <v/>
      </c>
      <c r="S726" s="74" t="str">
        <f>""</f>
        <v/>
      </c>
      <c r="T726" s="74" t="str">
        <f>""</f>
        <v/>
      </c>
      <c r="U726" s="74" t="str">
        <f>""</f>
        <v/>
      </c>
      <c r="V726" s="74" t="str">
        <f>""</f>
        <v/>
      </c>
      <c r="W726" s="74" t="str">
        <f>""</f>
        <v/>
      </c>
      <c r="X726" s="74" t="str">
        <f>""</f>
        <v/>
      </c>
      <c r="Y726" s="74" t="str">
        <f>""</f>
        <v/>
      </c>
      <c r="Z726" s="74" t="str">
        <f>""</f>
        <v/>
      </c>
    </row>
    <row r="727" spans="13:26" s="74" customFormat="1" ht="14.25" x14ac:dyDescent="0.2">
      <c r="M727" s="154" t="str">
        <f>""</f>
        <v/>
      </c>
      <c r="N727" s="74" t="str">
        <f>""</f>
        <v/>
      </c>
      <c r="O727" s="154" t="s">
        <v>271</v>
      </c>
      <c r="P727" s="74" t="str">
        <f>""</f>
        <v/>
      </c>
      <c r="Q727" s="154" t="str">
        <f>""</f>
        <v/>
      </c>
      <c r="R727" s="74" t="str">
        <f>""</f>
        <v/>
      </c>
      <c r="S727" s="74" t="str">
        <f>""</f>
        <v/>
      </c>
      <c r="T727" s="74" t="str">
        <f>""</f>
        <v/>
      </c>
      <c r="U727" s="74" t="str">
        <f>""</f>
        <v/>
      </c>
      <c r="V727" s="74" t="str">
        <f>""</f>
        <v/>
      </c>
      <c r="W727" s="74" t="str">
        <f>""</f>
        <v/>
      </c>
      <c r="X727" s="74" t="str">
        <f>""</f>
        <v/>
      </c>
      <c r="Y727" s="74" t="str">
        <f>""</f>
        <v/>
      </c>
      <c r="Z727" s="74" t="str">
        <f>""</f>
        <v/>
      </c>
    </row>
    <row r="728" spans="13:26" s="74" customFormat="1" ht="14.25" x14ac:dyDescent="0.2">
      <c r="M728" s="154" t="str">
        <f>""</f>
        <v/>
      </c>
      <c r="N728" s="74" t="str">
        <f>""</f>
        <v/>
      </c>
      <c r="O728" s="154" t="s">
        <v>271</v>
      </c>
      <c r="P728" s="74" t="str">
        <f>""</f>
        <v/>
      </c>
      <c r="Q728" s="154" t="str">
        <f>""</f>
        <v/>
      </c>
      <c r="R728" s="74" t="str">
        <f>""</f>
        <v/>
      </c>
      <c r="S728" s="74" t="str">
        <f>""</f>
        <v/>
      </c>
      <c r="T728" s="74" t="str">
        <f>""</f>
        <v/>
      </c>
      <c r="U728" s="74" t="str">
        <f>""</f>
        <v/>
      </c>
      <c r="V728" s="74" t="str">
        <f>""</f>
        <v/>
      </c>
      <c r="W728" s="74" t="str">
        <f>""</f>
        <v/>
      </c>
      <c r="X728" s="74" t="str">
        <f>""</f>
        <v/>
      </c>
      <c r="Y728" s="74" t="str">
        <f>""</f>
        <v/>
      </c>
      <c r="Z728" s="74" t="str">
        <f>""</f>
        <v/>
      </c>
    </row>
    <row r="729" spans="13:26" s="74" customFormat="1" ht="14.25" x14ac:dyDescent="0.2">
      <c r="M729" s="154" t="str">
        <f>""</f>
        <v/>
      </c>
      <c r="N729" s="74" t="str">
        <f>""</f>
        <v/>
      </c>
      <c r="O729" s="154" t="s">
        <v>271</v>
      </c>
      <c r="P729" s="74" t="str">
        <f>""</f>
        <v/>
      </c>
      <c r="Q729" s="154" t="str">
        <f>""</f>
        <v/>
      </c>
      <c r="R729" s="74" t="str">
        <f>""</f>
        <v/>
      </c>
      <c r="S729" s="74" t="str">
        <f>""</f>
        <v/>
      </c>
      <c r="T729" s="74" t="str">
        <f>""</f>
        <v/>
      </c>
      <c r="U729" s="74" t="str">
        <f>""</f>
        <v/>
      </c>
      <c r="V729" s="74" t="str">
        <f>""</f>
        <v/>
      </c>
      <c r="W729" s="74" t="str">
        <f>""</f>
        <v/>
      </c>
      <c r="X729" s="74" t="str">
        <f>""</f>
        <v/>
      </c>
      <c r="Y729" s="74" t="str">
        <f>""</f>
        <v/>
      </c>
      <c r="Z729" s="74" t="str">
        <f>""</f>
        <v/>
      </c>
    </row>
    <row r="730" spans="13:26" s="74" customFormat="1" ht="14.25" x14ac:dyDescent="0.2">
      <c r="M730" s="154" t="str">
        <f>""</f>
        <v/>
      </c>
      <c r="N730" s="74" t="str">
        <f>""</f>
        <v/>
      </c>
      <c r="O730" s="154" t="s">
        <v>271</v>
      </c>
      <c r="P730" s="74" t="str">
        <f>""</f>
        <v/>
      </c>
      <c r="Q730" s="154" t="str">
        <f>""</f>
        <v/>
      </c>
      <c r="R730" s="74" t="str">
        <f>""</f>
        <v/>
      </c>
      <c r="S730" s="74" t="str">
        <f>""</f>
        <v/>
      </c>
      <c r="T730" s="74" t="str">
        <f>""</f>
        <v/>
      </c>
      <c r="U730" s="74" t="str">
        <f>""</f>
        <v/>
      </c>
      <c r="V730" s="74" t="str">
        <f>""</f>
        <v/>
      </c>
      <c r="W730" s="74" t="str">
        <f>""</f>
        <v/>
      </c>
      <c r="X730" s="74" t="str">
        <f>""</f>
        <v/>
      </c>
      <c r="Y730" s="74" t="str">
        <f>""</f>
        <v/>
      </c>
      <c r="Z730" s="74" t="str">
        <f>""</f>
        <v/>
      </c>
    </row>
    <row r="731" spans="13:26" s="74" customFormat="1" ht="14.25" x14ac:dyDescent="0.2">
      <c r="M731" s="154" t="str">
        <f>""</f>
        <v/>
      </c>
      <c r="N731" s="74" t="str">
        <f>""</f>
        <v/>
      </c>
      <c r="O731" s="154" t="s">
        <v>271</v>
      </c>
      <c r="P731" s="74" t="str">
        <f>""</f>
        <v/>
      </c>
      <c r="Q731" s="154" t="str">
        <f>""</f>
        <v/>
      </c>
      <c r="R731" s="74" t="str">
        <f>""</f>
        <v/>
      </c>
      <c r="S731" s="74" t="str">
        <f>""</f>
        <v/>
      </c>
      <c r="T731" s="74" t="str">
        <f>""</f>
        <v/>
      </c>
      <c r="U731" s="74" t="str">
        <f>""</f>
        <v/>
      </c>
      <c r="V731" s="74" t="str">
        <f>""</f>
        <v/>
      </c>
      <c r="W731" s="74" t="str">
        <f>""</f>
        <v/>
      </c>
      <c r="X731" s="74" t="str">
        <f>""</f>
        <v/>
      </c>
      <c r="Y731" s="74" t="str">
        <f>""</f>
        <v/>
      </c>
      <c r="Z731" s="74" t="str">
        <f>""</f>
        <v/>
      </c>
    </row>
    <row r="732" spans="13:26" s="74" customFormat="1" ht="14.25" x14ac:dyDescent="0.2">
      <c r="M732" s="154" t="str">
        <f>""</f>
        <v/>
      </c>
      <c r="N732" s="74" t="str">
        <f>""</f>
        <v/>
      </c>
      <c r="O732" s="154" t="s">
        <v>271</v>
      </c>
      <c r="P732" s="74" t="str">
        <f>""</f>
        <v/>
      </c>
      <c r="Q732" s="154" t="str">
        <f>""</f>
        <v/>
      </c>
      <c r="R732" s="74" t="str">
        <f>""</f>
        <v/>
      </c>
      <c r="S732" s="74" t="str">
        <f>""</f>
        <v/>
      </c>
      <c r="T732" s="74" t="str">
        <f>""</f>
        <v/>
      </c>
      <c r="U732" s="74" t="str">
        <f>""</f>
        <v/>
      </c>
      <c r="V732" s="74" t="str">
        <f>""</f>
        <v/>
      </c>
      <c r="W732" s="74" t="str">
        <f>""</f>
        <v/>
      </c>
      <c r="X732" s="74" t="str">
        <f>""</f>
        <v/>
      </c>
      <c r="Y732" s="74" t="str">
        <f>""</f>
        <v/>
      </c>
      <c r="Z732" s="74" t="str">
        <f>""</f>
        <v/>
      </c>
    </row>
    <row r="733" spans="13:26" s="74" customFormat="1" ht="14.25" x14ac:dyDescent="0.2">
      <c r="M733" s="154" t="str">
        <f>""</f>
        <v/>
      </c>
      <c r="N733" s="74" t="str">
        <f>""</f>
        <v/>
      </c>
      <c r="O733" s="154" t="s">
        <v>271</v>
      </c>
      <c r="P733" s="74" t="str">
        <f>""</f>
        <v/>
      </c>
      <c r="Q733" s="154" t="str">
        <f>""</f>
        <v/>
      </c>
      <c r="R733" s="74" t="str">
        <f>""</f>
        <v/>
      </c>
      <c r="S733" s="74" t="str">
        <f>""</f>
        <v/>
      </c>
      <c r="T733" s="74" t="str">
        <f>""</f>
        <v/>
      </c>
      <c r="U733" s="74" t="str">
        <f>""</f>
        <v/>
      </c>
      <c r="V733" s="74" t="str">
        <f>""</f>
        <v/>
      </c>
      <c r="W733" s="74" t="str">
        <f>""</f>
        <v/>
      </c>
      <c r="X733" s="74" t="str">
        <f>""</f>
        <v/>
      </c>
      <c r="Y733" s="74" t="str">
        <f>""</f>
        <v/>
      </c>
      <c r="Z733" s="74" t="str">
        <f>""</f>
        <v/>
      </c>
    </row>
    <row r="734" spans="13:26" s="74" customFormat="1" ht="14.25" x14ac:dyDescent="0.2">
      <c r="M734" s="154" t="str">
        <f>""</f>
        <v/>
      </c>
      <c r="N734" s="74" t="str">
        <f>""</f>
        <v/>
      </c>
      <c r="O734" s="154" t="s">
        <v>271</v>
      </c>
      <c r="P734" s="74" t="str">
        <f>""</f>
        <v/>
      </c>
      <c r="Q734" s="154" t="str">
        <f>""</f>
        <v/>
      </c>
      <c r="R734" s="74" t="str">
        <f>""</f>
        <v/>
      </c>
      <c r="S734" s="74" t="str">
        <f>""</f>
        <v/>
      </c>
      <c r="T734" s="74" t="str">
        <f>""</f>
        <v/>
      </c>
      <c r="U734" s="74" t="str">
        <f>""</f>
        <v/>
      </c>
      <c r="V734" s="74" t="str">
        <f>""</f>
        <v/>
      </c>
      <c r="W734" s="74" t="str">
        <f>""</f>
        <v/>
      </c>
      <c r="X734" s="74" t="str">
        <f>""</f>
        <v/>
      </c>
      <c r="Y734" s="74" t="str">
        <f>""</f>
        <v/>
      </c>
      <c r="Z734" s="74" t="str">
        <f>""</f>
        <v/>
      </c>
    </row>
    <row r="735" spans="13:26" s="74" customFormat="1" ht="14.25" x14ac:dyDescent="0.2">
      <c r="M735" s="154" t="str">
        <f>""</f>
        <v/>
      </c>
      <c r="N735" s="74" t="str">
        <f>""</f>
        <v/>
      </c>
      <c r="O735" s="154" t="s">
        <v>271</v>
      </c>
      <c r="P735" s="74" t="str">
        <f>""</f>
        <v/>
      </c>
      <c r="Q735" s="154" t="str">
        <f>""</f>
        <v/>
      </c>
      <c r="R735" s="74" t="str">
        <f>""</f>
        <v/>
      </c>
      <c r="S735" s="74" t="str">
        <f>""</f>
        <v/>
      </c>
      <c r="T735" s="74" t="str">
        <f>""</f>
        <v/>
      </c>
      <c r="U735" s="74" t="str">
        <f>""</f>
        <v/>
      </c>
      <c r="V735" s="74" t="str">
        <f>""</f>
        <v/>
      </c>
      <c r="W735" s="74" t="str">
        <f>""</f>
        <v/>
      </c>
      <c r="X735" s="74" t="str">
        <f>""</f>
        <v/>
      </c>
      <c r="Y735" s="74" t="str">
        <f>""</f>
        <v/>
      </c>
      <c r="Z735" s="74" t="str">
        <f>""</f>
        <v/>
      </c>
    </row>
    <row r="736" spans="13:26" s="74" customFormat="1" ht="14.25" x14ac:dyDescent="0.2">
      <c r="M736" s="154" t="str">
        <f>""</f>
        <v/>
      </c>
      <c r="N736" s="74" t="str">
        <f>""</f>
        <v/>
      </c>
      <c r="O736" s="154" t="s">
        <v>271</v>
      </c>
      <c r="P736" s="74" t="str">
        <f>""</f>
        <v/>
      </c>
      <c r="Q736" s="154" t="str">
        <f>""</f>
        <v/>
      </c>
      <c r="R736" s="74" t="str">
        <f>""</f>
        <v/>
      </c>
      <c r="S736" s="74" t="str">
        <f>""</f>
        <v/>
      </c>
      <c r="T736" s="74" t="str">
        <f>""</f>
        <v/>
      </c>
      <c r="U736" s="74" t="str">
        <f>""</f>
        <v/>
      </c>
      <c r="V736" s="74" t="str">
        <f>""</f>
        <v/>
      </c>
      <c r="W736" s="74" t="str">
        <f>""</f>
        <v/>
      </c>
      <c r="X736" s="74" t="str">
        <f>""</f>
        <v/>
      </c>
      <c r="Y736" s="74" t="str">
        <f>""</f>
        <v/>
      </c>
      <c r="Z736" s="74" t="str">
        <f>""</f>
        <v/>
      </c>
    </row>
    <row r="737" spans="13:26" s="74" customFormat="1" ht="14.25" x14ac:dyDescent="0.2">
      <c r="M737" s="154" t="str">
        <f>""</f>
        <v/>
      </c>
      <c r="N737" s="74" t="str">
        <f>""</f>
        <v/>
      </c>
      <c r="O737" s="154" t="s">
        <v>271</v>
      </c>
      <c r="P737" s="74" t="str">
        <f>""</f>
        <v/>
      </c>
      <c r="Q737" s="154" t="str">
        <f>""</f>
        <v/>
      </c>
      <c r="R737" s="74" t="str">
        <f>""</f>
        <v/>
      </c>
      <c r="S737" s="74" t="str">
        <f>""</f>
        <v/>
      </c>
      <c r="T737" s="74" t="str">
        <f>""</f>
        <v/>
      </c>
      <c r="U737" s="74" t="str">
        <f>""</f>
        <v/>
      </c>
      <c r="V737" s="74" t="str">
        <f>""</f>
        <v/>
      </c>
      <c r="W737" s="74" t="str">
        <f>""</f>
        <v/>
      </c>
      <c r="X737" s="74" t="str">
        <f>""</f>
        <v/>
      </c>
      <c r="Y737" s="74" t="str">
        <f>""</f>
        <v/>
      </c>
      <c r="Z737" s="74" t="str">
        <f>""</f>
        <v/>
      </c>
    </row>
    <row r="738" spans="13:26" s="74" customFormat="1" ht="14.25" x14ac:dyDescent="0.2">
      <c r="M738" s="154" t="str">
        <f>""</f>
        <v/>
      </c>
      <c r="N738" s="74" t="str">
        <f>""</f>
        <v/>
      </c>
      <c r="O738" s="154" t="s">
        <v>271</v>
      </c>
      <c r="P738" s="74" t="str">
        <f>""</f>
        <v/>
      </c>
      <c r="Q738" s="154" t="str">
        <f>""</f>
        <v/>
      </c>
      <c r="R738" s="74" t="str">
        <f>""</f>
        <v/>
      </c>
      <c r="S738" s="74" t="str">
        <f>""</f>
        <v/>
      </c>
      <c r="T738" s="74" t="str">
        <f>""</f>
        <v/>
      </c>
      <c r="U738" s="74" t="str">
        <f>""</f>
        <v/>
      </c>
      <c r="V738" s="74" t="str">
        <f>""</f>
        <v/>
      </c>
      <c r="W738" s="74" t="str">
        <f>""</f>
        <v/>
      </c>
      <c r="X738" s="74" t="str">
        <f>""</f>
        <v/>
      </c>
      <c r="Y738" s="74" t="str">
        <f>""</f>
        <v/>
      </c>
      <c r="Z738" s="74" t="str">
        <f>""</f>
        <v/>
      </c>
    </row>
    <row r="739" spans="13:26" s="74" customFormat="1" ht="14.25" x14ac:dyDescent="0.2">
      <c r="M739" s="154" t="str">
        <f>""</f>
        <v/>
      </c>
      <c r="N739" s="74" t="str">
        <f>""</f>
        <v/>
      </c>
      <c r="O739" s="154" t="s">
        <v>271</v>
      </c>
      <c r="P739" s="74" t="str">
        <f>""</f>
        <v/>
      </c>
      <c r="Q739" s="154" t="str">
        <f>""</f>
        <v/>
      </c>
      <c r="R739" s="74" t="str">
        <f>""</f>
        <v/>
      </c>
      <c r="S739" s="74" t="str">
        <f>""</f>
        <v/>
      </c>
      <c r="T739" s="74" t="str">
        <f>""</f>
        <v/>
      </c>
      <c r="U739" s="74" t="str">
        <f>""</f>
        <v/>
      </c>
      <c r="V739" s="74" t="str">
        <f>""</f>
        <v/>
      </c>
      <c r="W739" s="74" t="str">
        <f>""</f>
        <v/>
      </c>
      <c r="X739" s="74" t="str">
        <f>""</f>
        <v/>
      </c>
      <c r="Y739" s="74" t="str">
        <f>""</f>
        <v/>
      </c>
      <c r="Z739" s="74" t="str">
        <f>""</f>
        <v/>
      </c>
    </row>
    <row r="740" spans="13:26" s="74" customFormat="1" ht="14.25" x14ac:dyDescent="0.2">
      <c r="M740" s="154" t="str">
        <f>""</f>
        <v/>
      </c>
      <c r="N740" s="74" t="str">
        <f>""</f>
        <v/>
      </c>
      <c r="O740" s="154" t="s">
        <v>271</v>
      </c>
      <c r="P740" s="74" t="str">
        <f>""</f>
        <v/>
      </c>
      <c r="Q740" s="154" t="str">
        <f>""</f>
        <v/>
      </c>
      <c r="R740" s="74" t="str">
        <f>""</f>
        <v/>
      </c>
      <c r="S740" s="74" t="str">
        <f>""</f>
        <v/>
      </c>
      <c r="T740" s="74" t="str">
        <f>""</f>
        <v/>
      </c>
      <c r="U740" s="74" t="str">
        <f>""</f>
        <v/>
      </c>
      <c r="V740" s="74" t="str">
        <f>""</f>
        <v/>
      </c>
      <c r="W740" s="74" t="str">
        <f>""</f>
        <v/>
      </c>
      <c r="X740" s="74" t="str">
        <f>""</f>
        <v/>
      </c>
      <c r="Y740" s="74" t="str">
        <f>""</f>
        <v/>
      </c>
      <c r="Z740" s="74" t="str">
        <f>""</f>
        <v/>
      </c>
    </row>
    <row r="741" spans="13:26" s="74" customFormat="1" ht="14.25" x14ac:dyDescent="0.2">
      <c r="M741" s="154" t="str">
        <f>""</f>
        <v/>
      </c>
      <c r="N741" s="74" t="str">
        <f>""</f>
        <v/>
      </c>
      <c r="O741" s="154" t="s">
        <v>271</v>
      </c>
      <c r="P741" s="74" t="str">
        <f>""</f>
        <v/>
      </c>
      <c r="Q741" s="154" t="str">
        <f>""</f>
        <v/>
      </c>
      <c r="R741" s="74" t="str">
        <f>""</f>
        <v/>
      </c>
      <c r="S741" s="74" t="str">
        <f>""</f>
        <v/>
      </c>
      <c r="T741" s="74" t="str">
        <f>""</f>
        <v/>
      </c>
      <c r="U741" s="74" t="str">
        <f>""</f>
        <v/>
      </c>
      <c r="V741" s="74" t="str">
        <f>""</f>
        <v/>
      </c>
      <c r="W741" s="74" t="str">
        <f>""</f>
        <v/>
      </c>
      <c r="X741" s="74" t="str">
        <f>""</f>
        <v/>
      </c>
      <c r="Y741" s="74" t="str">
        <f>""</f>
        <v/>
      </c>
      <c r="Z741" s="74" t="str">
        <f>""</f>
        <v/>
      </c>
    </row>
    <row r="742" spans="13:26" s="74" customFormat="1" ht="14.25" x14ac:dyDescent="0.2">
      <c r="M742" s="154" t="str">
        <f>""</f>
        <v/>
      </c>
      <c r="N742" s="74" t="str">
        <f>""</f>
        <v/>
      </c>
      <c r="O742" s="154" t="s">
        <v>271</v>
      </c>
      <c r="P742" s="74" t="str">
        <f>""</f>
        <v/>
      </c>
      <c r="Q742" s="154" t="str">
        <f>""</f>
        <v/>
      </c>
      <c r="R742" s="74" t="str">
        <f>""</f>
        <v/>
      </c>
      <c r="S742" s="74" t="str">
        <f>""</f>
        <v/>
      </c>
      <c r="T742" s="74" t="str">
        <f>""</f>
        <v/>
      </c>
      <c r="U742" s="74" t="str">
        <f>""</f>
        <v/>
      </c>
      <c r="V742" s="74" t="str">
        <f>""</f>
        <v/>
      </c>
      <c r="W742" s="74" t="str">
        <f>""</f>
        <v/>
      </c>
      <c r="X742" s="74" t="str">
        <f>""</f>
        <v/>
      </c>
      <c r="Y742" s="74" t="str">
        <f>""</f>
        <v/>
      </c>
      <c r="Z742" s="74" t="str">
        <f>""</f>
        <v/>
      </c>
    </row>
    <row r="743" spans="13:26" s="74" customFormat="1" ht="14.25" x14ac:dyDescent="0.2">
      <c r="M743" s="154" t="str">
        <f>""</f>
        <v/>
      </c>
      <c r="N743" s="74" t="str">
        <f>""</f>
        <v/>
      </c>
      <c r="O743" s="154" t="s">
        <v>271</v>
      </c>
      <c r="P743" s="74" t="str">
        <f>""</f>
        <v/>
      </c>
      <c r="Q743" s="154" t="str">
        <f>""</f>
        <v/>
      </c>
      <c r="R743" s="74" t="str">
        <f>""</f>
        <v/>
      </c>
      <c r="S743" s="74" t="str">
        <f>""</f>
        <v/>
      </c>
      <c r="T743" s="74" t="str">
        <f>""</f>
        <v/>
      </c>
      <c r="U743" s="74" t="str">
        <f>""</f>
        <v/>
      </c>
      <c r="V743" s="74" t="str">
        <f>""</f>
        <v/>
      </c>
      <c r="W743" s="74" t="str">
        <f>""</f>
        <v/>
      </c>
      <c r="X743" s="74" t="str">
        <f>""</f>
        <v/>
      </c>
      <c r="Y743" s="74" t="str">
        <f>""</f>
        <v/>
      </c>
      <c r="Z743" s="74" t="str">
        <f>""</f>
        <v/>
      </c>
    </row>
    <row r="744" spans="13:26" s="74" customFormat="1" ht="14.25" x14ac:dyDescent="0.2">
      <c r="M744" s="154" t="str">
        <f>""</f>
        <v/>
      </c>
      <c r="N744" s="74" t="str">
        <f>""</f>
        <v/>
      </c>
      <c r="O744" s="154" t="s">
        <v>271</v>
      </c>
      <c r="P744" s="74" t="str">
        <f>""</f>
        <v/>
      </c>
      <c r="Q744" s="154" t="str">
        <f>""</f>
        <v/>
      </c>
      <c r="R744" s="74" t="str">
        <f>""</f>
        <v/>
      </c>
      <c r="S744" s="74" t="str">
        <f>""</f>
        <v/>
      </c>
      <c r="T744" s="74" t="str">
        <f>""</f>
        <v/>
      </c>
      <c r="U744" s="74" t="str">
        <f>""</f>
        <v/>
      </c>
      <c r="V744" s="74" t="str">
        <f>""</f>
        <v/>
      </c>
      <c r="W744" s="74" t="str">
        <f>""</f>
        <v/>
      </c>
      <c r="X744" s="74" t="str">
        <f>""</f>
        <v/>
      </c>
      <c r="Y744" s="74" t="str">
        <f>""</f>
        <v/>
      </c>
      <c r="Z744" s="74" t="str">
        <f>""</f>
        <v/>
      </c>
    </row>
    <row r="745" spans="13:26" s="74" customFormat="1" ht="14.25" x14ac:dyDescent="0.2">
      <c r="M745" s="154" t="str">
        <f>""</f>
        <v/>
      </c>
      <c r="N745" s="74" t="str">
        <f>""</f>
        <v/>
      </c>
      <c r="O745" s="154" t="s">
        <v>271</v>
      </c>
      <c r="P745" s="74" t="str">
        <f>""</f>
        <v/>
      </c>
      <c r="Q745" s="154" t="str">
        <f>""</f>
        <v/>
      </c>
      <c r="R745" s="74" t="str">
        <f>""</f>
        <v/>
      </c>
      <c r="S745" s="74" t="str">
        <f>""</f>
        <v/>
      </c>
      <c r="T745" s="74" t="str">
        <f>""</f>
        <v/>
      </c>
      <c r="U745" s="74" t="str">
        <f>""</f>
        <v/>
      </c>
      <c r="V745" s="74" t="str">
        <f>""</f>
        <v/>
      </c>
      <c r="W745" s="74" t="str">
        <f>""</f>
        <v/>
      </c>
      <c r="X745" s="74" t="str">
        <f>""</f>
        <v/>
      </c>
      <c r="Y745" s="74" t="str">
        <f>""</f>
        <v/>
      </c>
      <c r="Z745" s="74" t="str">
        <f>""</f>
        <v/>
      </c>
    </row>
    <row r="746" spans="13:26" s="74" customFormat="1" ht="14.25" x14ac:dyDescent="0.2">
      <c r="M746" s="154" t="str">
        <f>""</f>
        <v/>
      </c>
      <c r="N746" s="74" t="str">
        <f>""</f>
        <v/>
      </c>
      <c r="O746" s="154" t="s">
        <v>271</v>
      </c>
      <c r="P746" s="74" t="str">
        <f>""</f>
        <v/>
      </c>
      <c r="Q746" s="154" t="str">
        <f>""</f>
        <v/>
      </c>
      <c r="R746" s="74" t="str">
        <f>""</f>
        <v/>
      </c>
      <c r="S746" s="74" t="str">
        <f>""</f>
        <v/>
      </c>
      <c r="T746" s="74" t="str">
        <f>""</f>
        <v/>
      </c>
      <c r="U746" s="74" t="str">
        <f>""</f>
        <v/>
      </c>
      <c r="V746" s="74" t="str">
        <f>""</f>
        <v/>
      </c>
      <c r="W746" s="74" t="str">
        <f>""</f>
        <v/>
      </c>
      <c r="X746" s="74" t="str">
        <f>""</f>
        <v/>
      </c>
      <c r="Y746" s="74" t="str">
        <f>""</f>
        <v/>
      </c>
      <c r="Z746" s="74" t="str">
        <f>""</f>
        <v/>
      </c>
    </row>
    <row r="747" spans="13:26" s="74" customFormat="1" ht="14.25" x14ac:dyDescent="0.2">
      <c r="M747" s="154" t="str">
        <f>""</f>
        <v/>
      </c>
      <c r="N747" s="74" t="str">
        <f>""</f>
        <v/>
      </c>
      <c r="O747" s="154" t="s">
        <v>271</v>
      </c>
      <c r="P747" s="74" t="str">
        <f>""</f>
        <v/>
      </c>
      <c r="Q747" s="154" t="str">
        <f>""</f>
        <v/>
      </c>
      <c r="R747" s="74" t="str">
        <f>""</f>
        <v/>
      </c>
      <c r="S747" s="74" t="str">
        <f>""</f>
        <v/>
      </c>
      <c r="T747" s="74" t="str">
        <f>""</f>
        <v/>
      </c>
      <c r="U747" s="74" t="str">
        <f>""</f>
        <v/>
      </c>
      <c r="V747" s="74" t="str">
        <f>""</f>
        <v/>
      </c>
      <c r="W747" s="74" t="str">
        <f>""</f>
        <v/>
      </c>
      <c r="X747" s="74" t="str">
        <f>""</f>
        <v/>
      </c>
      <c r="Y747" s="74" t="str">
        <f>""</f>
        <v/>
      </c>
      <c r="Z747" s="74" t="str">
        <f>""</f>
        <v/>
      </c>
    </row>
    <row r="748" spans="13:26" s="74" customFormat="1" ht="14.25" x14ac:dyDescent="0.2">
      <c r="M748" s="154" t="str">
        <f>""</f>
        <v/>
      </c>
      <c r="N748" s="74" t="str">
        <f>""</f>
        <v/>
      </c>
      <c r="O748" s="154" t="s">
        <v>271</v>
      </c>
      <c r="P748" s="74" t="str">
        <f>""</f>
        <v/>
      </c>
      <c r="Q748" s="154" t="str">
        <f>""</f>
        <v/>
      </c>
      <c r="R748" s="74" t="str">
        <f>""</f>
        <v/>
      </c>
      <c r="S748" s="74" t="str">
        <f>""</f>
        <v/>
      </c>
      <c r="T748" s="74" t="str">
        <f>""</f>
        <v/>
      </c>
      <c r="U748" s="74" t="str">
        <f>""</f>
        <v/>
      </c>
      <c r="V748" s="74" t="str">
        <f>""</f>
        <v/>
      </c>
      <c r="W748" s="74" t="str">
        <f>""</f>
        <v/>
      </c>
      <c r="X748" s="74" t="str">
        <f>""</f>
        <v/>
      </c>
      <c r="Y748" s="74" t="str">
        <f>""</f>
        <v/>
      </c>
      <c r="Z748" s="74" t="str">
        <f>""</f>
        <v/>
      </c>
    </row>
    <row r="749" spans="13:26" s="74" customFormat="1" ht="14.25" x14ac:dyDescent="0.2">
      <c r="M749" s="154" t="str">
        <f>""</f>
        <v/>
      </c>
      <c r="N749" s="74" t="str">
        <f>""</f>
        <v/>
      </c>
      <c r="O749" s="154" t="s">
        <v>271</v>
      </c>
      <c r="P749" s="74" t="str">
        <f>""</f>
        <v/>
      </c>
      <c r="Q749" s="154" t="str">
        <f>""</f>
        <v/>
      </c>
      <c r="R749" s="74" t="str">
        <f>""</f>
        <v/>
      </c>
      <c r="S749" s="74" t="str">
        <f>""</f>
        <v/>
      </c>
      <c r="T749" s="74" t="str">
        <f>""</f>
        <v/>
      </c>
      <c r="U749" s="74" t="str">
        <f>""</f>
        <v/>
      </c>
      <c r="V749" s="74" t="str">
        <f>""</f>
        <v/>
      </c>
      <c r="W749" s="74" t="str">
        <f>""</f>
        <v/>
      </c>
      <c r="X749" s="74" t="str">
        <f>""</f>
        <v/>
      </c>
      <c r="Y749" s="74" t="str">
        <f>""</f>
        <v/>
      </c>
      <c r="Z749" s="74" t="str">
        <f>""</f>
        <v/>
      </c>
    </row>
    <row r="750" spans="13:26" s="74" customFormat="1" ht="14.25" x14ac:dyDescent="0.2">
      <c r="M750" s="154" t="str">
        <f>""</f>
        <v/>
      </c>
      <c r="N750" s="74" t="str">
        <f>""</f>
        <v/>
      </c>
      <c r="O750" s="154" t="s">
        <v>271</v>
      </c>
      <c r="P750" s="74" t="str">
        <f>""</f>
        <v/>
      </c>
      <c r="Q750" s="154" t="str">
        <f>""</f>
        <v/>
      </c>
      <c r="R750" s="74" t="str">
        <f>""</f>
        <v/>
      </c>
      <c r="S750" s="74" t="str">
        <f>""</f>
        <v/>
      </c>
      <c r="T750" s="74" t="str">
        <f>""</f>
        <v/>
      </c>
      <c r="U750" s="74" t="str">
        <f>""</f>
        <v/>
      </c>
      <c r="V750" s="74" t="str">
        <f>""</f>
        <v/>
      </c>
      <c r="W750" s="74" t="str">
        <f>""</f>
        <v/>
      </c>
      <c r="X750" s="74" t="str">
        <f>""</f>
        <v/>
      </c>
      <c r="Y750" s="74" t="str">
        <f>""</f>
        <v/>
      </c>
      <c r="Z750" s="74" t="str">
        <f>""</f>
        <v/>
      </c>
    </row>
    <row r="751" spans="13:26" s="74" customFormat="1" ht="14.25" x14ac:dyDescent="0.2">
      <c r="M751" s="154" t="str">
        <f>""</f>
        <v/>
      </c>
      <c r="N751" s="74" t="str">
        <f>""</f>
        <v/>
      </c>
      <c r="O751" s="154" t="s">
        <v>271</v>
      </c>
      <c r="P751" s="74" t="str">
        <f>""</f>
        <v/>
      </c>
      <c r="Q751" s="154" t="str">
        <f>""</f>
        <v/>
      </c>
      <c r="R751" s="74" t="str">
        <f>""</f>
        <v/>
      </c>
      <c r="S751" s="74" t="str">
        <f>""</f>
        <v/>
      </c>
      <c r="T751" s="74" t="str">
        <f>""</f>
        <v/>
      </c>
      <c r="U751" s="74" t="str">
        <f>""</f>
        <v/>
      </c>
      <c r="V751" s="74" t="str">
        <f>""</f>
        <v/>
      </c>
      <c r="W751" s="74" t="str">
        <f>""</f>
        <v/>
      </c>
      <c r="X751" s="74" t="str">
        <f>""</f>
        <v/>
      </c>
      <c r="Y751" s="74" t="str">
        <f>""</f>
        <v/>
      </c>
      <c r="Z751" s="74" t="str">
        <f>""</f>
        <v/>
      </c>
    </row>
    <row r="752" spans="13:26" s="74" customFormat="1" ht="14.25" x14ac:dyDescent="0.2">
      <c r="M752" s="154" t="str">
        <f>""</f>
        <v/>
      </c>
      <c r="N752" s="74" t="str">
        <f>""</f>
        <v/>
      </c>
      <c r="O752" s="154" t="s">
        <v>271</v>
      </c>
      <c r="P752" s="74" t="str">
        <f>""</f>
        <v/>
      </c>
      <c r="Q752" s="154" t="str">
        <f>""</f>
        <v/>
      </c>
      <c r="R752" s="74" t="str">
        <f>""</f>
        <v/>
      </c>
      <c r="S752" s="74" t="str">
        <f>""</f>
        <v/>
      </c>
      <c r="T752" s="74" t="str">
        <f>""</f>
        <v/>
      </c>
      <c r="U752" s="74" t="str">
        <f>""</f>
        <v/>
      </c>
      <c r="V752" s="74" t="str">
        <f>""</f>
        <v/>
      </c>
      <c r="W752" s="74" t="str">
        <f>""</f>
        <v/>
      </c>
      <c r="X752" s="74" t="str">
        <f>""</f>
        <v/>
      </c>
      <c r="Y752" s="74" t="str">
        <f>""</f>
        <v/>
      </c>
      <c r="Z752" s="74" t="str">
        <f>""</f>
        <v/>
      </c>
    </row>
    <row r="753" spans="13:26" s="74" customFormat="1" ht="14.25" x14ac:dyDescent="0.2">
      <c r="M753" s="154" t="str">
        <f>""</f>
        <v/>
      </c>
      <c r="N753" s="74" t="str">
        <f>""</f>
        <v/>
      </c>
      <c r="O753" s="154" t="s">
        <v>271</v>
      </c>
      <c r="P753" s="74" t="str">
        <f>""</f>
        <v/>
      </c>
      <c r="Q753" s="154" t="str">
        <f>""</f>
        <v/>
      </c>
      <c r="R753" s="74" t="str">
        <f>""</f>
        <v/>
      </c>
      <c r="S753" s="74" t="str">
        <f>""</f>
        <v/>
      </c>
      <c r="T753" s="74" t="str">
        <f>""</f>
        <v/>
      </c>
      <c r="U753" s="74" t="str">
        <f>""</f>
        <v/>
      </c>
      <c r="V753" s="74" t="str">
        <f>""</f>
        <v/>
      </c>
      <c r="W753" s="74" t="str">
        <f>""</f>
        <v/>
      </c>
      <c r="X753" s="74" t="str">
        <f>""</f>
        <v/>
      </c>
      <c r="Y753" s="74" t="str">
        <f>""</f>
        <v/>
      </c>
      <c r="Z753" s="74" t="str">
        <f>""</f>
        <v/>
      </c>
    </row>
    <row r="754" spans="13:26" s="74" customFormat="1" ht="14.25" x14ac:dyDescent="0.2">
      <c r="M754" s="154" t="str">
        <f>""</f>
        <v/>
      </c>
      <c r="N754" s="74" t="str">
        <f>""</f>
        <v/>
      </c>
      <c r="O754" s="154" t="s">
        <v>271</v>
      </c>
      <c r="P754" s="74" t="str">
        <f>""</f>
        <v/>
      </c>
      <c r="Q754" s="154" t="str">
        <f>""</f>
        <v/>
      </c>
      <c r="R754" s="74" t="str">
        <f>""</f>
        <v/>
      </c>
      <c r="S754" s="74" t="str">
        <f>""</f>
        <v/>
      </c>
      <c r="T754" s="74" t="str">
        <f>""</f>
        <v/>
      </c>
      <c r="U754" s="74" t="str">
        <f>""</f>
        <v/>
      </c>
      <c r="V754" s="74" t="str">
        <f>""</f>
        <v/>
      </c>
      <c r="W754" s="74" t="str">
        <f>""</f>
        <v/>
      </c>
      <c r="X754" s="74" t="str">
        <f>""</f>
        <v/>
      </c>
      <c r="Y754" s="74" t="str">
        <f>""</f>
        <v/>
      </c>
      <c r="Z754" s="74" t="str">
        <f>""</f>
        <v/>
      </c>
    </row>
    <row r="755" spans="13:26" s="74" customFormat="1" ht="14.25" x14ac:dyDescent="0.2">
      <c r="M755" s="154" t="str">
        <f>""</f>
        <v/>
      </c>
      <c r="N755" s="74" t="str">
        <f>""</f>
        <v/>
      </c>
      <c r="O755" s="154" t="s">
        <v>271</v>
      </c>
      <c r="P755" s="74" t="str">
        <f>""</f>
        <v/>
      </c>
      <c r="Q755" s="154" t="str">
        <f>""</f>
        <v/>
      </c>
      <c r="R755" s="74" t="str">
        <f>""</f>
        <v/>
      </c>
      <c r="S755" s="74" t="str">
        <f>""</f>
        <v/>
      </c>
      <c r="T755" s="74" t="str">
        <f>""</f>
        <v/>
      </c>
      <c r="U755" s="74" t="str">
        <f>""</f>
        <v/>
      </c>
      <c r="V755" s="74" t="str">
        <f>""</f>
        <v/>
      </c>
      <c r="W755" s="74" t="str">
        <f>""</f>
        <v/>
      </c>
      <c r="X755" s="74" t="str">
        <f>""</f>
        <v/>
      </c>
      <c r="Y755" s="74" t="str">
        <f>""</f>
        <v/>
      </c>
      <c r="Z755" s="74" t="str">
        <f>""</f>
        <v/>
      </c>
    </row>
    <row r="756" spans="13:26" s="74" customFormat="1" ht="14.25" x14ac:dyDescent="0.2">
      <c r="M756" s="154" t="str">
        <f>""</f>
        <v/>
      </c>
      <c r="N756" s="74" t="str">
        <f>""</f>
        <v/>
      </c>
      <c r="O756" s="154" t="s">
        <v>271</v>
      </c>
      <c r="P756" s="74" t="str">
        <f>""</f>
        <v/>
      </c>
      <c r="Q756" s="154" t="str">
        <f>""</f>
        <v/>
      </c>
      <c r="R756" s="74" t="str">
        <f>""</f>
        <v/>
      </c>
      <c r="S756" s="74" t="str">
        <f>""</f>
        <v/>
      </c>
      <c r="T756" s="74" t="str">
        <f>""</f>
        <v/>
      </c>
      <c r="U756" s="74" t="str">
        <f>""</f>
        <v/>
      </c>
      <c r="V756" s="74" t="str">
        <f>""</f>
        <v/>
      </c>
      <c r="W756" s="74" t="str">
        <f>""</f>
        <v/>
      </c>
      <c r="X756" s="74" t="str">
        <f>""</f>
        <v/>
      </c>
      <c r="Y756" s="74" t="str">
        <f>""</f>
        <v/>
      </c>
      <c r="Z756" s="74" t="str">
        <f>""</f>
        <v/>
      </c>
    </row>
    <row r="757" spans="13:26" s="74" customFormat="1" ht="14.25" x14ac:dyDescent="0.2">
      <c r="M757" s="154" t="str">
        <f>""</f>
        <v/>
      </c>
      <c r="N757" s="74" t="str">
        <f>""</f>
        <v/>
      </c>
      <c r="O757" s="154" t="s">
        <v>271</v>
      </c>
      <c r="P757" s="74" t="str">
        <f>""</f>
        <v/>
      </c>
      <c r="Q757" s="154" t="str">
        <f>""</f>
        <v/>
      </c>
      <c r="R757" s="74" t="str">
        <f>""</f>
        <v/>
      </c>
      <c r="S757" s="74" t="str">
        <f>""</f>
        <v/>
      </c>
      <c r="T757" s="74" t="str">
        <f>""</f>
        <v/>
      </c>
      <c r="U757" s="74" t="str">
        <f>""</f>
        <v/>
      </c>
      <c r="V757" s="74" t="str">
        <f>""</f>
        <v/>
      </c>
      <c r="W757" s="74" t="str">
        <f>""</f>
        <v/>
      </c>
      <c r="X757" s="74" t="str">
        <f>""</f>
        <v/>
      </c>
      <c r="Y757" s="74" t="str">
        <f>""</f>
        <v/>
      </c>
      <c r="Z757" s="74" t="str">
        <f>""</f>
        <v/>
      </c>
    </row>
    <row r="758" spans="13:26" s="74" customFormat="1" ht="14.25" x14ac:dyDescent="0.2">
      <c r="M758" s="154" t="str">
        <f>""</f>
        <v/>
      </c>
      <c r="N758" s="74" t="str">
        <f>""</f>
        <v/>
      </c>
      <c r="O758" s="154" t="s">
        <v>271</v>
      </c>
      <c r="P758" s="74" t="str">
        <f>""</f>
        <v/>
      </c>
      <c r="Q758" s="154" t="str">
        <f>""</f>
        <v/>
      </c>
      <c r="R758" s="74" t="str">
        <f>""</f>
        <v/>
      </c>
      <c r="S758" s="74" t="str">
        <f>""</f>
        <v/>
      </c>
      <c r="T758" s="74" t="str">
        <f>""</f>
        <v/>
      </c>
      <c r="U758" s="74" t="str">
        <f>""</f>
        <v/>
      </c>
      <c r="V758" s="74" t="str">
        <f>""</f>
        <v/>
      </c>
      <c r="W758" s="74" t="str">
        <f>""</f>
        <v/>
      </c>
      <c r="X758" s="74" t="str">
        <f>""</f>
        <v/>
      </c>
      <c r="Y758" s="74" t="str">
        <f>""</f>
        <v/>
      </c>
      <c r="Z758" s="74" t="str">
        <f>""</f>
        <v/>
      </c>
    </row>
    <row r="759" spans="13:26" s="74" customFormat="1" ht="14.25" x14ac:dyDescent="0.2">
      <c r="M759" s="154" t="str">
        <f>""</f>
        <v/>
      </c>
      <c r="N759" s="74" t="str">
        <f>""</f>
        <v/>
      </c>
      <c r="O759" s="154" t="s">
        <v>271</v>
      </c>
      <c r="P759" s="74" t="str">
        <f>""</f>
        <v/>
      </c>
      <c r="Q759" s="154" t="str">
        <f>""</f>
        <v/>
      </c>
      <c r="R759" s="74" t="str">
        <f>""</f>
        <v/>
      </c>
      <c r="S759" s="74" t="str">
        <f>""</f>
        <v/>
      </c>
      <c r="T759" s="74" t="str">
        <f>""</f>
        <v/>
      </c>
      <c r="U759" s="74" t="str">
        <f>""</f>
        <v/>
      </c>
      <c r="V759" s="74" t="str">
        <f>""</f>
        <v/>
      </c>
      <c r="W759" s="74" t="str">
        <f>""</f>
        <v/>
      </c>
      <c r="X759" s="74" t="str">
        <f>""</f>
        <v/>
      </c>
      <c r="Y759" s="74" t="str">
        <f>""</f>
        <v/>
      </c>
      <c r="Z759" s="74" t="str">
        <f>""</f>
        <v/>
      </c>
    </row>
    <row r="760" spans="13:26" s="74" customFormat="1" ht="14.25" x14ac:dyDescent="0.2">
      <c r="M760" s="154" t="str">
        <f>""</f>
        <v/>
      </c>
      <c r="N760" s="74" t="str">
        <f>""</f>
        <v/>
      </c>
      <c r="O760" s="154" t="s">
        <v>271</v>
      </c>
      <c r="P760" s="74" t="str">
        <f>""</f>
        <v/>
      </c>
      <c r="Q760" s="154" t="str">
        <f>""</f>
        <v/>
      </c>
      <c r="R760" s="74" t="str">
        <f>""</f>
        <v/>
      </c>
      <c r="S760" s="74" t="str">
        <f>""</f>
        <v/>
      </c>
      <c r="T760" s="74" t="str">
        <f>""</f>
        <v/>
      </c>
      <c r="U760" s="74" t="str">
        <f>""</f>
        <v/>
      </c>
      <c r="V760" s="74" t="str">
        <f>""</f>
        <v/>
      </c>
      <c r="W760" s="74" t="str">
        <f>""</f>
        <v/>
      </c>
      <c r="X760" s="74" t="str">
        <f>""</f>
        <v/>
      </c>
      <c r="Y760" s="74" t="str">
        <f>""</f>
        <v/>
      </c>
      <c r="Z760" s="74" t="str">
        <f>""</f>
        <v/>
      </c>
    </row>
    <row r="761" spans="13:26" s="74" customFormat="1" ht="14.25" x14ac:dyDescent="0.2">
      <c r="M761" s="154" t="str">
        <f>""</f>
        <v/>
      </c>
      <c r="N761" s="74" t="str">
        <f>""</f>
        <v/>
      </c>
      <c r="O761" s="154" t="s">
        <v>271</v>
      </c>
      <c r="P761" s="74" t="str">
        <f>""</f>
        <v/>
      </c>
      <c r="Q761" s="154" t="str">
        <f>""</f>
        <v/>
      </c>
      <c r="R761" s="74" t="str">
        <f>""</f>
        <v/>
      </c>
      <c r="S761" s="74" t="str">
        <f>""</f>
        <v/>
      </c>
      <c r="T761" s="74" t="str">
        <f>""</f>
        <v/>
      </c>
      <c r="U761" s="74" t="str">
        <f>""</f>
        <v/>
      </c>
      <c r="V761" s="74" t="str">
        <f>""</f>
        <v/>
      </c>
      <c r="W761" s="74" t="str">
        <f>""</f>
        <v/>
      </c>
      <c r="X761" s="74" t="str">
        <f>""</f>
        <v/>
      </c>
      <c r="Y761" s="74" t="str">
        <f>""</f>
        <v/>
      </c>
      <c r="Z761" s="74" t="str">
        <f>""</f>
        <v/>
      </c>
    </row>
    <row r="762" spans="13:26" s="74" customFormat="1" ht="14.25" x14ac:dyDescent="0.2">
      <c r="M762" s="154" t="str">
        <f>""</f>
        <v/>
      </c>
      <c r="N762" s="74" t="str">
        <f>""</f>
        <v/>
      </c>
      <c r="O762" s="154" t="s">
        <v>271</v>
      </c>
      <c r="P762" s="74" t="str">
        <f>""</f>
        <v/>
      </c>
      <c r="Q762" s="154" t="str">
        <f>""</f>
        <v/>
      </c>
      <c r="R762" s="74" t="str">
        <f>""</f>
        <v/>
      </c>
      <c r="S762" s="74" t="str">
        <f>""</f>
        <v/>
      </c>
      <c r="T762" s="74" t="str">
        <f>""</f>
        <v/>
      </c>
      <c r="U762" s="74" t="str">
        <f>""</f>
        <v/>
      </c>
      <c r="V762" s="74" t="str">
        <f>""</f>
        <v/>
      </c>
      <c r="W762" s="74" t="str">
        <f>""</f>
        <v/>
      </c>
      <c r="X762" s="74" t="str">
        <f>""</f>
        <v/>
      </c>
      <c r="Y762" s="74" t="str">
        <f>""</f>
        <v/>
      </c>
      <c r="Z762" s="74" t="str">
        <f>""</f>
        <v/>
      </c>
    </row>
    <row r="763" spans="13:26" s="74" customFormat="1" ht="14.25" x14ac:dyDescent="0.2">
      <c r="M763" s="154" t="str">
        <f>""</f>
        <v/>
      </c>
      <c r="N763" s="74" t="str">
        <f>""</f>
        <v/>
      </c>
      <c r="O763" s="154" t="s">
        <v>271</v>
      </c>
      <c r="P763" s="74" t="str">
        <f>""</f>
        <v/>
      </c>
      <c r="Q763" s="154" t="str">
        <f>""</f>
        <v/>
      </c>
      <c r="R763" s="74" t="str">
        <f>""</f>
        <v/>
      </c>
      <c r="S763" s="74" t="str">
        <f>""</f>
        <v/>
      </c>
      <c r="T763" s="74" t="str">
        <f>""</f>
        <v/>
      </c>
      <c r="U763" s="74" t="str">
        <f>""</f>
        <v/>
      </c>
      <c r="V763" s="74" t="str">
        <f>""</f>
        <v/>
      </c>
      <c r="W763" s="74" t="str">
        <f>""</f>
        <v/>
      </c>
      <c r="X763" s="74" t="str">
        <f>""</f>
        <v/>
      </c>
      <c r="Y763" s="74" t="str">
        <f>""</f>
        <v/>
      </c>
      <c r="Z763" s="74" t="str">
        <f>""</f>
        <v/>
      </c>
    </row>
    <row r="764" spans="13:26" s="74" customFormat="1" ht="14.25" x14ac:dyDescent="0.2">
      <c r="M764" s="154" t="str">
        <f>""</f>
        <v/>
      </c>
      <c r="N764" s="74" t="str">
        <f>""</f>
        <v/>
      </c>
      <c r="O764" s="154" t="s">
        <v>271</v>
      </c>
      <c r="P764" s="74" t="str">
        <f>""</f>
        <v/>
      </c>
      <c r="Q764" s="154" t="str">
        <f>""</f>
        <v/>
      </c>
      <c r="R764" s="74" t="str">
        <f>""</f>
        <v/>
      </c>
      <c r="S764" s="74" t="str">
        <f>""</f>
        <v/>
      </c>
      <c r="T764" s="74" t="str">
        <f>""</f>
        <v/>
      </c>
      <c r="U764" s="74" t="str">
        <f>""</f>
        <v/>
      </c>
      <c r="V764" s="74" t="str">
        <f>""</f>
        <v/>
      </c>
      <c r="W764" s="74" t="str">
        <f>""</f>
        <v/>
      </c>
      <c r="X764" s="74" t="str">
        <f>""</f>
        <v/>
      </c>
      <c r="Y764" s="74" t="str">
        <f>""</f>
        <v/>
      </c>
      <c r="Z764" s="74" t="str">
        <f>""</f>
        <v/>
      </c>
    </row>
    <row r="765" spans="13:26" s="74" customFormat="1" ht="14.25" x14ac:dyDescent="0.2">
      <c r="M765" s="154" t="str">
        <f>""</f>
        <v/>
      </c>
      <c r="N765" s="74" t="str">
        <f>""</f>
        <v/>
      </c>
      <c r="O765" s="154" t="s">
        <v>271</v>
      </c>
      <c r="P765" s="74" t="str">
        <f>""</f>
        <v/>
      </c>
      <c r="Q765" s="154" t="str">
        <f>""</f>
        <v/>
      </c>
      <c r="R765" s="74" t="str">
        <f>""</f>
        <v/>
      </c>
      <c r="S765" s="74" t="str">
        <f>""</f>
        <v/>
      </c>
      <c r="T765" s="74" t="str">
        <f>""</f>
        <v/>
      </c>
      <c r="U765" s="74" t="str">
        <f>""</f>
        <v/>
      </c>
      <c r="V765" s="74" t="str">
        <f>""</f>
        <v/>
      </c>
      <c r="W765" s="74" t="str">
        <f>""</f>
        <v/>
      </c>
      <c r="X765" s="74" t="str">
        <f>""</f>
        <v/>
      </c>
      <c r="Y765" s="74" t="str">
        <f>""</f>
        <v/>
      </c>
      <c r="Z765" s="74" t="str">
        <f>""</f>
        <v/>
      </c>
    </row>
    <row r="766" spans="13:26" s="74" customFormat="1" ht="14.25" x14ac:dyDescent="0.2">
      <c r="M766" s="154" t="str">
        <f>""</f>
        <v/>
      </c>
      <c r="N766" s="74" t="str">
        <f>""</f>
        <v/>
      </c>
      <c r="O766" s="154" t="s">
        <v>271</v>
      </c>
      <c r="P766" s="74" t="str">
        <f>""</f>
        <v/>
      </c>
      <c r="Q766" s="154" t="str">
        <f>""</f>
        <v/>
      </c>
      <c r="R766" s="74" t="str">
        <f>""</f>
        <v/>
      </c>
      <c r="S766" s="74" t="str">
        <f>""</f>
        <v/>
      </c>
      <c r="T766" s="74" t="str">
        <f>""</f>
        <v/>
      </c>
      <c r="U766" s="74" t="str">
        <f>""</f>
        <v/>
      </c>
      <c r="V766" s="74" t="str">
        <f>""</f>
        <v/>
      </c>
      <c r="W766" s="74" t="str">
        <f>""</f>
        <v/>
      </c>
      <c r="X766" s="74" t="str">
        <f>""</f>
        <v/>
      </c>
      <c r="Y766" s="74" t="str">
        <f>""</f>
        <v/>
      </c>
      <c r="Z766" s="74" t="str">
        <f>""</f>
        <v/>
      </c>
    </row>
    <row r="767" spans="13:26" s="74" customFormat="1" ht="14.25" x14ac:dyDescent="0.2">
      <c r="M767" s="154" t="str">
        <f>""</f>
        <v/>
      </c>
      <c r="N767" s="74" t="str">
        <f>""</f>
        <v/>
      </c>
      <c r="O767" s="154" t="s">
        <v>271</v>
      </c>
      <c r="P767" s="74" t="str">
        <f>""</f>
        <v/>
      </c>
      <c r="Q767" s="154" t="str">
        <f>""</f>
        <v/>
      </c>
      <c r="R767" s="74" t="str">
        <f>""</f>
        <v/>
      </c>
      <c r="S767" s="74" t="str">
        <f>""</f>
        <v/>
      </c>
      <c r="T767" s="74" t="str">
        <f>""</f>
        <v/>
      </c>
      <c r="U767" s="74" t="str">
        <f>""</f>
        <v/>
      </c>
      <c r="V767" s="74" t="str">
        <f>""</f>
        <v/>
      </c>
      <c r="W767" s="74" t="str">
        <f>""</f>
        <v/>
      </c>
      <c r="X767" s="74" t="str">
        <f>""</f>
        <v/>
      </c>
      <c r="Y767" s="74" t="str">
        <f>""</f>
        <v/>
      </c>
      <c r="Z767" s="74" t="str">
        <f>""</f>
        <v/>
      </c>
    </row>
    <row r="768" spans="13:26" s="74" customFormat="1" ht="14.25" x14ac:dyDescent="0.2">
      <c r="M768" s="154" t="str">
        <f>""</f>
        <v/>
      </c>
      <c r="N768" s="74" t="str">
        <f>""</f>
        <v/>
      </c>
      <c r="O768" s="154" t="s">
        <v>271</v>
      </c>
      <c r="P768" s="74" t="str">
        <f>""</f>
        <v/>
      </c>
      <c r="Q768" s="154" t="str">
        <f>""</f>
        <v/>
      </c>
      <c r="R768" s="74" t="str">
        <f>""</f>
        <v/>
      </c>
      <c r="S768" s="74" t="str">
        <f>""</f>
        <v/>
      </c>
      <c r="T768" s="74" t="str">
        <f>""</f>
        <v/>
      </c>
      <c r="U768" s="74" t="str">
        <f>""</f>
        <v/>
      </c>
      <c r="V768" s="74" t="str">
        <f>""</f>
        <v/>
      </c>
      <c r="W768" s="74" t="str">
        <f>""</f>
        <v/>
      </c>
      <c r="X768" s="74" t="str">
        <f>""</f>
        <v/>
      </c>
      <c r="Y768" s="74" t="str">
        <f>""</f>
        <v/>
      </c>
      <c r="Z768" s="74" t="str">
        <f>""</f>
        <v/>
      </c>
    </row>
    <row r="769" spans="13:26" s="74" customFormat="1" ht="14.25" x14ac:dyDescent="0.2">
      <c r="M769" s="154" t="str">
        <f>""</f>
        <v/>
      </c>
      <c r="N769" s="74" t="str">
        <f>""</f>
        <v/>
      </c>
      <c r="O769" s="154" t="s">
        <v>271</v>
      </c>
      <c r="P769" s="74" t="str">
        <f>""</f>
        <v/>
      </c>
      <c r="Q769" s="154" t="str">
        <f>""</f>
        <v/>
      </c>
      <c r="R769" s="74" t="str">
        <f>""</f>
        <v/>
      </c>
      <c r="S769" s="74" t="str">
        <f>""</f>
        <v/>
      </c>
      <c r="T769" s="74" t="str">
        <f>""</f>
        <v/>
      </c>
      <c r="U769" s="74" t="str">
        <f>""</f>
        <v/>
      </c>
      <c r="V769" s="74" t="str">
        <f>""</f>
        <v/>
      </c>
      <c r="W769" s="74" t="str">
        <f>""</f>
        <v/>
      </c>
      <c r="X769" s="74" t="str">
        <f>""</f>
        <v/>
      </c>
      <c r="Y769" s="74" t="str">
        <f>""</f>
        <v/>
      </c>
      <c r="Z769" s="74" t="str">
        <f>""</f>
        <v/>
      </c>
    </row>
    <row r="770" spans="13:26" s="74" customFormat="1" ht="14.25" x14ac:dyDescent="0.2">
      <c r="M770" s="154" t="str">
        <f>""</f>
        <v/>
      </c>
      <c r="N770" s="74" t="str">
        <f>""</f>
        <v/>
      </c>
      <c r="O770" s="154" t="s">
        <v>271</v>
      </c>
      <c r="P770" s="74" t="str">
        <f>""</f>
        <v/>
      </c>
      <c r="Q770" s="154" t="str">
        <f>""</f>
        <v/>
      </c>
      <c r="R770" s="74" t="str">
        <f>""</f>
        <v/>
      </c>
      <c r="S770" s="74" t="str">
        <f>""</f>
        <v/>
      </c>
      <c r="T770" s="74" t="str">
        <f>""</f>
        <v/>
      </c>
      <c r="U770" s="74" t="str">
        <f>""</f>
        <v/>
      </c>
      <c r="V770" s="74" t="str">
        <f>""</f>
        <v/>
      </c>
      <c r="W770" s="74" t="str">
        <f>""</f>
        <v/>
      </c>
      <c r="X770" s="74" t="str">
        <f>""</f>
        <v/>
      </c>
      <c r="Y770" s="74" t="str">
        <f>""</f>
        <v/>
      </c>
      <c r="Z770" s="74" t="str">
        <f>""</f>
        <v/>
      </c>
    </row>
    <row r="771" spans="13:26" s="74" customFormat="1" ht="14.25" x14ac:dyDescent="0.2">
      <c r="M771" s="154" t="str">
        <f>""</f>
        <v/>
      </c>
      <c r="N771" s="74" t="str">
        <f>""</f>
        <v/>
      </c>
      <c r="O771" s="154" t="s">
        <v>271</v>
      </c>
      <c r="P771" s="74" t="str">
        <f>""</f>
        <v/>
      </c>
      <c r="Q771" s="154" t="str">
        <f>""</f>
        <v/>
      </c>
      <c r="R771" s="74" t="str">
        <f>""</f>
        <v/>
      </c>
      <c r="S771" s="74" t="str">
        <f>""</f>
        <v/>
      </c>
      <c r="T771" s="74" t="str">
        <f>""</f>
        <v/>
      </c>
      <c r="U771" s="74" t="str">
        <f>""</f>
        <v/>
      </c>
      <c r="V771" s="74" t="str">
        <f>""</f>
        <v/>
      </c>
      <c r="W771" s="74" t="str">
        <f>""</f>
        <v/>
      </c>
      <c r="X771" s="74" t="str">
        <f>""</f>
        <v/>
      </c>
      <c r="Y771" s="74" t="str">
        <f>""</f>
        <v/>
      </c>
      <c r="Z771" s="74" t="str">
        <f>""</f>
        <v/>
      </c>
    </row>
    <row r="772" spans="13:26" s="74" customFormat="1" ht="14.25" x14ac:dyDescent="0.2">
      <c r="M772" s="154" t="str">
        <f>""</f>
        <v/>
      </c>
      <c r="N772" s="74" t="str">
        <f>""</f>
        <v/>
      </c>
      <c r="O772" s="154" t="s">
        <v>271</v>
      </c>
      <c r="P772" s="74" t="str">
        <f>""</f>
        <v/>
      </c>
      <c r="Q772" s="154" t="str">
        <f>""</f>
        <v/>
      </c>
      <c r="R772" s="74" t="str">
        <f>""</f>
        <v/>
      </c>
      <c r="S772" s="74" t="str">
        <f>""</f>
        <v/>
      </c>
      <c r="T772" s="74" t="str">
        <f>""</f>
        <v/>
      </c>
      <c r="U772" s="74" t="str">
        <f>""</f>
        <v/>
      </c>
      <c r="V772" s="74" t="str">
        <f>""</f>
        <v/>
      </c>
      <c r="W772" s="74" t="str">
        <f>""</f>
        <v/>
      </c>
      <c r="X772" s="74" t="str">
        <f>""</f>
        <v/>
      </c>
      <c r="Y772" s="74" t="str">
        <f>""</f>
        <v/>
      </c>
      <c r="Z772" s="74" t="str">
        <f>""</f>
        <v/>
      </c>
    </row>
    <row r="773" spans="13:26" s="74" customFormat="1" ht="14.25" x14ac:dyDescent="0.2">
      <c r="M773" s="154" t="str">
        <f>""</f>
        <v/>
      </c>
      <c r="N773" s="74" t="str">
        <f>""</f>
        <v/>
      </c>
      <c r="O773" s="154" t="s">
        <v>271</v>
      </c>
      <c r="P773" s="74" t="str">
        <f>""</f>
        <v/>
      </c>
      <c r="Q773" s="154" t="str">
        <f>""</f>
        <v/>
      </c>
      <c r="R773" s="74" t="str">
        <f>""</f>
        <v/>
      </c>
      <c r="S773" s="74" t="str">
        <f>""</f>
        <v/>
      </c>
      <c r="T773" s="74" t="str">
        <f>""</f>
        <v/>
      </c>
      <c r="U773" s="74" t="str">
        <f>""</f>
        <v/>
      </c>
      <c r="V773" s="74" t="str">
        <f>""</f>
        <v/>
      </c>
      <c r="W773" s="74" t="str">
        <f>""</f>
        <v/>
      </c>
      <c r="X773" s="74" t="str">
        <f>""</f>
        <v/>
      </c>
      <c r="Y773" s="74" t="str">
        <f>""</f>
        <v/>
      </c>
      <c r="Z773" s="74" t="str">
        <f>""</f>
        <v/>
      </c>
    </row>
    <row r="774" spans="13:26" s="74" customFormat="1" ht="14.25" x14ac:dyDescent="0.2">
      <c r="M774" s="154" t="str">
        <f>""</f>
        <v/>
      </c>
      <c r="N774" s="74" t="str">
        <f>""</f>
        <v/>
      </c>
      <c r="O774" s="154" t="s">
        <v>271</v>
      </c>
      <c r="P774" s="74" t="str">
        <f>""</f>
        <v/>
      </c>
      <c r="Q774" s="154" t="str">
        <f>""</f>
        <v/>
      </c>
      <c r="R774" s="74" t="str">
        <f>""</f>
        <v/>
      </c>
      <c r="S774" s="74" t="str">
        <f>""</f>
        <v/>
      </c>
      <c r="T774" s="74" t="str">
        <f>""</f>
        <v/>
      </c>
      <c r="U774" s="74" t="str">
        <f>""</f>
        <v/>
      </c>
      <c r="V774" s="74" t="str">
        <f>""</f>
        <v/>
      </c>
      <c r="W774" s="74" t="str">
        <f>""</f>
        <v/>
      </c>
      <c r="X774" s="74" t="str">
        <f>""</f>
        <v/>
      </c>
      <c r="Y774" s="74" t="str">
        <f>""</f>
        <v/>
      </c>
      <c r="Z774" s="74" t="str">
        <f>""</f>
        <v/>
      </c>
    </row>
    <row r="775" spans="13:26" s="74" customFormat="1" ht="14.25" x14ac:dyDescent="0.2">
      <c r="M775" s="154" t="str">
        <f>""</f>
        <v/>
      </c>
      <c r="N775" s="74" t="str">
        <f>""</f>
        <v/>
      </c>
      <c r="O775" s="154" t="s">
        <v>271</v>
      </c>
      <c r="P775" s="74" t="str">
        <f>""</f>
        <v/>
      </c>
      <c r="Q775" s="154" t="str">
        <f>""</f>
        <v/>
      </c>
      <c r="R775" s="74" t="str">
        <f>""</f>
        <v/>
      </c>
      <c r="S775" s="74" t="str">
        <f>""</f>
        <v/>
      </c>
      <c r="T775" s="74" t="str">
        <f>""</f>
        <v/>
      </c>
      <c r="U775" s="74" t="str">
        <f>""</f>
        <v/>
      </c>
      <c r="V775" s="74" t="str">
        <f>""</f>
        <v/>
      </c>
      <c r="W775" s="74" t="str">
        <f>""</f>
        <v/>
      </c>
      <c r="X775" s="74" t="str">
        <f>""</f>
        <v/>
      </c>
      <c r="Y775" s="74" t="str">
        <f>""</f>
        <v/>
      </c>
      <c r="Z775" s="74" t="str">
        <f>""</f>
        <v/>
      </c>
    </row>
    <row r="776" spans="13:26" s="74" customFormat="1" ht="14.25" x14ac:dyDescent="0.2">
      <c r="M776" s="154" t="str">
        <f>""</f>
        <v/>
      </c>
      <c r="N776" s="74" t="str">
        <f>""</f>
        <v/>
      </c>
      <c r="O776" s="154" t="s">
        <v>271</v>
      </c>
      <c r="P776" s="74" t="str">
        <f>""</f>
        <v/>
      </c>
      <c r="Q776" s="154" t="str">
        <f>""</f>
        <v/>
      </c>
      <c r="R776" s="74" t="str">
        <f>""</f>
        <v/>
      </c>
      <c r="S776" s="74" t="str">
        <f>""</f>
        <v/>
      </c>
      <c r="T776" s="74" t="str">
        <f>""</f>
        <v/>
      </c>
      <c r="U776" s="74" t="str">
        <f>""</f>
        <v/>
      </c>
      <c r="V776" s="74" t="str">
        <f>""</f>
        <v/>
      </c>
      <c r="W776" s="74" t="str">
        <f>""</f>
        <v/>
      </c>
      <c r="X776" s="74" t="str">
        <f>""</f>
        <v/>
      </c>
      <c r="Y776" s="74" t="str">
        <f>""</f>
        <v/>
      </c>
      <c r="Z776" s="74" t="str">
        <f>""</f>
        <v/>
      </c>
    </row>
    <row r="777" spans="13:26" s="74" customFormat="1" ht="14.25" x14ac:dyDescent="0.2">
      <c r="M777" s="154" t="str">
        <f>""</f>
        <v/>
      </c>
      <c r="N777" s="74" t="str">
        <f>""</f>
        <v/>
      </c>
      <c r="O777" s="154" t="s">
        <v>271</v>
      </c>
      <c r="P777" s="74" t="str">
        <f>""</f>
        <v/>
      </c>
      <c r="Q777" s="154" t="str">
        <f>""</f>
        <v/>
      </c>
      <c r="R777" s="74" t="str">
        <f>""</f>
        <v/>
      </c>
      <c r="S777" s="74" t="str">
        <f>""</f>
        <v/>
      </c>
      <c r="T777" s="74" t="str">
        <f>""</f>
        <v/>
      </c>
      <c r="U777" s="74" t="str">
        <f>""</f>
        <v/>
      </c>
      <c r="V777" s="74" t="str">
        <f>""</f>
        <v/>
      </c>
      <c r="W777" s="74" t="str">
        <f>""</f>
        <v/>
      </c>
      <c r="X777" s="74" t="str">
        <f>""</f>
        <v/>
      </c>
      <c r="Y777" s="74" t="str">
        <f>""</f>
        <v/>
      </c>
      <c r="Z777" s="74" t="str">
        <f>""</f>
        <v/>
      </c>
    </row>
    <row r="778" spans="13:26" s="74" customFormat="1" ht="14.25" x14ac:dyDescent="0.2">
      <c r="M778" s="154" t="str">
        <f>""</f>
        <v/>
      </c>
      <c r="N778" s="74" t="str">
        <f>""</f>
        <v/>
      </c>
      <c r="O778" s="154" t="s">
        <v>271</v>
      </c>
      <c r="P778" s="74" t="str">
        <f>""</f>
        <v/>
      </c>
      <c r="Q778" s="154" t="str">
        <f>""</f>
        <v/>
      </c>
      <c r="R778" s="74" t="str">
        <f>""</f>
        <v/>
      </c>
      <c r="S778" s="74" t="str">
        <f>""</f>
        <v/>
      </c>
      <c r="T778" s="74" t="str">
        <f>""</f>
        <v/>
      </c>
      <c r="U778" s="74" t="str">
        <f>""</f>
        <v/>
      </c>
      <c r="V778" s="74" t="str">
        <f>""</f>
        <v/>
      </c>
      <c r="W778" s="74" t="str">
        <f>""</f>
        <v/>
      </c>
      <c r="X778" s="74" t="str">
        <f>""</f>
        <v/>
      </c>
      <c r="Y778" s="74" t="str">
        <f>""</f>
        <v/>
      </c>
      <c r="Z778" s="74" t="str">
        <f>""</f>
        <v/>
      </c>
    </row>
    <row r="779" spans="13:26" s="74" customFormat="1" ht="14.25" x14ac:dyDescent="0.2">
      <c r="M779" s="154" t="str">
        <f>""</f>
        <v/>
      </c>
      <c r="N779" s="74" t="str">
        <f>""</f>
        <v/>
      </c>
      <c r="O779" s="154" t="s">
        <v>271</v>
      </c>
      <c r="P779" s="74" t="str">
        <f>""</f>
        <v/>
      </c>
      <c r="Q779" s="154" t="str">
        <f>""</f>
        <v/>
      </c>
      <c r="R779" s="74" t="str">
        <f>""</f>
        <v/>
      </c>
      <c r="S779" s="74" t="str">
        <f>""</f>
        <v/>
      </c>
      <c r="T779" s="74" t="str">
        <f>""</f>
        <v/>
      </c>
      <c r="U779" s="74" t="str">
        <f>""</f>
        <v/>
      </c>
      <c r="V779" s="74" t="str">
        <f>""</f>
        <v/>
      </c>
      <c r="W779" s="74" t="str">
        <f>""</f>
        <v/>
      </c>
      <c r="X779" s="74" t="str">
        <f>""</f>
        <v/>
      </c>
      <c r="Y779" s="74" t="str">
        <f>""</f>
        <v/>
      </c>
      <c r="Z779" s="74" t="str">
        <f>""</f>
        <v/>
      </c>
    </row>
    <row r="780" spans="13:26" s="74" customFormat="1" ht="14.25" x14ac:dyDescent="0.2">
      <c r="M780" s="154" t="str">
        <f>""</f>
        <v/>
      </c>
      <c r="N780" s="74" t="str">
        <f>""</f>
        <v/>
      </c>
      <c r="O780" s="154" t="s">
        <v>271</v>
      </c>
      <c r="P780" s="74" t="str">
        <f>""</f>
        <v/>
      </c>
      <c r="Q780" s="154" t="str">
        <f>""</f>
        <v/>
      </c>
      <c r="R780" s="74" t="str">
        <f>""</f>
        <v/>
      </c>
      <c r="S780" s="74" t="str">
        <f>""</f>
        <v/>
      </c>
      <c r="T780" s="74" t="str">
        <f>""</f>
        <v/>
      </c>
      <c r="U780" s="74" t="str">
        <f>""</f>
        <v/>
      </c>
      <c r="V780" s="74" t="str">
        <f>""</f>
        <v/>
      </c>
      <c r="W780" s="74" t="str">
        <f>""</f>
        <v/>
      </c>
      <c r="X780" s="74" t="str">
        <f>""</f>
        <v/>
      </c>
      <c r="Y780" s="74" t="str">
        <f>""</f>
        <v/>
      </c>
      <c r="Z780" s="74" t="str">
        <f>""</f>
        <v/>
      </c>
    </row>
    <row r="781" spans="13:26" s="74" customFormat="1" ht="14.25" x14ac:dyDescent="0.2">
      <c r="M781" s="154" t="str">
        <f>""</f>
        <v/>
      </c>
      <c r="N781" s="74" t="str">
        <f>""</f>
        <v/>
      </c>
      <c r="O781" s="154" t="s">
        <v>271</v>
      </c>
      <c r="P781" s="74" t="str">
        <f>""</f>
        <v/>
      </c>
      <c r="Q781" s="154" t="str">
        <f>""</f>
        <v/>
      </c>
      <c r="R781" s="74" t="str">
        <f>""</f>
        <v/>
      </c>
      <c r="S781" s="74" t="str">
        <f>""</f>
        <v/>
      </c>
      <c r="T781" s="74" t="str">
        <f>""</f>
        <v/>
      </c>
      <c r="U781" s="74" t="str">
        <f>""</f>
        <v/>
      </c>
      <c r="V781" s="74" t="str">
        <f>""</f>
        <v/>
      </c>
      <c r="W781" s="74" t="str">
        <f>""</f>
        <v/>
      </c>
      <c r="X781" s="74" t="str">
        <f>""</f>
        <v/>
      </c>
      <c r="Y781" s="74" t="str">
        <f>""</f>
        <v/>
      </c>
      <c r="Z781" s="74" t="str">
        <f>""</f>
        <v/>
      </c>
    </row>
    <row r="782" spans="13:26" s="74" customFormat="1" ht="14.25" x14ac:dyDescent="0.2">
      <c r="M782" s="154" t="str">
        <f>""</f>
        <v/>
      </c>
      <c r="N782" s="74" t="str">
        <f>""</f>
        <v/>
      </c>
      <c r="O782" s="154" t="s">
        <v>271</v>
      </c>
      <c r="P782" s="74" t="str">
        <f>""</f>
        <v/>
      </c>
      <c r="Q782" s="154" t="str">
        <f>""</f>
        <v/>
      </c>
      <c r="R782" s="74" t="str">
        <f>""</f>
        <v/>
      </c>
      <c r="S782" s="74" t="str">
        <f>""</f>
        <v/>
      </c>
      <c r="T782" s="74" t="str">
        <f>""</f>
        <v/>
      </c>
      <c r="U782" s="74" t="str">
        <f>""</f>
        <v/>
      </c>
      <c r="V782" s="74" t="str">
        <f>""</f>
        <v/>
      </c>
      <c r="W782" s="74" t="str">
        <f>""</f>
        <v/>
      </c>
      <c r="X782" s="74" t="str">
        <f>""</f>
        <v/>
      </c>
      <c r="Y782" s="74" t="str">
        <f>""</f>
        <v/>
      </c>
      <c r="Z782" s="74" t="str">
        <f>""</f>
        <v/>
      </c>
    </row>
    <row r="783" spans="13:26" s="74" customFormat="1" ht="14.25" x14ac:dyDescent="0.2">
      <c r="M783" s="154" t="str">
        <f>""</f>
        <v/>
      </c>
      <c r="N783" s="74" t="str">
        <f>""</f>
        <v/>
      </c>
      <c r="O783" s="154" t="s">
        <v>271</v>
      </c>
      <c r="P783" s="74" t="str">
        <f>""</f>
        <v/>
      </c>
      <c r="Q783" s="154" t="str">
        <f>""</f>
        <v/>
      </c>
      <c r="R783" s="74" t="str">
        <f>""</f>
        <v/>
      </c>
      <c r="S783" s="74" t="str">
        <f>""</f>
        <v/>
      </c>
      <c r="T783" s="74" t="str">
        <f>""</f>
        <v/>
      </c>
      <c r="U783" s="74" t="str">
        <f>""</f>
        <v/>
      </c>
      <c r="V783" s="74" t="str">
        <f>""</f>
        <v/>
      </c>
      <c r="W783" s="74" t="str">
        <f>""</f>
        <v/>
      </c>
      <c r="X783" s="74" t="str">
        <f>""</f>
        <v/>
      </c>
      <c r="Y783" s="74" t="str">
        <f>""</f>
        <v/>
      </c>
      <c r="Z783" s="74" t="str">
        <f>""</f>
        <v/>
      </c>
    </row>
    <row r="784" spans="13:26" s="74" customFormat="1" ht="14.25" x14ac:dyDescent="0.2">
      <c r="M784" s="154" t="str">
        <f>""</f>
        <v/>
      </c>
      <c r="N784" s="74" t="str">
        <f>""</f>
        <v/>
      </c>
      <c r="O784" s="154" t="s">
        <v>271</v>
      </c>
      <c r="P784" s="74" t="str">
        <f>""</f>
        <v/>
      </c>
      <c r="Q784" s="154" t="str">
        <f>""</f>
        <v/>
      </c>
      <c r="R784" s="74" t="str">
        <f>""</f>
        <v/>
      </c>
      <c r="S784" s="74" t="str">
        <f>""</f>
        <v/>
      </c>
      <c r="T784" s="74" t="str">
        <f>""</f>
        <v/>
      </c>
      <c r="U784" s="74" t="str">
        <f>""</f>
        <v/>
      </c>
      <c r="V784" s="74" t="str">
        <f>""</f>
        <v/>
      </c>
      <c r="W784" s="74" t="str">
        <f>""</f>
        <v/>
      </c>
      <c r="X784" s="74" t="str">
        <f>""</f>
        <v/>
      </c>
      <c r="Y784" s="74" t="str">
        <f>""</f>
        <v/>
      </c>
      <c r="Z784" s="74" t="str">
        <f>""</f>
        <v/>
      </c>
    </row>
    <row r="785" spans="13:26" s="74" customFormat="1" ht="14.25" x14ac:dyDescent="0.2">
      <c r="M785" s="154" t="str">
        <f>""</f>
        <v/>
      </c>
      <c r="N785" s="74" t="str">
        <f>""</f>
        <v/>
      </c>
      <c r="O785" s="154" t="s">
        <v>271</v>
      </c>
      <c r="P785" s="74" t="str">
        <f>""</f>
        <v/>
      </c>
      <c r="Q785" s="154" t="str">
        <f>""</f>
        <v/>
      </c>
      <c r="R785" s="74" t="str">
        <f>""</f>
        <v/>
      </c>
      <c r="S785" s="74" t="str">
        <f>""</f>
        <v/>
      </c>
      <c r="T785" s="74" t="str">
        <f>""</f>
        <v/>
      </c>
      <c r="U785" s="74" t="str">
        <f>""</f>
        <v/>
      </c>
      <c r="V785" s="74" t="str">
        <f>""</f>
        <v/>
      </c>
      <c r="W785" s="74" t="str">
        <f>""</f>
        <v/>
      </c>
      <c r="X785" s="74" t="str">
        <f>""</f>
        <v/>
      </c>
      <c r="Y785" s="74" t="str">
        <f>""</f>
        <v/>
      </c>
      <c r="Z785" s="74" t="str">
        <f>""</f>
        <v/>
      </c>
    </row>
    <row r="786" spans="13:26" s="74" customFormat="1" ht="14.25" x14ac:dyDescent="0.2">
      <c r="M786" s="154" t="str">
        <f>""</f>
        <v/>
      </c>
      <c r="N786" s="74" t="str">
        <f>""</f>
        <v/>
      </c>
      <c r="O786" s="154" t="s">
        <v>271</v>
      </c>
      <c r="P786" s="74" t="str">
        <f>""</f>
        <v/>
      </c>
      <c r="Q786" s="154" t="str">
        <f>""</f>
        <v/>
      </c>
      <c r="R786" s="74" t="str">
        <f>""</f>
        <v/>
      </c>
      <c r="S786" s="74" t="str">
        <f>""</f>
        <v/>
      </c>
      <c r="T786" s="74" t="str">
        <f>""</f>
        <v/>
      </c>
      <c r="U786" s="74" t="str">
        <f>""</f>
        <v/>
      </c>
      <c r="V786" s="74" t="str">
        <f>""</f>
        <v/>
      </c>
      <c r="W786" s="74" t="str">
        <f>""</f>
        <v/>
      </c>
      <c r="X786" s="74" t="str">
        <f>""</f>
        <v/>
      </c>
      <c r="Y786" s="74" t="str">
        <f>""</f>
        <v/>
      </c>
      <c r="Z786" s="74" t="str">
        <f>""</f>
        <v/>
      </c>
    </row>
    <row r="787" spans="13:26" s="74" customFormat="1" ht="14.25" x14ac:dyDescent="0.2">
      <c r="M787" s="154" t="str">
        <f>""</f>
        <v/>
      </c>
      <c r="N787" s="74" t="str">
        <f>""</f>
        <v/>
      </c>
      <c r="O787" s="154" t="s">
        <v>271</v>
      </c>
      <c r="P787" s="74" t="str">
        <f>""</f>
        <v/>
      </c>
      <c r="Q787" s="154" t="str">
        <f>""</f>
        <v/>
      </c>
      <c r="R787" s="74" t="str">
        <f>""</f>
        <v/>
      </c>
      <c r="S787" s="74" t="str">
        <f>""</f>
        <v/>
      </c>
      <c r="T787" s="74" t="str">
        <f>""</f>
        <v/>
      </c>
      <c r="U787" s="74" t="str">
        <f>""</f>
        <v/>
      </c>
      <c r="V787" s="74" t="str">
        <f>""</f>
        <v/>
      </c>
      <c r="W787" s="74" t="str">
        <f>""</f>
        <v/>
      </c>
      <c r="X787" s="74" t="str">
        <f>""</f>
        <v/>
      </c>
      <c r="Y787" s="74" t="str">
        <f>""</f>
        <v/>
      </c>
      <c r="Z787" s="74" t="str">
        <f>""</f>
        <v/>
      </c>
    </row>
    <row r="788" spans="13:26" s="74" customFormat="1" ht="14.25" x14ac:dyDescent="0.2">
      <c r="M788" s="154" t="str">
        <f>""</f>
        <v/>
      </c>
      <c r="N788" s="74" t="str">
        <f>""</f>
        <v/>
      </c>
      <c r="O788" s="154" t="s">
        <v>271</v>
      </c>
      <c r="P788" s="74" t="str">
        <f>""</f>
        <v/>
      </c>
      <c r="Q788" s="154" t="str">
        <f>""</f>
        <v/>
      </c>
      <c r="R788" s="74" t="str">
        <f>""</f>
        <v/>
      </c>
      <c r="S788" s="74" t="str">
        <f>""</f>
        <v/>
      </c>
      <c r="T788" s="74" t="str">
        <f>""</f>
        <v/>
      </c>
      <c r="U788" s="74" t="str">
        <f>""</f>
        <v/>
      </c>
      <c r="V788" s="74" t="str">
        <f>""</f>
        <v/>
      </c>
      <c r="W788" s="74" t="str">
        <f>""</f>
        <v/>
      </c>
      <c r="X788" s="74" t="str">
        <f>""</f>
        <v/>
      </c>
      <c r="Y788" s="74" t="str">
        <f>""</f>
        <v/>
      </c>
      <c r="Z788" s="74" t="str">
        <f>""</f>
        <v/>
      </c>
    </row>
    <row r="789" spans="13:26" s="74" customFormat="1" ht="14.25" x14ac:dyDescent="0.2">
      <c r="M789" s="154" t="str">
        <f>""</f>
        <v/>
      </c>
      <c r="N789" s="74" t="str">
        <f>""</f>
        <v/>
      </c>
      <c r="O789" s="154" t="s">
        <v>271</v>
      </c>
      <c r="P789" s="74" t="str">
        <f>""</f>
        <v/>
      </c>
      <c r="Q789" s="154" t="str">
        <f>""</f>
        <v/>
      </c>
      <c r="R789" s="74" t="str">
        <f>""</f>
        <v/>
      </c>
      <c r="S789" s="74" t="str">
        <f>""</f>
        <v/>
      </c>
      <c r="T789" s="74" t="str">
        <f>""</f>
        <v/>
      </c>
      <c r="U789" s="74" t="str">
        <f>""</f>
        <v/>
      </c>
      <c r="V789" s="74" t="str">
        <f>""</f>
        <v/>
      </c>
      <c r="W789" s="74" t="str">
        <f>""</f>
        <v/>
      </c>
      <c r="X789" s="74" t="str">
        <f>""</f>
        <v/>
      </c>
      <c r="Y789" s="74" t="str">
        <f>""</f>
        <v/>
      </c>
      <c r="Z789" s="74" t="str">
        <f>""</f>
        <v/>
      </c>
    </row>
    <row r="790" spans="13:26" s="74" customFormat="1" ht="14.25" x14ac:dyDescent="0.2">
      <c r="M790" s="154" t="str">
        <f>""</f>
        <v/>
      </c>
      <c r="N790" s="74" t="str">
        <f>""</f>
        <v/>
      </c>
      <c r="O790" s="154" t="s">
        <v>271</v>
      </c>
      <c r="P790" s="74" t="str">
        <f>""</f>
        <v/>
      </c>
      <c r="Q790" s="154" t="str">
        <f>""</f>
        <v/>
      </c>
      <c r="R790" s="74" t="str">
        <f>""</f>
        <v/>
      </c>
      <c r="S790" s="74" t="str">
        <f>""</f>
        <v/>
      </c>
      <c r="T790" s="74" t="str">
        <f>""</f>
        <v/>
      </c>
      <c r="U790" s="74" t="str">
        <f>""</f>
        <v/>
      </c>
      <c r="V790" s="74" t="str">
        <f>""</f>
        <v/>
      </c>
      <c r="W790" s="74" t="str">
        <f>""</f>
        <v/>
      </c>
      <c r="X790" s="74" t="str">
        <f>""</f>
        <v/>
      </c>
      <c r="Y790" s="74" t="str">
        <f>""</f>
        <v/>
      </c>
      <c r="Z790" s="74" t="str">
        <f>""</f>
        <v/>
      </c>
    </row>
    <row r="791" spans="13:26" s="74" customFormat="1" ht="14.25" x14ac:dyDescent="0.2">
      <c r="M791" s="154" t="str">
        <f>""</f>
        <v/>
      </c>
      <c r="N791" s="74" t="str">
        <f>""</f>
        <v/>
      </c>
      <c r="O791" s="154" t="s">
        <v>271</v>
      </c>
      <c r="P791" s="74" t="str">
        <f>""</f>
        <v/>
      </c>
      <c r="Q791" s="154" t="str">
        <f>""</f>
        <v/>
      </c>
      <c r="R791" s="74" t="str">
        <f>""</f>
        <v/>
      </c>
      <c r="S791" s="74" t="str">
        <f>""</f>
        <v/>
      </c>
      <c r="T791" s="74" t="str">
        <f>""</f>
        <v/>
      </c>
      <c r="U791" s="74" t="str">
        <f>""</f>
        <v/>
      </c>
      <c r="V791" s="74" t="str">
        <f>""</f>
        <v/>
      </c>
      <c r="W791" s="74" t="str">
        <f>""</f>
        <v/>
      </c>
      <c r="X791" s="74" t="str">
        <f>""</f>
        <v/>
      </c>
      <c r="Y791" s="74" t="str">
        <f>""</f>
        <v/>
      </c>
      <c r="Z791" s="74" t="str">
        <f>""</f>
        <v/>
      </c>
    </row>
    <row r="792" spans="13:26" s="74" customFormat="1" ht="14.25" x14ac:dyDescent="0.2">
      <c r="M792" s="154" t="str">
        <f>""</f>
        <v/>
      </c>
      <c r="N792" s="74" t="str">
        <f>""</f>
        <v/>
      </c>
      <c r="O792" s="154" t="s">
        <v>271</v>
      </c>
      <c r="P792" s="74" t="str">
        <f>""</f>
        <v/>
      </c>
      <c r="Q792" s="154" t="str">
        <f>""</f>
        <v/>
      </c>
      <c r="R792" s="74" t="str">
        <f>""</f>
        <v/>
      </c>
      <c r="S792" s="74" t="str">
        <f>""</f>
        <v/>
      </c>
      <c r="T792" s="74" t="str">
        <f>""</f>
        <v/>
      </c>
      <c r="U792" s="74" t="str">
        <f>""</f>
        <v/>
      </c>
      <c r="V792" s="74" t="str">
        <f>""</f>
        <v/>
      </c>
      <c r="W792" s="74" t="str">
        <f>""</f>
        <v/>
      </c>
      <c r="X792" s="74" t="str">
        <f>""</f>
        <v/>
      </c>
      <c r="Y792" s="74" t="str">
        <f>""</f>
        <v/>
      </c>
      <c r="Z792" s="74" t="str">
        <f>""</f>
        <v/>
      </c>
    </row>
    <row r="793" spans="13:26" s="74" customFormat="1" ht="14.25" x14ac:dyDescent="0.2">
      <c r="M793" s="154" t="str">
        <f>""</f>
        <v/>
      </c>
      <c r="N793" s="74" t="str">
        <f>""</f>
        <v/>
      </c>
      <c r="O793" s="154" t="s">
        <v>271</v>
      </c>
      <c r="P793" s="74" t="str">
        <f>""</f>
        <v/>
      </c>
      <c r="Q793" s="154" t="str">
        <f>""</f>
        <v/>
      </c>
      <c r="R793" s="74" t="str">
        <f>""</f>
        <v/>
      </c>
      <c r="S793" s="74" t="str">
        <f>""</f>
        <v/>
      </c>
      <c r="T793" s="74" t="str">
        <f>""</f>
        <v/>
      </c>
      <c r="U793" s="74" t="str">
        <f>""</f>
        <v/>
      </c>
      <c r="V793" s="74" t="str">
        <f>""</f>
        <v/>
      </c>
      <c r="W793" s="74" t="str">
        <f>""</f>
        <v/>
      </c>
      <c r="X793" s="74" t="str">
        <f>""</f>
        <v/>
      </c>
      <c r="Y793" s="74" t="str">
        <f>""</f>
        <v/>
      </c>
      <c r="Z793" s="74" t="str">
        <f>""</f>
        <v/>
      </c>
    </row>
    <row r="794" spans="13:26" s="74" customFormat="1" ht="14.25" x14ac:dyDescent="0.2">
      <c r="M794" s="154" t="str">
        <f>""</f>
        <v/>
      </c>
      <c r="N794" s="74" t="str">
        <f>""</f>
        <v/>
      </c>
      <c r="O794" s="154" t="s">
        <v>271</v>
      </c>
      <c r="P794" s="74" t="str">
        <f>""</f>
        <v/>
      </c>
      <c r="Q794" s="154" t="str">
        <f>""</f>
        <v/>
      </c>
      <c r="R794" s="74" t="str">
        <f>""</f>
        <v/>
      </c>
      <c r="S794" s="74" t="str">
        <f>""</f>
        <v/>
      </c>
      <c r="T794" s="74" t="str">
        <f>""</f>
        <v/>
      </c>
      <c r="U794" s="74" t="str">
        <f>""</f>
        <v/>
      </c>
      <c r="V794" s="74" t="str">
        <f>""</f>
        <v/>
      </c>
      <c r="W794" s="74" t="str">
        <f>""</f>
        <v/>
      </c>
      <c r="X794" s="74" t="str">
        <f>""</f>
        <v/>
      </c>
      <c r="Y794" s="74" t="str">
        <f>""</f>
        <v/>
      </c>
      <c r="Z794" s="74" t="str">
        <f>""</f>
        <v/>
      </c>
    </row>
    <row r="795" spans="13:26" s="74" customFormat="1" ht="14.25" x14ac:dyDescent="0.2">
      <c r="M795" s="154" t="str">
        <f>""</f>
        <v/>
      </c>
      <c r="N795" s="74" t="str">
        <f>""</f>
        <v/>
      </c>
      <c r="O795" s="154" t="s">
        <v>271</v>
      </c>
      <c r="P795" s="74" t="str">
        <f>""</f>
        <v/>
      </c>
      <c r="Q795" s="154" t="str">
        <f>""</f>
        <v/>
      </c>
      <c r="R795" s="74" t="str">
        <f>""</f>
        <v/>
      </c>
      <c r="S795" s="74" t="str">
        <f>""</f>
        <v/>
      </c>
      <c r="T795" s="74" t="str">
        <f>""</f>
        <v/>
      </c>
      <c r="U795" s="74" t="str">
        <f>""</f>
        <v/>
      </c>
      <c r="V795" s="74" t="str">
        <f>""</f>
        <v/>
      </c>
      <c r="W795" s="74" t="str">
        <f>""</f>
        <v/>
      </c>
      <c r="X795" s="74" t="str">
        <f>""</f>
        <v/>
      </c>
      <c r="Y795" s="74" t="str">
        <f>""</f>
        <v/>
      </c>
      <c r="Z795" s="74" t="str">
        <f>""</f>
        <v/>
      </c>
    </row>
    <row r="796" spans="13:26" s="74" customFormat="1" ht="14.25" x14ac:dyDescent="0.2">
      <c r="M796" s="154" t="str">
        <f>""</f>
        <v/>
      </c>
      <c r="N796" s="74" t="str">
        <f>""</f>
        <v/>
      </c>
      <c r="O796" s="154" t="s">
        <v>271</v>
      </c>
      <c r="P796" s="74" t="str">
        <f>""</f>
        <v/>
      </c>
      <c r="Q796" s="154" t="str">
        <f>""</f>
        <v/>
      </c>
      <c r="R796" s="74" t="str">
        <f>""</f>
        <v/>
      </c>
      <c r="S796" s="74" t="str">
        <f>""</f>
        <v/>
      </c>
      <c r="T796" s="74" t="str">
        <f>""</f>
        <v/>
      </c>
      <c r="U796" s="74" t="str">
        <f>""</f>
        <v/>
      </c>
      <c r="V796" s="74" t="str">
        <f>""</f>
        <v/>
      </c>
      <c r="W796" s="74" t="str">
        <f>""</f>
        <v/>
      </c>
      <c r="X796" s="74" t="str">
        <f>""</f>
        <v/>
      </c>
      <c r="Y796" s="74" t="str">
        <f>""</f>
        <v/>
      </c>
      <c r="Z796" s="74" t="str">
        <f>""</f>
        <v/>
      </c>
    </row>
    <row r="797" spans="13:26" s="74" customFormat="1" ht="14.25" x14ac:dyDescent="0.2">
      <c r="M797" s="154" t="str">
        <f>""</f>
        <v/>
      </c>
      <c r="N797" s="74" t="str">
        <f>""</f>
        <v/>
      </c>
      <c r="O797" s="154" t="s">
        <v>271</v>
      </c>
      <c r="P797" s="74" t="str">
        <f>""</f>
        <v/>
      </c>
      <c r="Q797" s="154" t="str">
        <f>""</f>
        <v/>
      </c>
      <c r="R797" s="74" t="str">
        <f>""</f>
        <v/>
      </c>
      <c r="S797" s="74" t="str">
        <f>""</f>
        <v/>
      </c>
      <c r="T797" s="74" t="str">
        <f>""</f>
        <v/>
      </c>
      <c r="U797" s="74" t="str">
        <f>""</f>
        <v/>
      </c>
      <c r="V797" s="74" t="str">
        <f>""</f>
        <v/>
      </c>
      <c r="W797" s="74" t="str">
        <f>""</f>
        <v/>
      </c>
      <c r="X797" s="74" t="str">
        <f>""</f>
        <v/>
      </c>
      <c r="Y797" s="74" t="str">
        <f>""</f>
        <v/>
      </c>
      <c r="Z797" s="74" t="str">
        <f>""</f>
        <v/>
      </c>
    </row>
    <row r="798" spans="13:26" s="74" customFormat="1" ht="14.25" x14ac:dyDescent="0.2">
      <c r="M798" s="154" t="str">
        <f>""</f>
        <v/>
      </c>
      <c r="N798" s="74" t="str">
        <f>""</f>
        <v/>
      </c>
      <c r="O798" s="154" t="s">
        <v>271</v>
      </c>
      <c r="P798" s="74" t="str">
        <f>""</f>
        <v/>
      </c>
      <c r="Q798" s="154" t="str">
        <f>""</f>
        <v/>
      </c>
      <c r="R798" s="74" t="str">
        <f>""</f>
        <v/>
      </c>
      <c r="S798" s="74" t="str">
        <f>""</f>
        <v/>
      </c>
      <c r="T798" s="74" t="str">
        <f>""</f>
        <v/>
      </c>
      <c r="U798" s="74" t="str">
        <f>""</f>
        <v/>
      </c>
      <c r="V798" s="74" t="str">
        <f>""</f>
        <v/>
      </c>
      <c r="W798" s="74" t="str">
        <f>""</f>
        <v/>
      </c>
      <c r="X798" s="74" t="str">
        <f>""</f>
        <v/>
      </c>
      <c r="Y798" s="74" t="str">
        <f>""</f>
        <v/>
      </c>
      <c r="Z798" s="74" t="str">
        <f>""</f>
        <v/>
      </c>
    </row>
    <row r="799" spans="13:26" s="74" customFormat="1" ht="14.25" x14ac:dyDescent="0.2">
      <c r="M799" s="154" t="str">
        <f>""</f>
        <v/>
      </c>
      <c r="N799" s="74" t="str">
        <f>""</f>
        <v/>
      </c>
      <c r="O799" s="154" t="s">
        <v>271</v>
      </c>
      <c r="P799" s="74" t="str">
        <f>""</f>
        <v/>
      </c>
      <c r="Q799" s="154" t="str">
        <f>""</f>
        <v/>
      </c>
      <c r="R799" s="74" t="str">
        <f>""</f>
        <v/>
      </c>
      <c r="S799" s="74" t="str">
        <f>""</f>
        <v/>
      </c>
      <c r="T799" s="74" t="str">
        <f>""</f>
        <v/>
      </c>
      <c r="U799" s="74" t="str">
        <f>""</f>
        <v/>
      </c>
      <c r="V799" s="74" t="str">
        <f>""</f>
        <v/>
      </c>
      <c r="W799" s="74" t="str">
        <f>""</f>
        <v/>
      </c>
      <c r="X799" s="74" t="str">
        <f>""</f>
        <v/>
      </c>
      <c r="Y799" s="74" t="str">
        <f>""</f>
        <v/>
      </c>
      <c r="Z799" s="74" t="str">
        <f>""</f>
        <v/>
      </c>
    </row>
    <row r="800" spans="13:26" s="74" customFormat="1" ht="14.25" x14ac:dyDescent="0.2">
      <c r="M800" s="154" t="str">
        <f>""</f>
        <v/>
      </c>
      <c r="N800" s="74" t="str">
        <f>""</f>
        <v/>
      </c>
      <c r="O800" s="154" t="s">
        <v>271</v>
      </c>
      <c r="P800" s="74" t="str">
        <f>""</f>
        <v/>
      </c>
      <c r="Q800" s="154" t="str">
        <f>""</f>
        <v/>
      </c>
      <c r="R800" s="74" t="str">
        <f>""</f>
        <v/>
      </c>
      <c r="S800" s="74" t="str">
        <f>""</f>
        <v/>
      </c>
      <c r="T800" s="74" t="str">
        <f>""</f>
        <v/>
      </c>
      <c r="U800" s="74" t="str">
        <f>""</f>
        <v/>
      </c>
      <c r="V800" s="74" t="str">
        <f>""</f>
        <v/>
      </c>
      <c r="W800" s="74" t="str">
        <f>""</f>
        <v/>
      </c>
      <c r="X800" s="74" t="str">
        <f>""</f>
        <v/>
      </c>
      <c r="Y800" s="74" t="str">
        <f>""</f>
        <v/>
      </c>
      <c r="Z800" s="74" t="str">
        <f>""</f>
        <v/>
      </c>
    </row>
    <row r="801" spans="13:26" s="74" customFormat="1" ht="14.25" x14ac:dyDescent="0.2">
      <c r="M801" s="154" t="str">
        <f>""</f>
        <v/>
      </c>
      <c r="N801" s="74" t="str">
        <f>""</f>
        <v/>
      </c>
      <c r="O801" s="154" t="s">
        <v>271</v>
      </c>
      <c r="P801" s="74" t="str">
        <f>""</f>
        <v/>
      </c>
      <c r="Q801" s="154" t="str">
        <f>""</f>
        <v/>
      </c>
      <c r="R801" s="74" t="str">
        <f>""</f>
        <v/>
      </c>
      <c r="S801" s="74" t="str">
        <f>""</f>
        <v/>
      </c>
      <c r="T801" s="74" t="str">
        <f>""</f>
        <v/>
      </c>
      <c r="U801" s="74" t="str">
        <f>""</f>
        <v/>
      </c>
      <c r="V801" s="74" t="str">
        <f>""</f>
        <v/>
      </c>
      <c r="W801" s="74" t="str">
        <f>""</f>
        <v/>
      </c>
      <c r="X801" s="74" t="str">
        <f>""</f>
        <v/>
      </c>
      <c r="Y801" s="74" t="str">
        <f>""</f>
        <v/>
      </c>
      <c r="Z801" s="74" t="str">
        <f>""</f>
        <v/>
      </c>
    </row>
    <row r="802" spans="13:26" s="74" customFormat="1" ht="14.25" x14ac:dyDescent="0.2">
      <c r="M802" s="154" t="str">
        <f>""</f>
        <v/>
      </c>
      <c r="N802" s="74" t="str">
        <f>""</f>
        <v/>
      </c>
      <c r="O802" s="154" t="s">
        <v>271</v>
      </c>
      <c r="P802" s="74" t="str">
        <f>""</f>
        <v/>
      </c>
      <c r="Q802" s="154" t="str">
        <f>""</f>
        <v/>
      </c>
      <c r="R802" s="74" t="str">
        <f>""</f>
        <v/>
      </c>
      <c r="S802" s="74" t="str">
        <f>""</f>
        <v/>
      </c>
      <c r="T802" s="74" t="str">
        <f>""</f>
        <v/>
      </c>
      <c r="U802" s="74" t="str">
        <f>""</f>
        <v/>
      </c>
      <c r="V802" s="74" t="str">
        <f>""</f>
        <v/>
      </c>
      <c r="W802" s="74" t="str">
        <f>""</f>
        <v/>
      </c>
      <c r="X802" s="74" t="str">
        <f>""</f>
        <v/>
      </c>
      <c r="Y802" s="74" t="str">
        <f>""</f>
        <v/>
      </c>
      <c r="Z802" s="74" t="str">
        <f>""</f>
        <v/>
      </c>
    </row>
    <row r="803" spans="13:26" s="74" customFormat="1" ht="14.25" x14ac:dyDescent="0.2">
      <c r="M803" s="154" t="str">
        <f>""</f>
        <v/>
      </c>
      <c r="N803" s="74" t="str">
        <f>""</f>
        <v/>
      </c>
      <c r="O803" s="154" t="s">
        <v>271</v>
      </c>
      <c r="P803" s="74" t="str">
        <f>""</f>
        <v/>
      </c>
      <c r="Q803" s="154" t="str">
        <f>""</f>
        <v/>
      </c>
      <c r="R803" s="74" t="str">
        <f>""</f>
        <v/>
      </c>
      <c r="S803" s="74" t="str">
        <f>""</f>
        <v/>
      </c>
      <c r="T803" s="74" t="str">
        <f>""</f>
        <v/>
      </c>
      <c r="U803" s="74" t="str">
        <f>""</f>
        <v/>
      </c>
      <c r="V803" s="74" t="str">
        <f>""</f>
        <v/>
      </c>
      <c r="W803" s="74" t="str">
        <f>""</f>
        <v/>
      </c>
      <c r="X803" s="74" t="str">
        <f>""</f>
        <v/>
      </c>
      <c r="Y803" s="74" t="str">
        <f>""</f>
        <v/>
      </c>
      <c r="Z803" s="74" t="str">
        <f>""</f>
        <v/>
      </c>
    </row>
    <row r="804" spans="13:26" s="74" customFormat="1" ht="14.25" x14ac:dyDescent="0.2">
      <c r="M804" s="154" t="str">
        <f>""</f>
        <v/>
      </c>
      <c r="N804" s="74" t="str">
        <f>""</f>
        <v/>
      </c>
      <c r="O804" s="154" t="s">
        <v>271</v>
      </c>
      <c r="P804" s="74" t="str">
        <f>""</f>
        <v/>
      </c>
      <c r="Q804" s="154" t="str">
        <f>""</f>
        <v/>
      </c>
      <c r="R804" s="74" t="str">
        <f>""</f>
        <v/>
      </c>
      <c r="S804" s="74" t="str">
        <f>""</f>
        <v/>
      </c>
      <c r="T804" s="74" t="str">
        <f>""</f>
        <v/>
      </c>
      <c r="U804" s="74" t="str">
        <f>""</f>
        <v/>
      </c>
      <c r="V804" s="74" t="str">
        <f>""</f>
        <v/>
      </c>
      <c r="W804" s="74" t="str">
        <f>""</f>
        <v/>
      </c>
      <c r="X804" s="74" t="str">
        <f>""</f>
        <v/>
      </c>
      <c r="Y804" s="74" t="str">
        <f>""</f>
        <v/>
      </c>
      <c r="Z804" s="74" t="str">
        <f>""</f>
        <v/>
      </c>
    </row>
    <row r="805" spans="13:26" s="74" customFormat="1" ht="14.25" x14ac:dyDescent="0.2">
      <c r="M805" s="154" t="str">
        <f>""</f>
        <v/>
      </c>
      <c r="N805" s="74" t="str">
        <f>""</f>
        <v/>
      </c>
      <c r="O805" s="154" t="s">
        <v>271</v>
      </c>
      <c r="P805" s="74" t="str">
        <f>""</f>
        <v/>
      </c>
      <c r="Q805" s="154" t="str">
        <f>""</f>
        <v/>
      </c>
      <c r="R805" s="74" t="str">
        <f>""</f>
        <v/>
      </c>
      <c r="S805" s="74" t="str">
        <f>""</f>
        <v/>
      </c>
      <c r="T805" s="74" t="str">
        <f>""</f>
        <v/>
      </c>
      <c r="U805" s="74" t="str">
        <f>""</f>
        <v/>
      </c>
      <c r="V805" s="74" t="str">
        <f>""</f>
        <v/>
      </c>
      <c r="W805" s="74" t="str">
        <f>""</f>
        <v/>
      </c>
      <c r="X805" s="74" t="str">
        <f>""</f>
        <v/>
      </c>
      <c r="Y805" s="74" t="str">
        <f>""</f>
        <v/>
      </c>
      <c r="Z805" s="74" t="str">
        <f>""</f>
        <v/>
      </c>
    </row>
    <row r="806" spans="13:26" s="74" customFormat="1" ht="14.25" x14ac:dyDescent="0.2">
      <c r="M806" s="154" t="str">
        <f>""</f>
        <v/>
      </c>
      <c r="N806" s="74" t="str">
        <f>""</f>
        <v/>
      </c>
      <c r="O806" s="154" t="s">
        <v>271</v>
      </c>
      <c r="P806" s="74" t="str">
        <f>""</f>
        <v/>
      </c>
      <c r="Q806" s="154" t="str">
        <f>""</f>
        <v/>
      </c>
      <c r="R806" s="74" t="str">
        <f>""</f>
        <v/>
      </c>
      <c r="S806" s="74" t="str">
        <f>""</f>
        <v/>
      </c>
      <c r="T806" s="74" t="str">
        <f>""</f>
        <v/>
      </c>
      <c r="U806" s="74" t="str">
        <f>""</f>
        <v/>
      </c>
      <c r="V806" s="74" t="str">
        <f>""</f>
        <v/>
      </c>
      <c r="W806" s="74" t="str">
        <f>""</f>
        <v/>
      </c>
      <c r="X806" s="74" t="str">
        <f>""</f>
        <v/>
      </c>
      <c r="Y806" s="74" t="str">
        <f>""</f>
        <v/>
      </c>
      <c r="Z806" s="74" t="str">
        <f>""</f>
        <v/>
      </c>
    </row>
    <row r="807" spans="13:26" s="74" customFormat="1" ht="14.25" x14ac:dyDescent="0.2">
      <c r="M807" s="154" t="str">
        <f>""</f>
        <v/>
      </c>
      <c r="N807" s="74" t="str">
        <f>""</f>
        <v/>
      </c>
      <c r="O807" s="154" t="s">
        <v>271</v>
      </c>
      <c r="P807" s="74" t="str">
        <f>""</f>
        <v/>
      </c>
      <c r="Q807" s="154" t="str">
        <f>""</f>
        <v/>
      </c>
      <c r="R807" s="74" t="str">
        <f>""</f>
        <v/>
      </c>
      <c r="S807" s="74" t="str">
        <f>""</f>
        <v/>
      </c>
      <c r="T807" s="74" t="str">
        <f>""</f>
        <v/>
      </c>
      <c r="U807" s="74" t="str">
        <f>""</f>
        <v/>
      </c>
      <c r="V807" s="74" t="str">
        <f>""</f>
        <v/>
      </c>
      <c r="W807" s="74" t="str">
        <f>""</f>
        <v/>
      </c>
      <c r="X807" s="74" t="str">
        <f>""</f>
        <v/>
      </c>
      <c r="Y807" s="74" t="str">
        <f>""</f>
        <v/>
      </c>
      <c r="Z807" s="74" t="str">
        <f>""</f>
        <v/>
      </c>
    </row>
    <row r="808" spans="13:26" s="74" customFormat="1" ht="14.25" x14ac:dyDescent="0.2">
      <c r="M808" s="154" t="str">
        <f>""</f>
        <v/>
      </c>
      <c r="N808" s="74" t="str">
        <f>""</f>
        <v/>
      </c>
      <c r="O808" s="154" t="s">
        <v>271</v>
      </c>
      <c r="P808" s="74" t="str">
        <f>""</f>
        <v/>
      </c>
      <c r="Q808" s="154" t="str">
        <f>""</f>
        <v/>
      </c>
      <c r="R808" s="74" t="str">
        <f>""</f>
        <v/>
      </c>
      <c r="S808" s="74" t="str">
        <f>""</f>
        <v/>
      </c>
      <c r="T808" s="74" t="str">
        <f>""</f>
        <v/>
      </c>
      <c r="U808" s="74" t="str">
        <f>""</f>
        <v/>
      </c>
      <c r="V808" s="74" t="str">
        <f>""</f>
        <v/>
      </c>
      <c r="W808" s="74" t="str">
        <f>""</f>
        <v/>
      </c>
      <c r="X808" s="74" t="str">
        <f>""</f>
        <v/>
      </c>
      <c r="Y808" s="74" t="str">
        <f>""</f>
        <v/>
      </c>
      <c r="Z808" s="74" t="str">
        <f>""</f>
        <v/>
      </c>
    </row>
    <row r="809" spans="13:26" s="74" customFormat="1" ht="14.25" x14ac:dyDescent="0.2">
      <c r="M809" s="154" t="str">
        <f>""</f>
        <v/>
      </c>
      <c r="N809" s="74" t="str">
        <f>""</f>
        <v/>
      </c>
      <c r="O809" s="154" t="s">
        <v>271</v>
      </c>
      <c r="P809" s="74" t="str">
        <f>""</f>
        <v/>
      </c>
      <c r="Q809" s="154" t="str">
        <f>""</f>
        <v/>
      </c>
      <c r="R809" s="74" t="str">
        <f>""</f>
        <v/>
      </c>
      <c r="S809" s="74" t="str">
        <f>""</f>
        <v/>
      </c>
      <c r="T809" s="74" t="str">
        <f>""</f>
        <v/>
      </c>
      <c r="U809" s="74" t="str">
        <f>""</f>
        <v/>
      </c>
      <c r="V809" s="74" t="str">
        <f>""</f>
        <v/>
      </c>
      <c r="W809" s="74" t="str">
        <f>""</f>
        <v/>
      </c>
      <c r="X809" s="74" t="str">
        <f>""</f>
        <v/>
      </c>
      <c r="Y809" s="74" t="str">
        <f>""</f>
        <v/>
      </c>
      <c r="Z809" s="74" t="str">
        <f>""</f>
        <v/>
      </c>
    </row>
    <row r="810" spans="13:26" s="74" customFormat="1" ht="14.25" x14ac:dyDescent="0.2">
      <c r="M810" s="154" t="str">
        <f>""</f>
        <v/>
      </c>
      <c r="N810" s="74" t="str">
        <f>""</f>
        <v/>
      </c>
      <c r="O810" s="154" t="s">
        <v>271</v>
      </c>
      <c r="P810" s="74" t="str">
        <f>""</f>
        <v/>
      </c>
      <c r="Q810" s="154" t="str">
        <f>""</f>
        <v/>
      </c>
      <c r="R810" s="74" t="str">
        <f>""</f>
        <v/>
      </c>
      <c r="S810" s="74" t="str">
        <f>""</f>
        <v/>
      </c>
      <c r="T810" s="74" t="str">
        <f>""</f>
        <v/>
      </c>
      <c r="U810" s="74" t="str">
        <f>""</f>
        <v/>
      </c>
      <c r="V810" s="74" t="str">
        <f>""</f>
        <v/>
      </c>
      <c r="W810" s="74" t="str">
        <f>""</f>
        <v/>
      </c>
      <c r="X810" s="74" t="str">
        <f>""</f>
        <v/>
      </c>
      <c r="Y810" s="74" t="str">
        <f>""</f>
        <v/>
      </c>
      <c r="Z810" s="74" t="str">
        <f>""</f>
        <v/>
      </c>
    </row>
    <row r="811" spans="13:26" s="74" customFormat="1" ht="14.25" x14ac:dyDescent="0.2">
      <c r="M811" s="154" t="str">
        <f>""</f>
        <v/>
      </c>
      <c r="N811" s="74" t="str">
        <f>""</f>
        <v/>
      </c>
      <c r="O811" s="154" t="s">
        <v>271</v>
      </c>
      <c r="P811" s="74" t="str">
        <f>""</f>
        <v/>
      </c>
      <c r="Q811" s="154" t="str">
        <f>""</f>
        <v/>
      </c>
      <c r="R811" s="74" t="str">
        <f>""</f>
        <v/>
      </c>
      <c r="S811" s="74" t="str">
        <f>""</f>
        <v/>
      </c>
      <c r="T811" s="74" t="str">
        <f>""</f>
        <v/>
      </c>
      <c r="U811" s="74" t="str">
        <f>""</f>
        <v/>
      </c>
      <c r="V811" s="74" t="str">
        <f>""</f>
        <v/>
      </c>
      <c r="W811" s="74" t="str">
        <f>""</f>
        <v/>
      </c>
      <c r="X811" s="74" t="str">
        <f>""</f>
        <v/>
      </c>
      <c r="Y811" s="74" t="str">
        <f>""</f>
        <v/>
      </c>
      <c r="Z811" s="74" t="str">
        <f>""</f>
        <v/>
      </c>
    </row>
    <row r="812" spans="13:26" s="74" customFormat="1" ht="14.25" x14ac:dyDescent="0.2">
      <c r="M812" s="154" t="str">
        <f>""</f>
        <v/>
      </c>
      <c r="N812" s="74" t="str">
        <f>""</f>
        <v/>
      </c>
      <c r="O812" s="154" t="s">
        <v>271</v>
      </c>
      <c r="P812" s="74" t="str">
        <f>""</f>
        <v/>
      </c>
      <c r="Q812" s="154" t="str">
        <f>""</f>
        <v/>
      </c>
      <c r="R812" s="74" t="str">
        <f>""</f>
        <v/>
      </c>
      <c r="S812" s="74" t="str">
        <f>""</f>
        <v/>
      </c>
      <c r="T812" s="74" t="str">
        <f>""</f>
        <v/>
      </c>
      <c r="U812" s="74" t="str">
        <f>""</f>
        <v/>
      </c>
      <c r="V812" s="74" t="str">
        <f>""</f>
        <v/>
      </c>
      <c r="W812" s="74" t="str">
        <f>""</f>
        <v/>
      </c>
      <c r="X812" s="74" t="str">
        <f>""</f>
        <v/>
      </c>
      <c r="Y812" s="74" t="str">
        <f>""</f>
        <v/>
      </c>
      <c r="Z812" s="74" t="str">
        <f>""</f>
        <v/>
      </c>
    </row>
    <row r="813" spans="13:26" s="74" customFormat="1" ht="14.25" x14ac:dyDescent="0.2">
      <c r="M813" s="154" t="str">
        <f>""</f>
        <v/>
      </c>
      <c r="N813" s="74" t="str">
        <f>""</f>
        <v/>
      </c>
      <c r="O813" s="154" t="s">
        <v>271</v>
      </c>
      <c r="P813" s="74" t="str">
        <f>""</f>
        <v/>
      </c>
      <c r="Q813" s="154" t="str">
        <f>""</f>
        <v/>
      </c>
      <c r="R813" s="74" t="str">
        <f>""</f>
        <v/>
      </c>
      <c r="S813" s="74" t="str">
        <f>""</f>
        <v/>
      </c>
      <c r="T813" s="74" t="str">
        <f>""</f>
        <v/>
      </c>
      <c r="U813" s="74" t="str">
        <f>""</f>
        <v/>
      </c>
      <c r="V813" s="74" t="str">
        <f>""</f>
        <v/>
      </c>
      <c r="W813" s="74" t="str">
        <f>""</f>
        <v/>
      </c>
      <c r="X813" s="74" t="str">
        <f>""</f>
        <v/>
      </c>
      <c r="Y813" s="74" t="str">
        <f>""</f>
        <v/>
      </c>
      <c r="Z813" s="74" t="str">
        <f>""</f>
        <v/>
      </c>
    </row>
    <row r="814" spans="13:26" s="74" customFormat="1" ht="14.25" x14ac:dyDescent="0.2">
      <c r="M814" s="154" t="str">
        <f>""</f>
        <v/>
      </c>
      <c r="N814" s="74" t="str">
        <f>""</f>
        <v/>
      </c>
      <c r="O814" s="154" t="s">
        <v>271</v>
      </c>
      <c r="P814" s="74" t="str">
        <f>""</f>
        <v/>
      </c>
      <c r="Q814" s="154" t="str">
        <f>""</f>
        <v/>
      </c>
      <c r="R814" s="74" t="str">
        <f>""</f>
        <v/>
      </c>
      <c r="S814" s="74" t="str">
        <f>""</f>
        <v/>
      </c>
      <c r="T814" s="74" t="str">
        <f>""</f>
        <v/>
      </c>
      <c r="U814" s="74" t="str">
        <f>""</f>
        <v/>
      </c>
      <c r="V814" s="74" t="str">
        <f>""</f>
        <v/>
      </c>
      <c r="W814" s="74" t="str">
        <f>""</f>
        <v/>
      </c>
      <c r="X814" s="74" t="str">
        <f>""</f>
        <v/>
      </c>
      <c r="Y814" s="74" t="str">
        <f>""</f>
        <v/>
      </c>
      <c r="Z814" s="74" t="str">
        <f>""</f>
        <v/>
      </c>
    </row>
    <row r="815" spans="13:26" s="74" customFormat="1" ht="14.25" x14ac:dyDescent="0.2">
      <c r="M815" s="154" t="str">
        <f>""</f>
        <v/>
      </c>
      <c r="N815" s="74" t="str">
        <f>""</f>
        <v/>
      </c>
      <c r="O815" s="154" t="s">
        <v>271</v>
      </c>
      <c r="P815" s="74" t="str">
        <f>""</f>
        <v/>
      </c>
      <c r="Q815" s="154" t="str">
        <f>""</f>
        <v/>
      </c>
      <c r="R815" s="74" t="str">
        <f>""</f>
        <v/>
      </c>
      <c r="S815" s="74" t="str">
        <f>""</f>
        <v/>
      </c>
      <c r="T815" s="74" t="str">
        <f>""</f>
        <v/>
      </c>
      <c r="U815" s="74" t="str">
        <f>""</f>
        <v/>
      </c>
      <c r="V815" s="74" t="str">
        <f>""</f>
        <v/>
      </c>
      <c r="W815" s="74" t="str">
        <f>""</f>
        <v/>
      </c>
      <c r="X815" s="74" t="str">
        <f>""</f>
        <v/>
      </c>
      <c r="Y815" s="74" t="str">
        <f>""</f>
        <v/>
      </c>
      <c r="Z815" s="74" t="str">
        <f>""</f>
        <v/>
      </c>
    </row>
    <row r="816" spans="13:26" s="74" customFormat="1" ht="14.25" x14ac:dyDescent="0.2">
      <c r="M816" s="154" t="str">
        <f>""</f>
        <v/>
      </c>
      <c r="N816" s="74" t="str">
        <f>""</f>
        <v/>
      </c>
      <c r="O816" s="154" t="s">
        <v>271</v>
      </c>
      <c r="P816" s="74" t="str">
        <f>""</f>
        <v/>
      </c>
      <c r="Q816" s="154" t="str">
        <f>""</f>
        <v/>
      </c>
      <c r="R816" s="74" t="str">
        <f>""</f>
        <v/>
      </c>
      <c r="S816" s="74" t="str">
        <f>""</f>
        <v/>
      </c>
      <c r="T816" s="74" t="str">
        <f>""</f>
        <v/>
      </c>
      <c r="U816" s="74" t="str">
        <f>""</f>
        <v/>
      </c>
      <c r="V816" s="74" t="str">
        <f>""</f>
        <v/>
      </c>
      <c r="W816" s="74" t="str">
        <f>""</f>
        <v/>
      </c>
      <c r="X816" s="74" t="str">
        <f>""</f>
        <v/>
      </c>
      <c r="Y816" s="74" t="str">
        <f>""</f>
        <v/>
      </c>
      <c r="Z816" s="74" t="str">
        <f>""</f>
        <v/>
      </c>
    </row>
    <row r="817" spans="13:26" s="74" customFormat="1" ht="14.25" x14ac:dyDescent="0.2">
      <c r="M817" s="154" t="str">
        <f>""</f>
        <v/>
      </c>
      <c r="N817" s="74" t="str">
        <f>""</f>
        <v/>
      </c>
      <c r="O817" s="154" t="s">
        <v>271</v>
      </c>
      <c r="P817" s="74" t="str">
        <f>""</f>
        <v/>
      </c>
      <c r="Q817" s="154" t="str">
        <f>""</f>
        <v/>
      </c>
      <c r="R817" s="74" t="str">
        <f>""</f>
        <v/>
      </c>
      <c r="S817" s="74" t="str">
        <f>""</f>
        <v/>
      </c>
      <c r="T817" s="74" t="str">
        <f>""</f>
        <v/>
      </c>
      <c r="U817" s="74" t="str">
        <f>""</f>
        <v/>
      </c>
      <c r="V817" s="74" t="str">
        <f>""</f>
        <v/>
      </c>
      <c r="W817" s="74" t="str">
        <f>""</f>
        <v/>
      </c>
      <c r="X817" s="74" t="str">
        <f>""</f>
        <v/>
      </c>
      <c r="Y817" s="74" t="str">
        <f>""</f>
        <v/>
      </c>
      <c r="Z817" s="74" t="str">
        <f>""</f>
        <v/>
      </c>
    </row>
    <row r="818" spans="13:26" s="74" customFormat="1" ht="14.25" x14ac:dyDescent="0.2">
      <c r="M818" s="154" t="str">
        <f>""</f>
        <v/>
      </c>
      <c r="N818" s="74" t="str">
        <f>""</f>
        <v/>
      </c>
      <c r="O818" s="154" t="s">
        <v>271</v>
      </c>
      <c r="P818" s="74" t="str">
        <f>""</f>
        <v/>
      </c>
      <c r="Q818" s="154" t="str">
        <f>""</f>
        <v/>
      </c>
      <c r="R818" s="74" t="str">
        <f>""</f>
        <v/>
      </c>
      <c r="S818" s="74" t="str">
        <f>""</f>
        <v/>
      </c>
      <c r="T818" s="74" t="str">
        <f>""</f>
        <v/>
      </c>
      <c r="U818" s="74" t="str">
        <f>""</f>
        <v/>
      </c>
      <c r="V818" s="74" t="str">
        <f>""</f>
        <v/>
      </c>
      <c r="W818" s="74" t="str">
        <f>""</f>
        <v/>
      </c>
      <c r="X818" s="74" t="str">
        <f>""</f>
        <v/>
      </c>
      <c r="Y818" s="74" t="str">
        <f>""</f>
        <v/>
      </c>
      <c r="Z818" s="74" t="str">
        <f>""</f>
        <v/>
      </c>
    </row>
    <row r="819" spans="13:26" s="74" customFormat="1" ht="14.25" x14ac:dyDescent="0.2">
      <c r="M819" s="154" t="str">
        <f>""</f>
        <v/>
      </c>
      <c r="N819" s="74" t="str">
        <f>""</f>
        <v/>
      </c>
      <c r="O819" s="154" t="s">
        <v>271</v>
      </c>
      <c r="P819" s="74" t="str">
        <f>""</f>
        <v/>
      </c>
      <c r="Q819" s="154" t="str">
        <f>""</f>
        <v/>
      </c>
      <c r="R819" s="74" t="str">
        <f>""</f>
        <v/>
      </c>
      <c r="S819" s="74" t="str">
        <f>""</f>
        <v/>
      </c>
      <c r="T819" s="74" t="str">
        <f>""</f>
        <v/>
      </c>
      <c r="U819" s="74" t="str">
        <f>""</f>
        <v/>
      </c>
      <c r="V819" s="74" t="str">
        <f>""</f>
        <v/>
      </c>
      <c r="W819" s="74" t="str">
        <f>""</f>
        <v/>
      </c>
      <c r="X819" s="74" t="str">
        <f>""</f>
        <v/>
      </c>
      <c r="Y819" s="74" t="str">
        <f>""</f>
        <v/>
      </c>
      <c r="Z819" s="74" t="str">
        <f>""</f>
        <v/>
      </c>
    </row>
    <row r="820" spans="13:26" s="74" customFormat="1" ht="14.25" x14ac:dyDescent="0.2">
      <c r="M820" s="154" t="str">
        <f>""</f>
        <v/>
      </c>
      <c r="N820" s="74" t="str">
        <f>""</f>
        <v/>
      </c>
      <c r="O820" s="154" t="s">
        <v>271</v>
      </c>
      <c r="P820" s="74" t="str">
        <f>""</f>
        <v/>
      </c>
      <c r="Q820" s="154" t="str">
        <f>""</f>
        <v/>
      </c>
      <c r="R820" s="74" t="str">
        <f>""</f>
        <v/>
      </c>
      <c r="S820" s="74" t="str">
        <f>""</f>
        <v/>
      </c>
      <c r="T820" s="74" t="str">
        <f>""</f>
        <v/>
      </c>
      <c r="U820" s="74" t="str">
        <f>""</f>
        <v/>
      </c>
      <c r="V820" s="74" t="str">
        <f>""</f>
        <v/>
      </c>
      <c r="W820" s="74" t="str">
        <f>""</f>
        <v/>
      </c>
      <c r="X820" s="74" t="str">
        <f>""</f>
        <v/>
      </c>
      <c r="Y820" s="74" t="str">
        <f>""</f>
        <v/>
      </c>
      <c r="Z820" s="74" t="str">
        <f>""</f>
        <v/>
      </c>
    </row>
    <row r="821" spans="13:26" s="74" customFormat="1" ht="14.25" x14ac:dyDescent="0.2">
      <c r="M821" s="154" t="str">
        <f>""</f>
        <v/>
      </c>
      <c r="N821" s="74" t="str">
        <f>""</f>
        <v/>
      </c>
      <c r="O821" s="154" t="s">
        <v>271</v>
      </c>
      <c r="P821" s="74" t="str">
        <f>""</f>
        <v/>
      </c>
      <c r="Q821" s="154" t="str">
        <f>""</f>
        <v/>
      </c>
      <c r="R821" s="74" t="str">
        <f>""</f>
        <v/>
      </c>
      <c r="S821" s="74" t="str">
        <f>""</f>
        <v/>
      </c>
      <c r="T821" s="74" t="str">
        <f>""</f>
        <v/>
      </c>
      <c r="U821" s="74" t="str">
        <f>""</f>
        <v/>
      </c>
      <c r="V821" s="74" t="str">
        <f>""</f>
        <v/>
      </c>
      <c r="W821" s="74" t="str">
        <f>""</f>
        <v/>
      </c>
      <c r="X821" s="74" t="str">
        <f>""</f>
        <v/>
      </c>
      <c r="Y821" s="74" t="str">
        <f>""</f>
        <v/>
      </c>
      <c r="Z821" s="74" t="str">
        <f>""</f>
        <v/>
      </c>
    </row>
    <row r="822" spans="13:26" s="74" customFormat="1" ht="14.25" x14ac:dyDescent="0.2">
      <c r="M822" s="154" t="str">
        <f>""</f>
        <v/>
      </c>
      <c r="N822" s="74" t="str">
        <f>""</f>
        <v/>
      </c>
      <c r="O822" s="154" t="s">
        <v>271</v>
      </c>
      <c r="P822" s="74" t="str">
        <f>""</f>
        <v/>
      </c>
      <c r="Q822" s="154" t="str">
        <f>""</f>
        <v/>
      </c>
      <c r="R822" s="74" t="str">
        <f>""</f>
        <v/>
      </c>
      <c r="S822" s="74" t="str">
        <f>""</f>
        <v/>
      </c>
      <c r="T822" s="74" t="str">
        <f>""</f>
        <v/>
      </c>
      <c r="U822" s="74" t="str">
        <f>""</f>
        <v/>
      </c>
      <c r="V822" s="74" t="str">
        <f>""</f>
        <v/>
      </c>
      <c r="W822" s="74" t="str">
        <f>""</f>
        <v/>
      </c>
      <c r="X822" s="74" t="str">
        <f>""</f>
        <v/>
      </c>
      <c r="Y822" s="74" t="str">
        <f>""</f>
        <v/>
      </c>
      <c r="Z822" s="74" t="str">
        <f>""</f>
        <v/>
      </c>
    </row>
    <row r="823" spans="13:26" s="74" customFormat="1" ht="14.25" x14ac:dyDescent="0.2">
      <c r="M823" s="154" t="str">
        <f>""</f>
        <v/>
      </c>
      <c r="N823" s="74" t="str">
        <f>""</f>
        <v/>
      </c>
      <c r="O823" s="154" t="s">
        <v>271</v>
      </c>
      <c r="P823" s="74" t="str">
        <f>""</f>
        <v/>
      </c>
      <c r="Q823" s="154" t="str">
        <f>""</f>
        <v/>
      </c>
      <c r="R823" s="74" t="str">
        <f>""</f>
        <v/>
      </c>
      <c r="S823" s="74" t="str">
        <f>""</f>
        <v/>
      </c>
      <c r="T823" s="74" t="str">
        <f>""</f>
        <v/>
      </c>
      <c r="U823" s="74" t="str">
        <f>""</f>
        <v/>
      </c>
      <c r="V823" s="74" t="str">
        <f>""</f>
        <v/>
      </c>
      <c r="W823" s="74" t="str">
        <f>""</f>
        <v/>
      </c>
      <c r="X823" s="74" t="str">
        <f>""</f>
        <v/>
      </c>
      <c r="Y823" s="74" t="str">
        <f>""</f>
        <v/>
      </c>
      <c r="Z823" s="74" t="str">
        <f>""</f>
        <v/>
      </c>
    </row>
    <row r="824" spans="13:26" s="74" customFormat="1" ht="14.25" x14ac:dyDescent="0.2">
      <c r="M824" s="154" t="str">
        <f>""</f>
        <v/>
      </c>
      <c r="N824" s="74" t="str">
        <f>""</f>
        <v/>
      </c>
      <c r="O824" s="154" t="s">
        <v>271</v>
      </c>
      <c r="P824" s="74" t="str">
        <f>""</f>
        <v/>
      </c>
      <c r="Q824" s="154" t="str">
        <f>""</f>
        <v/>
      </c>
      <c r="R824" s="74" t="str">
        <f>""</f>
        <v/>
      </c>
      <c r="S824" s="74" t="str">
        <f>""</f>
        <v/>
      </c>
      <c r="T824" s="74" t="str">
        <f>""</f>
        <v/>
      </c>
      <c r="U824" s="74" t="str">
        <f>""</f>
        <v/>
      </c>
      <c r="V824" s="74" t="str">
        <f>""</f>
        <v/>
      </c>
      <c r="W824" s="74" t="str">
        <f>""</f>
        <v/>
      </c>
      <c r="X824" s="74" t="str">
        <f>""</f>
        <v/>
      </c>
      <c r="Y824" s="74" t="str">
        <f>""</f>
        <v/>
      </c>
      <c r="Z824" s="74" t="str">
        <f>""</f>
        <v/>
      </c>
    </row>
    <row r="825" spans="13:26" s="74" customFormat="1" ht="14.25" x14ac:dyDescent="0.2">
      <c r="M825" s="154" t="str">
        <f>""</f>
        <v/>
      </c>
      <c r="N825" s="74" t="str">
        <f>""</f>
        <v/>
      </c>
      <c r="O825" s="154" t="s">
        <v>271</v>
      </c>
      <c r="P825" s="74" t="str">
        <f>""</f>
        <v/>
      </c>
      <c r="Q825" s="154" t="str">
        <f>""</f>
        <v/>
      </c>
      <c r="R825" s="74" t="str">
        <f>""</f>
        <v/>
      </c>
      <c r="S825" s="74" t="str">
        <f>""</f>
        <v/>
      </c>
      <c r="T825" s="74" t="str">
        <f>""</f>
        <v/>
      </c>
      <c r="U825" s="74" t="str">
        <f>""</f>
        <v/>
      </c>
      <c r="V825" s="74" t="str">
        <f>""</f>
        <v/>
      </c>
      <c r="W825" s="74" t="str">
        <f>""</f>
        <v/>
      </c>
      <c r="X825" s="74" t="str">
        <f>""</f>
        <v/>
      </c>
      <c r="Y825" s="74" t="str">
        <f>""</f>
        <v/>
      </c>
      <c r="Z825" s="74" t="str">
        <f>""</f>
        <v/>
      </c>
    </row>
    <row r="826" spans="13:26" s="74" customFormat="1" ht="14.25" x14ac:dyDescent="0.2">
      <c r="M826" s="154" t="str">
        <f>""</f>
        <v/>
      </c>
      <c r="N826" s="74" t="str">
        <f>""</f>
        <v/>
      </c>
      <c r="O826" s="154" t="s">
        <v>271</v>
      </c>
      <c r="P826" s="74" t="str">
        <f>""</f>
        <v/>
      </c>
      <c r="Q826" s="154" t="str">
        <f>""</f>
        <v/>
      </c>
      <c r="R826" s="74" t="str">
        <f>""</f>
        <v/>
      </c>
      <c r="S826" s="74" t="str">
        <f>""</f>
        <v/>
      </c>
      <c r="T826" s="74" t="str">
        <f>""</f>
        <v/>
      </c>
      <c r="U826" s="74" t="str">
        <f>""</f>
        <v/>
      </c>
      <c r="V826" s="74" t="str">
        <f>""</f>
        <v/>
      </c>
      <c r="W826" s="74" t="str">
        <f>""</f>
        <v/>
      </c>
      <c r="X826" s="74" t="str">
        <f>""</f>
        <v/>
      </c>
      <c r="Y826" s="74" t="str">
        <f>""</f>
        <v/>
      </c>
      <c r="Z826" s="74" t="str">
        <f>""</f>
        <v/>
      </c>
    </row>
    <row r="827" spans="13:26" s="74" customFormat="1" ht="14.25" x14ac:dyDescent="0.2">
      <c r="M827" s="154" t="str">
        <f>""</f>
        <v/>
      </c>
      <c r="N827" s="74" t="str">
        <f>""</f>
        <v/>
      </c>
      <c r="O827" s="154" t="s">
        <v>271</v>
      </c>
      <c r="P827" s="74" t="str">
        <f>""</f>
        <v/>
      </c>
      <c r="Q827" s="154" t="str">
        <f>""</f>
        <v/>
      </c>
      <c r="R827" s="74" t="str">
        <f>""</f>
        <v/>
      </c>
      <c r="S827" s="74" t="str">
        <f>""</f>
        <v/>
      </c>
      <c r="T827" s="74" t="str">
        <f>""</f>
        <v/>
      </c>
      <c r="U827" s="74" t="str">
        <f>""</f>
        <v/>
      </c>
      <c r="V827" s="74" t="str">
        <f>""</f>
        <v/>
      </c>
      <c r="W827" s="74" t="str">
        <f>""</f>
        <v/>
      </c>
      <c r="X827" s="74" t="str">
        <f>""</f>
        <v/>
      </c>
      <c r="Y827" s="74" t="str">
        <f>""</f>
        <v/>
      </c>
      <c r="Z827" s="74" t="str">
        <f>""</f>
        <v/>
      </c>
    </row>
    <row r="828" spans="13:26" s="74" customFormat="1" ht="14.25" x14ac:dyDescent="0.2">
      <c r="M828" s="154" t="str">
        <f>""</f>
        <v/>
      </c>
      <c r="N828" s="74" t="str">
        <f>""</f>
        <v/>
      </c>
      <c r="O828" s="154" t="s">
        <v>271</v>
      </c>
      <c r="P828" s="74" t="str">
        <f>""</f>
        <v/>
      </c>
      <c r="Q828" s="154" t="str">
        <f>""</f>
        <v/>
      </c>
      <c r="R828" s="74" t="str">
        <f>""</f>
        <v/>
      </c>
      <c r="S828" s="74" t="str">
        <f>""</f>
        <v/>
      </c>
      <c r="T828" s="74" t="str">
        <f>""</f>
        <v/>
      </c>
      <c r="U828" s="74" t="str">
        <f>""</f>
        <v/>
      </c>
      <c r="V828" s="74" t="str">
        <f>""</f>
        <v/>
      </c>
      <c r="W828" s="74" t="str">
        <f>""</f>
        <v/>
      </c>
      <c r="X828" s="74" t="str">
        <f>""</f>
        <v/>
      </c>
      <c r="Y828" s="74" t="str">
        <f>""</f>
        <v/>
      </c>
      <c r="Z828" s="74" t="str">
        <f>""</f>
        <v/>
      </c>
    </row>
    <row r="829" spans="13:26" s="74" customFormat="1" ht="14.25" x14ac:dyDescent="0.2">
      <c r="M829" s="154" t="str">
        <f>""</f>
        <v/>
      </c>
      <c r="N829" s="74" t="str">
        <f>""</f>
        <v/>
      </c>
      <c r="O829" s="154" t="s">
        <v>271</v>
      </c>
      <c r="P829" s="74" t="str">
        <f>""</f>
        <v/>
      </c>
      <c r="Q829" s="154" t="str">
        <f>""</f>
        <v/>
      </c>
      <c r="R829" s="74" t="str">
        <f>""</f>
        <v/>
      </c>
      <c r="S829" s="74" t="str">
        <f>""</f>
        <v/>
      </c>
      <c r="T829" s="74" t="str">
        <f>""</f>
        <v/>
      </c>
      <c r="U829" s="74" t="str">
        <f>""</f>
        <v/>
      </c>
      <c r="V829" s="74" t="str">
        <f>""</f>
        <v/>
      </c>
      <c r="W829" s="74" t="str">
        <f>""</f>
        <v/>
      </c>
      <c r="X829" s="74" t="str">
        <f>""</f>
        <v/>
      </c>
      <c r="Y829" s="74" t="str">
        <f>""</f>
        <v/>
      </c>
      <c r="Z829" s="74" t="str">
        <f>""</f>
        <v/>
      </c>
    </row>
    <row r="830" spans="13:26" s="74" customFormat="1" ht="14.25" x14ac:dyDescent="0.2">
      <c r="M830" s="154" t="str">
        <f>""</f>
        <v/>
      </c>
      <c r="N830" s="74" t="str">
        <f>""</f>
        <v/>
      </c>
      <c r="O830" s="154" t="s">
        <v>271</v>
      </c>
      <c r="P830" s="74" t="str">
        <f>""</f>
        <v/>
      </c>
      <c r="Q830" s="154" t="str">
        <f>""</f>
        <v/>
      </c>
      <c r="R830" s="74" t="str">
        <f>""</f>
        <v/>
      </c>
      <c r="S830" s="74" t="str">
        <f>""</f>
        <v/>
      </c>
      <c r="T830" s="74" t="str">
        <f>""</f>
        <v/>
      </c>
      <c r="U830" s="74" t="str">
        <f>""</f>
        <v/>
      </c>
      <c r="V830" s="74" t="str">
        <f>""</f>
        <v/>
      </c>
      <c r="W830" s="74" t="str">
        <f>""</f>
        <v/>
      </c>
      <c r="X830" s="74" t="str">
        <f>""</f>
        <v/>
      </c>
      <c r="Y830" s="74" t="str">
        <f>""</f>
        <v/>
      </c>
      <c r="Z830" s="74" t="str">
        <f>""</f>
        <v/>
      </c>
    </row>
    <row r="831" spans="13:26" s="74" customFormat="1" ht="14.25" x14ac:dyDescent="0.2">
      <c r="M831" s="154" t="str">
        <f>""</f>
        <v/>
      </c>
      <c r="N831" s="74" t="str">
        <f>""</f>
        <v/>
      </c>
      <c r="O831" s="154" t="s">
        <v>271</v>
      </c>
      <c r="P831" s="74" t="str">
        <f>""</f>
        <v/>
      </c>
      <c r="Q831" s="154" t="str">
        <f>""</f>
        <v/>
      </c>
      <c r="R831" s="74" t="str">
        <f>""</f>
        <v/>
      </c>
      <c r="S831" s="74" t="str">
        <f>""</f>
        <v/>
      </c>
      <c r="T831" s="74" t="str">
        <f>""</f>
        <v/>
      </c>
      <c r="U831" s="74" t="str">
        <f>""</f>
        <v/>
      </c>
      <c r="V831" s="74" t="str">
        <f>""</f>
        <v/>
      </c>
      <c r="W831" s="74" t="str">
        <f>""</f>
        <v/>
      </c>
      <c r="X831" s="74" t="str">
        <f>""</f>
        <v/>
      </c>
      <c r="Y831" s="74" t="str">
        <f>""</f>
        <v/>
      </c>
      <c r="Z831" s="74" t="str">
        <f>""</f>
        <v/>
      </c>
    </row>
    <row r="832" spans="13:26" s="74" customFormat="1" ht="14.25" x14ac:dyDescent="0.2">
      <c r="M832" s="154" t="str">
        <f>""</f>
        <v/>
      </c>
      <c r="N832" s="74" t="str">
        <f>""</f>
        <v/>
      </c>
      <c r="O832" s="154" t="s">
        <v>271</v>
      </c>
      <c r="P832" s="74" t="str">
        <f>""</f>
        <v/>
      </c>
      <c r="Q832" s="154" t="str">
        <f>""</f>
        <v/>
      </c>
      <c r="R832" s="74" t="str">
        <f>""</f>
        <v/>
      </c>
      <c r="S832" s="74" t="str">
        <f>""</f>
        <v/>
      </c>
      <c r="T832" s="74" t="str">
        <f>""</f>
        <v/>
      </c>
      <c r="U832" s="74" t="str">
        <f>""</f>
        <v/>
      </c>
      <c r="V832" s="74" t="str">
        <f>""</f>
        <v/>
      </c>
      <c r="W832" s="74" t="str">
        <f>""</f>
        <v/>
      </c>
      <c r="X832" s="74" t="str">
        <f>""</f>
        <v/>
      </c>
      <c r="Y832" s="74" t="str">
        <f>""</f>
        <v/>
      </c>
      <c r="Z832" s="74" t="str">
        <f>""</f>
        <v/>
      </c>
    </row>
    <row r="833" spans="13:26" s="74" customFormat="1" ht="14.25" x14ac:dyDescent="0.2">
      <c r="M833" s="154" t="str">
        <f>""</f>
        <v/>
      </c>
      <c r="N833" s="74" t="str">
        <f>""</f>
        <v/>
      </c>
      <c r="O833" s="154" t="s">
        <v>271</v>
      </c>
      <c r="P833" s="74" t="str">
        <f>""</f>
        <v/>
      </c>
      <c r="Q833" s="154" t="str">
        <f>""</f>
        <v/>
      </c>
      <c r="R833" s="74" t="str">
        <f>""</f>
        <v/>
      </c>
      <c r="S833" s="74" t="str">
        <f>""</f>
        <v/>
      </c>
      <c r="T833" s="74" t="str">
        <f>""</f>
        <v/>
      </c>
      <c r="U833" s="74" t="str">
        <f>""</f>
        <v/>
      </c>
      <c r="V833" s="74" t="str">
        <f>""</f>
        <v/>
      </c>
      <c r="W833" s="74" t="str">
        <f>""</f>
        <v/>
      </c>
      <c r="X833" s="74" t="str">
        <f>""</f>
        <v/>
      </c>
      <c r="Y833" s="74" t="str">
        <f>""</f>
        <v/>
      </c>
      <c r="Z833" s="74" t="str">
        <f>""</f>
        <v/>
      </c>
    </row>
    <row r="834" spans="13:26" s="74" customFormat="1" ht="14.25" x14ac:dyDescent="0.2">
      <c r="M834" s="154" t="str">
        <f>""</f>
        <v/>
      </c>
      <c r="N834" s="74" t="str">
        <f>""</f>
        <v/>
      </c>
      <c r="O834" s="154" t="s">
        <v>271</v>
      </c>
      <c r="P834" s="74" t="str">
        <f>""</f>
        <v/>
      </c>
      <c r="Q834" s="154" t="str">
        <f>""</f>
        <v/>
      </c>
      <c r="R834" s="74" t="str">
        <f>""</f>
        <v/>
      </c>
      <c r="S834" s="74" t="str">
        <f>""</f>
        <v/>
      </c>
      <c r="T834" s="74" t="str">
        <f>""</f>
        <v/>
      </c>
      <c r="U834" s="74" t="str">
        <f>""</f>
        <v/>
      </c>
      <c r="V834" s="74" t="str">
        <f>""</f>
        <v/>
      </c>
      <c r="W834" s="74" t="str">
        <f>""</f>
        <v/>
      </c>
      <c r="X834" s="74" t="str">
        <f>""</f>
        <v/>
      </c>
      <c r="Y834" s="74" t="str">
        <f>""</f>
        <v/>
      </c>
      <c r="Z834" s="74" t="str">
        <f>""</f>
        <v/>
      </c>
    </row>
    <row r="835" spans="13:26" s="74" customFormat="1" ht="14.25" x14ac:dyDescent="0.2">
      <c r="M835" s="154" t="str">
        <f>""</f>
        <v/>
      </c>
      <c r="N835" s="74" t="str">
        <f>""</f>
        <v/>
      </c>
      <c r="O835" s="154" t="s">
        <v>271</v>
      </c>
      <c r="P835" s="74" t="str">
        <f>""</f>
        <v/>
      </c>
      <c r="Q835" s="154" t="str">
        <f>""</f>
        <v/>
      </c>
      <c r="R835" s="74" t="str">
        <f>""</f>
        <v/>
      </c>
      <c r="S835" s="74" t="str">
        <f>""</f>
        <v/>
      </c>
      <c r="T835" s="74" t="str">
        <f>""</f>
        <v/>
      </c>
      <c r="U835" s="74" t="str">
        <f>""</f>
        <v/>
      </c>
      <c r="V835" s="74" t="str">
        <f>""</f>
        <v/>
      </c>
      <c r="W835" s="74" t="str">
        <f>""</f>
        <v/>
      </c>
      <c r="X835" s="74" t="str">
        <f>""</f>
        <v/>
      </c>
      <c r="Y835" s="74" t="str">
        <f>""</f>
        <v/>
      </c>
      <c r="Z835" s="74" t="str">
        <f>""</f>
        <v/>
      </c>
    </row>
    <row r="836" spans="13:26" s="74" customFormat="1" ht="14.25" x14ac:dyDescent="0.2">
      <c r="M836" s="154" t="str">
        <f>""</f>
        <v/>
      </c>
      <c r="N836" s="74" t="str">
        <f>""</f>
        <v/>
      </c>
      <c r="O836" s="154" t="s">
        <v>271</v>
      </c>
      <c r="P836" s="74" t="str">
        <f>""</f>
        <v/>
      </c>
      <c r="Q836" s="154" t="str">
        <f>""</f>
        <v/>
      </c>
      <c r="R836" s="74" t="str">
        <f>""</f>
        <v/>
      </c>
      <c r="S836" s="74" t="str">
        <f>""</f>
        <v/>
      </c>
      <c r="T836" s="74" t="str">
        <f>""</f>
        <v/>
      </c>
      <c r="U836" s="74" t="str">
        <f>""</f>
        <v/>
      </c>
      <c r="V836" s="74" t="str">
        <f>""</f>
        <v/>
      </c>
      <c r="W836" s="74" t="str">
        <f>""</f>
        <v/>
      </c>
      <c r="X836" s="74" t="str">
        <f>""</f>
        <v/>
      </c>
      <c r="Y836" s="74" t="str">
        <f>""</f>
        <v/>
      </c>
      <c r="Z836" s="74" t="str">
        <f>""</f>
        <v/>
      </c>
    </row>
    <row r="837" spans="13:26" s="74" customFormat="1" ht="14.25" x14ac:dyDescent="0.2">
      <c r="M837" s="154" t="str">
        <f>""</f>
        <v/>
      </c>
      <c r="N837" s="74" t="str">
        <f>""</f>
        <v/>
      </c>
      <c r="O837" s="154" t="s">
        <v>271</v>
      </c>
      <c r="P837" s="74" t="str">
        <f>""</f>
        <v/>
      </c>
      <c r="Q837" s="154" t="str">
        <f>""</f>
        <v/>
      </c>
      <c r="R837" s="74" t="str">
        <f>""</f>
        <v/>
      </c>
      <c r="S837" s="74" t="str">
        <f>""</f>
        <v/>
      </c>
      <c r="T837" s="74" t="str">
        <f>""</f>
        <v/>
      </c>
      <c r="U837" s="74" t="str">
        <f>""</f>
        <v/>
      </c>
      <c r="V837" s="74" t="str">
        <f>""</f>
        <v/>
      </c>
      <c r="W837" s="74" t="str">
        <f>""</f>
        <v/>
      </c>
      <c r="X837" s="74" t="str">
        <f>""</f>
        <v/>
      </c>
      <c r="Y837" s="74" t="str">
        <f>""</f>
        <v/>
      </c>
      <c r="Z837" s="74" t="str">
        <f>""</f>
        <v/>
      </c>
    </row>
    <row r="838" spans="13:26" s="74" customFormat="1" ht="14.25" x14ac:dyDescent="0.2">
      <c r="M838" s="154" t="str">
        <f>""</f>
        <v/>
      </c>
      <c r="N838" s="74" t="str">
        <f>""</f>
        <v/>
      </c>
      <c r="O838" s="154" t="s">
        <v>271</v>
      </c>
      <c r="P838" s="74" t="str">
        <f>""</f>
        <v/>
      </c>
      <c r="Q838" s="154" t="str">
        <f>""</f>
        <v/>
      </c>
      <c r="R838" s="74" t="str">
        <f>""</f>
        <v/>
      </c>
      <c r="S838" s="74" t="str">
        <f>""</f>
        <v/>
      </c>
      <c r="T838" s="74" t="str">
        <f>""</f>
        <v/>
      </c>
      <c r="U838" s="74" t="str">
        <f>""</f>
        <v/>
      </c>
      <c r="V838" s="74" t="str">
        <f>""</f>
        <v/>
      </c>
      <c r="W838" s="74" t="str">
        <f>""</f>
        <v/>
      </c>
      <c r="X838" s="74" t="str">
        <f>""</f>
        <v/>
      </c>
      <c r="Y838" s="74" t="str">
        <f>""</f>
        <v/>
      </c>
      <c r="Z838" s="74" t="str">
        <f>""</f>
        <v/>
      </c>
    </row>
    <row r="839" spans="13:26" s="74" customFormat="1" ht="14.25" x14ac:dyDescent="0.2">
      <c r="M839" s="154" t="str">
        <f>""</f>
        <v/>
      </c>
      <c r="N839" s="74" t="str">
        <f>""</f>
        <v/>
      </c>
      <c r="O839" s="154" t="s">
        <v>271</v>
      </c>
      <c r="P839" s="74" t="str">
        <f>""</f>
        <v/>
      </c>
      <c r="Q839" s="154" t="str">
        <f>""</f>
        <v/>
      </c>
      <c r="R839" s="74" t="str">
        <f>""</f>
        <v/>
      </c>
      <c r="S839" s="74" t="str">
        <f>""</f>
        <v/>
      </c>
      <c r="T839" s="74" t="str">
        <f>""</f>
        <v/>
      </c>
      <c r="U839" s="74" t="str">
        <f>""</f>
        <v/>
      </c>
      <c r="V839" s="74" t="str">
        <f>""</f>
        <v/>
      </c>
      <c r="W839" s="74" t="str">
        <f>""</f>
        <v/>
      </c>
      <c r="X839" s="74" t="str">
        <f>""</f>
        <v/>
      </c>
      <c r="Y839" s="74" t="str">
        <f>""</f>
        <v/>
      </c>
      <c r="Z839" s="74" t="str">
        <f>""</f>
        <v/>
      </c>
    </row>
    <row r="840" spans="13:26" s="74" customFormat="1" ht="14.25" x14ac:dyDescent="0.2">
      <c r="M840" s="154" t="str">
        <f>""</f>
        <v/>
      </c>
      <c r="N840" s="74" t="str">
        <f>""</f>
        <v/>
      </c>
      <c r="O840" s="154" t="s">
        <v>271</v>
      </c>
      <c r="P840" s="74" t="str">
        <f>""</f>
        <v/>
      </c>
      <c r="Q840" s="154" t="str">
        <f>""</f>
        <v/>
      </c>
      <c r="R840" s="74" t="str">
        <f>""</f>
        <v/>
      </c>
      <c r="S840" s="74" t="str">
        <f>""</f>
        <v/>
      </c>
      <c r="T840" s="74" t="str">
        <f>""</f>
        <v/>
      </c>
      <c r="U840" s="74" t="str">
        <f>""</f>
        <v/>
      </c>
      <c r="V840" s="74" t="str">
        <f>""</f>
        <v/>
      </c>
      <c r="W840" s="74" t="str">
        <f>""</f>
        <v/>
      </c>
      <c r="X840" s="74" t="str">
        <f>""</f>
        <v/>
      </c>
      <c r="Y840" s="74" t="str">
        <f>""</f>
        <v/>
      </c>
      <c r="Z840" s="74" t="str">
        <f>""</f>
        <v/>
      </c>
    </row>
    <row r="841" spans="13:26" s="74" customFormat="1" ht="14.25" x14ac:dyDescent="0.2">
      <c r="M841" s="154" t="str">
        <f>""</f>
        <v/>
      </c>
      <c r="N841" s="74" t="str">
        <f>""</f>
        <v/>
      </c>
      <c r="O841" s="154" t="s">
        <v>271</v>
      </c>
      <c r="P841" s="74" t="str">
        <f>""</f>
        <v/>
      </c>
      <c r="Q841" s="154" t="str">
        <f>""</f>
        <v/>
      </c>
      <c r="R841" s="74" t="str">
        <f>""</f>
        <v/>
      </c>
      <c r="S841" s="74" t="str">
        <f>""</f>
        <v/>
      </c>
      <c r="T841" s="74" t="str">
        <f>""</f>
        <v/>
      </c>
      <c r="U841" s="74" t="str">
        <f>""</f>
        <v/>
      </c>
      <c r="V841" s="74" t="str">
        <f>""</f>
        <v/>
      </c>
      <c r="W841" s="74" t="str">
        <f>""</f>
        <v/>
      </c>
      <c r="X841" s="74" t="str">
        <f>""</f>
        <v/>
      </c>
      <c r="Y841" s="74" t="str">
        <f>""</f>
        <v/>
      </c>
      <c r="Z841" s="74" t="str">
        <f>""</f>
        <v/>
      </c>
    </row>
    <row r="842" spans="13:26" s="74" customFormat="1" ht="14.25" x14ac:dyDescent="0.2">
      <c r="M842" s="154" t="str">
        <f>""</f>
        <v/>
      </c>
      <c r="N842" s="74" t="str">
        <f>""</f>
        <v/>
      </c>
      <c r="O842" s="154" t="s">
        <v>271</v>
      </c>
      <c r="P842" s="74" t="str">
        <f>""</f>
        <v/>
      </c>
      <c r="Q842" s="154" t="str">
        <f>""</f>
        <v/>
      </c>
      <c r="R842" s="74" t="str">
        <f>""</f>
        <v/>
      </c>
      <c r="S842" s="74" t="str">
        <f>""</f>
        <v/>
      </c>
      <c r="T842" s="74" t="str">
        <f>""</f>
        <v/>
      </c>
      <c r="U842" s="74" t="str">
        <f>""</f>
        <v/>
      </c>
      <c r="V842" s="74" t="str">
        <f>""</f>
        <v/>
      </c>
      <c r="W842" s="74" t="str">
        <f>""</f>
        <v/>
      </c>
      <c r="X842" s="74" t="str">
        <f>""</f>
        <v/>
      </c>
      <c r="Y842" s="74" t="str">
        <f>""</f>
        <v/>
      </c>
      <c r="Z842" s="74" t="str">
        <f>""</f>
        <v/>
      </c>
    </row>
    <row r="843" spans="13:26" s="74" customFormat="1" ht="14.25" x14ac:dyDescent="0.2">
      <c r="M843" s="154" t="str">
        <f>""</f>
        <v/>
      </c>
      <c r="N843" s="74" t="str">
        <f>""</f>
        <v/>
      </c>
      <c r="O843" s="154" t="s">
        <v>271</v>
      </c>
      <c r="P843" s="74" t="str">
        <f>""</f>
        <v/>
      </c>
      <c r="Q843" s="154" t="str">
        <f>""</f>
        <v/>
      </c>
      <c r="R843" s="74" t="str">
        <f>""</f>
        <v/>
      </c>
      <c r="S843" s="74" t="str">
        <f>""</f>
        <v/>
      </c>
      <c r="T843" s="74" t="str">
        <f>""</f>
        <v/>
      </c>
      <c r="U843" s="74" t="str">
        <f>""</f>
        <v/>
      </c>
      <c r="V843" s="74" t="str">
        <f>""</f>
        <v/>
      </c>
      <c r="W843" s="74" t="str">
        <f>""</f>
        <v/>
      </c>
      <c r="X843" s="74" t="str">
        <f>""</f>
        <v/>
      </c>
      <c r="Y843" s="74" t="str">
        <f>""</f>
        <v/>
      </c>
      <c r="Z843" s="74" t="str">
        <f>""</f>
        <v/>
      </c>
    </row>
    <row r="844" spans="13:26" s="74" customFormat="1" ht="14.25" x14ac:dyDescent="0.2">
      <c r="M844" s="154" t="str">
        <f>""</f>
        <v/>
      </c>
      <c r="N844" s="74" t="str">
        <f>""</f>
        <v/>
      </c>
      <c r="O844" s="154" t="s">
        <v>271</v>
      </c>
      <c r="P844" s="74" t="str">
        <f>""</f>
        <v/>
      </c>
      <c r="Q844" s="154" t="str">
        <f>""</f>
        <v/>
      </c>
      <c r="R844" s="74" t="str">
        <f>""</f>
        <v/>
      </c>
      <c r="S844" s="74" t="str">
        <f>""</f>
        <v/>
      </c>
      <c r="T844" s="74" t="str">
        <f>""</f>
        <v/>
      </c>
      <c r="U844" s="74" t="str">
        <f>""</f>
        <v/>
      </c>
      <c r="V844" s="74" t="str">
        <f>""</f>
        <v/>
      </c>
      <c r="W844" s="74" t="str">
        <f>""</f>
        <v/>
      </c>
      <c r="X844" s="74" t="str">
        <f>""</f>
        <v/>
      </c>
      <c r="Y844" s="74" t="str">
        <f>""</f>
        <v/>
      </c>
      <c r="Z844" s="74" t="str">
        <f>""</f>
        <v/>
      </c>
    </row>
    <row r="845" spans="13:26" s="74" customFormat="1" ht="14.25" x14ac:dyDescent="0.2">
      <c r="M845" s="154" t="str">
        <f>""</f>
        <v/>
      </c>
      <c r="N845" s="74" t="str">
        <f>""</f>
        <v/>
      </c>
      <c r="O845" s="154" t="s">
        <v>271</v>
      </c>
      <c r="P845" s="74" t="str">
        <f>""</f>
        <v/>
      </c>
      <c r="Q845" s="154" t="str">
        <f>""</f>
        <v/>
      </c>
      <c r="R845" s="74" t="str">
        <f>""</f>
        <v/>
      </c>
      <c r="S845" s="74" t="str">
        <f>""</f>
        <v/>
      </c>
      <c r="T845" s="74" t="str">
        <f>""</f>
        <v/>
      </c>
      <c r="U845" s="74" t="str">
        <f>""</f>
        <v/>
      </c>
      <c r="V845" s="74" t="str">
        <f>""</f>
        <v/>
      </c>
      <c r="W845" s="74" t="str">
        <f>""</f>
        <v/>
      </c>
      <c r="X845" s="74" t="str">
        <f>""</f>
        <v/>
      </c>
      <c r="Y845" s="74" t="str">
        <f>""</f>
        <v/>
      </c>
      <c r="Z845" s="74" t="str">
        <f>""</f>
        <v/>
      </c>
    </row>
    <row r="846" spans="13:26" s="74" customFormat="1" ht="14.25" x14ac:dyDescent="0.2">
      <c r="M846" s="154" t="str">
        <f>""</f>
        <v/>
      </c>
      <c r="N846" s="74" t="str">
        <f>""</f>
        <v/>
      </c>
      <c r="O846" s="154" t="s">
        <v>271</v>
      </c>
      <c r="P846" s="74" t="str">
        <f>""</f>
        <v/>
      </c>
      <c r="Q846" s="154" t="str">
        <f>""</f>
        <v/>
      </c>
      <c r="R846" s="74" t="str">
        <f>""</f>
        <v/>
      </c>
      <c r="S846" s="74" t="str">
        <f>""</f>
        <v/>
      </c>
      <c r="T846" s="74" t="str">
        <f>""</f>
        <v/>
      </c>
      <c r="U846" s="74" t="str">
        <f>""</f>
        <v/>
      </c>
      <c r="V846" s="74" t="str">
        <f>""</f>
        <v/>
      </c>
      <c r="W846" s="74" t="str">
        <f>""</f>
        <v/>
      </c>
      <c r="X846" s="74" t="str">
        <f>""</f>
        <v/>
      </c>
      <c r="Y846" s="74" t="str">
        <f>""</f>
        <v/>
      </c>
      <c r="Z846" s="74" t="str">
        <f>""</f>
        <v/>
      </c>
    </row>
    <row r="847" spans="13:26" s="74" customFormat="1" ht="14.25" x14ac:dyDescent="0.2">
      <c r="M847" s="154" t="str">
        <f>""</f>
        <v/>
      </c>
      <c r="N847" s="74" t="str">
        <f>""</f>
        <v/>
      </c>
      <c r="O847" s="154" t="s">
        <v>271</v>
      </c>
      <c r="P847" s="74" t="str">
        <f>""</f>
        <v/>
      </c>
      <c r="Q847" s="154" t="str">
        <f>""</f>
        <v/>
      </c>
      <c r="R847" s="74" t="str">
        <f>""</f>
        <v/>
      </c>
      <c r="S847" s="74" t="str">
        <f>""</f>
        <v/>
      </c>
      <c r="T847" s="74" t="str">
        <f>""</f>
        <v/>
      </c>
      <c r="U847" s="74" t="str">
        <f>""</f>
        <v/>
      </c>
      <c r="V847" s="74" t="str">
        <f>""</f>
        <v/>
      </c>
      <c r="W847" s="74" t="str">
        <f>""</f>
        <v/>
      </c>
      <c r="X847" s="74" t="str">
        <f>""</f>
        <v/>
      </c>
      <c r="Y847" s="74" t="str">
        <f>""</f>
        <v/>
      </c>
      <c r="Z847" s="74" t="str">
        <f>""</f>
        <v/>
      </c>
    </row>
    <row r="848" spans="13:26" s="74" customFormat="1" ht="14.25" x14ac:dyDescent="0.2">
      <c r="M848" s="154" t="str">
        <f>""</f>
        <v/>
      </c>
      <c r="N848" s="74" t="str">
        <f>""</f>
        <v/>
      </c>
      <c r="O848" s="154" t="s">
        <v>271</v>
      </c>
      <c r="P848" s="74" t="str">
        <f>""</f>
        <v/>
      </c>
      <c r="Q848" s="154" t="str">
        <f>""</f>
        <v/>
      </c>
      <c r="R848" s="74" t="str">
        <f>""</f>
        <v/>
      </c>
      <c r="S848" s="74" t="str">
        <f>""</f>
        <v/>
      </c>
      <c r="T848" s="74" t="str">
        <f>""</f>
        <v/>
      </c>
      <c r="U848" s="74" t="str">
        <f>""</f>
        <v/>
      </c>
      <c r="V848" s="74" t="str">
        <f>""</f>
        <v/>
      </c>
      <c r="W848" s="74" t="str">
        <f>""</f>
        <v/>
      </c>
      <c r="X848" s="74" t="str">
        <f>""</f>
        <v/>
      </c>
      <c r="Y848" s="74" t="str">
        <f>""</f>
        <v/>
      </c>
      <c r="Z848" s="74" t="str">
        <f>""</f>
        <v/>
      </c>
    </row>
    <row r="849" spans="13:26" s="74" customFormat="1" ht="14.25" x14ac:dyDescent="0.2">
      <c r="M849" s="154" t="str">
        <f>""</f>
        <v/>
      </c>
      <c r="N849" s="74" t="str">
        <f>""</f>
        <v/>
      </c>
      <c r="O849" s="154" t="s">
        <v>271</v>
      </c>
      <c r="P849" s="74" t="str">
        <f>""</f>
        <v/>
      </c>
      <c r="Q849" s="154" t="str">
        <f>""</f>
        <v/>
      </c>
      <c r="R849" s="74" t="str">
        <f>""</f>
        <v/>
      </c>
      <c r="S849" s="74" t="str">
        <f>""</f>
        <v/>
      </c>
      <c r="T849" s="74" t="str">
        <f>""</f>
        <v/>
      </c>
      <c r="U849" s="74" t="str">
        <f>""</f>
        <v/>
      </c>
      <c r="V849" s="74" t="str">
        <f>""</f>
        <v/>
      </c>
      <c r="W849" s="74" t="str">
        <f>""</f>
        <v/>
      </c>
      <c r="X849" s="74" t="str">
        <f>""</f>
        <v/>
      </c>
      <c r="Y849" s="74" t="str">
        <f>""</f>
        <v/>
      </c>
      <c r="Z849" s="74" t="str">
        <f>""</f>
        <v/>
      </c>
    </row>
    <row r="850" spans="13:26" s="74" customFormat="1" ht="14.25" x14ac:dyDescent="0.2">
      <c r="M850" s="154" t="str">
        <f>""</f>
        <v/>
      </c>
      <c r="N850" s="74" t="str">
        <f>""</f>
        <v/>
      </c>
      <c r="O850" s="154" t="s">
        <v>271</v>
      </c>
      <c r="P850" s="74" t="str">
        <f>""</f>
        <v/>
      </c>
      <c r="Q850" s="154" t="str">
        <f>""</f>
        <v/>
      </c>
      <c r="R850" s="74" t="str">
        <f>""</f>
        <v/>
      </c>
      <c r="S850" s="74" t="str">
        <f>""</f>
        <v/>
      </c>
      <c r="T850" s="74" t="str">
        <f>""</f>
        <v/>
      </c>
      <c r="U850" s="74" t="str">
        <f>""</f>
        <v/>
      </c>
      <c r="V850" s="74" t="str">
        <f>""</f>
        <v/>
      </c>
      <c r="W850" s="74" t="str">
        <f>""</f>
        <v/>
      </c>
      <c r="X850" s="74" t="str">
        <f>""</f>
        <v/>
      </c>
      <c r="Y850" s="74" t="str">
        <f>""</f>
        <v/>
      </c>
      <c r="Z850" s="74" t="str">
        <f>""</f>
        <v/>
      </c>
    </row>
    <row r="851" spans="13:26" s="74" customFormat="1" ht="14.25" x14ac:dyDescent="0.2">
      <c r="M851" s="154" t="str">
        <f>""</f>
        <v/>
      </c>
      <c r="N851" s="74" t="str">
        <f>""</f>
        <v/>
      </c>
      <c r="O851" s="154" t="s">
        <v>271</v>
      </c>
      <c r="P851" s="74" t="str">
        <f>""</f>
        <v/>
      </c>
      <c r="Q851" s="154" t="str">
        <f>""</f>
        <v/>
      </c>
      <c r="R851" s="74" t="str">
        <f>""</f>
        <v/>
      </c>
      <c r="S851" s="74" t="str">
        <f>""</f>
        <v/>
      </c>
      <c r="T851" s="74" t="str">
        <f>""</f>
        <v/>
      </c>
      <c r="U851" s="74" t="str">
        <f>""</f>
        <v/>
      </c>
      <c r="V851" s="74" t="str">
        <f>""</f>
        <v/>
      </c>
      <c r="W851" s="74" t="str">
        <f>""</f>
        <v/>
      </c>
      <c r="X851" s="74" t="str">
        <f>""</f>
        <v/>
      </c>
      <c r="Y851" s="74" t="str">
        <f>""</f>
        <v/>
      </c>
      <c r="Z851" s="74" t="str">
        <f>""</f>
        <v/>
      </c>
    </row>
    <row r="852" spans="13:26" s="74" customFormat="1" ht="14.25" x14ac:dyDescent="0.2">
      <c r="M852" s="154" t="str">
        <f>""</f>
        <v/>
      </c>
      <c r="N852" s="74" t="str">
        <f>""</f>
        <v/>
      </c>
      <c r="O852" s="154" t="s">
        <v>271</v>
      </c>
      <c r="P852" s="74" t="str">
        <f>""</f>
        <v/>
      </c>
      <c r="Q852" s="154" t="str">
        <f>""</f>
        <v/>
      </c>
      <c r="R852" s="74" t="str">
        <f>""</f>
        <v/>
      </c>
      <c r="S852" s="74" t="str">
        <f>""</f>
        <v/>
      </c>
      <c r="T852" s="74" t="str">
        <f>""</f>
        <v/>
      </c>
      <c r="U852" s="74" t="str">
        <f>""</f>
        <v/>
      </c>
      <c r="V852" s="74" t="str">
        <f>""</f>
        <v/>
      </c>
      <c r="W852" s="74" t="str">
        <f>""</f>
        <v/>
      </c>
      <c r="X852" s="74" t="str">
        <f>""</f>
        <v/>
      </c>
      <c r="Y852" s="74" t="str">
        <f>""</f>
        <v/>
      </c>
      <c r="Z852" s="74" t="str">
        <f>""</f>
        <v/>
      </c>
    </row>
    <row r="853" spans="13:26" s="74" customFormat="1" ht="14.25" x14ac:dyDescent="0.2">
      <c r="M853" s="154" t="str">
        <f>""</f>
        <v/>
      </c>
      <c r="N853" s="74" t="str">
        <f>""</f>
        <v/>
      </c>
      <c r="O853" s="154" t="s">
        <v>271</v>
      </c>
      <c r="P853" s="74" t="str">
        <f>""</f>
        <v/>
      </c>
      <c r="Q853" s="154" t="str">
        <f>""</f>
        <v/>
      </c>
      <c r="R853" s="74" t="str">
        <f>""</f>
        <v/>
      </c>
      <c r="S853" s="74" t="str">
        <f>""</f>
        <v/>
      </c>
      <c r="T853" s="74" t="str">
        <f>""</f>
        <v/>
      </c>
      <c r="U853" s="74" t="str">
        <f>""</f>
        <v/>
      </c>
      <c r="V853" s="74" t="str">
        <f>""</f>
        <v/>
      </c>
      <c r="W853" s="74" t="str">
        <f>""</f>
        <v/>
      </c>
      <c r="X853" s="74" t="str">
        <f>""</f>
        <v/>
      </c>
      <c r="Y853" s="74" t="str">
        <f>""</f>
        <v/>
      </c>
      <c r="Z853" s="74" t="str">
        <f>""</f>
        <v/>
      </c>
    </row>
    <row r="854" spans="13:26" s="74" customFormat="1" ht="14.25" x14ac:dyDescent="0.2">
      <c r="M854" s="154" t="str">
        <f>""</f>
        <v/>
      </c>
      <c r="N854" s="74" t="str">
        <f>""</f>
        <v/>
      </c>
      <c r="O854" s="154" t="s">
        <v>271</v>
      </c>
      <c r="P854" s="74" t="str">
        <f>""</f>
        <v/>
      </c>
      <c r="Q854" s="154" t="str">
        <f>""</f>
        <v/>
      </c>
      <c r="R854" s="74" t="str">
        <f>""</f>
        <v/>
      </c>
      <c r="S854" s="74" t="str">
        <f>""</f>
        <v/>
      </c>
      <c r="T854" s="74" t="str">
        <f>""</f>
        <v/>
      </c>
      <c r="U854" s="74" t="str">
        <f>""</f>
        <v/>
      </c>
      <c r="V854" s="74" t="str">
        <f>""</f>
        <v/>
      </c>
      <c r="W854" s="74" t="str">
        <f>""</f>
        <v/>
      </c>
      <c r="X854" s="74" t="str">
        <f>""</f>
        <v/>
      </c>
      <c r="Y854" s="74" t="str">
        <f>""</f>
        <v/>
      </c>
      <c r="Z854" s="74" t="str">
        <f>""</f>
        <v/>
      </c>
    </row>
    <row r="855" spans="13:26" s="74" customFormat="1" ht="14.25" x14ac:dyDescent="0.2">
      <c r="M855" s="154" t="str">
        <f>""</f>
        <v/>
      </c>
      <c r="N855" s="74" t="str">
        <f>""</f>
        <v/>
      </c>
      <c r="O855" s="154" t="s">
        <v>271</v>
      </c>
      <c r="P855" s="74" t="str">
        <f>""</f>
        <v/>
      </c>
      <c r="Q855" s="154" t="str">
        <f>""</f>
        <v/>
      </c>
      <c r="R855" s="74" t="str">
        <f>""</f>
        <v/>
      </c>
      <c r="S855" s="74" t="str">
        <f>""</f>
        <v/>
      </c>
      <c r="T855" s="74" t="str">
        <f>""</f>
        <v/>
      </c>
      <c r="U855" s="74" t="str">
        <f>""</f>
        <v/>
      </c>
      <c r="V855" s="74" t="str">
        <f>""</f>
        <v/>
      </c>
      <c r="W855" s="74" t="str">
        <f>""</f>
        <v/>
      </c>
      <c r="X855" s="74" t="str">
        <f>""</f>
        <v/>
      </c>
      <c r="Y855" s="74" t="str">
        <f>""</f>
        <v/>
      </c>
      <c r="Z855" s="74" t="str">
        <f>""</f>
        <v/>
      </c>
    </row>
    <row r="856" spans="13:26" s="74" customFormat="1" ht="14.25" x14ac:dyDescent="0.2">
      <c r="M856" s="154" t="str">
        <f>""</f>
        <v/>
      </c>
      <c r="N856" s="74" t="str">
        <f>""</f>
        <v/>
      </c>
      <c r="O856" s="154" t="s">
        <v>271</v>
      </c>
      <c r="P856" s="74" t="str">
        <f>""</f>
        <v/>
      </c>
      <c r="Q856" s="154" t="str">
        <f>""</f>
        <v/>
      </c>
      <c r="R856" s="74" t="str">
        <f>""</f>
        <v/>
      </c>
      <c r="S856" s="74" t="str">
        <f>""</f>
        <v/>
      </c>
      <c r="T856" s="74" t="str">
        <f>""</f>
        <v/>
      </c>
      <c r="U856" s="74" t="str">
        <f>""</f>
        <v/>
      </c>
      <c r="V856" s="74" t="str">
        <f>""</f>
        <v/>
      </c>
      <c r="W856" s="74" t="str">
        <f>""</f>
        <v/>
      </c>
      <c r="X856" s="74" t="str">
        <f>""</f>
        <v/>
      </c>
      <c r="Y856" s="74" t="str">
        <f>""</f>
        <v/>
      </c>
      <c r="Z856" s="74" t="str">
        <f>""</f>
        <v/>
      </c>
    </row>
    <row r="857" spans="13:26" s="74" customFormat="1" ht="14.25" x14ac:dyDescent="0.2">
      <c r="M857" s="154" t="str">
        <f>""</f>
        <v/>
      </c>
      <c r="N857" s="74" t="str">
        <f>""</f>
        <v/>
      </c>
      <c r="O857" s="154" t="s">
        <v>271</v>
      </c>
      <c r="P857" s="74" t="str">
        <f>""</f>
        <v/>
      </c>
      <c r="Q857" s="154" t="str">
        <f>""</f>
        <v/>
      </c>
      <c r="R857" s="74" t="str">
        <f>""</f>
        <v/>
      </c>
      <c r="S857" s="74" t="str">
        <f>""</f>
        <v/>
      </c>
      <c r="T857" s="74" t="str">
        <f>""</f>
        <v/>
      </c>
      <c r="U857" s="74" t="str">
        <f>""</f>
        <v/>
      </c>
      <c r="V857" s="74" t="str">
        <f>""</f>
        <v/>
      </c>
      <c r="W857" s="74" t="str">
        <f>""</f>
        <v/>
      </c>
      <c r="X857" s="74" t="str">
        <f>""</f>
        <v/>
      </c>
      <c r="Y857" s="74" t="str">
        <f>""</f>
        <v/>
      </c>
      <c r="Z857" s="74" t="str">
        <f>""</f>
        <v/>
      </c>
    </row>
    <row r="858" spans="13:26" s="74" customFormat="1" ht="14.25" x14ac:dyDescent="0.2">
      <c r="M858" s="154" t="str">
        <f>""</f>
        <v/>
      </c>
      <c r="N858" s="74" t="str">
        <f>""</f>
        <v/>
      </c>
      <c r="O858" s="154" t="s">
        <v>271</v>
      </c>
      <c r="P858" s="74" t="str">
        <f>""</f>
        <v/>
      </c>
      <c r="Q858" s="154" t="str">
        <f>""</f>
        <v/>
      </c>
      <c r="R858" s="74" t="str">
        <f>""</f>
        <v/>
      </c>
      <c r="S858" s="74" t="str">
        <f>""</f>
        <v/>
      </c>
      <c r="T858" s="74" t="str">
        <f>""</f>
        <v/>
      </c>
      <c r="U858" s="74" t="str">
        <f>""</f>
        <v/>
      </c>
      <c r="V858" s="74" t="str">
        <f>""</f>
        <v/>
      </c>
      <c r="W858" s="74" t="str">
        <f>""</f>
        <v/>
      </c>
      <c r="X858" s="74" t="str">
        <f>""</f>
        <v/>
      </c>
      <c r="Y858" s="74" t="str">
        <f>""</f>
        <v/>
      </c>
      <c r="Z858" s="74" t="str">
        <f>""</f>
        <v/>
      </c>
    </row>
    <row r="859" spans="13:26" s="74" customFormat="1" ht="14.25" x14ac:dyDescent="0.2">
      <c r="M859" s="154" t="str">
        <f>""</f>
        <v/>
      </c>
      <c r="N859" s="74" t="str">
        <f>""</f>
        <v/>
      </c>
      <c r="O859" s="154" t="s">
        <v>271</v>
      </c>
      <c r="P859" s="74" t="str">
        <f>""</f>
        <v/>
      </c>
      <c r="Q859" s="154" t="str">
        <f>""</f>
        <v/>
      </c>
      <c r="R859" s="74" t="str">
        <f>""</f>
        <v/>
      </c>
      <c r="S859" s="74" t="str">
        <f>""</f>
        <v/>
      </c>
      <c r="T859" s="74" t="str">
        <f>""</f>
        <v/>
      </c>
      <c r="U859" s="74" t="str">
        <f>""</f>
        <v/>
      </c>
      <c r="V859" s="74" t="str">
        <f>""</f>
        <v/>
      </c>
      <c r="W859" s="74" t="str">
        <f>""</f>
        <v/>
      </c>
      <c r="X859" s="74" t="str">
        <f>""</f>
        <v/>
      </c>
      <c r="Y859" s="74" t="str">
        <f>""</f>
        <v/>
      </c>
      <c r="Z859" s="74" t="str">
        <f>""</f>
        <v/>
      </c>
    </row>
    <row r="860" spans="13:26" s="74" customFormat="1" ht="14.25" x14ac:dyDescent="0.2">
      <c r="M860" s="154" t="str">
        <f>""</f>
        <v/>
      </c>
      <c r="N860" s="74" t="str">
        <f>""</f>
        <v/>
      </c>
      <c r="O860" s="154" t="s">
        <v>271</v>
      </c>
      <c r="P860" s="74" t="str">
        <f>""</f>
        <v/>
      </c>
      <c r="Q860" s="154" t="str">
        <f>""</f>
        <v/>
      </c>
      <c r="R860" s="74" t="str">
        <f>""</f>
        <v/>
      </c>
      <c r="S860" s="74" t="str">
        <f>""</f>
        <v/>
      </c>
      <c r="T860" s="74" t="str">
        <f>""</f>
        <v/>
      </c>
      <c r="U860" s="74" t="str">
        <f>""</f>
        <v/>
      </c>
      <c r="V860" s="74" t="str">
        <f>""</f>
        <v/>
      </c>
      <c r="W860" s="74" t="str">
        <f>""</f>
        <v/>
      </c>
      <c r="X860" s="74" t="str">
        <f>""</f>
        <v/>
      </c>
      <c r="Y860" s="74" t="str">
        <f>""</f>
        <v/>
      </c>
      <c r="Z860" s="74" t="str">
        <f>""</f>
        <v/>
      </c>
    </row>
    <row r="861" spans="13:26" s="74" customFormat="1" ht="14.25" x14ac:dyDescent="0.2">
      <c r="M861" s="154" t="str">
        <f>""</f>
        <v/>
      </c>
      <c r="N861" s="74" t="str">
        <f>""</f>
        <v/>
      </c>
      <c r="O861" s="154" t="s">
        <v>271</v>
      </c>
      <c r="P861" s="74" t="str">
        <f>""</f>
        <v/>
      </c>
      <c r="Q861" s="154" t="str">
        <f>""</f>
        <v/>
      </c>
      <c r="R861" s="74" t="str">
        <f>""</f>
        <v/>
      </c>
      <c r="S861" s="74" t="str">
        <f>""</f>
        <v/>
      </c>
      <c r="T861" s="74" t="str">
        <f>""</f>
        <v/>
      </c>
      <c r="U861" s="74" t="str">
        <f>""</f>
        <v/>
      </c>
      <c r="V861" s="74" t="str">
        <f>""</f>
        <v/>
      </c>
      <c r="W861" s="74" t="str">
        <f>""</f>
        <v/>
      </c>
      <c r="X861" s="74" t="str">
        <f>""</f>
        <v/>
      </c>
      <c r="Y861" s="74" t="str">
        <f>""</f>
        <v/>
      </c>
      <c r="Z861" s="74" t="str">
        <f>""</f>
        <v/>
      </c>
    </row>
    <row r="862" spans="13:26" s="74" customFormat="1" ht="14.25" x14ac:dyDescent="0.2">
      <c r="M862" s="154" t="str">
        <f>""</f>
        <v/>
      </c>
      <c r="N862" s="74" t="str">
        <f>""</f>
        <v/>
      </c>
      <c r="O862" s="154" t="s">
        <v>271</v>
      </c>
      <c r="P862" s="74" t="str">
        <f>""</f>
        <v/>
      </c>
      <c r="Q862" s="154" t="str">
        <f>""</f>
        <v/>
      </c>
      <c r="R862" s="74" t="str">
        <f>""</f>
        <v/>
      </c>
      <c r="S862" s="74" t="str">
        <f>""</f>
        <v/>
      </c>
      <c r="T862" s="74" t="str">
        <f>""</f>
        <v/>
      </c>
      <c r="U862" s="74" t="str">
        <f>""</f>
        <v/>
      </c>
      <c r="V862" s="74" t="str">
        <f>""</f>
        <v/>
      </c>
      <c r="W862" s="74" t="str">
        <f>""</f>
        <v/>
      </c>
      <c r="X862" s="74" t="str">
        <f>""</f>
        <v/>
      </c>
      <c r="Y862" s="74" t="str">
        <f>""</f>
        <v/>
      </c>
      <c r="Z862" s="74" t="str">
        <f>""</f>
        <v/>
      </c>
    </row>
    <row r="863" spans="13:26" s="74" customFormat="1" ht="14.25" x14ac:dyDescent="0.2">
      <c r="M863" s="154" t="str">
        <f>""</f>
        <v/>
      </c>
      <c r="N863" s="74" t="str">
        <f>""</f>
        <v/>
      </c>
      <c r="O863" s="154" t="s">
        <v>271</v>
      </c>
      <c r="P863" s="74" t="str">
        <f>""</f>
        <v/>
      </c>
      <c r="Q863" s="154" t="str">
        <f>""</f>
        <v/>
      </c>
      <c r="R863" s="74" t="str">
        <f>""</f>
        <v/>
      </c>
      <c r="S863" s="74" t="str">
        <f>""</f>
        <v/>
      </c>
      <c r="T863" s="74" t="str">
        <f>""</f>
        <v/>
      </c>
      <c r="U863" s="74" t="str">
        <f>""</f>
        <v/>
      </c>
      <c r="V863" s="74" t="str">
        <f>""</f>
        <v/>
      </c>
      <c r="W863" s="74" t="str">
        <f>""</f>
        <v/>
      </c>
      <c r="X863" s="74" t="str">
        <f>""</f>
        <v/>
      </c>
      <c r="Y863" s="74" t="str">
        <f>""</f>
        <v/>
      </c>
      <c r="Z863" s="74" t="str">
        <f>""</f>
        <v/>
      </c>
    </row>
    <row r="864" spans="13:26" s="74" customFormat="1" ht="14.25" x14ac:dyDescent="0.2">
      <c r="M864" s="154" t="str">
        <f>""</f>
        <v/>
      </c>
      <c r="N864" s="74" t="str">
        <f>""</f>
        <v/>
      </c>
      <c r="O864" s="154" t="s">
        <v>271</v>
      </c>
      <c r="P864" s="74" t="str">
        <f>""</f>
        <v/>
      </c>
      <c r="Q864" s="154" t="str">
        <f>""</f>
        <v/>
      </c>
      <c r="R864" s="74" t="str">
        <f>""</f>
        <v/>
      </c>
      <c r="S864" s="74" t="str">
        <f>""</f>
        <v/>
      </c>
      <c r="T864" s="74" t="str">
        <f>""</f>
        <v/>
      </c>
      <c r="U864" s="74" t="str">
        <f>""</f>
        <v/>
      </c>
      <c r="V864" s="74" t="str">
        <f>""</f>
        <v/>
      </c>
      <c r="W864" s="74" t="str">
        <f>""</f>
        <v/>
      </c>
      <c r="X864" s="74" t="str">
        <f>""</f>
        <v/>
      </c>
      <c r="Y864" s="74" t="str">
        <f>""</f>
        <v/>
      </c>
      <c r="Z864" s="74" t="str">
        <f>""</f>
        <v/>
      </c>
    </row>
    <row r="865" spans="13:26" s="74" customFormat="1" ht="14.25" x14ac:dyDescent="0.2">
      <c r="M865" s="154" t="str">
        <f>""</f>
        <v/>
      </c>
      <c r="N865" s="74" t="str">
        <f>""</f>
        <v/>
      </c>
      <c r="O865" s="154" t="s">
        <v>271</v>
      </c>
      <c r="P865" s="74" t="str">
        <f>""</f>
        <v/>
      </c>
      <c r="Q865" s="154" t="str">
        <f>""</f>
        <v/>
      </c>
      <c r="R865" s="74" t="str">
        <f>""</f>
        <v/>
      </c>
      <c r="S865" s="74" t="str">
        <f>""</f>
        <v/>
      </c>
      <c r="T865" s="74" t="str">
        <f>""</f>
        <v/>
      </c>
      <c r="U865" s="74" t="str">
        <f>""</f>
        <v/>
      </c>
      <c r="V865" s="74" t="str">
        <f>""</f>
        <v/>
      </c>
      <c r="W865" s="74" t="str">
        <f>""</f>
        <v/>
      </c>
      <c r="X865" s="74" t="str">
        <f>""</f>
        <v/>
      </c>
      <c r="Y865" s="74" t="str">
        <f>""</f>
        <v/>
      </c>
      <c r="Z865" s="74" t="str">
        <f>""</f>
        <v/>
      </c>
    </row>
    <row r="866" spans="13:26" s="74" customFormat="1" ht="14.25" x14ac:dyDescent="0.2">
      <c r="M866" s="154" t="str">
        <f>""</f>
        <v/>
      </c>
      <c r="N866" s="74" t="str">
        <f>""</f>
        <v/>
      </c>
      <c r="O866" s="154" t="s">
        <v>271</v>
      </c>
      <c r="P866" s="74" t="str">
        <f>""</f>
        <v/>
      </c>
      <c r="Q866" s="154" t="str">
        <f>""</f>
        <v/>
      </c>
      <c r="R866" s="74" t="str">
        <f>""</f>
        <v/>
      </c>
      <c r="S866" s="74" t="str">
        <f>""</f>
        <v/>
      </c>
      <c r="T866" s="74" t="str">
        <f>""</f>
        <v/>
      </c>
      <c r="U866" s="74" t="str">
        <f>""</f>
        <v/>
      </c>
      <c r="V866" s="74" t="str">
        <f>""</f>
        <v/>
      </c>
      <c r="W866" s="74" t="str">
        <f>""</f>
        <v/>
      </c>
      <c r="X866" s="74" t="str">
        <f>""</f>
        <v/>
      </c>
      <c r="Y866" s="74" t="str">
        <f>""</f>
        <v/>
      </c>
      <c r="Z866" s="74" t="str">
        <f>""</f>
        <v/>
      </c>
    </row>
    <row r="867" spans="13:26" s="74" customFormat="1" ht="14.25" x14ac:dyDescent="0.2">
      <c r="M867" s="154" t="str">
        <f>""</f>
        <v/>
      </c>
      <c r="N867" s="74" t="str">
        <f>""</f>
        <v/>
      </c>
      <c r="O867" s="154" t="s">
        <v>271</v>
      </c>
      <c r="P867" s="74" t="str">
        <f>""</f>
        <v/>
      </c>
      <c r="Q867" s="154" t="str">
        <f>""</f>
        <v/>
      </c>
      <c r="R867" s="74" t="str">
        <f>""</f>
        <v/>
      </c>
      <c r="S867" s="74" t="str">
        <f>""</f>
        <v/>
      </c>
      <c r="T867" s="74" t="str">
        <f>""</f>
        <v/>
      </c>
      <c r="U867" s="74" t="str">
        <f>""</f>
        <v/>
      </c>
      <c r="V867" s="74" t="str">
        <f>""</f>
        <v/>
      </c>
      <c r="W867" s="74" t="str">
        <f>""</f>
        <v/>
      </c>
      <c r="X867" s="74" t="str">
        <f>""</f>
        <v/>
      </c>
      <c r="Y867" s="74" t="str">
        <f>""</f>
        <v/>
      </c>
      <c r="Z867" s="74" t="str">
        <f>""</f>
        <v/>
      </c>
    </row>
    <row r="868" spans="13:26" s="74" customFormat="1" ht="14.25" x14ac:dyDescent="0.2">
      <c r="M868" s="154" t="str">
        <f>""</f>
        <v/>
      </c>
      <c r="N868" s="74" t="str">
        <f>""</f>
        <v/>
      </c>
      <c r="O868" s="154" t="s">
        <v>271</v>
      </c>
      <c r="P868" s="74" t="str">
        <f>""</f>
        <v/>
      </c>
      <c r="Q868" s="154" t="str">
        <f>""</f>
        <v/>
      </c>
      <c r="R868" s="74" t="str">
        <f>""</f>
        <v/>
      </c>
      <c r="S868" s="74" t="str">
        <f>""</f>
        <v/>
      </c>
      <c r="T868" s="74" t="str">
        <f>""</f>
        <v/>
      </c>
      <c r="U868" s="74" t="str">
        <f>""</f>
        <v/>
      </c>
      <c r="V868" s="74" t="str">
        <f>""</f>
        <v/>
      </c>
      <c r="W868" s="74" t="str">
        <f>""</f>
        <v/>
      </c>
      <c r="X868" s="74" t="str">
        <f>""</f>
        <v/>
      </c>
      <c r="Y868" s="74" t="str">
        <f>""</f>
        <v/>
      </c>
      <c r="Z868" s="74" t="str">
        <f>""</f>
        <v/>
      </c>
    </row>
    <row r="869" spans="13:26" s="74" customFormat="1" ht="14.25" x14ac:dyDescent="0.2">
      <c r="M869" s="154" t="str">
        <f>""</f>
        <v/>
      </c>
      <c r="N869" s="74" t="str">
        <f>""</f>
        <v/>
      </c>
      <c r="O869" s="154" t="s">
        <v>271</v>
      </c>
      <c r="P869" s="74" t="str">
        <f>""</f>
        <v/>
      </c>
      <c r="Q869" s="154" t="str">
        <f>""</f>
        <v/>
      </c>
      <c r="R869" s="74" t="str">
        <f>""</f>
        <v/>
      </c>
      <c r="S869" s="74" t="str">
        <f>""</f>
        <v/>
      </c>
      <c r="T869" s="74" t="str">
        <f>""</f>
        <v/>
      </c>
      <c r="U869" s="74" t="str">
        <f>""</f>
        <v/>
      </c>
      <c r="V869" s="74" t="str">
        <f>""</f>
        <v/>
      </c>
      <c r="W869" s="74" t="str">
        <f>""</f>
        <v/>
      </c>
      <c r="X869" s="74" t="str">
        <f>""</f>
        <v/>
      </c>
      <c r="Y869" s="74" t="str">
        <f>""</f>
        <v/>
      </c>
      <c r="Z869" s="74" t="str">
        <f>""</f>
        <v/>
      </c>
    </row>
    <row r="870" spans="13:26" s="74" customFormat="1" ht="14.25" x14ac:dyDescent="0.2">
      <c r="M870" s="154" t="str">
        <f>""</f>
        <v/>
      </c>
      <c r="N870" s="74" t="str">
        <f>""</f>
        <v/>
      </c>
      <c r="O870" s="154" t="s">
        <v>271</v>
      </c>
      <c r="P870" s="74" t="str">
        <f>""</f>
        <v/>
      </c>
      <c r="Q870" s="154" t="str">
        <f>""</f>
        <v/>
      </c>
      <c r="R870" s="74" t="str">
        <f>""</f>
        <v/>
      </c>
      <c r="S870" s="74" t="str">
        <f>""</f>
        <v/>
      </c>
      <c r="T870" s="74" t="str">
        <f>""</f>
        <v/>
      </c>
      <c r="U870" s="74" t="str">
        <f>""</f>
        <v/>
      </c>
      <c r="V870" s="74" t="str">
        <f>""</f>
        <v/>
      </c>
      <c r="W870" s="74" t="str">
        <f>""</f>
        <v/>
      </c>
      <c r="X870" s="74" t="str">
        <f>""</f>
        <v/>
      </c>
      <c r="Y870" s="74" t="str">
        <f>""</f>
        <v/>
      </c>
      <c r="Z870" s="74" t="str">
        <f>""</f>
        <v/>
      </c>
    </row>
    <row r="871" spans="13:26" s="74" customFormat="1" ht="14.25" x14ac:dyDescent="0.2">
      <c r="M871" s="154" t="str">
        <f>""</f>
        <v/>
      </c>
      <c r="N871" s="74" t="str">
        <f>""</f>
        <v/>
      </c>
      <c r="O871" s="154" t="s">
        <v>271</v>
      </c>
      <c r="P871" s="74" t="str">
        <f>""</f>
        <v/>
      </c>
      <c r="Q871" s="154" t="str">
        <f>""</f>
        <v/>
      </c>
      <c r="R871" s="74" t="str">
        <f>""</f>
        <v/>
      </c>
      <c r="S871" s="74" t="str">
        <f>""</f>
        <v/>
      </c>
      <c r="T871" s="74" t="str">
        <f>""</f>
        <v/>
      </c>
      <c r="U871" s="74" t="str">
        <f>""</f>
        <v/>
      </c>
      <c r="V871" s="74" t="str">
        <f>""</f>
        <v/>
      </c>
      <c r="W871" s="74" t="str">
        <f>""</f>
        <v/>
      </c>
      <c r="X871" s="74" t="str">
        <f>""</f>
        <v/>
      </c>
      <c r="Y871" s="74" t="str">
        <f>""</f>
        <v/>
      </c>
      <c r="Z871" s="74" t="str">
        <f>""</f>
        <v/>
      </c>
    </row>
    <row r="872" spans="13:26" s="74" customFormat="1" ht="14.25" x14ac:dyDescent="0.2">
      <c r="M872" s="154" t="str">
        <f>""</f>
        <v/>
      </c>
      <c r="N872" s="74" t="str">
        <f>""</f>
        <v/>
      </c>
      <c r="O872" s="154" t="s">
        <v>271</v>
      </c>
      <c r="P872" s="74" t="str">
        <f>""</f>
        <v/>
      </c>
      <c r="Q872" s="154" t="str">
        <f>""</f>
        <v/>
      </c>
      <c r="R872" s="74" t="str">
        <f>""</f>
        <v/>
      </c>
      <c r="S872" s="74" t="str">
        <f>""</f>
        <v/>
      </c>
      <c r="T872" s="74" t="str">
        <f>""</f>
        <v/>
      </c>
      <c r="U872" s="74" t="str">
        <f>""</f>
        <v/>
      </c>
      <c r="V872" s="74" t="str">
        <f>""</f>
        <v/>
      </c>
      <c r="W872" s="74" t="str">
        <f>""</f>
        <v/>
      </c>
      <c r="X872" s="74" t="str">
        <f>""</f>
        <v/>
      </c>
      <c r="Y872" s="74" t="str">
        <f>""</f>
        <v/>
      </c>
      <c r="Z872" s="74" t="str">
        <f>""</f>
        <v/>
      </c>
    </row>
    <row r="873" spans="13:26" s="74" customFormat="1" ht="14.25" x14ac:dyDescent="0.2">
      <c r="M873" s="154" t="str">
        <f>""</f>
        <v/>
      </c>
      <c r="N873" s="74" t="str">
        <f>""</f>
        <v/>
      </c>
      <c r="O873" s="154" t="s">
        <v>271</v>
      </c>
      <c r="P873" s="74" t="str">
        <f>""</f>
        <v/>
      </c>
      <c r="Q873" s="154" t="str">
        <f>""</f>
        <v/>
      </c>
      <c r="R873" s="74" t="str">
        <f>""</f>
        <v/>
      </c>
      <c r="S873" s="74" t="str">
        <f>""</f>
        <v/>
      </c>
      <c r="T873" s="74" t="str">
        <f>""</f>
        <v/>
      </c>
      <c r="U873" s="74" t="str">
        <f>""</f>
        <v/>
      </c>
      <c r="V873" s="74" t="str">
        <f>""</f>
        <v/>
      </c>
      <c r="W873" s="74" t="str">
        <f>""</f>
        <v/>
      </c>
      <c r="X873" s="74" t="str">
        <f>""</f>
        <v/>
      </c>
      <c r="Y873" s="74" t="str">
        <f>""</f>
        <v/>
      </c>
      <c r="Z873" s="74" t="str">
        <f>""</f>
        <v/>
      </c>
    </row>
    <row r="874" spans="13:26" s="74" customFormat="1" ht="14.25" x14ac:dyDescent="0.2">
      <c r="M874" s="154" t="str">
        <f>""</f>
        <v/>
      </c>
      <c r="N874" s="74" t="str">
        <f>""</f>
        <v/>
      </c>
      <c r="O874" s="154" t="s">
        <v>271</v>
      </c>
      <c r="P874" s="74" t="str">
        <f>""</f>
        <v/>
      </c>
      <c r="Q874" s="154" t="str">
        <f>""</f>
        <v/>
      </c>
      <c r="R874" s="74" t="str">
        <f>""</f>
        <v/>
      </c>
      <c r="S874" s="74" t="str">
        <f>""</f>
        <v/>
      </c>
      <c r="T874" s="74" t="str">
        <f>""</f>
        <v/>
      </c>
      <c r="U874" s="74" t="str">
        <f>""</f>
        <v/>
      </c>
      <c r="V874" s="74" t="str">
        <f>""</f>
        <v/>
      </c>
      <c r="W874" s="74" t="str">
        <f>""</f>
        <v/>
      </c>
      <c r="X874" s="74" t="str">
        <f>""</f>
        <v/>
      </c>
      <c r="Y874" s="74" t="str">
        <f>""</f>
        <v/>
      </c>
      <c r="Z874" s="74" t="str">
        <f>""</f>
        <v/>
      </c>
    </row>
    <row r="875" spans="13:26" s="74" customFormat="1" ht="14.25" x14ac:dyDescent="0.2">
      <c r="M875" s="154" t="str">
        <f>""</f>
        <v/>
      </c>
      <c r="N875" s="74" t="str">
        <f>""</f>
        <v/>
      </c>
      <c r="O875" s="154" t="s">
        <v>271</v>
      </c>
      <c r="P875" s="74" t="str">
        <f>""</f>
        <v/>
      </c>
      <c r="Q875" s="154" t="str">
        <f>""</f>
        <v/>
      </c>
      <c r="R875" s="74" t="str">
        <f>""</f>
        <v/>
      </c>
      <c r="S875" s="74" t="str">
        <f>""</f>
        <v/>
      </c>
      <c r="T875" s="74" t="str">
        <f>""</f>
        <v/>
      </c>
      <c r="U875" s="74" t="str">
        <f>""</f>
        <v/>
      </c>
      <c r="V875" s="74" t="str">
        <f>""</f>
        <v/>
      </c>
      <c r="W875" s="74" t="str">
        <f>""</f>
        <v/>
      </c>
      <c r="X875" s="74" t="str">
        <f>""</f>
        <v/>
      </c>
      <c r="Y875" s="74" t="str">
        <f>""</f>
        <v/>
      </c>
      <c r="Z875" s="74" t="str">
        <f>""</f>
        <v/>
      </c>
    </row>
    <row r="876" spans="13:26" s="74" customFormat="1" ht="14.25" x14ac:dyDescent="0.2">
      <c r="M876" s="154" t="str">
        <f>""</f>
        <v/>
      </c>
      <c r="N876" s="74" t="str">
        <f>""</f>
        <v/>
      </c>
      <c r="O876" s="154" t="s">
        <v>271</v>
      </c>
      <c r="P876" s="74" t="str">
        <f>""</f>
        <v/>
      </c>
      <c r="Q876" s="154" t="str">
        <f>""</f>
        <v/>
      </c>
      <c r="R876" s="74" t="str">
        <f>""</f>
        <v/>
      </c>
      <c r="S876" s="74" t="str">
        <f>""</f>
        <v/>
      </c>
      <c r="T876" s="74" t="str">
        <f>""</f>
        <v/>
      </c>
      <c r="U876" s="74" t="str">
        <f>""</f>
        <v/>
      </c>
      <c r="V876" s="74" t="str">
        <f>""</f>
        <v/>
      </c>
      <c r="W876" s="74" t="str">
        <f>""</f>
        <v/>
      </c>
      <c r="X876" s="74" t="str">
        <f>""</f>
        <v/>
      </c>
      <c r="Y876" s="74" t="str">
        <f>""</f>
        <v/>
      </c>
      <c r="Z876" s="74" t="str">
        <f>""</f>
        <v/>
      </c>
    </row>
    <row r="877" spans="13:26" s="74" customFormat="1" ht="14.25" x14ac:dyDescent="0.2">
      <c r="M877" s="154" t="str">
        <f>""</f>
        <v/>
      </c>
      <c r="N877" s="74" t="str">
        <f>""</f>
        <v/>
      </c>
      <c r="O877" s="154" t="s">
        <v>271</v>
      </c>
      <c r="P877" s="74" t="str">
        <f>""</f>
        <v/>
      </c>
      <c r="Q877" s="154" t="str">
        <f>""</f>
        <v/>
      </c>
      <c r="R877" s="74" t="str">
        <f>""</f>
        <v/>
      </c>
      <c r="S877" s="74" t="str">
        <f>""</f>
        <v/>
      </c>
      <c r="T877" s="74" t="str">
        <f>""</f>
        <v/>
      </c>
      <c r="U877" s="74" t="str">
        <f>""</f>
        <v/>
      </c>
      <c r="V877" s="74" t="str">
        <f>""</f>
        <v/>
      </c>
      <c r="W877" s="74" t="str">
        <f>""</f>
        <v/>
      </c>
      <c r="X877" s="74" t="str">
        <f>""</f>
        <v/>
      </c>
      <c r="Y877" s="74" t="str">
        <f>""</f>
        <v/>
      </c>
      <c r="Z877" s="74" t="str">
        <f>""</f>
        <v/>
      </c>
    </row>
    <row r="878" spans="13:26" s="74" customFormat="1" ht="14.25" x14ac:dyDescent="0.2">
      <c r="M878" s="154" t="str">
        <f>""</f>
        <v/>
      </c>
      <c r="N878" s="74" t="str">
        <f>""</f>
        <v/>
      </c>
      <c r="O878" s="154" t="s">
        <v>271</v>
      </c>
      <c r="P878" s="74" t="str">
        <f>""</f>
        <v/>
      </c>
      <c r="Q878" s="154" t="str">
        <f>""</f>
        <v/>
      </c>
      <c r="R878" s="74" t="str">
        <f>""</f>
        <v/>
      </c>
      <c r="S878" s="74" t="str">
        <f>""</f>
        <v/>
      </c>
      <c r="T878" s="74" t="str">
        <f>""</f>
        <v/>
      </c>
      <c r="U878" s="74" t="str">
        <f>""</f>
        <v/>
      </c>
      <c r="V878" s="74" t="str">
        <f>""</f>
        <v/>
      </c>
      <c r="W878" s="74" t="str">
        <f>""</f>
        <v/>
      </c>
      <c r="X878" s="74" t="str">
        <f>""</f>
        <v/>
      </c>
      <c r="Y878" s="74" t="str">
        <f>""</f>
        <v/>
      </c>
      <c r="Z878" s="74" t="str">
        <f>""</f>
        <v/>
      </c>
    </row>
    <row r="879" spans="13:26" s="74" customFormat="1" ht="14.25" x14ac:dyDescent="0.2">
      <c r="M879" s="154" t="str">
        <f>""</f>
        <v/>
      </c>
      <c r="N879" s="74" t="str">
        <f>""</f>
        <v/>
      </c>
      <c r="O879" s="154" t="s">
        <v>271</v>
      </c>
      <c r="P879" s="74" t="str">
        <f>""</f>
        <v/>
      </c>
      <c r="Q879" s="154" t="str">
        <f>""</f>
        <v/>
      </c>
      <c r="R879" s="74" t="str">
        <f>""</f>
        <v/>
      </c>
      <c r="S879" s="74" t="str">
        <f>""</f>
        <v/>
      </c>
      <c r="T879" s="74" t="str">
        <f>""</f>
        <v/>
      </c>
      <c r="U879" s="74" t="str">
        <f>""</f>
        <v/>
      </c>
      <c r="V879" s="74" t="str">
        <f>""</f>
        <v/>
      </c>
      <c r="W879" s="74" t="str">
        <f>""</f>
        <v/>
      </c>
      <c r="X879" s="74" t="str">
        <f>""</f>
        <v/>
      </c>
      <c r="Y879" s="74" t="str">
        <f>""</f>
        <v/>
      </c>
      <c r="Z879" s="74" t="str">
        <f>""</f>
        <v/>
      </c>
    </row>
    <row r="880" spans="13:26" s="74" customFormat="1" ht="14.25" x14ac:dyDescent="0.2">
      <c r="M880" s="154" t="str">
        <f>""</f>
        <v/>
      </c>
      <c r="N880" s="74" t="str">
        <f>""</f>
        <v/>
      </c>
      <c r="O880" s="154" t="s">
        <v>271</v>
      </c>
      <c r="P880" s="74" t="str">
        <f>""</f>
        <v/>
      </c>
      <c r="Q880" s="154" t="str">
        <f>""</f>
        <v/>
      </c>
      <c r="R880" s="74" t="str">
        <f>""</f>
        <v/>
      </c>
      <c r="S880" s="74" t="str">
        <f>""</f>
        <v/>
      </c>
      <c r="T880" s="74" t="str">
        <f>""</f>
        <v/>
      </c>
      <c r="U880" s="74" t="str">
        <f>""</f>
        <v/>
      </c>
      <c r="V880" s="74" t="str">
        <f>""</f>
        <v/>
      </c>
      <c r="W880" s="74" t="str">
        <f>""</f>
        <v/>
      </c>
      <c r="X880" s="74" t="str">
        <f>""</f>
        <v/>
      </c>
      <c r="Y880" s="74" t="str">
        <f>""</f>
        <v/>
      </c>
      <c r="Z880" s="74" t="str">
        <f>""</f>
        <v/>
      </c>
    </row>
    <row r="881" spans="13:26" s="74" customFormat="1" ht="14.25" x14ac:dyDescent="0.2">
      <c r="M881" s="154" t="str">
        <f>""</f>
        <v/>
      </c>
      <c r="N881" s="74" t="str">
        <f>""</f>
        <v/>
      </c>
      <c r="O881" s="154" t="s">
        <v>271</v>
      </c>
      <c r="P881" s="74" t="str">
        <f>""</f>
        <v/>
      </c>
      <c r="Q881" s="154" t="str">
        <f>""</f>
        <v/>
      </c>
      <c r="R881" s="74" t="str">
        <f>""</f>
        <v/>
      </c>
      <c r="S881" s="74" t="str">
        <f>""</f>
        <v/>
      </c>
      <c r="T881" s="74" t="str">
        <f>""</f>
        <v/>
      </c>
      <c r="U881" s="74" t="str">
        <f>""</f>
        <v/>
      </c>
      <c r="V881" s="74" t="str">
        <f>""</f>
        <v/>
      </c>
      <c r="W881" s="74" t="str">
        <f>""</f>
        <v/>
      </c>
      <c r="X881" s="74" t="str">
        <f>""</f>
        <v/>
      </c>
      <c r="Y881" s="74" t="str">
        <f>""</f>
        <v/>
      </c>
      <c r="Z881" s="74" t="str">
        <f>""</f>
        <v/>
      </c>
    </row>
    <row r="882" spans="13:26" s="74" customFormat="1" ht="14.25" x14ac:dyDescent="0.2">
      <c r="M882" s="154" t="str">
        <f>""</f>
        <v/>
      </c>
      <c r="N882" s="74" t="str">
        <f>""</f>
        <v/>
      </c>
      <c r="O882" s="154" t="s">
        <v>271</v>
      </c>
      <c r="P882" s="74" t="str">
        <f>""</f>
        <v/>
      </c>
      <c r="Q882" s="154" t="str">
        <f>""</f>
        <v/>
      </c>
      <c r="R882" s="74" t="str">
        <f>""</f>
        <v/>
      </c>
      <c r="S882" s="74" t="str">
        <f>""</f>
        <v/>
      </c>
      <c r="T882" s="74" t="str">
        <f>""</f>
        <v/>
      </c>
      <c r="U882" s="74" t="str">
        <f>""</f>
        <v/>
      </c>
      <c r="V882" s="74" t="str">
        <f>""</f>
        <v/>
      </c>
      <c r="W882" s="74" t="str">
        <f>""</f>
        <v/>
      </c>
      <c r="X882" s="74" t="str">
        <f>""</f>
        <v/>
      </c>
      <c r="Y882" s="74" t="str">
        <f>""</f>
        <v/>
      </c>
      <c r="Z882" s="74" t="str">
        <f>""</f>
        <v/>
      </c>
    </row>
    <row r="883" spans="13:26" s="74" customFormat="1" ht="14.25" x14ac:dyDescent="0.2">
      <c r="M883" s="154" t="str">
        <f>""</f>
        <v/>
      </c>
      <c r="N883" s="74" t="str">
        <f>""</f>
        <v/>
      </c>
      <c r="O883" s="154" t="s">
        <v>271</v>
      </c>
      <c r="P883" s="74" t="str">
        <f>""</f>
        <v/>
      </c>
      <c r="Q883" s="154" t="str">
        <f>""</f>
        <v/>
      </c>
      <c r="R883" s="74" t="str">
        <f>""</f>
        <v/>
      </c>
      <c r="S883" s="74" t="str">
        <f>""</f>
        <v/>
      </c>
      <c r="T883" s="74" t="str">
        <f>""</f>
        <v/>
      </c>
      <c r="U883" s="74" t="str">
        <f>""</f>
        <v/>
      </c>
      <c r="V883" s="74" t="str">
        <f>""</f>
        <v/>
      </c>
      <c r="W883" s="74" t="str">
        <f>""</f>
        <v/>
      </c>
      <c r="X883" s="74" t="str">
        <f>""</f>
        <v/>
      </c>
      <c r="Y883" s="74" t="str">
        <f>""</f>
        <v/>
      </c>
      <c r="Z883" s="74" t="str">
        <f>""</f>
        <v/>
      </c>
    </row>
    <row r="884" spans="13:26" s="74" customFormat="1" ht="14.25" x14ac:dyDescent="0.2">
      <c r="M884" s="154" t="str">
        <f>""</f>
        <v/>
      </c>
      <c r="N884" s="74" t="str">
        <f>""</f>
        <v/>
      </c>
      <c r="O884" s="154" t="s">
        <v>271</v>
      </c>
      <c r="P884" s="74" t="str">
        <f>""</f>
        <v/>
      </c>
      <c r="Q884" s="154" t="str">
        <f>""</f>
        <v/>
      </c>
      <c r="R884" s="74" t="str">
        <f>""</f>
        <v/>
      </c>
      <c r="S884" s="74" t="str">
        <f>""</f>
        <v/>
      </c>
      <c r="T884" s="74" t="str">
        <f>""</f>
        <v/>
      </c>
      <c r="U884" s="74" t="str">
        <f>""</f>
        <v/>
      </c>
      <c r="V884" s="74" t="str">
        <f>""</f>
        <v/>
      </c>
      <c r="W884" s="74" t="str">
        <f>""</f>
        <v/>
      </c>
      <c r="X884" s="74" t="str">
        <f>""</f>
        <v/>
      </c>
      <c r="Y884" s="74" t="str">
        <f>""</f>
        <v/>
      </c>
      <c r="Z884" s="74" t="str">
        <f>""</f>
        <v/>
      </c>
    </row>
    <row r="885" spans="13:26" s="74" customFormat="1" ht="14.25" x14ac:dyDescent="0.2">
      <c r="M885" s="154" t="str">
        <f>""</f>
        <v/>
      </c>
      <c r="N885" s="74" t="str">
        <f>""</f>
        <v/>
      </c>
      <c r="O885" s="154" t="s">
        <v>271</v>
      </c>
      <c r="P885" s="74" t="str">
        <f>""</f>
        <v/>
      </c>
      <c r="Q885" s="154" t="str">
        <f>""</f>
        <v/>
      </c>
      <c r="R885" s="74" t="str">
        <f>""</f>
        <v/>
      </c>
      <c r="S885" s="74" t="str">
        <f>""</f>
        <v/>
      </c>
      <c r="T885" s="74" t="str">
        <f>""</f>
        <v/>
      </c>
      <c r="U885" s="74" t="str">
        <f>""</f>
        <v/>
      </c>
      <c r="V885" s="74" t="str">
        <f>""</f>
        <v/>
      </c>
      <c r="W885" s="74" t="str">
        <f>""</f>
        <v/>
      </c>
      <c r="X885" s="74" t="str">
        <f>""</f>
        <v/>
      </c>
      <c r="Y885" s="74" t="str">
        <f>""</f>
        <v/>
      </c>
      <c r="Z885" s="74" t="str">
        <f>""</f>
        <v/>
      </c>
    </row>
    <row r="886" spans="13:26" s="74" customFormat="1" ht="14.25" x14ac:dyDescent="0.2">
      <c r="M886" s="154" t="str">
        <f>""</f>
        <v/>
      </c>
      <c r="N886" s="74" t="str">
        <f>""</f>
        <v/>
      </c>
      <c r="O886" s="154" t="s">
        <v>271</v>
      </c>
      <c r="P886" s="74" t="str">
        <f>""</f>
        <v/>
      </c>
      <c r="Q886" s="154" t="str">
        <f>""</f>
        <v/>
      </c>
      <c r="R886" s="74" t="str">
        <f>""</f>
        <v/>
      </c>
      <c r="S886" s="74" t="str">
        <f>""</f>
        <v/>
      </c>
      <c r="T886" s="74" t="str">
        <f>""</f>
        <v/>
      </c>
      <c r="U886" s="74" t="str">
        <f>""</f>
        <v/>
      </c>
      <c r="V886" s="74" t="str">
        <f>""</f>
        <v/>
      </c>
      <c r="W886" s="74" t="str">
        <f>""</f>
        <v/>
      </c>
      <c r="X886" s="74" t="str">
        <f>""</f>
        <v/>
      </c>
      <c r="Y886" s="74" t="str">
        <f>""</f>
        <v/>
      </c>
      <c r="Z886" s="74" t="str">
        <f>""</f>
        <v/>
      </c>
    </row>
    <row r="887" spans="13:26" s="74" customFormat="1" ht="14.25" x14ac:dyDescent="0.2">
      <c r="M887" s="154" t="str">
        <f>""</f>
        <v/>
      </c>
      <c r="N887" s="74" t="str">
        <f>""</f>
        <v/>
      </c>
      <c r="O887" s="154" t="s">
        <v>271</v>
      </c>
      <c r="P887" s="74" t="str">
        <f>""</f>
        <v/>
      </c>
      <c r="Q887" s="154" t="str">
        <f>""</f>
        <v/>
      </c>
      <c r="R887" s="74" t="str">
        <f>""</f>
        <v/>
      </c>
      <c r="S887" s="74" t="str">
        <f>""</f>
        <v/>
      </c>
      <c r="T887" s="74" t="str">
        <f>""</f>
        <v/>
      </c>
      <c r="U887" s="74" t="str">
        <f>""</f>
        <v/>
      </c>
      <c r="V887" s="74" t="str">
        <f>""</f>
        <v/>
      </c>
      <c r="W887" s="74" t="str">
        <f>""</f>
        <v/>
      </c>
      <c r="X887" s="74" t="str">
        <f>""</f>
        <v/>
      </c>
      <c r="Y887" s="74" t="str">
        <f>""</f>
        <v/>
      </c>
      <c r="Z887" s="74" t="str">
        <f>""</f>
        <v/>
      </c>
    </row>
    <row r="888" spans="13:26" s="74" customFormat="1" ht="14.25" x14ac:dyDescent="0.2">
      <c r="M888" s="154" t="str">
        <f>""</f>
        <v/>
      </c>
      <c r="N888" s="74" t="str">
        <f>""</f>
        <v/>
      </c>
      <c r="O888" s="154" t="s">
        <v>271</v>
      </c>
      <c r="P888" s="74" t="str">
        <f>""</f>
        <v/>
      </c>
      <c r="Q888" s="154" t="str">
        <f>""</f>
        <v/>
      </c>
      <c r="R888" s="74" t="str">
        <f>""</f>
        <v/>
      </c>
      <c r="S888" s="74" t="str">
        <f>""</f>
        <v/>
      </c>
      <c r="T888" s="74" t="str">
        <f>""</f>
        <v/>
      </c>
      <c r="U888" s="74" t="str">
        <f>""</f>
        <v/>
      </c>
      <c r="V888" s="74" t="str">
        <f>""</f>
        <v/>
      </c>
      <c r="W888" s="74" t="str">
        <f>""</f>
        <v/>
      </c>
      <c r="X888" s="74" t="str">
        <f>""</f>
        <v/>
      </c>
      <c r="Y888" s="74" t="str">
        <f>""</f>
        <v/>
      </c>
      <c r="Z888" s="74" t="str">
        <f>""</f>
        <v/>
      </c>
    </row>
    <row r="889" spans="13:26" s="74" customFormat="1" ht="14.25" x14ac:dyDescent="0.2">
      <c r="M889" s="154" t="str">
        <f>""</f>
        <v/>
      </c>
      <c r="N889" s="74" t="str">
        <f>""</f>
        <v/>
      </c>
      <c r="O889" s="154" t="s">
        <v>271</v>
      </c>
      <c r="P889" s="74" t="str">
        <f>""</f>
        <v/>
      </c>
      <c r="Q889" s="154" t="str">
        <f>""</f>
        <v/>
      </c>
      <c r="R889" s="74" t="str">
        <f>""</f>
        <v/>
      </c>
      <c r="S889" s="74" t="str">
        <f>""</f>
        <v/>
      </c>
      <c r="T889" s="74" t="str">
        <f>""</f>
        <v/>
      </c>
      <c r="U889" s="74" t="str">
        <f>""</f>
        <v/>
      </c>
      <c r="V889" s="74" t="str">
        <f>""</f>
        <v/>
      </c>
      <c r="W889" s="74" t="str">
        <f>""</f>
        <v/>
      </c>
      <c r="X889" s="74" t="str">
        <f>""</f>
        <v/>
      </c>
      <c r="Y889" s="74" t="str">
        <f>""</f>
        <v/>
      </c>
      <c r="Z889" s="74" t="str">
        <f>""</f>
        <v/>
      </c>
    </row>
    <row r="890" spans="13:26" s="74" customFormat="1" ht="14.25" x14ac:dyDescent="0.2">
      <c r="M890" s="154" t="str">
        <f>""</f>
        <v/>
      </c>
      <c r="N890" s="74" t="str">
        <f>""</f>
        <v/>
      </c>
      <c r="O890" s="154" t="s">
        <v>271</v>
      </c>
      <c r="P890" s="74" t="str">
        <f>""</f>
        <v/>
      </c>
      <c r="Q890" s="154" t="str">
        <f>""</f>
        <v/>
      </c>
      <c r="R890" s="74" t="str">
        <f>""</f>
        <v/>
      </c>
      <c r="S890" s="74" t="str">
        <f>""</f>
        <v/>
      </c>
      <c r="T890" s="74" t="str">
        <f>""</f>
        <v/>
      </c>
      <c r="U890" s="74" t="str">
        <f>""</f>
        <v/>
      </c>
      <c r="V890" s="74" t="str">
        <f>""</f>
        <v/>
      </c>
      <c r="W890" s="74" t="str">
        <f>""</f>
        <v/>
      </c>
      <c r="X890" s="74" t="str">
        <f>""</f>
        <v/>
      </c>
      <c r="Y890" s="74" t="str">
        <f>""</f>
        <v/>
      </c>
      <c r="Z890" s="74" t="str">
        <f>""</f>
        <v/>
      </c>
    </row>
    <row r="891" spans="13:26" s="74" customFormat="1" ht="14.25" x14ac:dyDescent="0.2">
      <c r="M891" s="154" t="str">
        <f>""</f>
        <v/>
      </c>
      <c r="N891" s="74" t="str">
        <f>""</f>
        <v/>
      </c>
      <c r="O891" s="154" t="s">
        <v>271</v>
      </c>
      <c r="P891" s="74" t="str">
        <f>""</f>
        <v/>
      </c>
      <c r="Q891" s="154" t="str">
        <f>""</f>
        <v/>
      </c>
      <c r="R891" s="74" t="str">
        <f>""</f>
        <v/>
      </c>
      <c r="S891" s="74" t="str">
        <f>""</f>
        <v/>
      </c>
      <c r="T891" s="74" t="str">
        <f>""</f>
        <v/>
      </c>
      <c r="U891" s="74" t="str">
        <f>""</f>
        <v/>
      </c>
      <c r="V891" s="74" t="str">
        <f>""</f>
        <v/>
      </c>
      <c r="W891" s="74" t="str">
        <f>""</f>
        <v/>
      </c>
      <c r="X891" s="74" t="str">
        <f>""</f>
        <v/>
      </c>
      <c r="Y891" s="74" t="str">
        <f>""</f>
        <v/>
      </c>
      <c r="Z891" s="74" t="str">
        <f>""</f>
        <v/>
      </c>
    </row>
    <row r="892" spans="13:26" s="74" customFormat="1" ht="14.25" x14ac:dyDescent="0.2">
      <c r="M892" s="154" t="str">
        <f>""</f>
        <v/>
      </c>
      <c r="N892" s="74" t="str">
        <f>""</f>
        <v/>
      </c>
      <c r="O892" s="154" t="s">
        <v>271</v>
      </c>
      <c r="P892" s="74" t="str">
        <f>""</f>
        <v/>
      </c>
      <c r="Q892" s="154" t="str">
        <f>""</f>
        <v/>
      </c>
      <c r="R892" s="74" t="str">
        <f>""</f>
        <v/>
      </c>
      <c r="S892" s="74" t="str">
        <f>""</f>
        <v/>
      </c>
      <c r="T892" s="74" t="str">
        <f>""</f>
        <v/>
      </c>
      <c r="U892" s="74" t="str">
        <f>""</f>
        <v/>
      </c>
      <c r="V892" s="74" t="str">
        <f>""</f>
        <v/>
      </c>
      <c r="W892" s="74" t="str">
        <f>""</f>
        <v/>
      </c>
      <c r="X892" s="74" t="str">
        <f>""</f>
        <v/>
      </c>
      <c r="Y892" s="74" t="str">
        <f>""</f>
        <v/>
      </c>
      <c r="Z892" s="74" t="str">
        <f>""</f>
        <v/>
      </c>
    </row>
    <row r="893" spans="13:26" s="74" customFormat="1" ht="14.25" x14ac:dyDescent="0.2">
      <c r="M893" s="154" t="str">
        <f>""</f>
        <v/>
      </c>
      <c r="N893" s="74" t="str">
        <f>""</f>
        <v/>
      </c>
      <c r="O893" s="154" t="s">
        <v>271</v>
      </c>
      <c r="P893" s="74" t="str">
        <f>""</f>
        <v/>
      </c>
      <c r="Q893" s="154" t="str">
        <f>""</f>
        <v/>
      </c>
      <c r="R893" s="74" t="str">
        <f>""</f>
        <v/>
      </c>
      <c r="S893" s="74" t="str">
        <f>""</f>
        <v/>
      </c>
      <c r="T893" s="74" t="str">
        <f>""</f>
        <v/>
      </c>
      <c r="U893" s="74" t="str">
        <f>""</f>
        <v/>
      </c>
      <c r="V893" s="74" t="str">
        <f>""</f>
        <v/>
      </c>
      <c r="W893" s="74" t="str">
        <f>""</f>
        <v/>
      </c>
      <c r="X893" s="74" t="str">
        <f>""</f>
        <v/>
      </c>
      <c r="Y893" s="74" t="str">
        <f>""</f>
        <v/>
      </c>
      <c r="Z893" s="74" t="str">
        <f>""</f>
        <v/>
      </c>
    </row>
    <row r="894" spans="13:26" s="74" customFormat="1" ht="14.25" x14ac:dyDescent="0.2">
      <c r="M894" s="154" t="str">
        <f>""</f>
        <v/>
      </c>
      <c r="N894" s="74" t="str">
        <f>""</f>
        <v/>
      </c>
      <c r="O894" s="154" t="s">
        <v>271</v>
      </c>
      <c r="P894" s="74" t="str">
        <f>""</f>
        <v/>
      </c>
      <c r="Q894" s="154" t="str">
        <f>""</f>
        <v/>
      </c>
      <c r="R894" s="74" t="str">
        <f>""</f>
        <v/>
      </c>
      <c r="S894" s="74" t="str">
        <f>""</f>
        <v/>
      </c>
      <c r="T894" s="74" t="str">
        <f>""</f>
        <v/>
      </c>
      <c r="U894" s="74" t="str">
        <f>""</f>
        <v/>
      </c>
      <c r="V894" s="74" t="str">
        <f>""</f>
        <v/>
      </c>
      <c r="W894" s="74" t="str">
        <f>""</f>
        <v/>
      </c>
      <c r="X894" s="74" t="str">
        <f>""</f>
        <v/>
      </c>
      <c r="Y894" s="74" t="str">
        <f>""</f>
        <v/>
      </c>
      <c r="Z894" s="74" t="str">
        <f>""</f>
        <v/>
      </c>
    </row>
    <row r="895" spans="13:26" s="74" customFormat="1" ht="14.25" x14ac:dyDescent="0.2">
      <c r="M895" s="154" t="str">
        <f>""</f>
        <v/>
      </c>
      <c r="N895" s="74" t="str">
        <f>""</f>
        <v/>
      </c>
      <c r="O895" s="154" t="s">
        <v>271</v>
      </c>
      <c r="P895" s="74" t="str">
        <f>""</f>
        <v/>
      </c>
      <c r="Q895" s="154" t="str">
        <f>""</f>
        <v/>
      </c>
      <c r="R895" s="74" t="str">
        <f>""</f>
        <v/>
      </c>
      <c r="S895" s="74" t="str">
        <f>""</f>
        <v/>
      </c>
      <c r="T895" s="74" t="str">
        <f>""</f>
        <v/>
      </c>
      <c r="U895" s="74" t="str">
        <f>""</f>
        <v/>
      </c>
      <c r="V895" s="74" t="str">
        <f>""</f>
        <v/>
      </c>
      <c r="W895" s="74" t="str">
        <f>""</f>
        <v/>
      </c>
      <c r="X895" s="74" t="str">
        <f>""</f>
        <v/>
      </c>
      <c r="Y895" s="74" t="str">
        <f>""</f>
        <v/>
      </c>
      <c r="Z895" s="74" t="str">
        <f>""</f>
        <v/>
      </c>
    </row>
    <row r="896" spans="13:26" s="74" customFormat="1" ht="14.25" x14ac:dyDescent="0.2">
      <c r="M896" s="154" t="str">
        <f>""</f>
        <v/>
      </c>
      <c r="N896" s="74" t="str">
        <f>""</f>
        <v/>
      </c>
      <c r="O896" s="154" t="s">
        <v>271</v>
      </c>
      <c r="P896" s="74" t="str">
        <f>""</f>
        <v/>
      </c>
      <c r="Q896" s="154" t="str">
        <f>""</f>
        <v/>
      </c>
      <c r="R896" s="74" t="str">
        <f>""</f>
        <v/>
      </c>
      <c r="S896" s="74" t="str">
        <f>""</f>
        <v/>
      </c>
      <c r="T896" s="74" t="str">
        <f>""</f>
        <v/>
      </c>
      <c r="U896" s="74" t="str">
        <f>""</f>
        <v/>
      </c>
      <c r="V896" s="74" t="str">
        <f>""</f>
        <v/>
      </c>
      <c r="W896" s="74" t="str">
        <f>""</f>
        <v/>
      </c>
      <c r="X896" s="74" t="str">
        <f>""</f>
        <v/>
      </c>
      <c r="Y896" s="74" t="str">
        <f>""</f>
        <v/>
      </c>
      <c r="Z896" s="74" t="str">
        <f>""</f>
        <v/>
      </c>
    </row>
    <row r="897" spans="13:26" s="74" customFormat="1" ht="14.25" x14ac:dyDescent="0.2">
      <c r="M897" s="154" t="str">
        <f>""</f>
        <v/>
      </c>
      <c r="N897" s="74" t="str">
        <f>""</f>
        <v/>
      </c>
      <c r="O897" s="154" t="s">
        <v>271</v>
      </c>
      <c r="P897" s="74" t="str">
        <f>""</f>
        <v/>
      </c>
      <c r="Q897" s="154" t="str">
        <f>""</f>
        <v/>
      </c>
      <c r="R897" s="74" t="str">
        <f>""</f>
        <v/>
      </c>
      <c r="S897" s="74" t="str">
        <f>""</f>
        <v/>
      </c>
      <c r="T897" s="74" t="str">
        <f>""</f>
        <v/>
      </c>
      <c r="U897" s="74" t="str">
        <f>""</f>
        <v/>
      </c>
      <c r="V897" s="74" t="str">
        <f>""</f>
        <v/>
      </c>
      <c r="W897" s="74" t="str">
        <f>""</f>
        <v/>
      </c>
      <c r="X897" s="74" t="str">
        <f>""</f>
        <v/>
      </c>
      <c r="Y897" s="74" t="str">
        <f>""</f>
        <v/>
      </c>
      <c r="Z897" s="74" t="str">
        <f>""</f>
        <v/>
      </c>
    </row>
    <row r="898" spans="13:26" s="74" customFormat="1" ht="14.25" x14ac:dyDescent="0.2">
      <c r="M898" s="154" t="str">
        <f>""</f>
        <v/>
      </c>
      <c r="N898" s="74" t="str">
        <f>""</f>
        <v/>
      </c>
      <c r="O898" s="154" t="s">
        <v>271</v>
      </c>
      <c r="P898" s="74" t="str">
        <f>""</f>
        <v/>
      </c>
      <c r="Q898" s="154" t="str">
        <f>""</f>
        <v/>
      </c>
      <c r="R898" s="74" t="str">
        <f>""</f>
        <v/>
      </c>
      <c r="S898" s="74" t="str">
        <f>""</f>
        <v/>
      </c>
      <c r="T898" s="74" t="str">
        <f>""</f>
        <v/>
      </c>
      <c r="U898" s="74" t="str">
        <f>""</f>
        <v/>
      </c>
      <c r="V898" s="74" t="str">
        <f>""</f>
        <v/>
      </c>
      <c r="W898" s="74" t="str">
        <f>""</f>
        <v/>
      </c>
      <c r="X898" s="74" t="str">
        <f>""</f>
        <v/>
      </c>
      <c r="Y898" s="74" t="str">
        <f>""</f>
        <v/>
      </c>
      <c r="Z898" s="74" t="str">
        <f>""</f>
        <v/>
      </c>
    </row>
    <row r="899" spans="13:26" s="74" customFormat="1" ht="14.25" x14ac:dyDescent="0.2">
      <c r="M899" s="154" t="str">
        <f>""</f>
        <v/>
      </c>
      <c r="N899" s="74" t="str">
        <f>""</f>
        <v/>
      </c>
      <c r="O899" s="154" t="s">
        <v>271</v>
      </c>
      <c r="P899" s="74" t="str">
        <f>""</f>
        <v/>
      </c>
      <c r="Q899" s="154" t="str">
        <f>""</f>
        <v/>
      </c>
      <c r="R899" s="74" t="str">
        <f>""</f>
        <v/>
      </c>
      <c r="S899" s="74" t="str">
        <f>""</f>
        <v/>
      </c>
      <c r="T899" s="74" t="str">
        <f>""</f>
        <v/>
      </c>
      <c r="U899" s="74" t="str">
        <f>""</f>
        <v/>
      </c>
      <c r="V899" s="74" t="str">
        <f>""</f>
        <v/>
      </c>
      <c r="W899" s="74" t="str">
        <f>""</f>
        <v/>
      </c>
      <c r="X899" s="74" t="str">
        <f>""</f>
        <v/>
      </c>
      <c r="Y899" s="74" t="str">
        <f>""</f>
        <v/>
      </c>
      <c r="Z899" s="74" t="str">
        <f>""</f>
        <v/>
      </c>
    </row>
    <row r="900" spans="13:26" s="74" customFormat="1" ht="14.25" x14ac:dyDescent="0.2">
      <c r="M900" s="154" t="str">
        <f>""</f>
        <v/>
      </c>
      <c r="N900" s="74" t="str">
        <f>""</f>
        <v/>
      </c>
      <c r="O900" s="154" t="s">
        <v>271</v>
      </c>
      <c r="P900" s="74" t="str">
        <f>""</f>
        <v/>
      </c>
      <c r="Q900" s="154" t="str">
        <f>""</f>
        <v/>
      </c>
      <c r="R900" s="74" t="str">
        <f>""</f>
        <v/>
      </c>
      <c r="S900" s="74" t="str">
        <f>""</f>
        <v/>
      </c>
      <c r="T900" s="74" t="str">
        <f>""</f>
        <v/>
      </c>
      <c r="U900" s="74" t="str">
        <f>""</f>
        <v/>
      </c>
      <c r="V900" s="74" t="str">
        <f>""</f>
        <v/>
      </c>
      <c r="W900" s="74" t="str">
        <f>""</f>
        <v/>
      </c>
      <c r="X900" s="74" t="str">
        <f>""</f>
        <v/>
      </c>
      <c r="Y900" s="74" t="str">
        <f>""</f>
        <v/>
      </c>
      <c r="Z900" s="74" t="str">
        <f>""</f>
        <v/>
      </c>
    </row>
    <row r="901" spans="13:26" s="74" customFormat="1" ht="14.25" x14ac:dyDescent="0.2">
      <c r="M901" s="154" t="str">
        <f>""</f>
        <v/>
      </c>
      <c r="N901" s="74" t="str">
        <f>""</f>
        <v/>
      </c>
      <c r="O901" s="154" t="s">
        <v>271</v>
      </c>
      <c r="P901" s="74" t="str">
        <f>""</f>
        <v/>
      </c>
      <c r="Q901" s="154" t="str">
        <f>""</f>
        <v/>
      </c>
      <c r="R901" s="74" t="str">
        <f>""</f>
        <v/>
      </c>
      <c r="S901" s="74" t="str">
        <f>""</f>
        <v/>
      </c>
      <c r="T901" s="74" t="str">
        <f>""</f>
        <v/>
      </c>
      <c r="U901" s="74" t="str">
        <f>""</f>
        <v/>
      </c>
      <c r="V901" s="74" t="str">
        <f>""</f>
        <v/>
      </c>
      <c r="W901" s="74" t="str">
        <f>""</f>
        <v/>
      </c>
      <c r="X901" s="74" t="str">
        <f>""</f>
        <v/>
      </c>
      <c r="Y901" s="74" t="str">
        <f>""</f>
        <v/>
      </c>
      <c r="Z901" s="74" t="str">
        <f>""</f>
        <v/>
      </c>
    </row>
    <row r="902" spans="13:26" s="74" customFormat="1" ht="14.25" x14ac:dyDescent="0.2">
      <c r="M902" s="154" t="str">
        <f>""</f>
        <v/>
      </c>
      <c r="N902" s="74" t="str">
        <f>""</f>
        <v/>
      </c>
      <c r="O902" s="154" t="s">
        <v>271</v>
      </c>
      <c r="P902" s="74" t="str">
        <f>""</f>
        <v/>
      </c>
      <c r="Q902" s="154" t="str">
        <f>""</f>
        <v/>
      </c>
      <c r="R902" s="74" t="str">
        <f>""</f>
        <v/>
      </c>
      <c r="S902" s="74" t="str">
        <f>""</f>
        <v/>
      </c>
      <c r="T902" s="74" t="str">
        <f>""</f>
        <v/>
      </c>
      <c r="U902" s="74" t="str">
        <f>""</f>
        <v/>
      </c>
      <c r="V902" s="74" t="str">
        <f>""</f>
        <v/>
      </c>
      <c r="W902" s="74" t="str">
        <f>""</f>
        <v/>
      </c>
      <c r="X902" s="74" t="str">
        <f>""</f>
        <v/>
      </c>
      <c r="Y902" s="74" t="str">
        <f>""</f>
        <v/>
      </c>
      <c r="Z902" s="74" t="str">
        <f>""</f>
        <v/>
      </c>
    </row>
    <row r="903" spans="13:26" s="74" customFormat="1" ht="14.25" x14ac:dyDescent="0.2">
      <c r="M903" s="154" t="str">
        <f>""</f>
        <v/>
      </c>
      <c r="N903" s="74" t="str">
        <f>""</f>
        <v/>
      </c>
      <c r="O903" s="154" t="s">
        <v>271</v>
      </c>
      <c r="P903" s="74" t="str">
        <f>""</f>
        <v/>
      </c>
      <c r="Q903" s="154" t="str">
        <f>""</f>
        <v/>
      </c>
      <c r="R903" s="74" t="str">
        <f>""</f>
        <v/>
      </c>
      <c r="S903" s="74" t="str">
        <f>""</f>
        <v/>
      </c>
      <c r="T903" s="74" t="str">
        <f>""</f>
        <v/>
      </c>
      <c r="U903" s="74" t="str">
        <f>""</f>
        <v/>
      </c>
      <c r="V903" s="74" t="str">
        <f>""</f>
        <v/>
      </c>
      <c r="W903" s="74" t="str">
        <f>""</f>
        <v/>
      </c>
      <c r="X903" s="74" t="str">
        <f>""</f>
        <v/>
      </c>
      <c r="Y903" s="74" t="str">
        <f>""</f>
        <v/>
      </c>
      <c r="Z903" s="74" t="str">
        <f>""</f>
        <v/>
      </c>
    </row>
    <row r="904" spans="13:26" s="74" customFormat="1" ht="14.25" x14ac:dyDescent="0.2">
      <c r="M904" s="154" t="str">
        <f>""</f>
        <v/>
      </c>
      <c r="N904" s="74" t="str">
        <f>""</f>
        <v/>
      </c>
      <c r="O904" s="154" t="s">
        <v>271</v>
      </c>
      <c r="P904" s="74" t="str">
        <f>""</f>
        <v/>
      </c>
      <c r="Q904" s="154" t="str">
        <f>""</f>
        <v/>
      </c>
      <c r="R904" s="74" t="str">
        <f>""</f>
        <v/>
      </c>
      <c r="S904" s="74" t="str">
        <f>""</f>
        <v/>
      </c>
      <c r="T904" s="74" t="str">
        <f>""</f>
        <v/>
      </c>
      <c r="U904" s="74" t="str">
        <f>""</f>
        <v/>
      </c>
      <c r="V904" s="74" t="str">
        <f>""</f>
        <v/>
      </c>
      <c r="W904" s="74" t="str">
        <f>""</f>
        <v/>
      </c>
      <c r="X904" s="74" t="str">
        <f>""</f>
        <v/>
      </c>
      <c r="Y904" s="74" t="str">
        <f>""</f>
        <v/>
      </c>
      <c r="Z904" s="74" t="str">
        <f>""</f>
        <v/>
      </c>
    </row>
    <row r="905" spans="13:26" s="74" customFormat="1" ht="14.25" x14ac:dyDescent="0.2">
      <c r="M905" s="154" t="str">
        <f>""</f>
        <v/>
      </c>
      <c r="N905" s="74" t="str">
        <f>""</f>
        <v/>
      </c>
      <c r="O905" s="154" t="s">
        <v>271</v>
      </c>
      <c r="P905" s="74" t="str">
        <f>""</f>
        <v/>
      </c>
      <c r="Q905" s="154" t="str">
        <f>""</f>
        <v/>
      </c>
      <c r="R905" s="74" t="str">
        <f>""</f>
        <v/>
      </c>
      <c r="S905" s="74" t="str">
        <f>""</f>
        <v/>
      </c>
      <c r="T905" s="74" t="str">
        <f>""</f>
        <v/>
      </c>
      <c r="U905" s="74" t="str">
        <f>""</f>
        <v/>
      </c>
      <c r="V905" s="74" t="str">
        <f>""</f>
        <v/>
      </c>
      <c r="W905" s="74" t="str">
        <f>""</f>
        <v/>
      </c>
      <c r="X905" s="74" t="str">
        <f>""</f>
        <v/>
      </c>
      <c r="Y905" s="74" t="str">
        <f>""</f>
        <v/>
      </c>
      <c r="Z905" s="74" t="str">
        <f>""</f>
        <v/>
      </c>
    </row>
    <row r="906" spans="13:26" s="74" customFormat="1" ht="14.25" x14ac:dyDescent="0.2">
      <c r="M906" s="154" t="str">
        <f>""</f>
        <v/>
      </c>
      <c r="N906" s="74" t="str">
        <f>""</f>
        <v/>
      </c>
      <c r="O906" s="154" t="s">
        <v>271</v>
      </c>
      <c r="P906" s="74" t="str">
        <f>""</f>
        <v/>
      </c>
      <c r="Q906" s="154" t="str">
        <f>""</f>
        <v/>
      </c>
      <c r="R906" s="74" t="str">
        <f>""</f>
        <v/>
      </c>
      <c r="S906" s="74" t="str">
        <f>""</f>
        <v/>
      </c>
      <c r="T906" s="74" t="str">
        <f>""</f>
        <v/>
      </c>
      <c r="U906" s="74" t="str">
        <f>""</f>
        <v/>
      </c>
      <c r="V906" s="74" t="str">
        <f>""</f>
        <v/>
      </c>
      <c r="W906" s="74" t="str">
        <f>""</f>
        <v/>
      </c>
      <c r="X906" s="74" t="str">
        <f>""</f>
        <v/>
      </c>
      <c r="Y906" s="74" t="str">
        <f>""</f>
        <v/>
      </c>
      <c r="Z906" s="74" t="str">
        <f>""</f>
        <v/>
      </c>
    </row>
    <row r="907" spans="13:26" s="74" customFormat="1" ht="14.25" x14ac:dyDescent="0.2">
      <c r="M907" s="154" t="str">
        <f>""</f>
        <v/>
      </c>
      <c r="N907" s="74" t="str">
        <f>""</f>
        <v/>
      </c>
      <c r="O907" s="154" t="s">
        <v>271</v>
      </c>
      <c r="P907" s="74" t="str">
        <f>""</f>
        <v/>
      </c>
      <c r="Q907" s="154" t="str">
        <f>""</f>
        <v/>
      </c>
      <c r="R907" s="74" t="str">
        <f>""</f>
        <v/>
      </c>
      <c r="S907" s="74" t="str">
        <f>""</f>
        <v/>
      </c>
      <c r="T907" s="74" t="str">
        <f>""</f>
        <v/>
      </c>
      <c r="U907" s="74" t="str">
        <f>""</f>
        <v/>
      </c>
      <c r="V907" s="74" t="str">
        <f>""</f>
        <v/>
      </c>
      <c r="W907" s="74" t="str">
        <f>""</f>
        <v/>
      </c>
      <c r="X907" s="74" t="str">
        <f>""</f>
        <v/>
      </c>
      <c r="Y907" s="74" t="str">
        <f>""</f>
        <v/>
      </c>
      <c r="Z907" s="74" t="str">
        <f>""</f>
        <v/>
      </c>
    </row>
    <row r="908" spans="13:26" s="74" customFormat="1" ht="14.25" x14ac:dyDescent="0.2">
      <c r="M908" s="154" t="str">
        <f>""</f>
        <v/>
      </c>
      <c r="N908" s="74" t="str">
        <f>""</f>
        <v/>
      </c>
      <c r="O908" s="154" t="s">
        <v>271</v>
      </c>
      <c r="P908" s="74" t="str">
        <f>""</f>
        <v/>
      </c>
      <c r="Q908" s="154" t="str">
        <f>""</f>
        <v/>
      </c>
      <c r="R908" s="74" t="str">
        <f>""</f>
        <v/>
      </c>
      <c r="S908" s="74" t="str">
        <f>""</f>
        <v/>
      </c>
      <c r="T908" s="74" t="str">
        <f>""</f>
        <v/>
      </c>
      <c r="U908" s="74" t="str">
        <f>""</f>
        <v/>
      </c>
      <c r="V908" s="74" t="str">
        <f>""</f>
        <v/>
      </c>
      <c r="W908" s="74" t="str">
        <f>""</f>
        <v/>
      </c>
      <c r="X908" s="74" t="str">
        <f>""</f>
        <v/>
      </c>
      <c r="Y908" s="74" t="str">
        <f>""</f>
        <v/>
      </c>
      <c r="Z908" s="74" t="str">
        <f>""</f>
        <v/>
      </c>
    </row>
    <row r="909" spans="13:26" s="74" customFormat="1" ht="14.25" x14ac:dyDescent="0.2">
      <c r="M909" s="154" t="str">
        <f>""</f>
        <v/>
      </c>
      <c r="N909" s="74" t="str">
        <f>""</f>
        <v/>
      </c>
      <c r="O909" s="154" t="s">
        <v>271</v>
      </c>
      <c r="P909" s="74" t="str">
        <f>""</f>
        <v/>
      </c>
      <c r="Q909" s="154" t="str">
        <f>""</f>
        <v/>
      </c>
      <c r="R909" s="74" t="str">
        <f>""</f>
        <v/>
      </c>
      <c r="S909" s="74" t="str">
        <f>""</f>
        <v/>
      </c>
      <c r="T909" s="74" t="str">
        <f>""</f>
        <v/>
      </c>
      <c r="U909" s="74" t="str">
        <f>""</f>
        <v/>
      </c>
      <c r="V909" s="74" t="str">
        <f>""</f>
        <v/>
      </c>
      <c r="W909" s="74" t="str">
        <f>""</f>
        <v/>
      </c>
      <c r="X909" s="74" t="str">
        <f>""</f>
        <v/>
      </c>
      <c r="Y909" s="74" t="str">
        <f>""</f>
        <v/>
      </c>
      <c r="Z909" s="74" t="str">
        <f>""</f>
        <v/>
      </c>
    </row>
    <row r="910" spans="13:26" s="74" customFormat="1" ht="14.25" x14ac:dyDescent="0.2">
      <c r="M910" s="154" t="str">
        <f>""</f>
        <v/>
      </c>
      <c r="N910" s="74" t="str">
        <f>""</f>
        <v/>
      </c>
      <c r="O910" s="154" t="s">
        <v>271</v>
      </c>
      <c r="P910" s="74" t="str">
        <f>""</f>
        <v/>
      </c>
      <c r="Q910" s="154" t="str">
        <f>""</f>
        <v/>
      </c>
      <c r="R910" s="74" t="str">
        <f>""</f>
        <v/>
      </c>
      <c r="S910" s="74" t="str">
        <f>""</f>
        <v/>
      </c>
      <c r="T910" s="74" t="str">
        <f>""</f>
        <v/>
      </c>
      <c r="U910" s="74" t="str">
        <f>""</f>
        <v/>
      </c>
      <c r="V910" s="74" t="str">
        <f>""</f>
        <v/>
      </c>
      <c r="W910" s="74" t="str">
        <f>""</f>
        <v/>
      </c>
      <c r="X910" s="74" t="str">
        <f>""</f>
        <v/>
      </c>
      <c r="Y910" s="74" t="str">
        <f>""</f>
        <v/>
      </c>
      <c r="Z910" s="74" t="str">
        <f>""</f>
        <v/>
      </c>
    </row>
    <row r="911" spans="13:26" s="74" customFormat="1" ht="14.25" x14ac:dyDescent="0.2">
      <c r="M911" s="154" t="str">
        <f>""</f>
        <v/>
      </c>
      <c r="N911" s="74" t="str">
        <f>""</f>
        <v/>
      </c>
      <c r="O911" s="154" t="s">
        <v>271</v>
      </c>
      <c r="P911" s="74" t="str">
        <f>""</f>
        <v/>
      </c>
      <c r="Q911" s="154" t="str">
        <f>""</f>
        <v/>
      </c>
      <c r="R911" s="74" t="str">
        <f>""</f>
        <v/>
      </c>
      <c r="S911" s="74" t="str">
        <f>""</f>
        <v/>
      </c>
      <c r="T911" s="74" t="str">
        <f>""</f>
        <v/>
      </c>
      <c r="U911" s="74" t="str">
        <f>""</f>
        <v/>
      </c>
      <c r="V911" s="74" t="str">
        <f>""</f>
        <v/>
      </c>
      <c r="W911" s="74" t="str">
        <f>""</f>
        <v/>
      </c>
      <c r="X911" s="74" t="str">
        <f>""</f>
        <v/>
      </c>
      <c r="Y911" s="74" t="str">
        <f>""</f>
        <v/>
      </c>
      <c r="Z911" s="74" t="str">
        <f>""</f>
        <v/>
      </c>
    </row>
    <row r="912" spans="13:26" s="74" customFormat="1" ht="14.25" x14ac:dyDescent="0.2">
      <c r="M912" s="154" t="str">
        <f>""</f>
        <v/>
      </c>
      <c r="N912" s="74" t="str">
        <f>""</f>
        <v/>
      </c>
      <c r="O912" s="154" t="s">
        <v>271</v>
      </c>
      <c r="P912" s="74" t="str">
        <f>""</f>
        <v/>
      </c>
      <c r="Q912" s="154" t="str">
        <f>""</f>
        <v/>
      </c>
      <c r="R912" s="74" t="str">
        <f>""</f>
        <v/>
      </c>
      <c r="S912" s="74" t="str">
        <f>""</f>
        <v/>
      </c>
      <c r="T912" s="74" t="str">
        <f>""</f>
        <v/>
      </c>
      <c r="U912" s="74" t="str">
        <f>""</f>
        <v/>
      </c>
      <c r="V912" s="74" t="str">
        <f>""</f>
        <v/>
      </c>
      <c r="W912" s="74" t="str">
        <f>""</f>
        <v/>
      </c>
      <c r="X912" s="74" t="str">
        <f>""</f>
        <v/>
      </c>
      <c r="Y912" s="74" t="str">
        <f>""</f>
        <v/>
      </c>
      <c r="Z912" s="74" t="str">
        <f>""</f>
        <v/>
      </c>
    </row>
    <row r="913" spans="13:26" s="74" customFormat="1" ht="14.25" x14ac:dyDescent="0.2">
      <c r="M913" s="154" t="str">
        <f>""</f>
        <v/>
      </c>
      <c r="N913" s="74" t="str">
        <f>""</f>
        <v/>
      </c>
      <c r="O913" s="154" t="s">
        <v>271</v>
      </c>
      <c r="P913" s="74" t="str">
        <f>""</f>
        <v/>
      </c>
      <c r="Q913" s="154" t="str">
        <f>""</f>
        <v/>
      </c>
      <c r="R913" s="74" t="str">
        <f>""</f>
        <v/>
      </c>
      <c r="S913" s="74" t="str">
        <f>""</f>
        <v/>
      </c>
      <c r="T913" s="74" t="str">
        <f>""</f>
        <v/>
      </c>
      <c r="U913" s="74" t="str">
        <f>""</f>
        <v/>
      </c>
      <c r="V913" s="74" t="str">
        <f>""</f>
        <v/>
      </c>
      <c r="W913" s="74" t="str">
        <f>""</f>
        <v/>
      </c>
      <c r="X913" s="74" t="str">
        <f>""</f>
        <v/>
      </c>
      <c r="Y913" s="74" t="str">
        <f>""</f>
        <v/>
      </c>
      <c r="Z913" s="74" t="str">
        <f>""</f>
        <v/>
      </c>
    </row>
    <row r="914" spans="13:26" s="74" customFormat="1" ht="14.25" x14ac:dyDescent="0.2">
      <c r="M914" s="154" t="str">
        <f>""</f>
        <v/>
      </c>
      <c r="N914" s="74" t="str">
        <f>""</f>
        <v/>
      </c>
      <c r="O914" s="154" t="s">
        <v>271</v>
      </c>
      <c r="P914" s="74" t="str">
        <f>""</f>
        <v/>
      </c>
      <c r="Q914" s="154" t="str">
        <f>""</f>
        <v/>
      </c>
      <c r="R914" s="74" t="str">
        <f>""</f>
        <v/>
      </c>
      <c r="S914" s="74" t="str">
        <f>""</f>
        <v/>
      </c>
      <c r="T914" s="74" t="str">
        <f>""</f>
        <v/>
      </c>
      <c r="U914" s="74" t="str">
        <f>""</f>
        <v/>
      </c>
      <c r="V914" s="74" t="str">
        <f>""</f>
        <v/>
      </c>
      <c r="W914" s="74" t="str">
        <f>""</f>
        <v/>
      </c>
      <c r="X914" s="74" t="str">
        <f>""</f>
        <v/>
      </c>
      <c r="Y914" s="74" t="str">
        <f>""</f>
        <v/>
      </c>
      <c r="Z914" s="74" t="str">
        <f>""</f>
        <v/>
      </c>
    </row>
    <row r="915" spans="13:26" s="74" customFormat="1" ht="14.25" x14ac:dyDescent="0.2">
      <c r="M915" s="154" t="str">
        <f>""</f>
        <v/>
      </c>
      <c r="N915" s="74" t="str">
        <f>""</f>
        <v/>
      </c>
      <c r="O915" s="154" t="s">
        <v>271</v>
      </c>
      <c r="P915" s="74" t="str">
        <f>""</f>
        <v/>
      </c>
      <c r="Q915" s="154" t="str">
        <f>""</f>
        <v/>
      </c>
      <c r="R915" s="74" t="str">
        <f>""</f>
        <v/>
      </c>
      <c r="S915" s="74" t="str">
        <f>""</f>
        <v/>
      </c>
      <c r="T915" s="74" t="str">
        <f>""</f>
        <v/>
      </c>
      <c r="U915" s="74" t="str">
        <f>""</f>
        <v/>
      </c>
      <c r="V915" s="74" t="str">
        <f>""</f>
        <v/>
      </c>
      <c r="W915" s="74" t="str">
        <f>""</f>
        <v/>
      </c>
      <c r="X915" s="74" t="str">
        <f>""</f>
        <v/>
      </c>
      <c r="Y915" s="74" t="str">
        <f>""</f>
        <v/>
      </c>
      <c r="Z915" s="74" t="str">
        <f>""</f>
        <v/>
      </c>
    </row>
    <row r="916" spans="13:26" s="74" customFormat="1" ht="14.25" x14ac:dyDescent="0.2">
      <c r="M916" s="154" t="str">
        <f>""</f>
        <v/>
      </c>
      <c r="N916" s="74" t="str">
        <f>""</f>
        <v/>
      </c>
      <c r="O916" s="154" t="s">
        <v>271</v>
      </c>
      <c r="P916" s="74" t="str">
        <f>""</f>
        <v/>
      </c>
      <c r="Q916" s="154" t="str">
        <f>""</f>
        <v/>
      </c>
      <c r="R916" s="74" t="str">
        <f>""</f>
        <v/>
      </c>
      <c r="S916" s="74" t="str">
        <f>""</f>
        <v/>
      </c>
      <c r="T916" s="74" t="str">
        <f>""</f>
        <v/>
      </c>
      <c r="U916" s="74" t="str">
        <f>""</f>
        <v/>
      </c>
      <c r="V916" s="74" t="str">
        <f>""</f>
        <v/>
      </c>
      <c r="W916" s="74" t="str">
        <f>""</f>
        <v/>
      </c>
      <c r="X916" s="74" t="str">
        <f>""</f>
        <v/>
      </c>
      <c r="Y916" s="74" t="str">
        <f>""</f>
        <v/>
      </c>
      <c r="Z916" s="74" t="str">
        <f>""</f>
        <v/>
      </c>
    </row>
    <row r="917" spans="13:26" s="74" customFormat="1" ht="14.25" x14ac:dyDescent="0.2">
      <c r="M917" s="154" t="str">
        <f>""</f>
        <v/>
      </c>
      <c r="N917" s="74" t="str">
        <f>""</f>
        <v/>
      </c>
      <c r="O917" s="154" t="s">
        <v>271</v>
      </c>
      <c r="P917" s="74" t="str">
        <f>""</f>
        <v/>
      </c>
      <c r="Q917" s="154" t="str">
        <f>""</f>
        <v/>
      </c>
      <c r="R917" s="74" t="str">
        <f>""</f>
        <v/>
      </c>
      <c r="S917" s="74" t="str">
        <f>""</f>
        <v/>
      </c>
      <c r="T917" s="74" t="str">
        <f>""</f>
        <v/>
      </c>
      <c r="U917" s="74" t="str">
        <f>""</f>
        <v/>
      </c>
      <c r="V917" s="74" t="str">
        <f>""</f>
        <v/>
      </c>
      <c r="W917" s="74" t="str">
        <f>""</f>
        <v/>
      </c>
      <c r="X917" s="74" t="str">
        <f>""</f>
        <v/>
      </c>
      <c r="Y917" s="74" t="str">
        <f>""</f>
        <v/>
      </c>
      <c r="Z917" s="74" t="str">
        <f>""</f>
        <v/>
      </c>
    </row>
    <row r="918" spans="13:26" s="74" customFormat="1" ht="14.25" x14ac:dyDescent="0.2">
      <c r="M918" s="154" t="str">
        <f>""</f>
        <v/>
      </c>
      <c r="N918" s="74" t="str">
        <f>""</f>
        <v/>
      </c>
      <c r="O918" s="154" t="s">
        <v>271</v>
      </c>
      <c r="P918" s="74" t="str">
        <f>""</f>
        <v/>
      </c>
      <c r="Q918" s="154" t="str">
        <f>""</f>
        <v/>
      </c>
      <c r="R918" s="74" t="str">
        <f>""</f>
        <v/>
      </c>
      <c r="S918" s="74" t="str">
        <f>""</f>
        <v/>
      </c>
      <c r="T918" s="74" t="str">
        <f>""</f>
        <v/>
      </c>
      <c r="U918" s="74" t="str">
        <f>""</f>
        <v/>
      </c>
      <c r="V918" s="74" t="str">
        <f>""</f>
        <v/>
      </c>
      <c r="W918" s="74" t="str">
        <f>""</f>
        <v/>
      </c>
      <c r="X918" s="74" t="str">
        <f>""</f>
        <v/>
      </c>
      <c r="Y918" s="74" t="str">
        <f>""</f>
        <v/>
      </c>
      <c r="Z918" s="74" t="str">
        <f>""</f>
        <v/>
      </c>
    </row>
    <row r="919" spans="13:26" s="74" customFormat="1" ht="14.25" x14ac:dyDescent="0.2">
      <c r="M919" s="154" t="str">
        <f>""</f>
        <v/>
      </c>
      <c r="N919" s="74" t="str">
        <f>""</f>
        <v/>
      </c>
      <c r="O919" s="154" t="s">
        <v>271</v>
      </c>
      <c r="P919" s="74" t="str">
        <f>""</f>
        <v/>
      </c>
      <c r="Q919" s="154" t="str">
        <f>""</f>
        <v/>
      </c>
      <c r="R919" s="74" t="str">
        <f>""</f>
        <v/>
      </c>
      <c r="S919" s="74" t="str">
        <f>""</f>
        <v/>
      </c>
      <c r="T919" s="74" t="str">
        <f>""</f>
        <v/>
      </c>
      <c r="U919" s="74" t="str">
        <f>""</f>
        <v/>
      </c>
      <c r="V919" s="74" t="str">
        <f>""</f>
        <v/>
      </c>
      <c r="W919" s="74" t="str">
        <f>""</f>
        <v/>
      </c>
      <c r="X919" s="74" t="str">
        <f>""</f>
        <v/>
      </c>
      <c r="Y919" s="74" t="str">
        <f>""</f>
        <v/>
      </c>
      <c r="Z919" s="74" t="str">
        <f>""</f>
        <v/>
      </c>
    </row>
    <row r="920" spans="13:26" s="74" customFormat="1" ht="14.25" x14ac:dyDescent="0.2">
      <c r="M920" s="154" t="str">
        <f>""</f>
        <v/>
      </c>
      <c r="N920" s="74" t="str">
        <f>""</f>
        <v/>
      </c>
      <c r="O920" s="154" t="s">
        <v>271</v>
      </c>
      <c r="P920" s="74" t="str">
        <f>""</f>
        <v/>
      </c>
      <c r="Q920" s="154" t="str">
        <f>""</f>
        <v/>
      </c>
      <c r="R920" s="74" t="str">
        <f>""</f>
        <v/>
      </c>
      <c r="S920" s="74" t="str">
        <f>""</f>
        <v/>
      </c>
      <c r="T920" s="74" t="str">
        <f>""</f>
        <v/>
      </c>
      <c r="U920" s="74" t="str">
        <f>""</f>
        <v/>
      </c>
      <c r="V920" s="74" t="str">
        <f>""</f>
        <v/>
      </c>
      <c r="W920" s="74" t="str">
        <f>""</f>
        <v/>
      </c>
      <c r="X920" s="74" t="str">
        <f>""</f>
        <v/>
      </c>
      <c r="Y920" s="74" t="str">
        <f>""</f>
        <v/>
      </c>
      <c r="Z920" s="74" t="str">
        <f>""</f>
        <v/>
      </c>
    </row>
    <row r="921" spans="13:26" s="74" customFormat="1" ht="14.25" x14ac:dyDescent="0.2">
      <c r="M921" s="154" t="str">
        <f>""</f>
        <v/>
      </c>
      <c r="N921" s="74" t="str">
        <f>""</f>
        <v/>
      </c>
      <c r="O921" s="154" t="s">
        <v>271</v>
      </c>
      <c r="P921" s="74" t="str">
        <f>""</f>
        <v/>
      </c>
      <c r="Q921" s="154" t="str">
        <f>""</f>
        <v/>
      </c>
      <c r="R921" s="74" t="str">
        <f>""</f>
        <v/>
      </c>
      <c r="S921" s="74" t="str">
        <f>""</f>
        <v/>
      </c>
      <c r="T921" s="74" t="str">
        <f>""</f>
        <v/>
      </c>
      <c r="U921" s="74" t="str">
        <f>""</f>
        <v/>
      </c>
      <c r="V921" s="74" t="str">
        <f>""</f>
        <v/>
      </c>
      <c r="W921" s="74" t="str">
        <f>""</f>
        <v/>
      </c>
      <c r="X921" s="74" t="str">
        <f>""</f>
        <v/>
      </c>
      <c r="Y921" s="74" t="str">
        <f>""</f>
        <v/>
      </c>
      <c r="Z921" s="74" t="str">
        <f>""</f>
        <v/>
      </c>
    </row>
    <row r="922" spans="13:26" s="74" customFormat="1" ht="14.25" x14ac:dyDescent="0.2">
      <c r="M922" s="154" t="str">
        <f>""</f>
        <v/>
      </c>
      <c r="N922" s="74" t="str">
        <f>""</f>
        <v/>
      </c>
      <c r="O922" s="154" t="s">
        <v>271</v>
      </c>
      <c r="P922" s="74" t="str">
        <f>""</f>
        <v/>
      </c>
      <c r="Q922" s="154" t="str">
        <f>""</f>
        <v/>
      </c>
      <c r="R922" s="74" t="str">
        <f>""</f>
        <v/>
      </c>
      <c r="S922" s="74" t="str">
        <f>""</f>
        <v/>
      </c>
      <c r="T922" s="74" t="str">
        <f>""</f>
        <v/>
      </c>
      <c r="U922" s="74" t="str">
        <f>""</f>
        <v/>
      </c>
      <c r="V922" s="74" t="str">
        <f>""</f>
        <v/>
      </c>
      <c r="W922" s="74" t="str">
        <f>""</f>
        <v/>
      </c>
      <c r="X922" s="74" t="str">
        <f>""</f>
        <v/>
      </c>
      <c r="Y922" s="74" t="str">
        <f>""</f>
        <v/>
      </c>
      <c r="Z922" s="74" t="str">
        <f>""</f>
        <v/>
      </c>
    </row>
    <row r="923" spans="13:26" s="74" customFormat="1" ht="14.25" x14ac:dyDescent="0.2">
      <c r="M923" s="154" t="str">
        <f>""</f>
        <v/>
      </c>
      <c r="N923" s="74" t="str">
        <f>""</f>
        <v/>
      </c>
      <c r="O923" s="154" t="s">
        <v>271</v>
      </c>
      <c r="P923" s="74" t="str">
        <f>""</f>
        <v/>
      </c>
      <c r="Q923" s="154" t="str">
        <f>""</f>
        <v/>
      </c>
      <c r="R923" s="74" t="str">
        <f>""</f>
        <v/>
      </c>
      <c r="S923" s="74" t="str">
        <f>""</f>
        <v/>
      </c>
      <c r="T923" s="74" t="str">
        <f>""</f>
        <v/>
      </c>
      <c r="U923" s="74" t="str">
        <f>""</f>
        <v/>
      </c>
      <c r="V923" s="74" t="str">
        <f>""</f>
        <v/>
      </c>
      <c r="W923" s="74" t="str">
        <f>""</f>
        <v/>
      </c>
      <c r="X923" s="74" t="str">
        <f>""</f>
        <v/>
      </c>
      <c r="Y923" s="74" t="str">
        <f>""</f>
        <v/>
      </c>
      <c r="Z923" s="74" t="str">
        <f>""</f>
        <v/>
      </c>
    </row>
    <row r="924" spans="13:26" s="74" customFormat="1" ht="14.25" x14ac:dyDescent="0.2">
      <c r="M924" s="154" t="str">
        <f>""</f>
        <v/>
      </c>
      <c r="N924" s="74" t="str">
        <f>""</f>
        <v/>
      </c>
      <c r="O924" s="154" t="s">
        <v>271</v>
      </c>
      <c r="P924" s="74" t="str">
        <f>""</f>
        <v/>
      </c>
      <c r="Q924" s="154" t="str">
        <f>""</f>
        <v/>
      </c>
      <c r="R924" s="74" t="str">
        <f>""</f>
        <v/>
      </c>
      <c r="S924" s="74" t="str">
        <f>""</f>
        <v/>
      </c>
      <c r="T924" s="74" t="str">
        <f>""</f>
        <v/>
      </c>
      <c r="U924" s="74" t="str">
        <f>""</f>
        <v/>
      </c>
      <c r="V924" s="74" t="str">
        <f>""</f>
        <v/>
      </c>
      <c r="W924" s="74" t="str">
        <f>""</f>
        <v/>
      </c>
      <c r="X924" s="74" t="str">
        <f>""</f>
        <v/>
      </c>
      <c r="Y924" s="74" t="str">
        <f>""</f>
        <v/>
      </c>
      <c r="Z924" s="74" t="str">
        <f>""</f>
        <v/>
      </c>
    </row>
    <row r="925" spans="13:26" s="74" customFormat="1" ht="14.25" x14ac:dyDescent="0.2">
      <c r="M925" s="154" t="str">
        <f>""</f>
        <v/>
      </c>
      <c r="N925" s="74" t="str">
        <f>""</f>
        <v/>
      </c>
      <c r="O925" s="154" t="s">
        <v>271</v>
      </c>
      <c r="P925" s="74" t="str">
        <f>""</f>
        <v/>
      </c>
      <c r="Q925" s="154" t="str">
        <f>""</f>
        <v/>
      </c>
      <c r="R925" s="74" t="str">
        <f>""</f>
        <v/>
      </c>
      <c r="S925" s="74" t="str">
        <f>""</f>
        <v/>
      </c>
      <c r="T925" s="74" t="str">
        <f>""</f>
        <v/>
      </c>
      <c r="U925" s="74" t="str">
        <f>""</f>
        <v/>
      </c>
      <c r="V925" s="74" t="str">
        <f>""</f>
        <v/>
      </c>
      <c r="W925" s="74" t="str">
        <f>""</f>
        <v/>
      </c>
      <c r="X925" s="74" t="str">
        <f>""</f>
        <v/>
      </c>
      <c r="Y925" s="74" t="str">
        <f>""</f>
        <v/>
      </c>
      <c r="Z925" s="74" t="str">
        <f>""</f>
        <v/>
      </c>
    </row>
    <row r="926" spans="13:26" s="74" customFormat="1" ht="14.25" x14ac:dyDescent="0.2">
      <c r="M926" s="154" t="str">
        <f>""</f>
        <v/>
      </c>
      <c r="N926" s="74" t="str">
        <f>""</f>
        <v/>
      </c>
      <c r="O926" s="154" t="s">
        <v>271</v>
      </c>
      <c r="P926" s="74" t="str">
        <f>""</f>
        <v/>
      </c>
      <c r="Q926" s="154" t="str">
        <f>""</f>
        <v/>
      </c>
      <c r="R926" s="74" t="str">
        <f>""</f>
        <v/>
      </c>
      <c r="S926" s="74" t="str">
        <f>""</f>
        <v/>
      </c>
      <c r="T926" s="74" t="str">
        <f>""</f>
        <v/>
      </c>
      <c r="U926" s="74" t="str">
        <f>""</f>
        <v/>
      </c>
      <c r="V926" s="74" t="str">
        <f>""</f>
        <v/>
      </c>
      <c r="W926" s="74" t="str">
        <f>""</f>
        <v/>
      </c>
      <c r="X926" s="74" t="str">
        <f>""</f>
        <v/>
      </c>
      <c r="Y926" s="74" t="str">
        <f>""</f>
        <v/>
      </c>
      <c r="Z926" s="74" t="str">
        <f>""</f>
        <v/>
      </c>
    </row>
    <row r="927" spans="13:26" s="74" customFormat="1" ht="14.25" x14ac:dyDescent="0.2">
      <c r="M927" s="154" t="str">
        <f>""</f>
        <v/>
      </c>
      <c r="N927" s="74" t="str">
        <f>""</f>
        <v/>
      </c>
      <c r="O927" s="154" t="s">
        <v>271</v>
      </c>
      <c r="P927" s="74" t="str">
        <f>""</f>
        <v/>
      </c>
      <c r="Q927" s="154" t="str">
        <f>""</f>
        <v/>
      </c>
      <c r="R927" s="74" t="str">
        <f>""</f>
        <v/>
      </c>
      <c r="S927" s="74" t="str">
        <f>""</f>
        <v/>
      </c>
      <c r="T927" s="74" t="str">
        <f>""</f>
        <v/>
      </c>
      <c r="U927" s="74" t="str">
        <f>""</f>
        <v/>
      </c>
      <c r="V927" s="74" t="str">
        <f>""</f>
        <v/>
      </c>
      <c r="W927" s="74" t="str">
        <f>""</f>
        <v/>
      </c>
      <c r="X927" s="74" t="str">
        <f>""</f>
        <v/>
      </c>
      <c r="Y927" s="74" t="str">
        <f>""</f>
        <v/>
      </c>
      <c r="Z927" s="74" t="str">
        <f>""</f>
        <v/>
      </c>
    </row>
    <row r="928" spans="13:26" s="74" customFormat="1" ht="14.25" x14ac:dyDescent="0.2">
      <c r="M928" s="154" t="str">
        <f>""</f>
        <v/>
      </c>
      <c r="N928" s="74" t="str">
        <f>""</f>
        <v/>
      </c>
      <c r="O928" s="154" t="s">
        <v>271</v>
      </c>
      <c r="P928" s="74" t="str">
        <f>""</f>
        <v/>
      </c>
      <c r="Q928" s="154" t="str">
        <f>""</f>
        <v/>
      </c>
      <c r="R928" s="74" t="str">
        <f>""</f>
        <v/>
      </c>
      <c r="S928" s="74" t="str">
        <f>""</f>
        <v/>
      </c>
      <c r="T928" s="74" t="str">
        <f>""</f>
        <v/>
      </c>
      <c r="U928" s="74" t="str">
        <f>""</f>
        <v/>
      </c>
      <c r="V928" s="74" t="str">
        <f>""</f>
        <v/>
      </c>
      <c r="W928" s="74" t="str">
        <f>""</f>
        <v/>
      </c>
      <c r="X928" s="74" t="str">
        <f>""</f>
        <v/>
      </c>
      <c r="Y928" s="74" t="str">
        <f>""</f>
        <v/>
      </c>
      <c r="Z928" s="74" t="str">
        <f>""</f>
        <v/>
      </c>
    </row>
    <row r="929" spans="13:26" s="74" customFormat="1" ht="14.25" x14ac:dyDescent="0.2">
      <c r="M929" s="154" t="str">
        <f>""</f>
        <v/>
      </c>
      <c r="N929" s="74" t="str">
        <f>""</f>
        <v/>
      </c>
      <c r="O929" s="154" t="s">
        <v>271</v>
      </c>
      <c r="P929" s="74" t="str">
        <f>""</f>
        <v/>
      </c>
      <c r="Q929" s="154" t="str">
        <f>""</f>
        <v/>
      </c>
      <c r="R929" s="74" t="str">
        <f>""</f>
        <v/>
      </c>
      <c r="S929" s="74" t="str">
        <f>""</f>
        <v/>
      </c>
      <c r="T929" s="74" t="str">
        <f>""</f>
        <v/>
      </c>
      <c r="U929" s="74" t="str">
        <f>""</f>
        <v/>
      </c>
      <c r="V929" s="74" t="str">
        <f>""</f>
        <v/>
      </c>
      <c r="W929" s="74" t="str">
        <f>""</f>
        <v/>
      </c>
      <c r="X929" s="74" t="str">
        <f>""</f>
        <v/>
      </c>
      <c r="Y929" s="74" t="str">
        <f>""</f>
        <v/>
      </c>
      <c r="Z929" s="74" t="str">
        <f>""</f>
        <v/>
      </c>
    </row>
    <row r="930" spans="13:26" s="74" customFormat="1" ht="14.25" x14ac:dyDescent="0.2">
      <c r="M930" s="154" t="str">
        <f>""</f>
        <v/>
      </c>
      <c r="N930" s="74" t="str">
        <f>""</f>
        <v/>
      </c>
      <c r="O930" s="154" t="s">
        <v>271</v>
      </c>
      <c r="P930" s="74" t="str">
        <f>""</f>
        <v/>
      </c>
      <c r="Q930" s="154" t="str">
        <f>""</f>
        <v/>
      </c>
      <c r="R930" s="74" t="str">
        <f>""</f>
        <v/>
      </c>
      <c r="S930" s="74" t="str">
        <f>""</f>
        <v/>
      </c>
      <c r="T930" s="74" t="str">
        <f>""</f>
        <v/>
      </c>
      <c r="U930" s="74" t="str">
        <f>""</f>
        <v/>
      </c>
      <c r="V930" s="74" t="str">
        <f>""</f>
        <v/>
      </c>
      <c r="W930" s="74" t="str">
        <f>""</f>
        <v/>
      </c>
      <c r="X930" s="74" t="str">
        <f>""</f>
        <v/>
      </c>
      <c r="Y930" s="74" t="str">
        <f>""</f>
        <v/>
      </c>
      <c r="Z930" s="74" t="str">
        <f>""</f>
        <v/>
      </c>
    </row>
    <row r="931" spans="13:26" s="74" customFormat="1" ht="14.25" x14ac:dyDescent="0.2">
      <c r="M931" s="154" t="str">
        <f>""</f>
        <v/>
      </c>
      <c r="N931" s="74" t="str">
        <f>""</f>
        <v/>
      </c>
      <c r="O931" s="154" t="s">
        <v>271</v>
      </c>
      <c r="P931" s="74" t="str">
        <f>""</f>
        <v/>
      </c>
      <c r="Q931" s="154" t="str">
        <f>""</f>
        <v/>
      </c>
      <c r="R931" s="74" t="str">
        <f>""</f>
        <v/>
      </c>
      <c r="S931" s="74" t="str">
        <f>""</f>
        <v/>
      </c>
      <c r="T931" s="74" t="str">
        <f>""</f>
        <v/>
      </c>
      <c r="U931" s="74" t="str">
        <f>""</f>
        <v/>
      </c>
      <c r="V931" s="74" t="str">
        <f>""</f>
        <v/>
      </c>
      <c r="W931" s="74" t="str">
        <f>""</f>
        <v/>
      </c>
      <c r="X931" s="74" t="str">
        <f>""</f>
        <v/>
      </c>
      <c r="Y931" s="74" t="str">
        <f>""</f>
        <v/>
      </c>
      <c r="Z931" s="74" t="str">
        <f>""</f>
        <v/>
      </c>
    </row>
    <row r="932" spans="13:26" s="74" customFormat="1" ht="14.25" x14ac:dyDescent="0.2">
      <c r="M932" s="154" t="str">
        <f>""</f>
        <v/>
      </c>
      <c r="N932" s="74" t="str">
        <f>""</f>
        <v/>
      </c>
      <c r="O932" s="154" t="s">
        <v>271</v>
      </c>
      <c r="P932" s="74" t="str">
        <f>""</f>
        <v/>
      </c>
      <c r="Q932" s="154" t="str">
        <f>""</f>
        <v/>
      </c>
      <c r="R932" s="74" t="str">
        <f>""</f>
        <v/>
      </c>
      <c r="S932" s="74" t="str">
        <f>""</f>
        <v/>
      </c>
      <c r="T932" s="74" t="str">
        <f>""</f>
        <v/>
      </c>
      <c r="U932" s="74" t="str">
        <f>""</f>
        <v/>
      </c>
      <c r="V932" s="74" t="str">
        <f>""</f>
        <v/>
      </c>
      <c r="W932" s="74" t="str">
        <f>""</f>
        <v/>
      </c>
      <c r="X932" s="74" t="str">
        <f>""</f>
        <v/>
      </c>
      <c r="Y932" s="74" t="str">
        <f>""</f>
        <v/>
      </c>
      <c r="Z932" s="74" t="str">
        <f>""</f>
        <v/>
      </c>
    </row>
    <row r="933" spans="13:26" s="74" customFormat="1" ht="14.25" x14ac:dyDescent="0.2">
      <c r="M933" s="154" t="str">
        <f>""</f>
        <v/>
      </c>
      <c r="N933" s="74" t="str">
        <f>""</f>
        <v/>
      </c>
      <c r="O933" s="154" t="s">
        <v>271</v>
      </c>
      <c r="P933" s="74" t="str">
        <f>""</f>
        <v/>
      </c>
      <c r="Q933" s="154" t="str">
        <f>""</f>
        <v/>
      </c>
      <c r="R933" s="74" t="str">
        <f>""</f>
        <v/>
      </c>
      <c r="S933" s="74" t="str">
        <f>""</f>
        <v/>
      </c>
      <c r="T933" s="74" t="str">
        <f>""</f>
        <v/>
      </c>
      <c r="U933" s="74" t="str">
        <f>""</f>
        <v/>
      </c>
      <c r="V933" s="74" t="str">
        <f>""</f>
        <v/>
      </c>
      <c r="W933" s="74" t="str">
        <f>""</f>
        <v/>
      </c>
      <c r="X933" s="74" t="str">
        <f>""</f>
        <v/>
      </c>
      <c r="Y933" s="74" t="str">
        <f>""</f>
        <v/>
      </c>
      <c r="Z933" s="74" t="str">
        <f>""</f>
        <v/>
      </c>
    </row>
    <row r="934" spans="13:26" s="74" customFormat="1" ht="14.25" x14ac:dyDescent="0.2">
      <c r="M934" s="154" t="str">
        <f>""</f>
        <v/>
      </c>
      <c r="N934" s="74" t="str">
        <f>""</f>
        <v/>
      </c>
      <c r="O934" s="154" t="s">
        <v>271</v>
      </c>
      <c r="P934" s="74" t="str">
        <f>""</f>
        <v/>
      </c>
      <c r="Q934" s="154" t="str">
        <f>""</f>
        <v/>
      </c>
      <c r="R934" s="74" t="str">
        <f>""</f>
        <v/>
      </c>
      <c r="S934" s="74" t="str">
        <f>""</f>
        <v/>
      </c>
      <c r="T934" s="74" t="str">
        <f>""</f>
        <v/>
      </c>
      <c r="U934" s="74" t="str">
        <f>""</f>
        <v/>
      </c>
      <c r="V934" s="74" t="str">
        <f>""</f>
        <v/>
      </c>
      <c r="W934" s="74" t="str">
        <f>""</f>
        <v/>
      </c>
      <c r="X934" s="74" t="str">
        <f>""</f>
        <v/>
      </c>
      <c r="Y934" s="74" t="str">
        <f>""</f>
        <v/>
      </c>
      <c r="Z934" s="74" t="str">
        <f>""</f>
        <v/>
      </c>
    </row>
    <row r="935" spans="13:26" s="74" customFormat="1" ht="14.25" x14ac:dyDescent="0.2">
      <c r="M935" s="154" t="str">
        <f>""</f>
        <v/>
      </c>
      <c r="N935" s="74" t="str">
        <f>""</f>
        <v/>
      </c>
      <c r="O935" s="154" t="s">
        <v>271</v>
      </c>
      <c r="P935" s="74" t="str">
        <f>""</f>
        <v/>
      </c>
      <c r="Q935" s="154" t="str">
        <f>""</f>
        <v/>
      </c>
      <c r="R935" s="74" t="str">
        <f>""</f>
        <v/>
      </c>
      <c r="S935" s="74" t="str">
        <f>""</f>
        <v/>
      </c>
      <c r="T935" s="74" t="str">
        <f>""</f>
        <v/>
      </c>
      <c r="U935" s="74" t="str">
        <f>""</f>
        <v/>
      </c>
      <c r="V935" s="74" t="str">
        <f>""</f>
        <v/>
      </c>
      <c r="W935" s="74" t="str">
        <f>""</f>
        <v/>
      </c>
      <c r="X935" s="74" t="str">
        <f>""</f>
        <v/>
      </c>
      <c r="Y935" s="74" t="str">
        <f>""</f>
        <v/>
      </c>
      <c r="Z935" s="74" t="str">
        <f>""</f>
        <v/>
      </c>
    </row>
    <row r="936" spans="13:26" s="74" customFormat="1" ht="14.25" x14ac:dyDescent="0.2">
      <c r="M936" s="154" t="str">
        <f>""</f>
        <v/>
      </c>
      <c r="N936" s="74" t="str">
        <f>""</f>
        <v/>
      </c>
      <c r="O936" s="154" t="s">
        <v>271</v>
      </c>
      <c r="P936" s="74" t="str">
        <f>""</f>
        <v/>
      </c>
      <c r="Q936" s="154" t="str">
        <f>""</f>
        <v/>
      </c>
      <c r="R936" s="74" t="str">
        <f>""</f>
        <v/>
      </c>
      <c r="S936" s="74" t="str">
        <f>""</f>
        <v/>
      </c>
      <c r="T936" s="74" t="str">
        <f>""</f>
        <v/>
      </c>
      <c r="U936" s="74" t="str">
        <f>""</f>
        <v/>
      </c>
      <c r="V936" s="74" t="str">
        <f>""</f>
        <v/>
      </c>
      <c r="W936" s="74" t="str">
        <f>""</f>
        <v/>
      </c>
      <c r="X936" s="74" t="str">
        <f>""</f>
        <v/>
      </c>
      <c r="Y936" s="74" t="str">
        <f>""</f>
        <v/>
      </c>
      <c r="Z936" s="74" t="str">
        <f>""</f>
        <v/>
      </c>
    </row>
    <row r="937" spans="13:26" s="74" customFormat="1" ht="14.25" x14ac:dyDescent="0.2">
      <c r="M937" s="154" t="str">
        <f>""</f>
        <v/>
      </c>
      <c r="N937" s="74" t="str">
        <f>""</f>
        <v/>
      </c>
      <c r="O937" s="154" t="s">
        <v>271</v>
      </c>
      <c r="P937" s="74" t="str">
        <f>""</f>
        <v/>
      </c>
      <c r="Q937" s="154" t="str">
        <f>""</f>
        <v/>
      </c>
      <c r="R937" s="74" t="str">
        <f>""</f>
        <v/>
      </c>
      <c r="S937" s="74" t="str">
        <f>""</f>
        <v/>
      </c>
      <c r="T937" s="74" t="str">
        <f>""</f>
        <v/>
      </c>
      <c r="U937" s="74" t="str">
        <f>""</f>
        <v/>
      </c>
      <c r="V937" s="74" t="str">
        <f>""</f>
        <v/>
      </c>
      <c r="W937" s="74" t="str">
        <f>""</f>
        <v/>
      </c>
      <c r="X937" s="74" t="str">
        <f>""</f>
        <v/>
      </c>
      <c r="Y937" s="74" t="str">
        <f>""</f>
        <v/>
      </c>
      <c r="Z937" s="74" t="str">
        <f>""</f>
        <v/>
      </c>
    </row>
    <row r="938" spans="13:26" s="74" customFormat="1" ht="14.25" x14ac:dyDescent="0.2">
      <c r="M938" s="154" t="str">
        <f>""</f>
        <v/>
      </c>
      <c r="N938" s="74" t="str">
        <f>""</f>
        <v/>
      </c>
      <c r="O938" s="154" t="s">
        <v>271</v>
      </c>
      <c r="P938" s="74" t="str">
        <f>""</f>
        <v/>
      </c>
      <c r="Q938" s="154" t="str">
        <f>""</f>
        <v/>
      </c>
      <c r="R938" s="74" t="str">
        <f>""</f>
        <v/>
      </c>
      <c r="S938" s="74" t="str">
        <f>""</f>
        <v/>
      </c>
      <c r="T938" s="74" t="str">
        <f>""</f>
        <v/>
      </c>
      <c r="U938" s="74" t="str">
        <f>""</f>
        <v/>
      </c>
      <c r="V938" s="74" t="str">
        <f>""</f>
        <v/>
      </c>
      <c r="W938" s="74" t="str">
        <f>""</f>
        <v/>
      </c>
      <c r="X938" s="74" t="str">
        <f>""</f>
        <v/>
      </c>
      <c r="Y938" s="74" t="str">
        <f>""</f>
        <v/>
      </c>
      <c r="Z938" s="74" t="str">
        <f>""</f>
        <v/>
      </c>
    </row>
    <row r="939" spans="13:26" s="74" customFormat="1" ht="14.25" x14ac:dyDescent="0.2">
      <c r="M939" s="154" t="str">
        <f>""</f>
        <v/>
      </c>
      <c r="N939" s="74" t="str">
        <f>""</f>
        <v/>
      </c>
      <c r="O939" s="154" t="s">
        <v>271</v>
      </c>
      <c r="P939" s="74" t="str">
        <f>""</f>
        <v/>
      </c>
      <c r="Q939" s="154" t="str">
        <f>""</f>
        <v/>
      </c>
      <c r="R939" s="74" t="str">
        <f>""</f>
        <v/>
      </c>
      <c r="S939" s="74" t="str">
        <f>""</f>
        <v/>
      </c>
      <c r="T939" s="74" t="str">
        <f>""</f>
        <v/>
      </c>
      <c r="U939" s="74" t="str">
        <f>""</f>
        <v/>
      </c>
      <c r="V939" s="74" t="str">
        <f>""</f>
        <v/>
      </c>
      <c r="W939" s="74" t="str">
        <f>""</f>
        <v/>
      </c>
      <c r="X939" s="74" t="str">
        <f>""</f>
        <v/>
      </c>
      <c r="Y939" s="74" t="str">
        <f>""</f>
        <v/>
      </c>
      <c r="Z939" s="74" t="str">
        <f>""</f>
        <v/>
      </c>
    </row>
    <row r="940" spans="13:26" s="74" customFormat="1" ht="14.25" x14ac:dyDescent="0.2">
      <c r="M940" s="154" t="str">
        <f>""</f>
        <v/>
      </c>
      <c r="N940" s="74" t="str">
        <f>""</f>
        <v/>
      </c>
      <c r="O940" s="154" t="s">
        <v>271</v>
      </c>
      <c r="P940" s="74" t="str">
        <f>""</f>
        <v/>
      </c>
      <c r="Q940" s="154" t="str">
        <f>""</f>
        <v/>
      </c>
      <c r="R940" s="74" t="str">
        <f>""</f>
        <v/>
      </c>
      <c r="S940" s="74" t="str">
        <f>""</f>
        <v/>
      </c>
      <c r="T940" s="74" t="str">
        <f>""</f>
        <v/>
      </c>
      <c r="U940" s="74" t="str">
        <f>""</f>
        <v/>
      </c>
      <c r="V940" s="74" t="str">
        <f>""</f>
        <v/>
      </c>
      <c r="W940" s="74" t="str">
        <f>""</f>
        <v/>
      </c>
      <c r="X940" s="74" t="str">
        <f>""</f>
        <v/>
      </c>
      <c r="Y940" s="74" t="str">
        <f>""</f>
        <v/>
      </c>
      <c r="Z940" s="74" t="str">
        <f>""</f>
        <v/>
      </c>
    </row>
    <row r="941" spans="13:26" s="74" customFormat="1" ht="14.25" x14ac:dyDescent="0.2">
      <c r="M941" s="154" t="str">
        <f>""</f>
        <v/>
      </c>
      <c r="N941" s="74" t="str">
        <f>""</f>
        <v/>
      </c>
      <c r="O941" s="154" t="s">
        <v>271</v>
      </c>
      <c r="P941" s="74" t="str">
        <f>""</f>
        <v/>
      </c>
      <c r="Q941" s="154" t="str">
        <f>""</f>
        <v/>
      </c>
      <c r="R941" s="74" t="str">
        <f>""</f>
        <v/>
      </c>
      <c r="S941" s="74" t="str">
        <f>""</f>
        <v/>
      </c>
      <c r="T941" s="74" t="str">
        <f>""</f>
        <v/>
      </c>
      <c r="U941" s="74" t="str">
        <f>""</f>
        <v/>
      </c>
      <c r="V941" s="74" t="str">
        <f>""</f>
        <v/>
      </c>
      <c r="W941" s="74" t="str">
        <f>""</f>
        <v/>
      </c>
      <c r="X941" s="74" t="str">
        <f>""</f>
        <v/>
      </c>
      <c r="Y941" s="74" t="str">
        <f>""</f>
        <v/>
      </c>
      <c r="Z941" s="74" t="str">
        <f>""</f>
        <v/>
      </c>
    </row>
    <row r="942" spans="13:26" s="74" customFormat="1" ht="14.25" x14ac:dyDescent="0.2">
      <c r="M942" s="154" t="str">
        <f>""</f>
        <v/>
      </c>
      <c r="N942" s="74" t="str">
        <f>""</f>
        <v/>
      </c>
      <c r="O942" s="154" t="s">
        <v>271</v>
      </c>
      <c r="P942" s="74" t="str">
        <f>""</f>
        <v/>
      </c>
      <c r="Q942" s="154" t="str">
        <f>""</f>
        <v/>
      </c>
      <c r="R942" s="74" t="str">
        <f>""</f>
        <v/>
      </c>
      <c r="S942" s="74" t="str">
        <f>""</f>
        <v/>
      </c>
      <c r="T942" s="74" t="str">
        <f>""</f>
        <v/>
      </c>
      <c r="U942" s="74" t="str">
        <f>""</f>
        <v/>
      </c>
      <c r="V942" s="74" t="str">
        <f>""</f>
        <v/>
      </c>
      <c r="W942" s="74" t="str">
        <f>""</f>
        <v/>
      </c>
      <c r="X942" s="74" t="str">
        <f>""</f>
        <v/>
      </c>
      <c r="Y942" s="74" t="str">
        <f>""</f>
        <v/>
      </c>
      <c r="Z942" s="74" t="str">
        <f>""</f>
        <v/>
      </c>
    </row>
    <row r="943" spans="13:26" s="74" customFormat="1" ht="14.25" x14ac:dyDescent="0.2">
      <c r="M943" s="154" t="str">
        <f>""</f>
        <v/>
      </c>
      <c r="N943" s="74" t="str">
        <f>""</f>
        <v/>
      </c>
      <c r="O943" s="154" t="s">
        <v>271</v>
      </c>
      <c r="P943" s="74" t="str">
        <f>""</f>
        <v/>
      </c>
      <c r="Q943" s="154" t="str">
        <f>""</f>
        <v/>
      </c>
      <c r="R943" s="74" t="str">
        <f>""</f>
        <v/>
      </c>
      <c r="S943" s="74" t="str">
        <f>""</f>
        <v/>
      </c>
      <c r="T943" s="74" t="str">
        <f>""</f>
        <v/>
      </c>
      <c r="U943" s="74" t="str">
        <f>""</f>
        <v/>
      </c>
      <c r="V943" s="74" t="str">
        <f>""</f>
        <v/>
      </c>
      <c r="W943" s="74" t="str">
        <f>""</f>
        <v/>
      </c>
      <c r="X943" s="74" t="str">
        <f>""</f>
        <v/>
      </c>
      <c r="Y943" s="74" t="str">
        <f>""</f>
        <v/>
      </c>
      <c r="Z943" s="74" t="str">
        <f>""</f>
        <v/>
      </c>
    </row>
    <row r="944" spans="13:26" s="74" customFormat="1" ht="14.25" x14ac:dyDescent="0.2">
      <c r="M944" s="154" t="str">
        <f>""</f>
        <v/>
      </c>
      <c r="N944" s="74" t="str">
        <f>""</f>
        <v/>
      </c>
      <c r="O944" s="154" t="s">
        <v>271</v>
      </c>
      <c r="P944" s="74" t="str">
        <f>""</f>
        <v/>
      </c>
      <c r="Q944" s="154" t="str">
        <f>""</f>
        <v/>
      </c>
      <c r="R944" s="74" t="str">
        <f>""</f>
        <v/>
      </c>
      <c r="S944" s="74" t="str">
        <f>""</f>
        <v/>
      </c>
      <c r="T944" s="74" t="str">
        <f>""</f>
        <v/>
      </c>
      <c r="U944" s="74" t="str">
        <f>""</f>
        <v/>
      </c>
      <c r="V944" s="74" t="str">
        <f>""</f>
        <v/>
      </c>
      <c r="W944" s="74" t="str">
        <f>""</f>
        <v/>
      </c>
      <c r="X944" s="74" t="str">
        <f>""</f>
        <v/>
      </c>
      <c r="Y944" s="74" t="str">
        <f>""</f>
        <v/>
      </c>
      <c r="Z944" s="74" t="str">
        <f>""</f>
        <v/>
      </c>
    </row>
    <row r="945" spans="13:26" s="74" customFormat="1" ht="14.25" x14ac:dyDescent="0.2">
      <c r="M945" s="154" t="str">
        <f>""</f>
        <v/>
      </c>
      <c r="N945" s="74" t="str">
        <f>""</f>
        <v/>
      </c>
      <c r="O945" s="154" t="s">
        <v>271</v>
      </c>
      <c r="P945" s="74" t="str">
        <f>""</f>
        <v/>
      </c>
      <c r="Q945" s="154" t="str">
        <f>""</f>
        <v/>
      </c>
      <c r="R945" s="74" t="str">
        <f>""</f>
        <v/>
      </c>
      <c r="S945" s="74" t="str">
        <f>""</f>
        <v/>
      </c>
      <c r="T945" s="74" t="str">
        <f>""</f>
        <v/>
      </c>
      <c r="U945" s="74" t="str">
        <f>""</f>
        <v/>
      </c>
      <c r="V945" s="74" t="str">
        <f>""</f>
        <v/>
      </c>
      <c r="W945" s="74" t="str">
        <f>""</f>
        <v/>
      </c>
      <c r="X945" s="74" t="str">
        <f>""</f>
        <v/>
      </c>
      <c r="Y945" s="74" t="str">
        <f>""</f>
        <v/>
      </c>
      <c r="Z945" s="74" t="str">
        <f>""</f>
        <v/>
      </c>
    </row>
    <row r="946" spans="13:26" s="74" customFormat="1" ht="14.25" x14ac:dyDescent="0.2">
      <c r="M946" s="154" t="str">
        <f>""</f>
        <v/>
      </c>
      <c r="N946" s="74" t="str">
        <f>""</f>
        <v/>
      </c>
      <c r="O946" s="154" t="s">
        <v>271</v>
      </c>
      <c r="P946" s="74" t="str">
        <f>""</f>
        <v/>
      </c>
      <c r="Q946" s="154" t="str">
        <f>""</f>
        <v/>
      </c>
      <c r="R946" s="74" t="str">
        <f>""</f>
        <v/>
      </c>
      <c r="S946" s="74" t="str">
        <f>""</f>
        <v/>
      </c>
      <c r="T946" s="74" t="str">
        <f>""</f>
        <v/>
      </c>
      <c r="U946" s="74" t="str">
        <f>""</f>
        <v/>
      </c>
      <c r="V946" s="74" t="str">
        <f>""</f>
        <v/>
      </c>
      <c r="W946" s="74" t="str">
        <f>""</f>
        <v/>
      </c>
      <c r="X946" s="74" t="str">
        <f>""</f>
        <v/>
      </c>
      <c r="Y946" s="74" t="str">
        <f>""</f>
        <v/>
      </c>
      <c r="Z946" s="74" t="str">
        <f>""</f>
        <v/>
      </c>
    </row>
    <row r="947" spans="13:26" s="74" customFormat="1" ht="14.25" x14ac:dyDescent="0.2">
      <c r="M947" s="154" t="str">
        <f>""</f>
        <v/>
      </c>
      <c r="N947" s="74" t="str">
        <f>""</f>
        <v/>
      </c>
      <c r="O947" s="154" t="s">
        <v>271</v>
      </c>
      <c r="P947" s="74" t="str">
        <f>""</f>
        <v/>
      </c>
      <c r="Q947" s="154" t="str">
        <f>""</f>
        <v/>
      </c>
      <c r="R947" s="74" t="str">
        <f>""</f>
        <v/>
      </c>
      <c r="S947" s="74" t="str">
        <f>""</f>
        <v/>
      </c>
      <c r="T947" s="74" t="str">
        <f>""</f>
        <v/>
      </c>
      <c r="U947" s="74" t="str">
        <f>""</f>
        <v/>
      </c>
      <c r="V947" s="74" t="str">
        <f>""</f>
        <v/>
      </c>
      <c r="W947" s="74" t="str">
        <f>""</f>
        <v/>
      </c>
      <c r="X947" s="74" t="str">
        <f>""</f>
        <v/>
      </c>
      <c r="Y947" s="74" t="str">
        <f>""</f>
        <v/>
      </c>
      <c r="Z947" s="74" t="str">
        <f>""</f>
        <v/>
      </c>
    </row>
    <row r="948" spans="13:26" s="74" customFormat="1" ht="14.25" x14ac:dyDescent="0.2">
      <c r="M948" s="154" t="str">
        <f>""</f>
        <v/>
      </c>
      <c r="N948" s="74" t="str">
        <f>""</f>
        <v/>
      </c>
      <c r="O948" s="154" t="s">
        <v>271</v>
      </c>
      <c r="P948" s="74" t="str">
        <f>""</f>
        <v/>
      </c>
      <c r="Q948" s="154" t="str">
        <f>""</f>
        <v/>
      </c>
      <c r="R948" s="74" t="str">
        <f>""</f>
        <v/>
      </c>
      <c r="S948" s="74" t="str">
        <f>""</f>
        <v/>
      </c>
      <c r="T948" s="74" t="str">
        <f>""</f>
        <v/>
      </c>
      <c r="U948" s="74" t="str">
        <f>""</f>
        <v/>
      </c>
      <c r="V948" s="74" t="str">
        <f>""</f>
        <v/>
      </c>
      <c r="W948" s="74" t="str">
        <f>""</f>
        <v/>
      </c>
      <c r="X948" s="74" t="str">
        <f>""</f>
        <v/>
      </c>
      <c r="Y948" s="74" t="str">
        <f>""</f>
        <v/>
      </c>
      <c r="Z948" s="74" t="str">
        <f>""</f>
        <v/>
      </c>
    </row>
    <row r="949" spans="13:26" s="74" customFormat="1" ht="14.25" x14ac:dyDescent="0.2">
      <c r="M949" s="154" t="str">
        <f>""</f>
        <v/>
      </c>
      <c r="N949" s="74" t="str">
        <f>""</f>
        <v/>
      </c>
      <c r="O949" s="154" t="s">
        <v>271</v>
      </c>
      <c r="P949" s="74" t="str">
        <f>""</f>
        <v/>
      </c>
      <c r="Q949" s="154" t="str">
        <f>""</f>
        <v/>
      </c>
      <c r="R949" s="74" t="str">
        <f>""</f>
        <v/>
      </c>
      <c r="S949" s="74" t="str">
        <f>""</f>
        <v/>
      </c>
      <c r="T949" s="74" t="str">
        <f>""</f>
        <v/>
      </c>
      <c r="U949" s="74" t="str">
        <f>""</f>
        <v/>
      </c>
      <c r="V949" s="74" t="str">
        <f>""</f>
        <v/>
      </c>
      <c r="W949" s="74" t="str">
        <f>""</f>
        <v/>
      </c>
      <c r="X949" s="74" t="str">
        <f>""</f>
        <v/>
      </c>
      <c r="Y949" s="74" t="str">
        <f>""</f>
        <v/>
      </c>
      <c r="Z949" s="74" t="str">
        <f>""</f>
        <v/>
      </c>
    </row>
    <row r="950" spans="13:26" s="74" customFormat="1" ht="14.25" x14ac:dyDescent="0.2">
      <c r="M950" s="154" t="str">
        <f>""</f>
        <v/>
      </c>
      <c r="N950" s="74" t="str">
        <f>""</f>
        <v/>
      </c>
      <c r="O950" s="154" t="s">
        <v>271</v>
      </c>
      <c r="P950" s="74" t="str">
        <f>""</f>
        <v/>
      </c>
      <c r="Q950" s="154" t="str">
        <f>""</f>
        <v/>
      </c>
      <c r="R950" s="74" t="str">
        <f>""</f>
        <v/>
      </c>
      <c r="S950" s="74" t="str">
        <f>""</f>
        <v/>
      </c>
      <c r="T950" s="74" t="str">
        <f>""</f>
        <v/>
      </c>
      <c r="U950" s="74" t="str">
        <f>""</f>
        <v/>
      </c>
      <c r="V950" s="74" t="str">
        <f>""</f>
        <v/>
      </c>
      <c r="W950" s="74" t="str">
        <f>""</f>
        <v/>
      </c>
      <c r="X950" s="74" t="str">
        <f>""</f>
        <v/>
      </c>
      <c r="Y950" s="74" t="str">
        <f>""</f>
        <v/>
      </c>
      <c r="Z950" s="74" t="str">
        <f>""</f>
        <v/>
      </c>
    </row>
    <row r="951" spans="13:26" s="74" customFormat="1" ht="14.25" x14ac:dyDescent="0.2">
      <c r="M951" s="154" t="str">
        <f>""</f>
        <v/>
      </c>
      <c r="N951" s="74" t="str">
        <f>""</f>
        <v/>
      </c>
      <c r="O951" s="154" t="s">
        <v>271</v>
      </c>
      <c r="P951" s="74" t="str">
        <f>""</f>
        <v/>
      </c>
      <c r="Q951" s="154" t="str">
        <f>""</f>
        <v/>
      </c>
      <c r="R951" s="74" t="str">
        <f>""</f>
        <v/>
      </c>
      <c r="S951" s="74" t="str">
        <f>""</f>
        <v/>
      </c>
      <c r="T951" s="74" t="str">
        <f>""</f>
        <v/>
      </c>
      <c r="U951" s="74" t="str">
        <f>""</f>
        <v/>
      </c>
      <c r="V951" s="74" t="str">
        <f>""</f>
        <v/>
      </c>
      <c r="W951" s="74" t="str">
        <f>""</f>
        <v/>
      </c>
      <c r="X951" s="74" t="str">
        <f>""</f>
        <v/>
      </c>
      <c r="Y951" s="74" t="str">
        <f>""</f>
        <v/>
      </c>
      <c r="Z951" s="74" t="str">
        <f>""</f>
        <v/>
      </c>
    </row>
    <row r="952" spans="13:26" s="74" customFormat="1" ht="14.25" x14ac:dyDescent="0.2">
      <c r="M952" s="154" t="str">
        <f>""</f>
        <v/>
      </c>
      <c r="N952" s="74" t="str">
        <f>""</f>
        <v/>
      </c>
      <c r="O952" s="154" t="s">
        <v>271</v>
      </c>
      <c r="P952" s="74" t="str">
        <f>""</f>
        <v/>
      </c>
      <c r="Q952" s="154" t="str">
        <f>""</f>
        <v/>
      </c>
      <c r="R952" s="74" t="str">
        <f>""</f>
        <v/>
      </c>
      <c r="S952" s="74" t="str">
        <f>""</f>
        <v/>
      </c>
      <c r="T952" s="74" t="str">
        <f>""</f>
        <v/>
      </c>
      <c r="U952" s="74" t="str">
        <f>""</f>
        <v/>
      </c>
      <c r="V952" s="74" t="str">
        <f>""</f>
        <v/>
      </c>
      <c r="W952" s="74" t="str">
        <f>""</f>
        <v/>
      </c>
      <c r="X952" s="74" t="str">
        <f>""</f>
        <v/>
      </c>
      <c r="Y952" s="74" t="str">
        <f>""</f>
        <v/>
      </c>
      <c r="Z952" s="74" t="str">
        <f>""</f>
        <v/>
      </c>
    </row>
    <row r="953" spans="13:26" s="74" customFormat="1" ht="14.25" x14ac:dyDescent="0.2">
      <c r="M953" s="154" t="str">
        <f>""</f>
        <v/>
      </c>
      <c r="N953" s="74" t="str">
        <f>""</f>
        <v/>
      </c>
      <c r="O953" s="154" t="s">
        <v>271</v>
      </c>
      <c r="P953" s="74" t="str">
        <f>""</f>
        <v/>
      </c>
      <c r="Q953" s="154" t="str">
        <f>""</f>
        <v/>
      </c>
      <c r="R953" s="74" t="str">
        <f>""</f>
        <v/>
      </c>
      <c r="S953" s="74" t="str">
        <f>""</f>
        <v/>
      </c>
      <c r="T953" s="74" t="str">
        <f>""</f>
        <v/>
      </c>
      <c r="U953" s="74" t="str">
        <f>""</f>
        <v/>
      </c>
      <c r="V953" s="74" t="str">
        <f>""</f>
        <v/>
      </c>
      <c r="W953" s="74" t="str">
        <f>""</f>
        <v/>
      </c>
      <c r="X953" s="74" t="str">
        <f>""</f>
        <v/>
      </c>
      <c r="Y953" s="74" t="str">
        <f>""</f>
        <v/>
      </c>
      <c r="Z953" s="74" t="str">
        <f>""</f>
        <v/>
      </c>
    </row>
    <row r="954" spans="13:26" s="74" customFormat="1" ht="14.25" x14ac:dyDescent="0.2">
      <c r="M954" s="154" t="str">
        <f>""</f>
        <v/>
      </c>
      <c r="N954" s="74" t="str">
        <f>""</f>
        <v/>
      </c>
      <c r="O954" s="154" t="s">
        <v>271</v>
      </c>
      <c r="P954" s="74" t="str">
        <f>""</f>
        <v/>
      </c>
      <c r="Q954" s="154" t="str">
        <f>""</f>
        <v/>
      </c>
      <c r="R954" s="74" t="str">
        <f>""</f>
        <v/>
      </c>
      <c r="S954" s="74" t="str">
        <f>""</f>
        <v/>
      </c>
      <c r="T954" s="74" t="str">
        <f>""</f>
        <v/>
      </c>
      <c r="U954" s="74" t="str">
        <f>""</f>
        <v/>
      </c>
      <c r="V954" s="74" t="str">
        <f>""</f>
        <v/>
      </c>
      <c r="W954" s="74" t="str">
        <f>""</f>
        <v/>
      </c>
      <c r="X954" s="74" t="str">
        <f>""</f>
        <v/>
      </c>
      <c r="Y954" s="74" t="str">
        <f>""</f>
        <v/>
      </c>
      <c r="Z954" s="74" t="str">
        <f>""</f>
        <v/>
      </c>
    </row>
    <row r="955" spans="13:26" s="74" customFormat="1" ht="14.25" x14ac:dyDescent="0.2">
      <c r="M955" s="154" t="str">
        <f>""</f>
        <v/>
      </c>
      <c r="N955" s="74" t="str">
        <f>""</f>
        <v/>
      </c>
      <c r="O955" s="154" t="s">
        <v>271</v>
      </c>
      <c r="P955" s="74" t="str">
        <f>""</f>
        <v/>
      </c>
      <c r="Q955" s="154" t="str">
        <f>""</f>
        <v/>
      </c>
      <c r="R955" s="74" t="str">
        <f>""</f>
        <v/>
      </c>
      <c r="S955" s="74" t="str">
        <f>""</f>
        <v/>
      </c>
      <c r="T955" s="74" t="str">
        <f>""</f>
        <v/>
      </c>
      <c r="U955" s="74" t="str">
        <f>""</f>
        <v/>
      </c>
      <c r="V955" s="74" t="str">
        <f>""</f>
        <v/>
      </c>
      <c r="W955" s="74" t="str">
        <f>""</f>
        <v/>
      </c>
      <c r="X955" s="74" t="str">
        <f>""</f>
        <v/>
      </c>
      <c r="Y955" s="74" t="str">
        <f>""</f>
        <v/>
      </c>
      <c r="Z955" s="74" t="str">
        <f>""</f>
        <v/>
      </c>
    </row>
    <row r="956" spans="13:26" s="74" customFormat="1" ht="14.25" x14ac:dyDescent="0.2">
      <c r="M956" s="154" t="str">
        <f>""</f>
        <v/>
      </c>
      <c r="N956" s="74" t="str">
        <f>""</f>
        <v/>
      </c>
      <c r="O956" s="154" t="s">
        <v>271</v>
      </c>
      <c r="P956" s="74" t="str">
        <f>""</f>
        <v/>
      </c>
      <c r="Q956" s="154" t="str">
        <f>""</f>
        <v/>
      </c>
      <c r="R956" s="74" t="str">
        <f>""</f>
        <v/>
      </c>
      <c r="S956" s="74" t="str">
        <f>""</f>
        <v/>
      </c>
      <c r="T956" s="74" t="str">
        <f>""</f>
        <v/>
      </c>
      <c r="U956" s="74" t="str">
        <f>""</f>
        <v/>
      </c>
      <c r="V956" s="74" t="str">
        <f>""</f>
        <v/>
      </c>
      <c r="W956" s="74" t="str">
        <f>""</f>
        <v/>
      </c>
      <c r="X956" s="74" t="str">
        <f>""</f>
        <v/>
      </c>
      <c r="Y956" s="74" t="str">
        <f>""</f>
        <v/>
      </c>
      <c r="Z956" s="74" t="str">
        <f>""</f>
        <v/>
      </c>
    </row>
    <row r="957" spans="13:26" s="74" customFormat="1" ht="14.25" x14ac:dyDescent="0.2">
      <c r="M957" s="154" t="str">
        <f>""</f>
        <v/>
      </c>
      <c r="N957" s="74" t="str">
        <f>""</f>
        <v/>
      </c>
      <c r="O957" s="154" t="s">
        <v>271</v>
      </c>
      <c r="P957" s="74" t="str">
        <f>""</f>
        <v/>
      </c>
      <c r="Q957" s="154" t="str">
        <f>""</f>
        <v/>
      </c>
      <c r="R957" s="74" t="str">
        <f>""</f>
        <v/>
      </c>
      <c r="S957" s="74" t="str">
        <f>""</f>
        <v/>
      </c>
      <c r="T957" s="74" t="str">
        <f>""</f>
        <v/>
      </c>
      <c r="U957" s="74" t="str">
        <f>""</f>
        <v/>
      </c>
      <c r="V957" s="74" t="str">
        <f>""</f>
        <v/>
      </c>
      <c r="W957" s="74" t="str">
        <f>""</f>
        <v/>
      </c>
      <c r="X957" s="74" t="str">
        <f>""</f>
        <v/>
      </c>
      <c r="Y957" s="74" t="str">
        <f>""</f>
        <v/>
      </c>
      <c r="Z957" s="74" t="str">
        <f>""</f>
        <v/>
      </c>
    </row>
    <row r="958" spans="13:26" s="74" customFormat="1" ht="14.25" x14ac:dyDescent="0.2">
      <c r="M958" s="154" t="str">
        <f>""</f>
        <v/>
      </c>
      <c r="N958" s="74" t="str">
        <f>""</f>
        <v/>
      </c>
      <c r="O958" s="154" t="s">
        <v>271</v>
      </c>
      <c r="P958" s="74" t="str">
        <f>""</f>
        <v/>
      </c>
      <c r="Q958" s="154" t="str">
        <f>""</f>
        <v/>
      </c>
      <c r="R958" s="74" t="str">
        <f>""</f>
        <v/>
      </c>
      <c r="S958" s="74" t="str">
        <f>""</f>
        <v/>
      </c>
      <c r="T958" s="74" t="str">
        <f>""</f>
        <v/>
      </c>
      <c r="U958" s="74" t="str">
        <f>""</f>
        <v/>
      </c>
      <c r="V958" s="74" t="str">
        <f>""</f>
        <v/>
      </c>
      <c r="W958" s="74" t="str">
        <f>""</f>
        <v/>
      </c>
      <c r="X958" s="74" t="str">
        <f>""</f>
        <v/>
      </c>
      <c r="Y958" s="74" t="str">
        <f>""</f>
        <v/>
      </c>
      <c r="Z958" s="74" t="str">
        <f>""</f>
        <v/>
      </c>
    </row>
    <row r="959" spans="13:26" s="74" customFormat="1" ht="14.25" x14ac:dyDescent="0.2">
      <c r="M959" s="154" t="str">
        <f>""</f>
        <v/>
      </c>
      <c r="N959" s="74" t="str">
        <f>""</f>
        <v/>
      </c>
      <c r="O959" s="154" t="s">
        <v>271</v>
      </c>
      <c r="P959" s="74" t="str">
        <f>""</f>
        <v/>
      </c>
      <c r="Q959" s="154" t="str">
        <f>""</f>
        <v/>
      </c>
      <c r="R959" s="74" t="str">
        <f>""</f>
        <v/>
      </c>
      <c r="S959" s="74" t="str">
        <f>""</f>
        <v/>
      </c>
      <c r="T959" s="74" t="str">
        <f>""</f>
        <v/>
      </c>
      <c r="U959" s="74" t="str">
        <f>""</f>
        <v/>
      </c>
      <c r="V959" s="74" t="str">
        <f>""</f>
        <v/>
      </c>
      <c r="W959" s="74" t="str">
        <f>""</f>
        <v/>
      </c>
      <c r="X959" s="74" t="str">
        <f>""</f>
        <v/>
      </c>
      <c r="Y959" s="74" t="str">
        <f>""</f>
        <v/>
      </c>
      <c r="Z959" s="74" t="str">
        <f>""</f>
        <v/>
      </c>
    </row>
    <row r="960" spans="13:26" s="74" customFormat="1" ht="14.25" x14ac:dyDescent="0.2">
      <c r="M960" s="154" t="str">
        <f>""</f>
        <v/>
      </c>
      <c r="N960" s="74" t="str">
        <f>""</f>
        <v/>
      </c>
      <c r="O960" s="154" t="s">
        <v>271</v>
      </c>
      <c r="P960" s="74" t="str">
        <f>""</f>
        <v/>
      </c>
      <c r="Q960" s="154" t="str">
        <f>""</f>
        <v/>
      </c>
      <c r="R960" s="74" t="str">
        <f>""</f>
        <v/>
      </c>
      <c r="S960" s="74" t="str">
        <f>""</f>
        <v/>
      </c>
      <c r="T960" s="74" t="str">
        <f>""</f>
        <v/>
      </c>
      <c r="U960" s="74" t="str">
        <f>""</f>
        <v/>
      </c>
      <c r="V960" s="74" t="str">
        <f>""</f>
        <v/>
      </c>
      <c r="W960" s="74" t="str">
        <f>""</f>
        <v/>
      </c>
      <c r="X960" s="74" t="str">
        <f>""</f>
        <v/>
      </c>
      <c r="Y960" s="74" t="str">
        <f>""</f>
        <v/>
      </c>
      <c r="Z960" s="74" t="str">
        <f>""</f>
        <v/>
      </c>
    </row>
    <row r="961" spans="13:26" s="74" customFormat="1" ht="14.25" x14ac:dyDescent="0.2">
      <c r="M961" s="154" t="str">
        <f>""</f>
        <v/>
      </c>
      <c r="N961" s="74" t="str">
        <f>""</f>
        <v/>
      </c>
      <c r="O961" s="154" t="s">
        <v>271</v>
      </c>
      <c r="P961" s="74" t="str">
        <f>""</f>
        <v/>
      </c>
      <c r="Q961" s="154" t="str">
        <f>""</f>
        <v/>
      </c>
      <c r="R961" s="74" t="str">
        <f>""</f>
        <v/>
      </c>
      <c r="S961" s="74" t="str">
        <f>""</f>
        <v/>
      </c>
      <c r="T961" s="74" t="str">
        <f>""</f>
        <v/>
      </c>
      <c r="U961" s="74" t="str">
        <f>""</f>
        <v/>
      </c>
      <c r="V961" s="74" t="str">
        <f>""</f>
        <v/>
      </c>
      <c r="W961" s="74" t="str">
        <f>""</f>
        <v/>
      </c>
      <c r="X961" s="74" t="str">
        <f>""</f>
        <v/>
      </c>
      <c r="Y961" s="74" t="str">
        <f>""</f>
        <v/>
      </c>
      <c r="Z961" s="74" t="str">
        <f>""</f>
        <v/>
      </c>
    </row>
    <row r="962" spans="13:26" s="74" customFormat="1" ht="14.25" x14ac:dyDescent="0.2">
      <c r="M962" s="154" t="str">
        <f>""</f>
        <v/>
      </c>
      <c r="N962" s="74" t="str">
        <f>""</f>
        <v/>
      </c>
      <c r="O962" s="154" t="s">
        <v>271</v>
      </c>
      <c r="P962" s="74" t="str">
        <f>""</f>
        <v/>
      </c>
      <c r="Q962" s="154" t="str">
        <f>""</f>
        <v/>
      </c>
      <c r="R962" s="74" t="str">
        <f>""</f>
        <v/>
      </c>
      <c r="S962" s="74" t="str">
        <f>""</f>
        <v/>
      </c>
      <c r="T962" s="74" t="str">
        <f>""</f>
        <v/>
      </c>
      <c r="U962" s="74" t="str">
        <f>""</f>
        <v/>
      </c>
      <c r="V962" s="74" t="str">
        <f>""</f>
        <v/>
      </c>
      <c r="W962" s="74" t="str">
        <f>""</f>
        <v/>
      </c>
      <c r="X962" s="74" t="str">
        <f>""</f>
        <v/>
      </c>
      <c r="Y962" s="74" t="str">
        <f>""</f>
        <v/>
      </c>
      <c r="Z962" s="74" t="str">
        <f>""</f>
        <v/>
      </c>
    </row>
    <row r="963" spans="13:26" s="74" customFormat="1" ht="14.25" x14ac:dyDescent="0.2">
      <c r="M963" s="154" t="str">
        <f>""</f>
        <v/>
      </c>
      <c r="N963" s="74" t="str">
        <f>""</f>
        <v/>
      </c>
      <c r="O963" s="154" t="s">
        <v>271</v>
      </c>
      <c r="P963" s="74" t="str">
        <f>""</f>
        <v/>
      </c>
      <c r="Q963" s="154" t="str">
        <f>""</f>
        <v/>
      </c>
      <c r="R963" s="74" t="str">
        <f>""</f>
        <v/>
      </c>
      <c r="S963" s="74" t="str">
        <f>""</f>
        <v/>
      </c>
      <c r="T963" s="74" t="str">
        <f>""</f>
        <v/>
      </c>
      <c r="U963" s="74" t="str">
        <f>""</f>
        <v/>
      </c>
      <c r="V963" s="74" t="str">
        <f>""</f>
        <v/>
      </c>
      <c r="W963" s="74" t="str">
        <f>""</f>
        <v/>
      </c>
      <c r="X963" s="74" t="str">
        <f>""</f>
        <v/>
      </c>
      <c r="Y963" s="74" t="str">
        <f>""</f>
        <v/>
      </c>
      <c r="Z963" s="74" t="str">
        <f>""</f>
        <v/>
      </c>
    </row>
    <row r="964" spans="13:26" s="74" customFormat="1" ht="14.25" x14ac:dyDescent="0.2">
      <c r="M964" s="154" t="str">
        <f>""</f>
        <v/>
      </c>
      <c r="N964" s="74" t="str">
        <f>""</f>
        <v/>
      </c>
      <c r="O964" s="154" t="s">
        <v>271</v>
      </c>
      <c r="P964" s="74" t="str">
        <f>""</f>
        <v/>
      </c>
      <c r="Q964" s="154" t="str">
        <f>""</f>
        <v/>
      </c>
      <c r="R964" s="74" t="str">
        <f>""</f>
        <v/>
      </c>
      <c r="S964" s="74" t="str">
        <f>""</f>
        <v/>
      </c>
      <c r="T964" s="74" t="str">
        <f>""</f>
        <v/>
      </c>
      <c r="U964" s="74" t="str">
        <f>""</f>
        <v/>
      </c>
      <c r="V964" s="74" t="str">
        <f>""</f>
        <v/>
      </c>
      <c r="W964" s="74" t="str">
        <f>""</f>
        <v/>
      </c>
      <c r="X964" s="74" t="str">
        <f>""</f>
        <v/>
      </c>
      <c r="Y964" s="74" t="str">
        <f>""</f>
        <v/>
      </c>
      <c r="Z964" s="74" t="str">
        <f>""</f>
        <v/>
      </c>
    </row>
    <row r="965" spans="13:26" s="74" customFormat="1" ht="14.25" x14ac:dyDescent="0.2">
      <c r="M965" s="154" t="str">
        <f>""</f>
        <v/>
      </c>
      <c r="N965" s="74" t="str">
        <f>""</f>
        <v/>
      </c>
      <c r="O965" s="154" t="s">
        <v>271</v>
      </c>
      <c r="P965" s="74" t="str">
        <f>""</f>
        <v/>
      </c>
      <c r="Q965" s="154" t="str">
        <f>""</f>
        <v/>
      </c>
      <c r="R965" s="74" t="str">
        <f>""</f>
        <v/>
      </c>
      <c r="S965" s="74" t="str">
        <f>""</f>
        <v/>
      </c>
      <c r="T965" s="74" t="str">
        <f>""</f>
        <v/>
      </c>
      <c r="U965" s="74" t="str">
        <f>""</f>
        <v/>
      </c>
      <c r="V965" s="74" t="str">
        <f>""</f>
        <v/>
      </c>
      <c r="W965" s="74" t="str">
        <f>""</f>
        <v/>
      </c>
      <c r="X965" s="74" t="str">
        <f>""</f>
        <v/>
      </c>
      <c r="Y965" s="74" t="str">
        <f>""</f>
        <v/>
      </c>
      <c r="Z965" s="74" t="str">
        <f>""</f>
        <v/>
      </c>
    </row>
    <row r="966" spans="13:26" s="74" customFormat="1" ht="14.25" x14ac:dyDescent="0.2">
      <c r="M966" s="154" t="str">
        <f>""</f>
        <v/>
      </c>
      <c r="N966" s="74" t="str">
        <f>""</f>
        <v/>
      </c>
      <c r="O966" s="154" t="s">
        <v>271</v>
      </c>
      <c r="P966" s="74" t="str">
        <f>""</f>
        <v/>
      </c>
      <c r="Q966" s="154" t="str">
        <f>""</f>
        <v/>
      </c>
      <c r="R966" s="74" t="str">
        <f>""</f>
        <v/>
      </c>
      <c r="S966" s="74" t="str">
        <f>""</f>
        <v/>
      </c>
      <c r="T966" s="74" t="str">
        <f>""</f>
        <v/>
      </c>
      <c r="U966" s="74" t="str">
        <f>""</f>
        <v/>
      </c>
      <c r="V966" s="74" t="str">
        <f>""</f>
        <v/>
      </c>
      <c r="W966" s="74" t="str">
        <f>""</f>
        <v/>
      </c>
      <c r="X966" s="74" t="str">
        <f>""</f>
        <v/>
      </c>
      <c r="Y966" s="74" t="str">
        <f>""</f>
        <v/>
      </c>
      <c r="Z966" s="74" t="str">
        <f>""</f>
        <v/>
      </c>
    </row>
    <row r="967" spans="13:26" s="74" customFormat="1" ht="14.25" x14ac:dyDescent="0.2">
      <c r="M967" s="154" t="str">
        <f>""</f>
        <v/>
      </c>
      <c r="N967" s="74" t="str">
        <f>""</f>
        <v/>
      </c>
      <c r="O967" s="154" t="s">
        <v>271</v>
      </c>
      <c r="P967" s="74" t="str">
        <f>""</f>
        <v/>
      </c>
      <c r="Q967" s="154" t="str">
        <f>""</f>
        <v/>
      </c>
      <c r="R967" s="74" t="str">
        <f>""</f>
        <v/>
      </c>
      <c r="S967" s="74" t="str">
        <f>""</f>
        <v/>
      </c>
      <c r="T967" s="74" t="str">
        <f>""</f>
        <v/>
      </c>
      <c r="U967" s="74" t="str">
        <f>""</f>
        <v/>
      </c>
      <c r="V967" s="74" t="str">
        <f>""</f>
        <v/>
      </c>
      <c r="W967" s="74" t="str">
        <f>""</f>
        <v/>
      </c>
      <c r="X967" s="74" t="str">
        <f>""</f>
        <v/>
      </c>
      <c r="Y967" s="74" t="str">
        <f>""</f>
        <v/>
      </c>
      <c r="Z967" s="74" t="str">
        <f>""</f>
        <v/>
      </c>
    </row>
    <row r="968" spans="13:26" s="74" customFormat="1" ht="14.25" x14ac:dyDescent="0.2">
      <c r="M968" s="154" t="str">
        <f>""</f>
        <v/>
      </c>
      <c r="N968" s="74" t="str">
        <f>""</f>
        <v/>
      </c>
      <c r="O968" s="154" t="s">
        <v>271</v>
      </c>
      <c r="P968" s="74" t="str">
        <f>""</f>
        <v/>
      </c>
      <c r="Q968" s="154" t="str">
        <f>""</f>
        <v/>
      </c>
      <c r="R968" s="74" t="str">
        <f>""</f>
        <v/>
      </c>
      <c r="S968" s="74" t="str">
        <f>""</f>
        <v/>
      </c>
      <c r="T968" s="74" t="str">
        <f>""</f>
        <v/>
      </c>
      <c r="U968" s="74" t="str">
        <f>""</f>
        <v/>
      </c>
      <c r="V968" s="74" t="str">
        <f>""</f>
        <v/>
      </c>
      <c r="W968" s="74" t="str">
        <f>""</f>
        <v/>
      </c>
      <c r="X968" s="74" t="str">
        <f>""</f>
        <v/>
      </c>
      <c r="Y968" s="74" t="str">
        <f>""</f>
        <v/>
      </c>
      <c r="Z968" s="74" t="str">
        <f>""</f>
        <v/>
      </c>
    </row>
    <row r="969" spans="13:26" s="74" customFormat="1" ht="14.25" x14ac:dyDescent="0.2">
      <c r="M969" s="154" t="str">
        <f>""</f>
        <v/>
      </c>
      <c r="N969" s="74" t="str">
        <f>""</f>
        <v/>
      </c>
      <c r="O969" s="154" t="s">
        <v>271</v>
      </c>
      <c r="P969" s="74" t="str">
        <f>""</f>
        <v/>
      </c>
      <c r="Q969" s="154" t="str">
        <f>""</f>
        <v/>
      </c>
      <c r="R969" s="74" t="str">
        <f>""</f>
        <v/>
      </c>
      <c r="S969" s="74" t="str">
        <f>""</f>
        <v/>
      </c>
      <c r="T969" s="74" t="str">
        <f>""</f>
        <v/>
      </c>
      <c r="U969" s="74" t="str">
        <f>""</f>
        <v/>
      </c>
      <c r="V969" s="74" t="str">
        <f>""</f>
        <v/>
      </c>
      <c r="W969" s="74" t="str">
        <f>""</f>
        <v/>
      </c>
      <c r="X969" s="74" t="str">
        <f>""</f>
        <v/>
      </c>
      <c r="Y969" s="74" t="str">
        <f>""</f>
        <v/>
      </c>
      <c r="Z969" s="74" t="str">
        <f>""</f>
        <v/>
      </c>
    </row>
    <row r="970" spans="13:26" s="74" customFormat="1" ht="14.25" x14ac:dyDescent="0.2">
      <c r="M970" s="154" t="str">
        <f>""</f>
        <v/>
      </c>
      <c r="N970" s="74" t="str">
        <f>""</f>
        <v/>
      </c>
      <c r="O970" s="154" t="s">
        <v>271</v>
      </c>
      <c r="P970" s="74" t="str">
        <f>""</f>
        <v/>
      </c>
      <c r="Q970" s="154" t="str">
        <f>""</f>
        <v/>
      </c>
      <c r="R970" s="74" t="str">
        <f>""</f>
        <v/>
      </c>
      <c r="S970" s="74" t="str">
        <f>""</f>
        <v/>
      </c>
      <c r="T970" s="74" t="str">
        <f>""</f>
        <v/>
      </c>
      <c r="U970" s="74" t="str">
        <f>""</f>
        <v/>
      </c>
      <c r="V970" s="74" t="str">
        <f>""</f>
        <v/>
      </c>
      <c r="W970" s="74" t="str">
        <f>""</f>
        <v/>
      </c>
      <c r="X970" s="74" t="str">
        <f>""</f>
        <v/>
      </c>
      <c r="Y970" s="74" t="str">
        <f>""</f>
        <v/>
      </c>
      <c r="Z970" s="74" t="str">
        <f>""</f>
        <v/>
      </c>
    </row>
    <row r="971" spans="13:26" s="74" customFormat="1" ht="14.25" x14ac:dyDescent="0.2">
      <c r="M971" s="154" t="str">
        <f>""</f>
        <v/>
      </c>
      <c r="N971" s="74" t="str">
        <f>""</f>
        <v/>
      </c>
      <c r="O971" s="154" t="s">
        <v>271</v>
      </c>
      <c r="P971" s="74" t="str">
        <f>""</f>
        <v/>
      </c>
      <c r="Q971" s="154" t="str">
        <f>""</f>
        <v/>
      </c>
      <c r="R971" s="74" t="str">
        <f>""</f>
        <v/>
      </c>
      <c r="S971" s="74" t="str">
        <f>""</f>
        <v/>
      </c>
      <c r="T971" s="74" t="str">
        <f>""</f>
        <v/>
      </c>
      <c r="U971" s="74" t="str">
        <f>""</f>
        <v/>
      </c>
      <c r="V971" s="74" t="str">
        <f>""</f>
        <v/>
      </c>
      <c r="W971" s="74" t="str">
        <f>""</f>
        <v/>
      </c>
      <c r="X971" s="74" t="str">
        <f>""</f>
        <v/>
      </c>
      <c r="Y971" s="74" t="str">
        <f>""</f>
        <v/>
      </c>
      <c r="Z971" s="74" t="str">
        <f>""</f>
        <v/>
      </c>
    </row>
    <row r="972" spans="13:26" s="74" customFormat="1" ht="14.25" x14ac:dyDescent="0.2">
      <c r="M972" s="154" t="str">
        <f>""</f>
        <v/>
      </c>
      <c r="N972" s="74" t="str">
        <f>""</f>
        <v/>
      </c>
      <c r="O972" s="154" t="s">
        <v>271</v>
      </c>
      <c r="P972" s="74" t="str">
        <f>""</f>
        <v/>
      </c>
      <c r="Q972" s="154" t="str">
        <f>""</f>
        <v/>
      </c>
      <c r="R972" s="74" t="str">
        <f>""</f>
        <v/>
      </c>
      <c r="S972" s="74" t="str">
        <f>""</f>
        <v/>
      </c>
      <c r="T972" s="74" t="str">
        <f>""</f>
        <v/>
      </c>
      <c r="U972" s="74" t="str">
        <f>""</f>
        <v/>
      </c>
      <c r="V972" s="74" t="str">
        <f>""</f>
        <v/>
      </c>
      <c r="W972" s="74" t="str">
        <f>""</f>
        <v/>
      </c>
      <c r="X972" s="74" t="str">
        <f>""</f>
        <v/>
      </c>
      <c r="Y972" s="74" t="str">
        <f>""</f>
        <v/>
      </c>
      <c r="Z972" s="74" t="str">
        <f>""</f>
        <v/>
      </c>
    </row>
    <row r="973" spans="13:26" s="74" customFormat="1" ht="14.25" x14ac:dyDescent="0.2">
      <c r="M973" s="154" t="str">
        <f>""</f>
        <v/>
      </c>
      <c r="N973" s="74" t="str">
        <f>""</f>
        <v/>
      </c>
      <c r="O973" s="154" t="s">
        <v>271</v>
      </c>
      <c r="P973" s="74" t="str">
        <f>""</f>
        <v/>
      </c>
      <c r="Q973" s="154" t="str">
        <f>""</f>
        <v/>
      </c>
      <c r="R973" s="74" t="str">
        <f>""</f>
        <v/>
      </c>
      <c r="S973" s="74" t="str">
        <f>""</f>
        <v/>
      </c>
      <c r="T973" s="74" t="str">
        <f>""</f>
        <v/>
      </c>
      <c r="U973" s="74" t="str">
        <f>""</f>
        <v/>
      </c>
      <c r="V973" s="74" t="str">
        <f>""</f>
        <v/>
      </c>
      <c r="W973" s="74" t="str">
        <f>""</f>
        <v/>
      </c>
      <c r="X973" s="74" t="str">
        <f>""</f>
        <v/>
      </c>
      <c r="Y973" s="74" t="str">
        <f>""</f>
        <v/>
      </c>
      <c r="Z973" s="74" t="str">
        <f>""</f>
        <v/>
      </c>
    </row>
    <row r="974" spans="13:26" s="74" customFormat="1" ht="14.25" x14ac:dyDescent="0.2">
      <c r="M974" s="154" t="str">
        <f>""</f>
        <v/>
      </c>
      <c r="N974" s="74" t="str">
        <f>""</f>
        <v/>
      </c>
      <c r="O974" s="154" t="s">
        <v>271</v>
      </c>
      <c r="P974" s="74" t="str">
        <f>""</f>
        <v/>
      </c>
      <c r="Q974" s="154" t="str">
        <f>""</f>
        <v/>
      </c>
      <c r="R974" s="74" t="str">
        <f>""</f>
        <v/>
      </c>
      <c r="S974" s="74" t="str">
        <f>""</f>
        <v/>
      </c>
      <c r="T974" s="74" t="str">
        <f>""</f>
        <v/>
      </c>
      <c r="U974" s="74" t="str">
        <f>""</f>
        <v/>
      </c>
      <c r="V974" s="74" t="str">
        <f>""</f>
        <v/>
      </c>
      <c r="W974" s="74" t="str">
        <f>""</f>
        <v/>
      </c>
      <c r="X974" s="74" t="str">
        <f>""</f>
        <v/>
      </c>
      <c r="Y974" s="74" t="str">
        <f>""</f>
        <v/>
      </c>
      <c r="Z974" s="74" t="str">
        <f>""</f>
        <v/>
      </c>
    </row>
    <row r="975" spans="13:26" s="74" customFormat="1" ht="14.25" x14ac:dyDescent="0.2">
      <c r="M975" s="154" t="str">
        <f>""</f>
        <v/>
      </c>
      <c r="N975" s="74" t="str">
        <f>""</f>
        <v/>
      </c>
      <c r="O975" s="154" t="s">
        <v>271</v>
      </c>
      <c r="P975" s="74" t="str">
        <f>""</f>
        <v/>
      </c>
      <c r="Q975" s="154" t="str">
        <f>""</f>
        <v/>
      </c>
      <c r="R975" s="74" t="str">
        <f>""</f>
        <v/>
      </c>
      <c r="S975" s="74" t="str">
        <f>""</f>
        <v/>
      </c>
      <c r="T975" s="74" t="str">
        <f>""</f>
        <v/>
      </c>
      <c r="U975" s="74" t="str">
        <f>""</f>
        <v/>
      </c>
      <c r="V975" s="74" t="str">
        <f>""</f>
        <v/>
      </c>
      <c r="W975" s="74" t="str">
        <f>""</f>
        <v/>
      </c>
      <c r="X975" s="74" t="str">
        <f>""</f>
        <v/>
      </c>
      <c r="Y975" s="74" t="str">
        <f>""</f>
        <v/>
      </c>
      <c r="Z975" s="74" t="str">
        <f>""</f>
        <v/>
      </c>
    </row>
    <row r="976" spans="13:26" s="74" customFormat="1" ht="14.25" x14ac:dyDescent="0.2">
      <c r="M976" s="154" t="str">
        <f>""</f>
        <v/>
      </c>
      <c r="N976" s="74" t="str">
        <f>""</f>
        <v/>
      </c>
      <c r="O976" s="154" t="s">
        <v>271</v>
      </c>
      <c r="P976" s="74" t="str">
        <f>""</f>
        <v/>
      </c>
      <c r="Q976" s="154" t="str">
        <f>""</f>
        <v/>
      </c>
      <c r="R976" s="74" t="str">
        <f>""</f>
        <v/>
      </c>
      <c r="S976" s="74" t="str">
        <f>""</f>
        <v/>
      </c>
      <c r="T976" s="74" t="str">
        <f>""</f>
        <v/>
      </c>
      <c r="U976" s="74" t="str">
        <f>""</f>
        <v/>
      </c>
      <c r="V976" s="74" t="str">
        <f>""</f>
        <v/>
      </c>
      <c r="W976" s="74" t="str">
        <f>""</f>
        <v/>
      </c>
      <c r="X976" s="74" t="str">
        <f>""</f>
        <v/>
      </c>
      <c r="Y976" s="74" t="str">
        <f>""</f>
        <v/>
      </c>
      <c r="Z976" s="74" t="str">
        <f>""</f>
        <v/>
      </c>
    </row>
    <row r="977" spans="13:26" s="74" customFormat="1" ht="14.25" x14ac:dyDescent="0.2">
      <c r="M977" s="154" t="str">
        <f>""</f>
        <v/>
      </c>
      <c r="N977" s="74" t="str">
        <f>""</f>
        <v/>
      </c>
      <c r="O977" s="154" t="s">
        <v>271</v>
      </c>
      <c r="P977" s="74" t="str">
        <f>""</f>
        <v/>
      </c>
      <c r="Q977" s="154" t="str">
        <f>""</f>
        <v/>
      </c>
      <c r="R977" s="74" t="str">
        <f>""</f>
        <v/>
      </c>
      <c r="S977" s="74" t="str">
        <f>""</f>
        <v/>
      </c>
      <c r="T977" s="74" t="str">
        <f>""</f>
        <v/>
      </c>
      <c r="U977" s="74" t="str">
        <f>""</f>
        <v/>
      </c>
      <c r="V977" s="74" t="str">
        <f>""</f>
        <v/>
      </c>
      <c r="W977" s="74" t="str">
        <f>""</f>
        <v/>
      </c>
      <c r="X977" s="74" t="str">
        <f>""</f>
        <v/>
      </c>
      <c r="Y977" s="74" t="str">
        <f>""</f>
        <v/>
      </c>
      <c r="Z977" s="74" t="str">
        <f>""</f>
        <v/>
      </c>
    </row>
    <row r="978" spans="13:26" s="74" customFormat="1" ht="14.25" x14ac:dyDescent="0.2">
      <c r="M978" s="154" t="str">
        <f>""</f>
        <v/>
      </c>
      <c r="N978" s="74" t="str">
        <f>""</f>
        <v/>
      </c>
      <c r="O978" s="154" t="s">
        <v>271</v>
      </c>
      <c r="P978" s="74" t="str">
        <f>""</f>
        <v/>
      </c>
      <c r="Q978" s="154" t="str">
        <f>""</f>
        <v/>
      </c>
      <c r="R978" s="74" t="str">
        <f>""</f>
        <v/>
      </c>
      <c r="S978" s="74" t="str">
        <f>""</f>
        <v/>
      </c>
      <c r="T978" s="74" t="str">
        <f>""</f>
        <v/>
      </c>
      <c r="U978" s="74" t="str">
        <f>""</f>
        <v/>
      </c>
      <c r="V978" s="74" t="str">
        <f>""</f>
        <v/>
      </c>
      <c r="W978" s="74" t="str">
        <f>""</f>
        <v/>
      </c>
      <c r="X978" s="74" t="str">
        <f>""</f>
        <v/>
      </c>
      <c r="Y978" s="74" t="str">
        <f>""</f>
        <v/>
      </c>
      <c r="Z978" s="74" t="str">
        <f>""</f>
        <v/>
      </c>
    </row>
    <row r="979" spans="13:26" s="74" customFormat="1" ht="14.25" x14ac:dyDescent="0.2">
      <c r="M979" s="154" t="str">
        <f>""</f>
        <v/>
      </c>
      <c r="N979" s="74" t="str">
        <f>""</f>
        <v/>
      </c>
      <c r="O979" s="154" t="s">
        <v>271</v>
      </c>
      <c r="P979" s="74" t="str">
        <f>""</f>
        <v/>
      </c>
      <c r="Q979" s="154" t="str">
        <f>""</f>
        <v/>
      </c>
      <c r="R979" s="74" t="str">
        <f>""</f>
        <v/>
      </c>
      <c r="S979" s="74" t="str">
        <f>""</f>
        <v/>
      </c>
      <c r="T979" s="74" t="str">
        <f>""</f>
        <v/>
      </c>
      <c r="U979" s="74" t="str">
        <f>""</f>
        <v/>
      </c>
      <c r="V979" s="74" t="str">
        <f>""</f>
        <v/>
      </c>
      <c r="W979" s="74" t="str">
        <f>""</f>
        <v/>
      </c>
      <c r="X979" s="74" t="str">
        <f>""</f>
        <v/>
      </c>
      <c r="Y979" s="74" t="str">
        <f>""</f>
        <v/>
      </c>
      <c r="Z979" s="74" t="str">
        <f>""</f>
        <v/>
      </c>
    </row>
    <row r="980" spans="13:26" s="74" customFormat="1" ht="14.25" x14ac:dyDescent="0.2">
      <c r="M980" s="154" t="str">
        <f>""</f>
        <v/>
      </c>
      <c r="N980" s="74" t="str">
        <f>""</f>
        <v/>
      </c>
      <c r="O980" s="154" t="s">
        <v>271</v>
      </c>
      <c r="P980" s="74" t="str">
        <f>""</f>
        <v/>
      </c>
      <c r="Q980" s="154" t="str">
        <f>""</f>
        <v/>
      </c>
      <c r="R980" s="74" t="str">
        <f>""</f>
        <v/>
      </c>
      <c r="S980" s="74" t="str">
        <f>""</f>
        <v/>
      </c>
      <c r="T980" s="74" t="str">
        <f>""</f>
        <v/>
      </c>
      <c r="U980" s="74" t="str">
        <f>""</f>
        <v/>
      </c>
      <c r="V980" s="74" t="str">
        <f>""</f>
        <v/>
      </c>
      <c r="W980" s="74" t="str">
        <f>""</f>
        <v/>
      </c>
      <c r="X980" s="74" t="str">
        <f>""</f>
        <v/>
      </c>
      <c r="Y980" s="74" t="str">
        <f>""</f>
        <v/>
      </c>
      <c r="Z980" s="74" t="str">
        <f>""</f>
        <v/>
      </c>
    </row>
    <row r="981" spans="13:26" s="74" customFormat="1" ht="14.25" x14ac:dyDescent="0.2">
      <c r="M981" s="154" t="str">
        <f>""</f>
        <v/>
      </c>
      <c r="N981" s="74" t="str">
        <f>""</f>
        <v/>
      </c>
      <c r="O981" s="154" t="s">
        <v>271</v>
      </c>
      <c r="P981" s="74" t="str">
        <f>""</f>
        <v/>
      </c>
      <c r="Q981" s="154" t="str">
        <f>""</f>
        <v/>
      </c>
      <c r="R981" s="74" t="str">
        <f>""</f>
        <v/>
      </c>
      <c r="S981" s="74" t="str">
        <f>""</f>
        <v/>
      </c>
      <c r="T981" s="74" t="str">
        <f>""</f>
        <v/>
      </c>
      <c r="U981" s="74" t="str">
        <f>""</f>
        <v/>
      </c>
      <c r="V981" s="74" t="str">
        <f>""</f>
        <v/>
      </c>
      <c r="W981" s="74" t="str">
        <f>""</f>
        <v/>
      </c>
      <c r="X981" s="74" t="str">
        <f>""</f>
        <v/>
      </c>
      <c r="Y981" s="74" t="str">
        <f>""</f>
        <v/>
      </c>
      <c r="Z981" s="74" t="str">
        <f>""</f>
        <v/>
      </c>
    </row>
    <row r="982" spans="13:26" s="74" customFormat="1" ht="14.25" x14ac:dyDescent="0.2">
      <c r="M982" s="154" t="str">
        <f>""</f>
        <v/>
      </c>
      <c r="N982" s="74" t="str">
        <f>""</f>
        <v/>
      </c>
      <c r="O982" s="154" t="s">
        <v>271</v>
      </c>
      <c r="P982" s="74" t="str">
        <f>""</f>
        <v/>
      </c>
      <c r="Q982" s="154" t="str">
        <f>""</f>
        <v/>
      </c>
      <c r="R982" s="74" t="str">
        <f>""</f>
        <v/>
      </c>
      <c r="S982" s="74" t="str">
        <f>""</f>
        <v/>
      </c>
      <c r="T982" s="74" t="str">
        <f>""</f>
        <v/>
      </c>
      <c r="U982" s="74" t="str">
        <f>""</f>
        <v/>
      </c>
      <c r="V982" s="74" t="str">
        <f>""</f>
        <v/>
      </c>
      <c r="W982" s="74" t="str">
        <f>""</f>
        <v/>
      </c>
      <c r="X982" s="74" t="str">
        <f>""</f>
        <v/>
      </c>
      <c r="Y982" s="74" t="str">
        <f>""</f>
        <v/>
      </c>
      <c r="Z982" s="74" t="str">
        <f>""</f>
        <v/>
      </c>
    </row>
    <row r="983" spans="13:26" s="74" customFormat="1" ht="14.25" x14ac:dyDescent="0.2">
      <c r="M983" s="154" t="str">
        <f>""</f>
        <v/>
      </c>
      <c r="N983" s="74" t="str">
        <f>""</f>
        <v/>
      </c>
      <c r="O983" s="154" t="s">
        <v>271</v>
      </c>
      <c r="P983" s="74" t="str">
        <f>""</f>
        <v/>
      </c>
      <c r="Q983" s="154" t="str">
        <f>""</f>
        <v/>
      </c>
      <c r="R983" s="74" t="str">
        <f>""</f>
        <v/>
      </c>
      <c r="S983" s="74" t="str">
        <f>""</f>
        <v/>
      </c>
      <c r="T983" s="74" t="str">
        <f>""</f>
        <v/>
      </c>
      <c r="U983" s="74" t="str">
        <f>""</f>
        <v/>
      </c>
      <c r="V983" s="74" t="str">
        <f>""</f>
        <v/>
      </c>
      <c r="W983" s="74" t="str">
        <f>""</f>
        <v/>
      </c>
      <c r="X983" s="74" t="str">
        <f>""</f>
        <v/>
      </c>
      <c r="Y983" s="74" t="str">
        <f>""</f>
        <v/>
      </c>
      <c r="Z983" s="74" t="str">
        <f>""</f>
        <v/>
      </c>
    </row>
    <row r="984" spans="13:26" s="74" customFormat="1" ht="14.25" x14ac:dyDescent="0.2">
      <c r="M984" s="154" t="str">
        <f>""</f>
        <v/>
      </c>
      <c r="N984" s="74" t="str">
        <f>""</f>
        <v/>
      </c>
      <c r="O984" s="154" t="s">
        <v>271</v>
      </c>
      <c r="P984" s="74" t="str">
        <f>""</f>
        <v/>
      </c>
      <c r="Q984" s="154" t="str">
        <f>""</f>
        <v/>
      </c>
      <c r="R984" s="74" t="str">
        <f>""</f>
        <v/>
      </c>
      <c r="S984" s="74" t="str">
        <f>""</f>
        <v/>
      </c>
      <c r="T984" s="74" t="str">
        <f>""</f>
        <v/>
      </c>
      <c r="U984" s="74" t="str">
        <f>""</f>
        <v/>
      </c>
      <c r="V984" s="74" t="str">
        <f>""</f>
        <v/>
      </c>
      <c r="W984" s="74" t="str">
        <f>""</f>
        <v/>
      </c>
      <c r="X984" s="74" t="str">
        <f>""</f>
        <v/>
      </c>
      <c r="Y984" s="74" t="str">
        <f>""</f>
        <v/>
      </c>
      <c r="Z984" s="74" t="str">
        <f>""</f>
        <v/>
      </c>
    </row>
    <row r="985" spans="13:26" s="74" customFormat="1" ht="14.25" x14ac:dyDescent="0.2">
      <c r="M985" s="154" t="str">
        <f>""</f>
        <v/>
      </c>
      <c r="N985" s="74" t="str">
        <f>""</f>
        <v/>
      </c>
      <c r="O985" s="154" t="s">
        <v>271</v>
      </c>
      <c r="P985" s="74" t="str">
        <f>""</f>
        <v/>
      </c>
      <c r="Q985" s="154" t="str">
        <f>""</f>
        <v/>
      </c>
      <c r="R985" s="74" t="str">
        <f>""</f>
        <v/>
      </c>
      <c r="S985" s="74" t="str">
        <f>""</f>
        <v/>
      </c>
      <c r="T985" s="74" t="str">
        <f>""</f>
        <v/>
      </c>
      <c r="U985" s="74" t="str">
        <f>""</f>
        <v/>
      </c>
      <c r="V985" s="74" t="str">
        <f>""</f>
        <v/>
      </c>
      <c r="W985" s="74" t="str">
        <f>""</f>
        <v/>
      </c>
      <c r="X985" s="74" t="str">
        <f>""</f>
        <v/>
      </c>
      <c r="Y985" s="74" t="str">
        <f>""</f>
        <v/>
      </c>
      <c r="Z985" s="74" t="str">
        <f>""</f>
        <v/>
      </c>
    </row>
    <row r="986" spans="13:26" s="74" customFormat="1" ht="14.25" x14ac:dyDescent="0.2">
      <c r="M986" s="154" t="str">
        <f>""</f>
        <v/>
      </c>
      <c r="N986" s="74" t="str">
        <f>""</f>
        <v/>
      </c>
      <c r="O986" s="154" t="s">
        <v>271</v>
      </c>
      <c r="P986" s="74" t="str">
        <f>""</f>
        <v/>
      </c>
      <c r="Q986" s="154" t="str">
        <f>""</f>
        <v/>
      </c>
      <c r="R986" s="74" t="str">
        <f>""</f>
        <v/>
      </c>
      <c r="S986" s="74" t="str">
        <f>""</f>
        <v/>
      </c>
      <c r="T986" s="74" t="str">
        <f>""</f>
        <v/>
      </c>
      <c r="U986" s="74" t="str">
        <f>""</f>
        <v/>
      </c>
      <c r="V986" s="74" t="str">
        <f>""</f>
        <v/>
      </c>
      <c r="W986" s="74" t="str">
        <f>""</f>
        <v/>
      </c>
      <c r="X986" s="74" t="str">
        <f>""</f>
        <v/>
      </c>
      <c r="Y986" s="74" t="str">
        <f>""</f>
        <v/>
      </c>
      <c r="Z986" s="74" t="str">
        <f>""</f>
        <v/>
      </c>
    </row>
    <row r="987" spans="13:26" s="74" customFormat="1" ht="14.25" x14ac:dyDescent="0.2">
      <c r="M987" s="154" t="str">
        <f>""</f>
        <v/>
      </c>
      <c r="N987" s="74" t="str">
        <f>""</f>
        <v/>
      </c>
      <c r="O987" s="154" t="s">
        <v>271</v>
      </c>
      <c r="P987" s="74" t="str">
        <f>""</f>
        <v/>
      </c>
      <c r="Q987" s="154" t="str">
        <f>""</f>
        <v/>
      </c>
      <c r="R987" s="74" t="str">
        <f>""</f>
        <v/>
      </c>
      <c r="S987" s="74" t="str">
        <f>""</f>
        <v/>
      </c>
      <c r="T987" s="74" t="str">
        <f>""</f>
        <v/>
      </c>
      <c r="U987" s="74" t="str">
        <f>""</f>
        <v/>
      </c>
      <c r="V987" s="74" t="str">
        <f>""</f>
        <v/>
      </c>
      <c r="W987" s="74" t="str">
        <f>""</f>
        <v/>
      </c>
      <c r="X987" s="74" t="str">
        <f>""</f>
        <v/>
      </c>
      <c r="Y987" s="74" t="str">
        <f>""</f>
        <v/>
      </c>
      <c r="Z987" s="74" t="str">
        <f>""</f>
        <v/>
      </c>
    </row>
    <row r="988" spans="13:26" s="74" customFormat="1" ht="14.25" x14ac:dyDescent="0.2">
      <c r="M988" s="154" t="str">
        <f>""</f>
        <v/>
      </c>
      <c r="N988" s="74" t="str">
        <f>""</f>
        <v/>
      </c>
      <c r="O988" s="154" t="s">
        <v>271</v>
      </c>
      <c r="P988" s="74" t="str">
        <f>""</f>
        <v/>
      </c>
      <c r="Q988" s="154" t="str">
        <f>""</f>
        <v/>
      </c>
      <c r="R988" s="74" t="str">
        <f>""</f>
        <v/>
      </c>
      <c r="S988" s="74" t="str">
        <f>""</f>
        <v/>
      </c>
      <c r="T988" s="74" t="str">
        <f>""</f>
        <v/>
      </c>
      <c r="U988" s="74" t="str">
        <f>""</f>
        <v/>
      </c>
      <c r="V988" s="74" t="str">
        <f>""</f>
        <v/>
      </c>
      <c r="W988" s="74" t="str">
        <f>""</f>
        <v/>
      </c>
      <c r="X988" s="74" t="str">
        <f>""</f>
        <v/>
      </c>
      <c r="Y988" s="74" t="str">
        <f>""</f>
        <v/>
      </c>
      <c r="Z988" s="74" t="str">
        <f>""</f>
        <v/>
      </c>
    </row>
    <row r="989" spans="13:26" s="74" customFormat="1" ht="14.25" x14ac:dyDescent="0.2">
      <c r="M989" s="154" t="str">
        <f>""</f>
        <v/>
      </c>
      <c r="N989" s="74" t="str">
        <f>""</f>
        <v/>
      </c>
      <c r="O989" s="154" t="s">
        <v>271</v>
      </c>
      <c r="P989" s="74" t="str">
        <f>""</f>
        <v/>
      </c>
      <c r="Q989" s="154" t="str">
        <f>""</f>
        <v/>
      </c>
      <c r="R989" s="74" t="str">
        <f>""</f>
        <v/>
      </c>
      <c r="S989" s="74" t="str">
        <f>""</f>
        <v/>
      </c>
      <c r="T989" s="74" t="str">
        <f>""</f>
        <v/>
      </c>
      <c r="U989" s="74" t="str">
        <f>""</f>
        <v/>
      </c>
      <c r="V989" s="74" t="str">
        <f>""</f>
        <v/>
      </c>
      <c r="W989" s="74" t="str">
        <f>""</f>
        <v/>
      </c>
      <c r="X989" s="74" t="str">
        <f>""</f>
        <v/>
      </c>
      <c r="Y989" s="74" t="str">
        <f>""</f>
        <v/>
      </c>
      <c r="Z989" s="74" t="str">
        <f>""</f>
        <v/>
      </c>
    </row>
    <row r="990" spans="13:26" s="74" customFormat="1" ht="14.25" x14ac:dyDescent="0.2">
      <c r="M990" s="154" t="str">
        <f>""</f>
        <v/>
      </c>
      <c r="N990" s="74" t="str">
        <f>""</f>
        <v/>
      </c>
      <c r="O990" s="154" t="s">
        <v>271</v>
      </c>
      <c r="P990" s="74" t="str">
        <f>""</f>
        <v/>
      </c>
      <c r="Q990" s="154" t="str">
        <f>""</f>
        <v/>
      </c>
      <c r="R990" s="74" t="str">
        <f>""</f>
        <v/>
      </c>
      <c r="S990" s="74" t="str">
        <f>""</f>
        <v/>
      </c>
      <c r="T990" s="74" t="str">
        <f>""</f>
        <v/>
      </c>
      <c r="U990" s="74" t="str">
        <f>""</f>
        <v/>
      </c>
      <c r="V990" s="74" t="str">
        <f>""</f>
        <v/>
      </c>
      <c r="W990" s="74" t="str">
        <f>""</f>
        <v/>
      </c>
      <c r="X990" s="74" t="str">
        <f>""</f>
        <v/>
      </c>
      <c r="Y990" s="74" t="str">
        <f>""</f>
        <v/>
      </c>
      <c r="Z990" s="74" t="str">
        <f>""</f>
        <v/>
      </c>
    </row>
    <row r="991" spans="13:26" s="74" customFormat="1" ht="14.25" x14ac:dyDescent="0.2">
      <c r="M991" s="154" t="str">
        <f>""</f>
        <v/>
      </c>
      <c r="N991" s="74" t="str">
        <f>""</f>
        <v/>
      </c>
      <c r="O991" s="154" t="s">
        <v>271</v>
      </c>
      <c r="P991" s="74" t="str">
        <f>""</f>
        <v/>
      </c>
      <c r="Q991" s="154" t="str">
        <f>""</f>
        <v/>
      </c>
      <c r="R991" s="74" t="str">
        <f>""</f>
        <v/>
      </c>
      <c r="S991" s="74" t="str">
        <f>""</f>
        <v/>
      </c>
      <c r="T991" s="74" t="str">
        <f>""</f>
        <v/>
      </c>
      <c r="U991" s="74" t="str">
        <f>""</f>
        <v/>
      </c>
      <c r="V991" s="74" t="str">
        <f>""</f>
        <v/>
      </c>
      <c r="W991" s="74" t="str">
        <f>""</f>
        <v/>
      </c>
      <c r="X991" s="74" t="str">
        <f>""</f>
        <v/>
      </c>
      <c r="Y991" s="74" t="str">
        <f>""</f>
        <v/>
      </c>
      <c r="Z991" s="74" t="str">
        <f>""</f>
        <v/>
      </c>
    </row>
    <row r="992" spans="13:26" s="74" customFormat="1" ht="14.25" x14ac:dyDescent="0.2">
      <c r="M992" s="154" t="str">
        <f>""</f>
        <v/>
      </c>
      <c r="N992" s="74" t="str">
        <f>""</f>
        <v/>
      </c>
      <c r="O992" s="154" t="s">
        <v>271</v>
      </c>
      <c r="P992" s="74" t="str">
        <f>""</f>
        <v/>
      </c>
      <c r="Q992" s="154" t="str">
        <f>""</f>
        <v/>
      </c>
      <c r="R992" s="74" t="str">
        <f>""</f>
        <v/>
      </c>
      <c r="S992" s="74" t="str">
        <f>""</f>
        <v/>
      </c>
      <c r="T992" s="74" t="str">
        <f>""</f>
        <v/>
      </c>
      <c r="U992" s="74" t="str">
        <f>""</f>
        <v/>
      </c>
      <c r="V992" s="74" t="str">
        <f>""</f>
        <v/>
      </c>
      <c r="W992" s="74" t="str">
        <f>""</f>
        <v/>
      </c>
      <c r="X992" s="74" t="str">
        <f>""</f>
        <v/>
      </c>
      <c r="Y992" s="74" t="str">
        <f>""</f>
        <v/>
      </c>
      <c r="Z992" s="74" t="str">
        <f>""</f>
        <v/>
      </c>
    </row>
    <row r="993" spans="13:26" s="74" customFormat="1" ht="14.25" x14ac:dyDescent="0.2">
      <c r="M993" s="154" t="str">
        <f>""</f>
        <v/>
      </c>
      <c r="N993" s="74" t="str">
        <f>""</f>
        <v/>
      </c>
      <c r="O993" s="154" t="s">
        <v>271</v>
      </c>
      <c r="P993" s="74" t="str">
        <f>""</f>
        <v/>
      </c>
      <c r="Q993" s="154" t="str">
        <f>""</f>
        <v/>
      </c>
      <c r="R993" s="74" t="str">
        <f>""</f>
        <v/>
      </c>
      <c r="S993" s="74" t="str">
        <f>""</f>
        <v/>
      </c>
      <c r="T993" s="74" t="str">
        <f>""</f>
        <v/>
      </c>
      <c r="U993" s="74" t="str">
        <f>""</f>
        <v/>
      </c>
      <c r="V993" s="74" t="str">
        <f>""</f>
        <v/>
      </c>
      <c r="W993" s="74" t="str">
        <f>""</f>
        <v/>
      </c>
      <c r="X993" s="74" t="str">
        <f>""</f>
        <v/>
      </c>
      <c r="Y993" s="74" t="str">
        <f>""</f>
        <v/>
      </c>
      <c r="Z993" s="74" t="str">
        <f>""</f>
        <v/>
      </c>
    </row>
    <row r="994" spans="13:26" s="74" customFormat="1" ht="14.25" x14ac:dyDescent="0.2">
      <c r="M994" s="154" t="str">
        <f>""</f>
        <v/>
      </c>
      <c r="N994" s="74" t="str">
        <f>""</f>
        <v/>
      </c>
      <c r="O994" s="154" t="s">
        <v>271</v>
      </c>
      <c r="P994" s="74" t="str">
        <f>""</f>
        <v/>
      </c>
      <c r="Q994" s="154" t="str">
        <f>""</f>
        <v/>
      </c>
      <c r="R994" s="74" t="str">
        <f>""</f>
        <v/>
      </c>
      <c r="S994" s="74" t="str">
        <f>""</f>
        <v/>
      </c>
      <c r="T994" s="74" t="str">
        <f>""</f>
        <v/>
      </c>
      <c r="U994" s="74" t="str">
        <f>""</f>
        <v/>
      </c>
      <c r="V994" s="74" t="str">
        <f>""</f>
        <v/>
      </c>
      <c r="W994" s="74" t="str">
        <f>""</f>
        <v/>
      </c>
      <c r="X994" s="74" t="str">
        <f>""</f>
        <v/>
      </c>
      <c r="Y994" s="74" t="str">
        <f>""</f>
        <v/>
      </c>
      <c r="Z994" s="74" t="str">
        <f>""</f>
        <v/>
      </c>
    </row>
    <row r="995" spans="13:26" s="74" customFormat="1" ht="14.25" x14ac:dyDescent="0.2">
      <c r="M995" s="154" t="str">
        <f>""</f>
        <v/>
      </c>
      <c r="N995" s="74" t="str">
        <f>""</f>
        <v/>
      </c>
      <c r="O995" s="154" t="s">
        <v>271</v>
      </c>
      <c r="P995" s="74" t="str">
        <f>""</f>
        <v/>
      </c>
      <c r="Q995" s="154" t="str">
        <f>""</f>
        <v/>
      </c>
      <c r="R995" s="74" t="str">
        <f>""</f>
        <v/>
      </c>
      <c r="S995" s="74" t="str">
        <f>""</f>
        <v/>
      </c>
      <c r="T995" s="74" t="str">
        <f>""</f>
        <v/>
      </c>
      <c r="U995" s="74" t="str">
        <f>""</f>
        <v/>
      </c>
      <c r="V995" s="74" t="str">
        <f>""</f>
        <v/>
      </c>
      <c r="W995" s="74" t="str">
        <f>""</f>
        <v/>
      </c>
      <c r="X995" s="74" t="str">
        <f>""</f>
        <v/>
      </c>
      <c r="Y995" s="74" t="str">
        <f>""</f>
        <v/>
      </c>
      <c r="Z995" s="74" t="str">
        <f>""</f>
        <v/>
      </c>
    </row>
    <row r="996" spans="13:26" s="74" customFormat="1" ht="14.25" x14ac:dyDescent="0.2">
      <c r="M996" s="154" t="str">
        <f>""</f>
        <v/>
      </c>
      <c r="N996" s="74" t="str">
        <f>""</f>
        <v/>
      </c>
      <c r="O996" s="154" t="s">
        <v>271</v>
      </c>
      <c r="P996" s="74" t="str">
        <f>""</f>
        <v/>
      </c>
      <c r="Q996" s="154" t="str">
        <f>""</f>
        <v/>
      </c>
      <c r="R996" s="74" t="str">
        <f>""</f>
        <v/>
      </c>
      <c r="S996" s="74" t="str">
        <f>""</f>
        <v/>
      </c>
      <c r="T996" s="74" t="str">
        <f>""</f>
        <v/>
      </c>
      <c r="U996" s="74" t="str">
        <f>""</f>
        <v/>
      </c>
      <c r="V996" s="74" t="str">
        <f>""</f>
        <v/>
      </c>
      <c r="W996" s="74" t="str">
        <f>""</f>
        <v/>
      </c>
      <c r="X996" s="74" t="str">
        <f>""</f>
        <v/>
      </c>
      <c r="Y996" s="74" t="str">
        <f>""</f>
        <v/>
      </c>
      <c r="Z996" s="74" t="str">
        <f>""</f>
        <v/>
      </c>
    </row>
    <row r="997" spans="13:26" s="74" customFormat="1" ht="14.25" x14ac:dyDescent="0.2">
      <c r="M997" s="154" t="str">
        <f>""</f>
        <v/>
      </c>
      <c r="N997" s="74" t="str">
        <f>""</f>
        <v/>
      </c>
      <c r="O997" s="154" t="s">
        <v>271</v>
      </c>
      <c r="P997" s="74" t="str">
        <f>""</f>
        <v/>
      </c>
      <c r="Q997" s="154" t="str">
        <f>""</f>
        <v/>
      </c>
      <c r="R997" s="74" t="str">
        <f>""</f>
        <v/>
      </c>
      <c r="S997" s="74" t="str">
        <f>""</f>
        <v/>
      </c>
      <c r="T997" s="74" t="str">
        <f>""</f>
        <v/>
      </c>
      <c r="U997" s="74" t="str">
        <f>""</f>
        <v/>
      </c>
      <c r="V997" s="74" t="str">
        <f>""</f>
        <v/>
      </c>
      <c r="W997" s="74" t="str">
        <f>""</f>
        <v/>
      </c>
      <c r="X997" s="74" t="str">
        <f>""</f>
        <v/>
      </c>
      <c r="Y997" s="74" t="str">
        <f>""</f>
        <v/>
      </c>
      <c r="Z997" s="74" t="str">
        <f>""</f>
        <v/>
      </c>
    </row>
    <row r="998" spans="13:26" s="74" customFormat="1" ht="14.25" x14ac:dyDescent="0.2">
      <c r="M998" s="154" t="str">
        <f>""</f>
        <v/>
      </c>
      <c r="N998" s="74" t="str">
        <f>""</f>
        <v/>
      </c>
      <c r="O998" s="154" t="s">
        <v>271</v>
      </c>
      <c r="P998" s="74" t="str">
        <f>""</f>
        <v/>
      </c>
      <c r="Q998" s="154" t="str">
        <f>""</f>
        <v/>
      </c>
      <c r="R998" s="74" t="str">
        <f>""</f>
        <v/>
      </c>
      <c r="S998" s="74" t="str">
        <f>""</f>
        <v/>
      </c>
      <c r="T998" s="74" t="str">
        <f>""</f>
        <v/>
      </c>
      <c r="U998" s="74" t="str">
        <f>""</f>
        <v/>
      </c>
      <c r="V998" s="74" t="str">
        <f>""</f>
        <v/>
      </c>
      <c r="W998" s="74" t="str">
        <f>""</f>
        <v/>
      </c>
      <c r="X998" s="74" t="str">
        <f>""</f>
        <v/>
      </c>
      <c r="Y998" s="74" t="str">
        <f>""</f>
        <v/>
      </c>
      <c r="Z998" s="74" t="str">
        <f>""</f>
        <v/>
      </c>
    </row>
    <row r="999" spans="13:26" s="74" customFormat="1" ht="14.25" x14ac:dyDescent="0.2">
      <c r="M999" s="154" t="str">
        <f>""</f>
        <v/>
      </c>
      <c r="N999" s="74" t="str">
        <f>""</f>
        <v/>
      </c>
      <c r="O999" s="154" t="s">
        <v>271</v>
      </c>
      <c r="P999" s="74" t="str">
        <f>""</f>
        <v/>
      </c>
      <c r="Q999" s="154" t="str">
        <f>""</f>
        <v/>
      </c>
      <c r="R999" s="74" t="str">
        <f>""</f>
        <v/>
      </c>
      <c r="S999" s="74" t="str">
        <f>""</f>
        <v/>
      </c>
      <c r="T999" s="74" t="str">
        <f>""</f>
        <v/>
      </c>
      <c r="U999" s="74" t="str">
        <f>""</f>
        <v/>
      </c>
      <c r="V999" s="74" t="str">
        <f>""</f>
        <v/>
      </c>
      <c r="W999" s="74" t="str">
        <f>""</f>
        <v/>
      </c>
      <c r="X999" s="74" t="str">
        <f>""</f>
        <v/>
      </c>
      <c r="Y999" s="74" t="str">
        <f>""</f>
        <v/>
      </c>
      <c r="Z999" s="74" t="str">
        <f>""</f>
        <v/>
      </c>
    </row>
    <row r="1000" spans="13:26" s="74" customFormat="1" ht="14.25" x14ac:dyDescent="0.2">
      <c r="M1000" s="154" t="str">
        <f>""</f>
        <v/>
      </c>
      <c r="N1000" s="74" t="str">
        <f>""</f>
        <v/>
      </c>
      <c r="O1000" s="154" t="s">
        <v>271</v>
      </c>
      <c r="P1000" s="74" t="str">
        <f>""</f>
        <v/>
      </c>
      <c r="Q1000" s="154" t="str">
        <f>""</f>
        <v/>
      </c>
      <c r="R1000" s="74" t="str">
        <f>""</f>
        <v/>
      </c>
      <c r="S1000" s="74" t="str">
        <f>""</f>
        <v/>
      </c>
      <c r="T1000" s="74" t="str">
        <f>""</f>
        <v/>
      </c>
      <c r="U1000" s="74" t="str">
        <f>""</f>
        <v/>
      </c>
      <c r="V1000" s="74" t="str">
        <f>""</f>
        <v/>
      </c>
      <c r="W1000" s="74" t="str">
        <f>""</f>
        <v/>
      </c>
      <c r="X1000" s="74" t="str">
        <f>""</f>
        <v/>
      </c>
      <c r="Y1000" s="74" t="str">
        <f>""</f>
        <v/>
      </c>
      <c r="Z1000" s="74" t="str">
        <f>""</f>
        <v/>
      </c>
    </row>
    <row r="1001" spans="13:26" s="74" customFormat="1" ht="14.25" x14ac:dyDescent="0.2">
      <c r="M1001" s="154" t="str">
        <f>""</f>
        <v/>
      </c>
      <c r="N1001" s="74" t="str">
        <f>""</f>
        <v/>
      </c>
      <c r="O1001" s="154" t="s">
        <v>271</v>
      </c>
      <c r="P1001" s="74" t="str">
        <f>""</f>
        <v/>
      </c>
      <c r="Q1001" s="154" t="str">
        <f>""</f>
        <v/>
      </c>
      <c r="R1001" s="74" t="str">
        <f>""</f>
        <v/>
      </c>
      <c r="S1001" s="74" t="str">
        <f>""</f>
        <v/>
      </c>
      <c r="T1001" s="74" t="str">
        <f>""</f>
        <v/>
      </c>
      <c r="U1001" s="74" t="str">
        <f>""</f>
        <v/>
      </c>
      <c r="V1001" s="74" t="str">
        <f>""</f>
        <v/>
      </c>
      <c r="W1001" s="74" t="str">
        <f>""</f>
        <v/>
      </c>
      <c r="X1001" s="74" t="str">
        <f>""</f>
        <v/>
      </c>
      <c r="Y1001" s="74" t="str">
        <f>""</f>
        <v/>
      </c>
      <c r="Z1001" s="74" t="str">
        <f>""</f>
        <v/>
      </c>
    </row>
    <row r="1002" spans="13:26" s="74" customFormat="1" ht="14.25" x14ac:dyDescent="0.2">
      <c r="M1002" s="154" t="str">
        <f>""</f>
        <v/>
      </c>
      <c r="N1002" s="74" t="str">
        <f>""</f>
        <v/>
      </c>
      <c r="O1002" s="154" t="s">
        <v>271</v>
      </c>
      <c r="P1002" s="74" t="str">
        <f>""</f>
        <v/>
      </c>
      <c r="Q1002" s="154" t="str">
        <f>""</f>
        <v/>
      </c>
      <c r="R1002" s="74" t="str">
        <f>""</f>
        <v/>
      </c>
      <c r="S1002" s="74" t="str">
        <f>""</f>
        <v/>
      </c>
      <c r="T1002" s="74" t="str">
        <f>""</f>
        <v/>
      </c>
      <c r="U1002" s="74" t="str">
        <f>""</f>
        <v/>
      </c>
      <c r="V1002" s="74" t="str">
        <f>""</f>
        <v/>
      </c>
      <c r="W1002" s="74" t="str">
        <f>""</f>
        <v/>
      </c>
      <c r="X1002" s="74" t="str">
        <f>""</f>
        <v/>
      </c>
      <c r="Y1002" s="74" t="str">
        <f>""</f>
        <v/>
      </c>
      <c r="Z1002" s="74" t="str">
        <f>""</f>
        <v/>
      </c>
    </row>
    <row r="1003" spans="13:26" s="74" customFormat="1" ht="14.25" x14ac:dyDescent="0.2">
      <c r="M1003" s="154" t="str">
        <f>""</f>
        <v/>
      </c>
      <c r="N1003" s="74" t="str">
        <f>""</f>
        <v/>
      </c>
      <c r="O1003" s="154" t="s">
        <v>271</v>
      </c>
      <c r="P1003" s="74" t="str">
        <f>""</f>
        <v/>
      </c>
      <c r="Q1003" s="154" t="str">
        <f>""</f>
        <v/>
      </c>
      <c r="R1003" s="74" t="str">
        <f>""</f>
        <v/>
      </c>
      <c r="S1003" s="74" t="str">
        <f>""</f>
        <v/>
      </c>
      <c r="T1003" s="74" t="str">
        <f>""</f>
        <v/>
      </c>
      <c r="U1003" s="74" t="str">
        <f>""</f>
        <v/>
      </c>
      <c r="V1003" s="74" t="str">
        <f>""</f>
        <v/>
      </c>
      <c r="W1003" s="74" t="str">
        <f>""</f>
        <v/>
      </c>
      <c r="X1003" s="74" t="str">
        <f>""</f>
        <v/>
      </c>
      <c r="Y1003" s="74" t="str">
        <f>""</f>
        <v/>
      </c>
      <c r="Z1003" s="74" t="str">
        <f>""</f>
        <v/>
      </c>
    </row>
    <row r="1004" spans="13:26" s="74" customFormat="1" ht="14.25" x14ac:dyDescent="0.2">
      <c r="M1004" s="154" t="str">
        <f>""</f>
        <v/>
      </c>
      <c r="N1004" s="74" t="str">
        <f>""</f>
        <v/>
      </c>
      <c r="O1004" s="154" t="s">
        <v>271</v>
      </c>
      <c r="P1004" s="74" t="str">
        <f>""</f>
        <v/>
      </c>
      <c r="Q1004" s="154" t="str">
        <f>""</f>
        <v/>
      </c>
      <c r="R1004" s="74" t="str">
        <f>""</f>
        <v/>
      </c>
      <c r="S1004" s="74" t="str">
        <f>""</f>
        <v/>
      </c>
      <c r="T1004" s="74" t="str">
        <f>""</f>
        <v/>
      </c>
      <c r="U1004" s="74" t="str">
        <f>""</f>
        <v/>
      </c>
      <c r="V1004" s="74" t="str">
        <f>""</f>
        <v/>
      </c>
      <c r="W1004" s="74" t="str">
        <f>""</f>
        <v/>
      </c>
      <c r="X1004" s="74" t="str">
        <f>""</f>
        <v/>
      </c>
      <c r="Y1004" s="74" t="str">
        <f>""</f>
        <v/>
      </c>
      <c r="Z1004" s="74" t="str">
        <f>""</f>
        <v/>
      </c>
    </row>
    <row r="1005" spans="13:26" s="74" customFormat="1" ht="14.25" x14ac:dyDescent="0.2">
      <c r="M1005" s="154" t="str">
        <f>""</f>
        <v/>
      </c>
      <c r="N1005" s="74" t="str">
        <f>""</f>
        <v/>
      </c>
      <c r="O1005" s="154" t="s">
        <v>271</v>
      </c>
      <c r="P1005" s="74" t="str">
        <f>""</f>
        <v/>
      </c>
      <c r="Q1005" s="154" t="str">
        <f>""</f>
        <v/>
      </c>
      <c r="R1005" s="74" t="str">
        <f>""</f>
        <v/>
      </c>
      <c r="S1005" s="74" t="str">
        <f>""</f>
        <v/>
      </c>
      <c r="T1005" s="74" t="str">
        <f>""</f>
        <v/>
      </c>
      <c r="U1005" s="74" t="str">
        <f>""</f>
        <v/>
      </c>
      <c r="V1005" s="74" t="str">
        <f>""</f>
        <v/>
      </c>
      <c r="W1005" s="74" t="str">
        <f>""</f>
        <v/>
      </c>
      <c r="X1005" s="74" t="str">
        <f>""</f>
        <v/>
      </c>
      <c r="Y1005" s="74" t="str">
        <f>""</f>
        <v/>
      </c>
      <c r="Z1005" s="74" t="str">
        <f>""</f>
        <v/>
      </c>
    </row>
    <row r="1006" spans="13:26" s="74" customFormat="1" ht="14.25" x14ac:dyDescent="0.2">
      <c r="M1006" s="154" t="str">
        <f>""</f>
        <v/>
      </c>
      <c r="N1006" s="74" t="str">
        <f>""</f>
        <v/>
      </c>
      <c r="O1006" s="154" t="s">
        <v>271</v>
      </c>
      <c r="P1006" s="74" t="str">
        <f>""</f>
        <v/>
      </c>
      <c r="Q1006" s="154" t="str">
        <f>""</f>
        <v/>
      </c>
      <c r="R1006" s="74" t="str">
        <f>""</f>
        <v/>
      </c>
      <c r="S1006" s="74" t="str">
        <f>""</f>
        <v/>
      </c>
      <c r="T1006" s="74" t="str">
        <f>""</f>
        <v/>
      </c>
      <c r="U1006" s="74" t="str">
        <f>""</f>
        <v/>
      </c>
      <c r="V1006" s="74" t="str">
        <f>""</f>
        <v/>
      </c>
      <c r="W1006" s="74" t="str">
        <f>""</f>
        <v/>
      </c>
      <c r="X1006" s="74" t="str">
        <f>""</f>
        <v/>
      </c>
      <c r="Y1006" s="74" t="str">
        <f>""</f>
        <v/>
      </c>
      <c r="Z1006" s="74" t="str">
        <f>""</f>
        <v/>
      </c>
    </row>
    <row r="1007" spans="13:26" s="74" customFormat="1" ht="14.25" x14ac:dyDescent="0.2">
      <c r="M1007" s="154" t="str">
        <f>""</f>
        <v/>
      </c>
      <c r="N1007" s="74" t="str">
        <f>""</f>
        <v/>
      </c>
      <c r="O1007" s="154" t="s">
        <v>271</v>
      </c>
      <c r="P1007" s="74" t="str">
        <f>""</f>
        <v/>
      </c>
      <c r="Q1007" s="154" t="str">
        <f>""</f>
        <v/>
      </c>
      <c r="R1007" s="74" t="str">
        <f>""</f>
        <v/>
      </c>
      <c r="S1007" s="74" t="str">
        <f>""</f>
        <v/>
      </c>
      <c r="T1007" s="74" t="str">
        <f>""</f>
        <v/>
      </c>
      <c r="U1007" s="74" t="str">
        <f>""</f>
        <v/>
      </c>
      <c r="V1007" s="74" t="str">
        <f>""</f>
        <v/>
      </c>
      <c r="W1007" s="74" t="str">
        <f>""</f>
        <v/>
      </c>
      <c r="X1007" s="74" t="str">
        <f>""</f>
        <v/>
      </c>
      <c r="Y1007" s="74" t="str">
        <f>""</f>
        <v/>
      </c>
      <c r="Z1007" s="74" t="str">
        <f>""</f>
        <v/>
      </c>
    </row>
    <row r="1008" spans="13:26" s="74" customFormat="1" ht="14.25" x14ac:dyDescent="0.2">
      <c r="M1008" s="154" t="str">
        <f>""</f>
        <v/>
      </c>
      <c r="N1008" s="74" t="str">
        <f>""</f>
        <v/>
      </c>
      <c r="O1008" s="154" t="s">
        <v>271</v>
      </c>
      <c r="P1008" s="74" t="str">
        <f>""</f>
        <v/>
      </c>
      <c r="Q1008" s="154" t="str">
        <f>""</f>
        <v/>
      </c>
      <c r="R1008" s="74" t="str">
        <f>""</f>
        <v/>
      </c>
      <c r="S1008" s="74" t="str">
        <f>""</f>
        <v/>
      </c>
      <c r="T1008" s="74" t="str">
        <f>""</f>
        <v/>
      </c>
      <c r="U1008" s="74" t="str">
        <f>""</f>
        <v/>
      </c>
      <c r="V1008" s="74" t="str">
        <f>""</f>
        <v/>
      </c>
      <c r="W1008" s="74" t="str">
        <f>""</f>
        <v/>
      </c>
      <c r="X1008" s="74" t="str">
        <f>""</f>
        <v/>
      </c>
      <c r="Y1008" s="74" t="str">
        <f>""</f>
        <v/>
      </c>
      <c r="Z1008" s="74" t="str">
        <f>""</f>
        <v/>
      </c>
    </row>
    <row r="1009" spans="13:26" s="74" customFormat="1" ht="14.25" x14ac:dyDescent="0.2">
      <c r="M1009" s="154" t="str">
        <f>""</f>
        <v/>
      </c>
      <c r="N1009" s="74" t="str">
        <f>""</f>
        <v/>
      </c>
      <c r="O1009" s="154" t="s">
        <v>271</v>
      </c>
      <c r="P1009" s="74" t="str">
        <f>""</f>
        <v/>
      </c>
      <c r="Q1009" s="154" t="str">
        <f>""</f>
        <v/>
      </c>
      <c r="R1009" s="74" t="str">
        <f>""</f>
        <v/>
      </c>
      <c r="S1009" s="74" t="str">
        <f>""</f>
        <v/>
      </c>
      <c r="T1009" s="74" t="str">
        <f>""</f>
        <v/>
      </c>
      <c r="U1009" s="74" t="str">
        <f>""</f>
        <v/>
      </c>
      <c r="V1009" s="74" t="str">
        <f>""</f>
        <v/>
      </c>
      <c r="W1009" s="74" t="str">
        <f>""</f>
        <v/>
      </c>
      <c r="X1009" s="74" t="str">
        <f>""</f>
        <v/>
      </c>
      <c r="Y1009" s="74" t="str">
        <f>""</f>
        <v/>
      </c>
      <c r="Z1009" s="74" t="str">
        <f>""</f>
        <v/>
      </c>
    </row>
    <row r="1010" spans="13:26" s="74" customFormat="1" ht="14.25" x14ac:dyDescent="0.2">
      <c r="M1010" s="154" t="str">
        <f>""</f>
        <v/>
      </c>
      <c r="N1010" s="74" t="str">
        <f>""</f>
        <v/>
      </c>
      <c r="O1010" s="154" t="s">
        <v>271</v>
      </c>
      <c r="P1010" s="74" t="str">
        <f>""</f>
        <v/>
      </c>
      <c r="Q1010" s="154" t="str">
        <f>""</f>
        <v/>
      </c>
      <c r="R1010" s="74" t="str">
        <f>""</f>
        <v/>
      </c>
      <c r="S1010" s="74" t="str">
        <f>""</f>
        <v/>
      </c>
      <c r="T1010" s="74" t="str">
        <f>""</f>
        <v/>
      </c>
      <c r="U1010" s="74" t="str">
        <f>""</f>
        <v/>
      </c>
      <c r="V1010" s="74" t="str">
        <f>""</f>
        <v/>
      </c>
      <c r="W1010" s="74" t="str">
        <f>""</f>
        <v/>
      </c>
      <c r="X1010" s="74" t="str">
        <f>""</f>
        <v/>
      </c>
      <c r="Y1010" s="74" t="str">
        <f>""</f>
        <v/>
      </c>
      <c r="Z1010" s="74" t="str">
        <f>""</f>
        <v/>
      </c>
    </row>
    <row r="1011" spans="13:26" s="74" customFormat="1" ht="14.25" x14ac:dyDescent="0.2">
      <c r="M1011" s="154" t="str">
        <f>""</f>
        <v/>
      </c>
      <c r="N1011" s="74" t="str">
        <f>""</f>
        <v/>
      </c>
      <c r="O1011" s="154" t="s">
        <v>271</v>
      </c>
      <c r="P1011" s="74" t="str">
        <f>""</f>
        <v/>
      </c>
      <c r="Q1011" s="154" t="str">
        <f>""</f>
        <v/>
      </c>
      <c r="R1011" s="74" t="str">
        <f>""</f>
        <v/>
      </c>
      <c r="S1011" s="74" t="str">
        <f>""</f>
        <v/>
      </c>
      <c r="T1011" s="74" t="str">
        <f>""</f>
        <v/>
      </c>
      <c r="U1011" s="74" t="str">
        <f>""</f>
        <v/>
      </c>
      <c r="V1011" s="74" t="str">
        <f>""</f>
        <v/>
      </c>
      <c r="W1011" s="74" t="str">
        <f>""</f>
        <v/>
      </c>
      <c r="X1011" s="74" t="str">
        <f>""</f>
        <v/>
      </c>
      <c r="Y1011" s="74" t="str">
        <f>""</f>
        <v/>
      </c>
      <c r="Z1011" s="74" t="str">
        <f>""</f>
        <v/>
      </c>
    </row>
    <row r="1012" spans="13:26" s="74" customFormat="1" ht="14.25" x14ac:dyDescent="0.2">
      <c r="M1012" s="154" t="str">
        <f>""</f>
        <v/>
      </c>
      <c r="N1012" s="74" t="str">
        <f>""</f>
        <v/>
      </c>
      <c r="O1012" s="154" t="s">
        <v>271</v>
      </c>
      <c r="P1012" s="74" t="str">
        <f>""</f>
        <v/>
      </c>
      <c r="Q1012" s="154" t="str">
        <f>""</f>
        <v/>
      </c>
      <c r="R1012" s="74" t="str">
        <f>""</f>
        <v/>
      </c>
      <c r="S1012" s="74" t="str">
        <f>""</f>
        <v/>
      </c>
      <c r="T1012" s="74" t="str">
        <f>""</f>
        <v/>
      </c>
      <c r="U1012" s="74" t="str">
        <f>""</f>
        <v/>
      </c>
      <c r="V1012" s="74" t="str">
        <f>""</f>
        <v/>
      </c>
      <c r="W1012" s="74" t="str">
        <f>""</f>
        <v/>
      </c>
      <c r="X1012" s="74" t="str">
        <f>""</f>
        <v/>
      </c>
      <c r="Y1012" s="74" t="str">
        <f>""</f>
        <v/>
      </c>
      <c r="Z1012" s="74" t="str">
        <f>""</f>
        <v/>
      </c>
    </row>
    <row r="1013" spans="13:26" s="74" customFormat="1" ht="14.25" x14ac:dyDescent="0.2">
      <c r="M1013" s="154" t="str">
        <f>""</f>
        <v/>
      </c>
      <c r="N1013" s="74" t="str">
        <f>""</f>
        <v/>
      </c>
      <c r="O1013" s="154" t="s">
        <v>271</v>
      </c>
      <c r="P1013" s="74" t="str">
        <f>""</f>
        <v/>
      </c>
      <c r="Q1013" s="154" t="str">
        <f>""</f>
        <v/>
      </c>
      <c r="R1013" s="74" t="str">
        <f>""</f>
        <v/>
      </c>
      <c r="S1013" s="74" t="str">
        <f>""</f>
        <v/>
      </c>
      <c r="T1013" s="74" t="str">
        <f>""</f>
        <v/>
      </c>
      <c r="U1013" s="74" t="str">
        <f>""</f>
        <v/>
      </c>
      <c r="V1013" s="74" t="str">
        <f>""</f>
        <v/>
      </c>
      <c r="W1013" s="74" t="str">
        <f>""</f>
        <v/>
      </c>
      <c r="X1013" s="74" t="str">
        <f>""</f>
        <v/>
      </c>
      <c r="Y1013" s="74" t="str">
        <f>""</f>
        <v/>
      </c>
      <c r="Z1013" s="74" t="str">
        <f>""</f>
        <v/>
      </c>
    </row>
    <row r="1014" spans="13:26" s="74" customFormat="1" ht="14.25" x14ac:dyDescent="0.2">
      <c r="M1014" s="154" t="str">
        <f>""</f>
        <v/>
      </c>
      <c r="N1014" s="74" t="str">
        <f>""</f>
        <v/>
      </c>
      <c r="O1014" s="154" t="s">
        <v>271</v>
      </c>
      <c r="P1014" s="74" t="str">
        <f>""</f>
        <v/>
      </c>
      <c r="Q1014" s="154" t="str">
        <f>""</f>
        <v/>
      </c>
      <c r="R1014" s="74" t="str">
        <f>""</f>
        <v/>
      </c>
      <c r="S1014" s="74" t="str">
        <f>""</f>
        <v/>
      </c>
      <c r="T1014" s="74" t="str">
        <f>""</f>
        <v/>
      </c>
      <c r="U1014" s="74" t="str">
        <f>""</f>
        <v/>
      </c>
      <c r="V1014" s="74" t="str">
        <f>""</f>
        <v/>
      </c>
      <c r="W1014" s="74" t="str">
        <f>""</f>
        <v/>
      </c>
      <c r="X1014" s="74" t="str">
        <f>""</f>
        <v/>
      </c>
      <c r="Y1014" s="74" t="str">
        <f>""</f>
        <v/>
      </c>
      <c r="Z1014" s="74" t="str">
        <f>""</f>
        <v/>
      </c>
    </row>
    <row r="1015" spans="13:26" s="74" customFormat="1" ht="14.25" x14ac:dyDescent="0.2">
      <c r="M1015" s="154" t="str">
        <f>""</f>
        <v/>
      </c>
      <c r="N1015" s="74" t="str">
        <f>""</f>
        <v/>
      </c>
      <c r="O1015" s="154" t="s">
        <v>271</v>
      </c>
      <c r="P1015" s="74" t="str">
        <f>""</f>
        <v/>
      </c>
      <c r="Q1015" s="154" t="str">
        <f>""</f>
        <v/>
      </c>
      <c r="R1015" s="74" t="str">
        <f>""</f>
        <v/>
      </c>
      <c r="S1015" s="74" t="str">
        <f>""</f>
        <v/>
      </c>
      <c r="T1015" s="74" t="str">
        <f>""</f>
        <v/>
      </c>
      <c r="U1015" s="74" t="str">
        <f>""</f>
        <v/>
      </c>
      <c r="V1015" s="74" t="str">
        <f>""</f>
        <v/>
      </c>
      <c r="W1015" s="74" t="str">
        <f>""</f>
        <v/>
      </c>
      <c r="X1015" s="74" t="str">
        <f>""</f>
        <v/>
      </c>
      <c r="Y1015" s="74" t="str">
        <f>""</f>
        <v/>
      </c>
      <c r="Z1015" s="74" t="str">
        <f>""</f>
        <v/>
      </c>
    </row>
    <row r="1016" spans="13:26" s="74" customFormat="1" ht="14.25" x14ac:dyDescent="0.2">
      <c r="M1016" s="154" t="str">
        <f>""</f>
        <v/>
      </c>
      <c r="N1016" s="74" t="str">
        <f>""</f>
        <v/>
      </c>
      <c r="O1016" s="154" t="s">
        <v>271</v>
      </c>
      <c r="P1016" s="74" t="str">
        <f>""</f>
        <v/>
      </c>
      <c r="Q1016" s="154" t="str">
        <f>""</f>
        <v/>
      </c>
      <c r="R1016" s="74" t="str">
        <f>""</f>
        <v/>
      </c>
      <c r="S1016" s="74" t="str">
        <f>""</f>
        <v/>
      </c>
      <c r="T1016" s="74" t="str">
        <f>""</f>
        <v/>
      </c>
      <c r="U1016" s="74" t="str">
        <f>""</f>
        <v/>
      </c>
      <c r="V1016" s="74" t="str">
        <f>""</f>
        <v/>
      </c>
      <c r="W1016" s="74" t="str">
        <f>""</f>
        <v/>
      </c>
      <c r="X1016" s="74" t="str">
        <f>""</f>
        <v/>
      </c>
      <c r="Y1016" s="74" t="str">
        <f>""</f>
        <v/>
      </c>
      <c r="Z1016" s="74" t="str">
        <f>""</f>
        <v/>
      </c>
    </row>
    <row r="1017" spans="13:26" s="74" customFormat="1" ht="14.25" x14ac:dyDescent="0.2">
      <c r="M1017" s="154" t="str">
        <f>""</f>
        <v/>
      </c>
      <c r="N1017" s="74" t="str">
        <f>""</f>
        <v/>
      </c>
      <c r="O1017" s="154" t="s">
        <v>271</v>
      </c>
      <c r="P1017" s="74" t="str">
        <f>""</f>
        <v/>
      </c>
      <c r="Q1017" s="154" t="str">
        <f>""</f>
        <v/>
      </c>
      <c r="R1017" s="74" t="str">
        <f>""</f>
        <v/>
      </c>
      <c r="S1017" s="74" t="str">
        <f>""</f>
        <v/>
      </c>
      <c r="T1017" s="74" t="str">
        <f>""</f>
        <v/>
      </c>
      <c r="U1017" s="74" t="str">
        <f>""</f>
        <v/>
      </c>
      <c r="V1017" s="74" t="str">
        <f>""</f>
        <v/>
      </c>
      <c r="W1017" s="74" t="str">
        <f>""</f>
        <v/>
      </c>
      <c r="X1017" s="74" t="str">
        <f>""</f>
        <v/>
      </c>
      <c r="Y1017" s="74" t="str">
        <f>""</f>
        <v/>
      </c>
      <c r="Z1017" s="74" t="str">
        <f>""</f>
        <v/>
      </c>
    </row>
    <row r="1018" spans="13:26" s="74" customFormat="1" ht="14.25" x14ac:dyDescent="0.2">
      <c r="M1018" s="154" t="str">
        <f>""</f>
        <v/>
      </c>
      <c r="N1018" s="74" t="str">
        <f>""</f>
        <v/>
      </c>
      <c r="O1018" s="154" t="s">
        <v>271</v>
      </c>
      <c r="P1018" s="74" t="str">
        <f>""</f>
        <v/>
      </c>
      <c r="Q1018" s="154" t="str">
        <f>""</f>
        <v/>
      </c>
      <c r="R1018" s="74" t="str">
        <f>""</f>
        <v/>
      </c>
      <c r="S1018" s="74" t="str">
        <f>""</f>
        <v/>
      </c>
      <c r="T1018" s="74" t="str">
        <f>""</f>
        <v/>
      </c>
      <c r="U1018" s="74" t="str">
        <f>""</f>
        <v/>
      </c>
      <c r="V1018" s="74" t="str">
        <f>""</f>
        <v/>
      </c>
      <c r="W1018" s="74" t="str">
        <f>""</f>
        <v/>
      </c>
      <c r="X1018" s="74" t="str">
        <f>""</f>
        <v/>
      </c>
      <c r="Y1018" s="74" t="str">
        <f>""</f>
        <v/>
      </c>
      <c r="Z1018" s="74" t="str">
        <f>""</f>
        <v/>
      </c>
    </row>
    <row r="1019" spans="13:26" s="74" customFormat="1" ht="14.25" x14ac:dyDescent="0.2">
      <c r="M1019" s="154" t="str">
        <f>""</f>
        <v/>
      </c>
      <c r="N1019" s="74" t="str">
        <f>""</f>
        <v/>
      </c>
      <c r="O1019" s="154" t="s">
        <v>271</v>
      </c>
      <c r="P1019" s="74" t="str">
        <f>""</f>
        <v/>
      </c>
      <c r="Q1019" s="154" t="str">
        <f>""</f>
        <v/>
      </c>
      <c r="R1019" s="74" t="str">
        <f>""</f>
        <v/>
      </c>
      <c r="S1019" s="74" t="str">
        <f>""</f>
        <v/>
      </c>
      <c r="T1019" s="74" t="str">
        <f>""</f>
        <v/>
      </c>
      <c r="U1019" s="74" t="str">
        <f>""</f>
        <v/>
      </c>
      <c r="V1019" s="74" t="str">
        <f>""</f>
        <v/>
      </c>
      <c r="W1019" s="74" t="str">
        <f>""</f>
        <v/>
      </c>
      <c r="X1019" s="74" t="str">
        <f>""</f>
        <v/>
      </c>
      <c r="Y1019" s="74" t="str">
        <f>""</f>
        <v/>
      </c>
      <c r="Z1019" s="74" t="str">
        <f>""</f>
        <v/>
      </c>
    </row>
    <row r="1020" spans="13:26" s="74" customFormat="1" ht="14.25" x14ac:dyDescent="0.2">
      <c r="M1020" s="154" t="str">
        <f>""</f>
        <v/>
      </c>
      <c r="N1020" s="74" t="str">
        <f>""</f>
        <v/>
      </c>
      <c r="O1020" s="154" t="s">
        <v>271</v>
      </c>
      <c r="P1020" s="74" t="str">
        <f>""</f>
        <v/>
      </c>
      <c r="Q1020" s="154" t="str">
        <f>""</f>
        <v/>
      </c>
      <c r="R1020" s="74" t="str">
        <f>""</f>
        <v/>
      </c>
      <c r="S1020" s="74" t="str">
        <f>""</f>
        <v/>
      </c>
      <c r="T1020" s="74" t="str">
        <f>""</f>
        <v/>
      </c>
      <c r="U1020" s="74" t="str">
        <f>""</f>
        <v/>
      </c>
      <c r="V1020" s="74" t="str">
        <f>""</f>
        <v/>
      </c>
      <c r="W1020" s="74" t="str">
        <f>""</f>
        <v/>
      </c>
      <c r="X1020" s="74" t="str">
        <f>""</f>
        <v/>
      </c>
      <c r="Y1020" s="74" t="str">
        <f>""</f>
        <v/>
      </c>
      <c r="Z1020" s="74" t="str">
        <f>""</f>
        <v/>
      </c>
    </row>
    <row r="1021" spans="13:26" s="74" customFormat="1" ht="14.25" x14ac:dyDescent="0.2">
      <c r="M1021" s="154" t="str">
        <f>""</f>
        <v/>
      </c>
      <c r="N1021" s="74" t="str">
        <f>""</f>
        <v/>
      </c>
      <c r="O1021" s="154" t="s">
        <v>271</v>
      </c>
      <c r="P1021" s="74" t="str">
        <f>""</f>
        <v/>
      </c>
      <c r="Q1021" s="154" t="str">
        <f>""</f>
        <v/>
      </c>
      <c r="R1021" s="74" t="str">
        <f>""</f>
        <v/>
      </c>
      <c r="S1021" s="74" t="str">
        <f>""</f>
        <v/>
      </c>
      <c r="T1021" s="74" t="str">
        <f>""</f>
        <v/>
      </c>
      <c r="U1021" s="74" t="str">
        <f>""</f>
        <v/>
      </c>
      <c r="V1021" s="74" t="str">
        <f>""</f>
        <v/>
      </c>
      <c r="W1021" s="74" t="str">
        <f>""</f>
        <v/>
      </c>
      <c r="X1021" s="74" t="str">
        <f>""</f>
        <v/>
      </c>
      <c r="Y1021" s="74" t="str">
        <f>""</f>
        <v/>
      </c>
      <c r="Z1021" s="74" t="str">
        <f>""</f>
        <v/>
      </c>
    </row>
    <row r="1022" spans="13:26" s="74" customFormat="1" ht="14.25" x14ac:dyDescent="0.2">
      <c r="M1022" s="154" t="str">
        <f>""</f>
        <v/>
      </c>
      <c r="N1022" s="74" t="str">
        <f>""</f>
        <v/>
      </c>
      <c r="O1022" s="154" t="s">
        <v>271</v>
      </c>
      <c r="P1022" s="74" t="str">
        <f>""</f>
        <v/>
      </c>
      <c r="Q1022" s="154" t="str">
        <f>""</f>
        <v/>
      </c>
      <c r="R1022" s="74" t="str">
        <f>""</f>
        <v/>
      </c>
      <c r="S1022" s="74" t="str">
        <f>""</f>
        <v/>
      </c>
      <c r="T1022" s="74" t="str">
        <f>""</f>
        <v/>
      </c>
      <c r="U1022" s="74" t="str">
        <f>""</f>
        <v/>
      </c>
      <c r="V1022" s="74" t="str">
        <f>""</f>
        <v/>
      </c>
      <c r="W1022" s="74" t="str">
        <f>""</f>
        <v/>
      </c>
      <c r="X1022" s="74" t="str">
        <f>""</f>
        <v/>
      </c>
      <c r="Y1022" s="74" t="str">
        <f>""</f>
        <v/>
      </c>
      <c r="Z1022" s="74" t="str">
        <f>""</f>
        <v/>
      </c>
    </row>
    <row r="1023" spans="13:26" s="74" customFormat="1" ht="14.25" x14ac:dyDescent="0.2">
      <c r="M1023" s="154" t="str">
        <f>""</f>
        <v/>
      </c>
      <c r="N1023" s="74" t="str">
        <f>""</f>
        <v/>
      </c>
      <c r="O1023" s="154" t="s">
        <v>271</v>
      </c>
      <c r="P1023" s="74" t="str">
        <f>""</f>
        <v/>
      </c>
      <c r="Q1023" s="154" t="str">
        <f>""</f>
        <v/>
      </c>
      <c r="R1023" s="74" t="str">
        <f>""</f>
        <v/>
      </c>
      <c r="S1023" s="74" t="str">
        <f>""</f>
        <v/>
      </c>
      <c r="T1023" s="74" t="str">
        <f>""</f>
        <v/>
      </c>
      <c r="U1023" s="74" t="str">
        <f>""</f>
        <v/>
      </c>
      <c r="V1023" s="74" t="str">
        <f>""</f>
        <v/>
      </c>
      <c r="W1023" s="74" t="str">
        <f>""</f>
        <v/>
      </c>
      <c r="X1023" s="74" t="str">
        <f>""</f>
        <v/>
      </c>
      <c r="Y1023" s="74" t="str">
        <f>""</f>
        <v/>
      </c>
      <c r="Z1023" s="74" t="str">
        <f>""</f>
        <v/>
      </c>
    </row>
    <row r="1024" spans="13:26" s="74" customFormat="1" ht="14.25" x14ac:dyDescent="0.2">
      <c r="M1024" s="154" t="str">
        <f>""</f>
        <v/>
      </c>
      <c r="N1024" s="74" t="str">
        <f>""</f>
        <v/>
      </c>
      <c r="O1024" s="154" t="s">
        <v>271</v>
      </c>
      <c r="P1024" s="74" t="str">
        <f>""</f>
        <v/>
      </c>
      <c r="Q1024" s="154" t="str">
        <f>""</f>
        <v/>
      </c>
      <c r="R1024" s="74" t="str">
        <f>""</f>
        <v/>
      </c>
      <c r="S1024" s="74" t="str">
        <f>""</f>
        <v/>
      </c>
      <c r="T1024" s="74" t="str">
        <f>""</f>
        <v/>
      </c>
      <c r="U1024" s="74" t="str">
        <f>""</f>
        <v/>
      </c>
      <c r="V1024" s="74" t="str">
        <f>""</f>
        <v/>
      </c>
      <c r="W1024" s="74" t="str">
        <f>""</f>
        <v/>
      </c>
      <c r="X1024" s="74" t="str">
        <f>""</f>
        <v/>
      </c>
      <c r="Y1024" s="74" t="str">
        <f>""</f>
        <v/>
      </c>
      <c r="Z1024" s="74" t="str">
        <f>""</f>
        <v/>
      </c>
    </row>
    <row r="1025" spans="13:26" s="74" customFormat="1" ht="14.25" x14ac:dyDescent="0.2">
      <c r="M1025" s="154" t="str">
        <f>""</f>
        <v/>
      </c>
      <c r="N1025" s="74" t="str">
        <f>""</f>
        <v/>
      </c>
      <c r="O1025" s="154" t="s">
        <v>271</v>
      </c>
      <c r="P1025" s="74" t="str">
        <f>""</f>
        <v/>
      </c>
      <c r="Q1025" s="154" t="str">
        <f>""</f>
        <v/>
      </c>
      <c r="R1025" s="74" t="str">
        <f>""</f>
        <v/>
      </c>
      <c r="S1025" s="74" t="str">
        <f>""</f>
        <v/>
      </c>
      <c r="T1025" s="74" t="str">
        <f>""</f>
        <v/>
      </c>
      <c r="U1025" s="74" t="str">
        <f>""</f>
        <v/>
      </c>
      <c r="V1025" s="74" t="str">
        <f>""</f>
        <v/>
      </c>
      <c r="W1025" s="74" t="str">
        <f>""</f>
        <v/>
      </c>
      <c r="X1025" s="74" t="str">
        <f>""</f>
        <v/>
      </c>
      <c r="Y1025" s="74" t="str">
        <f>""</f>
        <v/>
      </c>
      <c r="Z1025" s="74" t="str">
        <f>""</f>
        <v/>
      </c>
    </row>
    <row r="1026" spans="13:26" s="74" customFormat="1" ht="14.25" x14ac:dyDescent="0.2">
      <c r="M1026" s="154" t="str">
        <f>""</f>
        <v/>
      </c>
      <c r="N1026" s="74" t="str">
        <f>""</f>
        <v/>
      </c>
      <c r="O1026" s="154" t="s">
        <v>271</v>
      </c>
      <c r="P1026" s="74" t="str">
        <f>""</f>
        <v/>
      </c>
      <c r="Q1026" s="154" t="str">
        <f>""</f>
        <v/>
      </c>
      <c r="R1026" s="74" t="str">
        <f>""</f>
        <v/>
      </c>
      <c r="S1026" s="74" t="str">
        <f>""</f>
        <v/>
      </c>
      <c r="T1026" s="74" t="str">
        <f>""</f>
        <v/>
      </c>
      <c r="U1026" s="74" t="str">
        <f>""</f>
        <v/>
      </c>
      <c r="V1026" s="74" t="str">
        <f>""</f>
        <v/>
      </c>
      <c r="W1026" s="74" t="str">
        <f>""</f>
        <v/>
      </c>
      <c r="X1026" s="74" t="str">
        <f>""</f>
        <v/>
      </c>
      <c r="Y1026" s="74" t="str">
        <f>""</f>
        <v/>
      </c>
      <c r="Z1026" s="74" t="str">
        <f>""</f>
        <v/>
      </c>
    </row>
    <row r="1027" spans="13:26" s="74" customFormat="1" ht="14.25" x14ac:dyDescent="0.2">
      <c r="M1027" s="154" t="str">
        <f>""</f>
        <v/>
      </c>
      <c r="N1027" s="74" t="str">
        <f>""</f>
        <v/>
      </c>
      <c r="O1027" s="154" t="s">
        <v>271</v>
      </c>
      <c r="P1027" s="74" t="str">
        <f>""</f>
        <v/>
      </c>
      <c r="Q1027" s="154" t="str">
        <f>""</f>
        <v/>
      </c>
      <c r="R1027" s="74" t="str">
        <f>""</f>
        <v/>
      </c>
      <c r="S1027" s="74" t="str">
        <f>""</f>
        <v/>
      </c>
      <c r="T1027" s="74" t="str">
        <f>""</f>
        <v/>
      </c>
      <c r="U1027" s="74" t="str">
        <f>""</f>
        <v/>
      </c>
      <c r="V1027" s="74" t="str">
        <f>""</f>
        <v/>
      </c>
      <c r="W1027" s="74" t="str">
        <f>""</f>
        <v/>
      </c>
      <c r="X1027" s="74" t="str">
        <f>""</f>
        <v/>
      </c>
      <c r="Y1027" s="74" t="str">
        <f>""</f>
        <v/>
      </c>
      <c r="Z1027" s="74" t="str">
        <f>""</f>
        <v/>
      </c>
    </row>
    <row r="1028" spans="13:26" s="74" customFormat="1" ht="14.25" x14ac:dyDescent="0.2">
      <c r="M1028" s="154" t="str">
        <f>""</f>
        <v/>
      </c>
      <c r="N1028" s="74" t="str">
        <f>""</f>
        <v/>
      </c>
      <c r="O1028" s="154" t="s">
        <v>271</v>
      </c>
      <c r="P1028" s="74" t="str">
        <f>""</f>
        <v/>
      </c>
      <c r="Q1028" s="154" t="str">
        <f>""</f>
        <v/>
      </c>
      <c r="R1028" s="74" t="str">
        <f>""</f>
        <v/>
      </c>
      <c r="S1028" s="74" t="str">
        <f>""</f>
        <v/>
      </c>
      <c r="T1028" s="74" t="str">
        <f>""</f>
        <v/>
      </c>
      <c r="U1028" s="74" t="str">
        <f>""</f>
        <v/>
      </c>
      <c r="V1028" s="74" t="str">
        <f>""</f>
        <v/>
      </c>
      <c r="W1028" s="74" t="str">
        <f>""</f>
        <v/>
      </c>
      <c r="X1028" s="74" t="str">
        <f>""</f>
        <v/>
      </c>
      <c r="Y1028" s="74" t="str">
        <f>""</f>
        <v/>
      </c>
      <c r="Z1028" s="74" t="str">
        <f>""</f>
        <v/>
      </c>
    </row>
    <row r="1029" spans="13:26" s="74" customFormat="1" ht="14.25" x14ac:dyDescent="0.2">
      <c r="M1029" s="154" t="str">
        <f>""</f>
        <v/>
      </c>
      <c r="N1029" s="74" t="str">
        <f>""</f>
        <v/>
      </c>
      <c r="O1029" s="154" t="s">
        <v>271</v>
      </c>
      <c r="P1029" s="74" t="str">
        <f>""</f>
        <v/>
      </c>
      <c r="Q1029" s="154" t="str">
        <f>""</f>
        <v/>
      </c>
      <c r="R1029" s="74" t="str">
        <f>""</f>
        <v/>
      </c>
      <c r="S1029" s="74" t="str">
        <f>""</f>
        <v/>
      </c>
      <c r="T1029" s="74" t="str">
        <f>""</f>
        <v/>
      </c>
      <c r="U1029" s="74" t="str">
        <f>""</f>
        <v/>
      </c>
      <c r="V1029" s="74" t="str">
        <f>""</f>
        <v/>
      </c>
      <c r="W1029" s="74" t="str">
        <f>""</f>
        <v/>
      </c>
      <c r="X1029" s="74" t="str">
        <f>""</f>
        <v/>
      </c>
      <c r="Y1029" s="74" t="str">
        <f>""</f>
        <v/>
      </c>
      <c r="Z1029" s="74" t="str">
        <f>""</f>
        <v/>
      </c>
    </row>
    <row r="1030" spans="13:26" s="74" customFormat="1" ht="14.25" x14ac:dyDescent="0.2">
      <c r="M1030" s="154" t="str">
        <f>""</f>
        <v/>
      </c>
      <c r="N1030" s="74" t="str">
        <f>""</f>
        <v/>
      </c>
      <c r="O1030" s="154" t="s">
        <v>271</v>
      </c>
      <c r="P1030" s="74" t="str">
        <f>""</f>
        <v/>
      </c>
      <c r="Q1030" s="154" t="str">
        <f>""</f>
        <v/>
      </c>
      <c r="R1030" s="74" t="str">
        <f>""</f>
        <v/>
      </c>
      <c r="S1030" s="74" t="str">
        <f>""</f>
        <v/>
      </c>
      <c r="T1030" s="74" t="str">
        <f>""</f>
        <v/>
      </c>
      <c r="U1030" s="74" t="str">
        <f>""</f>
        <v/>
      </c>
      <c r="V1030" s="74" t="str">
        <f>""</f>
        <v/>
      </c>
      <c r="W1030" s="74" t="str">
        <f>""</f>
        <v/>
      </c>
      <c r="X1030" s="74" t="str">
        <f>""</f>
        <v/>
      </c>
      <c r="Y1030" s="74" t="str">
        <f>""</f>
        <v/>
      </c>
      <c r="Z1030" s="74" t="str">
        <f>""</f>
        <v/>
      </c>
    </row>
    <row r="1031" spans="13:26" s="74" customFormat="1" ht="14.25" x14ac:dyDescent="0.2">
      <c r="M1031" s="154" t="str">
        <f>""</f>
        <v/>
      </c>
      <c r="N1031" s="74" t="str">
        <f>""</f>
        <v/>
      </c>
      <c r="O1031" s="154" t="s">
        <v>271</v>
      </c>
      <c r="P1031" s="74" t="str">
        <f>""</f>
        <v/>
      </c>
      <c r="Q1031" s="154" t="str">
        <f>""</f>
        <v/>
      </c>
      <c r="R1031" s="74" t="str">
        <f>""</f>
        <v/>
      </c>
      <c r="S1031" s="74" t="str">
        <f>""</f>
        <v/>
      </c>
      <c r="T1031" s="74" t="str">
        <f>""</f>
        <v/>
      </c>
      <c r="U1031" s="74" t="str">
        <f>""</f>
        <v/>
      </c>
      <c r="V1031" s="74" t="str">
        <f>""</f>
        <v/>
      </c>
      <c r="W1031" s="74" t="str">
        <f>""</f>
        <v/>
      </c>
      <c r="X1031" s="74" t="str">
        <f>""</f>
        <v/>
      </c>
      <c r="Y1031" s="74" t="str">
        <f>""</f>
        <v/>
      </c>
      <c r="Z1031" s="74" t="str">
        <f>""</f>
        <v/>
      </c>
    </row>
    <row r="1032" spans="13:26" s="74" customFormat="1" ht="14.25" x14ac:dyDescent="0.2">
      <c r="M1032" s="154" t="str">
        <f>""</f>
        <v/>
      </c>
      <c r="N1032" s="74" t="str">
        <f>""</f>
        <v/>
      </c>
      <c r="O1032" s="154" t="s">
        <v>271</v>
      </c>
      <c r="P1032" s="74" t="str">
        <f>""</f>
        <v/>
      </c>
      <c r="Q1032" s="154" t="str">
        <f>""</f>
        <v/>
      </c>
      <c r="R1032" s="74" t="str">
        <f>""</f>
        <v/>
      </c>
      <c r="S1032" s="74" t="str">
        <f>""</f>
        <v/>
      </c>
      <c r="T1032" s="74" t="str">
        <f>""</f>
        <v/>
      </c>
      <c r="U1032" s="74" t="str">
        <f>""</f>
        <v/>
      </c>
      <c r="V1032" s="74" t="str">
        <f>""</f>
        <v/>
      </c>
      <c r="W1032" s="74" t="str">
        <f>""</f>
        <v/>
      </c>
      <c r="X1032" s="74" t="str">
        <f>""</f>
        <v/>
      </c>
      <c r="Y1032" s="74" t="str">
        <f>""</f>
        <v/>
      </c>
      <c r="Z1032" s="74" t="str">
        <f>""</f>
        <v/>
      </c>
    </row>
    <row r="1033" spans="13:26" s="74" customFormat="1" ht="14.25" x14ac:dyDescent="0.2">
      <c r="M1033" s="154" t="str">
        <f>""</f>
        <v/>
      </c>
      <c r="N1033" s="74" t="str">
        <f>""</f>
        <v/>
      </c>
      <c r="O1033" s="154" t="s">
        <v>271</v>
      </c>
      <c r="P1033" s="74" t="str">
        <f>""</f>
        <v/>
      </c>
      <c r="Q1033" s="154" t="str">
        <f>""</f>
        <v/>
      </c>
      <c r="R1033" s="74" t="str">
        <f>""</f>
        <v/>
      </c>
      <c r="S1033" s="74" t="str">
        <f>""</f>
        <v/>
      </c>
      <c r="T1033" s="74" t="str">
        <f>""</f>
        <v/>
      </c>
      <c r="U1033" s="74" t="str">
        <f>""</f>
        <v/>
      </c>
      <c r="V1033" s="74" t="str">
        <f>""</f>
        <v/>
      </c>
      <c r="W1033" s="74" t="str">
        <f>""</f>
        <v/>
      </c>
      <c r="X1033" s="74" t="str">
        <f>""</f>
        <v/>
      </c>
      <c r="Y1033" s="74" t="str">
        <f>""</f>
        <v/>
      </c>
      <c r="Z1033" s="74" t="str">
        <f>""</f>
        <v/>
      </c>
    </row>
    <row r="1034" spans="13:26" s="74" customFormat="1" ht="14.25" x14ac:dyDescent="0.2">
      <c r="M1034" s="154" t="str">
        <f>""</f>
        <v/>
      </c>
      <c r="N1034" s="74" t="str">
        <f>""</f>
        <v/>
      </c>
      <c r="O1034" s="154" t="s">
        <v>271</v>
      </c>
      <c r="P1034" s="74" t="str">
        <f>""</f>
        <v/>
      </c>
      <c r="Q1034" s="154" t="str">
        <f>""</f>
        <v/>
      </c>
      <c r="R1034" s="74" t="str">
        <f>""</f>
        <v/>
      </c>
      <c r="S1034" s="74" t="str">
        <f>""</f>
        <v/>
      </c>
      <c r="T1034" s="74" t="str">
        <f>""</f>
        <v/>
      </c>
      <c r="U1034" s="74" t="str">
        <f>""</f>
        <v/>
      </c>
      <c r="V1034" s="74" t="str">
        <f>""</f>
        <v/>
      </c>
      <c r="W1034" s="74" t="str">
        <f>""</f>
        <v/>
      </c>
      <c r="X1034" s="74" t="str">
        <f>""</f>
        <v/>
      </c>
      <c r="Y1034" s="74" t="str">
        <f>""</f>
        <v/>
      </c>
      <c r="Z1034" s="74" t="str">
        <f>""</f>
        <v/>
      </c>
    </row>
    <row r="1035" spans="13:26" s="74" customFormat="1" ht="14.25" x14ac:dyDescent="0.2">
      <c r="M1035" s="154" t="str">
        <f>""</f>
        <v/>
      </c>
      <c r="N1035" s="74" t="str">
        <f>""</f>
        <v/>
      </c>
      <c r="O1035" s="154" t="s">
        <v>271</v>
      </c>
      <c r="P1035" s="74" t="str">
        <f>""</f>
        <v/>
      </c>
      <c r="Q1035" s="154" t="str">
        <f>""</f>
        <v/>
      </c>
      <c r="R1035" s="74" t="str">
        <f>""</f>
        <v/>
      </c>
      <c r="S1035" s="74" t="str">
        <f>""</f>
        <v/>
      </c>
      <c r="T1035" s="74" t="str">
        <f>""</f>
        <v/>
      </c>
      <c r="U1035" s="74" t="str">
        <f>""</f>
        <v/>
      </c>
      <c r="V1035" s="74" t="str">
        <f>""</f>
        <v/>
      </c>
      <c r="W1035" s="74" t="str">
        <f>""</f>
        <v/>
      </c>
      <c r="X1035" s="74" t="str">
        <f>""</f>
        <v/>
      </c>
      <c r="Y1035" s="74" t="str">
        <f>""</f>
        <v/>
      </c>
      <c r="Z1035" s="74" t="str">
        <f>""</f>
        <v/>
      </c>
    </row>
    <row r="1036" spans="13:26" s="74" customFormat="1" ht="14.25" x14ac:dyDescent="0.2">
      <c r="M1036" s="154" t="str">
        <f>""</f>
        <v/>
      </c>
      <c r="N1036" s="74" t="str">
        <f>""</f>
        <v/>
      </c>
      <c r="O1036" s="154" t="s">
        <v>271</v>
      </c>
      <c r="P1036" s="74" t="str">
        <f>""</f>
        <v/>
      </c>
      <c r="Q1036" s="154" t="str">
        <f>""</f>
        <v/>
      </c>
      <c r="R1036" s="74" t="str">
        <f>""</f>
        <v/>
      </c>
      <c r="S1036" s="74" t="str">
        <f>""</f>
        <v/>
      </c>
      <c r="T1036" s="74" t="str">
        <f>""</f>
        <v/>
      </c>
      <c r="U1036" s="74" t="str">
        <f>""</f>
        <v/>
      </c>
      <c r="V1036" s="74" t="str">
        <f>""</f>
        <v/>
      </c>
      <c r="W1036" s="74" t="str">
        <f>""</f>
        <v/>
      </c>
      <c r="X1036" s="74" t="str">
        <f>""</f>
        <v/>
      </c>
      <c r="Y1036" s="74" t="str">
        <f>""</f>
        <v/>
      </c>
      <c r="Z1036" s="74" t="str">
        <f>""</f>
        <v/>
      </c>
    </row>
    <row r="1037" spans="13:26" s="74" customFormat="1" ht="14.25" x14ac:dyDescent="0.2">
      <c r="M1037" s="154" t="str">
        <f>""</f>
        <v/>
      </c>
      <c r="N1037" s="74" t="str">
        <f>""</f>
        <v/>
      </c>
      <c r="O1037" s="154" t="s">
        <v>271</v>
      </c>
      <c r="P1037" s="74" t="str">
        <f>""</f>
        <v/>
      </c>
      <c r="Q1037" s="154" t="str">
        <f>""</f>
        <v/>
      </c>
      <c r="R1037" s="74" t="str">
        <f>""</f>
        <v/>
      </c>
      <c r="S1037" s="74" t="str">
        <f>""</f>
        <v/>
      </c>
      <c r="T1037" s="74" t="str">
        <f>""</f>
        <v/>
      </c>
      <c r="U1037" s="74" t="str">
        <f>""</f>
        <v/>
      </c>
      <c r="V1037" s="74" t="str">
        <f>""</f>
        <v/>
      </c>
      <c r="W1037" s="74" t="str">
        <f>""</f>
        <v/>
      </c>
      <c r="X1037" s="74" t="str">
        <f>""</f>
        <v/>
      </c>
      <c r="Y1037" s="74" t="str">
        <f>""</f>
        <v/>
      </c>
      <c r="Z1037" s="74" t="str">
        <f>""</f>
        <v/>
      </c>
    </row>
    <row r="1038" spans="13:26" s="74" customFormat="1" ht="14.25" x14ac:dyDescent="0.2">
      <c r="M1038" s="154" t="str">
        <f>""</f>
        <v/>
      </c>
      <c r="N1038" s="74" t="str">
        <f>""</f>
        <v/>
      </c>
      <c r="O1038" s="154" t="s">
        <v>271</v>
      </c>
      <c r="P1038" s="74" t="str">
        <f>""</f>
        <v/>
      </c>
      <c r="Q1038" s="154" t="str">
        <f>""</f>
        <v/>
      </c>
      <c r="R1038" s="74" t="str">
        <f>""</f>
        <v/>
      </c>
      <c r="S1038" s="74" t="str">
        <f>""</f>
        <v/>
      </c>
      <c r="T1038" s="74" t="str">
        <f>""</f>
        <v/>
      </c>
      <c r="U1038" s="74" t="str">
        <f>""</f>
        <v/>
      </c>
      <c r="V1038" s="74" t="str">
        <f>""</f>
        <v/>
      </c>
      <c r="W1038" s="74" t="str">
        <f>""</f>
        <v/>
      </c>
      <c r="X1038" s="74" t="str">
        <f>""</f>
        <v/>
      </c>
      <c r="Y1038" s="74" t="str">
        <f>""</f>
        <v/>
      </c>
      <c r="Z1038" s="74" t="str">
        <f>""</f>
        <v/>
      </c>
    </row>
    <row r="1039" spans="13:26" s="74" customFormat="1" ht="14.25" x14ac:dyDescent="0.2">
      <c r="M1039" s="154" t="str">
        <f>""</f>
        <v/>
      </c>
      <c r="N1039" s="74" t="str">
        <f>""</f>
        <v/>
      </c>
      <c r="O1039" s="154" t="s">
        <v>271</v>
      </c>
      <c r="P1039" s="74" t="str">
        <f>""</f>
        <v/>
      </c>
      <c r="Q1039" s="154" t="str">
        <f>""</f>
        <v/>
      </c>
      <c r="R1039" s="74" t="str">
        <f>""</f>
        <v/>
      </c>
      <c r="S1039" s="74" t="str">
        <f>""</f>
        <v/>
      </c>
      <c r="T1039" s="74" t="str">
        <f>""</f>
        <v/>
      </c>
      <c r="U1039" s="74" t="str">
        <f>""</f>
        <v/>
      </c>
      <c r="V1039" s="74" t="str">
        <f>""</f>
        <v/>
      </c>
      <c r="W1039" s="74" t="str">
        <f>""</f>
        <v/>
      </c>
      <c r="X1039" s="74" t="str">
        <f>""</f>
        <v/>
      </c>
      <c r="Y1039" s="74" t="str">
        <f>""</f>
        <v/>
      </c>
      <c r="Z1039" s="74" t="str">
        <f>""</f>
        <v/>
      </c>
    </row>
    <row r="1040" spans="13:26" s="74" customFormat="1" ht="14.25" x14ac:dyDescent="0.2">
      <c r="M1040" s="154" t="str">
        <f>""</f>
        <v/>
      </c>
      <c r="N1040" s="74" t="str">
        <f>""</f>
        <v/>
      </c>
      <c r="O1040" s="154" t="s">
        <v>271</v>
      </c>
      <c r="P1040" s="74" t="str">
        <f>""</f>
        <v/>
      </c>
      <c r="Q1040" s="154" t="str">
        <f>""</f>
        <v/>
      </c>
      <c r="R1040" s="74" t="str">
        <f>""</f>
        <v/>
      </c>
      <c r="S1040" s="74" t="str">
        <f>""</f>
        <v/>
      </c>
      <c r="T1040" s="74" t="str">
        <f>""</f>
        <v/>
      </c>
      <c r="U1040" s="74" t="str">
        <f>""</f>
        <v/>
      </c>
      <c r="V1040" s="74" t="str">
        <f>""</f>
        <v/>
      </c>
      <c r="W1040" s="74" t="str">
        <f>""</f>
        <v/>
      </c>
      <c r="X1040" s="74" t="str">
        <f>""</f>
        <v/>
      </c>
      <c r="Y1040" s="74" t="str">
        <f>""</f>
        <v/>
      </c>
      <c r="Z1040" s="74" t="str">
        <f>""</f>
        <v/>
      </c>
    </row>
    <row r="1041" spans="13:26" s="74" customFormat="1" ht="14.25" x14ac:dyDescent="0.2">
      <c r="M1041" s="154" t="str">
        <f>""</f>
        <v/>
      </c>
      <c r="N1041" s="74" t="str">
        <f>""</f>
        <v/>
      </c>
      <c r="O1041" s="154" t="s">
        <v>271</v>
      </c>
      <c r="P1041" s="74" t="str">
        <f>""</f>
        <v/>
      </c>
      <c r="Q1041" s="154" t="str">
        <f>""</f>
        <v/>
      </c>
      <c r="R1041" s="74" t="str">
        <f>""</f>
        <v/>
      </c>
      <c r="S1041" s="74" t="str">
        <f>""</f>
        <v/>
      </c>
      <c r="T1041" s="74" t="str">
        <f>""</f>
        <v/>
      </c>
      <c r="U1041" s="74" t="str">
        <f>""</f>
        <v/>
      </c>
      <c r="V1041" s="74" t="str">
        <f>""</f>
        <v/>
      </c>
      <c r="W1041" s="74" t="str">
        <f>""</f>
        <v/>
      </c>
      <c r="X1041" s="74" t="str">
        <f>""</f>
        <v/>
      </c>
      <c r="Y1041" s="74" t="str">
        <f>""</f>
        <v/>
      </c>
      <c r="Z1041" s="74" t="str">
        <f>""</f>
        <v/>
      </c>
    </row>
    <row r="1042" spans="13:26" s="74" customFormat="1" ht="14.25" x14ac:dyDescent="0.2">
      <c r="M1042" s="154" t="str">
        <f>""</f>
        <v/>
      </c>
      <c r="N1042" s="74" t="str">
        <f>""</f>
        <v/>
      </c>
      <c r="O1042" s="154" t="s">
        <v>271</v>
      </c>
      <c r="P1042" s="74" t="str">
        <f>""</f>
        <v/>
      </c>
      <c r="Q1042" s="154" t="str">
        <f>""</f>
        <v/>
      </c>
      <c r="R1042" s="74" t="str">
        <f>""</f>
        <v/>
      </c>
      <c r="S1042" s="74" t="str">
        <f>""</f>
        <v/>
      </c>
      <c r="T1042" s="74" t="str">
        <f>""</f>
        <v/>
      </c>
      <c r="U1042" s="74" t="str">
        <f>""</f>
        <v/>
      </c>
      <c r="V1042" s="74" t="str">
        <f>""</f>
        <v/>
      </c>
      <c r="W1042" s="74" t="str">
        <f>""</f>
        <v/>
      </c>
      <c r="X1042" s="74" t="str">
        <f>""</f>
        <v/>
      </c>
      <c r="Y1042" s="74" t="str">
        <f>""</f>
        <v/>
      </c>
      <c r="Z1042" s="74" t="str">
        <f>""</f>
        <v/>
      </c>
    </row>
    <row r="1043" spans="13:26" s="74" customFormat="1" ht="14.25" x14ac:dyDescent="0.2">
      <c r="M1043" s="154" t="str">
        <f>""</f>
        <v/>
      </c>
      <c r="N1043" s="74" t="str">
        <f>""</f>
        <v/>
      </c>
      <c r="O1043" s="154" t="s">
        <v>271</v>
      </c>
      <c r="P1043" s="74" t="str">
        <f>""</f>
        <v/>
      </c>
      <c r="Q1043" s="154" t="str">
        <f>""</f>
        <v/>
      </c>
      <c r="R1043" s="74" t="str">
        <f>""</f>
        <v/>
      </c>
      <c r="S1043" s="74" t="str">
        <f>""</f>
        <v/>
      </c>
      <c r="T1043" s="74" t="str">
        <f>""</f>
        <v/>
      </c>
      <c r="U1043" s="74" t="str">
        <f>""</f>
        <v/>
      </c>
      <c r="V1043" s="74" t="str">
        <f>""</f>
        <v/>
      </c>
      <c r="W1043" s="74" t="str">
        <f>""</f>
        <v/>
      </c>
      <c r="X1043" s="74" t="str">
        <f>""</f>
        <v/>
      </c>
      <c r="Y1043" s="74" t="str">
        <f>""</f>
        <v/>
      </c>
      <c r="Z1043" s="74" t="str">
        <f>""</f>
        <v/>
      </c>
    </row>
    <row r="1044" spans="13:26" s="74" customFormat="1" ht="14.25" x14ac:dyDescent="0.2">
      <c r="M1044" s="154" t="str">
        <f>""</f>
        <v/>
      </c>
      <c r="N1044" s="74" t="str">
        <f>""</f>
        <v/>
      </c>
      <c r="O1044" s="154" t="s">
        <v>271</v>
      </c>
      <c r="P1044" s="74" t="str">
        <f>""</f>
        <v/>
      </c>
      <c r="Q1044" s="154" t="str">
        <f>""</f>
        <v/>
      </c>
      <c r="R1044" s="74" t="str">
        <f>""</f>
        <v/>
      </c>
      <c r="S1044" s="74" t="str">
        <f>""</f>
        <v/>
      </c>
      <c r="T1044" s="74" t="str">
        <f>""</f>
        <v/>
      </c>
      <c r="U1044" s="74" t="str">
        <f>""</f>
        <v/>
      </c>
      <c r="V1044" s="74" t="str">
        <f>""</f>
        <v/>
      </c>
      <c r="W1044" s="74" t="str">
        <f>""</f>
        <v/>
      </c>
      <c r="X1044" s="74" t="str">
        <f>""</f>
        <v/>
      </c>
      <c r="Y1044" s="74" t="str">
        <f>""</f>
        <v/>
      </c>
      <c r="Z1044" s="74" t="str">
        <f>""</f>
        <v/>
      </c>
    </row>
    <row r="1045" spans="13:26" s="74" customFormat="1" ht="14.25" x14ac:dyDescent="0.2">
      <c r="M1045" s="154" t="str">
        <f>""</f>
        <v/>
      </c>
      <c r="N1045" s="74" t="str">
        <f>""</f>
        <v/>
      </c>
      <c r="O1045" s="154" t="s">
        <v>271</v>
      </c>
      <c r="P1045" s="74" t="str">
        <f>""</f>
        <v/>
      </c>
      <c r="Q1045" s="154" t="str">
        <f>""</f>
        <v/>
      </c>
      <c r="R1045" s="74" t="str">
        <f>""</f>
        <v/>
      </c>
      <c r="S1045" s="74" t="str">
        <f>""</f>
        <v/>
      </c>
      <c r="T1045" s="74" t="str">
        <f>""</f>
        <v/>
      </c>
      <c r="U1045" s="74" t="str">
        <f>""</f>
        <v/>
      </c>
      <c r="V1045" s="74" t="str">
        <f>""</f>
        <v/>
      </c>
      <c r="W1045" s="74" t="str">
        <f>""</f>
        <v/>
      </c>
      <c r="X1045" s="74" t="str">
        <f>""</f>
        <v/>
      </c>
      <c r="Y1045" s="74" t="str">
        <f>""</f>
        <v/>
      </c>
      <c r="Z1045" s="74" t="str">
        <f>""</f>
        <v/>
      </c>
    </row>
    <row r="1046" spans="13:26" s="74" customFormat="1" ht="14.25" x14ac:dyDescent="0.2">
      <c r="M1046" s="154" t="str">
        <f>""</f>
        <v/>
      </c>
      <c r="N1046" s="74" t="str">
        <f>""</f>
        <v/>
      </c>
      <c r="O1046" s="154" t="s">
        <v>271</v>
      </c>
      <c r="P1046" s="74" t="str">
        <f>""</f>
        <v/>
      </c>
      <c r="Q1046" s="154" t="str">
        <f>""</f>
        <v/>
      </c>
      <c r="R1046" s="74" t="str">
        <f>""</f>
        <v/>
      </c>
      <c r="S1046" s="74" t="str">
        <f>""</f>
        <v/>
      </c>
      <c r="T1046" s="74" t="str">
        <f>""</f>
        <v/>
      </c>
      <c r="U1046" s="74" t="str">
        <f>""</f>
        <v/>
      </c>
      <c r="V1046" s="74" t="str">
        <f>""</f>
        <v/>
      </c>
      <c r="W1046" s="74" t="str">
        <f>""</f>
        <v/>
      </c>
      <c r="X1046" s="74" t="str">
        <f>""</f>
        <v/>
      </c>
      <c r="Y1046" s="74" t="str">
        <f>""</f>
        <v/>
      </c>
      <c r="Z1046" s="74" t="str">
        <f>""</f>
        <v/>
      </c>
    </row>
    <row r="1047" spans="13:26" s="74" customFormat="1" ht="14.25" x14ac:dyDescent="0.2">
      <c r="M1047" s="154" t="str">
        <f>""</f>
        <v/>
      </c>
      <c r="N1047" s="74" t="str">
        <f>""</f>
        <v/>
      </c>
      <c r="O1047" s="154" t="s">
        <v>271</v>
      </c>
      <c r="P1047" s="74" t="str">
        <f>""</f>
        <v/>
      </c>
      <c r="Q1047" s="154" t="str">
        <f>""</f>
        <v/>
      </c>
      <c r="R1047" s="74" t="str">
        <f>""</f>
        <v/>
      </c>
      <c r="S1047" s="74" t="str">
        <f>""</f>
        <v/>
      </c>
      <c r="T1047" s="74" t="str">
        <f>""</f>
        <v/>
      </c>
      <c r="U1047" s="74" t="str">
        <f>""</f>
        <v/>
      </c>
      <c r="V1047" s="74" t="str">
        <f>""</f>
        <v/>
      </c>
      <c r="W1047" s="74" t="str">
        <f>""</f>
        <v/>
      </c>
      <c r="X1047" s="74" t="str">
        <f>""</f>
        <v/>
      </c>
      <c r="Y1047" s="74" t="str">
        <f>""</f>
        <v/>
      </c>
      <c r="Z1047" s="74" t="str">
        <f>""</f>
        <v/>
      </c>
    </row>
    <row r="1048" spans="13:26" s="74" customFormat="1" ht="14.25" x14ac:dyDescent="0.2">
      <c r="M1048" s="154" t="str">
        <f>""</f>
        <v/>
      </c>
      <c r="N1048" s="74" t="str">
        <f>""</f>
        <v/>
      </c>
      <c r="O1048" s="154" t="s">
        <v>271</v>
      </c>
      <c r="P1048" s="74" t="str">
        <f>""</f>
        <v/>
      </c>
      <c r="Q1048" s="154" t="str">
        <f>""</f>
        <v/>
      </c>
      <c r="R1048" s="74" t="str">
        <f>""</f>
        <v/>
      </c>
      <c r="S1048" s="74" t="str">
        <f>""</f>
        <v/>
      </c>
      <c r="T1048" s="74" t="str">
        <f>""</f>
        <v/>
      </c>
      <c r="U1048" s="74" t="str">
        <f>""</f>
        <v/>
      </c>
      <c r="V1048" s="74" t="str">
        <f>""</f>
        <v/>
      </c>
      <c r="W1048" s="74" t="str">
        <f>""</f>
        <v/>
      </c>
      <c r="X1048" s="74" t="str">
        <f>""</f>
        <v/>
      </c>
      <c r="Y1048" s="74" t="str">
        <f>""</f>
        <v/>
      </c>
      <c r="Z1048" s="74" t="str">
        <f>""</f>
        <v/>
      </c>
    </row>
    <row r="1049" spans="13:26" s="74" customFormat="1" ht="14.25" x14ac:dyDescent="0.2">
      <c r="M1049" s="154" t="str">
        <f>""</f>
        <v/>
      </c>
      <c r="N1049" s="74" t="str">
        <f>""</f>
        <v/>
      </c>
      <c r="O1049" s="154" t="s">
        <v>271</v>
      </c>
      <c r="P1049" s="74" t="str">
        <f>""</f>
        <v/>
      </c>
      <c r="Q1049" s="154" t="str">
        <f>""</f>
        <v/>
      </c>
      <c r="R1049" s="74" t="str">
        <f>""</f>
        <v/>
      </c>
      <c r="S1049" s="74" t="str">
        <f>""</f>
        <v/>
      </c>
      <c r="T1049" s="74" t="str">
        <f>""</f>
        <v/>
      </c>
      <c r="U1049" s="74" t="str">
        <f>""</f>
        <v/>
      </c>
      <c r="V1049" s="74" t="str">
        <f>""</f>
        <v/>
      </c>
      <c r="W1049" s="74" t="str">
        <f>""</f>
        <v/>
      </c>
      <c r="X1049" s="74" t="str">
        <f>""</f>
        <v/>
      </c>
      <c r="Y1049" s="74" t="str">
        <f>""</f>
        <v/>
      </c>
      <c r="Z1049" s="74" t="str">
        <f>""</f>
        <v/>
      </c>
    </row>
    <row r="1050" spans="13:26" s="74" customFormat="1" ht="14.25" x14ac:dyDescent="0.2">
      <c r="M1050" s="154" t="str">
        <f>""</f>
        <v/>
      </c>
      <c r="N1050" s="74" t="str">
        <f>""</f>
        <v/>
      </c>
      <c r="O1050" s="154" t="s">
        <v>271</v>
      </c>
      <c r="P1050" s="74" t="str">
        <f>""</f>
        <v/>
      </c>
      <c r="Q1050" s="154" t="str">
        <f>""</f>
        <v/>
      </c>
      <c r="R1050" s="74" t="str">
        <f>""</f>
        <v/>
      </c>
      <c r="S1050" s="74" t="str">
        <f>""</f>
        <v/>
      </c>
      <c r="T1050" s="74" t="str">
        <f>""</f>
        <v/>
      </c>
      <c r="U1050" s="74" t="str">
        <f>""</f>
        <v/>
      </c>
      <c r="V1050" s="74" t="str">
        <f>""</f>
        <v/>
      </c>
      <c r="W1050" s="74" t="str">
        <f>""</f>
        <v/>
      </c>
      <c r="X1050" s="74" t="str">
        <f>""</f>
        <v/>
      </c>
      <c r="Y1050" s="74" t="str">
        <f>""</f>
        <v/>
      </c>
      <c r="Z1050" s="74" t="str">
        <f>""</f>
        <v/>
      </c>
    </row>
    <row r="1051" spans="13:26" s="74" customFormat="1" ht="14.25" x14ac:dyDescent="0.2">
      <c r="M1051" s="154" t="str">
        <f>""</f>
        <v/>
      </c>
      <c r="N1051" s="74" t="str">
        <f>""</f>
        <v/>
      </c>
      <c r="O1051" s="154" t="s">
        <v>271</v>
      </c>
      <c r="P1051" s="74" t="str">
        <f>""</f>
        <v/>
      </c>
      <c r="Q1051" s="154" t="str">
        <f>""</f>
        <v/>
      </c>
      <c r="R1051" s="74" t="str">
        <f>""</f>
        <v/>
      </c>
      <c r="S1051" s="74" t="str">
        <f>""</f>
        <v/>
      </c>
      <c r="T1051" s="74" t="str">
        <f>""</f>
        <v/>
      </c>
      <c r="U1051" s="74" t="str">
        <f>""</f>
        <v/>
      </c>
      <c r="V1051" s="74" t="str">
        <f>""</f>
        <v/>
      </c>
      <c r="W1051" s="74" t="str">
        <f>""</f>
        <v/>
      </c>
      <c r="X1051" s="74" t="str">
        <f>""</f>
        <v/>
      </c>
      <c r="Y1051" s="74" t="str">
        <f>""</f>
        <v/>
      </c>
      <c r="Z1051" s="74" t="str">
        <f>""</f>
        <v/>
      </c>
    </row>
    <row r="1052" spans="13:26" s="74" customFormat="1" ht="14.25" x14ac:dyDescent="0.2">
      <c r="M1052" s="154" t="str">
        <f>""</f>
        <v/>
      </c>
      <c r="N1052" s="74" t="str">
        <f>""</f>
        <v/>
      </c>
      <c r="O1052" s="154" t="s">
        <v>271</v>
      </c>
      <c r="P1052" s="74" t="str">
        <f>""</f>
        <v/>
      </c>
      <c r="Q1052" s="154" t="str">
        <f>""</f>
        <v/>
      </c>
      <c r="R1052" s="74" t="str">
        <f>""</f>
        <v/>
      </c>
      <c r="S1052" s="74" t="str">
        <f>""</f>
        <v/>
      </c>
      <c r="T1052" s="74" t="str">
        <f>""</f>
        <v/>
      </c>
      <c r="U1052" s="74" t="str">
        <f>""</f>
        <v/>
      </c>
      <c r="V1052" s="74" t="str">
        <f>""</f>
        <v/>
      </c>
      <c r="W1052" s="74" t="str">
        <f>""</f>
        <v/>
      </c>
      <c r="X1052" s="74" t="str">
        <f>""</f>
        <v/>
      </c>
      <c r="Y1052" s="74" t="str">
        <f>""</f>
        <v/>
      </c>
      <c r="Z1052" s="74" t="str">
        <f>""</f>
        <v/>
      </c>
    </row>
    <row r="1053" spans="13:26" s="74" customFormat="1" ht="14.25" x14ac:dyDescent="0.2">
      <c r="M1053" s="154" t="str">
        <f>""</f>
        <v/>
      </c>
      <c r="N1053" s="74" t="str">
        <f>""</f>
        <v/>
      </c>
      <c r="O1053" s="154" t="s">
        <v>271</v>
      </c>
      <c r="P1053" s="74" t="str">
        <f>""</f>
        <v/>
      </c>
      <c r="Q1053" s="154" t="str">
        <f>""</f>
        <v/>
      </c>
      <c r="R1053" s="74" t="str">
        <f>""</f>
        <v/>
      </c>
      <c r="S1053" s="74" t="str">
        <f>""</f>
        <v/>
      </c>
      <c r="T1053" s="74" t="str">
        <f>""</f>
        <v/>
      </c>
      <c r="U1053" s="74" t="str">
        <f>""</f>
        <v/>
      </c>
      <c r="V1053" s="74" t="str">
        <f>""</f>
        <v/>
      </c>
      <c r="W1053" s="74" t="str">
        <f>""</f>
        <v/>
      </c>
      <c r="X1053" s="74" t="str">
        <f>""</f>
        <v/>
      </c>
      <c r="Y1053" s="74" t="str">
        <f>""</f>
        <v/>
      </c>
      <c r="Z1053" s="74" t="str">
        <f>""</f>
        <v/>
      </c>
    </row>
    <row r="1054" spans="13:26" s="74" customFormat="1" ht="14.25" x14ac:dyDescent="0.2">
      <c r="M1054" s="154" t="str">
        <f>""</f>
        <v/>
      </c>
      <c r="N1054" s="74" t="str">
        <f>""</f>
        <v/>
      </c>
      <c r="O1054" s="154" t="s">
        <v>271</v>
      </c>
      <c r="P1054" s="74" t="str">
        <f>""</f>
        <v/>
      </c>
      <c r="Q1054" s="154" t="str">
        <f>""</f>
        <v/>
      </c>
      <c r="R1054" s="74" t="str">
        <f>""</f>
        <v/>
      </c>
      <c r="S1054" s="74" t="str">
        <f>""</f>
        <v/>
      </c>
      <c r="T1054" s="74" t="str">
        <f>""</f>
        <v/>
      </c>
      <c r="U1054" s="74" t="str">
        <f>""</f>
        <v/>
      </c>
      <c r="V1054" s="74" t="str">
        <f>""</f>
        <v/>
      </c>
      <c r="W1054" s="74" t="str">
        <f>""</f>
        <v/>
      </c>
      <c r="X1054" s="74" t="str">
        <f>""</f>
        <v/>
      </c>
      <c r="Y1054" s="74" t="str">
        <f>""</f>
        <v/>
      </c>
      <c r="Z1054" s="74" t="str">
        <f>""</f>
        <v/>
      </c>
    </row>
    <row r="1055" spans="13:26" s="74" customFormat="1" ht="14.25" x14ac:dyDescent="0.2">
      <c r="M1055" s="154" t="str">
        <f>""</f>
        <v/>
      </c>
      <c r="N1055" s="74" t="str">
        <f>""</f>
        <v/>
      </c>
      <c r="O1055" s="154" t="s">
        <v>271</v>
      </c>
      <c r="P1055" s="74" t="str">
        <f>""</f>
        <v/>
      </c>
      <c r="Q1055" s="154" t="str">
        <f>""</f>
        <v/>
      </c>
      <c r="R1055" s="74" t="str">
        <f>""</f>
        <v/>
      </c>
      <c r="S1055" s="74" t="str">
        <f>""</f>
        <v/>
      </c>
      <c r="T1055" s="74" t="str">
        <f>""</f>
        <v/>
      </c>
      <c r="U1055" s="74" t="str">
        <f>""</f>
        <v/>
      </c>
      <c r="V1055" s="74" t="str">
        <f>""</f>
        <v/>
      </c>
      <c r="W1055" s="74" t="str">
        <f>""</f>
        <v/>
      </c>
      <c r="X1055" s="74" t="str">
        <f>""</f>
        <v/>
      </c>
      <c r="Y1055" s="74" t="str">
        <f>""</f>
        <v/>
      </c>
      <c r="Z1055" s="74" t="str">
        <f>""</f>
        <v/>
      </c>
    </row>
    <row r="1056" spans="13:26" s="74" customFormat="1" ht="14.25" x14ac:dyDescent="0.2">
      <c r="M1056" s="154" t="str">
        <f>""</f>
        <v/>
      </c>
      <c r="N1056" s="74" t="str">
        <f>""</f>
        <v/>
      </c>
      <c r="O1056" s="154" t="s">
        <v>271</v>
      </c>
      <c r="P1056" s="74" t="str">
        <f>""</f>
        <v/>
      </c>
      <c r="Q1056" s="154" t="str">
        <f>""</f>
        <v/>
      </c>
      <c r="R1056" s="74" t="str">
        <f>""</f>
        <v/>
      </c>
      <c r="S1056" s="74" t="str">
        <f>""</f>
        <v/>
      </c>
      <c r="T1056" s="74" t="str">
        <f>""</f>
        <v/>
      </c>
      <c r="U1056" s="74" t="str">
        <f>""</f>
        <v/>
      </c>
      <c r="V1056" s="74" t="str">
        <f>""</f>
        <v/>
      </c>
      <c r="W1056" s="74" t="str">
        <f>""</f>
        <v/>
      </c>
      <c r="X1056" s="74" t="str">
        <f>""</f>
        <v/>
      </c>
      <c r="Y1056" s="74" t="str">
        <f>""</f>
        <v/>
      </c>
      <c r="Z1056" s="74" t="str">
        <f>""</f>
        <v/>
      </c>
    </row>
    <row r="1057" spans="13:26" s="74" customFormat="1" ht="14.25" x14ac:dyDescent="0.2">
      <c r="M1057" s="154" t="str">
        <f>""</f>
        <v/>
      </c>
      <c r="N1057" s="74" t="str">
        <f>""</f>
        <v/>
      </c>
      <c r="O1057" s="154" t="s">
        <v>271</v>
      </c>
      <c r="P1057" s="74" t="str">
        <f>""</f>
        <v/>
      </c>
      <c r="Q1057" s="154" t="str">
        <f>""</f>
        <v/>
      </c>
      <c r="R1057" s="74" t="str">
        <f>""</f>
        <v/>
      </c>
      <c r="S1057" s="74" t="str">
        <f>""</f>
        <v/>
      </c>
      <c r="T1057" s="74" t="str">
        <f>""</f>
        <v/>
      </c>
      <c r="U1057" s="74" t="str">
        <f>""</f>
        <v/>
      </c>
      <c r="V1057" s="74" t="str">
        <f>""</f>
        <v/>
      </c>
      <c r="W1057" s="74" t="str">
        <f>""</f>
        <v/>
      </c>
      <c r="X1057" s="74" t="str">
        <f>""</f>
        <v/>
      </c>
      <c r="Y1057" s="74" t="str">
        <f>""</f>
        <v/>
      </c>
      <c r="Z1057" s="74" t="str">
        <f>""</f>
        <v/>
      </c>
    </row>
    <row r="1058" spans="13:26" s="74" customFormat="1" ht="14.25" x14ac:dyDescent="0.2">
      <c r="M1058" s="154" t="str">
        <f>""</f>
        <v/>
      </c>
      <c r="N1058" s="74" t="str">
        <f>""</f>
        <v/>
      </c>
      <c r="O1058" s="154" t="s">
        <v>271</v>
      </c>
      <c r="P1058" s="74" t="str">
        <f>""</f>
        <v/>
      </c>
      <c r="Q1058" s="154" t="str">
        <f>""</f>
        <v/>
      </c>
      <c r="R1058" s="74" t="str">
        <f>""</f>
        <v/>
      </c>
      <c r="S1058" s="74" t="str">
        <f>""</f>
        <v/>
      </c>
      <c r="T1058" s="74" t="str">
        <f>""</f>
        <v/>
      </c>
      <c r="U1058" s="74" t="str">
        <f>""</f>
        <v/>
      </c>
      <c r="V1058" s="74" t="str">
        <f>""</f>
        <v/>
      </c>
      <c r="W1058" s="74" t="str">
        <f>""</f>
        <v/>
      </c>
      <c r="X1058" s="74" t="str">
        <f>""</f>
        <v/>
      </c>
      <c r="Y1058" s="74" t="str">
        <f>""</f>
        <v/>
      </c>
      <c r="Z1058" s="74" t="str">
        <f>""</f>
        <v/>
      </c>
    </row>
    <row r="1059" spans="13:26" s="74" customFormat="1" ht="14.25" x14ac:dyDescent="0.2">
      <c r="M1059" s="154" t="str">
        <f>""</f>
        <v/>
      </c>
      <c r="N1059" s="74" t="str">
        <f>""</f>
        <v/>
      </c>
      <c r="O1059" s="154" t="s">
        <v>271</v>
      </c>
      <c r="P1059" s="74" t="str">
        <f>""</f>
        <v/>
      </c>
      <c r="Q1059" s="154" t="str">
        <f>""</f>
        <v/>
      </c>
      <c r="R1059" s="74" t="str">
        <f>""</f>
        <v/>
      </c>
      <c r="S1059" s="74" t="str">
        <f>""</f>
        <v/>
      </c>
      <c r="T1059" s="74" t="str">
        <f>""</f>
        <v/>
      </c>
      <c r="U1059" s="74" t="str">
        <f>""</f>
        <v/>
      </c>
      <c r="V1059" s="74" t="str">
        <f>""</f>
        <v/>
      </c>
      <c r="W1059" s="74" t="str">
        <f>""</f>
        <v/>
      </c>
      <c r="X1059" s="74" t="str">
        <f>""</f>
        <v/>
      </c>
      <c r="Y1059" s="74" t="str">
        <f>""</f>
        <v/>
      </c>
      <c r="Z1059" s="74" t="str">
        <f>""</f>
        <v/>
      </c>
    </row>
    <row r="1060" spans="13:26" s="74" customFormat="1" ht="14.25" x14ac:dyDescent="0.2">
      <c r="M1060" s="154" t="str">
        <f>""</f>
        <v/>
      </c>
      <c r="N1060" s="74" t="str">
        <f>""</f>
        <v/>
      </c>
      <c r="O1060" s="154" t="s">
        <v>271</v>
      </c>
      <c r="P1060" s="74" t="str">
        <f>""</f>
        <v/>
      </c>
      <c r="Q1060" s="154" t="str">
        <f>""</f>
        <v/>
      </c>
      <c r="R1060" s="74" t="str">
        <f>""</f>
        <v/>
      </c>
      <c r="S1060" s="74" t="str">
        <f>""</f>
        <v/>
      </c>
      <c r="T1060" s="74" t="str">
        <f>""</f>
        <v/>
      </c>
      <c r="U1060" s="74" t="str">
        <f>""</f>
        <v/>
      </c>
      <c r="V1060" s="74" t="str">
        <f>""</f>
        <v/>
      </c>
      <c r="W1060" s="74" t="str">
        <f>""</f>
        <v/>
      </c>
      <c r="X1060" s="74" t="str">
        <f>""</f>
        <v/>
      </c>
      <c r="Y1060" s="74" t="str">
        <f>""</f>
        <v/>
      </c>
      <c r="Z1060" s="74" t="str">
        <f>""</f>
        <v/>
      </c>
    </row>
    <row r="1061" spans="13:26" s="74" customFormat="1" ht="14.25" x14ac:dyDescent="0.2">
      <c r="M1061" s="154" t="str">
        <f>""</f>
        <v/>
      </c>
      <c r="N1061" s="74" t="str">
        <f>""</f>
        <v/>
      </c>
      <c r="O1061" s="154" t="s">
        <v>271</v>
      </c>
      <c r="P1061" s="74" t="str">
        <f>""</f>
        <v/>
      </c>
      <c r="Q1061" s="154" t="str">
        <f>""</f>
        <v/>
      </c>
      <c r="R1061" s="74" t="str">
        <f>""</f>
        <v/>
      </c>
      <c r="S1061" s="74" t="str">
        <f>""</f>
        <v/>
      </c>
      <c r="T1061" s="74" t="str">
        <f>""</f>
        <v/>
      </c>
      <c r="U1061" s="74" t="str">
        <f>""</f>
        <v/>
      </c>
      <c r="V1061" s="74" t="str">
        <f>""</f>
        <v/>
      </c>
      <c r="W1061" s="74" t="str">
        <f>""</f>
        <v/>
      </c>
      <c r="X1061" s="74" t="str">
        <f>""</f>
        <v/>
      </c>
      <c r="Y1061" s="74" t="str">
        <f>""</f>
        <v/>
      </c>
      <c r="Z1061" s="74" t="str">
        <f>""</f>
        <v/>
      </c>
    </row>
    <row r="1062" spans="13:26" s="74" customFormat="1" ht="14.25" x14ac:dyDescent="0.2">
      <c r="M1062" s="154" t="str">
        <f>""</f>
        <v/>
      </c>
      <c r="N1062" s="74" t="str">
        <f>""</f>
        <v/>
      </c>
      <c r="O1062" s="154" t="s">
        <v>271</v>
      </c>
      <c r="P1062" s="74" t="str">
        <f>""</f>
        <v/>
      </c>
      <c r="Q1062" s="154" t="str">
        <f>""</f>
        <v/>
      </c>
      <c r="R1062" s="74" t="str">
        <f>""</f>
        <v/>
      </c>
      <c r="S1062" s="74" t="str">
        <f>""</f>
        <v/>
      </c>
      <c r="T1062" s="74" t="str">
        <f>""</f>
        <v/>
      </c>
      <c r="U1062" s="74" t="str">
        <f>""</f>
        <v/>
      </c>
      <c r="V1062" s="74" t="str">
        <f>""</f>
        <v/>
      </c>
      <c r="W1062" s="74" t="str">
        <f>""</f>
        <v/>
      </c>
      <c r="X1062" s="74" t="str">
        <f>""</f>
        <v/>
      </c>
      <c r="Y1062" s="74" t="str">
        <f>""</f>
        <v/>
      </c>
      <c r="Z1062" s="74" t="str">
        <f>""</f>
        <v/>
      </c>
    </row>
    <row r="1063" spans="13:26" s="74" customFormat="1" ht="14.25" x14ac:dyDescent="0.2">
      <c r="M1063" s="154" t="str">
        <f>""</f>
        <v/>
      </c>
      <c r="N1063" s="74" t="str">
        <f>""</f>
        <v/>
      </c>
      <c r="O1063" s="154" t="s">
        <v>271</v>
      </c>
      <c r="P1063" s="74" t="str">
        <f>""</f>
        <v/>
      </c>
      <c r="Q1063" s="154" t="str">
        <f>""</f>
        <v/>
      </c>
      <c r="R1063" s="74" t="str">
        <f>""</f>
        <v/>
      </c>
      <c r="S1063" s="74" t="str">
        <f>""</f>
        <v/>
      </c>
      <c r="T1063" s="74" t="str">
        <f>""</f>
        <v/>
      </c>
      <c r="U1063" s="74" t="str">
        <f>""</f>
        <v/>
      </c>
      <c r="V1063" s="74" t="str">
        <f>""</f>
        <v/>
      </c>
      <c r="W1063" s="74" t="str">
        <f>""</f>
        <v/>
      </c>
      <c r="X1063" s="74" t="str">
        <f>""</f>
        <v/>
      </c>
      <c r="Y1063" s="74" t="str">
        <f>""</f>
        <v/>
      </c>
      <c r="Z1063" s="74" t="str">
        <f>""</f>
        <v/>
      </c>
    </row>
    <row r="1064" spans="13:26" s="74" customFormat="1" ht="14.25" x14ac:dyDescent="0.2">
      <c r="M1064" s="154" t="str">
        <f>""</f>
        <v/>
      </c>
      <c r="N1064" s="74" t="str">
        <f>""</f>
        <v/>
      </c>
      <c r="O1064" s="154" t="s">
        <v>271</v>
      </c>
      <c r="P1064" s="74" t="str">
        <f>""</f>
        <v/>
      </c>
      <c r="Q1064" s="154" t="str">
        <f>""</f>
        <v/>
      </c>
      <c r="R1064" s="74" t="str">
        <f>""</f>
        <v/>
      </c>
      <c r="S1064" s="74" t="str">
        <f>""</f>
        <v/>
      </c>
      <c r="T1064" s="74" t="str">
        <f>""</f>
        <v/>
      </c>
      <c r="U1064" s="74" t="str">
        <f>""</f>
        <v/>
      </c>
      <c r="V1064" s="74" t="str">
        <f>""</f>
        <v/>
      </c>
      <c r="W1064" s="74" t="str">
        <f>""</f>
        <v/>
      </c>
      <c r="X1064" s="74" t="str">
        <f>""</f>
        <v/>
      </c>
      <c r="Y1064" s="74" t="str">
        <f>""</f>
        <v/>
      </c>
      <c r="Z1064" s="74" t="str">
        <f>""</f>
        <v/>
      </c>
    </row>
    <row r="1065" spans="13:26" s="74" customFormat="1" ht="14.25" x14ac:dyDescent="0.2">
      <c r="M1065" s="154" t="str">
        <f>""</f>
        <v/>
      </c>
      <c r="N1065" s="74" t="str">
        <f>""</f>
        <v/>
      </c>
      <c r="O1065" s="154" t="s">
        <v>271</v>
      </c>
      <c r="P1065" s="74" t="str">
        <f>""</f>
        <v/>
      </c>
      <c r="Q1065" s="154" t="str">
        <f>""</f>
        <v/>
      </c>
      <c r="R1065" s="74" t="str">
        <f>""</f>
        <v/>
      </c>
      <c r="S1065" s="74" t="str">
        <f>""</f>
        <v/>
      </c>
      <c r="T1065" s="74" t="str">
        <f>""</f>
        <v/>
      </c>
      <c r="U1065" s="74" t="str">
        <f>""</f>
        <v/>
      </c>
      <c r="V1065" s="74" t="str">
        <f>""</f>
        <v/>
      </c>
      <c r="W1065" s="74" t="str">
        <f>""</f>
        <v/>
      </c>
      <c r="X1065" s="74" t="str">
        <f>""</f>
        <v/>
      </c>
      <c r="Y1065" s="74" t="str">
        <f>""</f>
        <v/>
      </c>
      <c r="Z1065" s="74" t="str">
        <f>""</f>
        <v/>
      </c>
    </row>
    <row r="1066" spans="13:26" s="74" customFormat="1" ht="14.25" x14ac:dyDescent="0.2">
      <c r="M1066" s="154" t="str">
        <f>""</f>
        <v/>
      </c>
      <c r="N1066" s="74" t="str">
        <f>""</f>
        <v/>
      </c>
      <c r="O1066" s="154" t="s">
        <v>271</v>
      </c>
      <c r="P1066" s="74" t="str">
        <f>""</f>
        <v/>
      </c>
      <c r="Q1066" s="154" t="str">
        <f>""</f>
        <v/>
      </c>
      <c r="R1066" s="74" t="str">
        <f>""</f>
        <v/>
      </c>
      <c r="S1066" s="74" t="str">
        <f>""</f>
        <v/>
      </c>
      <c r="T1066" s="74" t="str">
        <f>""</f>
        <v/>
      </c>
      <c r="U1066" s="74" t="str">
        <f>""</f>
        <v/>
      </c>
      <c r="V1066" s="74" t="str">
        <f>""</f>
        <v/>
      </c>
      <c r="W1066" s="74" t="str">
        <f>""</f>
        <v/>
      </c>
      <c r="X1066" s="74" t="str">
        <f>""</f>
        <v/>
      </c>
      <c r="Y1066" s="74" t="str">
        <f>""</f>
        <v/>
      </c>
      <c r="Z1066" s="74" t="str">
        <f>""</f>
        <v/>
      </c>
    </row>
    <row r="1067" spans="13:26" s="74" customFormat="1" ht="14.25" x14ac:dyDescent="0.2">
      <c r="M1067" s="154" t="str">
        <f>""</f>
        <v/>
      </c>
      <c r="N1067" s="74" t="str">
        <f>""</f>
        <v/>
      </c>
      <c r="O1067" s="154" t="s">
        <v>271</v>
      </c>
      <c r="P1067" s="74" t="str">
        <f>""</f>
        <v/>
      </c>
      <c r="Q1067" s="154" t="str">
        <f>""</f>
        <v/>
      </c>
      <c r="R1067" s="74" t="str">
        <f>""</f>
        <v/>
      </c>
      <c r="S1067" s="74" t="str">
        <f>""</f>
        <v/>
      </c>
      <c r="T1067" s="74" t="str">
        <f>""</f>
        <v/>
      </c>
      <c r="U1067" s="74" t="str">
        <f>""</f>
        <v/>
      </c>
      <c r="V1067" s="74" t="str">
        <f>""</f>
        <v/>
      </c>
      <c r="W1067" s="74" t="str">
        <f>""</f>
        <v/>
      </c>
      <c r="X1067" s="74" t="str">
        <f>""</f>
        <v/>
      </c>
      <c r="Y1067" s="74" t="str">
        <f>""</f>
        <v/>
      </c>
      <c r="Z1067" s="74" t="str">
        <f>""</f>
        <v/>
      </c>
    </row>
    <row r="1068" spans="13:26" s="74" customFormat="1" ht="14.25" x14ac:dyDescent="0.2">
      <c r="M1068" s="154" t="str">
        <f>""</f>
        <v/>
      </c>
      <c r="N1068" s="74" t="str">
        <f>""</f>
        <v/>
      </c>
      <c r="O1068" s="154" t="s">
        <v>271</v>
      </c>
      <c r="P1068" s="74" t="str">
        <f>""</f>
        <v/>
      </c>
      <c r="Q1068" s="154" t="str">
        <f>""</f>
        <v/>
      </c>
      <c r="R1068" s="74" t="str">
        <f>""</f>
        <v/>
      </c>
      <c r="S1068" s="74" t="str">
        <f>""</f>
        <v/>
      </c>
      <c r="T1068" s="74" t="str">
        <f>""</f>
        <v/>
      </c>
      <c r="U1068" s="74" t="str">
        <f>""</f>
        <v/>
      </c>
      <c r="V1068" s="74" t="str">
        <f>""</f>
        <v/>
      </c>
      <c r="W1068" s="74" t="str">
        <f>""</f>
        <v/>
      </c>
      <c r="X1068" s="74" t="str">
        <f>""</f>
        <v/>
      </c>
      <c r="Y1068" s="74" t="str">
        <f>""</f>
        <v/>
      </c>
      <c r="Z1068" s="74" t="str">
        <f>""</f>
        <v/>
      </c>
    </row>
    <row r="1069" spans="13:26" s="74" customFormat="1" ht="14.25" x14ac:dyDescent="0.2">
      <c r="M1069" s="154" t="str">
        <f>""</f>
        <v/>
      </c>
      <c r="N1069" s="74" t="str">
        <f>""</f>
        <v/>
      </c>
      <c r="O1069" s="154" t="s">
        <v>271</v>
      </c>
      <c r="P1069" s="74" t="str">
        <f>""</f>
        <v/>
      </c>
      <c r="Q1069" s="154" t="str">
        <f>""</f>
        <v/>
      </c>
      <c r="R1069" s="74" t="str">
        <f>""</f>
        <v/>
      </c>
      <c r="S1069" s="74" t="str">
        <f>""</f>
        <v/>
      </c>
      <c r="T1069" s="74" t="str">
        <f>""</f>
        <v/>
      </c>
      <c r="U1069" s="74" t="str">
        <f>""</f>
        <v/>
      </c>
      <c r="V1069" s="74" t="str">
        <f>""</f>
        <v/>
      </c>
      <c r="W1069" s="74" t="str">
        <f>""</f>
        <v/>
      </c>
      <c r="X1069" s="74" t="str">
        <f>""</f>
        <v/>
      </c>
      <c r="Y1069" s="74" t="str">
        <f>""</f>
        <v/>
      </c>
      <c r="Z1069" s="74" t="str">
        <f>""</f>
        <v/>
      </c>
    </row>
    <row r="1070" spans="13:26" s="74" customFormat="1" ht="14.25" x14ac:dyDescent="0.2">
      <c r="M1070" s="154" t="str">
        <f>""</f>
        <v/>
      </c>
      <c r="N1070" s="74" t="str">
        <f>""</f>
        <v/>
      </c>
      <c r="O1070" s="154" t="s">
        <v>271</v>
      </c>
      <c r="P1070" s="74" t="str">
        <f>""</f>
        <v/>
      </c>
      <c r="Q1070" s="154" t="str">
        <f>""</f>
        <v/>
      </c>
      <c r="R1070" s="74" t="str">
        <f>""</f>
        <v/>
      </c>
      <c r="S1070" s="74" t="str">
        <f>""</f>
        <v/>
      </c>
      <c r="T1070" s="74" t="str">
        <f>""</f>
        <v/>
      </c>
      <c r="U1070" s="74" t="str">
        <f>""</f>
        <v/>
      </c>
      <c r="V1070" s="74" t="str">
        <f>""</f>
        <v/>
      </c>
      <c r="W1070" s="74" t="str">
        <f>""</f>
        <v/>
      </c>
      <c r="X1070" s="74" t="str">
        <f>""</f>
        <v/>
      </c>
      <c r="Y1070" s="74" t="str">
        <f>""</f>
        <v/>
      </c>
      <c r="Z1070" s="74" t="str">
        <f>""</f>
        <v/>
      </c>
    </row>
    <row r="1071" spans="13:26" s="74" customFormat="1" ht="14.25" x14ac:dyDescent="0.2">
      <c r="M1071" s="154" t="str">
        <f>""</f>
        <v/>
      </c>
      <c r="N1071" s="74" t="str">
        <f>""</f>
        <v/>
      </c>
      <c r="O1071" s="154" t="s">
        <v>271</v>
      </c>
      <c r="P1071" s="74" t="str">
        <f>""</f>
        <v/>
      </c>
      <c r="Q1071" s="154" t="str">
        <f>""</f>
        <v/>
      </c>
      <c r="R1071" s="74" t="str">
        <f>""</f>
        <v/>
      </c>
      <c r="S1071" s="74" t="str">
        <f>""</f>
        <v/>
      </c>
      <c r="T1071" s="74" t="str">
        <f>""</f>
        <v/>
      </c>
      <c r="U1071" s="74" t="str">
        <f>""</f>
        <v/>
      </c>
      <c r="V1071" s="74" t="str">
        <f>""</f>
        <v/>
      </c>
      <c r="W1071" s="74" t="str">
        <f>""</f>
        <v/>
      </c>
      <c r="X1071" s="74" t="str">
        <f>""</f>
        <v/>
      </c>
      <c r="Y1071" s="74" t="str">
        <f>""</f>
        <v/>
      </c>
      <c r="Z1071" s="74" t="str">
        <f>""</f>
        <v/>
      </c>
    </row>
    <row r="1072" spans="13:26" s="74" customFormat="1" ht="14.25" x14ac:dyDescent="0.2">
      <c r="M1072" s="154" t="str">
        <f>""</f>
        <v/>
      </c>
      <c r="N1072" s="74" t="str">
        <f>""</f>
        <v/>
      </c>
      <c r="O1072" s="154" t="s">
        <v>271</v>
      </c>
      <c r="P1072" s="74" t="str">
        <f>""</f>
        <v/>
      </c>
      <c r="Q1072" s="154" t="str">
        <f>""</f>
        <v/>
      </c>
      <c r="R1072" s="74" t="str">
        <f>""</f>
        <v/>
      </c>
      <c r="S1072" s="74" t="str">
        <f>""</f>
        <v/>
      </c>
      <c r="T1072" s="74" t="str">
        <f>""</f>
        <v/>
      </c>
      <c r="U1072" s="74" t="str">
        <f>""</f>
        <v/>
      </c>
      <c r="V1072" s="74" t="str">
        <f>""</f>
        <v/>
      </c>
      <c r="W1072" s="74" t="str">
        <f>""</f>
        <v/>
      </c>
      <c r="X1072" s="74" t="str">
        <f>""</f>
        <v/>
      </c>
      <c r="Y1072" s="74" t="str">
        <f>""</f>
        <v/>
      </c>
      <c r="Z1072" s="74" t="str">
        <f>""</f>
        <v/>
      </c>
    </row>
    <row r="1073" spans="13:26" s="74" customFormat="1" ht="14.25" x14ac:dyDescent="0.2">
      <c r="M1073" s="154" t="str">
        <f>""</f>
        <v/>
      </c>
      <c r="N1073" s="74" t="str">
        <f>""</f>
        <v/>
      </c>
      <c r="O1073" s="154" t="s">
        <v>271</v>
      </c>
      <c r="P1073" s="74" t="str">
        <f>""</f>
        <v/>
      </c>
      <c r="Q1073" s="154" t="str">
        <f>""</f>
        <v/>
      </c>
      <c r="R1073" s="74" t="str">
        <f>""</f>
        <v/>
      </c>
      <c r="S1073" s="74" t="str">
        <f>""</f>
        <v/>
      </c>
      <c r="T1073" s="74" t="str">
        <f>""</f>
        <v/>
      </c>
      <c r="U1073" s="74" t="str">
        <f>""</f>
        <v/>
      </c>
      <c r="V1073" s="74" t="str">
        <f>""</f>
        <v/>
      </c>
      <c r="W1073" s="74" t="str">
        <f>""</f>
        <v/>
      </c>
      <c r="X1073" s="74" t="str">
        <f>""</f>
        <v/>
      </c>
      <c r="Y1073" s="74" t="str">
        <f>""</f>
        <v/>
      </c>
      <c r="Z1073" s="74" t="str">
        <f>""</f>
        <v/>
      </c>
    </row>
    <row r="1074" spans="13:26" s="74" customFormat="1" ht="14.25" x14ac:dyDescent="0.2">
      <c r="M1074" s="154" t="str">
        <f>""</f>
        <v/>
      </c>
      <c r="N1074" s="74" t="str">
        <f>""</f>
        <v/>
      </c>
      <c r="O1074" s="154" t="s">
        <v>271</v>
      </c>
      <c r="P1074" s="74" t="str">
        <f>""</f>
        <v/>
      </c>
      <c r="Q1074" s="154" t="str">
        <f>""</f>
        <v/>
      </c>
      <c r="R1074" s="74" t="str">
        <f>""</f>
        <v/>
      </c>
      <c r="S1074" s="74" t="str">
        <f>""</f>
        <v/>
      </c>
      <c r="T1074" s="74" t="str">
        <f>""</f>
        <v/>
      </c>
      <c r="U1074" s="74" t="str">
        <f>""</f>
        <v/>
      </c>
      <c r="V1074" s="74" t="str">
        <f>""</f>
        <v/>
      </c>
      <c r="W1074" s="74" t="str">
        <f>""</f>
        <v/>
      </c>
      <c r="X1074" s="74" t="str">
        <f>""</f>
        <v/>
      </c>
      <c r="Y1074" s="74" t="str">
        <f>""</f>
        <v/>
      </c>
      <c r="Z1074" s="74" t="str">
        <f>""</f>
        <v/>
      </c>
    </row>
    <row r="1075" spans="13:26" s="74" customFormat="1" ht="14.25" x14ac:dyDescent="0.2">
      <c r="M1075" s="154" t="str">
        <f>""</f>
        <v/>
      </c>
      <c r="N1075" s="74" t="str">
        <f>""</f>
        <v/>
      </c>
      <c r="O1075" s="154" t="s">
        <v>271</v>
      </c>
      <c r="P1075" s="74" t="str">
        <f>""</f>
        <v/>
      </c>
      <c r="Q1075" s="154" t="str">
        <f>""</f>
        <v/>
      </c>
      <c r="R1075" s="74" t="str">
        <f>""</f>
        <v/>
      </c>
      <c r="S1075" s="74" t="str">
        <f>""</f>
        <v/>
      </c>
      <c r="T1075" s="74" t="str">
        <f>""</f>
        <v/>
      </c>
      <c r="U1075" s="74" t="str">
        <f>""</f>
        <v/>
      </c>
      <c r="V1075" s="74" t="str">
        <f>""</f>
        <v/>
      </c>
      <c r="W1075" s="74" t="str">
        <f>""</f>
        <v/>
      </c>
      <c r="X1075" s="74" t="str">
        <f>""</f>
        <v/>
      </c>
      <c r="Y1075" s="74" t="str">
        <f>""</f>
        <v/>
      </c>
      <c r="Z1075" s="74" t="str">
        <f>""</f>
        <v/>
      </c>
    </row>
    <row r="1076" spans="13:26" s="74" customFormat="1" ht="14.25" x14ac:dyDescent="0.2">
      <c r="M1076" s="154" t="str">
        <f>""</f>
        <v/>
      </c>
      <c r="N1076" s="74" t="str">
        <f>""</f>
        <v/>
      </c>
      <c r="O1076" s="154" t="s">
        <v>271</v>
      </c>
      <c r="P1076" s="74" t="str">
        <f>""</f>
        <v/>
      </c>
      <c r="Q1076" s="154" t="str">
        <f>""</f>
        <v/>
      </c>
      <c r="R1076" s="74" t="str">
        <f>""</f>
        <v/>
      </c>
      <c r="S1076" s="74" t="str">
        <f>""</f>
        <v/>
      </c>
      <c r="T1076" s="74" t="str">
        <f>""</f>
        <v/>
      </c>
      <c r="U1076" s="74" t="str">
        <f>""</f>
        <v/>
      </c>
      <c r="V1076" s="74" t="str">
        <f>""</f>
        <v/>
      </c>
      <c r="W1076" s="74" t="str">
        <f>""</f>
        <v/>
      </c>
      <c r="X1076" s="74" t="str">
        <f>""</f>
        <v/>
      </c>
      <c r="Y1076" s="74" t="str">
        <f>""</f>
        <v/>
      </c>
      <c r="Z1076" s="74" t="str">
        <f>""</f>
        <v/>
      </c>
    </row>
    <row r="1077" spans="13:26" s="74" customFormat="1" ht="14.25" x14ac:dyDescent="0.2">
      <c r="M1077" s="154" t="str">
        <f>""</f>
        <v/>
      </c>
      <c r="N1077" s="74" t="str">
        <f>""</f>
        <v/>
      </c>
      <c r="O1077" s="154" t="s">
        <v>271</v>
      </c>
      <c r="P1077" s="74" t="str">
        <f>""</f>
        <v/>
      </c>
      <c r="Q1077" s="154" t="str">
        <f>""</f>
        <v/>
      </c>
      <c r="R1077" s="74" t="str">
        <f>""</f>
        <v/>
      </c>
      <c r="S1077" s="74" t="str">
        <f>""</f>
        <v/>
      </c>
      <c r="T1077" s="74" t="str">
        <f>""</f>
        <v/>
      </c>
      <c r="U1077" s="74" t="str">
        <f>""</f>
        <v/>
      </c>
      <c r="V1077" s="74" t="str">
        <f>""</f>
        <v/>
      </c>
      <c r="W1077" s="74" t="str">
        <f>""</f>
        <v/>
      </c>
      <c r="X1077" s="74" t="str">
        <f>""</f>
        <v/>
      </c>
      <c r="Y1077" s="74" t="str">
        <f>""</f>
        <v/>
      </c>
      <c r="Z1077" s="74" t="str">
        <f>""</f>
        <v/>
      </c>
    </row>
    <row r="1078" spans="13:26" s="74" customFormat="1" ht="14.25" x14ac:dyDescent="0.2">
      <c r="M1078" s="154" t="str">
        <f>""</f>
        <v/>
      </c>
      <c r="N1078" s="74" t="str">
        <f>""</f>
        <v/>
      </c>
      <c r="O1078" s="154" t="s">
        <v>271</v>
      </c>
      <c r="P1078" s="74" t="str">
        <f>""</f>
        <v/>
      </c>
      <c r="Q1078" s="154" t="str">
        <f>""</f>
        <v/>
      </c>
      <c r="R1078" s="74" t="str">
        <f>""</f>
        <v/>
      </c>
      <c r="S1078" s="74" t="str">
        <f>""</f>
        <v/>
      </c>
      <c r="T1078" s="74" t="str">
        <f>""</f>
        <v/>
      </c>
      <c r="U1078" s="74" t="str">
        <f>""</f>
        <v/>
      </c>
      <c r="V1078" s="74" t="str">
        <f>""</f>
        <v/>
      </c>
      <c r="W1078" s="74" t="str">
        <f>""</f>
        <v/>
      </c>
      <c r="X1078" s="74" t="str">
        <f>""</f>
        <v/>
      </c>
      <c r="Y1078" s="74" t="str">
        <f>""</f>
        <v/>
      </c>
      <c r="Z1078" s="74" t="str">
        <f>""</f>
        <v/>
      </c>
    </row>
    <row r="1079" spans="13:26" s="74" customFormat="1" ht="14.25" x14ac:dyDescent="0.2">
      <c r="M1079" s="154" t="str">
        <f>""</f>
        <v/>
      </c>
      <c r="N1079" s="74" t="str">
        <f>""</f>
        <v/>
      </c>
      <c r="O1079" s="154" t="s">
        <v>271</v>
      </c>
      <c r="P1079" s="74" t="str">
        <f>""</f>
        <v/>
      </c>
      <c r="Q1079" s="154" t="str">
        <f>""</f>
        <v/>
      </c>
      <c r="R1079" s="74" t="str">
        <f>""</f>
        <v/>
      </c>
      <c r="S1079" s="74" t="str">
        <f>""</f>
        <v/>
      </c>
      <c r="T1079" s="74" t="str">
        <f>""</f>
        <v/>
      </c>
      <c r="U1079" s="74" t="str">
        <f>""</f>
        <v/>
      </c>
      <c r="V1079" s="74" t="str">
        <f>""</f>
        <v/>
      </c>
      <c r="W1079" s="74" t="str">
        <f>""</f>
        <v/>
      </c>
      <c r="X1079" s="74" t="str">
        <f>""</f>
        <v/>
      </c>
      <c r="Y1079" s="74" t="str">
        <f>""</f>
        <v/>
      </c>
      <c r="Z1079" s="74" t="str">
        <f>""</f>
        <v/>
      </c>
    </row>
    <row r="1080" spans="13:26" s="74" customFormat="1" ht="14.25" x14ac:dyDescent="0.2">
      <c r="M1080" s="154" t="str">
        <f>""</f>
        <v/>
      </c>
      <c r="N1080" s="74" t="str">
        <f>""</f>
        <v/>
      </c>
      <c r="O1080" s="154" t="s">
        <v>271</v>
      </c>
      <c r="P1080" s="74" t="str">
        <f>""</f>
        <v/>
      </c>
      <c r="Q1080" s="154" t="str">
        <f>""</f>
        <v/>
      </c>
      <c r="R1080" s="74" t="str">
        <f>""</f>
        <v/>
      </c>
      <c r="S1080" s="74" t="str">
        <f>""</f>
        <v/>
      </c>
      <c r="T1080" s="74" t="str">
        <f>""</f>
        <v/>
      </c>
      <c r="U1080" s="74" t="str">
        <f>""</f>
        <v/>
      </c>
      <c r="V1080" s="74" t="str">
        <f>""</f>
        <v/>
      </c>
      <c r="W1080" s="74" t="str">
        <f>""</f>
        <v/>
      </c>
      <c r="X1080" s="74" t="str">
        <f>""</f>
        <v/>
      </c>
      <c r="Y1080" s="74" t="str">
        <f>""</f>
        <v/>
      </c>
      <c r="Z1080" s="74" t="str">
        <f>""</f>
        <v/>
      </c>
    </row>
    <row r="1081" spans="13:26" s="74" customFormat="1" ht="14.25" x14ac:dyDescent="0.2">
      <c r="M1081" s="154" t="str">
        <f>""</f>
        <v/>
      </c>
      <c r="N1081" s="74" t="str">
        <f>""</f>
        <v/>
      </c>
      <c r="O1081" s="154" t="s">
        <v>271</v>
      </c>
      <c r="P1081" s="74" t="str">
        <f>""</f>
        <v/>
      </c>
      <c r="Q1081" s="154" t="str">
        <f>""</f>
        <v/>
      </c>
      <c r="R1081" s="74" t="str">
        <f>""</f>
        <v/>
      </c>
      <c r="S1081" s="74" t="str">
        <f>""</f>
        <v/>
      </c>
      <c r="T1081" s="74" t="str">
        <f>""</f>
        <v/>
      </c>
      <c r="U1081" s="74" t="str">
        <f>""</f>
        <v/>
      </c>
      <c r="V1081" s="74" t="str">
        <f>""</f>
        <v/>
      </c>
      <c r="W1081" s="74" t="str">
        <f>""</f>
        <v/>
      </c>
      <c r="X1081" s="74" t="str">
        <f>""</f>
        <v/>
      </c>
      <c r="Y1081" s="74" t="str">
        <f>""</f>
        <v/>
      </c>
      <c r="Z1081" s="74" t="str">
        <f>""</f>
        <v/>
      </c>
    </row>
    <row r="1082" spans="13:26" s="74" customFormat="1" ht="14.25" x14ac:dyDescent="0.2">
      <c r="M1082" s="154" t="str">
        <f>""</f>
        <v/>
      </c>
      <c r="N1082" s="74" t="str">
        <f>""</f>
        <v/>
      </c>
      <c r="O1082" s="154" t="s">
        <v>271</v>
      </c>
      <c r="P1082" s="74" t="str">
        <f>""</f>
        <v/>
      </c>
      <c r="Q1082" s="154" t="str">
        <f>""</f>
        <v/>
      </c>
      <c r="R1082" s="74" t="str">
        <f>""</f>
        <v/>
      </c>
      <c r="S1082" s="74" t="str">
        <f>""</f>
        <v/>
      </c>
      <c r="T1082" s="74" t="str">
        <f>""</f>
        <v/>
      </c>
      <c r="U1082" s="74" t="str">
        <f>""</f>
        <v/>
      </c>
      <c r="V1082" s="74" t="str">
        <f>""</f>
        <v/>
      </c>
      <c r="W1082" s="74" t="str">
        <f>""</f>
        <v/>
      </c>
      <c r="X1082" s="74" t="str">
        <f>""</f>
        <v/>
      </c>
      <c r="Y1082" s="74" t="str">
        <f>""</f>
        <v/>
      </c>
      <c r="Z1082" s="74" t="str">
        <f>""</f>
        <v/>
      </c>
    </row>
    <row r="1083" spans="13:26" s="74" customFormat="1" ht="14.25" x14ac:dyDescent="0.2">
      <c r="M1083" s="154" t="str">
        <f>""</f>
        <v/>
      </c>
      <c r="N1083" s="74" t="str">
        <f>""</f>
        <v/>
      </c>
      <c r="O1083" s="154" t="s">
        <v>271</v>
      </c>
      <c r="P1083" s="74" t="str">
        <f>""</f>
        <v/>
      </c>
      <c r="Q1083" s="154" t="str">
        <f>""</f>
        <v/>
      </c>
      <c r="R1083" s="74" t="str">
        <f>""</f>
        <v/>
      </c>
      <c r="S1083" s="74" t="str">
        <f>""</f>
        <v/>
      </c>
      <c r="T1083" s="74" t="str">
        <f>""</f>
        <v/>
      </c>
      <c r="U1083" s="74" t="str">
        <f>""</f>
        <v/>
      </c>
      <c r="V1083" s="74" t="str">
        <f>""</f>
        <v/>
      </c>
      <c r="W1083" s="74" t="str">
        <f>""</f>
        <v/>
      </c>
      <c r="X1083" s="74" t="str">
        <f>""</f>
        <v/>
      </c>
      <c r="Y1083" s="74" t="str">
        <f>""</f>
        <v/>
      </c>
      <c r="Z1083" s="74" t="str">
        <f>""</f>
        <v/>
      </c>
    </row>
    <row r="1084" spans="13:26" s="74" customFormat="1" ht="14.25" x14ac:dyDescent="0.2">
      <c r="M1084" s="154" t="str">
        <f>""</f>
        <v/>
      </c>
      <c r="N1084" s="74" t="str">
        <f>""</f>
        <v/>
      </c>
      <c r="O1084" s="154" t="s">
        <v>271</v>
      </c>
      <c r="P1084" s="74" t="str">
        <f>""</f>
        <v/>
      </c>
      <c r="Q1084" s="154" t="str">
        <f>""</f>
        <v/>
      </c>
      <c r="R1084" s="74" t="str">
        <f>""</f>
        <v/>
      </c>
      <c r="S1084" s="74" t="str">
        <f>""</f>
        <v/>
      </c>
      <c r="T1084" s="74" t="str">
        <f>""</f>
        <v/>
      </c>
      <c r="U1084" s="74" t="str">
        <f>""</f>
        <v/>
      </c>
      <c r="V1084" s="74" t="str">
        <f>""</f>
        <v/>
      </c>
      <c r="W1084" s="74" t="str">
        <f>""</f>
        <v/>
      </c>
      <c r="X1084" s="74" t="str">
        <f>""</f>
        <v/>
      </c>
      <c r="Y1084" s="74" t="str">
        <f>""</f>
        <v/>
      </c>
      <c r="Z1084" s="74" t="str">
        <f>""</f>
        <v/>
      </c>
    </row>
    <row r="1085" spans="13:26" s="74" customFormat="1" ht="14.25" x14ac:dyDescent="0.2">
      <c r="M1085" s="154" t="str">
        <f>""</f>
        <v/>
      </c>
      <c r="N1085" s="74" t="str">
        <f>""</f>
        <v/>
      </c>
      <c r="O1085" s="154" t="s">
        <v>271</v>
      </c>
      <c r="P1085" s="74" t="str">
        <f>""</f>
        <v/>
      </c>
      <c r="Q1085" s="154" t="str">
        <f>""</f>
        <v/>
      </c>
      <c r="R1085" s="74" t="str">
        <f>""</f>
        <v/>
      </c>
      <c r="S1085" s="74" t="str">
        <f>""</f>
        <v/>
      </c>
      <c r="T1085" s="74" t="str">
        <f>""</f>
        <v/>
      </c>
      <c r="U1085" s="74" t="str">
        <f>""</f>
        <v/>
      </c>
      <c r="V1085" s="74" t="str">
        <f>""</f>
        <v/>
      </c>
      <c r="W1085" s="74" t="str">
        <f>""</f>
        <v/>
      </c>
      <c r="X1085" s="74" t="str">
        <f>""</f>
        <v/>
      </c>
      <c r="Y1085" s="74" t="str">
        <f>""</f>
        <v/>
      </c>
      <c r="Z1085" s="74" t="str">
        <f>""</f>
        <v/>
      </c>
    </row>
    <row r="1086" spans="13:26" s="74" customFormat="1" ht="14.25" x14ac:dyDescent="0.2">
      <c r="M1086" s="154" t="str">
        <f>""</f>
        <v/>
      </c>
      <c r="N1086" s="74" t="str">
        <f>""</f>
        <v/>
      </c>
      <c r="O1086" s="154" t="s">
        <v>271</v>
      </c>
      <c r="P1086" s="74" t="str">
        <f>""</f>
        <v/>
      </c>
      <c r="Q1086" s="154" t="str">
        <f>""</f>
        <v/>
      </c>
      <c r="R1086" s="74" t="str">
        <f>""</f>
        <v/>
      </c>
      <c r="S1086" s="74" t="str">
        <f>""</f>
        <v/>
      </c>
      <c r="T1086" s="74" t="str">
        <f>""</f>
        <v/>
      </c>
      <c r="U1086" s="74" t="str">
        <f>""</f>
        <v/>
      </c>
      <c r="V1086" s="74" t="str">
        <f>""</f>
        <v/>
      </c>
      <c r="W1086" s="74" t="str">
        <f>""</f>
        <v/>
      </c>
      <c r="X1086" s="74" t="str">
        <f>""</f>
        <v/>
      </c>
      <c r="Y1086" s="74" t="str">
        <f>""</f>
        <v/>
      </c>
      <c r="Z1086" s="74" t="str">
        <f>""</f>
        <v/>
      </c>
    </row>
    <row r="1087" spans="13:26" s="74" customFormat="1" ht="14.25" x14ac:dyDescent="0.2">
      <c r="M1087" s="154" t="str">
        <f>""</f>
        <v/>
      </c>
      <c r="N1087" s="74" t="str">
        <f>""</f>
        <v/>
      </c>
      <c r="O1087" s="154" t="s">
        <v>271</v>
      </c>
      <c r="P1087" s="74" t="str">
        <f>""</f>
        <v/>
      </c>
      <c r="Q1087" s="154" t="str">
        <f>""</f>
        <v/>
      </c>
      <c r="R1087" s="74" t="str">
        <f>""</f>
        <v/>
      </c>
      <c r="S1087" s="74" t="str">
        <f>""</f>
        <v/>
      </c>
      <c r="T1087" s="74" t="str">
        <f>""</f>
        <v/>
      </c>
      <c r="U1087" s="74" t="str">
        <f>""</f>
        <v/>
      </c>
      <c r="V1087" s="74" t="str">
        <f>""</f>
        <v/>
      </c>
      <c r="W1087" s="74" t="str">
        <f>""</f>
        <v/>
      </c>
      <c r="X1087" s="74" t="str">
        <f>""</f>
        <v/>
      </c>
      <c r="Y1087" s="74" t="str">
        <f>""</f>
        <v/>
      </c>
      <c r="Z1087" s="74" t="str">
        <f>""</f>
        <v/>
      </c>
    </row>
    <row r="1088" spans="13:26" s="74" customFormat="1" ht="14.25" x14ac:dyDescent="0.2">
      <c r="M1088" s="154" t="str">
        <f>""</f>
        <v/>
      </c>
      <c r="N1088" s="74" t="str">
        <f>""</f>
        <v/>
      </c>
      <c r="O1088" s="154" t="s">
        <v>271</v>
      </c>
      <c r="P1088" s="74" t="str">
        <f>""</f>
        <v/>
      </c>
      <c r="Q1088" s="154" t="str">
        <f>""</f>
        <v/>
      </c>
      <c r="R1088" s="74" t="str">
        <f>""</f>
        <v/>
      </c>
      <c r="S1088" s="74" t="str">
        <f>""</f>
        <v/>
      </c>
      <c r="T1088" s="74" t="str">
        <f>""</f>
        <v/>
      </c>
      <c r="U1088" s="74" t="str">
        <f>""</f>
        <v/>
      </c>
      <c r="V1088" s="74" t="str">
        <f>""</f>
        <v/>
      </c>
      <c r="W1088" s="74" t="str">
        <f>""</f>
        <v/>
      </c>
      <c r="X1088" s="74" t="str">
        <f>""</f>
        <v/>
      </c>
      <c r="Y1088" s="74" t="str">
        <f>""</f>
        <v/>
      </c>
      <c r="Z1088" s="74" t="str">
        <f>""</f>
        <v/>
      </c>
    </row>
    <row r="1089" spans="13:26" s="74" customFormat="1" ht="14.25" x14ac:dyDescent="0.2">
      <c r="M1089" s="154" t="str">
        <f>""</f>
        <v/>
      </c>
      <c r="N1089" s="74" t="str">
        <f>""</f>
        <v/>
      </c>
      <c r="O1089" s="154" t="s">
        <v>271</v>
      </c>
      <c r="P1089" s="74" t="str">
        <f>""</f>
        <v/>
      </c>
      <c r="Q1089" s="154" t="str">
        <f>""</f>
        <v/>
      </c>
      <c r="R1089" s="74" t="str">
        <f>""</f>
        <v/>
      </c>
      <c r="S1089" s="74" t="str">
        <f>""</f>
        <v/>
      </c>
      <c r="T1089" s="74" t="str">
        <f>""</f>
        <v/>
      </c>
      <c r="U1089" s="74" t="str">
        <f>""</f>
        <v/>
      </c>
      <c r="V1089" s="74" t="str">
        <f>""</f>
        <v/>
      </c>
      <c r="W1089" s="74" t="str">
        <f>""</f>
        <v/>
      </c>
      <c r="X1089" s="74" t="str">
        <f>""</f>
        <v/>
      </c>
      <c r="Y1089" s="74" t="str">
        <f>""</f>
        <v/>
      </c>
      <c r="Z1089" s="74" t="str">
        <f>""</f>
        <v/>
      </c>
    </row>
    <row r="1090" spans="13:26" s="74" customFormat="1" ht="14.25" x14ac:dyDescent="0.2">
      <c r="M1090" s="154" t="str">
        <f>""</f>
        <v/>
      </c>
      <c r="N1090" s="74" t="str">
        <f>""</f>
        <v/>
      </c>
      <c r="O1090" s="154" t="s">
        <v>271</v>
      </c>
      <c r="P1090" s="74" t="str">
        <f>""</f>
        <v/>
      </c>
      <c r="Q1090" s="154" t="str">
        <f>""</f>
        <v/>
      </c>
      <c r="R1090" s="74" t="str">
        <f>""</f>
        <v/>
      </c>
      <c r="S1090" s="74" t="str">
        <f>""</f>
        <v/>
      </c>
      <c r="T1090" s="74" t="str">
        <f>""</f>
        <v/>
      </c>
      <c r="U1090" s="74" t="str">
        <f>""</f>
        <v/>
      </c>
      <c r="V1090" s="74" t="str">
        <f>""</f>
        <v/>
      </c>
      <c r="W1090" s="74" t="str">
        <f>""</f>
        <v/>
      </c>
      <c r="X1090" s="74" t="str">
        <f>""</f>
        <v/>
      </c>
      <c r="Y1090" s="74" t="str">
        <f>""</f>
        <v/>
      </c>
      <c r="Z1090" s="74" t="str">
        <f>""</f>
        <v/>
      </c>
    </row>
    <row r="1091" spans="13:26" s="74" customFormat="1" ht="14.25" x14ac:dyDescent="0.2">
      <c r="M1091" s="154" t="str">
        <f>""</f>
        <v/>
      </c>
      <c r="N1091" s="74" t="str">
        <f>""</f>
        <v/>
      </c>
      <c r="O1091" s="154" t="s">
        <v>271</v>
      </c>
      <c r="P1091" s="74" t="str">
        <f>""</f>
        <v/>
      </c>
      <c r="Q1091" s="154" t="str">
        <f>""</f>
        <v/>
      </c>
      <c r="R1091" s="74" t="str">
        <f>""</f>
        <v/>
      </c>
      <c r="S1091" s="74" t="str">
        <f>""</f>
        <v/>
      </c>
      <c r="T1091" s="74" t="str">
        <f>""</f>
        <v/>
      </c>
      <c r="U1091" s="74" t="str">
        <f>""</f>
        <v/>
      </c>
      <c r="V1091" s="74" t="str">
        <f>""</f>
        <v/>
      </c>
      <c r="W1091" s="74" t="str">
        <f>""</f>
        <v/>
      </c>
      <c r="X1091" s="74" t="str">
        <f>""</f>
        <v/>
      </c>
      <c r="Y1091" s="74" t="str">
        <f>""</f>
        <v/>
      </c>
      <c r="Z1091" s="74" t="str">
        <f>""</f>
        <v/>
      </c>
    </row>
    <row r="1092" spans="13:26" s="74" customFormat="1" ht="14.25" x14ac:dyDescent="0.2">
      <c r="M1092" s="154" t="str">
        <f>""</f>
        <v/>
      </c>
      <c r="N1092" s="74" t="str">
        <f>""</f>
        <v/>
      </c>
      <c r="O1092" s="154" t="s">
        <v>271</v>
      </c>
      <c r="P1092" s="74" t="str">
        <f>""</f>
        <v/>
      </c>
      <c r="Q1092" s="154" t="str">
        <f>""</f>
        <v/>
      </c>
      <c r="R1092" s="74" t="str">
        <f>""</f>
        <v/>
      </c>
      <c r="S1092" s="74" t="str">
        <f>""</f>
        <v/>
      </c>
      <c r="T1092" s="74" t="str">
        <f>""</f>
        <v/>
      </c>
      <c r="U1092" s="74" t="str">
        <f>""</f>
        <v/>
      </c>
      <c r="V1092" s="74" t="str">
        <f>""</f>
        <v/>
      </c>
      <c r="W1092" s="74" t="str">
        <f>""</f>
        <v/>
      </c>
      <c r="X1092" s="74" t="str">
        <f>""</f>
        <v/>
      </c>
      <c r="Y1092" s="74" t="str">
        <f>""</f>
        <v/>
      </c>
      <c r="Z1092" s="74" t="str">
        <f>""</f>
        <v/>
      </c>
    </row>
    <row r="1093" spans="13:26" s="74" customFormat="1" ht="14.25" x14ac:dyDescent="0.2">
      <c r="M1093" s="154" t="str">
        <f>""</f>
        <v/>
      </c>
      <c r="N1093" s="74" t="str">
        <f>""</f>
        <v/>
      </c>
      <c r="O1093" s="154" t="s">
        <v>271</v>
      </c>
      <c r="P1093" s="74" t="str">
        <f>""</f>
        <v/>
      </c>
      <c r="Q1093" s="154" t="str">
        <f>""</f>
        <v/>
      </c>
      <c r="R1093" s="74" t="str">
        <f>""</f>
        <v/>
      </c>
      <c r="S1093" s="74" t="str">
        <f>""</f>
        <v/>
      </c>
      <c r="T1093" s="74" t="str">
        <f>""</f>
        <v/>
      </c>
      <c r="U1093" s="74" t="str">
        <f>""</f>
        <v/>
      </c>
      <c r="V1093" s="74" t="str">
        <f>""</f>
        <v/>
      </c>
      <c r="W1093" s="74" t="str">
        <f>""</f>
        <v/>
      </c>
      <c r="X1093" s="74" t="str">
        <f>""</f>
        <v/>
      </c>
      <c r="Y1093" s="74" t="str">
        <f>""</f>
        <v/>
      </c>
      <c r="Z1093" s="74" t="str">
        <f>""</f>
        <v/>
      </c>
    </row>
    <row r="1094" spans="13:26" s="74" customFormat="1" ht="14.25" x14ac:dyDescent="0.2">
      <c r="M1094" s="154" t="str">
        <f>""</f>
        <v/>
      </c>
      <c r="N1094" s="74" t="str">
        <f>""</f>
        <v/>
      </c>
      <c r="O1094" s="154" t="s">
        <v>271</v>
      </c>
      <c r="P1094" s="74" t="str">
        <f>""</f>
        <v/>
      </c>
      <c r="Q1094" s="154" t="str">
        <f>""</f>
        <v/>
      </c>
      <c r="R1094" s="74" t="str">
        <f>""</f>
        <v/>
      </c>
      <c r="S1094" s="74" t="str">
        <f>""</f>
        <v/>
      </c>
      <c r="T1094" s="74" t="str">
        <f>""</f>
        <v/>
      </c>
      <c r="U1094" s="74" t="str">
        <f>""</f>
        <v/>
      </c>
      <c r="V1094" s="74" t="str">
        <f>""</f>
        <v/>
      </c>
      <c r="W1094" s="74" t="str">
        <f>""</f>
        <v/>
      </c>
      <c r="X1094" s="74" t="str">
        <f>""</f>
        <v/>
      </c>
      <c r="Y1094" s="74" t="str">
        <f>""</f>
        <v/>
      </c>
      <c r="Z1094" s="74" t="str">
        <f>""</f>
        <v/>
      </c>
    </row>
    <row r="1095" spans="13:26" s="74" customFormat="1" ht="14.25" x14ac:dyDescent="0.2">
      <c r="M1095" s="154" t="str">
        <f>""</f>
        <v/>
      </c>
      <c r="N1095" s="74" t="str">
        <f>""</f>
        <v/>
      </c>
      <c r="O1095" s="154" t="s">
        <v>271</v>
      </c>
      <c r="P1095" s="74" t="str">
        <f>""</f>
        <v/>
      </c>
      <c r="Q1095" s="154" t="str">
        <f>""</f>
        <v/>
      </c>
      <c r="R1095" s="74" t="str">
        <f>""</f>
        <v/>
      </c>
      <c r="S1095" s="74" t="str">
        <f>""</f>
        <v/>
      </c>
      <c r="T1095" s="74" t="str">
        <f>""</f>
        <v/>
      </c>
      <c r="U1095" s="74" t="str">
        <f>""</f>
        <v/>
      </c>
      <c r="V1095" s="74" t="str">
        <f>""</f>
        <v/>
      </c>
      <c r="W1095" s="74" t="str">
        <f>""</f>
        <v/>
      </c>
      <c r="X1095" s="74" t="str">
        <f>""</f>
        <v/>
      </c>
      <c r="Y1095" s="74" t="str">
        <f>""</f>
        <v/>
      </c>
      <c r="Z1095" s="74" t="str">
        <f>""</f>
        <v/>
      </c>
    </row>
    <row r="1096" spans="13:26" s="74" customFormat="1" ht="14.25" x14ac:dyDescent="0.2">
      <c r="M1096" s="154" t="str">
        <f>""</f>
        <v/>
      </c>
      <c r="N1096" s="74" t="str">
        <f>""</f>
        <v/>
      </c>
      <c r="O1096" s="154" t="s">
        <v>271</v>
      </c>
      <c r="P1096" s="74" t="str">
        <f>""</f>
        <v/>
      </c>
      <c r="Q1096" s="154" t="str">
        <f>""</f>
        <v/>
      </c>
      <c r="R1096" s="74" t="str">
        <f>""</f>
        <v/>
      </c>
      <c r="S1096" s="74" t="str">
        <f>""</f>
        <v/>
      </c>
      <c r="T1096" s="74" t="str">
        <f>""</f>
        <v/>
      </c>
      <c r="U1096" s="74" t="str">
        <f>""</f>
        <v/>
      </c>
      <c r="V1096" s="74" t="str">
        <f>""</f>
        <v/>
      </c>
      <c r="W1096" s="74" t="str">
        <f>""</f>
        <v/>
      </c>
      <c r="X1096" s="74" t="str">
        <f>""</f>
        <v/>
      </c>
      <c r="Y1096" s="74" t="str">
        <f>""</f>
        <v/>
      </c>
      <c r="Z1096" s="74" t="str">
        <f>""</f>
        <v/>
      </c>
    </row>
    <row r="1097" spans="13:26" s="74" customFormat="1" ht="14.25" x14ac:dyDescent="0.2">
      <c r="M1097" s="154" t="str">
        <f>""</f>
        <v/>
      </c>
      <c r="N1097" s="74" t="str">
        <f>""</f>
        <v/>
      </c>
      <c r="O1097" s="154" t="s">
        <v>271</v>
      </c>
      <c r="P1097" s="74" t="str">
        <f>""</f>
        <v/>
      </c>
      <c r="Q1097" s="154" t="str">
        <f>""</f>
        <v/>
      </c>
      <c r="R1097" s="74" t="str">
        <f>""</f>
        <v/>
      </c>
      <c r="S1097" s="74" t="str">
        <f>""</f>
        <v/>
      </c>
      <c r="T1097" s="74" t="str">
        <f>""</f>
        <v/>
      </c>
      <c r="U1097" s="74" t="str">
        <f>""</f>
        <v/>
      </c>
      <c r="V1097" s="74" t="str">
        <f>""</f>
        <v/>
      </c>
      <c r="W1097" s="74" t="str">
        <f>""</f>
        <v/>
      </c>
      <c r="X1097" s="74" t="str">
        <f>""</f>
        <v/>
      </c>
      <c r="Y1097" s="74" t="str">
        <f>""</f>
        <v/>
      </c>
      <c r="Z1097" s="74" t="str">
        <f>""</f>
        <v/>
      </c>
    </row>
    <row r="1098" spans="13:26" s="74" customFormat="1" ht="14.25" x14ac:dyDescent="0.2">
      <c r="M1098" s="154" t="str">
        <f>""</f>
        <v/>
      </c>
      <c r="N1098" s="74" t="str">
        <f>""</f>
        <v/>
      </c>
      <c r="O1098" s="154" t="s">
        <v>271</v>
      </c>
      <c r="P1098" s="74" t="str">
        <f>""</f>
        <v/>
      </c>
      <c r="Q1098" s="154" t="str">
        <f>""</f>
        <v/>
      </c>
      <c r="R1098" s="74" t="str">
        <f>""</f>
        <v/>
      </c>
      <c r="S1098" s="74" t="str">
        <f>""</f>
        <v/>
      </c>
      <c r="T1098" s="74" t="str">
        <f>""</f>
        <v/>
      </c>
      <c r="U1098" s="74" t="str">
        <f>""</f>
        <v/>
      </c>
      <c r="V1098" s="74" t="str">
        <f>""</f>
        <v/>
      </c>
      <c r="W1098" s="74" t="str">
        <f>""</f>
        <v/>
      </c>
      <c r="X1098" s="74" t="str">
        <f>""</f>
        <v/>
      </c>
      <c r="Y1098" s="74" t="str">
        <f>""</f>
        <v/>
      </c>
      <c r="Z1098" s="74" t="str">
        <f>""</f>
        <v/>
      </c>
    </row>
    <row r="1099" spans="13:26" s="74" customFormat="1" ht="14.25" x14ac:dyDescent="0.2">
      <c r="M1099" s="154" t="str">
        <f>""</f>
        <v/>
      </c>
      <c r="N1099" s="74" t="str">
        <f>""</f>
        <v/>
      </c>
      <c r="O1099" s="154" t="s">
        <v>271</v>
      </c>
      <c r="P1099" s="74" t="str">
        <f>""</f>
        <v/>
      </c>
      <c r="Q1099" s="154" t="str">
        <f>""</f>
        <v/>
      </c>
      <c r="R1099" s="74" t="str">
        <f>""</f>
        <v/>
      </c>
      <c r="S1099" s="74" t="str">
        <f>""</f>
        <v/>
      </c>
      <c r="T1099" s="74" t="str">
        <f>""</f>
        <v/>
      </c>
      <c r="U1099" s="74" t="str">
        <f>""</f>
        <v/>
      </c>
      <c r="V1099" s="74" t="str">
        <f>""</f>
        <v/>
      </c>
      <c r="W1099" s="74" t="str">
        <f>""</f>
        <v/>
      </c>
      <c r="X1099" s="74" t="str">
        <f>""</f>
        <v/>
      </c>
      <c r="Y1099" s="74" t="str">
        <f>""</f>
        <v/>
      </c>
      <c r="Z1099" s="74" t="str">
        <f>""</f>
        <v/>
      </c>
    </row>
    <row r="1100" spans="13:26" s="74" customFormat="1" ht="14.25" x14ac:dyDescent="0.2">
      <c r="M1100" s="154" t="str">
        <f>""</f>
        <v/>
      </c>
      <c r="N1100" s="74" t="str">
        <f>""</f>
        <v/>
      </c>
      <c r="O1100" s="154" t="s">
        <v>271</v>
      </c>
      <c r="P1100" s="74" t="str">
        <f>""</f>
        <v/>
      </c>
      <c r="Q1100" s="154" t="str">
        <f>""</f>
        <v/>
      </c>
      <c r="R1100" s="74" t="str">
        <f>""</f>
        <v/>
      </c>
      <c r="S1100" s="74" t="str">
        <f>""</f>
        <v/>
      </c>
      <c r="T1100" s="74" t="str">
        <f>""</f>
        <v/>
      </c>
      <c r="U1100" s="74" t="str">
        <f>""</f>
        <v/>
      </c>
      <c r="V1100" s="74" t="str">
        <f>""</f>
        <v/>
      </c>
      <c r="W1100" s="74" t="str">
        <f>""</f>
        <v/>
      </c>
      <c r="X1100" s="74" t="str">
        <f>""</f>
        <v/>
      </c>
      <c r="Y1100" s="74" t="str">
        <f>""</f>
        <v/>
      </c>
      <c r="Z1100" s="74" t="str">
        <f>""</f>
        <v/>
      </c>
    </row>
    <row r="1101" spans="13:26" s="74" customFormat="1" ht="14.25" x14ac:dyDescent="0.2">
      <c r="M1101" s="154" t="str">
        <f>""</f>
        <v/>
      </c>
      <c r="N1101" s="74" t="str">
        <f>""</f>
        <v/>
      </c>
      <c r="O1101" s="154" t="s">
        <v>271</v>
      </c>
      <c r="P1101" s="74" t="str">
        <f>""</f>
        <v/>
      </c>
      <c r="Q1101" s="154" t="str">
        <f>""</f>
        <v/>
      </c>
      <c r="R1101" s="74" t="str">
        <f>""</f>
        <v/>
      </c>
      <c r="S1101" s="74" t="str">
        <f>""</f>
        <v/>
      </c>
      <c r="T1101" s="74" t="str">
        <f>""</f>
        <v/>
      </c>
      <c r="U1101" s="74" t="str">
        <f>""</f>
        <v/>
      </c>
      <c r="V1101" s="74" t="str">
        <f>""</f>
        <v/>
      </c>
      <c r="W1101" s="74" t="str">
        <f>""</f>
        <v/>
      </c>
      <c r="X1101" s="74" t="str">
        <f>""</f>
        <v/>
      </c>
      <c r="Y1101" s="74" t="str">
        <f>""</f>
        <v/>
      </c>
      <c r="Z1101" s="74" t="str">
        <f>""</f>
        <v/>
      </c>
    </row>
    <row r="1102" spans="13:26" s="74" customFormat="1" ht="14.25" x14ac:dyDescent="0.2">
      <c r="M1102" s="154" t="str">
        <f>""</f>
        <v/>
      </c>
      <c r="N1102" s="74" t="str">
        <f>""</f>
        <v/>
      </c>
      <c r="O1102" s="154" t="s">
        <v>271</v>
      </c>
      <c r="P1102" s="74" t="str">
        <f>""</f>
        <v/>
      </c>
      <c r="Q1102" s="154" t="str">
        <f>""</f>
        <v/>
      </c>
      <c r="R1102" s="74" t="str">
        <f>""</f>
        <v/>
      </c>
      <c r="S1102" s="74" t="str">
        <f>""</f>
        <v/>
      </c>
      <c r="T1102" s="74" t="str">
        <f>""</f>
        <v/>
      </c>
      <c r="U1102" s="74" t="str">
        <f>""</f>
        <v/>
      </c>
      <c r="V1102" s="74" t="str">
        <f>""</f>
        <v/>
      </c>
      <c r="W1102" s="74" t="str">
        <f>""</f>
        <v/>
      </c>
      <c r="X1102" s="74" t="str">
        <f>""</f>
        <v/>
      </c>
      <c r="Y1102" s="74" t="str">
        <f>""</f>
        <v/>
      </c>
      <c r="Z1102" s="74" t="str">
        <f>""</f>
        <v/>
      </c>
    </row>
    <row r="1103" spans="13:26" s="74" customFormat="1" ht="14.25" x14ac:dyDescent="0.2">
      <c r="M1103" s="154" t="str">
        <f>""</f>
        <v/>
      </c>
      <c r="N1103" s="74" t="str">
        <f>""</f>
        <v/>
      </c>
      <c r="O1103" s="154" t="s">
        <v>271</v>
      </c>
      <c r="P1103" s="74" t="str">
        <f>""</f>
        <v/>
      </c>
      <c r="Q1103" s="154" t="str">
        <f>""</f>
        <v/>
      </c>
      <c r="R1103" s="74" t="str">
        <f>""</f>
        <v/>
      </c>
      <c r="S1103" s="74" t="str">
        <f>""</f>
        <v/>
      </c>
      <c r="T1103" s="74" t="str">
        <f>""</f>
        <v/>
      </c>
      <c r="U1103" s="74" t="str">
        <f>""</f>
        <v/>
      </c>
      <c r="V1103" s="74" t="str">
        <f>""</f>
        <v/>
      </c>
      <c r="W1103" s="74" t="str">
        <f>""</f>
        <v/>
      </c>
      <c r="X1103" s="74" t="str">
        <f>""</f>
        <v/>
      </c>
      <c r="Y1103" s="74" t="str">
        <f>""</f>
        <v/>
      </c>
      <c r="Z1103" s="74" t="str">
        <f>""</f>
        <v/>
      </c>
    </row>
    <row r="1104" spans="13:26" s="74" customFormat="1" ht="14.25" x14ac:dyDescent="0.2">
      <c r="M1104" s="154" t="str">
        <f>""</f>
        <v/>
      </c>
      <c r="N1104" s="74" t="str">
        <f>""</f>
        <v/>
      </c>
      <c r="O1104" s="154" t="s">
        <v>271</v>
      </c>
      <c r="P1104" s="74" t="str">
        <f>""</f>
        <v/>
      </c>
      <c r="Q1104" s="154" t="str">
        <f>""</f>
        <v/>
      </c>
      <c r="R1104" s="74" t="str">
        <f>""</f>
        <v/>
      </c>
      <c r="S1104" s="74" t="str">
        <f>""</f>
        <v/>
      </c>
      <c r="T1104" s="74" t="str">
        <f>""</f>
        <v/>
      </c>
      <c r="U1104" s="74" t="str">
        <f>""</f>
        <v/>
      </c>
      <c r="V1104" s="74" t="str">
        <f>""</f>
        <v/>
      </c>
      <c r="W1104" s="74" t="str">
        <f>""</f>
        <v/>
      </c>
      <c r="X1104" s="74" t="str">
        <f>""</f>
        <v/>
      </c>
      <c r="Y1104" s="74" t="str">
        <f>""</f>
        <v/>
      </c>
      <c r="Z1104" s="74" t="str">
        <f>""</f>
        <v/>
      </c>
    </row>
    <row r="1105" spans="13:26" s="74" customFormat="1" ht="14.25" x14ac:dyDescent="0.2">
      <c r="M1105" s="154" t="str">
        <f>""</f>
        <v/>
      </c>
      <c r="N1105" s="74" t="str">
        <f>""</f>
        <v/>
      </c>
      <c r="O1105" s="154" t="s">
        <v>271</v>
      </c>
      <c r="P1105" s="74" t="str">
        <f>""</f>
        <v/>
      </c>
      <c r="Q1105" s="154" t="str">
        <f>""</f>
        <v/>
      </c>
      <c r="R1105" s="74" t="str">
        <f>""</f>
        <v/>
      </c>
      <c r="S1105" s="74" t="str">
        <f>""</f>
        <v/>
      </c>
      <c r="T1105" s="74" t="str">
        <f>""</f>
        <v/>
      </c>
      <c r="U1105" s="74" t="str">
        <f>""</f>
        <v/>
      </c>
      <c r="V1105" s="74" t="str">
        <f>""</f>
        <v/>
      </c>
      <c r="W1105" s="74" t="str">
        <f>""</f>
        <v/>
      </c>
      <c r="X1105" s="74" t="str">
        <f>""</f>
        <v/>
      </c>
      <c r="Y1105" s="74" t="str">
        <f>""</f>
        <v/>
      </c>
      <c r="Z1105" s="74" t="str">
        <f>""</f>
        <v/>
      </c>
    </row>
    <row r="1106" spans="13:26" s="74" customFormat="1" ht="14.25" x14ac:dyDescent="0.2">
      <c r="M1106" s="154" t="str">
        <f>""</f>
        <v/>
      </c>
      <c r="N1106" s="74" t="str">
        <f>""</f>
        <v/>
      </c>
      <c r="O1106" s="154" t="s">
        <v>271</v>
      </c>
      <c r="P1106" s="74" t="str">
        <f>""</f>
        <v/>
      </c>
      <c r="Q1106" s="154" t="str">
        <f>""</f>
        <v/>
      </c>
      <c r="R1106" s="74" t="str">
        <f>""</f>
        <v/>
      </c>
      <c r="S1106" s="74" t="str">
        <f>""</f>
        <v/>
      </c>
      <c r="T1106" s="74" t="str">
        <f>""</f>
        <v/>
      </c>
      <c r="U1106" s="74" t="str">
        <f>""</f>
        <v/>
      </c>
      <c r="V1106" s="74" t="str">
        <f>""</f>
        <v/>
      </c>
      <c r="W1106" s="74" t="str">
        <f>""</f>
        <v/>
      </c>
      <c r="X1106" s="74" t="str">
        <f>""</f>
        <v/>
      </c>
      <c r="Y1106" s="74" t="str">
        <f>""</f>
        <v/>
      </c>
      <c r="Z1106" s="74" t="str">
        <f>""</f>
        <v/>
      </c>
    </row>
    <row r="1107" spans="13:26" s="74" customFormat="1" ht="14.25" x14ac:dyDescent="0.2">
      <c r="M1107" s="154" t="str">
        <f>""</f>
        <v/>
      </c>
      <c r="N1107" s="74" t="str">
        <f>""</f>
        <v/>
      </c>
      <c r="O1107" s="154" t="s">
        <v>271</v>
      </c>
      <c r="P1107" s="74" t="str">
        <f>""</f>
        <v/>
      </c>
      <c r="Q1107" s="154" t="str">
        <f>""</f>
        <v/>
      </c>
      <c r="R1107" s="74" t="str">
        <f>""</f>
        <v/>
      </c>
      <c r="S1107" s="74" t="str">
        <f>""</f>
        <v/>
      </c>
      <c r="T1107" s="74" t="str">
        <f>""</f>
        <v/>
      </c>
      <c r="U1107" s="74" t="str">
        <f>""</f>
        <v/>
      </c>
      <c r="V1107" s="74" t="str">
        <f>""</f>
        <v/>
      </c>
      <c r="W1107" s="74" t="str">
        <f>""</f>
        <v/>
      </c>
      <c r="X1107" s="74" t="str">
        <f>""</f>
        <v/>
      </c>
      <c r="Y1107" s="74" t="str">
        <f>""</f>
        <v/>
      </c>
      <c r="Z1107" s="74" t="str">
        <f>""</f>
        <v/>
      </c>
    </row>
    <row r="1108" spans="13:26" s="74" customFormat="1" ht="14.25" x14ac:dyDescent="0.2">
      <c r="M1108" s="154" t="str">
        <f>""</f>
        <v/>
      </c>
      <c r="N1108" s="74" t="str">
        <f>""</f>
        <v/>
      </c>
      <c r="O1108" s="154" t="s">
        <v>271</v>
      </c>
      <c r="P1108" s="74" t="str">
        <f>""</f>
        <v/>
      </c>
      <c r="Q1108" s="154" t="str">
        <f>""</f>
        <v/>
      </c>
      <c r="R1108" s="74" t="str">
        <f>""</f>
        <v/>
      </c>
      <c r="S1108" s="74" t="str">
        <f>""</f>
        <v/>
      </c>
      <c r="T1108" s="74" t="str">
        <f>""</f>
        <v/>
      </c>
      <c r="U1108" s="74" t="str">
        <f>""</f>
        <v/>
      </c>
      <c r="V1108" s="74" t="str">
        <f>""</f>
        <v/>
      </c>
      <c r="W1108" s="74" t="str">
        <f>""</f>
        <v/>
      </c>
      <c r="X1108" s="74" t="str">
        <f>""</f>
        <v/>
      </c>
      <c r="Y1108" s="74" t="str">
        <f>""</f>
        <v/>
      </c>
      <c r="Z1108" s="74" t="str">
        <f>""</f>
        <v/>
      </c>
    </row>
    <row r="1109" spans="13:26" s="74" customFormat="1" ht="14.25" x14ac:dyDescent="0.2">
      <c r="M1109" s="154" t="str">
        <f>""</f>
        <v/>
      </c>
      <c r="N1109" s="74" t="str">
        <f>""</f>
        <v/>
      </c>
      <c r="O1109" s="154" t="s">
        <v>271</v>
      </c>
      <c r="P1109" s="74" t="str">
        <f>""</f>
        <v/>
      </c>
      <c r="Q1109" s="154" t="str">
        <f>""</f>
        <v/>
      </c>
      <c r="R1109" s="74" t="str">
        <f>""</f>
        <v/>
      </c>
      <c r="S1109" s="74" t="str">
        <f>""</f>
        <v/>
      </c>
      <c r="T1109" s="74" t="str">
        <f>""</f>
        <v/>
      </c>
      <c r="U1109" s="74" t="str">
        <f>""</f>
        <v/>
      </c>
      <c r="V1109" s="74" t="str">
        <f>""</f>
        <v/>
      </c>
      <c r="W1109" s="74" t="str">
        <f>""</f>
        <v/>
      </c>
      <c r="X1109" s="74" t="str">
        <f>""</f>
        <v/>
      </c>
      <c r="Y1109" s="74" t="str">
        <f>""</f>
        <v/>
      </c>
      <c r="Z1109" s="74" t="str">
        <f>""</f>
        <v/>
      </c>
    </row>
    <row r="1110" spans="13:26" s="74" customFormat="1" ht="14.25" x14ac:dyDescent="0.2">
      <c r="M1110" s="154" t="str">
        <f>""</f>
        <v/>
      </c>
      <c r="N1110" s="74" t="str">
        <f>""</f>
        <v/>
      </c>
      <c r="O1110" s="154" t="s">
        <v>271</v>
      </c>
      <c r="P1110" s="74" t="str">
        <f>""</f>
        <v/>
      </c>
      <c r="Q1110" s="154" t="str">
        <f>""</f>
        <v/>
      </c>
      <c r="R1110" s="74" t="str">
        <f>""</f>
        <v/>
      </c>
      <c r="S1110" s="74" t="str">
        <f>""</f>
        <v/>
      </c>
      <c r="T1110" s="74" t="str">
        <f>""</f>
        <v/>
      </c>
      <c r="U1110" s="74" t="str">
        <f>""</f>
        <v/>
      </c>
      <c r="V1110" s="74" t="str">
        <f>""</f>
        <v/>
      </c>
      <c r="W1110" s="74" t="str">
        <f>""</f>
        <v/>
      </c>
      <c r="X1110" s="74" t="str">
        <f>""</f>
        <v/>
      </c>
      <c r="Y1110" s="74" t="str">
        <f>""</f>
        <v/>
      </c>
      <c r="Z1110" s="74" t="str">
        <f>""</f>
        <v/>
      </c>
    </row>
    <row r="1111" spans="13:26" s="74" customFormat="1" ht="14.25" x14ac:dyDescent="0.2">
      <c r="M1111" s="154" t="str">
        <f>""</f>
        <v/>
      </c>
      <c r="N1111" s="74" t="str">
        <f>""</f>
        <v/>
      </c>
      <c r="O1111" s="154" t="s">
        <v>271</v>
      </c>
      <c r="P1111" s="74" t="str">
        <f>""</f>
        <v/>
      </c>
      <c r="Q1111" s="154" t="str">
        <f>""</f>
        <v/>
      </c>
      <c r="R1111" s="74" t="str">
        <f>""</f>
        <v/>
      </c>
      <c r="S1111" s="74" t="str">
        <f>""</f>
        <v/>
      </c>
      <c r="T1111" s="74" t="str">
        <f>""</f>
        <v/>
      </c>
      <c r="U1111" s="74" t="str">
        <f>""</f>
        <v/>
      </c>
      <c r="V1111" s="74" t="str">
        <f>""</f>
        <v/>
      </c>
      <c r="W1111" s="74" t="str">
        <f>""</f>
        <v/>
      </c>
      <c r="X1111" s="74" t="str">
        <f>""</f>
        <v/>
      </c>
      <c r="Y1111" s="74" t="str">
        <f>""</f>
        <v/>
      </c>
      <c r="Z1111" s="74" t="str">
        <f>""</f>
        <v/>
      </c>
    </row>
    <row r="1112" spans="13:26" s="74" customFormat="1" ht="14.25" x14ac:dyDescent="0.2">
      <c r="M1112" s="154" t="str">
        <f>""</f>
        <v/>
      </c>
      <c r="N1112" s="74" t="str">
        <f>""</f>
        <v/>
      </c>
      <c r="O1112" s="154" t="s">
        <v>271</v>
      </c>
      <c r="P1112" s="74" t="str">
        <f>""</f>
        <v/>
      </c>
      <c r="Q1112" s="154" t="str">
        <f>""</f>
        <v/>
      </c>
      <c r="R1112" s="74" t="str">
        <f>""</f>
        <v/>
      </c>
      <c r="S1112" s="74" t="str">
        <f>""</f>
        <v/>
      </c>
      <c r="T1112" s="74" t="str">
        <f>""</f>
        <v/>
      </c>
      <c r="U1112" s="74" t="str">
        <f>""</f>
        <v/>
      </c>
      <c r="V1112" s="74" t="str">
        <f>""</f>
        <v/>
      </c>
      <c r="W1112" s="74" t="str">
        <f>""</f>
        <v/>
      </c>
      <c r="X1112" s="74" t="str">
        <f>""</f>
        <v/>
      </c>
      <c r="Y1112" s="74" t="str">
        <f>""</f>
        <v/>
      </c>
      <c r="Z1112" s="74" t="str">
        <f>""</f>
        <v/>
      </c>
    </row>
    <row r="1113" spans="13:26" s="74" customFormat="1" ht="14.25" x14ac:dyDescent="0.2">
      <c r="M1113" s="154" t="str">
        <f>""</f>
        <v/>
      </c>
      <c r="N1113" s="74" t="str">
        <f>""</f>
        <v/>
      </c>
      <c r="O1113" s="154" t="s">
        <v>271</v>
      </c>
      <c r="P1113" s="74" t="str">
        <f>""</f>
        <v/>
      </c>
      <c r="Q1113" s="154" t="str">
        <f>""</f>
        <v/>
      </c>
      <c r="R1113" s="74" t="str">
        <f>""</f>
        <v/>
      </c>
      <c r="S1113" s="74" t="str">
        <f>""</f>
        <v/>
      </c>
      <c r="T1113" s="74" t="str">
        <f>""</f>
        <v/>
      </c>
      <c r="U1113" s="74" t="str">
        <f>""</f>
        <v/>
      </c>
      <c r="V1113" s="74" t="str">
        <f>""</f>
        <v/>
      </c>
      <c r="W1113" s="74" t="str">
        <f>""</f>
        <v/>
      </c>
      <c r="X1113" s="74" t="str">
        <f>""</f>
        <v/>
      </c>
      <c r="Y1113" s="74" t="str">
        <f>""</f>
        <v/>
      </c>
      <c r="Z1113" s="74" t="str">
        <f>""</f>
        <v/>
      </c>
    </row>
    <row r="1114" spans="13:26" s="74" customFormat="1" ht="14.25" x14ac:dyDescent="0.2">
      <c r="M1114" s="154" t="str">
        <f>""</f>
        <v/>
      </c>
      <c r="N1114" s="74" t="str">
        <f>""</f>
        <v/>
      </c>
      <c r="O1114" s="154" t="s">
        <v>271</v>
      </c>
      <c r="P1114" s="74" t="str">
        <f>""</f>
        <v/>
      </c>
      <c r="Q1114" s="154" t="str">
        <f>""</f>
        <v/>
      </c>
      <c r="R1114" s="74" t="str">
        <f>""</f>
        <v/>
      </c>
      <c r="S1114" s="74" t="str">
        <f>""</f>
        <v/>
      </c>
      <c r="T1114" s="74" t="str">
        <f>""</f>
        <v/>
      </c>
      <c r="U1114" s="74" t="str">
        <f>""</f>
        <v/>
      </c>
      <c r="V1114" s="74" t="str">
        <f>""</f>
        <v/>
      </c>
      <c r="W1114" s="74" t="str">
        <f>""</f>
        <v/>
      </c>
      <c r="X1114" s="74" t="str">
        <f>""</f>
        <v/>
      </c>
      <c r="Y1114" s="74" t="str">
        <f>""</f>
        <v/>
      </c>
      <c r="Z1114" s="74" t="str">
        <f>""</f>
        <v/>
      </c>
    </row>
    <row r="1115" spans="13:26" s="74" customFormat="1" ht="14.25" x14ac:dyDescent="0.2">
      <c r="M1115" s="154" t="str">
        <f>""</f>
        <v/>
      </c>
      <c r="N1115" s="74" t="str">
        <f>""</f>
        <v/>
      </c>
      <c r="O1115" s="154" t="s">
        <v>271</v>
      </c>
      <c r="P1115" s="74" t="str">
        <f>""</f>
        <v/>
      </c>
      <c r="Q1115" s="154" t="str">
        <f>""</f>
        <v/>
      </c>
      <c r="R1115" s="74" t="str">
        <f>""</f>
        <v/>
      </c>
      <c r="S1115" s="74" t="str">
        <f>""</f>
        <v/>
      </c>
      <c r="T1115" s="74" t="str">
        <f>""</f>
        <v/>
      </c>
      <c r="U1115" s="74" t="str">
        <f>""</f>
        <v/>
      </c>
      <c r="V1115" s="74" t="str">
        <f>""</f>
        <v/>
      </c>
      <c r="W1115" s="74" t="str">
        <f>""</f>
        <v/>
      </c>
      <c r="X1115" s="74" t="str">
        <f>""</f>
        <v/>
      </c>
      <c r="Y1115" s="74" t="str">
        <f>""</f>
        <v/>
      </c>
      <c r="Z1115" s="74" t="str">
        <f>""</f>
        <v/>
      </c>
    </row>
    <row r="1116" spans="13:26" s="74" customFormat="1" ht="14.25" x14ac:dyDescent="0.2">
      <c r="M1116" s="154" t="str">
        <f>""</f>
        <v/>
      </c>
      <c r="N1116" s="74" t="str">
        <f>""</f>
        <v/>
      </c>
      <c r="O1116" s="154" t="s">
        <v>271</v>
      </c>
      <c r="P1116" s="74" t="str">
        <f>""</f>
        <v/>
      </c>
      <c r="Q1116" s="154" t="str">
        <f>""</f>
        <v/>
      </c>
      <c r="R1116" s="74" t="str">
        <f>""</f>
        <v/>
      </c>
      <c r="S1116" s="74" t="str">
        <f>""</f>
        <v/>
      </c>
      <c r="T1116" s="74" t="str">
        <f>""</f>
        <v/>
      </c>
      <c r="U1116" s="74" t="str">
        <f>""</f>
        <v/>
      </c>
      <c r="V1116" s="74" t="str">
        <f>""</f>
        <v/>
      </c>
      <c r="W1116" s="74" t="str">
        <f>""</f>
        <v/>
      </c>
      <c r="X1116" s="74" t="str">
        <f>""</f>
        <v/>
      </c>
      <c r="Y1116" s="74" t="str">
        <f>""</f>
        <v/>
      </c>
      <c r="Z1116" s="74" t="str">
        <f>""</f>
        <v/>
      </c>
    </row>
    <row r="1117" spans="13:26" s="74" customFormat="1" ht="14.25" x14ac:dyDescent="0.2">
      <c r="M1117" s="154" t="str">
        <f>""</f>
        <v/>
      </c>
      <c r="N1117" s="74" t="str">
        <f>""</f>
        <v/>
      </c>
      <c r="O1117" s="154" t="s">
        <v>271</v>
      </c>
      <c r="P1117" s="74" t="str">
        <f>""</f>
        <v/>
      </c>
      <c r="Q1117" s="154" t="str">
        <f>""</f>
        <v/>
      </c>
      <c r="R1117" s="74" t="str">
        <f>""</f>
        <v/>
      </c>
      <c r="S1117" s="74" t="str">
        <f>""</f>
        <v/>
      </c>
      <c r="T1117" s="74" t="str">
        <f>""</f>
        <v/>
      </c>
      <c r="U1117" s="74" t="str">
        <f>""</f>
        <v/>
      </c>
      <c r="V1117" s="74" t="str">
        <f>""</f>
        <v/>
      </c>
      <c r="W1117" s="74" t="str">
        <f>""</f>
        <v/>
      </c>
      <c r="X1117" s="74" t="str">
        <f>""</f>
        <v/>
      </c>
      <c r="Y1117" s="74" t="str">
        <f>""</f>
        <v/>
      </c>
      <c r="Z1117" s="74" t="str">
        <f>""</f>
        <v/>
      </c>
    </row>
    <row r="1118" spans="13:26" s="74" customFormat="1" ht="14.25" x14ac:dyDescent="0.2">
      <c r="M1118" s="154" t="str">
        <f>""</f>
        <v/>
      </c>
      <c r="N1118" s="74" t="str">
        <f>""</f>
        <v/>
      </c>
      <c r="O1118" s="154" t="s">
        <v>271</v>
      </c>
      <c r="P1118" s="74" t="str">
        <f>""</f>
        <v/>
      </c>
      <c r="Q1118" s="154" t="str">
        <f>""</f>
        <v/>
      </c>
      <c r="R1118" s="74" t="str">
        <f>""</f>
        <v/>
      </c>
      <c r="S1118" s="74" t="str">
        <f>""</f>
        <v/>
      </c>
      <c r="T1118" s="74" t="str">
        <f>""</f>
        <v/>
      </c>
      <c r="U1118" s="74" t="str">
        <f>""</f>
        <v/>
      </c>
      <c r="V1118" s="74" t="str">
        <f>""</f>
        <v/>
      </c>
      <c r="W1118" s="74" t="str">
        <f>""</f>
        <v/>
      </c>
      <c r="X1118" s="74" t="str">
        <f>""</f>
        <v/>
      </c>
      <c r="Y1118" s="74" t="str">
        <f>""</f>
        <v/>
      </c>
      <c r="Z1118" s="74" t="str">
        <f>""</f>
        <v/>
      </c>
    </row>
    <row r="1119" spans="13:26" s="74" customFormat="1" ht="14.25" x14ac:dyDescent="0.2">
      <c r="M1119" s="154" t="str">
        <f>""</f>
        <v/>
      </c>
      <c r="N1119" s="74" t="str">
        <f>""</f>
        <v/>
      </c>
      <c r="O1119" s="154" t="s">
        <v>271</v>
      </c>
      <c r="P1119" s="74" t="str">
        <f>""</f>
        <v/>
      </c>
      <c r="Q1119" s="154" t="str">
        <f>""</f>
        <v/>
      </c>
      <c r="R1119" s="74" t="str">
        <f>""</f>
        <v/>
      </c>
      <c r="S1119" s="74" t="str">
        <f>""</f>
        <v/>
      </c>
      <c r="T1119" s="74" t="str">
        <f>""</f>
        <v/>
      </c>
      <c r="U1119" s="74" t="str">
        <f>""</f>
        <v/>
      </c>
      <c r="V1119" s="74" t="str">
        <f>""</f>
        <v/>
      </c>
      <c r="W1119" s="74" t="str">
        <f>""</f>
        <v/>
      </c>
      <c r="X1119" s="74" t="str">
        <f>""</f>
        <v/>
      </c>
      <c r="Y1119" s="74" t="str">
        <f>""</f>
        <v/>
      </c>
      <c r="Z1119" s="74" t="str">
        <f>""</f>
        <v/>
      </c>
    </row>
    <row r="1120" spans="13:26" s="74" customFormat="1" ht="14.25" x14ac:dyDescent="0.2">
      <c r="M1120" s="154" t="str">
        <f>""</f>
        <v/>
      </c>
      <c r="N1120" s="74" t="str">
        <f>""</f>
        <v/>
      </c>
      <c r="O1120" s="154" t="s">
        <v>271</v>
      </c>
      <c r="P1120" s="74" t="str">
        <f>""</f>
        <v/>
      </c>
      <c r="Q1120" s="154" t="str">
        <f>""</f>
        <v/>
      </c>
      <c r="R1120" s="74" t="str">
        <f>""</f>
        <v/>
      </c>
      <c r="S1120" s="74" t="str">
        <f>""</f>
        <v/>
      </c>
      <c r="T1120" s="74" t="str">
        <f>""</f>
        <v/>
      </c>
      <c r="U1120" s="74" t="str">
        <f>""</f>
        <v/>
      </c>
      <c r="V1120" s="74" t="str">
        <f>""</f>
        <v/>
      </c>
      <c r="W1120" s="74" t="str">
        <f>""</f>
        <v/>
      </c>
      <c r="X1120" s="74" t="str">
        <f>""</f>
        <v/>
      </c>
      <c r="Y1120" s="74" t="str">
        <f>""</f>
        <v/>
      </c>
      <c r="Z1120" s="74" t="str">
        <f>""</f>
        <v/>
      </c>
    </row>
    <row r="1121" spans="13:26" s="74" customFormat="1" ht="14.25" x14ac:dyDescent="0.2">
      <c r="M1121" s="154" t="str">
        <f>""</f>
        <v/>
      </c>
      <c r="N1121" s="74" t="str">
        <f>""</f>
        <v/>
      </c>
      <c r="O1121" s="154" t="s">
        <v>271</v>
      </c>
      <c r="P1121" s="74" t="str">
        <f>""</f>
        <v/>
      </c>
      <c r="Q1121" s="154" t="str">
        <f>""</f>
        <v/>
      </c>
      <c r="R1121" s="74" t="str">
        <f>""</f>
        <v/>
      </c>
      <c r="S1121" s="74" t="str">
        <f>""</f>
        <v/>
      </c>
      <c r="T1121" s="74" t="str">
        <f>""</f>
        <v/>
      </c>
      <c r="U1121" s="74" t="str">
        <f>""</f>
        <v/>
      </c>
      <c r="V1121" s="74" t="str">
        <f>""</f>
        <v/>
      </c>
      <c r="W1121" s="74" t="str">
        <f>""</f>
        <v/>
      </c>
      <c r="X1121" s="74" t="str">
        <f>""</f>
        <v/>
      </c>
      <c r="Y1121" s="74" t="str">
        <f>""</f>
        <v/>
      </c>
      <c r="Z1121" s="74" t="str">
        <f>""</f>
        <v/>
      </c>
    </row>
    <row r="1122" spans="13:26" s="74" customFormat="1" ht="14.25" x14ac:dyDescent="0.2">
      <c r="M1122" s="154" t="str">
        <f>""</f>
        <v/>
      </c>
      <c r="N1122" s="74" t="str">
        <f>""</f>
        <v/>
      </c>
      <c r="O1122" s="154" t="s">
        <v>271</v>
      </c>
      <c r="P1122" s="74" t="str">
        <f>""</f>
        <v/>
      </c>
      <c r="Q1122" s="154" t="str">
        <f>""</f>
        <v/>
      </c>
      <c r="R1122" s="74" t="str">
        <f>""</f>
        <v/>
      </c>
      <c r="S1122" s="74" t="str">
        <f>""</f>
        <v/>
      </c>
      <c r="T1122" s="74" t="str">
        <f>""</f>
        <v/>
      </c>
      <c r="U1122" s="74" t="str">
        <f>""</f>
        <v/>
      </c>
      <c r="V1122" s="74" t="str">
        <f>""</f>
        <v/>
      </c>
      <c r="W1122" s="74" t="str">
        <f>""</f>
        <v/>
      </c>
      <c r="X1122" s="74" t="str">
        <f>""</f>
        <v/>
      </c>
      <c r="Y1122" s="74" t="str">
        <f>""</f>
        <v/>
      </c>
      <c r="Z1122" s="74" t="str">
        <f>""</f>
        <v/>
      </c>
    </row>
    <row r="1123" spans="13:26" s="74" customFormat="1" ht="14.25" x14ac:dyDescent="0.2">
      <c r="M1123" s="154" t="str">
        <f>""</f>
        <v/>
      </c>
      <c r="N1123" s="74" t="str">
        <f>""</f>
        <v/>
      </c>
      <c r="O1123" s="154" t="s">
        <v>271</v>
      </c>
      <c r="P1123" s="74" t="str">
        <f>""</f>
        <v/>
      </c>
      <c r="Q1123" s="154" t="str">
        <f>""</f>
        <v/>
      </c>
      <c r="R1123" s="74" t="str">
        <f>""</f>
        <v/>
      </c>
      <c r="S1123" s="74" t="str">
        <f>""</f>
        <v/>
      </c>
      <c r="T1123" s="74" t="str">
        <f>""</f>
        <v/>
      </c>
      <c r="U1123" s="74" t="str">
        <f>""</f>
        <v/>
      </c>
      <c r="V1123" s="74" t="str">
        <f>""</f>
        <v/>
      </c>
      <c r="W1123" s="74" t="str">
        <f>""</f>
        <v/>
      </c>
      <c r="X1123" s="74" t="str">
        <f>""</f>
        <v/>
      </c>
      <c r="Y1123" s="74" t="str">
        <f>""</f>
        <v/>
      </c>
      <c r="Z1123" s="74" t="str">
        <f>""</f>
        <v/>
      </c>
    </row>
    <row r="1124" spans="13:26" s="74" customFormat="1" ht="14.25" x14ac:dyDescent="0.2">
      <c r="M1124" s="154" t="str">
        <f>""</f>
        <v/>
      </c>
      <c r="N1124" s="74" t="str">
        <f>""</f>
        <v/>
      </c>
      <c r="O1124" s="154" t="s">
        <v>271</v>
      </c>
      <c r="P1124" s="74" t="str">
        <f>""</f>
        <v/>
      </c>
      <c r="Q1124" s="154" t="str">
        <f>""</f>
        <v/>
      </c>
      <c r="R1124" s="74" t="str">
        <f>""</f>
        <v/>
      </c>
      <c r="S1124" s="74" t="str">
        <f>""</f>
        <v/>
      </c>
      <c r="T1124" s="74" t="str">
        <f>""</f>
        <v/>
      </c>
      <c r="U1124" s="74" t="str">
        <f>""</f>
        <v/>
      </c>
      <c r="V1124" s="74" t="str">
        <f>""</f>
        <v/>
      </c>
      <c r="W1124" s="74" t="str">
        <f>""</f>
        <v/>
      </c>
      <c r="X1124" s="74" t="str">
        <f>""</f>
        <v/>
      </c>
      <c r="Y1124" s="74" t="str">
        <f>""</f>
        <v/>
      </c>
      <c r="Z1124" s="74" t="str">
        <f>""</f>
        <v/>
      </c>
    </row>
    <row r="1125" spans="13:26" s="74" customFormat="1" ht="14.25" x14ac:dyDescent="0.2">
      <c r="M1125" s="154" t="str">
        <f>""</f>
        <v/>
      </c>
      <c r="N1125" s="74" t="str">
        <f>""</f>
        <v/>
      </c>
      <c r="O1125" s="154" t="s">
        <v>271</v>
      </c>
      <c r="P1125" s="74" t="str">
        <f>""</f>
        <v/>
      </c>
      <c r="Q1125" s="154" t="str">
        <f>""</f>
        <v/>
      </c>
      <c r="R1125" s="74" t="str">
        <f>""</f>
        <v/>
      </c>
      <c r="S1125" s="74" t="str">
        <f>""</f>
        <v/>
      </c>
      <c r="T1125" s="74" t="str">
        <f>""</f>
        <v/>
      </c>
      <c r="U1125" s="74" t="str">
        <f>""</f>
        <v/>
      </c>
      <c r="V1125" s="74" t="str">
        <f>""</f>
        <v/>
      </c>
      <c r="W1125" s="74" t="str">
        <f>""</f>
        <v/>
      </c>
      <c r="X1125" s="74" t="str">
        <f>""</f>
        <v/>
      </c>
      <c r="Y1125" s="74" t="str">
        <f>""</f>
        <v/>
      </c>
      <c r="Z1125" s="74" t="str">
        <f>""</f>
        <v/>
      </c>
    </row>
    <row r="1126" spans="13:26" s="74" customFormat="1" ht="14.25" x14ac:dyDescent="0.2">
      <c r="M1126" s="154" t="str">
        <f>""</f>
        <v/>
      </c>
      <c r="N1126" s="74" t="str">
        <f>""</f>
        <v/>
      </c>
      <c r="O1126" s="154" t="s">
        <v>271</v>
      </c>
      <c r="P1126" s="74" t="str">
        <f>""</f>
        <v/>
      </c>
      <c r="Q1126" s="154" t="str">
        <f>""</f>
        <v/>
      </c>
      <c r="R1126" s="74" t="str">
        <f>""</f>
        <v/>
      </c>
      <c r="S1126" s="74" t="str">
        <f>""</f>
        <v/>
      </c>
      <c r="T1126" s="74" t="str">
        <f>""</f>
        <v/>
      </c>
      <c r="U1126" s="74" t="str">
        <f>""</f>
        <v/>
      </c>
      <c r="V1126" s="74" t="str">
        <f>""</f>
        <v/>
      </c>
      <c r="W1126" s="74" t="str">
        <f>""</f>
        <v/>
      </c>
      <c r="X1126" s="74" t="str">
        <f>""</f>
        <v/>
      </c>
      <c r="Y1126" s="74" t="str">
        <f>""</f>
        <v/>
      </c>
      <c r="Z1126" s="74" t="str">
        <f>""</f>
        <v/>
      </c>
    </row>
    <row r="1127" spans="13:26" s="74" customFormat="1" ht="14.25" x14ac:dyDescent="0.2">
      <c r="M1127" s="154" t="str">
        <f>""</f>
        <v/>
      </c>
      <c r="N1127" s="74" t="str">
        <f>""</f>
        <v/>
      </c>
      <c r="O1127" s="154" t="s">
        <v>271</v>
      </c>
      <c r="P1127" s="74" t="str">
        <f>""</f>
        <v/>
      </c>
      <c r="Q1127" s="154" t="str">
        <f>""</f>
        <v/>
      </c>
      <c r="R1127" s="74" t="str">
        <f>""</f>
        <v/>
      </c>
      <c r="S1127" s="74" t="str">
        <f>""</f>
        <v/>
      </c>
      <c r="T1127" s="74" t="str">
        <f>""</f>
        <v/>
      </c>
      <c r="U1127" s="74" t="str">
        <f>""</f>
        <v/>
      </c>
      <c r="V1127" s="74" t="str">
        <f>""</f>
        <v/>
      </c>
      <c r="W1127" s="74" t="str">
        <f>""</f>
        <v/>
      </c>
      <c r="X1127" s="74" t="str">
        <f>""</f>
        <v/>
      </c>
      <c r="Y1127" s="74" t="str">
        <f>""</f>
        <v/>
      </c>
      <c r="Z1127" s="74" t="str">
        <f>""</f>
        <v/>
      </c>
    </row>
    <row r="1128" spans="13:26" s="74" customFormat="1" ht="14.25" x14ac:dyDescent="0.2">
      <c r="M1128" s="154" t="str">
        <f>""</f>
        <v/>
      </c>
      <c r="N1128" s="74" t="str">
        <f>""</f>
        <v/>
      </c>
      <c r="O1128" s="154" t="s">
        <v>271</v>
      </c>
      <c r="P1128" s="74" t="str">
        <f>""</f>
        <v/>
      </c>
      <c r="Q1128" s="154" t="str">
        <f>""</f>
        <v/>
      </c>
      <c r="R1128" s="74" t="str">
        <f>""</f>
        <v/>
      </c>
      <c r="S1128" s="74" t="str">
        <f>""</f>
        <v/>
      </c>
      <c r="T1128" s="74" t="str">
        <f>""</f>
        <v/>
      </c>
      <c r="U1128" s="74" t="str">
        <f>""</f>
        <v/>
      </c>
      <c r="V1128" s="74" t="str">
        <f>""</f>
        <v/>
      </c>
      <c r="W1128" s="74" t="str">
        <f>""</f>
        <v/>
      </c>
      <c r="X1128" s="74" t="str">
        <f>""</f>
        <v/>
      </c>
      <c r="Y1128" s="74" t="str">
        <f>""</f>
        <v/>
      </c>
      <c r="Z1128" s="74" t="str">
        <f>""</f>
        <v/>
      </c>
    </row>
    <row r="1129" spans="13:26" s="74" customFormat="1" ht="14.25" x14ac:dyDescent="0.2">
      <c r="M1129" s="154" t="str">
        <f>""</f>
        <v/>
      </c>
      <c r="N1129" s="74" t="str">
        <f>""</f>
        <v/>
      </c>
      <c r="O1129" s="154" t="s">
        <v>271</v>
      </c>
      <c r="P1129" s="74" t="str">
        <f>""</f>
        <v/>
      </c>
      <c r="Q1129" s="154" t="str">
        <f>""</f>
        <v/>
      </c>
      <c r="R1129" s="74" t="str">
        <f>""</f>
        <v/>
      </c>
      <c r="S1129" s="74" t="str">
        <f>""</f>
        <v/>
      </c>
      <c r="T1129" s="74" t="str">
        <f>""</f>
        <v/>
      </c>
      <c r="U1129" s="74" t="str">
        <f>""</f>
        <v/>
      </c>
      <c r="V1129" s="74" t="str">
        <f>""</f>
        <v/>
      </c>
      <c r="W1129" s="74" t="str">
        <f>""</f>
        <v/>
      </c>
      <c r="X1129" s="74" t="str">
        <f>""</f>
        <v/>
      </c>
      <c r="Y1129" s="74" t="str">
        <f>""</f>
        <v/>
      </c>
      <c r="Z1129" s="74" t="str">
        <f>""</f>
        <v/>
      </c>
    </row>
    <row r="1130" spans="13:26" s="74" customFormat="1" ht="14.25" x14ac:dyDescent="0.2">
      <c r="M1130" s="154" t="str">
        <f>""</f>
        <v/>
      </c>
      <c r="N1130" s="74" t="str">
        <f>""</f>
        <v/>
      </c>
      <c r="O1130" s="154" t="s">
        <v>271</v>
      </c>
      <c r="P1130" s="74" t="str">
        <f>""</f>
        <v/>
      </c>
      <c r="Q1130" s="154" t="str">
        <f>""</f>
        <v/>
      </c>
      <c r="R1130" s="74" t="str">
        <f>""</f>
        <v/>
      </c>
      <c r="S1130" s="74" t="str">
        <f>""</f>
        <v/>
      </c>
      <c r="T1130" s="74" t="str">
        <f>""</f>
        <v/>
      </c>
      <c r="U1130" s="74" t="str">
        <f>""</f>
        <v/>
      </c>
      <c r="V1130" s="74" t="str">
        <f>""</f>
        <v/>
      </c>
      <c r="W1130" s="74" t="str">
        <f>""</f>
        <v/>
      </c>
      <c r="X1130" s="74" t="str">
        <f>""</f>
        <v/>
      </c>
      <c r="Y1130" s="74" t="str">
        <f>""</f>
        <v/>
      </c>
      <c r="Z1130" s="74" t="str">
        <f>""</f>
        <v/>
      </c>
    </row>
    <row r="1131" spans="13:26" s="74" customFormat="1" ht="14.25" x14ac:dyDescent="0.2">
      <c r="M1131" s="154" t="str">
        <f>""</f>
        <v/>
      </c>
      <c r="N1131" s="74" t="str">
        <f>""</f>
        <v/>
      </c>
      <c r="O1131" s="154" t="s">
        <v>271</v>
      </c>
      <c r="P1131" s="74" t="str">
        <f>""</f>
        <v/>
      </c>
      <c r="Q1131" s="154" t="str">
        <f>""</f>
        <v/>
      </c>
      <c r="R1131" s="74" t="str">
        <f>""</f>
        <v/>
      </c>
      <c r="S1131" s="74" t="str">
        <f>""</f>
        <v/>
      </c>
      <c r="T1131" s="74" t="str">
        <f>""</f>
        <v/>
      </c>
      <c r="U1131" s="74" t="str">
        <f>""</f>
        <v/>
      </c>
      <c r="V1131" s="74" t="str">
        <f>""</f>
        <v/>
      </c>
      <c r="W1131" s="74" t="str">
        <f>""</f>
        <v/>
      </c>
      <c r="X1131" s="74" t="str">
        <f>""</f>
        <v/>
      </c>
      <c r="Y1131" s="74" t="str">
        <f>""</f>
        <v/>
      </c>
      <c r="Z1131" s="74" t="str">
        <f>""</f>
        <v/>
      </c>
    </row>
    <row r="1132" spans="13:26" s="74" customFormat="1" ht="14.25" x14ac:dyDescent="0.2">
      <c r="M1132" s="154" t="str">
        <f>""</f>
        <v/>
      </c>
      <c r="N1132" s="74" t="str">
        <f>""</f>
        <v/>
      </c>
      <c r="O1132" s="154" t="s">
        <v>271</v>
      </c>
      <c r="P1132" s="74" t="str">
        <f>""</f>
        <v/>
      </c>
      <c r="Q1132" s="154" t="str">
        <f>""</f>
        <v/>
      </c>
      <c r="R1132" s="74" t="str">
        <f>""</f>
        <v/>
      </c>
      <c r="S1132" s="74" t="str">
        <f>""</f>
        <v/>
      </c>
      <c r="T1132" s="74" t="str">
        <f>""</f>
        <v/>
      </c>
      <c r="U1132" s="74" t="str">
        <f>""</f>
        <v/>
      </c>
      <c r="V1132" s="74" t="str">
        <f>""</f>
        <v/>
      </c>
      <c r="W1132" s="74" t="str">
        <f>""</f>
        <v/>
      </c>
      <c r="X1132" s="74" t="str">
        <f>""</f>
        <v/>
      </c>
      <c r="Y1132" s="74" t="str">
        <f>""</f>
        <v/>
      </c>
      <c r="Z1132" s="74" t="str">
        <f>""</f>
        <v/>
      </c>
    </row>
    <row r="1133" spans="13:26" s="74" customFormat="1" ht="14.25" x14ac:dyDescent="0.2">
      <c r="M1133" s="154" t="str">
        <f>""</f>
        <v/>
      </c>
      <c r="N1133" s="74" t="str">
        <f>""</f>
        <v/>
      </c>
      <c r="O1133" s="154" t="s">
        <v>271</v>
      </c>
      <c r="P1133" s="74" t="str">
        <f>""</f>
        <v/>
      </c>
      <c r="Q1133" s="154" t="str">
        <f>""</f>
        <v/>
      </c>
      <c r="R1133" s="74" t="str">
        <f>""</f>
        <v/>
      </c>
      <c r="S1133" s="74" t="str">
        <f>""</f>
        <v/>
      </c>
      <c r="T1133" s="74" t="str">
        <f>""</f>
        <v/>
      </c>
      <c r="U1133" s="74" t="str">
        <f>""</f>
        <v/>
      </c>
      <c r="V1133" s="74" t="str">
        <f>""</f>
        <v/>
      </c>
      <c r="W1133" s="74" t="str">
        <f>""</f>
        <v/>
      </c>
      <c r="X1133" s="74" t="str">
        <f>""</f>
        <v/>
      </c>
      <c r="Y1133" s="74" t="str">
        <f>""</f>
        <v/>
      </c>
      <c r="Z1133" s="74" t="str">
        <f>""</f>
        <v/>
      </c>
    </row>
    <row r="1134" spans="13:26" s="74" customFormat="1" ht="14.25" x14ac:dyDescent="0.2">
      <c r="M1134" s="154" t="str">
        <f>""</f>
        <v/>
      </c>
      <c r="N1134" s="74" t="str">
        <f>""</f>
        <v/>
      </c>
      <c r="O1134" s="154" t="s">
        <v>271</v>
      </c>
      <c r="P1134" s="74" t="str">
        <f>""</f>
        <v/>
      </c>
      <c r="Q1134" s="154" t="str">
        <f>""</f>
        <v/>
      </c>
      <c r="R1134" s="74" t="str">
        <f>""</f>
        <v/>
      </c>
      <c r="S1134" s="74" t="str">
        <f>""</f>
        <v/>
      </c>
      <c r="T1134" s="74" t="str">
        <f>""</f>
        <v/>
      </c>
      <c r="U1134" s="74" t="str">
        <f>""</f>
        <v/>
      </c>
      <c r="V1134" s="74" t="str">
        <f>""</f>
        <v/>
      </c>
      <c r="W1134" s="74" t="str">
        <f>""</f>
        <v/>
      </c>
      <c r="X1134" s="74" t="str">
        <f>""</f>
        <v/>
      </c>
      <c r="Y1134" s="74" t="str">
        <f>""</f>
        <v/>
      </c>
      <c r="Z1134" s="74" t="str">
        <f>""</f>
        <v/>
      </c>
    </row>
    <row r="1135" spans="13:26" s="74" customFormat="1" ht="14.25" x14ac:dyDescent="0.2">
      <c r="M1135" s="154" t="str">
        <f>""</f>
        <v/>
      </c>
      <c r="N1135" s="74" t="str">
        <f>""</f>
        <v/>
      </c>
      <c r="O1135" s="154" t="s">
        <v>271</v>
      </c>
      <c r="P1135" s="74" t="str">
        <f>""</f>
        <v/>
      </c>
      <c r="Q1135" s="154" t="str">
        <f>""</f>
        <v/>
      </c>
      <c r="R1135" s="74" t="str">
        <f>""</f>
        <v/>
      </c>
      <c r="S1135" s="74" t="str">
        <f>""</f>
        <v/>
      </c>
      <c r="T1135" s="74" t="str">
        <f>""</f>
        <v/>
      </c>
      <c r="U1135" s="74" t="str">
        <f>""</f>
        <v/>
      </c>
      <c r="V1135" s="74" t="str">
        <f>""</f>
        <v/>
      </c>
      <c r="W1135" s="74" t="str">
        <f>""</f>
        <v/>
      </c>
      <c r="X1135" s="74" t="str">
        <f>""</f>
        <v/>
      </c>
      <c r="Y1135" s="74" t="str">
        <f>""</f>
        <v/>
      </c>
      <c r="Z1135" s="74" t="str">
        <f>""</f>
        <v/>
      </c>
    </row>
    <row r="1136" spans="13:26" s="74" customFormat="1" ht="14.25" x14ac:dyDescent="0.2">
      <c r="M1136" s="154" t="str">
        <f>""</f>
        <v/>
      </c>
      <c r="N1136" s="74" t="str">
        <f>""</f>
        <v/>
      </c>
      <c r="O1136" s="154" t="s">
        <v>271</v>
      </c>
      <c r="P1136" s="74" t="str">
        <f>""</f>
        <v/>
      </c>
      <c r="Q1136" s="154" t="str">
        <f>""</f>
        <v/>
      </c>
      <c r="R1136" s="74" t="str">
        <f>""</f>
        <v/>
      </c>
      <c r="S1136" s="74" t="str">
        <f>""</f>
        <v/>
      </c>
      <c r="T1136" s="74" t="str">
        <f>""</f>
        <v/>
      </c>
      <c r="U1136" s="74" t="str">
        <f>""</f>
        <v/>
      </c>
      <c r="V1136" s="74" t="str">
        <f>""</f>
        <v/>
      </c>
      <c r="W1136" s="74" t="str">
        <f>""</f>
        <v/>
      </c>
      <c r="X1136" s="74" t="str">
        <f>""</f>
        <v/>
      </c>
      <c r="Y1136" s="74" t="str">
        <f>""</f>
        <v/>
      </c>
      <c r="Z1136" s="74" t="str">
        <f>""</f>
        <v/>
      </c>
    </row>
    <row r="1137" spans="13:26" s="74" customFormat="1" ht="14.25" x14ac:dyDescent="0.2">
      <c r="M1137" s="154" t="str">
        <f>""</f>
        <v/>
      </c>
      <c r="N1137" s="74" t="str">
        <f>""</f>
        <v/>
      </c>
      <c r="O1137" s="154" t="s">
        <v>271</v>
      </c>
      <c r="P1137" s="74" t="str">
        <f>""</f>
        <v/>
      </c>
      <c r="Q1137" s="154" t="str">
        <f>""</f>
        <v/>
      </c>
      <c r="R1137" s="74" t="str">
        <f>""</f>
        <v/>
      </c>
      <c r="S1137" s="74" t="str">
        <f>""</f>
        <v/>
      </c>
      <c r="T1137" s="74" t="str">
        <f>""</f>
        <v/>
      </c>
      <c r="U1137" s="74" t="str">
        <f>""</f>
        <v/>
      </c>
      <c r="V1137" s="74" t="str">
        <f>""</f>
        <v/>
      </c>
      <c r="W1137" s="74" t="str">
        <f>""</f>
        <v/>
      </c>
      <c r="X1137" s="74" t="str">
        <f>""</f>
        <v/>
      </c>
      <c r="Y1137" s="74" t="str">
        <f>""</f>
        <v/>
      </c>
      <c r="Z1137" s="74" t="str">
        <f>""</f>
        <v/>
      </c>
    </row>
    <row r="1138" spans="13:26" s="74" customFormat="1" ht="14.25" x14ac:dyDescent="0.2">
      <c r="M1138" s="154" t="str">
        <f>""</f>
        <v/>
      </c>
      <c r="N1138" s="74" t="str">
        <f>""</f>
        <v/>
      </c>
      <c r="O1138" s="154" t="s">
        <v>271</v>
      </c>
      <c r="P1138" s="74" t="str">
        <f>""</f>
        <v/>
      </c>
      <c r="Q1138" s="154" t="str">
        <f>""</f>
        <v/>
      </c>
      <c r="R1138" s="74" t="str">
        <f>""</f>
        <v/>
      </c>
      <c r="S1138" s="74" t="str">
        <f>""</f>
        <v/>
      </c>
      <c r="T1138" s="74" t="str">
        <f>""</f>
        <v/>
      </c>
      <c r="U1138" s="74" t="str">
        <f>""</f>
        <v/>
      </c>
      <c r="V1138" s="74" t="str">
        <f>""</f>
        <v/>
      </c>
      <c r="W1138" s="74" t="str">
        <f>""</f>
        <v/>
      </c>
      <c r="X1138" s="74" t="str">
        <f>""</f>
        <v/>
      </c>
      <c r="Y1138" s="74" t="str">
        <f>""</f>
        <v/>
      </c>
      <c r="Z1138" s="74" t="str">
        <f>""</f>
        <v/>
      </c>
    </row>
    <row r="1139" spans="13:26" s="74" customFormat="1" ht="14.25" x14ac:dyDescent="0.2">
      <c r="M1139" s="154" t="str">
        <f>""</f>
        <v/>
      </c>
      <c r="N1139" s="74" t="str">
        <f>""</f>
        <v/>
      </c>
      <c r="O1139" s="154" t="s">
        <v>271</v>
      </c>
      <c r="P1139" s="74" t="str">
        <f>""</f>
        <v/>
      </c>
      <c r="Q1139" s="154" t="str">
        <f>""</f>
        <v/>
      </c>
      <c r="R1139" s="74" t="str">
        <f>""</f>
        <v/>
      </c>
      <c r="S1139" s="74" t="str">
        <f>""</f>
        <v/>
      </c>
      <c r="T1139" s="74" t="str">
        <f>""</f>
        <v/>
      </c>
      <c r="U1139" s="74" t="str">
        <f>""</f>
        <v/>
      </c>
      <c r="V1139" s="74" t="str">
        <f>""</f>
        <v/>
      </c>
      <c r="W1139" s="74" t="str">
        <f>""</f>
        <v/>
      </c>
      <c r="X1139" s="74" t="str">
        <f>""</f>
        <v/>
      </c>
      <c r="Y1139" s="74" t="str">
        <f>""</f>
        <v/>
      </c>
      <c r="Z1139" s="74" t="str">
        <f>""</f>
        <v/>
      </c>
    </row>
    <row r="1140" spans="13:26" s="74" customFormat="1" ht="14.25" x14ac:dyDescent="0.2">
      <c r="M1140" s="154" t="str">
        <f>""</f>
        <v/>
      </c>
      <c r="N1140" s="74" t="str">
        <f>""</f>
        <v/>
      </c>
      <c r="O1140" s="154" t="s">
        <v>271</v>
      </c>
      <c r="P1140" s="74" t="str">
        <f>""</f>
        <v/>
      </c>
      <c r="Q1140" s="154" t="str">
        <f>""</f>
        <v/>
      </c>
      <c r="R1140" s="74" t="str">
        <f>""</f>
        <v/>
      </c>
      <c r="S1140" s="74" t="str">
        <f>""</f>
        <v/>
      </c>
      <c r="T1140" s="74" t="str">
        <f>""</f>
        <v/>
      </c>
      <c r="U1140" s="74" t="str">
        <f>""</f>
        <v/>
      </c>
      <c r="V1140" s="74" t="str">
        <f>""</f>
        <v/>
      </c>
      <c r="W1140" s="74" t="str">
        <f>""</f>
        <v/>
      </c>
      <c r="X1140" s="74" t="str">
        <f>""</f>
        <v/>
      </c>
      <c r="Y1140" s="74" t="str">
        <f>""</f>
        <v/>
      </c>
      <c r="Z1140" s="74" t="str">
        <f>""</f>
        <v/>
      </c>
    </row>
    <row r="1141" spans="13:26" s="74" customFormat="1" ht="14.25" x14ac:dyDescent="0.2">
      <c r="M1141" s="154" t="str">
        <f>""</f>
        <v/>
      </c>
      <c r="N1141" s="74" t="str">
        <f>""</f>
        <v/>
      </c>
      <c r="O1141" s="154" t="s">
        <v>271</v>
      </c>
      <c r="P1141" s="74" t="str">
        <f>""</f>
        <v/>
      </c>
      <c r="Q1141" s="154" t="str">
        <f>""</f>
        <v/>
      </c>
      <c r="R1141" s="74" t="str">
        <f>""</f>
        <v/>
      </c>
      <c r="S1141" s="74" t="str">
        <f>""</f>
        <v/>
      </c>
      <c r="T1141" s="74" t="str">
        <f>""</f>
        <v/>
      </c>
      <c r="U1141" s="74" t="str">
        <f>""</f>
        <v/>
      </c>
      <c r="V1141" s="74" t="str">
        <f>""</f>
        <v/>
      </c>
      <c r="W1141" s="74" t="str">
        <f>""</f>
        <v/>
      </c>
      <c r="X1141" s="74" t="str">
        <f>""</f>
        <v/>
      </c>
      <c r="Y1141" s="74" t="str">
        <f>""</f>
        <v/>
      </c>
      <c r="Z1141" s="74" t="str">
        <f>""</f>
        <v/>
      </c>
    </row>
    <row r="1142" spans="13:26" s="74" customFormat="1" ht="14.25" x14ac:dyDescent="0.2">
      <c r="M1142" s="154" t="str">
        <f>""</f>
        <v/>
      </c>
      <c r="N1142" s="74" t="str">
        <f>""</f>
        <v/>
      </c>
      <c r="O1142" s="154" t="s">
        <v>271</v>
      </c>
      <c r="P1142" s="74" t="str">
        <f>""</f>
        <v/>
      </c>
      <c r="Q1142" s="154" t="str">
        <f>""</f>
        <v/>
      </c>
      <c r="R1142" s="74" t="str">
        <f>""</f>
        <v/>
      </c>
      <c r="S1142" s="74" t="str">
        <f>""</f>
        <v/>
      </c>
      <c r="T1142" s="74" t="str">
        <f>""</f>
        <v/>
      </c>
      <c r="U1142" s="74" t="str">
        <f>""</f>
        <v/>
      </c>
      <c r="V1142" s="74" t="str">
        <f>""</f>
        <v/>
      </c>
      <c r="W1142" s="74" t="str">
        <f>""</f>
        <v/>
      </c>
      <c r="X1142" s="74" t="str">
        <f>""</f>
        <v/>
      </c>
      <c r="Y1142" s="74" t="str">
        <f>""</f>
        <v/>
      </c>
      <c r="Z1142" s="74" t="str">
        <f>""</f>
        <v/>
      </c>
    </row>
    <row r="1143" spans="13:26" s="74" customFormat="1" ht="14.25" x14ac:dyDescent="0.2">
      <c r="M1143" s="154" t="str">
        <f>""</f>
        <v/>
      </c>
      <c r="N1143" s="74" t="str">
        <f>""</f>
        <v/>
      </c>
      <c r="O1143" s="154" t="s">
        <v>271</v>
      </c>
      <c r="P1143" s="74" t="str">
        <f>""</f>
        <v/>
      </c>
      <c r="Q1143" s="154" t="str">
        <f>""</f>
        <v/>
      </c>
      <c r="R1143" s="74" t="str">
        <f>""</f>
        <v/>
      </c>
      <c r="S1143" s="74" t="str">
        <f>""</f>
        <v/>
      </c>
      <c r="T1143" s="74" t="str">
        <f>""</f>
        <v/>
      </c>
      <c r="U1143" s="74" t="str">
        <f>""</f>
        <v/>
      </c>
      <c r="V1143" s="74" t="str">
        <f>""</f>
        <v/>
      </c>
      <c r="W1143" s="74" t="str">
        <f>""</f>
        <v/>
      </c>
      <c r="X1143" s="74" t="str">
        <f>""</f>
        <v/>
      </c>
      <c r="Y1143" s="74" t="str">
        <f>""</f>
        <v/>
      </c>
      <c r="Z1143" s="74" t="str">
        <f>""</f>
        <v/>
      </c>
    </row>
    <row r="1144" spans="13:26" s="74" customFormat="1" ht="14.25" x14ac:dyDescent="0.2">
      <c r="M1144" s="154" t="str">
        <f>""</f>
        <v/>
      </c>
      <c r="N1144" s="74" t="str">
        <f>""</f>
        <v/>
      </c>
      <c r="O1144" s="154" t="s">
        <v>271</v>
      </c>
      <c r="P1144" s="74" t="str">
        <f>""</f>
        <v/>
      </c>
      <c r="Q1144" s="154" t="str">
        <f>""</f>
        <v/>
      </c>
      <c r="R1144" s="74" t="str">
        <f>""</f>
        <v/>
      </c>
      <c r="S1144" s="74" t="str">
        <f>""</f>
        <v/>
      </c>
      <c r="T1144" s="74" t="str">
        <f>""</f>
        <v/>
      </c>
      <c r="U1144" s="74" t="str">
        <f>""</f>
        <v/>
      </c>
      <c r="V1144" s="74" t="str">
        <f>""</f>
        <v/>
      </c>
      <c r="W1144" s="74" t="str">
        <f>""</f>
        <v/>
      </c>
      <c r="X1144" s="74" t="str">
        <f>""</f>
        <v/>
      </c>
      <c r="Y1144" s="74" t="str">
        <f>""</f>
        <v/>
      </c>
      <c r="Z1144" s="74" t="str">
        <f>""</f>
        <v/>
      </c>
    </row>
    <row r="1145" spans="13:26" s="74" customFormat="1" ht="14.25" x14ac:dyDescent="0.2">
      <c r="M1145" s="154" t="str">
        <f>""</f>
        <v/>
      </c>
      <c r="N1145" s="74" t="str">
        <f>""</f>
        <v/>
      </c>
      <c r="O1145" s="154" t="s">
        <v>271</v>
      </c>
      <c r="P1145" s="74" t="str">
        <f>""</f>
        <v/>
      </c>
      <c r="Q1145" s="154" t="str">
        <f>""</f>
        <v/>
      </c>
      <c r="R1145" s="74" t="str">
        <f>""</f>
        <v/>
      </c>
      <c r="S1145" s="74" t="str">
        <f>""</f>
        <v/>
      </c>
      <c r="T1145" s="74" t="str">
        <f>""</f>
        <v/>
      </c>
      <c r="U1145" s="74" t="str">
        <f>""</f>
        <v/>
      </c>
      <c r="V1145" s="74" t="str">
        <f>""</f>
        <v/>
      </c>
      <c r="W1145" s="74" t="str">
        <f>""</f>
        <v/>
      </c>
      <c r="X1145" s="74" t="str">
        <f>""</f>
        <v/>
      </c>
      <c r="Y1145" s="74" t="str">
        <f>""</f>
        <v/>
      </c>
      <c r="Z1145" s="74" t="str">
        <f>""</f>
        <v/>
      </c>
    </row>
    <row r="1146" spans="13:26" s="74" customFormat="1" ht="14.25" x14ac:dyDescent="0.2">
      <c r="M1146" s="154" t="str">
        <f>""</f>
        <v/>
      </c>
      <c r="N1146" s="74" t="str">
        <f>""</f>
        <v/>
      </c>
      <c r="O1146" s="154" t="s">
        <v>271</v>
      </c>
      <c r="P1146" s="74" t="str">
        <f>""</f>
        <v/>
      </c>
      <c r="Q1146" s="154" t="str">
        <f>""</f>
        <v/>
      </c>
      <c r="R1146" s="74" t="str">
        <f>""</f>
        <v/>
      </c>
      <c r="S1146" s="74" t="str">
        <f>""</f>
        <v/>
      </c>
      <c r="T1146" s="74" t="str">
        <f>""</f>
        <v/>
      </c>
      <c r="U1146" s="74" t="str">
        <f>""</f>
        <v/>
      </c>
      <c r="V1146" s="74" t="str">
        <f>""</f>
        <v/>
      </c>
      <c r="W1146" s="74" t="str">
        <f>""</f>
        <v/>
      </c>
      <c r="X1146" s="74" t="str">
        <f>""</f>
        <v/>
      </c>
      <c r="Y1146" s="74" t="str">
        <f>""</f>
        <v/>
      </c>
      <c r="Z1146" s="74" t="str">
        <f>""</f>
        <v/>
      </c>
    </row>
    <row r="1147" spans="13:26" s="74" customFormat="1" ht="14.25" x14ac:dyDescent="0.2">
      <c r="M1147" s="154" t="str">
        <f>""</f>
        <v/>
      </c>
      <c r="N1147" s="74" t="str">
        <f>""</f>
        <v/>
      </c>
      <c r="O1147" s="154" t="s">
        <v>271</v>
      </c>
      <c r="P1147" s="74" t="str">
        <f>""</f>
        <v/>
      </c>
      <c r="Q1147" s="154" t="str">
        <f>""</f>
        <v/>
      </c>
      <c r="R1147" s="74" t="str">
        <f>""</f>
        <v/>
      </c>
      <c r="S1147" s="74" t="str">
        <f>""</f>
        <v/>
      </c>
      <c r="T1147" s="74" t="str">
        <f>""</f>
        <v/>
      </c>
      <c r="U1147" s="74" t="str">
        <f>""</f>
        <v/>
      </c>
      <c r="V1147" s="74" t="str">
        <f>""</f>
        <v/>
      </c>
      <c r="W1147" s="74" t="str">
        <f>""</f>
        <v/>
      </c>
      <c r="X1147" s="74" t="str">
        <f>""</f>
        <v/>
      </c>
      <c r="Y1147" s="74" t="str">
        <f>""</f>
        <v/>
      </c>
      <c r="Z1147" s="74" t="str">
        <f>""</f>
        <v/>
      </c>
    </row>
    <row r="1148" spans="13:26" s="74" customFormat="1" ht="14.25" x14ac:dyDescent="0.2">
      <c r="M1148" s="154" t="str">
        <f>""</f>
        <v/>
      </c>
      <c r="N1148" s="74" t="str">
        <f>""</f>
        <v/>
      </c>
      <c r="O1148" s="154" t="s">
        <v>271</v>
      </c>
      <c r="P1148" s="74" t="str">
        <f>""</f>
        <v/>
      </c>
      <c r="Q1148" s="154" t="str">
        <f>""</f>
        <v/>
      </c>
      <c r="R1148" s="74" t="str">
        <f>""</f>
        <v/>
      </c>
      <c r="S1148" s="74" t="str">
        <f>""</f>
        <v/>
      </c>
      <c r="T1148" s="74" t="str">
        <f>""</f>
        <v/>
      </c>
      <c r="U1148" s="74" t="str">
        <f>""</f>
        <v/>
      </c>
      <c r="V1148" s="74" t="str">
        <f>""</f>
        <v/>
      </c>
      <c r="W1148" s="74" t="str">
        <f>""</f>
        <v/>
      </c>
      <c r="X1148" s="74" t="str">
        <f>""</f>
        <v/>
      </c>
      <c r="Y1148" s="74" t="str">
        <f>""</f>
        <v/>
      </c>
      <c r="Z1148" s="74" t="str">
        <f>""</f>
        <v/>
      </c>
    </row>
    <row r="1149" spans="13:26" s="74" customFormat="1" ht="14.25" x14ac:dyDescent="0.2">
      <c r="M1149" s="154" t="str">
        <f>""</f>
        <v/>
      </c>
      <c r="N1149" s="74" t="str">
        <f>""</f>
        <v/>
      </c>
      <c r="O1149" s="154" t="s">
        <v>271</v>
      </c>
      <c r="P1149" s="74" t="str">
        <f>""</f>
        <v/>
      </c>
      <c r="Q1149" s="154" t="str">
        <f>""</f>
        <v/>
      </c>
      <c r="R1149" s="74" t="str">
        <f>""</f>
        <v/>
      </c>
      <c r="S1149" s="74" t="str">
        <f>""</f>
        <v/>
      </c>
      <c r="T1149" s="74" t="str">
        <f>""</f>
        <v/>
      </c>
      <c r="U1149" s="74" t="str">
        <f>""</f>
        <v/>
      </c>
      <c r="V1149" s="74" t="str">
        <f>""</f>
        <v/>
      </c>
      <c r="W1149" s="74" t="str">
        <f>""</f>
        <v/>
      </c>
      <c r="X1149" s="74" t="str">
        <f>""</f>
        <v/>
      </c>
      <c r="Y1149" s="74" t="str">
        <f>""</f>
        <v/>
      </c>
      <c r="Z1149" s="74" t="str">
        <f>""</f>
        <v/>
      </c>
    </row>
    <row r="1150" spans="13:26" s="74" customFormat="1" ht="14.25" x14ac:dyDescent="0.2">
      <c r="M1150" s="154" t="str">
        <f>""</f>
        <v/>
      </c>
      <c r="N1150" s="74" t="str">
        <f>""</f>
        <v/>
      </c>
      <c r="O1150" s="154" t="s">
        <v>271</v>
      </c>
      <c r="P1150" s="74" t="str">
        <f>""</f>
        <v/>
      </c>
      <c r="Q1150" s="154" t="str">
        <f>""</f>
        <v/>
      </c>
      <c r="R1150" s="74" t="str">
        <f>""</f>
        <v/>
      </c>
      <c r="S1150" s="74" t="str">
        <f>""</f>
        <v/>
      </c>
      <c r="T1150" s="74" t="str">
        <f>""</f>
        <v/>
      </c>
      <c r="U1150" s="74" t="str">
        <f>""</f>
        <v/>
      </c>
      <c r="V1150" s="74" t="str">
        <f>""</f>
        <v/>
      </c>
      <c r="W1150" s="74" t="str">
        <f>""</f>
        <v/>
      </c>
      <c r="X1150" s="74" t="str">
        <f>""</f>
        <v/>
      </c>
      <c r="Y1150" s="74" t="str">
        <f>""</f>
        <v/>
      </c>
      <c r="Z1150" s="74" t="str">
        <f>""</f>
        <v/>
      </c>
    </row>
    <row r="1151" spans="13:26" s="74" customFormat="1" ht="14.25" x14ac:dyDescent="0.2">
      <c r="M1151" s="154" t="str">
        <f>""</f>
        <v/>
      </c>
      <c r="N1151" s="74" t="str">
        <f>""</f>
        <v/>
      </c>
      <c r="O1151" s="154" t="s">
        <v>271</v>
      </c>
      <c r="P1151" s="74" t="str">
        <f>""</f>
        <v/>
      </c>
      <c r="Q1151" s="154" t="str">
        <f>""</f>
        <v/>
      </c>
      <c r="R1151" s="74" t="str">
        <f>""</f>
        <v/>
      </c>
      <c r="S1151" s="74" t="str">
        <f>""</f>
        <v/>
      </c>
      <c r="T1151" s="74" t="str">
        <f>""</f>
        <v/>
      </c>
      <c r="U1151" s="74" t="str">
        <f>""</f>
        <v/>
      </c>
      <c r="V1151" s="74" t="str">
        <f>""</f>
        <v/>
      </c>
      <c r="W1151" s="74" t="str">
        <f>""</f>
        <v/>
      </c>
      <c r="X1151" s="74" t="str">
        <f>""</f>
        <v/>
      </c>
      <c r="Y1151" s="74" t="str">
        <f>""</f>
        <v/>
      </c>
      <c r="Z1151" s="74" t="str">
        <f>""</f>
        <v/>
      </c>
    </row>
    <row r="1152" spans="13:26" s="74" customFormat="1" ht="14.25" x14ac:dyDescent="0.2">
      <c r="M1152" s="154" t="str">
        <f>""</f>
        <v/>
      </c>
      <c r="N1152" s="74" t="str">
        <f>""</f>
        <v/>
      </c>
      <c r="O1152" s="154" t="s">
        <v>271</v>
      </c>
      <c r="P1152" s="74" t="str">
        <f>""</f>
        <v/>
      </c>
      <c r="Q1152" s="154" t="str">
        <f>""</f>
        <v/>
      </c>
      <c r="R1152" s="74" t="str">
        <f>""</f>
        <v/>
      </c>
      <c r="S1152" s="74" t="str">
        <f>""</f>
        <v/>
      </c>
      <c r="T1152" s="74" t="str">
        <f>""</f>
        <v/>
      </c>
      <c r="U1152" s="74" t="str">
        <f>""</f>
        <v/>
      </c>
      <c r="V1152" s="74" t="str">
        <f>""</f>
        <v/>
      </c>
      <c r="W1152" s="74" t="str">
        <f>""</f>
        <v/>
      </c>
      <c r="X1152" s="74" t="str">
        <f>""</f>
        <v/>
      </c>
      <c r="Y1152" s="74" t="str">
        <f>""</f>
        <v/>
      </c>
      <c r="Z1152" s="74" t="str">
        <f>""</f>
        <v/>
      </c>
    </row>
    <row r="1153" spans="13:26" s="74" customFormat="1" ht="14.25" x14ac:dyDescent="0.2">
      <c r="M1153" s="154" t="str">
        <f>""</f>
        <v/>
      </c>
      <c r="N1153" s="74" t="str">
        <f>""</f>
        <v/>
      </c>
      <c r="O1153" s="154" t="s">
        <v>271</v>
      </c>
      <c r="P1153" s="74" t="str">
        <f>""</f>
        <v/>
      </c>
      <c r="Q1153" s="154" t="str">
        <f>""</f>
        <v/>
      </c>
      <c r="R1153" s="74" t="str">
        <f>""</f>
        <v/>
      </c>
      <c r="S1153" s="74" t="str">
        <f>""</f>
        <v/>
      </c>
      <c r="T1153" s="74" t="str">
        <f>""</f>
        <v/>
      </c>
      <c r="U1153" s="74" t="str">
        <f>""</f>
        <v/>
      </c>
      <c r="V1153" s="74" t="str">
        <f>""</f>
        <v/>
      </c>
      <c r="W1153" s="74" t="str">
        <f>""</f>
        <v/>
      </c>
      <c r="X1153" s="74" t="str">
        <f>""</f>
        <v/>
      </c>
      <c r="Y1153" s="74" t="str">
        <f>""</f>
        <v/>
      </c>
      <c r="Z1153" s="74" t="str">
        <f>""</f>
        <v/>
      </c>
    </row>
    <row r="1154" spans="13:26" s="74" customFormat="1" ht="14.25" x14ac:dyDescent="0.2">
      <c r="M1154" s="154" t="str">
        <f>""</f>
        <v/>
      </c>
      <c r="N1154" s="74" t="str">
        <f>""</f>
        <v/>
      </c>
      <c r="O1154" s="154" t="s">
        <v>271</v>
      </c>
      <c r="P1154" s="74" t="str">
        <f>""</f>
        <v/>
      </c>
      <c r="Q1154" s="154" t="str">
        <f>""</f>
        <v/>
      </c>
      <c r="R1154" s="74" t="str">
        <f>""</f>
        <v/>
      </c>
      <c r="S1154" s="74" t="str">
        <f>""</f>
        <v/>
      </c>
      <c r="T1154" s="74" t="str">
        <f>""</f>
        <v/>
      </c>
      <c r="U1154" s="74" t="str">
        <f>""</f>
        <v/>
      </c>
      <c r="V1154" s="74" t="str">
        <f>""</f>
        <v/>
      </c>
      <c r="W1154" s="74" t="str">
        <f>""</f>
        <v/>
      </c>
      <c r="X1154" s="74" t="str">
        <f>""</f>
        <v/>
      </c>
      <c r="Y1154" s="74" t="str">
        <f>""</f>
        <v/>
      </c>
      <c r="Z1154" s="74" t="str">
        <f>""</f>
        <v/>
      </c>
    </row>
    <row r="1155" spans="13:26" s="74" customFormat="1" ht="14.25" x14ac:dyDescent="0.2">
      <c r="M1155" s="154" t="str">
        <f>""</f>
        <v/>
      </c>
      <c r="N1155" s="74" t="str">
        <f>""</f>
        <v/>
      </c>
      <c r="O1155" s="154" t="s">
        <v>271</v>
      </c>
      <c r="P1155" s="74" t="str">
        <f>""</f>
        <v/>
      </c>
      <c r="Q1155" s="154" t="str">
        <f>""</f>
        <v/>
      </c>
      <c r="R1155" s="74" t="str">
        <f>""</f>
        <v/>
      </c>
      <c r="S1155" s="74" t="str">
        <f>""</f>
        <v/>
      </c>
      <c r="T1155" s="74" t="str">
        <f>""</f>
        <v/>
      </c>
      <c r="U1155" s="74" t="str">
        <f>""</f>
        <v/>
      </c>
      <c r="V1155" s="74" t="str">
        <f>""</f>
        <v/>
      </c>
      <c r="W1155" s="74" t="str">
        <f>""</f>
        <v/>
      </c>
      <c r="X1155" s="74" t="str">
        <f>""</f>
        <v/>
      </c>
      <c r="Y1155" s="74" t="str">
        <f>""</f>
        <v/>
      </c>
      <c r="Z1155" s="74" t="str">
        <f>""</f>
        <v/>
      </c>
    </row>
    <row r="1156" spans="13:26" s="74" customFormat="1" ht="14.25" x14ac:dyDescent="0.2">
      <c r="M1156" s="154" t="str">
        <f>""</f>
        <v/>
      </c>
      <c r="N1156" s="74" t="str">
        <f>""</f>
        <v/>
      </c>
      <c r="O1156" s="154" t="s">
        <v>271</v>
      </c>
      <c r="P1156" s="74" t="str">
        <f>""</f>
        <v/>
      </c>
      <c r="Q1156" s="154" t="str">
        <f>""</f>
        <v/>
      </c>
      <c r="R1156" s="74" t="str">
        <f>""</f>
        <v/>
      </c>
      <c r="S1156" s="74" t="str">
        <f>""</f>
        <v/>
      </c>
      <c r="T1156" s="74" t="str">
        <f>""</f>
        <v/>
      </c>
      <c r="U1156" s="74" t="str">
        <f>""</f>
        <v/>
      </c>
      <c r="V1156" s="74" t="str">
        <f>""</f>
        <v/>
      </c>
      <c r="W1156" s="74" t="str">
        <f>""</f>
        <v/>
      </c>
      <c r="X1156" s="74" t="str">
        <f>""</f>
        <v/>
      </c>
      <c r="Y1156" s="74" t="str">
        <f>""</f>
        <v/>
      </c>
      <c r="Z1156" s="74" t="str">
        <f>""</f>
        <v/>
      </c>
    </row>
    <row r="1157" spans="13:26" s="74" customFormat="1" ht="14.25" x14ac:dyDescent="0.2">
      <c r="M1157" s="154" t="str">
        <f>""</f>
        <v/>
      </c>
      <c r="N1157" s="74" t="str">
        <f>""</f>
        <v/>
      </c>
      <c r="O1157" s="154" t="s">
        <v>271</v>
      </c>
      <c r="P1157" s="74" t="str">
        <f>""</f>
        <v/>
      </c>
      <c r="Q1157" s="154" t="str">
        <f>""</f>
        <v/>
      </c>
      <c r="R1157" s="74" t="str">
        <f>""</f>
        <v/>
      </c>
      <c r="S1157" s="74" t="str">
        <f>""</f>
        <v/>
      </c>
      <c r="T1157" s="74" t="str">
        <f>""</f>
        <v/>
      </c>
      <c r="U1157" s="74" t="str">
        <f>""</f>
        <v/>
      </c>
      <c r="V1157" s="74" t="str">
        <f>""</f>
        <v/>
      </c>
      <c r="W1157" s="74" t="str">
        <f>""</f>
        <v/>
      </c>
      <c r="X1157" s="74" t="str">
        <f>""</f>
        <v/>
      </c>
      <c r="Y1157" s="74" t="str">
        <f>""</f>
        <v/>
      </c>
      <c r="Z1157" s="74" t="str">
        <f>""</f>
        <v/>
      </c>
    </row>
    <row r="1158" spans="13:26" s="74" customFormat="1" ht="14.25" x14ac:dyDescent="0.2">
      <c r="M1158" s="154" t="str">
        <f>""</f>
        <v/>
      </c>
      <c r="N1158" s="74" t="str">
        <f>""</f>
        <v/>
      </c>
      <c r="O1158" s="154" t="s">
        <v>271</v>
      </c>
      <c r="P1158" s="74" t="str">
        <f>""</f>
        <v/>
      </c>
      <c r="Q1158" s="154" t="str">
        <f>""</f>
        <v/>
      </c>
      <c r="R1158" s="74" t="str">
        <f>""</f>
        <v/>
      </c>
      <c r="S1158" s="74" t="str">
        <f>""</f>
        <v/>
      </c>
      <c r="T1158" s="74" t="str">
        <f>""</f>
        <v/>
      </c>
      <c r="U1158" s="74" t="str">
        <f>""</f>
        <v/>
      </c>
      <c r="V1158" s="74" t="str">
        <f>""</f>
        <v/>
      </c>
      <c r="W1158" s="74" t="str">
        <f>""</f>
        <v/>
      </c>
      <c r="X1158" s="74" t="str">
        <f>""</f>
        <v/>
      </c>
      <c r="Y1158" s="74" t="str">
        <f>""</f>
        <v/>
      </c>
      <c r="Z1158" s="74" t="str">
        <f>""</f>
        <v/>
      </c>
    </row>
    <row r="1159" spans="13:26" s="74" customFormat="1" ht="14.25" x14ac:dyDescent="0.2">
      <c r="M1159" s="154" t="str">
        <f>""</f>
        <v/>
      </c>
      <c r="N1159" s="74" t="str">
        <f>""</f>
        <v/>
      </c>
      <c r="O1159" s="154" t="s">
        <v>271</v>
      </c>
      <c r="P1159" s="74" t="str">
        <f>""</f>
        <v/>
      </c>
      <c r="Q1159" s="154" t="str">
        <f>""</f>
        <v/>
      </c>
      <c r="R1159" s="74" t="str">
        <f>""</f>
        <v/>
      </c>
      <c r="S1159" s="74" t="str">
        <f>""</f>
        <v/>
      </c>
      <c r="T1159" s="74" t="str">
        <f>""</f>
        <v/>
      </c>
      <c r="U1159" s="74" t="str">
        <f>""</f>
        <v/>
      </c>
      <c r="V1159" s="74" t="str">
        <f>""</f>
        <v/>
      </c>
      <c r="W1159" s="74" t="str">
        <f>""</f>
        <v/>
      </c>
      <c r="X1159" s="74" t="str">
        <f>""</f>
        <v/>
      </c>
      <c r="Y1159" s="74" t="str">
        <f>""</f>
        <v/>
      </c>
      <c r="Z1159" s="74" t="str">
        <f>""</f>
        <v/>
      </c>
    </row>
    <row r="1160" spans="13:26" s="74" customFormat="1" ht="14.25" x14ac:dyDescent="0.2">
      <c r="M1160" s="154" t="str">
        <f>""</f>
        <v/>
      </c>
      <c r="N1160" s="74" t="str">
        <f>""</f>
        <v/>
      </c>
      <c r="O1160" s="154" t="s">
        <v>271</v>
      </c>
      <c r="P1160" s="74" t="str">
        <f>""</f>
        <v/>
      </c>
      <c r="Q1160" s="154" t="str">
        <f>""</f>
        <v/>
      </c>
      <c r="R1160" s="74" t="str">
        <f>""</f>
        <v/>
      </c>
      <c r="S1160" s="74" t="str">
        <f>""</f>
        <v/>
      </c>
      <c r="T1160" s="74" t="str">
        <f>""</f>
        <v/>
      </c>
      <c r="U1160" s="74" t="str">
        <f>""</f>
        <v/>
      </c>
      <c r="V1160" s="74" t="str">
        <f>""</f>
        <v/>
      </c>
      <c r="W1160" s="74" t="str">
        <f>""</f>
        <v/>
      </c>
      <c r="X1160" s="74" t="str">
        <f>""</f>
        <v/>
      </c>
      <c r="Y1160" s="74" t="str">
        <f>""</f>
        <v/>
      </c>
      <c r="Z1160" s="74" t="str">
        <f>""</f>
        <v/>
      </c>
    </row>
    <row r="1161" spans="13:26" s="74" customFormat="1" ht="14.25" x14ac:dyDescent="0.2">
      <c r="M1161" s="154" t="str">
        <f>""</f>
        <v/>
      </c>
      <c r="N1161" s="74" t="str">
        <f>""</f>
        <v/>
      </c>
      <c r="O1161" s="154" t="s">
        <v>271</v>
      </c>
      <c r="P1161" s="74" t="str">
        <f>""</f>
        <v/>
      </c>
      <c r="Q1161" s="154" t="str">
        <f>""</f>
        <v/>
      </c>
      <c r="R1161" s="74" t="str">
        <f>""</f>
        <v/>
      </c>
      <c r="S1161" s="74" t="str">
        <f>""</f>
        <v/>
      </c>
      <c r="T1161" s="74" t="str">
        <f>""</f>
        <v/>
      </c>
      <c r="U1161" s="74" t="str">
        <f>""</f>
        <v/>
      </c>
      <c r="V1161" s="74" t="str">
        <f>""</f>
        <v/>
      </c>
      <c r="W1161" s="74" t="str">
        <f>""</f>
        <v/>
      </c>
      <c r="X1161" s="74" t="str">
        <f>""</f>
        <v/>
      </c>
      <c r="Y1161" s="74" t="str">
        <f>""</f>
        <v/>
      </c>
      <c r="Z1161" s="74" t="str">
        <f>""</f>
        <v/>
      </c>
    </row>
    <row r="1162" spans="13:26" s="74" customFormat="1" ht="14.25" x14ac:dyDescent="0.2">
      <c r="M1162" s="154" t="str">
        <f>""</f>
        <v/>
      </c>
      <c r="N1162" s="74" t="str">
        <f>""</f>
        <v/>
      </c>
      <c r="O1162" s="154" t="s">
        <v>271</v>
      </c>
      <c r="P1162" s="74" t="str">
        <f>""</f>
        <v/>
      </c>
      <c r="Q1162" s="154" t="str">
        <f>""</f>
        <v/>
      </c>
      <c r="R1162" s="74" t="str">
        <f>""</f>
        <v/>
      </c>
      <c r="S1162" s="74" t="str">
        <f>""</f>
        <v/>
      </c>
      <c r="T1162" s="74" t="str">
        <f>""</f>
        <v/>
      </c>
      <c r="U1162" s="74" t="str">
        <f>""</f>
        <v/>
      </c>
      <c r="V1162" s="74" t="str">
        <f>""</f>
        <v/>
      </c>
      <c r="W1162" s="74" t="str">
        <f>""</f>
        <v/>
      </c>
      <c r="X1162" s="74" t="str">
        <f>""</f>
        <v/>
      </c>
      <c r="Y1162" s="74" t="str">
        <f>""</f>
        <v/>
      </c>
      <c r="Z1162" s="74" t="str">
        <f>""</f>
        <v/>
      </c>
    </row>
    <row r="1163" spans="13:26" s="74" customFormat="1" ht="14.25" x14ac:dyDescent="0.2">
      <c r="M1163" s="154" t="str">
        <f>""</f>
        <v/>
      </c>
      <c r="N1163" s="74" t="str">
        <f>""</f>
        <v/>
      </c>
      <c r="O1163" s="154" t="s">
        <v>271</v>
      </c>
      <c r="P1163" s="74" t="str">
        <f>""</f>
        <v/>
      </c>
      <c r="Q1163" s="154" t="str">
        <f>""</f>
        <v/>
      </c>
      <c r="R1163" s="74" t="str">
        <f>""</f>
        <v/>
      </c>
      <c r="S1163" s="74" t="str">
        <f>""</f>
        <v/>
      </c>
      <c r="T1163" s="74" t="str">
        <f>""</f>
        <v/>
      </c>
      <c r="U1163" s="74" t="str">
        <f>""</f>
        <v/>
      </c>
      <c r="V1163" s="74" t="str">
        <f>""</f>
        <v/>
      </c>
      <c r="W1163" s="74" t="str">
        <f>""</f>
        <v/>
      </c>
      <c r="X1163" s="74" t="str">
        <f>""</f>
        <v/>
      </c>
      <c r="Y1163" s="74" t="str">
        <f>""</f>
        <v/>
      </c>
      <c r="Z1163" s="74" t="str">
        <f>""</f>
        <v/>
      </c>
    </row>
    <row r="1164" spans="13:26" s="74" customFormat="1" ht="14.25" x14ac:dyDescent="0.2">
      <c r="M1164" s="154" t="str">
        <f>""</f>
        <v/>
      </c>
      <c r="N1164" s="74" t="str">
        <f>""</f>
        <v/>
      </c>
      <c r="O1164" s="154" t="s">
        <v>271</v>
      </c>
      <c r="P1164" s="74" t="str">
        <f>""</f>
        <v/>
      </c>
      <c r="Q1164" s="154" t="str">
        <f>""</f>
        <v/>
      </c>
      <c r="R1164" s="74" t="str">
        <f>""</f>
        <v/>
      </c>
      <c r="S1164" s="74" t="str">
        <f>""</f>
        <v/>
      </c>
      <c r="T1164" s="74" t="str">
        <f>""</f>
        <v/>
      </c>
      <c r="U1164" s="74" t="str">
        <f>""</f>
        <v/>
      </c>
      <c r="V1164" s="74" t="str">
        <f>""</f>
        <v/>
      </c>
      <c r="W1164" s="74" t="str">
        <f>""</f>
        <v/>
      </c>
      <c r="X1164" s="74" t="str">
        <f>""</f>
        <v/>
      </c>
      <c r="Y1164" s="74" t="str">
        <f>""</f>
        <v/>
      </c>
      <c r="Z1164" s="74" t="str">
        <f>""</f>
        <v/>
      </c>
    </row>
    <row r="1165" spans="13:26" s="74" customFormat="1" ht="14.25" x14ac:dyDescent="0.2">
      <c r="M1165" s="154" t="str">
        <f>""</f>
        <v/>
      </c>
      <c r="N1165" s="74" t="str">
        <f>""</f>
        <v/>
      </c>
      <c r="O1165" s="154" t="s">
        <v>271</v>
      </c>
      <c r="P1165" s="74" t="str">
        <f>""</f>
        <v/>
      </c>
      <c r="Q1165" s="154" t="str">
        <f>""</f>
        <v/>
      </c>
      <c r="R1165" s="74" t="str">
        <f>""</f>
        <v/>
      </c>
      <c r="S1165" s="74" t="str">
        <f>""</f>
        <v/>
      </c>
      <c r="T1165" s="74" t="str">
        <f>""</f>
        <v/>
      </c>
      <c r="U1165" s="74" t="str">
        <f>""</f>
        <v/>
      </c>
      <c r="V1165" s="74" t="str">
        <f>""</f>
        <v/>
      </c>
      <c r="W1165" s="74" t="str">
        <f>""</f>
        <v/>
      </c>
      <c r="X1165" s="74" t="str">
        <f>""</f>
        <v/>
      </c>
      <c r="Y1165" s="74" t="str">
        <f>""</f>
        <v/>
      </c>
      <c r="Z1165" s="74" t="str">
        <f>""</f>
        <v/>
      </c>
    </row>
    <row r="1166" spans="13:26" s="74" customFormat="1" ht="14.25" x14ac:dyDescent="0.2">
      <c r="M1166" s="154" t="str">
        <f>""</f>
        <v/>
      </c>
      <c r="N1166" s="74" t="str">
        <f>""</f>
        <v/>
      </c>
      <c r="O1166" s="154" t="s">
        <v>271</v>
      </c>
      <c r="P1166" s="74" t="str">
        <f>""</f>
        <v/>
      </c>
      <c r="Q1166" s="154" t="str">
        <f>""</f>
        <v/>
      </c>
      <c r="R1166" s="74" t="str">
        <f>""</f>
        <v/>
      </c>
      <c r="S1166" s="74" t="str">
        <f>""</f>
        <v/>
      </c>
      <c r="T1166" s="74" t="str">
        <f>""</f>
        <v/>
      </c>
      <c r="U1166" s="74" t="str">
        <f>""</f>
        <v/>
      </c>
      <c r="V1166" s="74" t="str">
        <f>""</f>
        <v/>
      </c>
      <c r="W1166" s="74" t="str">
        <f>""</f>
        <v/>
      </c>
      <c r="X1166" s="74" t="str">
        <f>""</f>
        <v/>
      </c>
      <c r="Y1166" s="74" t="str">
        <f>""</f>
        <v/>
      </c>
      <c r="Z1166" s="74" t="str">
        <f>""</f>
        <v/>
      </c>
    </row>
    <row r="1167" spans="13:26" s="74" customFormat="1" ht="14.25" x14ac:dyDescent="0.2">
      <c r="M1167" s="154" t="str">
        <f>""</f>
        <v/>
      </c>
      <c r="N1167" s="74" t="str">
        <f>""</f>
        <v/>
      </c>
      <c r="O1167" s="154" t="s">
        <v>271</v>
      </c>
      <c r="P1167" s="74" t="str">
        <f>""</f>
        <v/>
      </c>
      <c r="Q1167" s="154" t="str">
        <f>""</f>
        <v/>
      </c>
      <c r="R1167" s="74" t="str">
        <f>""</f>
        <v/>
      </c>
      <c r="S1167" s="74" t="str">
        <f>""</f>
        <v/>
      </c>
      <c r="T1167" s="74" t="str">
        <f>""</f>
        <v/>
      </c>
      <c r="U1167" s="74" t="str">
        <f>""</f>
        <v/>
      </c>
      <c r="V1167" s="74" t="str">
        <f>""</f>
        <v/>
      </c>
      <c r="W1167" s="74" t="str">
        <f>""</f>
        <v/>
      </c>
      <c r="X1167" s="74" t="str">
        <f>""</f>
        <v/>
      </c>
      <c r="Y1167" s="74" t="str">
        <f>""</f>
        <v/>
      </c>
      <c r="Z1167" s="74" t="str">
        <f>""</f>
        <v/>
      </c>
    </row>
    <row r="1168" spans="13:26" s="74" customFormat="1" ht="14.25" x14ac:dyDescent="0.2">
      <c r="M1168" s="154" t="str">
        <f>""</f>
        <v/>
      </c>
      <c r="N1168" s="74" t="str">
        <f>""</f>
        <v/>
      </c>
      <c r="O1168" s="154" t="s">
        <v>271</v>
      </c>
      <c r="P1168" s="74" t="str">
        <f>""</f>
        <v/>
      </c>
      <c r="Q1168" s="154" t="str">
        <f>""</f>
        <v/>
      </c>
      <c r="R1168" s="74" t="str">
        <f>""</f>
        <v/>
      </c>
      <c r="S1168" s="74" t="str">
        <f>""</f>
        <v/>
      </c>
      <c r="T1168" s="74" t="str">
        <f>""</f>
        <v/>
      </c>
      <c r="U1168" s="74" t="str">
        <f>""</f>
        <v/>
      </c>
      <c r="V1168" s="74" t="str">
        <f>""</f>
        <v/>
      </c>
      <c r="W1168" s="74" t="str">
        <f>""</f>
        <v/>
      </c>
      <c r="X1168" s="74" t="str">
        <f>""</f>
        <v/>
      </c>
      <c r="Y1168" s="74" t="str">
        <f>""</f>
        <v/>
      </c>
      <c r="Z1168" s="74" t="str">
        <f>""</f>
        <v/>
      </c>
    </row>
    <row r="1169" spans="13:26" s="74" customFormat="1" ht="14.25" x14ac:dyDescent="0.2">
      <c r="M1169" s="154" t="str">
        <f>""</f>
        <v/>
      </c>
      <c r="N1169" s="74" t="str">
        <f>""</f>
        <v/>
      </c>
      <c r="O1169" s="154" t="s">
        <v>271</v>
      </c>
      <c r="P1169" s="74" t="str">
        <f>""</f>
        <v/>
      </c>
      <c r="Q1169" s="154" t="str">
        <f>""</f>
        <v/>
      </c>
      <c r="R1169" s="74" t="str">
        <f>""</f>
        <v/>
      </c>
      <c r="S1169" s="74" t="str">
        <f>""</f>
        <v/>
      </c>
      <c r="T1169" s="74" t="str">
        <f>""</f>
        <v/>
      </c>
      <c r="U1169" s="74" t="str">
        <f>""</f>
        <v/>
      </c>
      <c r="V1169" s="74" t="str">
        <f>""</f>
        <v/>
      </c>
      <c r="W1169" s="74" t="str">
        <f>""</f>
        <v/>
      </c>
      <c r="X1169" s="74" t="str">
        <f>""</f>
        <v/>
      </c>
      <c r="Y1169" s="74" t="str">
        <f>""</f>
        <v/>
      </c>
      <c r="Z1169" s="74" t="str">
        <f>""</f>
        <v/>
      </c>
    </row>
    <row r="1170" spans="13:26" s="74" customFormat="1" ht="14.25" x14ac:dyDescent="0.2">
      <c r="M1170" s="154" t="str">
        <f>""</f>
        <v/>
      </c>
      <c r="N1170" s="74" t="str">
        <f>""</f>
        <v/>
      </c>
      <c r="O1170" s="154" t="s">
        <v>271</v>
      </c>
      <c r="P1170" s="74" t="str">
        <f>""</f>
        <v/>
      </c>
      <c r="Q1170" s="154" t="str">
        <f>""</f>
        <v/>
      </c>
      <c r="R1170" s="74" t="str">
        <f>""</f>
        <v/>
      </c>
      <c r="S1170" s="74" t="str">
        <f>""</f>
        <v/>
      </c>
      <c r="T1170" s="74" t="str">
        <f>""</f>
        <v/>
      </c>
      <c r="U1170" s="74" t="str">
        <f>""</f>
        <v/>
      </c>
      <c r="V1170" s="74" t="str">
        <f>""</f>
        <v/>
      </c>
      <c r="W1170" s="74" t="str">
        <f>""</f>
        <v/>
      </c>
      <c r="X1170" s="74" t="str">
        <f>""</f>
        <v/>
      </c>
      <c r="Y1170" s="74" t="str">
        <f>""</f>
        <v/>
      </c>
      <c r="Z1170" s="74" t="str">
        <f>""</f>
        <v/>
      </c>
    </row>
    <row r="1171" spans="13:26" s="74" customFormat="1" ht="14.25" x14ac:dyDescent="0.2">
      <c r="M1171" s="154" t="str">
        <f>""</f>
        <v/>
      </c>
      <c r="N1171" s="74" t="str">
        <f>""</f>
        <v/>
      </c>
      <c r="O1171" s="154" t="s">
        <v>271</v>
      </c>
      <c r="P1171" s="74" t="str">
        <f>""</f>
        <v/>
      </c>
      <c r="Q1171" s="154" t="str">
        <f>""</f>
        <v/>
      </c>
      <c r="R1171" s="74" t="str">
        <f>""</f>
        <v/>
      </c>
      <c r="S1171" s="74" t="str">
        <f>""</f>
        <v/>
      </c>
      <c r="T1171" s="74" t="str">
        <f>""</f>
        <v/>
      </c>
      <c r="U1171" s="74" t="str">
        <f>""</f>
        <v/>
      </c>
      <c r="V1171" s="74" t="str">
        <f>""</f>
        <v/>
      </c>
      <c r="W1171" s="74" t="str">
        <f>""</f>
        <v/>
      </c>
      <c r="X1171" s="74" t="str">
        <f>""</f>
        <v/>
      </c>
      <c r="Y1171" s="74" t="str">
        <f>""</f>
        <v/>
      </c>
      <c r="Z1171" s="74" t="str">
        <f>""</f>
        <v/>
      </c>
    </row>
    <row r="1172" spans="13:26" s="74" customFormat="1" ht="14.25" x14ac:dyDescent="0.2">
      <c r="M1172" s="154" t="str">
        <f>""</f>
        <v/>
      </c>
      <c r="N1172" s="74" t="str">
        <f>""</f>
        <v/>
      </c>
      <c r="O1172" s="154" t="s">
        <v>271</v>
      </c>
      <c r="P1172" s="74" t="str">
        <f>""</f>
        <v/>
      </c>
      <c r="Q1172" s="154" t="str">
        <f>""</f>
        <v/>
      </c>
      <c r="R1172" s="74" t="str">
        <f>""</f>
        <v/>
      </c>
      <c r="S1172" s="74" t="str">
        <f>""</f>
        <v/>
      </c>
      <c r="T1172" s="74" t="str">
        <f>""</f>
        <v/>
      </c>
      <c r="U1172" s="74" t="str">
        <f>""</f>
        <v/>
      </c>
      <c r="V1172" s="74" t="str">
        <f>""</f>
        <v/>
      </c>
      <c r="W1172" s="74" t="str">
        <f>""</f>
        <v/>
      </c>
      <c r="X1172" s="74" t="str">
        <f>""</f>
        <v/>
      </c>
      <c r="Y1172" s="74" t="str">
        <f>""</f>
        <v/>
      </c>
      <c r="Z1172" s="74" t="str">
        <f>""</f>
        <v/>
      </c>
    </row>
    <row r="1173" spans="13:26" s="74" customFormat="1" ht="14.25" x14ac:dyDescent="0.2">
      <c r="M1173" s="154" t="str">
        <f>""</f>
        <v/>
      </c>
      <c r="N1173" s="74" t="str">
        <f>""</f>
        <v/>
      </c>
      <c r="O1173" s="154" t="s">
        <v>271</v>
      </c>
      <c r="P1173" s="74" t="str">
        <f>""</f>
        <v/>
      </c>
      <c r="Q1173" s="154" t="str">
        <f>""</f>
        <v/>
      </c>
      <c r="R1173" s="74" t="str">
        <f>""</f>
        <v/>
      </c>
      <c r="S1173" s="74" t="str">
        <f>""</f>
        <v/>
      </c>
      <c r="T1173" s="74" t="str">
        <f>""</f>
        <v/>
      </c>
      <c r="U1173" s="74" t="str">
        <f>""</f>
        <v/>
      </c>
      <c r="V1173" s="74" t="str">
        <f>""</f>
        <v/>
      </c>
      <c r="W1173" s="74" t="str">
        <f>""</f>
        <v/>
      </c>
      <c r="X1173" s="74" t="str">
        <f>""</f>
        <v/>
      </c>
      <c r="Y1173" s="74" t="str">
        <f>""</f>
        <v/>
      </c>
      <c r="Z1173" s="74" t="str">
        <f>""</f>
        <v/>
      </c>
    </row>
    <row r="1174" spans="13:26" s="74" customFormat="1" ht="14.25" x14ac:dyDescent="0.2">
      <c r="M1174" s="154" t="str">
        <f>""</f>
        <v/>
      </c>
      <c r="N1174" s="74" t="str">
        <f>""</f>
        <v/>
      </c>
      <c r="O1174" s="154" t="s">
        <v>271</v>
      </c>
      <c r="P1174" s="74" t="str">
        <f>""</f>
        <v/>
      </c>
      <c r="Q1174" s="154" t="str">
        <f>""</f>
        <v/>
      </c>
      <c r="R1174" s="74" t="str">
        <f>""</f>
        <v/>
      </c>
      <c r="S1174" s="74" t="str">
        <f>""</f>
        <v/>
      </c>
      <c r="T1174" s="74" t="str">
        <f>""</f>
        <v/>
      </c>
      <c r="U1174" s="74" t="str">
        <f>""</f>
        <v/>
      </c>
      <c r="V1174" s="74" t="str">
        <f>""</f>
        <v/>
      </c>
      <c r="W1174" s="74" t="str">
        <f>""</f>
        <v/>
      </c>
      <c r="X1174" s="74" t="str">
        <f>""</f>
        <v/>
      </c>
      <c r="Y1174" s="74" t="str">
        <f>""</f>
        <v/>
      </c>
      <c r="Z1174" s="74" t="str">
        <f>""</f>
        <v/>
      </c>
    </row>
    <row r="1175" spans="13:26" s="74" customFormat="1" ht="14.25" x14ac:dyDescent="0.2">
      <c r="M1175" s="154" t="str">
        <f>""</f>
        <v/>
      </c>
      <c r="N1175" s="74" t="str">
        <f>""</f>
        <v/>
      </c>
      <c r="O1175" s="154" t="s">
        <v>271</v>
      </c>
      <c r="P1175" s="74" t="str">
        <f>""</f>
        <v/>
      </c>
      <c r="Q1175" s="154" t="str">
        <f>""</f>
        <v/>
      </c>
      <c r="R1175" s="74" t="str">
        <f>""</f>
        <v/>
      </c>
      <c r="S1175" s="74" t="str">
        <f>""</f>
        <v/>
      </c>
      <c r="T1175" s="74" t="str">
        <f>""</f>
        <v/>
      </c>
      <c r="U1175" s="74" t="str">
        <f>""</f>
        <v/>
      </c>
      <c r="V1175" s="74" t="str">
        <f>""</f>
        <v/>
      </c>
      <c r="W1175" s="74" t="str">
        <f>""</f>
        <v/>
      </c>
      <c r="X1175" s="74" t="str">
        <f>""</f>
        <v/>
      </c>
      <c r="Y1175" s="74" t="str">
        <f>""</f>
        <v/>
      </c>
      <c r="Z1175" s="74" t="str">
        <f>""</f>
        <v/>
      </c>
    </row>
    <row r="1176" spans="13:26" s="74" customFormat="1" ht="14.25" x14ac:dyDescent="0.2">
      <c r="M1176" s="154" t="str">
        <f>""</f>
        <v/>
      </c>
      <c r="N1176" s="74" t="str">
        <f>""</f>
        <v/>
      </c>
      <c r="O1176" s="154" t="s">
        <v>271</v>
      </c>
      <c r="P1176" s="74" t="str">
        <f>""</f>
        <v/>
      </c>
      <c r="Q1176" s="154" t="str">
        <f>""</f>
        <v/>
      </c>
      <c r="R1176" s="74" t="str">
        <f>""</f>
        <v/>
      </c>
      <c r="S1176" s="74" t="str">
        <f>""</f>
        <v/>
      </c>
      <c r="T1176" s="74" t="str">
        <f>""</f>
        <v/>
      </c>
      <c r="U1176" s="74" t="str">
        <f>""</f>
        <v/>
      </c>
      <c r="V1176" s="74" t="str">
        <f>""</f>
        <v/>
      </c>
      <c r="W1176" s="74" t="str">
        <f>""</f>
        <v/>
      </c>
      <c r="X1176" s="74" t="str">
        <f>""</f>
        <v/>
      </c>
      <c r="Y1176" s="74" t="str">
        <f>""</f>
        <v/>
      </c>
      <c r="Z1176" s="74" t="str">
        <f>""</f>
        <v/>
      </c>
    </row>
    <row r="1177" spans="13:26" s="74" customFormat="1" ht="14.25" x14ac:dyDescent="0.2">
      <c r="M1177" s="154" t="str">
        <f>""</f>
        <v/>
      </c>
      <c r="N1177" s="74" t="str">
        <f>""</f>
        <v/>
      </c>
      <c r="O1177" s="154" t="s">
        <v>271</v>
      </c>
      <c r="P1177" s="74" t="str">
        <f>""</f>
        <v/>
      </c>
      <c r="Q1177" s="154" t="str">
        <f>""</f>
        <v/>
      </c>
      <c r="R1177" s="74" t="str">
        <f>""</f>
        <v/>
      </c>
      <c r="S1177" s="74" t="str">
        <f>""</f>
        <v/>
      </c>
      <c r="T1177" s="74" t="str">
        <f>""</f>
        <v/>
      </c>
      <c r="U1177" s="74" t="str">
        <f>""</f>
        <v/>
      </c>
      <c r="V1177" s="74" t="str">
        <f>""</f>
        <v/>
      </c>
      <c r="W1177" s="74" t="str">
        <f>""</f>
        <v/>
      </c>
      <c r="X1177" s="74" t="str">
        <f>""</f>
        <v/>
      </c>
      <c r="Y1177" s="74" t="str">
        <f>""</f>
        <v/>
      </c>
      <c r="Z1177" s="74" t="str">
        <f>""</f>
        <v/>
      </c>
    </row>
    <row r="1178" spans="13:26" s="74" customFormat="1" ht="14.25" x14ac:dyDescent="0.2">
      <c r="M1178" s="154" t="str">
        <f>""</f>
        <v/>
      </c>
      <c r="N1178" s="74" t="str">
        <f>""</f>
        <v/>
      </c>
      <c r="O1178" s="154" t="s">
        <v>271</v>
      </c>
      <c r="P1178" s="74" t="str">
        <f>""</f>
        <v/>
      </c>
      <c r="Q1178" s="154" t="str">
        <f>""</f>
        <v/>
      </c>
      <c r="R1178" s="74" t="str">
        <f>""</f>
        <v/>
      </c>
      <c r="S1178" s="74" t="str">
        <f>""</f>
        <v/>
      </c>
      <c r="T1178" s="74" t="str">
        <f>""</f>
        <v/>
      </c>
      <c r="U1178" s="74" t="str">
        <f>""</f>
        <v/>
      </c>
      <c r="V1178" s="74" t="str">
        <f>""</f>
        <v/>
      </c>
      <c r="W1178" s="74" t="str">
        <f>""</f>
        <v/>
      </c>
      <c r="X1178" s="74" t="str">
        <f>""</f>
        <v/>
      </c>
      <c r="Y1178" s="74" t="str">
        <f>""</f>
        <v/>
      </c>
      <c r="Z1178" s="74" t="str">
        <f>""</f>
        <v/>
      </c>
    </row>
    <row r="1179" spans="13:26" s="74" customFormat="1" ht="14.25" x14ac:dyDescent="0.2">
      <c r="M1179" s="154" t="str">
        <f>""</f>
        <v/>
      </c>
      <c r="N1179" s="74" t="str">
        <f>""</f>
        <v/>
      </c>
      <c r="O1179" s="154" t="s">
        <v>271</v>
      </c>
      <c r="P1179" s="74" t="str">
        <f>""</f>
        <v/>
      </c>
      <c r="Q1179" s="154" t="str">
        <f>""</f>
        <v/>
      </c>
      <c r="R1179" s="74" t="str">
        <f>""</f>
        <v/>
      </c>
      <c r="S1179" s="74" t="str">
        <f>""</f>
        <v/>
      </c>
      <c r="T1179" s="74" t="str">
        <f>""</f>
        <v/>
      </c>
      <c r="U1179" s="74" t="str">
        <f>""</f>
        <v/>
      </c>
      <c r="V1179" s="74" t="str">
        <f>""</f>
        <v/>
      </c>
      <c r="W1179" s="74" t="str">
        <f>""</f>
        <v/>
      </c>
      <c r="X1179" s="74" t="str">
        <f>""</f>
        <v/>
      </c>
      <c r="Y1179" s="74" t="str">
        <f>""</f>
        <v/>
      </c>
      <c r="Z1179" s="74" t="str">
        <f>""</f>
        <v/>
      </c>
    </row>
    <row r="1180" spans="13:26" s="74" customFormat="1" ht="14.25" x14ac:dyDescent="0.2">
      <c r="M1180" s="154" t="str">
        <f>""</f>
        <v/>
      </c>
      <c r="N1180" s="74" t="str">
        <f>""</f>
        <v/>
      </c>
      <c r="O1180" s="154" t="s">
        <v>271</v>
      </c>
      <c r="P1180" s="74" t="str">
        <f>""</f>
        <v/>
      </c>
      <c r="Q1180" s="154" t="str">
        <f>""</f>
        <v/>
      </c>
      <c r="R1180" s="74" t="str">
        <f>""</f>
        <v/>
      </c>
      <c r="S1180" s="74" t="str">
        <f>""</f>
        <v/>
      </c>
      <c r="T1180" s="74" t="str">
        <f>""</f>
        <v/>
      </c>
      <c r="U1180" s="74" t="str">
        <f>""</f>
        <v/>
      </c>
      <c r="V1180" s="74" t="str">
        <f>""</f>
        <v/>
      </c>
      <c r="W1180" s="74" t="str">
        <f>""</f>
        <v/>
      </c>
      <c r="X1180" s="74" t="str">
        <f>""</f>
        <v/>
      </c>
      <c r="Y1180" s="74" t="str">
        <f>""</f>
        <v/>
      </c>
      <c r="Z1180" s="74" t="str">
        <f>""</f>
        <v/>
      </c>
    </row>
    <row r="1181" spans="13:26" s="74" customFormat="1" ht="14.25" x14ac:dyDescent="0.2">
      <c r="M1181" s="154" t="str">
        <f>""</f>
        <v/>
      </c>
      <c r="N1181" s="74" t="str">
        <f>""</f>
        <v/>
      </c>
      <c r="O1181" s="154" t="s">
        <v>271</v>
      </c>
      <c r="P1181" s="74" t="str">
        <f>""</f>
        <v/>
      </c>
      <c r="Q1181" s="154" t="str">
        <f>""</f>
        <v/>
      </c>
      <c r="R1181" s="74" t="str">
        <f>""</f>
        <v/>
      </c>
      <c r="S1181" s="74" t="str">
        <f>""</f>
        <v/>
      </c>
      <c r="T1181" s="74" t="str">
        <f>""</f>
        <v/>
      </c>
      <c r="U1181" s="74" t="str">
        <f>""</f>
        <v/>
      </c>
      <c r="V1181" s="74" t="str">
        <f>""</f>
        <v/>
      </c>
      <c r="W1181" s="74" t="str">
        <f>""</f>
        <v/>
      </c>
      <c r="X1181" s="74" t="str">
        <f>""</f>
        <v/>
      </c>
      <c r="Y1181" s="74" t="str">
        <f>""</f>
        <v/>
      </c>
      <c r="Z1181" s="74" t="str">
        <f>""</f>
        <v/>
      </c>
    </row>
    <row r="1182" spans="13:26" s="74" customFormat="1" ht="14.25" x14ac:dyDescent="0.2">
      <c r="M1182" s="154" t="str">
        <f>""</f>
        <v/>
      </c>
      <c r="N1182" s="74" t="str">
        <f>""</f>
        <v/>
      </c>
      <c r="O1182" s="154" t="s">
        <v>271</v>
      </c>
      <c r="P1182" s="74" t="str">
        <f>""</f>
        <v/>
      </c>
      <c r="Q1182" s="154" t="str">
        <f>""</f>
        <v/>
      </c>
      <c r="R1182" s="74" t="str">
        <f>""</f>
        <v/>
      </c>
      <c r="S1182" s="74" t="str">
        <f>""</f>
        <v/>
      </c>
      <c r="T1182" s="74" t="str">
        <f>""</f>
        <v/>
      </c>
      <c r="U1182" s="74" t="str">
        <f>""</f>
        <v/>
      </c>
      <c r="V1182" s="74" t="str">
        <f>""</f>
        <v/>
      </c>
      <c r="W1182" s="74" t="str">
        <f>""</f>
        <v/>
      </c>
      <c r="X1182" s="74" t="str">
        <f>""</f>
        <v/>
      </c>
      <c r="Y1182" s="74" t="str">
        <f>""</f>
        <v/>
      </c>
      <c r="Z1182" s="74" t="str">
        <f>""</f>
        <v/>
      </c>
    </row>
    <row r="1183" spans="13:26" s="74" customFormat="1" ht="14.25" x14ac:dyDescent="0.2">
      <c r="M1183" s="154" t="str">
        <f>""</f>
        <v/>
      </c>
      <c r="N1183" s="74" t="str">
        <f>""</f>
        <v/>
      </c>
      <c r="O1183" s="154" t="s">
        <v>271</v>
      </c>
      <c r="P1183" s="74" t="str">
        <f>""</f>
        <v/>
      </c>
      <c r="Q1183" s="154" t="str">
        <f>""</f>
        <v/>
      </c>
      <c r="R1183" s="74" t="str">
        <f>""</f>
        <v/>
      </c>
      <c r="S1183" s="74" t="str">
        <f>""</f>
        <v/>
      </c>
      <c r="T1183" s="74" t="str">
        <f>""</f>
        <v/>
      </c>
      <c r="U1183" s="74" t="str">
        <f>""</f>
        <v/>
      </c>
      <c r="V1183" s="74" t="str">
        <f>""</f>
        <v/>
      </c>
      <c r="W1183" s="74" t="str">
        <f>""</f>
        <v/>
      </c>
      <c r="X1183" s="74" t="str">
        <f>""</f>
        <v/>
      </c>
      <c r="Y1183" s="74" t="str">
        <f>""</f>
        <v/>
      </c>
      <c r="Z1183" s="74" t="str">
        <f>""</f>
        <v/>
      </c>
    </row>
    <row r="1184" spans="13:26" s="74" customFormat="1" ht="14.25" x14ac:dyDescent="0.2">
      <c r="M1184" s="154" t="str">
        <f>""</f>
        <v/>
      </c>
      <c r="N1184" s="74" t="str">
        <f>""</f>
        <v/>
      </c>
      <c r="O1184" s="154" t="s">
        <v>271</v>
      </c>
      <c r="P1184" s="74" t="str">
        <f>""</f>
        <v/>
      </c>
      <c r="Q1184" s="154" t="str">
        <f>""</f>
        <v/>
      </c>
      <c r="R1184" s="74" t="str">
        <f>""</f>
        <v/>
      </c>
      <c r="S1184" s="74" t="str">
        <f>""</f>
        <v/>
      </c>
      <c r="T1184" s="74" t="str">
        <f>""</f>
        <v/>
      </c>
      <c r="U1184" s="74" t="str">
        <f>""</f>
        <v/>
      </c>
      <c r="V1184" s="74" t="str">
        <f>""</f>
        <v/>
      </c>
      <c r="W1184" s="74" t="str">
        <f>""</f>
        <v/>
      </c>
      <c r="X1184" s="74" t="str">
        <f>""</f>
        <v/>
      </c>
      <c r="Y1184" s="74" t="str">
        <f>""</f>
        <v/>
      </c>
      <c r="Z1184" s="74" t="str">
        <f>""</f>
        <v/>
      </c>
    </row>
    <row r="1185" spans="13:26" s="74" customFormat="1" ht="14.25" x14ac:dyDescent="0.2">
      <c r="M1185" s="154" t="str">
        <f>""</f>
        <v/>
      </c>
      <c r="N1185" s="74" t="str">
        <f>""</f>
        <v/>
      </c>
      <c r="O1185" s="154" t="s">
        <v>271</v>
      </c>
      <c r="P1185" s="74" t="str">
        <f>""</f>
        <v/>
      </c>
      <c r="Q1185" s="154" t="str">
        <f>""</f>
        <v/>
      </c>
      <c r="R1185" s="74" t="str">
        <f>""</f>
        <v/>
      </c>
      <c r="S1185" s="74" t="str">
        <f>""</f>
        <v/>
      </c>
      <c r="T1185" s="74" t="str">
        <f>""</f>
        <v/>
      </c>
      <c r="U1185" s="74" t="str">
        <f>""</f>
        <v/>
      </c>
      <c r="V1185" s="74" t="str">
        <f>""</f>
        <v/>
      </c>
      <c r="W1185" s="74" t="str">
        <f>""</f>
        <v/>
      </c>
      <c r="X1185" s="74" t="str">
        <f>""</f>
        <v/>
      </c>
      <c r="Y1185" s="74" t="str">
        <f>""</f>
        <v/>
      </c>
      <c r="Z1185" s="74" t="str">
        <f>""</f>
        <v/>
      </c>
    </row>
    <row r="1186" spans="13:26" s="74" customFormat="1" ht="14.25" x14ac:dyDescent="0.2">
      <c r="M1186" s="154" t="str">
        <f>""</f>
        <v/>
      </c>
      <c r="N1186" s="74" t="str">
        <f>""</f>
        <v/>
      </c>
      <c r="O1186" s="154" t="s">
        <v>271</v>
      </c>
      <c r="P1186" s="74" t="str">
        <f>""</f>
        <v/>
      </c>
      <c r="Q1186" s="154" t="str">
        <f>""</f>
        <v/>
      </c>
      <c r="R1186" s="74" t="str">
        <f>""</f>
        <v/>
      </c>
      <c r="S1186" s="74" t="str">
        <f>""</f>
        <v/>
      </c>
      <c r="T1186" s="74" t="str">
        <f>""</f>
        <v/>
      </c>
      <c r="U1186" s="74" t="str">
        <f>""</f>
        <v/>
      </c>
      <c r="V1186" s="74" t="str">
        <f>""</f>
        <v/>
      </c>
      <c r="W1186" s="74" t="str">
        <f>""</f>
        <v/>
      </c>
      <c r="X1186" s="74" t="str">
        <f>""</f>
        <v/>
      </c>
      <c r="Y1186" s="74" t="str">
        <f>""</f>
        <v/>
      </c>
      <c r="Z1186" s="74" t="str">
        <f>""</f>
        <v/>
      </c>
    </row>
    <row r="1187" spans="13:26" s="74" customFormat="1" ht="14.25" x14ac:dyDescent="0.2">
      <c r="M1187" s="154" t="str">
        <f>""</f>
        <v/>
      </c>
      <c r="N1187" s="74" t="str">
        <f>""</f>
        <v/>
      </c>
      <c r="O1187" s="154" t="s">
        <v>271</v>
      </c>
      <c r="P1187" s="74" t="str">
        <f>""</f>
        <v/>
      </c>
      <c r="Q1187" s="154" t="str">
        <f>""</f>
        <v/>
      </c>
      <c r="R1187" s="74" t="str">
        <f>""</f>
        <v/>
      </c>
      <c r="S1187" s="74" t="str">
        <f>""</f>
        <v/>
      </c>
      <c r="T1187" s="74" t="str">
        <f>""</f>
        <v/>
      </c>
      <c r="U1187" s="74" t="str">
        <f>""</f>
        <v/>
      </c>
      <c r="V1187" s="74" t="str">
        <f>""</f>
        <v/>
      </c>
      <c r="W1187" s="74" t="str">
        <f>""</f>
        <v/>
      </c>
      <c r="X1187" s="74" t="str">
        <f>""</f>
        <v/>
      </c>
      <c r="Y1187" s="74" t="str">
        <f>""</f>
        <v/>
      </c>
      <c r="Z1187" s="74" t="str">
        <f>""</f>
        <v/>
      </c>
    </row>
    <row r="1188" spans="13:26" s="74" customFormat="1" ht="14.25" x14ac:dyDescent="0.2">
      <c r="M1188" s="154" t="str">
        <f>""</f>
        <v/>
      </c>
      <c r="N1188" s="74" t="str">
        <f>""</f>
        <v/>
      </c>
      <c r="O1188" s="154" t="s">
        <v>271</v>
      </c>
      <c r="P1188" s="74" t="str">
        <f>""</f>
        <v/>
      </c>
      <c r="Q1188" s="154" t="str">
        <f>""</f>
        <v/>
      </c>
      <c r="R1188" s="74" t="str">
        <f>""</f>
        <v/>
      </c>
      <c r="S1188" s="74" t="str">
        <f>""</f>
        <v/>
      </c>
      <c r="T1188" s="74" t="str">
        <f>""</f>
        <v/>
      </c>
      <c r="U1188" s="74" t="str">
        <f>""</f>
        <v/>
      </c>
      <c r="V1188" s="74" t="str">
        <f>""</f>
        <v/>
      </c>
      <c r="W1188" s="74" t="str">
        <f>""</f>
        <v/>
      </c>
      <c r="X1188" s="74" t="str">
        <f>""</f>
        <v/>
      </c>
      <c r="Y1188" s="74" t="str">
        <f>""</f>
        <v/>
      </c>
      <c r="Z1188" s="74" t="str">
        <f>""</f>
        <v/>
      </c>
    </row>
    <row r="1189" spans="13:26" s="74" customFormat="1" ht="14.25" x14ac:dyDescent="0.2">
      <c r="M1189" s="154" t="str">
        <f>""</f>
        <v/>
      </c>
      <c r="N1189" s="74" t="str">
        <f>""</f>
        <v/>
      </c>
      <c r="O1189" s="154" t="s">
        <v>271</v>
      </c>
      <c r="P1189" s="74" t="str">
        <f>""</f>
        <v/>
      </c>
      <c r="Q1189" s="154" t="str">
        <f>""</f>
        <v/>
      </c>
      <c r="R1189" s="74" t="str">
        <f>""</f>
        <v/>
      </c>
      <c r="S1189" s="74" t="str">
        <f>""</f>
        <v/>
      </c>
      <c r="T1189" s="74" t="str">
        <f>""</f>
        <v/>
      </c>
      <c r="U1189" s="74" t="str">
        <f>""</f>
        <v/>
      </c>
      <c r="V1189" s="74" t="str">
        <f>""</f>
        <v/>
      </c>
      <c r="W1189" s="74" t="str">
        <f>""</f>
        <v/>
      </c>
      <c r="X1189" s="74" t="str">
        <f>""</f>
        <v/>
      </c>
      <c r="Y1189" s="74" t="str">
        <f>""</f>
        <v/>
      </c>
      <c r="Z1189" s="74" t="str">
        <f>""</f>
        <v/>
      </c>
    </row>
    <row r="1190" spans="13:26" s="74" customFormat="1" ht="14.25" x14ac:dyDescent="0.2">
      <c r="M1190" s="154" t="str">
        <f>""</f>
        <v/>
      </c>
      <c r="N1190" s="74" t="str">
        <f>""</f>
        <v/>
      </c>
      <c r="O1190" s="154" t="s">
        <v>271</v>
      </c>
      <c r="P1190" s="74" t="str">
        <f>""</f>
        <v/>
      </c>
      <c r="Q1190" s="154" t="str">
        <f>""</f>
        <v/>
      </c>
      <c r="R1190" s="74" t="str">
        <f>""</f>
        <v/>
      </c>
      <c r="S1190" s="74" t="str">
        <f>""</f>
        <v/>
      </c>
      <c r="T1190" s="74" t="str">
        <f>""</f>
        <v/>
      </c>
      <c r="U1190" s="74" t="str">
        <f>""</f>
        <v/>
      </c>
      <c r="V1190" s="74" t="str">
        <f>""</f>
        <v/>
      </c>
      <c r="W1190" s="74" t="str">
        <f>""</f>
        <v/>
      </c>
      <c r="X1190" s="74" t="str">
        <f>""</f>
        <v/>
      </c>
      <c r="Y1190" s="74" t="str">
        <f>""</f>
        <v/>
      </c>
      <c r="Z1190" s="74" t="str">
        <f>""</f>
        <v/>
      </c>
    </row>
    <row r="1191" spans="13:26" s="74" customFormat="1" ht="14.25" x14ac:dyDescent="0.2">
      <c r="M1191" s="154" t="str">
        <f>""</f>
        <v/>
      </c>
      <c r="N1191" s="74" t="str">
        <f>""</f>
        <v/>
      </c>
      <c r="O1191" s="154" t="s">
        <v>271</v>
      </c>
      <c r="P1191" s="74" t="str">
        <f>""</f>
        <v/>
      </c>
      <c r="Q1191" s="154" t="str">
        <f>""</f>
        <v/>
      </c>
      <c r="R1191" s="74" t="str">
        <f>""</f>
        <v/>
      </c>
      <c r="S1191" s="74" t="str">
        <f>""</f>
        <v/>
      </c>
      <c r="T1191" s="74" t="str">
        <f>""</f>
        <v/>
      </c>
      <c r="U1191" s="74" t="str">
        <f>""</f>
        <v/>
      </c>
      <c r="V1191" s="74" t="str">
        <f>""</f>
        <v/>
      </c>
      <c r="W1191" s="74" t="str">
        <f>""</f>
        <v/>
      </c>
      <c r="X1191" s="74" t="str">
        <f>""</f>
        <v/>
      </c>
      <c r="Y1191" s="74" t="str">
        <f>""</f>
        <v/>
      </c>
      <c r="Z1191" s="74" t="str">
        <f>""</f>
        <v/>
      </c>
    </row>
    <row r="1192" spans="13:26" s="74" customFormat="1" ht="14.25" x14ac:dyDescent="0.2">
      <c r="M1192" s="154" t="str">
        <f>""</f>
        <v/>
      </c>
      <c r="N1192" s="74" t="str">
        <f>""</f>
        <v/>
      </c>
      <c r="O1192" s="154" t="s">
        <v>271</v>
      </c>
      <c r="P1192" s="74" t="str">
        <f>""</f>
        <v/>
      </c>
      <c r="Q1192" s="154" t="str">
        <f>""</f>
        <v/>
      </c>
      <c r="R1192" s="74" t="str">
        <f>""</f>
        <v/>
      </c>
      <c r="S1192" s="74" t="str">
        <f>""</f>
        <v/>
      </c>
      <c r="T1192" s="74" t="str">
        <f>""</f>
        <v/>
      </c>
      <c r="U1192" s="74" t="str">
        <f>""</f>
        <v/>
      </c>
      <c r="V1192" s="74" t="str">
        <f>""</f>
        <v/>
      </c>
      <c r="W1192" s="74" t="str">
        <f>""</f>
        <v/>
      </c>
      <c r="X1192" s="74" t="str">
        <f>""</f>
        <v/>
      </c>
      <c r="Y1192" s="74" t="str">
        <f>""</f>
        <v/>
      </c>
      <c r="Z1192" s="74" t="str">
        <f>""</f>
        <v/>
      </c>
    </row>
    <row r="1193" spans="13:26" s="74" customFormat="1" ht="14.25" x14ac:dyDescent="0.2">
      <c r="M1193" s="154" t="str">
        <f>""</f>
        <v/>
      </c>
      <c r="N1193" s="74" t="str">
        <f>""</f>
        <v/>
      </c>
      <c r="O1193" s="154" t="s">
        <v>271</v>
      </c>
      <c r="P1193" s="74" t="str">
        <f>""</f>
        <v/>
      </c>
      <c r="Q1193" s="154" t="str">
        <f>""</f>
        <v/>
      </c>
      <c r="R1193" s="74" t="str">
        <f>""</f>
        <v/>
      </c>
      <c r="S1193" s="74" t="str">
        <f>""</f>
        <v/>
      </c>
      <c r="T1193" s="74" t="str">
        <f>""</f>
        <v/>
      </c>
      <c r="U1193" s="74" t="str">
        <f>""</f>
        <v/>
      </c>
      <c r="V1193" s="74" t="str">
        <f>""</f>
        <v/>
      </c>
      <c r="W1193" s="74" t="str">
        <f>""</f>
        <v/>
      </c>
      <c r="X1193" s="74" t="str">
        <f>""</f>
        <v/>
      </c>
      <c r="Y1193" s="74" t="str">
        <f>""</f>
        <v/>
      </c>
      <c r="Z1193" s="74" t="str">
        <f>""</f>
        <v/>
      </c>
    </row>
    <row r="1194" spans="13:26" s="74" customFormat="1" ht="14.25" x14ac:dyDescent="0.2">
      <c r="M1194" s="154" t="str">
        <f>""</f>
        <v/>
      </c>
      <c r="N1194" s="74" t="str">
        <f>""</f>
        <v/>
      </c>
      <c r="O1194" s="154" t="s">
        <v>271</v>
      </c>
      <c r="P1194" s="74" t="str">
        <f>""</f>
        <v/>
      </c>
      <c r="Q1194" s="154" t="str">
        <f>""</f>
        <v/>
      </c>
      <c r="R1194" s="74" t="str">
        <f>""</f>
        <v/>
      </c>
      <c r="S1194" s="74" t="str">
        <f>""</f>
        <v/>
      </c>
      <c r="T1194" s="74" t="str">
        <f>""</f>
        <v/>
      </c>
      <c r="U1194" s="74" t="str">
        <f>""</f>
        <v/>
      </c>
      <c r="V1194" s="74" t="str">
        <f>""</f>
        <v/>
      </c>
      <c r="W1194" s="74" t="str">
        <f>""</f>
        <v/>
      </c>
      <c r="X1194" s="74" t="str">
        <f>""</f>
        <v/>
      </c>
      <c r="Y1194" s="74" t="str">
        <f>""</f>
        <v/>
      </c>
      <c r="Z1194" s="74" t="str">
        <f>""</f>
        <v/>
      </c>
    </row>
    <row r="1195" spans="13:26" s="74" customFormat="1" ht="14.25" x14ac:dyDescent="0.2">
      <c r="M1195" s="154" t="str">
        <f>""</f>
        <v/>
      </c>
      <c r="N1195" s="74" t="str">
        <f>""</f>
        <v/>
      </c>
      <c r="O1195" s="154" t="s">
        <v>271</v>
      </c>
      <c r="P1195" s="74" t="str">
        <f>""</f>
        <v/>
      </c>
      <c r="Q1195" s="154" t="str">
        <f>""</f>
        <v/>
      </c>
      <c r="R1195" s="74" t="str">
        <f>""</f>
        <v/>
      </c>
      <c r="S1195" s="74" t="str">
        <f>""</f>
        <v/>
      </c>
      <c r="T1195" s="74" t="str">
        <f>""</f>
        <v/>
      </c>
      <c r="U1195" s="74" t="str">
        <f>""</f>
        <v/>
      </c>
      <c r="V1195" s="74" t="str">
        <f>""</f>
        <v/>
      </c>
      <c r="W1195" s="74" t="str">
        <f>""</f>
        <v/>
      </c>
      <c r="X1195" s="74" t="str">
        <f>""</f>
        <v/>
      </c>
      <c r="Y1195" s="74" t="str">
        <f>""</f>
        <v/>
      </c>
      <c r="Z1195" s="74" t="str">
        <f>""</f>
        <v/>
      </c>
    </row>
    <row r="1196" spans="13:26" s="74" customFormat="1" ht="14.25" x14ac:dyDescent="0.2">
      <c r="M1196" s="154" t="str">
        <f>""</f>
        <v/>
      </c>
      <c r="N1196" s="74" t="str">
        <f>""</f>
        <v/>
      </c>
      <c r="O1196" s="154" t="s">
        <v>271</v>
      </c>
      <c r="P1196" s="74" t="str">
        <f>""</f>
        <v/>
      </c>
      <c r="Q1196" s="154" t="str">
        <f>""</f>
        <v/>
      </c>
      <c r="R1196" s="74" t="str">
        <f>""</f>
        <v/>
      </c>
      <c r="S1196" s="74" t="str">
        <f>""</f>
        <v/>
      </c>
      <c r="T1196" s="74" t="str">
        <f>""</f>
        <v/>
      </c>
      <c r="U1196" s="74" t="str">
        <f>""</f>
        <v/>
      </c>
      <c r="V1196" s="74" t="str">
        <f>""</f>
        <v/>
      </c>
      <c r="W1196" s="74" t="str">
        <f>""</f>
        <v/>
      </c>
      <c r="X1196" s="74" t="str">
        <f>""</f>
        <v/>
      </c>
      <c r="Y1196" s="74" t="str">
        <f>""</f>
        <v/>
      </c>
      <c r="Z1196" s="74" t="str">
        <f>""</f>
        <v/>
      </c>
    </row>
    <row r="1197" spans="13:26" s="74" customFormat="1" ht="14.25" x14ac:dyDescent="0.2">
      <c r="M1197" s="154" t="str">
        <f>""</f>
        <v/>
      </c>
      <c r="N1197" s="74" t="str">
        <f>""</f>
        <v/>
      </c>
      <c r="O1197" s="154" t="s">
        <v>271</v>
      </c>
      <c r="P1197" s="74" t="str">
        <f>""</f>
        <v/>
      </c>
      <c r="Q1197" s="154" t="str">
        <f>""</f>
        <v/>
      </c>
      <c r="R1197" s="74" t="str">
        <f>""</f>
        <v/>
      </c>
      <c r="S1197" s="74" t="str">
        <f>""</f>
        <v/>
      </c>
      <c r="T1197" s="74" t="str">
        <f>""</f>
        <v/>
      </c>
      <c r="U1197" s="74" t="str">
        <f>""</f>
        <v/>
      </c>
      <c r="V1197" s="74" t="str">
        <f>""</f>
        <v/>
      </c>
      <c r="W1197" s="74" t="str">
        <f>""</f>
        <v/>
      </c>
      <c r="X1197" s="74" t="str">
        <f>""</f>
        <v/>
      </c>
      <c r="Y1197" s="74" t="str">
        <f>""</f>
        <v/>
      </c>
      <c r="Z1197" s="74" t="str">
        <f>""</f>
        <v/>
      </c>
    </row>
    <row r="1198" spans="13:26" s="74" customFormat="1" ht="14.25" x14ac:dyDescent="0.2">
      <c r="M1198" s="154" t="str">
        <f>""</f>
        <v/>
      </c>
      <c r="N1198" s="74" t="str">
        <f>""</f>
        <v/>
      </c>
      <c r="O1198" s="154" t="s">
        <v>271</v>
      </c>
      <c r="P1198" s="74" t="str">
        <f>""</f>
        <v/>
      </c>
      <c r="Q1198" s="154" t="str">
        <f>""</f>
        <v/>
      </c>
      <c r="R1198" s="74" t="str">
        <f>""</f>
        <v/>
      </c>
      <c r="S1198" s="74" t="str">
        <f>""</f>
        <v/>
      </c>
      <c r="T1198" s="74" t="str">
        <f>""</f>
        <v/>
      </c>
      <c r="U1198" s="74" t="str">
        <f>""</f>
        <v/>
      </c>
      <c r="V1198" s="74" t="str">
        <f>""</f>
        <v/>
      </c>
      <c r="W1198" s="74" t="str">
        <f>""</f>
        <v/>
      </c>
      <c r="X1198" s="74" t="str">
        <f>""</f>
        <v/>
      </c>
      <c r="Y1198" s="74" t="str">
        <f>""</f>
        <v/>
      </c>
      <c r="Z1198" s="74" t="str">
        <f>""</f>
        <v/>
      </c>
    </row>
    <row r="1199" spans="13:26" s="74" customFormat="1" ht="14.25" x14ac:dyDescent="0.2">
      <c r="M1199" s="154" t="str">
        <f>""</f>
        <v/>
      </c>
      <c r="N1199" s="74" t="str">
        <f>""</f>
        <v/>
      </c>
      <c r="O1199" s="154" t="s">
        <v>271</v>
      </c>
      <c r="P1199" s="74" t="str">
        <f>""</f>
        <v/>
      </c>
      <c r="Q1199" s="154" t="str">
        <f>""</f>
        <v/>
      </c>
      <c r="R1199" s="74" t="str">
        <f>""</f>
        <v/>
      </c>
      <c r="S1199" s="74" t="str">
        <f>""</f>
        <v/>
      </c>
      <c r="T1199" s="74" t="str">
        <f>""</f>
        <v/>
      </c>
      <c r="U1199" s="74" t="str">
        <f>""</f>
        <v/>
      </c>
      <c r="V1199" s="74" t="str">
        <f>""</f>
        <v/>
      </c>
      <c r="W1199" s="74" t="str">
        <f>""</f>
        <v/>
      </c>
      <c r="X1199" s="74" t="str">
        <f>""</f>
        <v/>
      </c>
      <c r="Y1199" s="74" t="str">
        <f>""</f>
        <v/>
      </c>
      <c r="Z1199" s="74" t="str">
        <f>""</f>
        <v/>
      </c>
    </row>
    <row r="1200" spans="13:26" s="74" customFormat="1" ht="14.25" x14ac:dyDescent="0.2">
      <c r="M1200" s="154" t="str">
        <f>""</f>
        <v/>
      </c>
      <c r="N1200" s="74" t="str">
        <f>""</f>
        <v/>
      </c>
      <c r="O1200" s="154" t="s">
        <v>271</v>
      </c>
      <c r="P1200" s="74" t="str">
        <f>""</f>
        <v/>
      </c>
      <c r="Q1200" s="154" t="str">
        <f>""</f>
        <v/>
      </c>
      <c r="R1200" s="74" t="str">
        <f>""</f>
        <v/>
      </c>
      <c r="S1200" s="74" t="str">
        <f>""</f>
        <v/>
      </c>
      <c r="T1200" s="74" t="str">
        <f>""</f>
        <v/>
      </c>
      <c r="U1200" s="74" t="str">
        <f>""</f>
        <v/>
      </c>
      <c r="V1200" s="74" t="str">
        <f>""</f>
        <v/>
      </c>
      <c r="W1200" s="74" t="str">
        <f>""</f>
        <v/>
      </c>
      <c r="X1200" s="74" t="str">
        <f>""</f>
        <v/>
      </c>
      <c r="Y1200" s="74" t="str">
        <f>""</f>
        <v/>
      </c>
      <c r="Z1200" s="74" t="str">
        <f>""</f>
        <v/>
      </c>
    </row>
    <row r="1201" spans="13:26" s="74" customFormat="1" ht="14.25" x14ac:dyDescent="0.2">
      <c r="M1201" s="154" t="str">
        <f>""</f>
        <v/>
      </c>
      <c r="N1201" s="74" t="str">
        <f>""</f>
        <v/>
      </c>
      <c r="O1201" s="154" t="s">
        <v>271</v>
      </c>
      <c r="P1201" s="74" t="str">
        <f>""</f>
        <v/>
      </c>
      <c r="Q1201" s="154" t="str">
        <f>""</f>
        <v/>
      </c>
      <c r="R1201" s="74" t="str">
        <f>""</f>
        <v/>
      </c>
      <c r="S1201" s="74" t="str">
        <f>""</f>
        <v/>
      </c>
      <c r="T1201" s="74" t="str">
        <f>""</f>
        <v/>
      </c>
      <c r="U1201" s="74" t="str">
        <f>""</f>
        <v/>
      </c>
      <c r="V1201" s="74" t="str">
        <f>""</f>
        <v/>
      </c>
      <c r="W1201" s="74" t="str">
        <f>""</f>
        <v/>
      </c>
      <c r="X1201" s="74" t="str">
        <f>""</f>
        <v/>
      </c>
      <c r="Y1201" s="74" t="str">
        <f>""</f>
        <v/>
      </c>
      <c r="Z1201" s="74" t="str">
        <f>""</f>
        <v/>
      </c>
    </row>
    <row r="1202" spans="13:26" s="74" customFormat="1" ht="14.25" x14ac:dyDescent="0.2">
      <c r="M1202" s="154" t="str">
        <f>""</f>
        <v/>
      </c>
      <c r="N1202" s="74" t="str">
        <f>""</f>
        <v/>
      </c>
      <c r="O1202" s="154" t="s">
        <v>271</v>
      </c>
      <c r="P1202" s="74" t="str">
        <f>""</f>
        <v/>
      </c>
      <c r="Q1202" s="154" t="str">
        <f>""</f>
        <v/>
      </c>
      <c r="R1202" s="74" t="str">
        <f>""</f>
        <v/>
      </c>
      <c r="S1202" s="74" t="str">
        <f>""</f>
        <v/>
      </c>
      <c r="T1202" s="74" t="str">
        <f>""</f>
        <v/>
      </c>
      <c r="U1202" s="74" t="str">
        <f>""</f>
        <v/>
      </c>
      <c r="V1202" s="74" t="str">
        <f>""</f>
        <v/>
      </c>
      <c r="W1202" s="74" t="str">
        <f>""</f>
        <v/>
      </c>
      <c r="X1202" s="74" t="str">
        <f>""</f>
        <v/>
      </c>
      <c r="Y1202" s="74" t="str">
        <f>""</f>
        <v/>
      </c>
      <c r="Z1202" s="74" t="str">
        <f>""</f>
        <v/>
      </c>
    </row>
    <row r="1203" spans="13:26" s="74" customFormat="1" ht="14.25" x14ac:dyDescent="0.2">
      <c r="M1203" s="154" t="str">
        <f>""</f>
        <v/>
      </c>
      <c r="N1203" s="74" t="str">
        <f>""</f>
        <v/>
      </c>
      <c r="O1203" s="154" t="s">
        <v>271</v>
      </c>
      <c r="P1203" s="74" t="str">
        <f>""</f>
        <v/>
      </c>
      <c r="Q1203" s="154" t="str">
        <f>""</f>
        <v/>
      </c>
      <c r="R1203" s="74" t="str">
        <f>""</f>
        <v/>
      </c>
      <c r="S1203" s="74" t="str">
        <f>""</f>
        <v/>
      </c>
      <c r="T1203" s="74" t="str">
        <f>""</f>
        <v/>
      </c>
      <c r="U1203" s="74" t="str">
        <f>""</f>
        <v/>
      </c>
      <c r="V1203" s="74" t="str">
        <f>""</f>
        <v/>
      </c>
      <c r="W1203" s="74" t="str">
        <f>""</f>
        <v/>
      </c>
      <c r="X1203" s="74" t="str">
        <f>""</f>
        <v/>
      </c>
      <c r="Y1203" s="74" t="str">
        <f>""</f>
        <v/>
      </c>
      <c r="Z1203" s="74" t="str">
        <f>""</f>
        <v/>
      </c>
    </row>
    <row r="1204" spans="13:26" s="74" customFormat="1" ht="14.25" x14ac:dyDescent="0.2">
      <c r="M1204" s="154" t="str">
        <f>""</f>
        <v/>
      </c>
      <c r="N1204" s="74" t="str">
        <f>""</f>
        <v/>
      </c>
      <c r="O1204" s="154" t="s">
        <v>271</v>
      </c>
      <c r="P1204" s="74" t="str">
        <f>""</f>
        <v/>
      </c>
      <c r="Q1204" s="154" t="str">
        <f>""</f>
        <v/>
      </c>
      <c r="R1204" s="74" t="str">
        <f>""</f>
        <v/>
      </c>
      <c r="S1204" s="74" t="str">
        <f>""</f>
        <v/>
      </c>
      <c r="T1204" s="74" t="str">
        <f>""</f>
        <v/>
      </c>
      <c r="U1204" s="74" t="str">
        <f>""</f>
        <v/>
      </c>
      <c r="V1204" s="74" t="str">
        <f>""</f>
        <v/>
      </c>
      <c r="W1204" s="74" t="str">
        <f>""</f>
        <v/>
      </c>
      <c r="X1204" s="74" t="str">
        <f>""</f>
        <v/>
      </c>
      <c r="Y1204" s="74" t="str">
        <f>""</f>
        <v/>
      </c>
      <c r="Z1204" s="74" t="str">
        <f>""</f>
        <v/>
      </c>
    </row>
    <row r="1205" spans="13:26" s="74" customFormat="1" ht="14.25" x14ac:dyDescent="0.2">
      <c r="M1205" s="154" t="str">
        <f>""</f>
        <v/>
      </c>
      <c r="N1205" s="74" t="str">
        <f>""</f>
        <v/>
      </c>
      <c r="O1205" s="154" t="s">
        <v>271</v>
      </c>
      <c r="P1205" s="74" t="str">
        <f>""</f>
        <v/>
      </c>
      <c r="Q1205" s="154" t="str">
        <f>""</f>
        <v/>
      </c>
      <c r="R1205" s="74" t="str">
        <f>""</f>
        <v/>
      </c>
      <c r="S1205" s="74" t="str">
        <f>""</f>
        <v/>
      </c>
      <c r="T1205" s="74" t="str">
        <f>""</f>
        <v/>
      </c>
      <c r="U1205" s="74" t="str">
        <f>""</f>
        <v/>
      </c>
      <c r="V1205" s="74" t="str">
        <f>""</f>
        <v/>
      </c>
      <c r="W1205" s="74" t="str">
        <f>""</f>
        <v/>
      </c>
      <c r="X1205" s="74" t="str">
        <f>""</f>
        <v/>
      </c>
      <c r="Y1205" s="74" t="str">
        <f>""</f>
        <v/>
      </c>
      <c r="Z1205" s="74" t="str">
        <f>""</f>
        <v/>
      </c>
    </row>
    <row r="1206" spans="13:26" s="74" customFormat="1" ht="14.25" x14ac:dyDescent="0.2">
      <c r="M1206" s="154" t="str">
        <f>""</f>
        <v/>
      </c>
      <c r="N1206" s="74" t="str">
        <f>""</f>
        <v/>
      </c>
      <c r="O1206" s="154" t="s">
        <v>271</v>
      </c>
      <c r="P1206" s="74" t="str">
        <f>""</f>
        <v/>
      </c>
      <c r="Q1206" s="154" t="str">
        <f>""</f>
        <v/>
      </c>
      <c r="R1206" s="74" t="str">
        <f>""</f>
        <v/>
      </c>
      <c r="S1206" s="74" t="str">
        <f>""</f>
        <v/>
      </c>
      <c r="T1206" s="74" t="str">
        <f>""</f>
        <v/>
      </c>
      <c r="U1206" s="74" t="str">
        <f>""</f>
        <v/>
      </c>
      <c r="V1206" s="74" t="str">
        <f>""</f>
        <v/>
      </c>
      <c r="W1206" s="74" t="str">
        <f>""</f>
        <v/>
      </c>
      <c r="X1206" s="74" t="str">
        <f>""</f>
        <v/>
      </c>
      <c r="Y1206" s="74" t="str">
        <f>""</f>
        <v/>
      </c>
      <c r="Z1206" s="74" t="str">
        <f>""</f>
        <v/>
      </c>
    </row>
    <row r="1207" spans="13:26" s="74" customFormat="1" ht="14.25" x14ac:dyDescent="0.2">
      <c r="M1207" s="154" t="str">
        <f>""</f>
        <v/>
      </c>
      <c r="N1207" s="74" t="str">
        <f>""</f>
        <v/>
      </c>
      <c r="O1207" s="154" t="s">
        <v>271</v>
      </c>
      <c r="P1207" s="74" t="str">
        <f>""</f>
        <v/>
      </c>
      <c r="Q1207" s="154" t="str">
        <f>""</f>
        <v/>
      </c>
      <c r="R1207" s="74" t="str">
        <f>""</f>
        <v/>
      </c>
      <c r="S1207" s="74" t="str">
        <f>""</f>
        <v/>
      </c>
      <c r="T1207" s="74" t="str">
        <f>""</f>
        <v/>
      </c>
      <c r="U1207" s="74" t="str">
        <f>""</f>
        <v/>
      </c>
      <c r="V1207" s="74" t="str">
        <f>""</f>
        <v/>
      </c>
      <c r="W1207" s="74" t="str">
        <f>""</f>
        <v/>
      </c>
      <c r="X1207" s="74" t="str">
        <f>""</f>
        <v/>
      </c>
      <c r="Y1207" s="74" t="str">
        <f>""</f>
        <v/>
      </c>
      <c r="Z1207" s="74" t="str">
        <f>""</f>
        <v/>
      </c>
    </row>
    <row r="1208" spans="13:26" s="74" customFormat="1" ht="14.25" x14ac:dyDescent="0.2">
      <c r="M1208" s="154" t="str">
        <f>""</f>
        <v/>
      </c>
      <c r="N1208" s="74" t="str">
        <f>""</f>
        <v/>
      </c>
      <c r="O1208" s="154" t="s">
        <v>271</v>
      </c>
      <c r="P1208" s="74" t="str">
        <f>""</f>
        <v/>
      </c>
      <c r="Q1208" s="154" t="str">
        <f>""</f>
        <v/>
      </c>
      <c r="R1208" s="74" t="str">
        <f>""</f>
        <v/>
      </c>
      <c r="S1208" s="74" t="str">
        <f>""</f>
        <v/>
      </c>
      <c r="T1208" s="74" t="str">
        <f>""</f>
        <v/>
      </c>
      <c r="U1208" s="74" t="str">
        <f>""</f>
        <v/>
      </c>
      <c r="V1208" s="74" t="str">
        <f>""</f>
        <v/>
      </c>
      <c r="W1208" s="74" t="str">
        <f>""</f>
        <v/>
      </c>
      <c r="X1208" s="74" t="str">
        <f>""</f>
        <v/>
      </c>
      <c r="Y1208" s="74" t="str">
        <f>""</f>
        <v/>
      </c>
      <c r="Z1208" s="74" t="str">
        <f>""</f>
        <v/>
      </c>
    </row>
    <row r="1209" spans="13:26" s="74" customFormat="1" ht="14.25" x14ac:dyDescent="0.2">
      <c r="M1209" s="154" t="str">
        <f>""</f>
        <v/>
      </c>
      <c r="N1209" s="74" t="str">
        <f>""</f>
        <v/>
      </c>
      <c r="O1209" s="154" t="s">
        <v>271</v>
      </c>
      <c r="P1209" s="74" t="str">
        <f>""</f>
        <v/>
      </c>
      <c r="Q1209" s="154" t="str">
        <f>""</f>
        <v/>
      </c>
      <c r="R1209" s="74" t="str">
        <f>""</f>
        <v/>
      </c>
      <c r="S1209" s="74" t="str">
        <f>""</f>
        <v/>
      </c>
      <c r="T1209" s="74" t="str">
        <f>""</f>
        <v/>
      </c>
      <c r="U1209" s="74" t="str">
        <f>""</f>
        <v/>
      </c>
      <c r="V1209" s="74" t="str">
        <f>""</f>
        <v/>
      </c>
      <c r="W1209" s="74" t="str">
        <f>""</f>
        <v/>
      </c>
      <c r="X1209" s="74" t="str">
        <f>""</f>
        <v/>
      </c>
      <c r="Y1209" s="74" t="str">
        <f>""</f>
        <v/>
      </c>
      <c r="Z1209" s="74" t="str">
        <f>""</f>
        <v/>
      </c>
    </row>
    <row r="1210" spans="13:26" s="74" customFormat="1" ht="14.25" x14ac:dyDescent="0.2">
      <c r="M1210" s="154" t="str">
        <f>""</f>
        <v/>
      </c>
      <c r="N1210" s="74" t="str">
        <f>""</f>
        <v/>
      </c>
      <c r="O1210" s="154" t="s">
        <v>271</v>
      </c>
      <c r="P1210" s="74" t="str">
        <f>""</f>
        <v/>
      </c>
      <c r="Q1210" s="154" t="str">
        <f>""</f>
        <v/>
      </c>
      <c r="R1210" s="74" t="str">
        <f>""</f>
        <v/>
      </c>
      <c r="S1210" s="74" t="str">
        <f>""</f>
        <v/>
      </c>
      <c r="T1210" s="74" t="str">
        <f>""</f>
        <v/>
      </c>
      <c r="U1210" s="74" t="str">
        <f>""</f>
        <v/>
      </c>
      <c r="V1210" s="74" t="str">
        <f>""</f>
        <v/>
      </c>
      <c r="W1210" s="74" t="str">
        <f>""</f>
        <v/>
      </c>
      <c r="X1210" s="74" t="str">
        <f>""</f>
        <v/>
      </c>
      <c r="Y1210" s="74" t="str">
        <f>""</f>
        <v/>
      </c>
      <c r="Z1210" s="74" t="str">
        <f>""</f>
        <v/>
      </c>
    </row>
    <row r="1211" spans="13:26" s="74" customFormat="1" ht="14.25" x14ac:dyDescent="0.2">
      <c r="M1211" s="154" t="str">
        <f>""</f>
        <v/>
      </c>
      <c r="N1211" s="74" t="str">
        <f>""</f>
        <v/>
      </c>
      <c r="O1211" s="154" t="s">
        <v>271</v>
      </c>
      <c r="P1211" s="74" t="str">
        <f>""</f>
        <v/>
      </c>
      <c r="Q1211" s="154" t="str">
        <f>""</f>
        <v/>
      </c>
      <c r="R1211" s="74" t="str">
        <f>""</f>
        <v/>
      </c>
      <c r="S1211" s="74" t="str">
        <f>""</f>
        <v/>
      </c>
      <c r="T1211" s="74" t="str">
        <f>""</f>
        <v/>
      </c>
      <c r="U1211" s="74" t="str">
        <f>""</f>
        <v/>
      </c>
      <c r="V1211" s="74" t="str">
        <f>""</f>
        <v/>
      </c>
      <c r="W1211" s="74" t="str">
        <f>""</f>
        <v/>
      </c>
      <c r="X1211" s="74" t="str">
        <f>""</f>
        <v/>
      </c>
      <c r="Y1211" s="74" t="str">
        <f>""</f>
        <v/>
      </c>
      <c r="Z1211" s="74" t="str">
        <f>""</f>
        <v/>
      </c>
    </row>
    <row r="1212" spans="13:26" s="74" customFormat="1" ht="14.25" x14ac:dyDescent="0.2">
      <c r="M1212" s="154" t="str">
        <f>""</f>
        <v/>
      </c>
      <c r="N1212" s="74" t="str">
        <f>""</f>
        <v/>
      </c>
      <c r="O1212" s="154" t="s">
        <v>271</v>
      </c>
      <c r="P1212" s="74" t="str">
        <f>""</f>
        <v/>
      </c>
      <c r="Q1212" s="154" t="str">
        <f>""</f>
        <v/>
      </c>
      <c r="R1212" s="74" t="str">
        <f>""</f>
        <v/>
      </c>
      <c r="S1212" s="74" t="str">
        <f>""</f>
        <v/>
      </c>
      <c r="T1212" s="74" t="str">
        <f>""</f>
        <v/>
      </c>
      <c r="U1212" s="74" t="str">
        <f>""</f>
        <v/>
      </c>
      <c r="V1212" s="74" t="str">
        <f>""</f>
        <v/>
      </c>
      <c r="W1212" s="74" t="str">
        <f>""</f>
        <v/>
      </c>
      <c r="X1212" s="74" t="str">
        <f>""</f>
        <v/>
      </c>
      <c r="Y1212" s="74" t="str">
        <f>""</f>
        <v/>
      </c>
      <c r="Z1212" s="74" t="str">
        <f>""</f>
        <v/>
      </c>
    </row>
    <row r="1213" spans="13:26" s="74" customFormat="1" ht="14.25" x14ac:dyDescent="0.2">
      <c r="M1213" s="154" t="str">
        <f>""</f>
        <v/>
      </c>
      <c r="N1213" s="74" t="str">
        <f>""</f>
        <v/>
      </c>
      <c r="O1213" s="154" t="s">
        <v>271</v>
      </c>
      <c r="P1213" s="74" t="str">
        <f>""</f>
        <v/>
      </c>
      <c r="Q1213" s="154" t="str">
        <f>""</f>
        <v/>
      </c>
      <c r="R1213" s="74" t="str">
        <f>""</f>
        <v/>
      </c>
      <c r="S1213" s="74" t="str">
        <f>""</f>
        <v/>
      </c>
      <c r="T1213" s="74" t="str">
        <f>""</f>
        <v/>
      </c>
      <c r="U1213" s="74" t="str">
        <f>""</f>
        <v/>
      </c>
      <c r="V1213" s="74" t="str">
        <f>""</f>
        <v/>
      </c>
      <c r="W1213" s="74" t="str">
        <f>""</f>
        <v/>
      </c>
      <c r="X1213" s="74" t="str">
        <f>""</f>
        <v/>
      </c>
      <c r="Y1213" s="74" t="str">
        <f>""</f>
        <v/>
      </c>
      <c r="Z1213" s="74" t="str">
        <f>""</f>
        <v/>
      </c>
    </row>
    <row r="1214" spans="13:26" s="74" customFormat="1" ht="14.25" x14ac:dyDescent="0.2">
      <c r="M1214" s="154" t="str">
        <f>""</f>
        <v/>
      </c>
      <c r="N1214" s="74" t="str">
        <f>""</f>
        <v/>
      </c>
      <c r="O1214" s="154" t="s">
        <v>271</v>
      </c>
      <c r="P1214" s="74" t="str">
        <f>""</f>
        <v/>
      </c>
      <c r="Q1214" s="154" t="str">
        <f>""</f>
        <v/>
      </c>
      <c r="R1214" s="74" t="str">
        <f>""</f>
        <v/>
      </c>
      <c r="S1214" s="74" t="str">
        <f>""</f>
        <v/>
      </c>
      <c r="T1214" s="74" t="str">
        <f>""</f>
        <v/>
      </c>
      <c r="U1214" s="74" t="str">
        <f>""</f>
        <v/>
      </c>
      <c r="V1214" s="74" t="str">
        <f>""</f>
        <v/>
      </c>
      <c r="W1214" s="74" t="str">
        <f>""</f>
        <v/>
      </c>
      <c r="X1214" s="74" t="str">
        <f>""</f>
        <v/>
      </c>
      <c r="Y1214" s="74" t="str">
        <f>""</f>
        <v/>
      </c>
      <c r="Z1214" s="74" t="str">
        <f>""</f>
        <v/>
      </c>
    </row>
    <row r="1215" spans="13:26" s="74" customFormat="1" ht="14.25" x14ac:dyDescent="0.2">
      <c r="M1215" s="154" t="str">
        <f>""</f>
        <v/>
      </c>
      <c r="N1215" s="74" t="str">
        <f>""</f>
        <v/>
      </c>
      <c r="O1215" s="154" t="s">
        <v>271</v>
      </c>
      <c r="P1215" s="74" t="str">
        <f>""</f>
        <v/>
      </c>
      <c r="Q1215" s="154" t="str">
        <f>""</f>
        <v/>
      </c>
      <c r="R1215" s="74" t="str">
        <f>""</f>
        <v/>
      </c>
      <c r="S1215" s="74" t="str">
        <f>""</f>
        <v/>
      </c>
      <c r="T1215" s="74" t="str">
        <f>""</f>
        <v/>
      </c>
      <c r="U1215" s="74" t="str">
        <f>""</f>
        <v/>
      </c>
      <c r="V1215" s="74" t="str">
        <f>""</f>
        <v/>
      </c>
      <c r="W1215" s="74" t="str">
        <f>""</f>
        <v/>
      </c>
      <c r="X1215" s="74" t="str">
        <f>""</f>
        <v/>
      </c>
      <c r="Y1215" s="74" t="str">
        <f>""</f>
        <v/>
      </c>
      <c r="Z1215" s="74" t="str">
        <f>""</f>
        <v/>
      </c>
    </row>
    <row r="1216" spans="13:26" s="74" customFormat="1" ht="14.25" x14ac:dyDescent="0.2">
      <c r="M1216" s="154" t="str">
        <f>""</f>
        <v/>
      </c>
      <c r="N1216" s="74" t="str">
        <f>""</f>
        <v/>
      </c>
      <c r="O1216" s="154" t="s">
        <v>271</v>
      </c>
      <c r="P1216" s="74" t="str">
        <f>""</f>
        <v/>
      </c>
      <c r="Q1216" s="154" t="str">
        <f>""</f>
        <v/>
      </c>
      <c r="R1216" s="74" t="str">
        <f>""</f>
        <v/>
      </c>
      <c r="S1216" s="74" t="str">
        <f>""</f>
        <v/>
      </c>
      <c r="T1216" s="74" t="str">
        <f>""</f>
        <v/>
      </c>
      <c r="U1216" s="74" t="str">
        <f>""</f>
        <v/>
      </c>
      <c r="V1216" s="74" t="str">
        <f>""</f>
        <v/>
      </c>
      <c r="W1216" s="74" t="str">
        <f>""</f>
        <v/>
      </c>
      <c r="X1216" s="74" t="str">
        <f>""</f>
        <v/>
      </c>
      <c r="Y1216" s="74" t="str">
        <f>""</f>
        <v/>
      </c>
      <c r="Z1216" s="74" t="str">
        <f>""</f>
        <v/>
      </c>
    </row>
    <row r="1217" spans="13:26" s="74" customFormat="1" ht="14.25" x14ac:dyDescent="0.2">
      <c r="M1217" s="154" t="str">
        <f>""</f>
        <v/>
      </c>
      <c r="N1217" s="74" t="str">
        <f>""</f>
        <v/>
      </c>
      <c r="O1217" s="154" t="s">
        <v>271</v>
      </c>
      <c r="P1217" s="74" t="str">
        <f>""</f>
        <v/>
      </c>
      <c r="Q1217" s="154" t="str">
        <f>""</f>
        <v/>
      </c>
      <c r="R1217" s="74" t="str">
        <f>""</f>
        <v/>
      </c>
      <c r="S1217" s="74" t="str">
        <f>""</f>
        <v/>
      </c>
      <c r="T1217" s="74" t="str">
        <f>""</f>
        <v/>
      </c>
      <c r="U1217" s="74" t="str">
        <f>""</f>
        <v/>
      </c>
      <c r="V1217" s="74" t="str">
        <f>""</f>
        <v/>
      </c>
      <c r="W1217" s="74" t="str">
        <f>""</f>
        <v/>
      </c>
      <c r="X1217" s="74" t="str">
        <f>""</f>
        <v/>
      </c>
      <c r="Y1217" s="74" t="str">
        <f>""</f>
        <v/>
      </c>
      <c r="Z1217" s="74" t="str">
        <f>""</f>
        <v/>
      </c>
    </row>
    <row r="1218" spans="13:26" s="74" customFormat="1" ht="14.25" x14ac:dyDescent="0.2">
      <c r="M1218" s="154" t="str">
        <f>""</f>
        <v/>
      </c>
      <c r="N1218" s="74" t="str">
        <f>""</f>
        <v/>
      </c>
      <c r="O1218" s="154" t="s">
        <v>271</v>
      </c>
      <c r="P1218" s="74" t="str">
        <f>""</f>
        <v/>
      </c>
      <c r="Q1218" s="154" t="str">
        <f>""</f>
        <v/>
      </c>
      <c r="R1218" s="74" t="str">
        <f>""</f>
        <v/>
      </c>
      <c r="S1218" s="74" t="str">
        <f>""</f>
        <v/>
      </c>
      <c r="T1218" s="74" t="str">
        <f>""</f>
        <v/>
      </c>
      <c r="U1218" s="74" t="str">
        <f>""</f>
        <v/>
      </c>
      <c r="V1218" s="74" t="str">
        <f>""</f>
        <v/>
      </c>
      <c r="W1218" s="74" t="str">
        <f>""</f>
        <v/>
      </c>
      <c r="X1218" s="74" t="str">
        <f>""</f>
        <v/>
      </c>
      <c r="Y1218" s="74" t="str">
        <f>""</f>
        <v/>
      </c>
      <c r="Z1218" s="74" t="str">
        <f>""</f>
        <v/>
      </c>
    </row>
    <row r="1219" spans="13:26" s="74" customFormat="1" ht="14.25" x14ac:dyDescent="0.2">
      <c r="M1219" s="154" t="str">
        <f>""</f>
        <v/>
      </c>
      <c r="N1219" s="74" t="str">
        <f>""</f>
        <v/>
      </c>
      <c r="O1219" s="154" t="s">
        <v>271</v>
      </c>
      <c r="P1219" s="74" t="str">
        <f>""</f>
        <v/>
      </c>
      <c r="Q1219" s="154" t="str">
        <f>""</f>
        <v/>
      </c>
      <c r="R1219" s="74" t="str">
        <f>""</f>
        <v/>
      </c>
      <c r="S1219" s="74" t="str">
        <f>""</f>
        <v/>
      </c>
      <c r="T1219" s="74" t="str">
        <f>""</f>
        <v/>
      </c>
      <c r="U1219" s="74" t="str">
        <f>""</f>
        <v/>
      </c>
      <c r="V1219" s="74" t="str">
        <f>""</f>
        <v/>
      </c>
      <c r="W1219" s="74" t="str">
        <f>""</f>
        <v/>
      </c>
      <c r="X1219" s="74" t="str">
        <f>""</f>
        <v/>
      </c>
      <c r="Y1219" s="74" t="str">
        <f>""</f>
        <v/>
      </c>
      <c r="Z1219" s="74" t="str">
        <f>""</f>
        <v/>
      </c>
    </row>
    <row r="1220" spans="13:26" s="74" customFormat="1" ht="14.25" x14ac:dyDescent="0.2">
      <c r="M1220" s="154" t="str">
        <f>""</f>
        <v/>
      </c>
      <c r="N1220" s="74" t="str">
        <f>""</f>
        <v/>
      </c>
      <c r="O1220" s="154" t="s">
        <v>271</v>
      </c>
      <c r="P1220" s="74" t="str">
        <f>""</f>
        <v/>
      </c>
      <c r="Q1220" s="154" t="str">
        <f>""</f>
        <v/>
      </c>
      <c r="R1220" s="74" t="str">
        <f>""</f>
        <v/>
      </c>
      <c r="S1220" s="74" t="str">
        <f>""</f>
        <v/>
      </c>
      <c r="T1220" s="74" t="str">
        <f>""</f>
        <v/>
      </c>
      <c r="U1220" s="74" t="str">
        <f>""</f>
        <v/>
      </c>
      <c r="V1220" s="74" t="str">
        <f>""</f>
        <v/>
      </c>
      <c r="W1220" s="74" t="str">
        <f>""</f>
        <v/>
      </c>
      <c r="X1220" s="74" t="str">
        <f>""</f>
        <v/>
      </c>
      <c r="Y1220" s="74" t="str">
        <f>""</f>
        <v/>
      </c>
      <c r="Z1220" s="74" t="str">
        <f>""</f>
        <v/>
      </c>
    </row>
    <row r="1221" spans="13:26" s="74" customFormat="1" ht="14.25" x14ac:dyDescent="0.2">
      <c r="M1221" s="154" t="str">
        <f>""</f>
        <v/>
      </c>
      <c r="N1221" s="74" t="str">
        <f>""</f>
        <v/>
      </c>
      <c r="O1221" s="154" t="s">
        <v>271</v>
      </c>
      <c r="P1221" s="74" t="str">
        <f>""</f>
        <v/>
      </c>
      <c r="Q1221" s="154" t="str">
        <f>""</f>
        <v/>
      </c>
      <c r="R1221" s="74" t="str">
        <f>""</f>
        <v/>
      </c>
      <c r="S1221" s="74" t="str">
        <f>""</f>
        <v/>
      </c>
      <c r="T1221" s="74" t="str">
        <f>""</f>
        <v/>
      </c>
      <c r="U1221" s="74" t="str">
        <f>""</f>
        <v/>
      </c>
      <c r="V1221" s="74" t="str">
        <f>""</f>
        <v/>
      </c>
      <c r="W1221" s="74" t="str">
        <f>""</f>
        <v/>
      </c>
      <c r="X1221" s="74" t="str">
        <f>""</f>
        <v/>
      </c>
      <c r="Y1221" s="74" t="str">
        <f>""</f>
        <v/>
      </c>
      <c r="Z1221" s="74" t="str">
        <f>""</f>
        <v/>
      </c>
    </row>
    <row r="1222" spans="13:26" s="74" customFormat="1" ht="14.25" x14ac:dyDescent="0.2">
      <c r="M1222" s="154" t="str">
        <f>""</f>
        <v/>
      </c>
      <c r="N1222" s="74" t="str">
        <f>""</f>
        <v/>
      </c>
      <c r="O1222" s="154" t="s">
        <v>271</v>
      </c>
      <c r="P1222" s="74" t="str">
        <f>""</f>
        <v/>
      </c>
      <c r="Q1222" s="154" t="str">
        <f>""</f>
        <v/>
      </c>
      <c r="R1222" s="74" t="str">
        <f>""</f>
        <v/>
      </c>
      <c r="S1222" s="74" t="str">
        <f>""</f>
        <v/>
      </c>
      <c r="T1222" s="74" t="str">
        <f>""</f>
        <v/>
      </c>
      <c r="U1222" s="74" t="str">
        <f>""</f>
        <v/>
      </c>
      <c r="V1222" s="74" t="str">
        <f>""</f>
        <v/>
      </c>
      <c r="W1222" s="74" t="str">
        <f>""</f>
        <v/>
      </c>
      <c r="X1222" s="74" t="str">
        <f>""</f>
        <v/>
      </c>
      <c r="Y1222" s="74" t="str">
        <f>""</f>
        <v/>
      </c>
      <c r="Z1222" s="74" t="str">
        <f>""</f>
        <v/>
      </c>
    </row>
    <row r="1223" spans="13:26" s="74" customFormat="1" ht="14.25" x14ac:dyDescent="0.2">
      <c r="M1223" s="154" t="str">
        <f>""</f>
        <v/>
      </c>
      <c r="N1223" s="74" t="str">
        <f>""</f>
        <v/>
      </c>
      <c r="O1223" s="154" t="s">
        <v>271</v>
      </c>
      <c r="P1223" s="74" t="str">
        <f>""</f>
        <v/>
      </c>
      <c r="Q1223" s="154" t="str">
        <f>""</f>
        <v/>
      </c>
      <c r="R1223" s="74" t="str">
        <f>""</f>
        <v/>
      </c>
      <c r="S1223" s="74" t="str">
        <f>""</f>
        <v/>
      </c>
      <c r="T1223" s="74" t="str">
        <f>""</f>
        <v/>
      </c>
      <c r="U1223" s="74" t="str">
        <f>""</f>
        <v/>
      </c>
      <c r="V1223" s="74" t="str">
        <f>""</f>
        <v/>
      </c>
      <c r="W1223" s="74" t="str">
        <f>""</f>
        <v/>
      </c>
      <c r="X1223" s="74" t="str">
        <f>""</f>
        <v/>
      </c>
      <c r="Y1223" s="74" t="str">
        <f>""</f>
        <v/>
      </c>
      <c r="Z1223" s="74" t="str">
        <f>""</f>
        <v/>
      </c>
    </row>
    <row r="1224" spans="13:26" s="74" customFormat="1" ht="14.25" x14ac:dyDescent="0.2">
      <c r="M1224" s="154" t="str">
        <f>""</f>
        <v/>
      </c>
      <c r="N1224" s="74" t="str">
        <f>""</f>
        <v/>
      </c>
      <c r="O1224" s="154" t="s">
        <v>271</v>
      </c>
      <c r="P1224" s="74" t="str">
        <f>""</f>
        <v/>
      </c>
      <c r="Q1224" s="154" t="str">
        <f>""</f>
        <v/>
      </c>
      <c r="R1224" s="74" t="str">
        <f>""</f>
        <v/>
      </c>
      <c r="S1224" s="74" t="str">
        <f>""</f>
        <v/>
      </c>
      <c r="T1224" s="74" t="str">
        <f>""</f>
        <v/>
      </c>
      <c r="U1224" s="74" t="str">
        <f>""</f>
        <v/>
      </c>
      <c r="V1224" s="74" t="str">
        <f>""</f>
        <v/>
      </c>
      <c r="W1224" s="74" t="str">
        <f>""</f>
        <v/>
      </c>
      <c r="X1224" s="74" t="str">
        <f>""</f>
        <v/>
      </c>
      <c r="Y1224" s="74" t="str">
        <f>""</f>
        <v/>
      </c>
      <c r="Z1224" s="74" t="str">
        <f>""</f>
        <v/>
      </c>
    </row>
    <row r="1225" spans="13:26" s="74" customFormat="1" ht="14.25" x14ac:dyDescent="0.2">
      <c r="M1225" s="154" t="str">
        <f>""</f>
        <v/>
      </c>
      <c r="N1225" s="74" t="str">
        <f>""</f>
        <v/>
      </c>
      <c r="O1225" s="154" t="s">
        <v>271</v>
      </c>
      <c r="P1225" s="74" t="str">
        <f>""</f>
        <v/>
      </c>
      <c r="Q1225" s="154" t="str">
        <f>""</f>
        <v/>
      </c>
      <c r="R1225" s="74" t="str">
        <f>""</f>
        <v/>
      </c>
      <c r="S1225" s="74" t="str">
        <f>""</f>
        <v/>
      </c>
      <c r="T1225" s="74" t="str">
        <f>""</f>
        <v/>
      </c>
      <c r="U1225" s="74" t="str">
        <f>""</f>
        <v/>
      </c>
      <c r="V1225" s="74" t="str">
        <f>""</f>
        <v/>
      </c>
      <c r="W1225" s="74" t="str">
        <f>""</f>
        <v/>
      </c>
      <c r="X1225" s="74" t="str">
        <f>""</f>
        <v/>
      </c>
      <c r="Y1225" s="74" t="str">
        <f>""</f>
        <v/>
      </c>
      <c r="Z1225" s="74" t="str">
        <f>""</f>
        <v/>
      </c>
    </row>
    <row r="1226" spans="13:26" s="74" customFormat="1" ht="14.25" x14ac:dyDescent="0.2">
      <c r="M1226" s="154" t="str">
        <f>""</f>
        <v/>
      </c>
      <c r="N1226" s="74" t="str">
        <f>""</f>
        <v/>
      </c>
      <c r="O1226" s="154" t="s">
        <v>271</v>
      </c>
      <c r="P1226" s="74" t="str">
        <f>""</f>
        <v/>
      </c>
      <c r="Q1226" s="154" t="str">
        <f>""</f>
        <v/>
      </c>
      <c r="R1226" s="74" t="str">
        <f>""</f>
        <v/>
      </c>
      <c r="S1226" s="74" t="str">
        <f>""</f>
        <v/>
      </c>
      <c r="T1226" s="74" t="str">
        <f>""</f>
        <v/>
      </c>
      <c r="U1226" s="74" t="str">
        <f>""</f>
        <v/>
      </c>
      <c r="V1226" s="74" t="str">
        <f>""</f>
        <v/>
      </c>
      <c r="W1226" s="74" t="str">
        <f>""</f>
        <v/>
      </c>
      <c r="X1226" s="74" t="str">
        <f>""</f>
        <v/>
      </c>
      <c r="Y1226" s="74" t="str">
        <f>""</f>
        <v/>
      </c>
      <c r="Z1226" s="74" t="str">
        <f>""</f>
        <v/>
      </c>
    </row>
    <row r="1227" spans="13:26" s="74" customFormat="1" ht="14.25" x14ac:dyDescent="0.2">
      <c r="M1227" s="154" t="str">
        <f>""</f>
        <v/>
      </c>
      <c r="N1227" s="74" t="str">
        <f>""</f>
        <v/>
      </c>
      <c r="O1227" s="154" t="s">
        <v>271</v>
      </c>
      <c r="P1227" s="74" t="str">
        <f>""</f>
        <v/>
      </c>
      <c r="Q1227" s="154" t="str">
        <f>""</f>
        <v/>
      </c>
      <c r="R1227" s="74" t="str">
        <f>""</f>
        <v/>
      </c>
      <c r="S1227" s="74" t="str">
        <f>""</f>
        <v/>
      </c>
      <c r="T1227" s="74" t="str">
        <f>""</f>
        <v/>
      </c>
      <c r="U1227" s="74" t="str">
        <f>""</f>
        <v/>
      </c>
      <c r="V1227" s="74" t="str">
        <f>""</f>
        <v/>
      </c>
      <c r="W1227" s="74" t="str">
        <f>""</f>
        <v/>
      </c>
      <c r="X1227" s="74" t="str">
        <f>""</f>
        <v/>
      </c>
      <c r="Y1227" s="74" t="str">
        <f>""</f>
        <v/>
      </c>
      <c r="Z1227" s="74" t="str">
        <f>""</f>
        <v/>
      </c>
    </row>
    <row r="1228" spans="13:26" s="74" customFormat="1" ht="14.25" x14ac:dyDescent="0.2">
      <c r="M1228" s="154" t="str">
        <f>""</f>
        <v/>
      </c>
      <c r="N1228" s="74" t="str">
        <f>""</f>
        <v/>
      </c>
      <c r="O1228" s="154" t="s">
        <v>271</v>
      </c>
      <c r="P1228" s="74" t="str">
        <f>""</f>
        <v/>
      </c>
      <c r="Q1228" s="154" t="str">
        <f>""</f>
        <v/>
      </c>
      <c r="R1228" s="74" t="str">
        <f>""</f>
        <v/>
      </c>
      <c r="S1228" s="74" t="str">
        <f>""</f>
        <v/>
      </c>
      <c r="T1228" s="74" t="str">
        <f>""</f>
        <v/>
      </c>
      <c r="U1228" s="74" t="str">
        <f>""</f>
        <v/>
      </c>
      <c r="V1228" s="74" t="str">
        <f>""</f>
        <v/>
      </c>
      <c r="W1228" s="74" t="str">
        <f>""</f>
        <v/>
      </c>
      <c r="X1228" s="74" t="str">
        <f>""</f>
        <v/>
      </c>
      <c r="Y1228" s="74" t="str">
        <f>""</f>
        <v/>
      </c>
      <c r="Z1228" s="74" t="str">
        <f>""</f>
        <v/>
      </c>
    </row>
    <row r="1229" spans="13:26" s="74" customFormat="1" ht="14.25" x14ac:dyDescent="0.2">
      <c r="M1229" s="154" t="str">
        <f>""</f>
        <v/>
      </c>
      <c r="N1229" s="74" t="str">
        <f>""</f>
        <v/>
      </c>
      <c r="O1229" s="154" t="s">
        <v>271</v>
      </c>
      <c r="P1229" s="74" t="str">
        <f>""</f>
        <v/>
      </c>
      <c r="Q1229" s="154" t="str">
        <f>""</f>
        <v/>
      </c>
      <c r="R1229" s="74" t="str">
        <f>""</f>
        <v/>
      </c>
      <c r="S1229" s="74" t="str">
        <f>""</f>
        <v/>
      </c>
      <c r="T1229" s="74" t="str">
        <f>""</f>
        <v/>
      </c>
      <c r="U1229" s="74" t="str">
        <f>""</f>
        <v/>
      </c>
      <c r="V1229" s="74" t="str">
        <f>""</f>
        <v/>
      </c>
      <c r="W1229" s="74" t="str">
        <f>""</f>
        <v/>
      </c>
      <c r="X1229" s="74" t="str">
        <f>""</f>
        <v/>
      </c>
      <c r="Y1229" s="74" t="str">
        <f>""</f>
        <v/>
      </c>
      <c r="Z1229" s="74" t="str">
        <f>""</f>
        <v/>
      </c>
    </row>
    <row r="1230" spans="13:26" s="74" customFormat="1" ht="14.25" x14ac:dyDescent="0.2">
      <c r="M1230" s="154" t="str">
        <f>""</f>
        <v/>
      </c>
      <c r="N1230" s="74" t="str">
        <f>""</f>
        <v/>
      </c>
      <c r="O1230" s="154" t="s">
        <v>271</v>
      </c>
      <c r="P1230" s="74" t="str">
        <f>""</f>
        <v/>
      </c>
      <c r="Q1230" s="154" t="str">
        <f>""</f>
        <v/>
      </c>
      <c r="R1230" s="74" t="str">
        <f>""</f>
        <v/>
      </c>
      <c r="S1230" s="74" t="str">
        <f>""</f>
        <v/>
      </c>
      <c r="T1230" s="74" t="str">
        <f>""</f>
        <v/>
      </c>
      <c r="U1230" s="74" t="str">
        <f>""</f>
        <v/>
      </c>
      <c r="V1230" s="74" t="str">
        <f>""</f>
        <v/>
      </c>
      <c r="W1230" s="74" t="str">
        <f>""</f>
        <v/>
      </c>
      <c r="X1230" s="74" t="str">
        <f>""</f>
        <v/>
      </c>
      <c r="Y1230" s="74" t="str">
        <f>""</f>
        <v/>
      </c>
      <c r="Z1230" s="74" t="str">
        <f>""</f>
        <v/>
      </c>
    </row>
    <row r="1231" spans="13:26" s="74" customFormat="1" ht="14.25" x14ac:dyDescent="0.2">
      <c r="M1231" s="154" t="str">
        <f>""</f>
        <v/>
      </c>
      <c r="N1231" s="74" t="str">
        <f>""</f>
        <v/>
      </c>
      <c r="O1231" s="154" t="s">
        <v>271</v>
      </c>
      <c r="P1231" s="74" t="str">
        <f>""</f>
        <v/>
      </c>
      <c r="Q1231" s="154" t="str">
        <f>""</f>
        <v/>
      </c>
      <c r="R1231" s="74" t="str">
        <f>""</f>
        <v/>
      </c>
      <c r="S1231" s="74" t="str">
        <f>""</f>
        <v/>
      </c>
      <c r="T1231" s="74" t="str">
        <f>""</f>
        <v/>
      </c>
      <c r="U1231" s="74" t="str">
        <f>""</f>
        <v/>
      </c>
      <c r="V1231" s="74" t="str">
        <f>""</f>
        <v/>
      </c>
      <c r="W1231" s="74" t="str">
        <f>""</f>
        <v/>
      </c>
      <c r="X1231" s="74" t="str">
        <f>""</f>
        <v/>
      </c>
      <c r="Y1231" s="74" t="str">
        <f>""</f>
        <v/>
      </c>
      <c r="Z1231" s="74" t="str">
        <f>""</f>
        <v/>
      </c>
    </row>
    <row r="1232" spans="13:26" s="74" customFormat="1" ht="14.25" x14ac:dyDescent="0.2">
      <c r="M1232" s="154" t="str">
        <f>""</f>
        <v/>
      </c>
      <c r="N1232" s="74" t="str">
        <f>""</f>
        <v/>
      </c>
      <c r="O1232" s="154" t="s">
        <v>271</v>
      </c>
      <c r="P1232" s="74" t="str">
        <f>""</f>
        <v/>
      </c>
      <c r="Q1232" s="154" t="str">
        <f>""</f>
        <v/>
      </c>
      <c r="R1232" s="74" t="str">
        <f>""</f>
        <v/>
      </c>
      <c r="S1232" s="74" t="str">
        <f>""</f>
        <v/>
      </c>
      <c r="T1232" s="74" t="str">
        <f>""</f>
        <v/>
      </c>
      <c r="U1232" s="74" t="str">
        <f>""</f>
        <v/>
      </c>
      <c r="V1232" s="74" t="str">
        <f>""</f>
        <v/>
      </c>
      <c r="W1232" s="74" t="str">
        <f>""</f>
        <v/>
      </c>
      <c r="X1232" s="74" t="str">
        <f>""</f>
        <v/>
      </c>
      <c r="Y1232" s="74" t="str">
        <f>""</f>
        <v/>
      </c>
      <c r="Z1232" s="74" t="str">
        <f>""</f>
        <v/>
      </c>
    </row>
    <row r="1233" spans="13:26" s="74" customFormat="1" ht="14.25" x14ac:dyDescent="0.2">
      <c r="M1233" s="154" t="str">
        <f>""</f>
        <v/>
      </c>
      <c r="N1233" s="74" t="str">
        <f>""</f>
        <v/>
      </c>
      <c r="O1233" s="154" t="s">
        <v>271</v>
      </c>
      <c r="P1233" s="74" t="str">
        <f>""</f>
        <v/>
      </c>
      <c r="Q1233" s="154" t="str">
        <f>""</f>
        <v/>
      </c>
      <c r="R1233" s="74" t="str">
        <f>""</f>
        <v/>
      </c>
      <c r="S1233" s="74" t="str">
        <f>""</f>
        <v/>
      </c>
      <c r="T1233" s="74" t="str">
        <f>""</f>
        <v/>
      </c>
      <c r="U1233" s="74" t="str">
        <f>""</f>
        <v/>
      </c>
      <c r="V1233" s="74" t="str">
        <f>""</f>
        <v/>
      </c>
      <c r="W1233" s="74" t="str">
        <f>""</f>
        <v/>
      </c>
      <c r="X1233" s="74" t="str">
        <f>""</f>
        <v/>
      </c>
      <c r="Y1233" s="74" t="str">
        <f>""</f>
        <v/>
      </c>
      <c r="Z1233" s="74" t="str">
        <f>""</f>
        <v/>
      </c>
    </row>
    <row r="1234" spans="13:26" s="74" customFormat="1" ht="14.25" x14ac:dyDescent="0.2">
      <c r="M1234" s="154" t="str">
        <f>""</f>
        <v/>
      </c>
      <c r="N1234" s="74" t="str">
        <f>""</f>
        <v/>
      </c>
      <c r="O1234" s="154" t="s">
        <v>271</v>
      </c>
      <c r="P1234" s="74" t="str">
        <f>""</f>
        <v/>
      </c>
      <c r="Q1234" s="154" t="str">
        <f>""</f>
        <v/>
      </c>
      <c r="R1234" s="74" t="str">
        <f>""</f>
        <v/>
      </c>
      <c r="S1234" s="74" t="str">
        <f>""</f>
        <v/>
      </c>
      <c r="T1234" s="74" t="str">
        <f>""</f>
        <v/>
      </c>
      <c r="U1234" s="74" t="str">
        <f>""</f>
        <v/>
      </c>
      <c r="V1234" s="74" t="str">
        <f>""</f>
        <v/>
      </c>
      <c r="W1234" s="74" t="str">
        <f>""</f>
        <v/>
      </c>
      <c r="X1234" s="74" t="str">
        <f>""</f>
        <v/>
      </c>
      <c r="Y1234" s="74" t="str">
        <f>""</f>
        <v/>
      </c>
      <c r="Z1234" s="74" t="str">
        <f>""</f>
        <v/>
      </c>
    </row>
    <row r="1235" spans="13:26" s="74" customFormat="1" ht="14.25" x14ac:dyDescent="0.2">
      <c r="M1235" s="154" t="str">
        <f>""</f>
        <v/>
      </c>
      <c r="N1235" s="74" t="str">
        <f>""</f>
        <v/>
      </c>
      <c r="O1235" s="154" t="s">
        <v>271</v>
      </c>
      <c r="P1235" s="74" t="str">
        <f>""</f>
        <v/>
      </c>
      <c r="Q1235" s="154" t="str">
        <f>""</f>
        <v/>
      </c>
      <c r="R1235" s="74" t="str">
        <f>""</f>
        <v/>
      </c>
      <c r="S1235" s="74" t="str">
        <f>""</f>
        <v/>
      </c>
      <c r="T1235" s="74" t="str">
        <f>""</f>
        <v/>
      </c>
      <c r="U1235" s="74" t="str">
        <f>""</f>
        <v/>
      </c>
      <c r="V1235" s="74" t="str">
        <f>""</f>
        <v/>
      </c>
      <c r="W1235" s="74" t="str">
        <f>""</f>
        <v/>
      </c>
      <c r="X1235" s="74" t="str">
        <f>""</f>
        <v/>
      </c>
      <c r="Y1235" s="74" t="str">
        <f>""</f>
        <v/>
      </c>
      <c r="Z1235" s="74" t="str">
        <f>""</f>
        <v/>
      </c>
    </row>
    <row r="1236" spans="13:26" s="74" customFormat="1" ht="14.25" x14ac:dyDescent="0.2">
      <c r="M1236" s="154" t="str">
        <f>""</f>
        <v/>
      </c>
      <c r="N1236" s="74" t="str">
        <f>""</f>
        <v/>
      </c>
      <c r="O1236" s="154" t="s">
        <v>271</v>
      </c>
      <c r="P1236" s="74" t="str">
        <f>""</f>
        <v/>
      </c>
      <c r="Q1236" s="154" t="str">
        <f>""</f>
        <v/>
      </c>
      <c r="R1236" s="74" t="str">
        <f>""</f>
        <v/>
      </c>
      <c r="S1236" s="74" t="str">
        <f>""</f>
        <v/>
      </c>
      <c r="T1236" s="74" t="str">
        <f>""</f>
        <v/>
      </c>
      <c r="U1236" s="74" t="str">
        <f>""</f>
        <v/>
      </c>
      <c r="V1236" s="74" t="str">
        <f>""</f>
        <v/>
      </c>
      <c r="W1236" s="74" t="str">
        <f>""</f>
        <v/>
      </c>
      <c r="X1236" s="74" t="str">
        <f>""</f>
        <v/>
      </c>
      <c r="Y1236" s="74" t="str">
        <f>""</f>
        <v/>
      </c>
      <c r="Z1236" s="74" t="str">
        <f>""</f>
        <v/>
      </c>
    </row>
    <row r="1237" spans="13:26" s="74" customFormat="1" ht="14.25" x14ac:dyDescent="0.2">
      <c r="M1237" s="154" t="str">
        <f>""</f>
        <v/>
      </c>
      <c r="N1237" s="74" t="str">
        <f>""</f>
        <v/>
      </c>
      <c r="O1237" s="154" t="s">
        <v>271</v>
      </c>
      <c r="P1237" s="74" t="str">
        <f>""</f>
        <v/>
      </c>
      <c r="Q1237" s="154" t="str">
        <f>""</f>
        <v/>
      </c>
      <c r="R1237" s="74" t="str">
        <f>""</f>
        <v/>
      </c>
      <c r="S1237" s="74" t="str">
        <f>""</f>
        <v/>
      </c>
      <c r="T1237" s="74" t="str">
        <f>""</f>
        <v/>
      </c>
      <c r="U1237" s="74" t="str">
        <f>""</f>
        <v/>
      </c>
      <c r="V1237" s="74" t="str">
        <f>""</f>
        <v/>
      </c>
      <c r="W1237" s="74" t="str">
        <f>""</f>
        <v/>
      </c>
      <c r="X1237" s="74" t="str">
        <f>""</f>
        <v/>
      </c>
      <c r="Y1237" s="74" t="str">
        <f>""</f>
        <v/>
      </c>
      <c r="Z1237" s="74" t="str">
        <f>""</f>
        <v/>
      </c>
    </row>
    <row r="1238" spans="13:26" s="74" customFormat="1" ht="14.25" x14ac:dyDescent="0.2">
      <c r="M1238" s="154" t="str">
        <f>""</f>
        <v/>
      </c>
      <c r="N1238" s="74" t="str">
        <f>""</f>
        <v/>
      </c>
      <c r="O1238" s="154" t="s">
        <v>271</v>
      </c>
      <c r="P1238" s="74" t="str">
        <f>""</f>
        <v/>
      </c>
      <c r="Q1238" s="154" t="str">
        <f>""</f>
        <v/>
      </c>
      <c r="R1238" s="74" t="str">
        <f>""</f>
        <v/>
      </c>
      <c r="S1238" s="74" t="str">
        <f>""</f>
        <v/>
      </c>
      <c r="T1238" s="74" t="str">
        <f>""</f>
        <v/>
      </c>
      <c r="U1238" s="74" t="str">
        <f>""</f>
        <v/>
      </c>
      <c r="V1238" s="74" t="str">
        <f>""</f>
        <v/>
      </c>
      <c r="W1238" s="74" t="str">
        <f>""</f>
        <v/>
      </c>
      <c r="X1238" s="74" t="str">
        <f>""</f>
        <v/>
      </c>
      <c r="Y1238" s="74" t="str">
        <f>""</f>
        <v/>
      </c>
      <c r="Z1238" s="74" t="str">
        <f>""</f>
        <v/>
      </c>
    </row>
    <row r="1239" spans="13:26" s="74" customFormat="1" ht="14.25" x14ac:dyDescent="0.2">
      <c r="M1239" s="154" t="str">
        <f>""</f>
        <v/>
      </c>
      <c r="N1239" s="74" t="str">
        <f>""</f>
        <v/>
      </c>
      <c r="O1239" s="154" t="s">
        <v>271</v>
      </c>
      <c r="P1239" s="74" t="str">
        <f>""</f>
        <v/>
      </c>
      <c r="Q1239" s="154" t="str">
        <f>""</f>
        <v/>
      </c>
      <c r="R1239" s="74" t="str">
        <f>""</f>
        <v/>
      </c>
      <c r="S1239" s="74" t="str">
        <f>""</f>
        <v/>
      </c>
      <c r="T1239" s="74" t="str">
        <f>""</f>
        <v/>
      </c>
      <c r="U1239" s="74" t="str">
        <f>""</f>
        <v/>
      </c>
      <c r="V1239" s="74" t="str">
        <f>""</f>
        <v/>
      </c>
      <c r="W1239" s="74" t="str">
        <f>""</f>
        <v/>
      </c>
      <c r="X1239" s="74" t="str">
        <f>""</f>
        <v/>
      </c>
      <c r="Y1239" s="74" t="str">
        <f>""</f>
        <v/>
      </c>
      <c r="Z1239" s="74" t="str">
        <f>""</f>
        <v/>
      </c>
    </row>
    <row r="1240" spans="13:26" s="74" customFormat="1" ht="14.25" x14ac:dyDescent="0.2">
      <c r="M1240" s="154" t="str">
        <f>""</f>
        <v/>
      </c>
      <c r="N1240" s="74" t="str">
        <f>""</f>
        <v/>
      </c>
      <c r="O1240" s="154" t="s">
        <v>271</v>
      </c>
      <c r="P1240" s="74" t="str">
        <f>""</f>
        <v/>
      </c>
      <c r="Q1240" s="154" t="str">
        <f>""</f>
        <v/>
      </c>
      <c r="R1240" s="74" t="str">
        <f>""</f>
        <v/>
      </c>
      <c r="S1240" s="74" t="str">
        <f>""</f>
        <v/>
      </c>
      <c r="T1240" s="74" t="str">
        <f>""</f>
        <v/>
      </c>
      <c r="U1240" s="74" t="str">
        <f>""</f>
        <v/>
      </c>
      <c r="V1240" s="74" t="str">
        <f>""</f>
        <v/>
      </c>
      <c r="W1240" s="74" t="str">
        <f>""</f>
        <v/>
      </c>
      <c r="X1240" s="74" t="str">
        <f>""</f>
        <v/>
      </c>
      <c r="Y1240" s="74" t="str">
        <f>""</f>
        <v/>
      </c>
      <c r="Z1240" s="74" t="str">
        <f>""</f>
        <v/>
      </c>
    </row>
    <row r="1241" spans="13:26" s="74" customFormat="1" ht="14.25" x14ac:dyDescent="0.2">
      <c r="M1241" s="154" t="str">
        <f>""</f>
        <v/>
      </c>
      <c r="N1241" s="74" t="str">
        <f>""</f>
        <v/>
      </c>
      <c r="O1241" s="154" t="s">
        <v>271</v>
      </c>
      <c r="P1241" s="74" t="str">
        <f>""</f>
        <v/>
      </c>
      <c r="Q1241" s="154" t="str">
        <f>""</f>
        <v/>
      </c>
      <c r="R1241" s="74" t="str">
        <f>""</f>
        <v/>
      </c>
      <c r="S1241" s="74" t="str">
        <f>""</f>
        <v/>
      </c>
      <c r="T1241" s="74" t="str">
        <f>""</f>
        <v/>
      </c>
      <c r="U1241" s="74" t="str">
        <f>""</f>
        <v/>
      </c>
      <c r="V1241" s="74" t="str">
        <f>""</f>
        <v/>
      </c>
      <c r="W1241" s="74" t="str">
        <f>""</f>
        <v/>
      </c>
      <c r="X1241" s="74" t="str">
        <f>""</f>
        <v/>
      </c>
      <c r="Y1241" s="74" t="str">
        <f>""</f>
        <v/>
      </c>
      <c r="Z1241" s="74" t="str">
        <f>""</f>
        <v/>
      </c>
    </row>
    <row r="1242" spans="13:26" s="74" customFormat="1" ht="14.25" x14ac:dyDescent="0.2">
      <c r="M1242" s="154" t="str">
        <f>""</f>
        <v/>
      </c>
      <c r="N1242" s="74" t="str">
        <f>""</f>
        <v/>
      </c>
      <c r="O1242" s="154" t="s">
        <v>271</v>
      </c>
      <c r="P1242" s="74" t="str">
        <f>""</f>
        <v/>
      </c>
      <c r="Q1242" s="154" t="str">
        <f>""</f>
        <v/>
      </c>
      <c r="R1242" s="74" t="str">
        <f>""</f>
        <v/>
      </c>
      <c r="S1242" s="74" t="str">
        <f>""</f>
        <v/>
      </c>
      <c r="T1242" s="74" t="str">
        <f>""</f>
        <v/>
      </c>
      <c r="U1242" s="74" t="str">
        <f>""</f>
        <v/>
      </c>
      <c r="V1242" s="74" t="str">
        <f>""</f>
        <v/>
      </c>
      <c r="W1242" s="74" t="str">
        <f>""</f>
        <v/>
      </c>
      <c r="X1242" s="74" t="str">
        <f>""</f>
        <v/>
      </c>
      <c r="Y1242" s="74" t="str">
        <f>""</f>
        <v/>
      </c>
      <c r="Z1242" s="74" t="str">
        <f>""</f>
        <v/>
      </c>
    </row>
    <row r="1243" spans="13:26" s="74" customFormat="1" ht="14.25" x14ac:dyDescent="0.2">
      <c r="M1243" s="154" t="str">
        <f>""</f>
        <v/>
      </c>
      <c r="N1243" s="74" t="str">
        <f>""</f>
        <v/>
      </c>
      <c r="O1243" s="154" t="s">
        <v>271</v>
      </c>
      <c r="P1243" s="74" t="str">
        <f>""</f>
        <v/>
      </c>
      <c r="Q1243" s="154" t="str">
        <f>""</f>
        <v/>
      </c>
      <c r="R1243" s="74" t="str">
        <f>""</f>
        <v/>
      </c>
      <c r="S1243" s="74" t="str">
        <f>""</f>
        <v/>
      </c>
      <c r="T1243" s="74" t="str">
        <f>""</f>
        <v/>
      </c>
      <c r="U1243" s="74" t="str">
        <f>""</f>
        <v/>
      </c>
      <c r="V1243" s="74" t="str">
        <f>""</f>
        <v/>
      </c>
      <c r="W1243" s="74" t="str">
        <f>""</f>
        <v/>
      </c>
      <c r="X1243" s="74" t="str">
        <f>""</f>
        <v/>
      </c>
      <c r="Y1243" s="74" t="str">
        <f>""</f>
        <v/>
      </c>
      <c r="Z1243" s="74" t="str">
        <f>""</f>
        <v/>
      </c>
    </row>
    <row r="1244" spans="13:26" s="74" customFormat="1" ht="14.25" x14ac:dyDescent="0.2">
      <c r="M1244" s="154" t="str">
        <f>""</f>
        <v/>
      </c>
      <c r="N1244" s="74" t="str">
        <f>""</f>
        <v/>
      </c>
      <c r="O1244" s="154" t="s">
        <v>271</v>
      </c>
      <c r="P1244" s="74" t="str">
        <f>""</f>
        <v/>
      </c>
      <c r="Q1244" s="154" t="str">
        <f>""</f>
        <v/>
      </c>
      <c r="R1244" s="74" t="str">
        <f>""</f>
        <v/>
      </c>
      <c r="S1244" s="74" t="str">
        <f>""</f>
        <v/>
      </c>
      <c r="T1244" s="74" t="str">
        <f>""</f>
        <v/>
      </c>
      <c r="U1244" s="74" t="str">
        <f>""</f>
        <v/>
      </c>
      <c r="V1244" s="74" t="str">
        <f>""</f>
        <v/>
      </c>
      <c r="W1244" s="74" t="str">
        <f>""</f>
        <v/>
      </c>
      <c r="X1244" s="74" t="str">
        <f>""</f>
        <v/>
      </c>
      <c r="Y1244" s="74" t="str">
        <f>""</f>
        <v/>
      </c>
      <c r="Z1244" s="74" t="str">
        <f>""</f>
        <v/>
      </c>
    </row>
    <row r="1245" spans="13:26" s="74" customFormat="1" ht="14.25" x14ac:dyDescent="0.2">
      <c r="M1245" s="154" t="str">
        <f>""</f>
        <v/>
      </c>
      <c r="N1245" s="74" t="str">
        <f>""</f>
        <v/>
      </c>
      <c r="O1245" s="154" t="s">
        <v>271</v>
      </c>
      <c r="P1245" s="74" t="str">
        <f>""</f>
        <v/>
      </c>
      <c r="Q1245" s="154" t="str">
        <f>""</f>
        <v/>
      </c>
      <c r="R1245" s="74" t="str">
        <f>""</f>
        <v/>
      </c>
      <c r="S1245" s="74" t="str">
        <f>""</f>
        <v/>
      </c>
      <c r="T1245" s="74" t="str">
        <f>""</f>
        <v/>
      </c>
      <c r="U1245" s="74" t="str">
        <f>""</f>
        <v/>
      </c>
      <c r="V1245" s="74" t="str">
        <f>""</f>
        <v/>
      </c>
      <c r="W1245" s="74" t="str">
        <f>""</f>
        <v/>
      </c>
      <c r="X1245" s="74" t="str">
        <f>""</f>
        <v/>
      </c>
      <c r="Y1245" s="74" t="str">
        <f>""</f>
        <v/>
      </c>
      <c r="Z1245" s="74" t="str">
        <f>""</f>
        <v/>
      </c>
    </row>
    <row r="1246" spans="13:26" s="74" customFormat="1" ht="14.25" x14ac:dyDescent="0.2">
      <c r="M1246" s="154" t="str">
        <f>""</f>
        <v/>
      </c>
      <c r="N1246" s="74" t="str">
        <f>""</f>
        <v/>
      </c>
      <c r="O1246" s="154" t="s">
        <v>271</v>
      </c>
      <c r="P1246" s="74" t="str">
        <f>""</f>
        <v/>
      </c>
      <c r="Q1246" s="154" t="str">
        <f>""</f>
        <v/>
      </c>
      <c r="R1246" s="74" t="str">
        <f>""</f>
        <v/>
      </c>
      <c r="S1246" s="74" t="str">
        <f>""</f>
        <v/>
      </c>
      <c r="T1246" s="74" t="str">
        <f>""</f>
        <v/>
      </c>
      <c r="U1246" s="74" t="str">
        <f>""</f>
        <v/>
      </c>
      <c r="V1246" s="74" t="str">
        <f>""</f>
        <v/>
      </c>
      <c r="W1246" s="74" t="str">
        <f>""</f>
        <v/>
      </c>
      <c r="X1246" s="74" t="str">
        <f>""</f>
        <v/>
      </c>
      <c r="Y1246" s="74" t="str">
        <f>""</f>
        <v/>
      </c>
      <c r="Z1246" s="74" t="str">
        <f>""</f>
        <v/>
      </c>
    </row>
    <row r="1247" spans="13:26" s="74" customFormat="1" ht="14.25" x14ac:dyDescent="0.2">
      <c r="M1247" s="154" t="str">
        <f>""</f>
        <v/>
      </c>
      <c r="N1247" s="74" t="str">
        <f>""</f>
        <v/>
      </c>
      <c r="O1247" s="154" t="s">
        <v>271</v>
      </c>
      <c r="P1247" s="74" t="str">
        <f>""</f>
        <v/>
      </c>
      <c r="Q1247" s="154" t="str">
        <f>""</f>
        <v/>
      </c>
      <c r="R1247" s="74" t="str">
        <f>""</f>
        <v/>
      </c>
      <c r="S1247" s="74" t="str">
        <f>""</f>
        <v/>
      </c>
      <c r="T1247" s="74" t="str">
        <f>""</f>
        <v/>
      </c>
      <c r="U1247" s="74" t="str">
        <f>""</f>
        <v/>
      </c>
      <c r="V1247" s="74" t="str">
        <f>""</f>
        <v/>
      </c>
      <c r="W1247" s="74" t="str">
        <f>""</f>
        <v/>
      </c>
      <c r="X1247" s="74" t="str">
        <f>""</f>
        <v/>
      </c>
      <c r="Y1247" s="74" t="str">
        <f>""</f>
        <v/>
      </c>
      <c r="Z1247" s="74" t="str">
        <f>""</f>
        <v/>
      </c>
    </row>
    <row r="1248" spans="13:26" s="74" customFormat="1" ht="14.25" x14ac:dyDescent="0.2">
      <c r="M1248" s="154" t="str">
        <f>""</f>
        <v/>
      </c>
      <c r="N1248" s="74" t="str">
        <f>""</f>
        <v/>
      </c>
      <c r="O1248" s="154" t="s">
        <v>271</v>
      </c>
      <c r="P1248" s="74" t="str">
        <f>""</f>
        <v/>
      </c>
      <c r="Q1248" s="154" t="str">
        <f>""</f>
        <v/>
      </c>
      <c r="R1248" s="74" t="str">
        <f>""</f>
        <v/>
      </c>
      <c r="S1248" s="74" t="str">
        <f>""</f>
        <v/>
      </c>
      <c r="T1248" s="74" t="str">
        <f>""</f>
        <v/>
      </c>
      <c r="U1248" s="74" t="str">
        <f>""</f>
        <v/>
      </c>
      <c r="V1248" s="74" t="str">
        <f>""</f>
        <v/>
      </c>
      <c r="W1248" s="74" t="str">
        <f>""</f>
        <v/>
      </c>
      <c r="X1248" s="74" t="str">
        <f>""</f>
        <v/>
      </c>
      <c r="Y1248" s="74" t="str">
        <f>""</f>
        <v/>
      </c>
      <c r="Z1248" s="74" t="str">
        <f>""</f>
        <v/>
      </c>
    </row>
    <row r="1249" spans="13:26" s="74" customFormat="1" ht="14.25" x14ac:dyDescent="0.2">
      <c r="M1249" s="154" t="str">
        <f>""</f>
        <v/>
      </c>
      <c r="N1249" s="74" t="str">
        <f>""</f>
        <v/>
      </c>
      <c r="O1249" s="154" t="s">
        <v>271</v>
      </c>
      <c r="P1249" s="74" t="str">
        <f>""</f>
        <v/>
      </c>
      <c r="Q1249" s="154" t="str">
        <f>""</f>
        <v/>
      </c>
      <c r="R1249" s="74" t="str">
        <f>""</f>
        <v/>
      </c>
      <c r="S1249" s="74" t="str">
        <f>""</f>
        <v/>
      </c>
      <c r="T1249" s="74" t="str">
        <f>""</f>
        <v/>
      </c>
      <c r="U1249" s="74" t="str">
        <f>""</f>
        <v/>
      </c>
      <c r="V1249" s="74" t="str">
        <f>""</f>
        <v/>
      </c>
      <c r="W1249" s="74" t="str">
        <f>""</f>
        <v/>
      </c>
      <c r="X1249" s="74" t="str">
        <f>""</f>
        <v/>
      </c>
      <c r="Y1249" s="74" t="str">
        <f>""</f>
        <v/>
      </c>
      <c r="Z1249" s="74" t="str">
        <f>""</f>
        <v/>
      </c>
    </row>
    <row r="1250" spans="13:26" s="74" customFormat="1" ht="14.25" x14ac:dyDescent="0.2">
      <c r="M1250" s="154" t="str">
        <f>""</f>
        <v/>
      </c>
      <c r="N1250" s="74" t="str">
        <f>""</f>
        <v/>
      </c>
      <c r="O1250" s="154" t="s">
        <v>271</v>
      </c>
      <c r="P1250" s="74" t="str">
        <f>""</f>
        <v/>
      </c>
      <c r="Q1250" s="154" t="str">
        <f>""</f>
        <v/>
      </c>
      <c r="R1250" s="74" t="str">
        <f>""</f>
        <v/>
      </c>
      <c r="S1250" s="74" t="str">
        <f>""</f>
        <v/>
      </c>
      <c r="T1250" s="74" t="str">
        <f>""</f>
        <v/>
      </c>
      <c r="U1250" s="74" t="str">
        <f>""</f>
        <v/>
      </c>
      <c r="V1250" s="74" t="str">
        <f>""</f>
        <v/>
      </c>
      <c r="W1250" s="74" t="str">
        <f>""</f>
        <v/>
      </c>
      <c r="X1250" s="74" t="str">
        <f>""</f>
        <v/>
      </c>
      <c r="Y1250" s="74" t="str">
        <f>""</f>
        <v/>
      </c>
      <c r="Z1250" s="74" t="str">
        <f>""</f>
        <v/>
      </c>
    </row>
    <row r="1251" spans="13:26" s="74" customFormat="1" ht="14.25" x14ac:dyDescent="0.2">
      <c r="M1251" s="154" t="str">
        <f>""</f>
        <v/>
      </c>
      <c r="N1251" s="74" t="str">
        <f>""</f>
        <v/>
      </c>
      <c r="O1251" s="154" t="s">
        <v>271</v>
      </c>
      <c r="P1251" s="74" t="str">
        <f>""</f>
        <v/>
      </c>
      <c r="Q1251" s="154" t="str">
        <f>""</f>
        <v/>
      </c>
      <c r="R1251" s="74" t="str">
        <f>""</f>
        <v/>
      </c>
      <c r="S1251" s="74" t="str">
        <f>""</f>
        <v/>
      </c>
      <c r="T1251" s="74" t="str">
        <f>""</f>
        <v/>
      </c>
      <c r="U1251" s="74" t="str">
        <f>""</f>
        <v/>
      </c>
      <c r="V1251" s="74" t="str">
        <f>""</f>
        <v/>
      </c>
      <c r="W1251" s="74" t="str">
        <f>""</f>
        <v/>
      </c>
      <c r="X1251" s="74" t="str">
        <f>""</f>
        <v/>
      </c>
      <c r="Y1251" s="74" t="str">
        <f>""</f>
        <v/>
      </c>
      <c r="Z1251" s="74" t="str">
        <f>""</f>
        <v/>
      </c>
    </row>
    <row r="1252" spans="13:26" s="74" customFormat="1" ht="14.25" x14ac:dyDescent="0.2">
      <c r="M1252" s="154" t="str">
        <f>""</f>
        <v/>
      </c>
      <c r="N1252" s="74" t="str">
        <f>""</f>
        <v/>
      </c>
      <c r="O1252" s="154" t="s">
        <v>271</v>
      </c>
      <c r="P1252" s="74" t="str">
        <f>""</f>
        <v/>
      </c>
      <c r="Q1252" s="154" t="str">
        <f>""</f>
        <v/>
      </c>
      <c r="R1252" s="74" t="str">
        <f>""</f>
        <v/>
      </c>
      <c r="S1252" s="74" t="str">
        <f>""</f>
        <v/>
      </c>
      <c r="T1252" s="74" t="str">
        <f>""</f>
        <v/>
      </c>
      <c r="U1252" s="74" t="str">
        <f>""</f>
        <v/>
      </c>
      <c r="V1252" s="74" t="str">
        <f>""</f>
        <v/>
      </c>
      <c r="W1252" s="74" t="str">
        <f>""</f>
        <v/>
      </c>
      <c r="X1252" s="74" t="str">
        <f>""</f>
        <v/>
      </c>
      <c r="Y1252" s="74" t="str">
        <f>""</f>
        <v/>
      </c>
      <c r="Z1252" s="74" t="str">
        <f>""</f>
        <v/>
      </c>
    </row>
    <row r="1253" spans="13:26" s="74" customFormat="1" ht="14.25" x14ac:dyDescent="0.2">
      <c r="M1253" s="154" t="str">
        <f>""</f>
        <v/>
      </c>
      <c r="N1253" s="74" t="str">
        <f>""</f>
        <v/>
      </c>
      <c r="O1253" s="154" t="s">
        <v>271</v>
      </c>
      <c r="P1253" s="74" t="str">
        <f>""</f>
        <v/>
      </c>
      <c r="Q1253" s="154" t="str">
        <f>""</f>
        <v/>
      </c>
      <c r="R1253" s="74" t="str">
        <f>""</f>
        <v/>
      </c>
      <c r="S1253" s="74" t="str">
        <f>""</f>
        <v/>
      </c>
      <c r="T1253" s="74" t="str">
        <f>""</f>
        <v/>
      </c>
      <c r="U1253" s="74" t="str">
        <f>""</f>
        <v/>
      </c>
      <c r="V1253" s="74" t="str">
        <f>""</f>
        <v/>
      </c>
      <c r="W1253" s="74" t="str">
        <f>""</f>
        <v/>
      </c>
      <c r="X1253" s="74" t="str">
        <f>""</f>
        <v/>
      </c>
      <c r="Y1253" s="74" t="str">
        <f>""</f>
        <v/>
      </c>
      <c r="Z1253" s="74" t="str">
        <f>""</f>
        <v/>
      </c>
    </row>
    <row r="1254" spans="13:26" s="74" customFormat="1" ht="14.25" x14ac:dyDescent="0.2">
      <c r="M1254" s="154" t="str">
        <f>""</f>
        <v/>
      </c>
      <c r="N1254" s="74" t="str">
        <f>""</f>
        <v/>
      </c>
      <c r="O1254" s="154" t="s">
        <v>271</v>
      </c>
      <c r="P1254" s="74" t="str">
        <f>""</f>
        <v/>
      </c>
      <c r="Q1254" s="154" t="str">
        <f>""</f>
        <v/>
      </c>
      <c r="R1254" s="74" t="str">
        <f>""</f>
        <v/>
      </c>
      <c r="S1254" s="74" t="str">
        <f>""</f>
        <v/>
      </c>
      <c r="T1254" s="74" t="str">
        <f>""</f>
        <v/>
      </c>
      <c r="U1254" s="74" t="str">
        <f>""</f>
        <v/>
      </c>
      <c r="V1254" s="74" t="str">
        <f>""</f>
        <v/>
      </c>
      <c r="W1254" s="74" t="str">
        <f>""</f>
        <v/>
      </c>
      <c r="X1254" s="74" t="str">
        <f>""</f>
        <v/>
      </c>
      <c r="Y1254" s="74" t="str">
        <f>""</f>
        <v/>
      </c>
      <c r="Z1254" s="74" t="str">
        <f>""</f>
        <v/>
      </c>
    </row>
    <row r="1255" spans="13:26" s="74" customFormat="1" ht="14.25" x14ac:dyDescent="0.2">
      <c r="M1255" s="154" t="str">
        <f>""</f>
        <v/>
      </c>
      <c r="N1255" s="74" t="str">
        <f>""</f>
        <v/>
      </c>
      <c r="O1255" s="154" t="s">
        <v>271</v>
      </c>
      <c r="P1255" s="74" t="str">
        <f>""</f>
        <v/>
      </c>
      <c r="Q1255" s="154" t="str">
        <f>""</f>
        <v/>
      </c>
      <c r="R1255" s="74" t="str">
        <f>""</f>
        <v/>
      </c>
      <c r="S1255" s="74" t="str">
        <f>""</f>
        <v/>
      </c>
      <c r="T1255" s="74" t="str">
        <f>""</f>
        <v/>
      </c>
      <c r="U1255" s="74" t="str">
        <f>""</f>
        <v/>
      </c>
      <c r="V1255" s="74" t="str">
        <f>""</f>
        <v/>
      </c>
      <c r="W1255" s="74" t="str">
        <f>""</f>
        <v/>
      </c>
      <c r="X1255" s="74" t="str">
        <f>""</f>
        <v/>
      </c>
      <c r="Y1255" s="74" t="str">
        <f>""</f>
        <v/>
      </c>
      <c r="Z1255" s="74" t="str">
        <f>""</f>
        <v/>
      </c>
    </row>
    <row r="1256" spans="13:26" s="74" customFormat="1" ht="14.25" x14ac:dyDescent="0.2">
      <c r="M1256" s="154" t="str">
        <f>""</f>
        <v/>
      </c>
      <c r="N1256" s="74" t="str">
        <f>""</f>
        <v/>
      </c>
      <c r="O1256" s="154" t="s">
        <v>271</v>
      </c>
      <c r="P1256" s="74" t="str">
        <f>""</f>
        <v/>
      </c>
      <c r="Q1256" s="154" t="str">
        <f>""</f>
        <v/>
      </c>
      <c r="R1256" s="74" t="str">
        <f>""</f>
        <v/>
      </c>
      <c r="S1256" s="74" t="str">
        <f>""</f>
        <v/>
      </c>
      <c r="T1256" s="74" t="str">
        <f>""</f>
        <v/>
      </c>
      <c r="U1256" s="74" t="str">
        <f>""</f>
        <v/>
      </c>
      <c r="V1256" s="74" t="str">
        <f>""</f>
        <v/>
      </c>
      <c r="W1256" s="74" t="str">
        <f>""</f>
        <v/>
      </c>
      <c r="X1256" s="74" t="str">
        <f>""</f>
        <v/>
      </c>
      <c r="Y1256" s="74" t="str">
        <f>""</f>
        <v/>
      </c>
      <c r="Z1256" s="74" t="str">
        <f>""</f>
        <v/>
      </c>
    </row>
    <row r="1257" spans="13:26" s="74" customFormat="1" ht="14.25" x14ac:dyDescent="0.2">
      <c r="M1257" s="154" t="str">
        <f>""</f>
        <v/>
      </c>
      <c r="N1257" s="74" t="str">
        <f>""</f>
        <v/>
      </c>
      <c r="O1257" s="154" t="s">
        <v>271</v>
      </c>
      <c r="P1257" s="74" t="str">
        <f>""</f>
        <v/>
      </c>
      <c r="Q1257" s="154" t="str">
        <f>""</f>
        <v/>
      </c>
      <c r="R1257" s="74" t="str">
        <f>""</f>
        <v/>
      </c>
      <c r="S1257" s="74" t="str">
        <f>""</f>
        <v/>
      </c>
      <c r="T1257" s="74" t="str">
        <f>""</f>
        <v/>
      </c>
      <c r="U1257" s="74" t="str">
        <f>""</f>
        <v/>
      </c>
      <c r="V1257" s="74" t="str">
        <f>""</f>
        <v/>
      </c>
      <c r="W1257" s="74" t="str">
        <f>""</f>
        <v/>
      </c>
      <c r="X1257" s="74" t="str">
        <f>""</f>
        <v/>
      </c>
      <c r="Y1257" s="74" t="str">
        <f>""</f>
        <v/>
      </c>
      <c r="Z1257" s="74" t="str">
        <f>""</f>
        <v/>
      </c>
    </row>
    <row r="1258" spans="13:26" s="74" customFormat="1" ht="14.25" x14ac:dyDescent="0.2">
      <c r="M1258" s="154" t="str">
        <f>""</f>
        <v/>
      </c>
      <c r="N1258" s="74" t="str">
        <f>""</f>
        <v/>
      </c>
      <c r="O1258" s="154" t="s">
        <v>271</v>
      </c>
      <c r="P1258" s="74" t="str">
        <f>""</f>
        <v/>
      </c>
      <c r="Q1258" s="154" t="str">
        <f>""</f>
        <v/>
      </c>
      <c r="R1258" s="74" t="str">
        <f>""</f>
        <v/>
      </c>
      <c r="S1258" s="74" t="str">
        <f>""</f>
        <v/>
      </c>
      <c r="T1258" s="74" t="str">
        <f>""</f>
        <v/>
      </c>
      <c r="U1258" s="74" t="str">
        <f>""</f>
        <v/>
      </c>
      <c r="V1258" s="74" t="str">
        <f>""</f>
        <v/>
      </c>
      <c r="W1258" s="74" t="str">
        <f>""</f>
        <v/>
      </c>
      <c r="X1258" s="74" t="str">
        <f>""</f>
        <v/>
      </c>
      <c r="Y1258" s="74" t="str">
        <f>""</f>
        <v/>
      </c>
      <c r="Z1258" s="74" t="str">
        <f>""</f>
        <v/>
      </c>
    </row>
    <row r="1259" spans="13:26" s="74" customFormat="1" ht="14.25" x14ac:dyDescent="0.2">
      <c r="M1259" s="154" t="str">
        <f>""</f>
        <v/>
      </c>
      <c r="N1259" s="74" t="str">
        <f>""</f>
        <v/>
      </c>
      <c r="O1259" s="154" t="s">
        <v>271</v>
      </c>
      <c r="P1259" s="74" t="str">
        <f>""</f>
        <v/>
      </c>
      <c r="Q1259" s="154" t="str">
        <f>""</f>
        <v/>
      </c>
      <c r="R1259" s="74" t="str">
        <f>""</f>
        <v/>
      </c>
      <c r="S1259" s="74" t="str">
        <f>""</f>
        <v/>
      </c>
      <c r="T1259" s="74" t="str">
        <f>""</f>
        <v/>
      </c>
      <c r="U1259" s="74" t="str">
        <f>""</f>
        <v/>
      </c>
      <c r="V1259" s="74" t="str">
        <f>""</f>
        <v/>
      </c>
      <c r="W1259" s="74" t="str">
        <f>""</f>
        <v/>
      </c>
      <c r="X1259" s="74" t="str">
        <f>""</f>
        <v/>
      </c>
      <c r="Y1259" s="74" t="str">
        <f>""</f>
        <v/>
      </c>
      <c r="Z1259" s="74" t="str">
        <f>""</f>
        <v/>
      </c>
    </row>
    <row r="1260" spans="13:26" s="74" customFormat="1" ht="14.25" x14ac:dyDescent="0.2">
      <c r="M1260" s="154" t="str">
        <f>""</f>
        <v/>
      </c>
      <c r="N1260" s="74" t="str">
        <f>""</f>
        <v/>
      </c>
      <c r="O1260" s="154" t="s">
        <v>271</v>
      </c>
      <c r="P1260" s="74" t="str">
        <f>""</f>
        <v/>
      </c>
      <c r="Q1260" s="154" t="str">
        <f>""</f>
        <v/>
      </c>
      <c r="R1260" s="74" t="str">
        <f>""</f>
        <v/>
      </c>
      <c r="S1260" s="74" t="str">
        <f>""</f>
        <v/>
      </c>
      <c r="T1260" s="74" t="str">
        <f>""</f>
        <v/>
      </c>
      <c r="U1260" s="74" t="str">
        <f>""</f>
        <v/>
      </c>
      <c r="V1260" s="74" t="str">
        <f>""</f>
        <v/>
      </c>
      <c r="W1260" s="74" t="str">
        <f>""</f>
        <v/>
      </c>
      <c r="X1260" s="74" t="str">
        <f>""</f>
        <v/>
      </c>
      <c r="Y1260" s="74" t="str">
        <f>""</f>
        <v/>
      </c>
      <c r="Z1260" s="74" t="str">
        <f>""</f>
        <v/>
      </c>
    </row>
    <row r="1261" spans="13:26" s="74" customFormat="1" ht="14.25" x14ac:dyDescent="0.2">
      <c r="M1261" s="154" t="str">
        <f>""</f>
        <v/>
      </c>
      <c r="N1261" s="74" t="str">
        <f>""</f>
        <v/>
      </c>
      <c r="O1261" s="154" t="s">
        <v>271</v>
      </c>
      <c r="P1261" s="74" t="str">
        <f>""</f>
        <v/>
      </c>
      <c r="Q1261" s="154" t="str">
        <f>""</f>
        <v/>
      </c>
      <c r="R1261" s="74" t="str">
        <f>""</f>
        <v/>
      </c>
      <c r="S1261" s="74" t="str">
        <f>""</f>
        <v/>
      </c>
      <c r="T1261" s="74" t="str">
        <f>""</f>
        <v/>
      </c>
      <c r="U1261" s="74" t="str">
        <f>""</f>
        <v/>
      </c>
      <c r="V1261" s="74" t="str">
        <f>""</f>
        <v/>
      </c>
      <c r="W1261" s="74" t="str">
        <f>""</f>
        <v/>
      </c>
      <c r="X1261" s="74" t="str">
        <f>""</f>
        <v/>
      </c>
      <c r="Y1261" s="74" t="str">
        <f>""</f>
        <v/>
      </c>
      <c r="Z1261" s="74" t="str">
        <f>""</f>
        <v/>
      </c>
    </row>
    <row r="1262" spans="13:26" s="74" customFormat="1" ht="14.25" x14ac:dyDescent="0.2">
      <c r="M1262" s="154" t="str">
        <f>""</f>
        <v/>
      </c>
      <c r="N1262" s="74" t="str">
        <f>""</f>
        <v/>
      </c>
      <c r="O1262" s="154" t="s">
        <v>271</v>
      </c>
      <c r="P1262" s="74" t="str">
        <f>""</f>
        <v/>
      </c>
      <c r="Q1262" s="154" t="str">
        <f>""</f>
        <v/>
      </c>
      <c r="R1262" s="74" t="str">
        <f>""</f>
        <v/>
      </c>
      <c r="S1262" s="74" t="str">
        <f>""</f>
        <v/>
      </c>
      <c r="T1262" s="74" t="str">
        <f>""</f>
        <v/>
      </c>
      <c r="U1262" s="74" t="str">
        <f>""</f>
        <v/>
      </c>
      <c r="V1262" s="74" t="str">
        <f>""</f>
        <v/>
      </c>
      <c r="W1262" s="74" t="str">
        <f>""</f>
        <v/>
      </c>
      <c r="X1262" s="74" t="str">
        <f>""</f>
        <v/>
      </c>
      <c r="Y1262" s="74" t="str">
        <f>""</f>
        <v/>
      </c>
      <c r="Z1262" s="74" t="str">
        <f>""</f>
        <v/>
      </c>
    </row>
    <row r="1263" spans="13:26" s="74" customFormat="1" ht="14.25" x14ac:dyDescent="0.2">
      <c r="M1263" s="154" t="str">
        <f>""</f>
        <v/>
      </c>
      <c r="N1263" s="74" t="str">
        <f>""</f>
        <v/>
      </c>
      <c r="O1263" s="154" t="s">
        <v>271</v>
      </c>
      <c r="P1263" s="74" t="str">
        <f>""</f>
        <v/>
      </c>
      <c r="Q1263" s="154" t="str">
        <f>""</f>
        <v/>
      </c>
      <c r="R1263" s="74" t="str">
        <f>""</f>
        <v/>
      </c>
      <c r="S1263" s="74" t="str">
        <f>""</f>
        <v/>
      </c>
      <c r="T1263" s="74" t="str">
        <f>""</f>
        <v/>
      </c>
      <c r="U1263" s="74" t="str">
        <f>""</f>
        <v/>
      </c>
      <c r="V1263" s="74" t="str">
        <f>""</f>
        <v/>
      </c>
      <c r="W1263" s="74" t="str">
        <f>""</f>
        <v/>
      </c>
      <c r="X1263" s="74" t="str">
        <f>""</f>
        <v/>
      </c>
      <c r="Y1263" s="74" t="str">
        <f>""</f>
        <v/>
      </c>
      <c r="Z1263" s="74" t="str">
        <f>""</f>
        <v/>
      </c>
    </row>
    <row r="1264" spans="13:26" s="74" customFormat="1" ht="14.25" x14ac:dyDescent="0.2">
      <c r="M1264" s="154" t="str">
        <f>""</f>
        <v/>
      </c>
      <c r="N1264" s="74" t="str">
        <f>""</f>
        <v/>
      </c>
      <c r="O1264" s="154" t="s">
        <v>271</v>
      </c>
      <c r="P1264" s="74" t="str">
        <f>""</f>
        <v/>
      </c>
      <c r="Q1264" s="154" t="str">
        <f>""</f>
        <v/>
      </c>
      <c r="R1264" s="74" t="str">
        <f>""</f>
        <v/>
      </c>
      <c r="S1264" s="74" t="str">
        <f>""</f>
        <v/>
      </c>
      <c r="T1264" s="74" t="str">
        <f>""</f>
        <v/>
      </c>
      <c r="U1264" s="74" t="str">
        <f>""</f>
        <v/>
      </c>
      <c r="V1264" s="74" t="str">
        <f>""</f>
        <v/>
      </c>
      <c r="W1264" s="74" t="str">
        <f>""</f>
        <v/>
      </c>
      <c r="X1264" s="74" t="str">
        <f>""</f>
        <v/>
      </c>
      <c r="Y1264" s="74" t="str">
        <f>""</f>
        <v/>
      </c>
      <c r="Z1264" s="74" t="str">
        <f>""</f>
        <v/>
      </c>
    </row>
    <row r="1265" spans="13:26" s="74" customFormat="1" ht="14.25" x14ac:dyDescent="0.2">
      <c r="M1265" s="154" t="str">
        <f>""</f>
        <v/>
      </c>
      <c r="N1265" s="74" t="str">
        <f>""</f>
        <v/>
      </c>
      <c r="O1265" s="154" t="s">
        <v>271</v>
      </c>
      <c r="P1265" s="74" t="str">
        <f>""</f>
        <v/>
      </c>
      <c r="Q1265" s="154" t="str">
        <f>""</f>
        <v/>
      </c>
      <c r="R1265" s="74" t="str">
        <f>""</f>
        <v/>
      </c>
      <c r="S1265" s="74" t="str">
        <f>""</f>
        <v/>
      </c>
      <c r="T1265" s="74" t="str">
        <f>""</f>
        <v/>
      </c>
      <c r="U1265" s="74" t="str">
        <f>""</f>
        <v/>
      </c>
      <c r="V1265" s="74" t="str">
        <f>""</f>
        <v/>
      </c>
      <c r="W1265" s="74" t="str">
        <f>""</f>
        <v/>
      </c>
      <c r="X1265" s="74" t="str">
        <f>""</f>
        <v/>
      </c>
      <c r="Y1265" s="74" t="str">
        <f>""</f>
        <v/>
      </c>
      <c r="Z1265" s="74" t="str">
        <f>""</f>
        <v/>
      </c>
    </row>
    <row r="1266" spans="13:26" s="74" customFormat="1" ht="14.25" x14ac:dyDescent="0.2">
      <c r="M1266" s="154" t="str">
        <f>""</f>
        <v/>
      </c>
      <c r="N1266" s="74" t="str">
        <f>""</f>
        <v/>
      </c>
      <c r="O1266" s="154" t="s">
        <v>271</v>
      </c>
      <c r="P1266" s="74" t="str">
        <f>""</f>
        <v/>
      </c>
      <c r="Q1266" s="154" t="str">
        <f>""</f>
        <v/>
      </c>
      <c r="R1266" s="74" t="str">
        <f>""</f>
        <v/>
      </c>
      <c r="S1266" s="74" t="str">
        <f>""</f>
        <v/>
      </c>
      <c r="T1266" s="74" t="str">
        <f>""</f>
        <v/>
      </c>
      <c r="U1266" s="74" t="str">
        <f>""</f>
        <v/>
      </c>
      <c r="V1266" s="74" t="str">
        <f>""</f>
        <v/>
      </c>
      <c r="W1266" s="74" t="str">
        <f>""</f>
        <v/>
      </c>
      <c r="X1266" s="74" t="str">
        <f>""</f>
        <v/>
      </c>
      <c r="Y1266" s="74" t="str">
        <f>""</f>
        <v/>
      </c>
      <c r="Z1266" s="74" t="str">
        <f>""</f>
        <v/>
      </c>
    </row>
    <row r="1267" spans="13:26" s="74" customFormat="1" ht="14.25" x14ac:dyDescent="0.2">
      <c r="M1267" s="154" t="str">
        <f>""</f>
        <v/>
      </c>
      <c r="N1267" s="74" t="str">
        <f>""</f>
        <v/>
      </c>
      <c r="O1267" s="154" t="s">
        <v>271</v>
      </c>
      <c r="P1267" s="74" t="str">
        <f>""</f>
        <v/>
      </c>
      <c r="Q1267" s="154" t="str">
        <f>""</f>
        <v/>
      </c>
      <c r="R1267" s="74" t="str">
        <f>""</f>
        <v/>
      </c>
      <c r="S1267" s="74" t="str">
        <f>""</f>
        <v/>
      </c>
      <c r="T1267" s="74" t="str">
        <f>""</f>
        <v/>
      </c>
      <c r="U1267" s="74" t="str">
        <f>""</f>
        <v/>
      </c>
      <c r="V1267" s="74" t="str">
        <f>""</f>
        <v/>
      </c>
      <c r="W1267" s="74" t="str">
        <f>""</f>
        <v/>
      </c>
      <c r="X1267" s="74" t="str">
        <f>""</f>
        <v/>
      </c>
      <c r="Y1267" s="74" t="str">
        <f>""</f>
        <v/>
      </c>
      <c r="Z1267" s="74" t="str">
        <f>""</f>
        <v/>
      </c>
    </row>
    <row r="1268" spans="13:26" s="74" customFormat="1" ht="14.25" x14ac:dyDescent="0.2">
      <c r="M1268" s="154" t="str">
        <f>""</f>
        <v/>
      </c>
      <c r="N1268" s="74" t="str">
        <f>""</f>
        <v/>
      </c>
      <c r="O1268" s="154" t="s">
        <v>271</v>
      </c>
      <c r="P1268" s="74" t="str">
        <f>""</f>
        <v/>
      </c>
      <c r="Q1268" s="154" t="str">
        <f>""</f>
        <v/>
      </c>
      <c r="R1268" s="74" t="str">
        <f>""</f>
        <v/>
      </c>
      <c r="S1268" s="74" t="str">
        <f>""</f>
        <v/>
      </c>
      <c r="T1268" s="74" t="str">
        <f>""</f>
        <v/>
      </c>
      <c r="U1268" s="74" t="str">
        <f>""</f>
        <v/>
      </c>
      <c r="V1268" s="74" t="str">
        <f>""</f>
        <v/>
      </c>
      <c r="W1268" s="74" t="str">
        <f>""</f>
        <v/>
      </c>
      <c r="X1268" s="74" t="str">
        <f>""</f>
        <v/>
      </c>
      <c r="Y1268" s="74" t="str">
        <f>""</f>
        <v/>
      </c>
      <c r="Z1268" s="74" t="str">
        <f>""</f>
        <v/>
      </c>
    </row>
    <row r="1269" spans="13:26" s="74" customFormat="1" ht="14.25" x14ac:dyDescent="0.2">
      <c r="M1269" s="154" t="str">
        <f>""</f>
        <v/>
      </c>
      <c r="N1269" s="74" t="str">
        <f>""</f>
        <v/>
      </c>
      <c r="O1269" s="154" t="s">
        <v>271</v>
      </c>
      <c r="P1269" s="74" t="str">
        <f>""</f>
        <v/>
      </c>
      <c r="Q1269" s="154" t="str">
        <f>""</f>
        <v/>
      </c>
      <c r="R1269" s="74" t="str">
        <f>""</f>
        <v/>
      </c>
      <c r="S1269" s="74" t="str">
        <f>""</f>
        <v/>
      </c>
      <c r="T1269" s="74" t="str">
        <f>""</f>
        <v/>
      </c>
      <c r="U1269" s="74" t="str">
        <f>""</f>
        <v/>
      </c>
      <c r="V1269" s="74" t="str">
        <f>""</f>
        <v/>
      </c>
      <c r="W1269" s="74" t="str">
        <f>""</f>
        <v/>
      </c>
      <c r="X1269" s="74" t="str">
        <f>""</f>
        <v/>
      </c>
      <c r="Y1269" s="74" t="str">
        <f>""</f>
        <v/>
      </c>
      <c r="Z1269" s="74" t="str">
        <f>""</f>
        <v/>
      </c>
    </row>
    <row r="1270" spans="13:26" s="74" customFormat="1" ht="14.25" x14ac:dyDescent="0.2">
      <c r="M1270" s="154" t="str">
        <f>""</f>
        <v/>
      </c>
      <c r="N1270" s="74" t="str">
        <f>""</f>
        <v/>
      </c>
      <c r="O1270" s="154" t="s">
        <v>271</v>
      </c>
      <c r="P1270" s="74" t="str">
        <f>""</f>
        <v/>
      </c>
      <c r="Q1270" s="154" t="str">
        <f>""</f>
        <v/>
      </c>
      <c r="R1270" s="74" t="str">
        <f>""</f>
        <v/>
      </c>
      <c r="S1270" s="74" t="str">
        <f>""</f>
        <v/>
      </c>
      <c r="T1270" s="74" t="str">
        <f>""</f>
        <v/>
      </c>
      <c r="U1270" s="74" t="str">
        <f>""</f>
        <v/>
      </c>
      <c r="V1270" s="74" t="str">
        <f>""</f>
        <v/>
      </c>
      <c r="W1270" s="74" t="str">
        <f>""</f>
        <v/>
      </c>
      <c r="X1270" s="74" t="str">
        <f>""</f>
        <v/>
      </c>
      <c r="Y1270" s="74" t="str">
        <f>""</f>
        <v/>
      </c>
      <c r="Z1270" s="74" t="str">
        <f>""</f>
        <v/>
      </c>
    </row>
    <row r="1271" spans="13:26" s="74" customFormat="1" ht="14.25" x14ac:dyDescent="0.2">
      <c r="M1271" s="154" t="str">
        <f>""</f>
        <v/>
      </c>
      <c r="N1271" s="74" t="str">
        <f>""</f>
        <v/>
      </c>
      <c r="O1271" s="154" t="s">
        <v>271</v>
      </c>
      <c r="P1271" s="74" t="str">
        <f>""</f>
        <v/>
      </c>
      <c r="Q1271" s="154" t="str">
        <f>""</f>
        <v/>
      </c>
      <c r="R1271" s="74" t="str">
        <f>""</f>
        <v/>
      </c>
      <c r="S1271" s="74" t="str">
        <f>""</f>
        <v/>
      </c>
      <c r="T1271" s="74" t="str">
        <f>""</f>
        <v/>
      </c>
      <c r="U1271" s="74" t="str">
        <f>""</f>
        <v/>
      </c>
      <c r="V1271" s="74" t="str">
        <f>""</f>
        <v/>
      </c>
      <c r="W1271" s="74" t="str">
        <f>""</f>
        <v/>
      </c>
      <c r="X1271" s="74" t="str">
        <f>""</f>
        <v/>
      </c>
      <c r="Y1271" s="74" t="str">
        <f>""</f>
        <v/>
      </c>
      <c r="Z1271" s="74" t="str">
        <f>""</f>
        <v/>
      </c>
    </row>
    <row r="1272" spans="13:26" s="74" customFormat="1" ht="14.25" x14ac:dyDescent="0.2">
      <c r="M1272" s="154" t="str">
        <f>""</f>
        <v/>
      </c>
      <c r="N1272" s="74" t="str">
        <f>""</f>
        <v/>
      </c>
      <c r="O1272" s="154" t="s">
        <v>271</v>
      </c>
      <c r="P1272" s="74" t="str">
        <f>""</f>
        <v/>
      </c>
      <c r="Q1272" s="154" t="str">
        <f>""</f>
        <v/>
      </c>
      <c r="R1272" s="74" t="str">
        <f>""</f>
        <v/>
      </c>
      <c r="S1272" s="74" t="str">
        <f>""</f>
        <v/>
      </c>
      <c r="T1272" s="74" t="str">
        <f>""</f>
        <v/>
      </c>
      <c r="U1272" s="74" t="str">
        <f>""</f>
        <v/>
      </c>
      <c r="V1272" s="74" t="str">
        <f>""</f>
        <v/>
      </c>
      <c r="W1272" s="74" t="str">
        <f>""</f>
        <v/>
      </c>
      <c r="X1272" s="74" t="str">
        <f>""</f>
        <v/>
      </c>
      <c r="Y1272" s="74" t="str">
        <f>""</f>
        <v/>
      </c>
      <c r="Z1272" s="74" t="str">
        <f>""</f>
        <v/>
      </c>
    </row>
    <row r="1273" spans="13:26" s="74" customFormat="1" ht="14.25" x14ac:dyDescent="0.2">
      <c r="M1273" s="154" t="str">
        <f>""</f>
        <v/>
      </c>
      <c r="N1273" s="74" t="str">
        <f>""</f>
        <v/>
      </c>
      <c r="O1273" s="154" t="s">
        <v>271</v>
      </c>
      <c r="P1273" s="74" t="str">
        <f>""</f>
        <v/>
      </c>
      <c r="Q1273" s="154" t="str">
        <f>""</f>
        <v/>
      </c>
      <c r="R1273" s="74" t="str">
        <f>""</f>
        <v/>
      </c>
      <c r="S1273" s="74" t="str">
        <f>""</f>
        <v/>
      </c>
      <c r="T1273" s="74" t="str">
        <f>""</f>
        <v/>
      </c>
      <c r="U1273" s="74" t="str">
        <f>""</f>
        <v/>
      </c>
      <c r="V1273" s="74" t="str">
        <f>""</f>
        <v/>
      </c>
      <c r="W1273" s="74" t="str">
        <f>""</f>
        <v/>
      </c>
      <c r="X1273" s="74" t="str">
        <f>""</f>
        <v/>
      </c>
      <c r="Y1273" s="74" t="str">
        <f>""</f>
        <v/>
      </c>
      <c r="Z1273" s="74" t="str">
        <f>""</f>
        <v/>
      </c>
    </row>
    <row r="1274" spans="13:26" s="74" customFormat="1" ht="14.25" x14ac:dyDescent="0.2">
      <c r="M1274" s="154" t="str">
        <f>""</f>
        <v/>
      </c>
      <c r="N1274" s="74" t="str">
        <f>""</f>
        <v/>
      </c>
      <c r="O1274" s="154" t="s">
        <v>271</v>
      </c>
      <c r="P1274" s="74" t="str">
        <f>""</f>
        <v/>
      </c>
      <c r="Q1274" s="154" t="str">
        <f>""</f>
        <v/>
      </c>
      <c r="R1274" s="74" t="str">
        <f>""</f>
        <v/>
      </c>
      <c r="S1274" s="74" t="str">
        <f>""</f>
        <v/>
      </c>
      <c r="T1274" s="74" t="str">
        <f>""</f>
        <v/>
      </c>
      <c r="U1274" s="74" t="str">
        <f>""</f>
        <v/>
      </c>
      <c r="V1274" s="74" t="str">
        <f>""</f>
        <v/>
      </c>
      <c r="W1274" s="74" t="str">
        <f>""</f>
        <v/>
      </c>
      <c r="X1274" s="74" t="str">
        <f>""</f>
        <v/>
      </c>
      <c r="Y1274" s="74" t="str">
        <f>""</f>
        <v/>
      </c>
      <c r="Z1274" s="74" t="str">
        <f>""</f>
        <v/>
      </c>
    </row>
    <row r="1275" spans="13:26" s="74" customFormat="1" ht="14.25" x14ac:dyDescent="0.2">
      <c r="M1275" s="154" t="str">
        <f>""</f>
        <v/>
      </c>
      <c r="N1275" s="74" t="str">
        <f>""</f>
        <v/>
      </c>
      <c r="O1275" s="154" t="s">
        <v>271</v>
      </c>
      <c r="P1275" s="74" t="str">
        <f>""</f>
        <v/>
      </c>
      <c r="Q1275" s="154" t="str">
        <f>""</f>
        <v/>
      </c>
      <c r="R1275" s="74" t="str">
        <f>""</f>
        <v/>
      </c>
      <c r="S1275" s="74" t="str">
        <f>""</f>
        <v/>
      </c>
      <c r="T1275" s="74" t="str">
        <f>""</f>
        <v/>
      </c>
      <c r="U1275" s="74" t="str">
        <f>""</f>
        <v/>
      </c>
      <c r="V1275" s="74" t="str">
        <f>""</f>
        <v/>
      </c>
      <c r="W1275" s="74" t="str">
        <f>""</f>
        <v/>
      </c>
      <c r="X1275" s="74" t="str">
        <f>""</f>
        <v/>
      </c>
      <c r="Y1275" s="74" t="str">
        <f>""</f>
        <v/>
      </c>
      <c r="Z1275" s="74" t="str">
        <f>""</f>
        <v/>
      </c>
    </row>
    <row r="1276" spans="13:26" s="74" customFormat="1" ht="14.25" x14ac:dyDescent="0.2">
      <c r="M1276" s="154" t="str">
        <f>""</f>
        <v/>
      </c>
      <c r="N1276" s="74" t="str">
        <f>""</f>
        <v/>
      </c>
      <c r="O1276" s="154" t="s">
        <v>271</v>
      </c>
      <c r="P1276" s="74" t="str">
        <f>""</f>
        <v/>
      </c>
      <c r="Q1276" s="154" t="str">
        <f>""</f>
        <v/>
      </c>
      <c r="R1276" s="74" t="str">
        <f>""</f>
        <v/>
      </c>
      <c r="S1276" s="74" t="str">
        <f>""</f>
        <v/>
      </c>
      <c r="T1276" s="74" t="str">
        <f>""</f>
        <v/>
      </c>
      <c r="U1276" s="74" t="str">
        <f>""</f>
        <v/>
      </c>
      <c r="V1276" s="74" t="str">
        <f>""</f>
        <v/>
      </c>
      <c r="W1276" s="74" t="str">
        <f>""</f>
        <v/>
      </c>
      <c r="X1276" s="74" t="str">
        <f>""</f>
        <v/>
      </c>
      <c r="Y1276" s="74" t="str">
        <f>""</f>
        <v/>
      </c>
      <c r="Z1276" s="74" t="str">
        <f>""</f>
        <v/>
      </c>
    </row>
    <row r="1277" spans="13:26" s="74" customFormat="1" ht="14.25" x14ac:dyDescent="0.2">
      <c r="M1277" s="154" t="str">
        <f>""</f>
        <v/>
      </c>
      <c r="N1277" s="74" t="str">
        <f>""</f>
        <v/>
      </c>
      <c r="O1277" s="154" t="s">
        <v>271</v>
      </c>
      <c r="P1277" s="74" t="str">
        <f>""</f>
        <v/>
      </c>
      <c r="Q1277" s="154" t="str">
        <f>""</f>
        <v/>
      </c>
      <c r="R1277" s="74" t="str">
        <f>""</f>
        <v/>
      </c>
      <c r="S1277" s="74" t="str">
        <f>""</f>
        <v/>
      </c>
      <c r="T1277" s="74" t="str">
        <f>""</f>
        <v/>
      </c>
      <c r="U1277" s="74" t="str">
        <f>""</f>
        <v/>
      </c>
      <c r="V1277" s="74" t="str">
        <f>""</f>
        <v/>
      </c>
      <c r="W1277" s="74" t="str">
        <f>""</f>
        <v/>
      </c>
      <c r="X1277" s="74" t="str">
        <f>""</f>
        <v/>
      </c>
      <c r="Y1277" s="74" t="str">
        <f>""</f>
        <v/>
      </c>
      <c r="Z1277" s="74" t="str">
        <f>""</f>
        <v/>
      </c>
    </row>
    <row r="1278" spans="13:26" s="74" customFormat="1" ht="14.25" x14ac:dyDescent="0.2">
      <c r="M1278" s="154" t="str">
        <f>""</f>
        <v/>
      </c>
      <c r="N1278" s="74" t="str">
        <f>""</f>
        <v/>
      </c>
      <c r="O1278" s="154" t="s">
        <v>271</v>
      </c>
      <c r="P1278" s="74" t="str">
        <f>""</f>
        <v/>
      </c>
      <c r="Q1278" s="154" t="str">
        <f>""</f>
        <v/>
      </c>
      <c r="R1278" s="74" t="str">
        <f>""</f>
        <v/>
      </c>
      <c r="S1278" s="74" t="str">
        <f>""</f>
        <v/>
      </c>
      <c r="T1278" s="74" t="str">
        <f>""</f>
        <v/>
      </c>
      <c r="U1278" s="74" t="str">
        <f>""</f>
        <v/>
      </c>
      <c r="V1278" s="74" t="str">
        <f>""</f>
        <v/>
      </c>
      <c r="W1278" s="74" t="str">
        <f>""</f>
        <v/>
      </c>
      <c r="X1278" s="74" t="str">
        <f>""</f>
        <v/>
      </c>
      <c r="Y1278" s="74" t="str">
        <f>""</f>
        <v/>
      </c>
      <c r="Z1278" s="74" t="str">
        <f>""</f>
        <v/>
      </c>
    </row>
    <row r="1279" spans="13:26" s="74" customFormat="1" ht="14.25" x14ac:dyDescent="0.2">
      <c r="M1279" s="154" t="str">
        <f>""</f>
        <v/>
      </c>
      <c r="N1279" s="74" t="str">
        <f>""</f>
        <v/>
      </c>
      <c r="O1279" s="154" t="s">
        <v>271</v>
      </c>
      <c r="P1279" s="74" t="str">
        <f>""</f>
        <v/>
      </c>
      <c r="Q1279" s="154" t="str">
        <f>""</f>
        <v/>
      </c>
      <c r="R1279" s="74" t="str">
        <f>""</f>
        <v/>
      </c>
      <c r="S1279" s="74" t="str">
        <f>""</f>
        <v/>
      </c>
      <c r="T1279" s="74" t="str">
        <f>""</f>
        <v/>
      </c>
      <c r="U1279" s="74" t="str">
        <f>""</f>
        <v/>
      </c>
      <c r="V1279" s="74" t="str">
        <f>""</f>
        <v/>
      </c>
      <c r="W1279" s="74" t="str">
        <f>""</f>
        <v/>
      </c>
      <c r="X1279" s="74" t="str">
        <f>""</f>
        <v/>
      </c>
      <c r="Y1279" s="74" t="str">
        <f>""</f>
        <v/>
      </c>
      <c r="Z1279" s="74" t="str">
        <f>""</f>
        <v/>
      </c>
    </row>
    <row r="1280" spans="13:26" s="74" customFormat="1" ht="14.25" x14ac:dyDescent="0.2">
      <c r="M1280" s="154" t="str">
        <f>""</f>
        <v/>
      </c>
      <c r="N1280" s="74" t="str">
        <f>""</f>
        <v/>
      </c>
      <c r="O1280" s="154" t="s">
        <v>271</v>
      </c>
      <c r="P1280" s="74" t="str">
        <f>""</f>
        <v/>
      </c>
      <c r="Q1280" s="154" t="str">
        <f>""</f>
        <v/>
      </c>
      <c r="R1280" s="74" t="str">
        <f>""</f>
        <v/>
      </c>
      <c r="S1280" s="74" t="str">
        <f>""</f>
        <v/>
      </c>
      <c r="T1280" s="74" t="str">
        <f>""</f>
        <v/>
      </c>
      <c r="U1280" s="74" t="str">
        <f>""</f>
        <v/>
      </c>
      <c r="V1280" s="74" t="str">
        <f>""</f>
        <v/>
      </c>
      <c r="W1280" s="74" t="str">
        <f>""</f>
        <v/>
      </c>
      <c r="X1280" s="74" t="str">
        <f>""</f>
        <v/>
      </c>
      <c r="Y1280" s="74" t="str">
        <f>""</f>
        <v/>
      </c>
      <c r="Z1280" s="74" t="str">
        <f>""</f>
        <v/>
      </c>
    </row>
    <row r="1281" spans="13:26" s="74" customFormat="1" ht="14.25" x14ac:dyDescent="0.2">
      <c r="M1281" s="154" t="str">
        <f>""</f>
        <v/>
      </c>
      <c r="N1281" s="74" t="str">
        <f>""</f>
        <v/>
      </c>
      <c r="O1281" s="154" t="s">
        <v>271</v>
      </c>
      <c r="P1281" s="74" t="str">
        <f>""</f>
        <v/>
      </c>
      <c r="Q1281" s="154" t="str">
        <f>""</f>
        <v/>
      </c>
      <c r="R1281" s="74" t="str">
        <f>""</f>
        <v/>
      </c>
      <c r="S1281" s="74" t="str">
        <f>""</f>
        <v/>
      </c>
      <c r="T1281" s="74" t="str">
        <f>""</f>
        <v/>
      </c>
      <c r="U1281" s="74" t="str">
        <f>""</f>
        <v/>
      </c>
      <c r="V1281" s="74" t="str">
        <f>""</f>
        <v/>
      </c>
      <c r="W1281" s="74" t="str">
        <f>""</f>
        <v/>
      </c>
      <c r="X1281" s="74" t="str">
        <f>""</f>
        <v/>
      </c>
      <c r="Y1281" s="74" t="str">
        <f>""</f>
        <v/>
      </c>
      <c r="Z1281" s="74" t="str">
        <f>""</f>
        <v/>
      </c>
    </row>
    <row r="1282" spans="13:26" s="74" customFormat="1" ht="14.25" x14ac:dyDescent="0.2">
      <c r="M1282" s="154" t="str">
        <f>""</f>
        <v/>
      </c>
      <c r="N1282" s="74" t="str">
        <f>""</f>
        <v/>
      </c>
      <c r="O1282" s="154" t="s">
        <v>271</v>
      </c>
      <c r="P1282" s="74" t="str">
        <f>""</f>
        <v/>
      </c>
      <c r="Q1282" s="154" t="str">
        <f>""</f>
        <v/>
      </c>
      <c r="R1282" s="74" t="str">
        <f>""</f>
        <v/>
      </c>
      <c r="S1282" s="74" t="str">
        <f>""</f>
        <v/>
      </c>
      <c r="T1282" s="74" t="str">
        <f>""</f>
        <v/>
      </c>
      <c r="U1282" s="74" t="str">
        <f>""</f>
        <v/>
      </c>
      <c r="V1282" s="74" t="str">
        <f>""</f>
        <v/>
      </c>
      <c r="W1282" s="74" t="str">
        <f>""</f>
        <v/>
      </c>
      <c r="X1282" s="74" t="str">
        <f>""</f>
        <v/>
      </c>
      <c r="Y1282" s="74" t="str">
        <f>""</f>
        <v/>
      </c>
      <c r="Z1282" s="74" t="str">
        <f>""</f>
        <v/>
      </c>
    </row>
    <row r="1283" spans="13:26" s="74" customFormat="1" ht="14.25" x14ac:dyDescent="0.2">
      <c r="M1283" s="154" t="str">
        <f>""</f>
        <v/>
      </c>
      <c r="N1283" s="74" t="str">
        <f>""</f>
        <v/>
      </c>
      <c r="O1283" s="154" t="s">
        <v>271</v>
      </c>
      <c r="P1283" s="74" t="str">
        <f>""</f>
        <v/>
      </c>
      <c r="Q1283" s="154" t="str">
        <f>""</f>
        <v/>
      </c>
      <c r="R1283" s="74" t="str">
        <f>""</f>
        <v/>
      </c>
      <c r="S1283" s="74" t="str">
        <f>""</f>
        <v/>
      </c>
      <c r="T1283" s="74" t="str">
        <f>""</f>
        <v/>
      </c>
      <c r="U1283" s="74" t="str">
        <f>""</f>
        <v/>
      </c>
      <c r="V1283" s="74" t="str">
        <f>""</f>
        <v/>
      </c>
      <c r="W1283" s="74" t="str">
        <f>""</f>
        <v/>
      </c>
      <c r="X1283" s="74" t="str">
        <f>""</f>
        <v/>
      </c>
      <c r="Y1283" s="74" t="str">
        <f>""</f>
        <v/>
      </c>
      <c r="Z1283" s="74" t="str">
        <f>""</f>
        <v/>
      </c>
    </row>
    <row r="1284" spans="13:26" s="74" customFormat="1" ht="14.25" x14ac:dyDescent="0.2">
      <c r="M1284" s="154" t="str">
        <f>""</f>
        <v/>
      </c>
      <c r="N1284" s="74" t="str">
        <f>""</f>
        <v/>
      </c>
      <c r="O1284" s="154" t="s">
        <v>271</v>
      </c>
      <c r="P1284" s="74" t="str">
        <f>""</f>
        <v/>
      </c>
      <c r="Q1284" s="154" t="str">
        <f>""</f>
        <v/>
      </c>
      <c r="R1284" s="74" t="str">
        <f>""</f>
        <v/>
      </c>
      <c r="S1284" s="74" t="str">
        <f>""</f>
        <v/>
      </c>
      <c r="T1284" s="74" t="str">
        <f>""</f>
        <v/>
      </c>
      <c r="U1284" s="74" t="str">
        <f>""</f>
        <v/>
      </c>
      <c r="V1284" s="74" t="str">
        <f>""</f>
        <v/>
      </c>
      <c r="W1284" s="74" t="str">
        <f>""</f>
        <v/>
      </c>
      <c r="X1284" s="74" t="str">
        <f>""</f>
        <v/>
      </c>
      <c r="Y1284" s="74" t="str">
        <f>""</f>
        <v/>
      </c>
      <c r="Z1284" s="74" t="str">
        <f>""</f>
        <v/>
      </c>
    </row>
    <row r="1285" spans="13:26" s="74" customFormat="1" ht="14.25" x14ac:dyDescent="0.2">
      <c r="M1285" s="154" t="str">
        <f>""</f>
        <v/>
      </c>
      <c r="N1285" s="74" t="str">
        <f>""</f>
        <v/>
      </c>
      <c r="O1285" s="154" t="s">
        <v>271</v>
      </c>
      <c r="P1285" s="74" t="str">
        <f>""</f>
        <v/>
      </c>
      <c r="Q1285" s="154" t="str">
        <f>""</f>
        <v/>
      </c>
      <c r="R1285" s="74" t="str">
        <f>""</f>
        <v/>
      </c>
      <c r="S1285" s="74" t="str">
        <f>""</f>
        <v/>
      </c>
      <c r="T1285" s="74" t="str">
        <f>""</f>
        <v/>
      </c>
      <c r="U1285" s="74" t="str">
        <f>""</f>
        <v/>
      </c>
      <c r="V1285" s="74" t="str">
        <f>""</f>
        <v/>
      </c>
      <c r="W1285" s="74" t="str">
        <f>""</f>
        <v/>
      </c>
      <c r="X1285" s="74" t="str">
        <f>""</f>
        <v/>
      </c>
      <c r="Y1285" s="74" t="str">
        <f>""</f>
        <v/>
      </c>
      <c r="Z1285" s="74" t="str">
        <f>""</f>
        <v/>
      </c>
    </row>
    <row r="1286" spans="13:26" s="74" customFormat="1" ht="14.25" x14ac:dyDescent="0.2">
      <c r="M1286" s="154" t="str">
        <f>""</f>
        <v/>
      </c>
      <c r="N1286" s="74" t="str">
        <f>""</f>
        <v/>
      </c>
      <c r="O1286" s="154" t="s">
        <v>271</v>
      </c>
      <c r="P1286" s="74" t="str">
        <f>""</f>
        <v/>
      </c>
      <c r="Q1286" s="154" t="str">
        <f>""</f>
        <v/>
      </c>
      <c r="R1286" s="74" t="str">
        <f>""</f>
        <v/>
      </c>
      <c r="S1286" s="74" t="str">
        <f>""</f>
        <v/>
      </c>
      <c r="T1286" s="74" t="str">
        <f>""</f>
        <v/>
      </c>
      <c r="U1286" s="74" t="str">
        <f>""</f>
        <v/>
      </c>
      <c r="V1286" s="74" t="str">
        <f>""</f>
        <v/>
      </c>
      <c r="W1286" s="74" t="str">
        <f>""</f>
        <v/>
      </c>
      <c r="X1286" s="74" t="str">
        <f>""</f>
        <v/>
      </c>
      <c r="Y1286" s="74" t="str">
        <f>""</f>
        <v/>
      </c>
      <c r="Z1286" s="74" t="str">
        <f>""</f>
        <v/>
      </c>
    </row>
    <row r="1287" spans="13:26" s="74" customFormat="1" ht="14.25" x14ac:dyDescent="0.2">
      <c r="M1287" s="154" t="str">
        <f>""</f>
        <v/>
      </c>
      <c r="N1287" s="74" t="str">
        <f>""</f>
        <v/>
      </c>
      <c r="O1287" s="154" t="s">
        <v>271</v>
      </c>
      <c r="P1287" s="74" t="str">
        <f>""</f>
        <v/>
      </c>
      <c r="Q1287" s="154" t="str">
        <f>""</f>
        <v/>
      </c>
      <c r="R1287" s="74" t="str">
        <f>""</f>
        <v/>
      </c>
      <c r="S1287" s="74" t="str">
        <f>""</f>
        <v/>
      </c>
      <c r="T1287" s="74" t="str">
        <f>""</f>
        <v/>
      </c>
      <c r="U1287" s="74" t="str">
        <f>""</f>
        <v/>
      </c>
      <c r="V1287" s="74" t="str">
        <f>""</f>
        <v/>
      </c>
      <c r="W1287" s="74" t="str">
        <f>""</f>
        <v/>
      </c>
      <c r="X1287" s="74" t="str">
        <f>""</f>
        <v/>
      </c>
      <c r="Y1287" s="74" t="str">
        <f>""</f>
        <v/>
      </c>
      <c r="Z1287" s="74" t="str">
        <f>""</f>
        <v/>
      </c>
    </row>
    <row r="1288" spans="13:26" s="74" customFormat="1" ht="14.25" x14ac:dyDescent="0.2">
      <c r="M1288" s="154" t="str">
        <f>""</f>
        <v/>
      </c>
      <c r="N1288" s="74" t="str">
        <f>""</f>
        <v/>
      </c>
      <c r="O1288" s="154" t="s">
        <v>271</v>
      </c>
      <c r="P1288" s="74" t="str">
        <f>""</f>
        <v/>
      </c>
      <c r="Q1288" s="154" t="str">
        <f>""</f>
        <v/>
      </c>
      <c r="R1288" s="74" t="str">
        <f>""</f>
        <v/>
      </c>
      <c r="S1288" s="74" t="str">
        <f>""</f>
        <v/>
      </c>
      <c r="T1288" s="74" t="str">
        <f>""</f>
        <v/>
      </c>
      <c r="U1288" s="74" t="str">
        <f>""</f>
        <v/>
      </c>
      <c r="V1288" s="74" t="str">
        <f>""</f>
        <v/>
      </c>
      <c r="W1288" s="74" t="str">
        <f>""</f>
        <v/>
      </c>
      <c r="X1288" s="74" t="str">
        <f>""</f>
        <v/>
      </c>
      <c r="Y1288" s="74" t="str">
        <f>""</f>
        <v/>
      </c>
      <c r="Z1288" s="74" t="str">
        <f>""</f>
        <v/>
      </c>
    </row>
    <row r="1289" spans="13:26" s="74" customFormat="1" ht="14.25" x14ac:dyDescent="0.2">
      <c r="M1289" s="154" t="str">
        <f>""</f>
        <v/>
      </c>
      <c r="N1289" s="74" t="str">
        <f>""</f>
        <v/>
      </c>
      <c r="O1289" s="154" t="s">
        <v>271</v>
      </c>
      <c r="P1289" s="74" t="str">
        <f>""</f>
        <v/>
      </c>
      <c r="Q1289" s="154" t="str">
        <f>""</f>
        <v/>
      </c>
      <c r="R1289" s="74" t="str">
        <f>""</f>
        <v/>
      </c>
      <c r="S1289" s="74" t="str">
        <f>""</f>
        <v/>
      </c>
      <c r="T1289" s="74" t="str">
        <f>""</f>
        <v/>
      </c>
      <c r="U1289" s="74" t="str">
        <f>""</f>
        <v/>
      </c>
      <c r="V1289" s="74" t="str">
        <f>""</f>
        <v/>
      </c>
      <c r="W1289" s="74" t="str">
        <f>""</f>
        <v/>
      </c>
      <c r="X1289" s="74" t="str">
        <f>""</f>
        <v/>
      </c>
      <c r="Y1289" s="74" t="str">
        <f>""</f>
        <v/>
      </c>
      <c r="Z1289" s="74" t="str">
        <f>""</f>
        <v/>
      </c>
    </row>
    <row r="1290" spans="13:26" s="74" customFormat="1" ht="14.25" x14ac:dyDescent="0.2">
      <c r="M1290" s="154" t="str">
        <f>""</f>
        <v/>
      </c>
      <c r="N1290" s="74" t="str">
        <f>""</f>
        <v/>
      </c>
      <c r="O1290" s="154" t="s">
        <v>271</v>
      </c>
      <c r="P1290" s="74" t="str">
        <f>""</f>
        <v/>
      </c>
      <c r="Q1290" s="154" t="str">
        <f>""</f>
        <v/>
      </c>
      <c r="R1290" s="74" t="str">
        <f>""</f>
        <v/>
      </c>
      <c r="S1290" s="74" t="str">
        <f>""</f>
        <v/>
      </c>
      <c r="T1290" s="74" t="str">
        <f>""</f>
        <v/>
      </c>
      <c r="U1290" s="74" t="str">
        <f>""</f>
        <v/>
      </c>
      <c r="V1290" s="74" t="str">
        <f>""</f>
        <v/>
      </c>
      <c r="W1290" s="74" t="str">
        <f>""</f>
        <v/>
      </c>
      <c r="X1290" s="74" t="str">
        <f>""</f>
        <v/>
      </c>
      <c r="Y1290" s="74" t="str">
        <f>""</f>
        <v/>
      </c>
      <c r="Z1290" s="74" t="str">
        <f>""</f>
        <v/>
      </c>
    </row>
    <row r="1291" spans="13:26" s="74" customFormat="1" ht="14.25" x14ac:dyDescent="0.2">
      <c r="M1291" s="154" t="str">
        <f>""</f>
        <v/>
      </c>
      <c r="N1291" s="74" t="str">
        <f>""</f>
        <v/>
      </c>
      <c r="O1291" s="154" t="s">
        <v>271</v>
      </c>
      <c r="P1291" s="74" t="str">
        <f>""</f>
        <v/>
      </c>
      <c r="Q1291" s="154" t="str">
        <f>""</f>
        <v/>
      </c>
      <c r="R1291" s="74" t="str">
        <f>""</f>
        <v/>
      </c>
      <c r="S1291" s="74" t="str">
        <f>""</f>
        <v/>
      </c>
      <c r="T1291" s="74" t="str">
        <f>""</f>
        <v/>
      </c>
      <c r="U1291" s="74" t="str">
        <f>""</f>
        <v/>
      </c>
      <c r="V1291" s="74" t="str">
        <f>""</f>
        <v/>
      </c>
      <c r="W1291" s="74" t="str">
        <f>""</f>
        <v/>
      </c>
      <c r="X1291" s="74" t="str">
        <f>""</f>
        <v/>
      </c>
      <c r="Y1291" s="74" t="str">
        <f>""</f>
        <v/>
      </c>
      <c r="Z1291" s="74" t="str">
        <f>""</f>
        <v/>
      </c>
    </row>
    <row r="1292" spans="13:26" s="74" customFormat="1" ht="14.25" x14ac:dyDescent="0.2">
      <c r="M1292" s="154" t="str">
        <f>""</f>
        <v/>
      </c>
      <c r="N1292" s="74" t="str">
        <f>""</f>
        <v/>
      </c>
      <c r="O1292" s="154" t="s">
        <v>271</v>
      </c>
      <c r="P1292" s="74" t="str">
        <f>""</f>
        <v/>
      </c>
      <c r="Q1292" s="154" t="str">
        <f>""</f>
        <v/>
      </c>
      <c r="R1292" s="74" t="str">
        <f>""</f>
        <v/>
      </c>
      <c r="S1292" s="74" t="str">
        <f>""</f>
        <v/>
      </c>
      <c r="T1292" s="74" t="str">
        <f>""</f>
        <v/>
      </c>
      <c r="U1292" s="74" t="str">
        <f>""</f>
        <v/>
      </c>
      <c r="V1292" s="74" t="str">
        <f>""</f>
        <v/>
      </c>
      <c r="W1292" s="74" t="str">
        <f>""</f>
        <v/>
      </c>
      <c r="X1292" s="74" t="str">
        <f>""</f>
        <v/>
      </c>
      <c r="Y1292" s="74" t="str">
        <f>""</f>
        <v/>
      </c>
      <c r="Z1292" s="74" t="str">
        <f>""</f>
        <v/>
      </c>
    </row>
    <row r="1293" spans="13:26" s="74" customFormat="1" ht="14.25" x14ac:dyDescent="0.2">
      <c r="M1293" s="154" t="str">
        <f>""</f>
        <v/>
      </c>
      <c r="N1293" s="74" t="str">
        <f>""</f>
        <v/>
      </c>
      <c r="O1293" s="154" t="s">
        <v>271</v>
      </c>
      <c r="P1293" s="74" t="str">
        <f>""</f>
        <v/>
      </c>
      <c r="Q1293" s="154" t="str">
        <f>""</f>
        <v/>
      </c>
      <c r="R1293" s="74" t="str">
        <f>""</f>
        <v/>
      </c>
      <c r="S1293" s="74" t="str">
        <f>""</f>
        <v/>
      </c>
      <c r="T1293" s="74" t="str">
        <f>""</f>
        <v/>
      </c>
      <c r="U1293" s="74" t="str">
        <f>""</f>
        <v/>
      </c>
      <c r="V1293" s="74" t="str">
        <f>""</f>
        <v/>
      </c>
      <c r="W1293" s="74" t="str">
        <f>""</f>
        <v/>
      </c>
      <c r="X1293" s="74" t="str">
        <f>""</f>
        <v/>
      </c>
      <c r="Y1293" s="74" t="str">
        <f>""</f>
        <v/>
      </c>
      <c r="Z1293" s="74" t="str">
        <f>""</f>
        <v/>
      </c>
    </row>
    <row r="1294" spans="13:26" s="74" customFormat="1" ht="14.25" x14ac:dyDescent="0.2">
      <c r="M1294" s="154" t="str">
        <f>""</f>
        <v/>
      </c>
      <c r="N1294" s="74" t="str">
        <f>""</f>
        <v/>
      </c>
      <c r="O1294" s="154" t="s">
        <v>271</v>
      </c>
      <c r="P1294" s="74" t="str">
        <f>""</f>
        <v/>
      </c>
      <c r="Q1294" s="154" t="str">
        <f>""</f>
        <v/>
      </c>
      <c r="R1294" s="74" t="str">
        <f>""</f>
        <v/>
      </c>
      <c r="S1294" s="74" t="str">
        <f>""</f>
        <v/>
      </c>
      <c r="T1294" s="74" t="str">
        <f>""</f>
        <v/>
      </c>
      <c r="U1294" s="74" t="str">
        <f>""</f>
        <v/>
      </c>
      <c r="V1294" s="74" t="str">
        <f>""</f>
        <v/>
      </c>
      <c r="W1294" s="74" t="str">
        <f>""</f>
        <v/>
      </c>
      <c r="X1294" s="74" t="str">
        <f>""</f>
        <v/>
      </c>
      <c r="Y1294" s="74" t="str">
        <f>""</f>
        <v/>
      </c>
      <c r="Z1294" s="74" t="str">
        <f>""</f>
        <v/>
      </c>
    </row>
    <row r="1295" spans="13:26" s="74" customFormat="1" ht="14.25" x14ac:dyDescent="0.2">
      <c r="M1295" s="154" t="str">
        <f>""</f>
        <v/>
      </c>
      <c r="N1295" s="74" t="str">
        <f>""</f>
        <v/>
      </c>
      <c r="O1295" s="154" t="s">
        <v>271</v>
      </c>
      <c r="P1295" s="74" t="str">
        <f>""</f>
        <v/>
      </c>
      <c r="Q1295" s="154" t="str">
        <f>""</f>
        <v/>
      </c>
      <c r="R1295" s="74" t="str">
        <f>""</f>
        <v/>
      </c>
      <c r="S1295" s="74" t="str">
        <f>""</f>
        <v/>
      </c>
      <c r="T1295" s="74" t="str">
        <f>""</f>
        <v/>
      </c>
      <c r="U1295" s="74" t="str">
        <f>""</f>
        <v/>
      </c>
      <c r="V1295" s="74" t="str">
        <f>""</f>
        <v/>
      </c>
      <c r="W1295" s="74" t="str">
        <f>""</f>
        <v/>
      </c>
      <c r="X1295" s="74" t="str">
        <f>""</f>
        <v/>
      </c>
      <c r="Y1295" s="74" t="str">
        <f>""</f>
        <v/>
      </c>
      <c r="Z1295" s="74" t="str">
        <f>""</f>
        <v/>
      </c>
    </row>
    <row r="1296" spans="13:26" s="74" customFormat="1" ht="14.25" x14ac:dyDescent="0.2">
      <c r="M1296" s="154" t="str">
        <f>""</f>
        <v/>
      </c>
      <c r="N1296" s="74" t="str">
        <f>""</f>
        <v/>
      </c>
      <c r="O1296" s="154" t="s">
        <v>271</v>
      </c>
      <c r="P1296" s="74" t="str">
        <f>""</f>
        <v/>
      </c>
      <c r="Q1296" s="154" t="str">
        <f>""</f>
        <v/>
      </c>
      <c r="R1296" s="74" t="str">
        <f>""</f>
        <v/>
      </c>
      <c r="S1296" s="74" t="str">
        <f>""</f>
        <v/>
      </c>
      <c r="T1296" s="74" t="str">
        <f>""</f>
        <v/>
      </c>
      <c r="U1296" s="74" t="str">
        <f>""</f>
        <v/>
      </c>
      <c r="V1296" s="74" t="str">
        <f>""</f>
        <v/>
      </c>
      <c r="W1296" s="74" t="str">
        <f>""</f>
        <v/>
      </c>
      <c r="X1296" s="74" t="str">
        <f>""</f>
        <v/>
      </c>
      <c r="Y1296" s="74" t="str">
        <f>""</f>
        <v/>
      </c>
      <c r="Z1296" s="74" t="str">
        <f>""</f>
        <v/>
      </c>
    </row>
    <row r="1297" spans="13:26" s="74" customFormat="1" ht="14.25" x14ac:dyDescent="0.2">
      <c r="M1297" s="154" t="str">
        <f>""</f>
        <v/>
      </c>
      <c r="N1297" s="74" t="str">
        <f>""</f>
        <v/>
      </c>
      <c r="O1297" s="154" t="s">
        <v>271</v>
      </c>
      <c r="P1297" s="74" t="str">
        <f>""</f>
        <v/>
      </c>
      <c r="Q1297" s="154" t="str">
        <f>""</f>
        <v/>
      </c>
      <c r="R1297" s="74" t="str">
        <f>""</f>
        <v/>
      </c>
      <c r="S1297" s="74" t="str">
        <f>""</f>
        <v/>
      </c>
      <c r="T1297" s="74" t="str">
        <f>""</f>
        <v/>
      </c>
      <c r="U1297" s="74" t="str">
        <f>""</f>
        <v/>
      </c>
      <c r="V1297" s="74" t="str">
        <f>""</f>
        <v/>
      </c>
      <c r="W1297" s="74" t="str">
        <f>""</f>
        <v/>
      </c>
      <c r="X1297" s="74" t="str">
        <f>""</f>
        <v/>
      </c>
      <c r="Y1297" s="74" t="str">
        <f>""</f>
        <v/>
      </c>
      <c r="Z1297" s="74" t="str">
        <f>""</f>
        <v/>
      </c>
    </row>
    <row r="1298" spans="13:26" s="74" customFormat="1" ht="14.25" x14ac:dyDescent="0.2">
      <c r="M1298" s="154" t="str">
        <f>""</f>
        <v/>
      </c>
      <c r="N1298" s="74" t="str">
        <f>""</f>
        <v/>
      </c>
      <c r="O1298" s="154" t="s">
        <v>271</v>
      </c>
      <c r="P1298" s="74" t="str">
        <f>""</f>
        <v/>
      </c>
      <c r="Q1298" s="154" t="str">
        <f>""</f>
        <v/>
      </c>
      <c r="R1298" s="74" t="str">
        <f>""</f>
        <v/>
      </c>
      <c r="S1298" s="74" t="str">
        <f>""</f>
        <v/>
      </c>
      <c r="T1298" s="74" t="str">
        <f>""</f>
        <v/>
      </c>
      <c r="U1298" s="74" t="str">
        <f>""</f>
        <v/>
      </c>
      <c r="V1298" s="74" t="str">
        <f>""</f>
        <v/>
      </c>
      <c r="W1298" s="74" t="str">
        <f>""</f>
        <v/>
      </c>
      <c r="X1298" s="74" t="str">
        <f>""</f>
        <v/>
      </c>
      <c r="Y1298" s="74" t="str">
        <f>""</f>
        <v/>
      </c>
      <c r="Z1298" s="74" t="str">
        <f>""</f>
        <v/>
      </c>
    </row>
    <row r="1299" spans="13:26" s="74" customFormat="1" ht="14.25" x14ac:dyDescent="0.2">
      <c r="M1299" s="154" t="str">
        <f>""</f>
        <v/>
      </c>
      <c r="N1299" s="74" t="str">
        <f>""</f>
        <v/>
      </c>
      <c r="O1299" s="154" t="s">
        <v>271</v>
      </c>
      <c r="P1299" s="74" t="str">
        <f>""</f>
        <v/>
      </c>
      <c r="Q1299" s="154" t="str">
        <f>""</f>
        <v/>
      </c>
      <c r="R1299" s="74" t="str">
        <f>""</f>
        <v/>
      </c>
      <c r="S1299" s="74" t="str">
        <f>""</f>
        <v/>
      </c>
      <c r="T1299" s="74" t="str">
        <f>""</f>
        <v/>
      </c>
      <c r="U1299" s="74" t="str">
        <f>""</f>
        <v/>
      </c>
      <c r="V1299" s="74" t="str">
        <f>""</f>
        <v/>
      </c>
      <c r="W1299" s="74" t="str">
        <f>""</f>
        <v/>
      </c>
      <c r="X1299" s="74" t="str">
        <f>""</f>
        <v/>
      </c>
      <c r="Y1299" s="74" t="str">
        <f>""</f>
        <v/>
      </c>
      <c r="Z1299" s="74" t="str">
        <f>""</f>
        <v/>
      </c>
    </row>
    <row r="1300" spans="13:26" s="74" customFormat="1" ht="14.25" x14ac:dyDescent="0.2">
      <c r="M1300" s="154" t="str">
        <f>""</f>
        <v/>
      </c>
      <c r="N1300" s="74" t="str">
        <f>""</f>
        <v/>
      </c>
      <c r="O1300" s="154" t="s">
        <v>271</v>
      </c>
      <c r="P1300" s="74" t="str">
        <f>""</f>
        <v/>
      </c>
      <c r="Q1300" s="154" t="str">
        <f>""</f>
        <v/>
      </c>
      <c r="R1300" s="74" t="str">
        <f>""</f>
        <v/>
      </c>
      <c r="S1300" s="74" t="str">
        <f>""</f>
        <v/>
      </c>
      <c r="T1300" s="74" t="str">
        <f>""</f>
        <v/>
      </c>
      <c r="U1300" s="74" t="str">
        <f>""</f>
        <v/>
      </c>
      <c r="V1300" s="74" t="str">
        <f>""</f>
        <v/>
      </c>
      <c r="W1300" s="74" t="str">
        <f>""</f>
        <v/>
      </c>
      <c r="X1300" s="74" t="str">
        <f>""</f>
        <v/>
      </c>
      <c r="Y1300" s="74" t="str">
        <f>""</f>
        <v/>
      </c>
      <c r="Z1300" s="74" t="str">
        <f>""</f>
        <v/>
      </c>
    </row>
    <row r="1301" spans="13:26" s="74" customFormat="1" ht="14.25" x14ac:dyDescent="0.2">
      <c r="M1301" s="154" t="str">
        <f>""</f>
        <v/>
      </c>
      <c r="N1301" s="74" t="str">
        <f>""</f>
        <v/>
      </c>
      <c r="O1301" s="154" t="s">
        <v>271</v>
      </c>
      <c r="P1301" s="74" t="str">
        <f>""</f>
        <v/>
      </c>
      <c r="Q1301" s="154" t="str">
        <f>""</f>
        <v/>
      </c>
      <c r="R1301" s="74" t="str">
        <f>""</f>
        <v/>
      </c>
      <c r="S1301" s="74" t="str">
        <f>""</f>
        <v/>
      </c>
      <c r="T1301" s="74" t="str">
        <f>""</f>
        <v/>
      </c>
      <c r="U1301" s="74" t="str">
        <f>""</f>
        <v/>
      </c>
      <c r="V1301" s="74" t="str">
        <f>""</f>
        <v/>
      </c>
      <c r="W1301" s="74" t="str">
        <f>""</f>
        <v/>
      </c>
      <c r="X1301" s="74" t="str">
        <f>""</f>
        <v/>
      </c>
      <c r="Y1301" s="74" t="str">
        <f>""</f>
        <v/>
      </c>
      <c r="Z1301" s="74" t="str">
        <f>""</f>
        <v/>
      </c>
    </row>
    <row r="1302" spans="13:26" s="74" customFormat="1" ht="14.25" x14ac:dyDescent="0.2">
      <c r="M1302" s="154" t="str">
        <f>""</f>
        <v/>
      </c>
      <c r="N1302" s="74" t="str">
        <f>""</f>
        <v/>
      </c>
      <c r="O1302" s="154" t="s">
        <v>271</v>
      </c>
      <c r="P1302" s="74" t="str">
        <f>""</f>
        <v/>
      </c>
      <c r="Q1302" s="154" t="str">
        <f>""</f>
        <v/>
      </c>
      <c r="R1302" s="74" t="str">
        <f>""</f>
        <v/>
      </c>
      <c r="S1302" s="74" t="str">
        <f>""</f>
        <v/>
      </c>
      <c r="T1302" s="74" t="str">
        <f>""</f>
        <v/>
      </c>
      <c r="U1302" s="74" t="str">
        <f>""</f>
        <v/>
      </c>
      <c r="V1302" s="74" t="str">
        <f>""</f>
        <v/>
      </c>
      <c r="W1302" s="74" t="str">
        <f>""</f>
        <v/>
      </c>
      <c r="X1302" s="74" t="str">
        <f>""</f>
        <v/>
      </c>
      <c r="Y1302" s="74" t="str">
        <f>""</f>
        <v/>
      </c>
      <c r="Z1302" s="74" t="str">
        <f>""</f>
        <v/>
      </c>
    </row>
    <row r="1303" spans="13:26" s="74" customFormat="1" ht="14.25" x14ac:dyDescent="0.2">
      <c r="M1303" s="154" t="str">
        <f>""</f>
        <v/>
      </c>
      <c r="N1303" s="74" t="str">
        <f>""</f>
        <v/>
      </c>
      <c r="O1303" s="154" t="s">
        <v>271</v>
      </c>
      <c r="P1303" s="74" t="str">
        <f>""</f>
        <v/>
      </c>
      <c r="Q1303" s="154" t="str">
        <f>""</f>
        <v/>
      </c>
      <c r="R1303" s="74" t="str">
        <f>""</f>
        <v/>
      </c>
      <c r="S1303" s="74" t="str">
        <f>""</f>
        <v/>
      </c>
      <c r="T1303" s="74" t="str">
        <f>""</f>
        <v/>
      </c>
      <c r="U1303" s="74" t="str">
        <f>""</f>
        <v/>
      </c>
      <c r="V1303" s="74" t="str">
        <f>""</f>
        <v/>
      </c>
      <c r="W1303" s="74" t="str">
        <f>""</f>
        <v/>
      </c>
      <c r="X1303" s="74" t="str">
        <f>""</f>
        <v/>
      </c>
      <c r="Y1303" s="74" t="str">
        <f>""</f>
        <v/>
      </c>
      <c r="Z1303" s="74" t="str">
        <f>""</f>
        <v/>
      </c>
    </row>
    <row r="1304" spans="13:26" s="74" customFormat="1" ht="14.25" x14ac:dyDescent="0.2">
      <c r="M1304" s="154" t="str">
        <f>""</f>
        <v/>
      </c>
      <c r="N1304" s="74" t="str">
        <f>""</f>
        <v/>
      </c>
      <c r="O1304" s="154" t="s">
        <v>271</v>
      </c>
      <c r="P1304" s="74" t="str">
        <f>""</f>
        <v/>
      </c>
      <c r="Q1304" s="154" t="str">
        <f>""</f>
        <v/>
      </c>
      <c r="R1304" s="74" t="str">
        <f>""</f>
        <v/>
      </c>
      <c r="S1304" s="74" t="str">
        <f>""</f>
        <v/>
      </c>
      <c r="T1304" s="74" t="str">
        <f>""</f>
        <v/>
      </c>
      <c r="U1304" s="74" t="str">
        <f>""</f>
        <v/>
      </c>
      <c r="V1304" s="74" t="str">
        <f>""</f>
        <v/>
      </c>
      <c r="W1304" s="74" t="str">
        <f>""</f>
        <v/>
      </c>
      <c r="X1304" s="74" t="str">
        <f>""</f>
        <v/>
      </c>
      <c r="Y1304" s="74" t="str">
        <f>""</f>
        <v/>
      </c>
      <c r="Z1304" s="74" t="str">
        <f>""</f>
        <v/>
      </c>
    </row>
    <row r="1305" spans="13:26" s="74" customFormat="1" ht="14.25" x14ac:dyDescent="0.2">
      <c r="M1305" s="154" t="str">
        <f>""</f>
        <v/>
      </c>
      <c r="N1305" s="74" t="str">
        <f>""</f>
        <v/>
      </c>
      <c r="O1305" s="154" t="s">
        <v>271</v>
      </c>
      <c r="P1305" s="74" t="str">
        <f>""</f>
        <v/>
      </c>
      <c r="Q1305" s="154" t="str">
        <f>""</f>
        <v/>
      </c>
      <c r="R1305" s="74" t="str">
        <f>""</f>
        <v/>
      </c>
      <c r="S1305" s="74" t="str">
        <f>""</f>
        <v/>
      </c>
      <c r="T1305" s="74" t="str">
        <f>""</f>
        <v/>
      </c>
      <c r="U1305" s="74" t="str">
        <f>""</f>
        <v/>
      </c>
      <c r="V1305" s="74" t="str">
        <f>""</f>
        <v/>
      </c>
      <c r="W1305" s="74" t="str">
        <f>""</f>
        <v/>
      </c>
      <c r="X1305" s="74" t="str">
        <f>""</f>
        <v/>
      </c>
      <c r="Y1305" s="74" t="str">
        <f>""</f>
        <v/>
      </c>
      <c r="Z1305" s="74" t="str">
        <f>""</f>
        <v/>
      </c>
    </row>
    <row r="1306" spans="13:26" s="74" customFormat="1" ht="14.25" x14ac:dyDescent="0.2">
      <c r="M1306" s="154" t="str">
        <f>""</f>
        <v/>
      </c>
      <c r="N1306" s="74" t="str">
        <f>""</f>
        <v/>
      </c>
      <c r="O1306" s="154" t="s">
        <v>271</v>
      </c>
      <c r="P1306" s="74" t="str">
        <f>""</f>
        <v/>
      </c>
      <c r="Q1306" s="154" t="str">
        <f>""</f>
        <v/>
      </c>
      <c r="R1306" s="74" t="str">
        <f>""</f>
        <v/>
      </c>
      <c r="S1306" s="74" t="str">
        <f>""</f>
        <v/>
      </c>
      <c r="T1306" s="74" t="str">
        <f>""</f>
        <v/>
      </c>
      <c r="U1306" s="74" t="str">
        <f>""</f>
        <v/>
      </c>
      <c r="V1306" s="74" t="str">
        <f>""</f>
        <v/>
      </c>
      <c r="W1306" s="74" t="str">
        <f>""</f>
        <v/>
      </c>
      <c r="X1306" s="74" t="str">
        <f>""</f>
        <v/>
      </c>
      <c r="Y1306" s="74" t="str">
        <f>""</f>
        <v/>
      </c>
      <c r="Z1306" s="74" t="str">
        <f>""</f>
        <v/>
      </c>
    </row>
    <row r="1307" spans="13:26" s="74" customFormat="1" ht="14.25" x14ac:dyDescent="0.2">
      <c r="M1307" s="154" t="str">
        <f>""</f>
        <v/>
      </c>
      <c r="N1307" s="74" t="str">
        <f>""</f>
        <v/>
      </c>
      <c r="O1307" s="154" t="s">
        <v>271</v>
      </c>
      <c r="P1307" s="74" t="str">
        <f>""</f>
        <v/>
      </c>
      <c r="Q1307" s="154" t="str">
        <f>""</f>
        <v/>
      </c>
      <c r="R1307" s="74" t="str">
        <f>""</f>
        <v/>
      </c>
      <c r="S1307" s="74" t="str">
        <f>""</f>
        <v/>
      </c>
      <c r="T1307" s="74" t="str">
        <f>""</f>
        <v/>
      </c>
      <c r="U1307" s="74" t="str">
        <f>""</f>
        <v/>
      </c>
      <c r="V1307" s="74" t="str">
        <f>""</f>
        <v/>
      </c>
      <c r="W1307" s="74" t="str">
        <f>""</f>
        <v/>
      </c>
      <c r="X1307" s="74" t="str">
        <f>""</f>
        <v/>
      </c>
      <c r="Y1307" s="74" t="str">
        <f>""</f>
        <v/>
      </c>
      <c r="Z1307" s="74" t="str">
        <f>""</f>
        <v/>
      </c>
    </row>
    <row r="1308" spans="13:26" s="74" customFormat="1" ht="14.25" x14ac:dyDescent="0.2">
      <c r="M1308" s="154" t="str">
        <f>""</f>
        <v/>
      </c>
      <c r="N1308" s="74" t="str">
        <f>""</f>
        <v/>
      </c>
      <c r="O1308" s="154" t="s">
        <v>271</v>
      </c>
      <c r="P1308" s="74" t="str">
        <f>""</f>
        <v/>
      </c>
      <c r="Q1308" s="154" t="str">
        <f>""</f>
        <v/>
      </c>
      <c r="R1308" s="74" t="str">
        <f>""</f>
        <v/>
      </c>
      <c r="S1308" s="74" t="str">
        <f>""</f>
        <v/>
      </c>
      <c r="T1308" s="74" t="str">
        <f>""</f>
        <v/>
      </c>
      <c r="U1308" s="74" t="str">
        <f>""</f>
        <v/>
      </c>
      <c r="V1308" s="74" t="str">
        <f>""</f>
        <v/>
      </c>
      <c r="W1308" s="74" t="str">
        <f>""</f>
        <v/>
      </c>
      <c r="X1308" s="74" t="str">
        <f>""</f>
        <v/>
      </c>
      <c r="Y1308" s="74" t="str">
        <f>""</f>
        <v/>
      </c>
      <c r="Z1308" s="74" t="str">
        <f>""</f>
        <v/>
      </c>
    </row>
    <row r="1309" spans="13:26" s="74" customFormat="1" ht="14.25" x14ac:dyDescent="0.2">
      <c r="M1309" s="154" t="str">
        <f>""</f>
        <v/>
      </c>
      <c r="N1309" s="74" t="str">
        <f>""</f>
        <v/>
      </c>
      <c r="O1309" s="154" t="s">
        <v>271</v>
      </c>
      <c r="P1309" s="74" t="str">
        <f>""</f>
        <v/>
      </c>
      <c r="Q1309" s="154" t="str">
        <f>""</f>
        <v/>
      </c>
      <c r="R1309" s="74" t="str">
        <f>""</f>
        <v/>
      </c>
      <c r="S1309" s="74" t="str">
        <f>""</f>
        <v/>
      </c>
      <c r="T1309" s="74" t="str">
        <f>""</f>
        <v/>
      </c>
      <c r="U1309" s="74" t="str">
        <f>""</f>
        <v/>
      </c>
      <c r="V1309" s="74" t="str">
        <f>""</f>
        <v/>
      </c>
      <c r="W1309" s="74" t="str">
        <f>""</f>
        <v/>
      </c>
      <c r="X1309" s="74" t="str">
        <f>""</f>
        <v/>
      </c>
      <c r="Y1309" s="74" t="str">
        <f>""</f>
        <v/>
      </c>
      <c r="Z1309" s="74" t="str">
        <f>""</f>
        <v/>
      </c>
    </row>
    <row r="1310" spans="13:26" s="74" customFormat="1" ht="14.25" x14ac:dyDescent="0.2">
      <c r="M1310" s="154" t="str">
        <f>""</f>
        <v/>
      </c>
      <c r="N1310" s="74" t="str">
        <f>""</f>
        <v/>
      </c>
      <c r="O1310" s="154" t="s">
        <v>271</v>
      </c>
      <c r="P1310" s="74" t="str">
        <f>""</f>
        <v/>
      </c>
      <c r="Q1310" s="154" t="str">
        <f>""</f>
        <v/>
      </c>
      <c r="R1310" s="74" t="str">
        <f>""</f>
        <v/>
      </c>
      <c r="S1310" s="74" t="str">
        <f>""</f>
        <v/>
      </c>
      <c r="T1310" s="74" t="str">
        <f>""</f>
        <v/>
      </c>
      <c r="U1310" s="74" t="str">
        <f>""</f>
        <v/>
      </c>
      <c r="V1310" s="74" t="str">
        <f>""</f>
        <v/>
      </c>
      <c r="W1310" s="74" t="str">
        <f>""</f>
        <v/>
      </c>
      <c r="X1310" s="74" t="str">
        <f>""</f>
        <v/>
      </c>
      <c r="Y1310" s="74" t="str">
        <f>""</f>
        <v/>
      </c>
      <c r="Z1310" s="74" t="str">
        <f>""</f>
        <v/>
      </c>
    </row>
    <row r="1311" spans="13:26" s="74" customFormat="1" ht="14.25" x14ac:dyDescent="0.2">
      <c r="M1311" s="154" t="str">
        <f>""</f>
        <v/>
      </c>
      <c r="N1311" s="74" t="str">
        <f>""</f>
        <v/>
      </c>
      <c r="O1311" s="154" t="s">
        <v>271</v>
      </c>
      <c r="P1311" s="74" t="str">
        <f>""</f>
        <v/>
      </c>
      <c r="Q1311" s="154" t="str">
        <f>""</f>
        <v/>
      </c>
      <c r="R1311" s="74" t="str">
        <f>""</f>
        <v/>
      </c>
      <c r="S1311" s="74" t="str">
        <f>""</f>
        <v/>
      </c>
      <c r="T1311" s="74" t="str">
        <f>""</f>
        <v/>
      </c>
      <c r="U1311" s="74" t="str">
        <f>""</f>
        <v/>
      </c>
      <c r="V1311" s="74" t="str">
        <f>""</f>
        <v/>
      </c>
      <c r="W1311" s="74" t="str">
        <f>""</f>
        <v/>
      </c>
      <c r="X1311" s="74" t="str">
        <f>""</f>
        <v/>
      </c>
      <c r="Y1311" s="74" t="str">
        <f>""</f>
        <v/>
      </c>
      <c r="Z1311" s="74" t="str">
        <f>""</f>
        <v/>
      </c>
    </row>
    <row r="1312" spans="13:26" s="74" customFormat="1" ht="14.25" x14ac:dyDescent="0.2">
      <c r="M1312" s="154" t="str">
        <f>""</f>
        <v/>
      </c>
      <c r="N1312" s="74" t="str">
        <f>""</f>
        <v/>
      </c>
      <c r="O1312" s="154" t="s">
        <v>271</v>
      </c>
      <c r="P1312" s="74" t="str">
        <f>""</f>
        <v/>
      </c>
      <c r="Q1312" s="154" t="str">
        <f>""</f>
        <v/>
      </c>
      <c r="R1312" s="74" t="str">
        <f>""</f>
        <v/>
      </c>
      <c r="S1312" s="74" t="str">
        <f>""</f>
        <v/>
      </c>
      <c r="T1312" s="74" t="str">
        <f>""</f>
        <v/>
      </c>
      <c r="U1312" s="74" t="str">
        <f>""</f>
        <v/>
      </c>
      <c r="V1312" s="74" t="str">
        <f>""</f>
        <v/>
      </c>
      <c r="W1312" s="74" t="str">
        <f>""</f>
        <v/>
      </c>
      <c r="X1312" s="74" t="str">
        <f>""</f>
        <v/>
      </c>
      <c r="Y1312" s="74" t="str">
        <f>""</f>
        <v/>
      </c>
      <c r="Z1312" s="74" t="str">
        <f>""</f>
        <v/>
      </c>
    </row>
    <row r="1313" spans="13:26" s="74" customFormat="1" ht="14.25" x14ac:dyDescent="0.2">
      <c r="M1313" s="154" t="str">
        <f>""</f>
        <v/>
      </c>
      <c r="N1313" s="74" t="str">
        <f>""</f>
        <v/>
      </c>
      <c r="O1313" s="154" t="s">
        <v>271</v>
      </c>
      <c r="P1313" s="74" t="str">
        <f>""</f>
        <v/>
      </c>
      <c r="Q1313" s="154" t="str">
        <f>""</f>
        <v/>
      </c>
      <c r="R1313" s="74" t="str">
        <f>""</f>
        <v/>
      </c>
      <c r="S1313" s="74" t="str">
        <f>""</f>
        <v/>
      </c>
      <c r="T1313" s="74" t="str">
        <f>""</f>
        <v/>
      </c>
      <c r="U1313" s="74" t="str">
        <f>""</f>
        <v/>
      </c>
      <c r="V1313" s="74" t="str">
        <f>""</f>
        <v/>
      </c>
      <c r="W1313" s="74" t="str">
        <f>""</f>
        <v/>
      </c>
      <c r="X1313" s="74" t="str">
        <f>""</f>
        <v/>
      </c>
      <c r="Y1313" s="74" t="str">
        <f>""</f>
        <v/>
      </c>
      <c r="Z1313" s="74" t="str">
        <f>""</f>
        <v/>
      </c>
    </row>
    <row r="1314" spans="13:26" s="74" customFormat="1" ht="14.25" x14ac:dyDescent="0.2">
      <c r="M1314" s="154" t="str">
        <f>""</f>
        <v/>
      </c>
      <c r="N1314" s="74" t="str">
        <f>""</f>
        <v/>
      </c>
      <c r="O1314" s="154" t="s">
        <v>271</v>
      </c>
      <c r="P1314" s="74" t="str">
        <f>""</f>
        <v/>
      </c>
      <c r="Q1314" s="154" t="str">
        <f>""</f>
        <v/>
      </c>
      <c r="R1314" s="74" t="str">
        <f>""</f>
        <v/>
      </c>
      <c r="S1314" s="74" t="str">
        <f>""</f>
        <v/>
      </c>
      <c r="T1314" s="74" t="str">
        <f>""</f>
        <v/>
      </c>
      <c r="U1314" s="74" t="str">
        <f>""</f>
        <v/>
      </c>
      <c r="V1314" s="74" t="str">
        <f>""</f>
        <v/>
      </c>
      <c r="W1314" s="74" t="str">
        <f>""</f>
        <v/>
      </c>
      <c r="X1314" s="74" t="str">
        <f>""</f>
        <v/>
      </c>
      <c r="Y1314" s="74" t="str">
        <f>""</f>
        <v/>
      </c>
      <c r="Z1314" s="74" t="str">
        <f>""</f>
        <v/>
      </c>
    </row>
    <row r="1315" spans="13:26" s="74" customFormat="1" ht="14.25" x14ac:dyDescent="0.2">
      <c r="M1315" s="154" t="str">
        <f>""</f>
        <v/>
      </c>
      <c r="N1315" s="74" t="str">
        <f>""</f>
        <v/>
      </c>
      <c r="O1315" s="154" t="s">
        <v>271</v>
      </c>
      <c r="P1315" s="74" t="str">
        <f>""</f>
        <v/>
      </c>
      <c r="Q1315" s="154" t="str">
        <f>""</f>
        <v/>
      </c>
      <c r="R1315" s="74" t="str">
        <f>""</f>
        <v/>
      </c>
      <c r="S1315" s="74" t="str">
        <f>""</f>
        <v/>
      </c>
      <c r="T1315" s="74" t="str">
        <f>""</f>
        <v/>
      </c>
      <c r="U1315" s="74" t="str">
        <f>""</f>
        <v/>
      </c>
      <c r="V1315" s="74" t="str">
        <f>""</f>
        <v/>
      </c>
      <c r="W1315" s="74" t="str">
        <f>""</f>
        <v/>
      </c>
      <c r="X1315" s="74" t="str">
        <f>""</f>
        <v/>
      </c>
      <c r="Y1315" s="74" t="str">
        <f>""</f>
        <v/>
      </c>
      <c r="Z1315" s="74" t="str">
        <f>""</f>
        <v/>
      </c>
    </row>
    <row r="1316" spans="13:26" s="74" customFormat="1" ht="14.25" x14ac:dyDescent="0.2">
      <c r="M1316" s="154" t="str">
        <f>""</f>
        <v/>
      </c>
      <c r="N1316" s="74" t="str">
        <f>""</f>
        <v/>
      </c>
      <c r="O1316" s="154" t="s">
        <v>271</v>
      </c>
      <c r="P1316" s="74" t="str">
        <f>""</f>
        <v/>
      </c>
      <c r="Q1316" s="154" t="str">
        <f>""</f>
        <v/>
      </c>
      <c r="R1316" s="74" t="str">
        <f>""</f>
        <v/>
      </c>
      <c r="S1316" s="74" t="str">
        <f>""</f>
        <v/>
      </c>
      <c r="T1316" s="74" t="str">
        <f>""</f>
        <v/>
      </c>
      <c r="U1316" s="74" t="str">
        <f>""</f>
        <v/>
      </c>
      <c r="V1316" s="74" t="str">
        <f>""</f>
        <v/>
      </c>
      <c r="W1316" s="74" t="str">
        <f>""</f>
        <v/>
      </c>
      <c r="X1316" s="74" t="str">
        <f>""</f>
        <v/>
      </c>
      <c r="Y1316" s="74" t="str">
        <f>""</f>
        <v/>
      </c>
      <c r="Z1316" s="74" t="str">
        <f>""</f>
        <v/>
      </c>
    </row>
    <row r="1317" spans="13:26" s="74" customFormat="1" ht="14.25" x14ac:dyDescent="0.2">
      <c r="M1317" s="154" t="str">
        <f>""</f>
        <v/>
      </c>
      <c r="N1317" s="74" t="str">
        <f>""</f>
        <v/>
      </c>
      <c r="O1317" s="154" t="s">
        <v>271</v>
      </c>
      <c r="P1317" s="74" t="str">
        <f>""</f>
        <v/>
      </c>
      <c r="Q1317" s="154" t="str">
        <f>""</f>
        <v/>
      </c>
      <c r="R1317" s="74" t="str">
        <f>""</f>
        <v/>
      </c>
      <c r="S1317" s="74" t="str">
        <f>""</f>
        <v/>
      </c>
      <c r="T1317" s="74" t="str">
        <f>""</f>
        <v/>
      </c>
      <c r="U1317" s="74" t="str">
        <f>""</f>
        <v/>
      </c>
      <c r="V1317" s="74" t="str">
        <f>""</f>
        <v/>
      </c>
      <c r="W1317" s="74" t="str">
        <f>""</f>
        <v/>
      </c>
      <c r="X1317" s="74" t="str">
        <f>""</f>
        <v/>
      </c>
      <c r="Y1317" s="74" t="str">
        <f>""</f>
        <v/>
      </c>
      <c r="Z1317" s="74" t="str">
        <f>""</f>
        <v/>
      </c>
    </row>
    <row r="1318" spans="13:26" s="74" customFormat="1" ht="14.25" x14ac:dyDescent="0.2">
      <c r="M1318" s="154" t="str">
        <f>""</f>
        <v/>
      </c>
      <c r="N1318" s="74" t="str">
        <f>""</f>
        <v/>
      </c>
      <c r="O1318" s="154" t="s">
        <v>271</v>
      </c>
      <c r="P1318" s="74" t="str">
        <f>""</f>
        <v/>
      </c>
      <c r="Q1318" s="154" t="str">
        <f>""</f>
        <v/>
      </c>
      <c r="R1318" s="74" t="str">
        <f>""</f>
        <v/>
      </c>
      <c r="S1318" s="74" t="str">
        <f>""</f>
        <v/>
      </c>
      <c r="T1318" s="74" t="str">
        <f>""</f>
        <v/>
      </c>
      <c r="U1318" s="74" t="str">
        <f>""</f>
        <v/>
      </c>
      <c r="V1318" s="74" t="str">
        <f>""</f>
        <v/>
      </c>
      <c r="W1318" s="74" t="str">
        <f>""</f>
        <v/>
      </c>
      <c r="X1318" s="74" t="str">
        <f>""</f>
        <v/>
      </c>
      <c r="Y1318" s="74" t="str">
        <f>""</f>
        <v/>
      </c>
      <c r="Z1318" s="74" t="str">
        <f>""</f>
        <v/>
      </c>
    </row>
    <row r="1319" spans="13:26" s="74" customFormat="1" ht="14.25" x14ac:dyDescent="0.2">
      <c r="M1319" s="154" t="str">
        <f>""</f>
        <v/>
      </c>
      <c r="N1319" s="74" t="str">
        <f>""</f>
        <v/>
      </c>
      <c r="O1319" s="154" t="s">
        <v>271</v>
      </c>
      <c r="P1319" s="74" t="str">
        <f>""</f>
        <v/>
      </c>
      <c r="Q1319" s="154" t="str">
        <f>""</f>
        <v/>
      </c>
      <c r="R1319" s="74" t="str">
        <f>""</f>
        <v/>
      </c>
      <c r="S1319" s="74" t="str">
        <f>""</f>
        <v/>
      </c>
      <c r="T1319" s="74" t="str">
        <f>""</f>
        <v/>
      </c>
      <c r="U1319" s="74" t="str">
        <f>""</f>
        <v/>
      </c>
      <c r="V1319" s="74" t="str">
        <f>""</f>
        <v/>
      </c>
      <c r="W1319" s="74" t="str">
        <f>""</f>
        <v/>
      </c>
      <c r="X1319" s="74" t="str">
        <f>""</f>
        <v/>
      </c>
      <c r="Y1319" s="74" t="str">
        <f>""</f>
        <v/>
      </c>
      <c r="Z1319" s="74" t="str">
        <f>""</f>
        <v/>
      </c>
    </row>
    <row r="1320" spans="13:26" s="74" customFormat="1" ht="14.25" x14ac:dyDescent="0.2">
      <c r="M1320" s="154" t="str">
        <f>""</f>
        <v/>
      </c>
      <c r="N1320" s="74" t="str">
        <f>""</f>
        <v/>
      </c>
      <c r="O1320" s="154" t="s">
        <v>271</v>
      </c>
      <c r="P1320" s="74" t="str">
        <f>""</f>
        <v/>
      </c>
      <c r="Q1320" s="154" t="str">
        <f>""</f>
        <v/>
      </c>
      <c r="R1320" s="74" t="str">
        <f>""</f>
        <v/>
      </c>
      <c r="S1320" s="74" t="str">
        <f>""</f>
        <v/>
      </c>
      <c r="T1320" s="74" t="str">
        <f>""</f>
        <v/>
      </c>
      <c r="U1320" s="74" t="str">
        <f>""</f>
        <v/>
      </c>
      <c r="V1320" s="74" t="str">
        <f>""</f>
        <v/>
      </c>
      <c r="W1320" s="74" t="str">
        <f>""</f>
        <v/>
      </c>
      <c r="X1320" s="74" t="str">
        <f>""</f>
        <v/>
      </c>
      <c r="Y1320" s="74" t="str">
        <f>""</f>
        <v/>
      </c>
      <c r="Z1320" s="74" t="str">
        <f>""</f>
        <v/>
      </c>
    </row>
    <row r="1321" spans="13:26" s="74" customFormat="1" ht="14.25" x14ac:dyDescent="0.2">
      <c r="M1321" s="154" t="str">
        <f>""</f>
        <v/>
      </c>
      <c r="N1321" s="74" t="str">
        <f>""</f>
        <v/>
      </c>
      <c r="O1321" s="154" t="s">
        <v>271</v>
      </c>
      <c r="P1321" s="74" t="str">
        <f>""</f>
        <v/>
      </c>
      <c r="Q1321" s="154" t="str">
        <f>""</f>
        <v/>
      </c>
      <c r="R1321" s="74" t="str">
        <f>""</f>
        <v/>
      </c>
      <c r="S1321" s="74" t="str">
        <f>""</f>
        <v/>
      </c>
      <c r="T1321" s="74" t="str">
        <f>""</f>
        <v/>
      </c>
      <c r="U1321" s="74" t="str">
        <f>""</f>
        <v/>
      </c>
      <c r="V1321" s="74" t="str">
        <f>""</f>
        <v/>
      </c>
      <c r="W1321" s="74" t="str">
        <f>""</f>
        <v/>
      </c>
      <c r="X1321" s="74" t="str">
        <f>""</f>
        <v/>
      </c>
      <c r="Y1321" s="74" t="str">
        <f>""</f>
        <v/>
      </c>
      <c r="Z1321" s="74" t="str">
        <f>""</f>
        <v/>
      </c>
    </row>
    <row r="1322" spans="13:26" s="74" customFormat="1" ht="14.25" x14ac:dyDescent="0.2">
      <c r="M1322" s="154" t="str">
        <f>""</f>
        <v/>
      </c>
      <c r="N1322" s="74" t="str">
        <f>""</f>
        <v/>
      </c>
      <c r="O1322" s="154" t="s">
        <v>271</v>
      </c>
      <c r="P1322" s="74" t="str">
        <f>""</f>
        <v/>
      </c>
      <c r="Q1322" s="154" t="str">
        <f>""</f>
        <v/>
      </c>
      <c r="R1322" s="74" t="str">
        <f>""</f>
        <v/>
      </c>
      <c r="S1322" s="74" t="str">
        <f>""</f>
        <v/>
      </c>
      <c r="T1322" s="74" t="str">
        <f>""</f>
        <v/>
      </c>
      <c r="U1322" s="74" t="str">
        <f>""</f>
        <v/>
      </c>
      <c r="V1322" s="74" t="str">
        <f>""</f>
        <v/>
      </c>
      <c r="W1322" s="74" t="str">
        <f>""</f>
        <v/>
      </c>
      <c r="X1322" s="74" t="str">
        <f>""</f>
        <v/>
      </c>
      <c r="Y1322" s="74" t="str">
        <f>""</f>
        <v/>
      </c>
      <c r="Z1322" s="74" t="str">
        <f>""</f>
        <v/>
      </c>
    </row>
    <row r="1323" spans="13:26" s="74" customFormat="1" ht="14.25" x14ac:dyDescent="0.2">
      <c r="M1323" s="154" t="str">
        <f>""</f>
        <v/>
      </c>
      <c r="N1323" s="74" t="str">
        <f>""</f>
        <v/>
      </c>
      <c r="O1323" s="154" t="s">
        <v>271</v>
      </c>
      <c r="P1323" s="74" t="str">
        <f>""</f>
        <v/>
      </c>
      <c r="Q1323" s="154" t="str">
        <f>""</f>
        <v/>
      </c>
      <c r="R1323" s="74" t="str">
        <f>""</f>
        <v/>
      </c>
      <c r="S1323" s="74" t="str">
        <f>""</f>
        <v/>
      </c>
      <c r="T1323" s="74" t="str">
        <f>""</f>
        <v/>
      </c>
      <c r="U1323" s="74" t="str">
        <f>""</f>
        <v/>
      </c>
      <c r="V1323" s="74" t="str">
        <f>""</f>
        <v/>
      </c>
      <c r="W1323" s="74" t="str">
        <f>""</f>
        <v/>
      </c>
      <c r="X1323" s="74" t="str">
        <f>""</f>
        <v/>
      </c>
      <c r="Y1323" s="74" t="str">
        <f>""</f>
        <v/>
      </c>
      <c r="Z1323" s="74" t="str">
        <f>""</f>
        <v/>
      </c>
    </row>
    <row r="1324" spans="13:26" s="74" customFormat="1" ht="14.25" x14ac:dyDescent="0.2">
      <c r="M1324" s="154" t="str">
        <f>""</f>
        <v/>
      </c>
      <c r="N1324" s="74" t="str">
        <f>""</f>
        <v/>
      </c>
      <c r="O1324" s="154" t="s">
        <v>271</v>
      </c>
      <c r="P1324" s="74" t="str">
        <f>""</f>
        <v/>
      </c>
      <c r="Q1324" s="154" t="str">
        <f>""</f>
        <v/>
      </c>
      <c r="R1324" s="74" t="str">
        <f>""</f>
        <v/>
      </c>
      <c r="S1324" s="74" t="str">
        <f>""</f>
        <v/>
      </c>
      <c r="T1324" s="74" t="str">
        <f>""</f>
        <v/>
      </c>
      <c r="U1324" s="74" t="str">
        <f>""</f>
        <v/>
      </c>
      <c r="V1324" s="74" t="str">
        <f>""</f>
        <v/>
      </c>
      <c r="W1324" s="74" t="str">
        <f>""</f>
        <v/>
      </c>
      <c r="X1324" s="74" t="str">
        <f>""</f>
        <v/>
      </c>
      <c r="Y1324" s="74" t="str">
        <f>""</f>
        <v/>
      </c>
      <c r="Z1324" s="74" t="str">
        <f>""</f>
        <v/>
      </c>
    </row>
    <row r="1325" spans="13:26" s="74" customFormat="1" ht="14.25" x14ac:dyDescent="0.2">
      <c r="M1325" s="154" t="str">
        <f>""</f>
        <v/>
      </c>
      <c r="N1325" s="74" t="str">
        <f>""</f>
        <v/>
      </c>
      <c r="O1325" s="154" t="s">
        <v>271</v>
      </c>
      <c r="P1325" s="74" t="str">
        <f>""</f>
        <v/>
      </c>
      <c r="Q1325" s="154" t="str">
        <f>""</f>
        <v/>
      </c>
      <c r="R1325" s="74" t="str">
        <f>""</f>
        <v/>
      </c>
      <c r="S1325" s="74" t="str">
        <f>""</f>
        <v/>
      </c>
      <c r="T1325" s="74" t="str">
        <f>""</f>
        <v/>
      </c>
      <c r="U1325" s="74" t="str">
        <f>""</f>
        <v/>
      </c>
      <c r="V1325" s="74" t="str">
        <f>""</f>
        <v/>
      </c>
      <c r="W1325" s="74" t="str">
        <f>""</f>
        <v/>
      </c>
      <c r="X1325" s="74" t="str">
        <f>""</f>
        <v/>
      </c>
      <c r="Y1325" s="74" t="str">
        <f>""</f>
        <v/>
      </c>
      <c r="Z1325" s="74" t="str">
        <f>""</f>
        <v/>
      </c>
    </row>
    <row r="1326" spans="13:26" s="74" customFormat="1" ht="14.25" x14ac:dyDescent="0.2">
      <c r="M1326" s="154" t="str">
        <f>""</f>
        <v/>
      </c>
      <c r="N1326" s="74" t="str">
        <f>""</f>
        <v/>
      </c>
      <c r="O1326" s="154" t="s">
        <v>271</v>
      </c>
      <c r="P1326" s="74" t="str">
        <f>""</f>
        <v/>
      </c>
      <c r="Q1326" s="154" t="str">
        <f>""</f>
        <v/>
      </c>
      <c r="R1326" s="74" t="str">
        <f>""</f>
        <v/>
      </c>
      <c r="S1326" s="74" t="str">
        <f>""</f>
        <v/>
      </c>
      <c r="T1326" s="74" t="str">
        <f>""</f>
        <v/>
      </c>
      <c r="U1326" s="74" t="str">
        <f>""</f>
        <v/>
      </c>
      <c r="V1326" s="74" t="str">
        <f>""</f>
        <v/>
      </c>
      <c r="W1326" s="74" t="str">
        <f>""</f>
        <v/>
      </c>
      <c r="X1326" s="74" t="str">
        <f>""</f>
        <v/>
      </c>
      <c r="Y1326" s="74" t="str">
        <f>""</f>
        <v/>
      </c>
      <c r="Z1326" s="74" t="str">
        <f>""</f>
        <v/>
      </c>
    </row>
    <row r="1327" spans="13:26" s="74" customFormat="1" ht="14.25" x14ac:dyDescent="0.2">
      <c r="M1327" s="154" t="str">
        <f>""</f>
        <v/>
      </c>
      <c r="N1327" s="74" t="str">
        <f>""</f>
        <v/>
      </c>
      <c r="O1327" s="154" t="s">
        <v>271</v>
      </c>
      <c r="P1327" s="74" t="str">
        <f>""</f>
        <v/>
      </c>
      <c r="Q1327" s="154" t="str">
        <f>""</f>
        <v/>
      </c>
      <c r="R1327" s="74" t="str">
        <f>""</f>
        <v/>
      </c>
      <c r="S1327" s="74" t="str">
        <f>""</f>
        <v/>
      </c>
      <c r="T1327" s="74" t="str">
        <f>""</f>
        <v/>
      </c>
      <c r="U1327" s="74" t="str">
        <f>""</f>
        <v/>
      </c>
      <c r="V1327" s="74" t="str">
        <f>""</f>
        <v/>
      </c>
      <c r="W1327" s="74" t="str">
        <f>""</f>
        <v/>
      </c>
      <c r="X1327" s="74" t="str">
        <f>""</f>
        <v/>
      </c>
      <c r="Y1327" s="74" t="str">
        <f>""</f>
        <v/>
      </c>
      <c r="Z1327" s="74" t="str">
        <f>""</f>
        <v/>
      </c>
    </row>
    <row r="1328" spans="13:26" s="74" customFormat="1" ht="14.25" x14ac:dyDescent="0.2">
      <c r="M1328" s="154" t="str">
        <f>""</f>
        <v/>
      </c>
      <c r="N1328" s="74" t="str">
        <f>""</f>
        <v/>
      </c>
      <c r="O1328" s="154" t="s">
        <v>271</v>
      </c>
      <c r="P1328" s="74" t="str">
        <f>""</f>
        <v/>
      </c>
      <c r="Q1328" s="154" t="str">
        <f>""</f>
        <v/>
      </c>
      <c r="R1328" s="74" t="str">
        <f>""</f>
        <v/>
      </c>
      <c r="S1328" s="74" t="str">
        <f>""</f>
        <v/>
      </c>
      <c r="T1328" s="74" t="str">
        <f>""</f>
        <v/>
      </c>
      <c r="U1328" s="74" t="str">
        <f>""</f>
        <v/>
      </c>
      <c r="V1328" s="74" t="str">
        <f>""</f>
        <v/>
      </c>
      <c r="W1328" s="74" t="str">
        <f>""</f>
        <v/>
      </c>
      <c r="X1328" s="74" t="str">
        <f>""</f>
        <v/>
      </c>
      <c r="Y1328" s="74" t="str">
        <f>""</f>
        <v/>
      </c>
      <c r="Z1328" s="74" t="str">
        <f>""</f>
        <v/>
      </c>
    </row>
    <row r="1329" spans="13:26" s="74" customFormat="1" ht="14.25" x14ac:dyDescent="0.2">
      <c r="M1329" s="154" t="str">
        <f>""</f>
        <v/>
      </c>
      <c r="N1329" s="74" t="str">
        <f>""</f>
        <v/>
      </c>
      <c r="O1329" s="154" t="s">
        <v>271</v>
      </c>
      <c r="P1329" s="74" t="str">
        <f>""</f>
        <v/>
      </c>
      <c r="Q1329" s="154" t="str">
        <f>""</f>
        <v/>
      </c>
      <c r="R1329" s="74" t="str">
        <f>""</f>
        <v/>
      </c>
      <c r="S1329" s="74" t="str">
        <f>""</f>
        <v/>
      </c>
      <c r="T1329" s="74" t="str">
        <f>""</f>
        <v/>
      </c>
      <c r="U1329" s="74" t="str">
        <f>""</f>
        <v/>
      </c>
      <c r="V1329" s="74" t="str">
        <f>""</f>
        <v/>
      </c>
      <c r="W1329" s="74" t="str">
        <f>""</f>
        <v/>
      </c>
      <c r="X1329" s="74" t="str">
        <f>""</f>
        <v/>
      </c>
      <c r="Y1329" s="74" t="str">
        <f>""</f>
        <v/>
      </c>
      <c r="Z1329" s="74" t="str">
        <f>""</f>
        <v/>
      </c>
    </row>
    <row r="1330" spans="13:26" s="74" customFormat="1" ht="14.25" x14ac:dyDescent="0.2">
      <c r="M1330" s="154" t="str">
        <f>""</f>
        <v/>
      </c>
      <c r="N1330" s="74" t="str">
        <f>""</f>
        <v/>
      </c>
      <c r="O1330" s="154" t="s">
        <v>271</v>
      </c>
      <c r="P1330" s="74" t="str">
        <f>""</f>
        <v/>
      </c>
      <c r="Q1330" s="154" t="str">
        <f>""</f>
        <v/>
      </c>
      <c r="R1330" s="74" t="str">
        <f>""</f>
        <v/>
      </c>
      <c r="S1330" s="74" t="str">
        <f>""</f>
        <v/>
      </c>
      <c r="T1330" s="74" t="str">
        <f>""</f>
        <v/>
      </c>
      <c r="U1330" s="74" t="str">
        <f>""</f>
        <v/>
      </c>
      <c r="V1330" s="74" t="str">
        <f>""</f>
        <v/>
      </c>
      <c r="W1330" s="74" t="str">
        <f>""</f>
        <v/>
      </c>
      <c r="X1330" s="74" t="str">
        <f>""</f>
        <v/>
      </c>
      <c r="Y1330" s="74" t="str">
        <f>""</f>
        <v/>
      </c>
      <c r="Z1330" s="74" t="str">
        <f>""</f>
        <v/>
      </c>
    </row>
    <row r="1331" spans="13:26" s="74" customFormat="1" ht="14.25" x14ac:dyDescent="0.2">
      <c r="M1331" s="154" t="str">
        <f>""</f>
        <v/>
      </c>
      <c r="N1331" s="74" t="str">
        <f>""</f>
        <v/>
      </c>
      <c r="O1331" s="154" t="s">
        <v>271</v>
      </c>
      <c r="P1331" s="74" t="str">
        <f>""</f>
        <v/>
      </c>
      <c r="Q1331" s="154" t="str">
        <f>""</f>
        <v/>
      </c>
      <c r="R1331" s="74" t="str">
        <f>""</f>
        <v/>
      </c>
      <c r="S1331" s="74" t="str">
        <f>""</f>
        <v/>
      </c>
      <c r="T1331" s="74" t="str">
        <f>""</f>
        <v/>
      </c>
      <c r="U1331" s="74" t="str">
        <f>""</f>
        <v/>
      </c>
      <c r="V1331" s="74" t="str">
        <f>""</f>
        <v/>
      </c>
      <c r="W1331" s="74" t="str">
        <f>""</f>
        <v/>
      </c>
      <c r="X1331" s="74" t="str">
        <f>""</f>
        <v/>
      </c>
      <c r="Y1331" s="74" t="str">
        <f>""</f>
        <v/>
      </c>
      <c r="Z1331" s="74" t="str">
        <f>""</f>
        <v/>
      </c>
    </row>
    <row r="1332" spans="13:26" s="74" customFormat="1" ht="14.25" x14ac:dyDescent="0.2">
      <c r="M1332" s="154" t="str">
        <f>""</f>
        <v/>
      </c>
      <c r="N1332" s="74" t="str">
        <f>""</f>
        <v/>
      </c>
      <c r="O1332" s="154" t="s">
        <v>271</v>
      </c>
      <c r="P1332" s="74" t="str">
        <f>""</f>
        <v/>
      </c>
      <c r="Q1332" s="154" t="str">
        <f>""</f>
        <v/>
      </c>
      <c r="R1332" s="74" t="str">
        <f>""</f>
        <v/>
      </c>
      <c r="S1332" s="74" t="str">
        <f>""</f>
        <v/>
      </c>
      <c r="T1332" s="74" t="str">
        <f>""</f>
        <v/>
      </c>
      <c r="U1332" s="74" t="str">
        <f>""</f>
        <v/>
      </c>
      <c r="V1332" s="74" t="str">
        <f>""</f>
        <v/>
      </c>
      <c r="W1332" s="74" t="str">
        <f>""</f>
        <v/>
      </c>
      <c r="X1332" s="74" t="str">
        <f>""</f>
        <v/>
      </c>
      <c r="Y1332" s="74" t="str">
        <f>""</f>
        <v/>
      </c>
      <c r="Z1332" s="74" t="str">
        <f>""</f>
        <v/>
      </c>
    </row>
    <row r="1333" spans="13:26" s="74" customFormat="1" ht="14.25" x14ac:dyDescent="0.2">
      <c r="M1333" s="154" t="str">
        <f>""</f>
        <v/>
      </c>
      <c r="N1333" s="74" t="str">
        <f>""</f>
        <v/>
      </c>
      <c r="O1333" s="154" t="s">
        <v>271</v>
      </c>
      <c r="P1333" s="74" t="str">
        <f>""</f>
        <v/>
      </c>
      <c r="Q1333" s="154" t="str">
        <f>""</f>
        <v/>
      </c>
      <c r="R1333" s="74" t="str">
        <f>""</f>
        <v/>
      </c>
      <c r="S1333" s="74" t="str">
        <f>""</f>
        <v/>
      </c>
      <c r="T1333" s="74" t="str">
        <f>""</f>
        <v/>
      </c>
      <c r="U1333" s="74" t="str">
        <f>""</f>
        <v/>
      </c>
      <c r="V1333" s="74" t="str">
        <f>""</f>
        <v/>
      </c>
      <c r="W1333" s="74" t="str">
        <f>""</f>
        <v/>
      </c>
      <c r="X1333" s="74" t="str">
        <f>""</f>
        <v/>
      </c>
      <c r="Y1333" s="74" t="str">
        <f>""</f>
        <v/>
      </c>
      <c r="Z1333" s="74" t="str">
        <f>""</f>
        <v/>
      </c>
    </row>
    <row r="1334" spans="13:26" s="74" customFormat="1" ht="14.25" x14ac:dyDescent="0.2">
      <c r="M1334" s="154" t="str">
        <f>""</f>
        <v/>
      </c>
      <c r="N1334" s="74" t="str">
        <f>""</f>
        <v/>
      </c>
      <c r="O1334" s="154" t="s">
        <v>271</v>
      </c>
      <c r="P1334" s="74" t="str">
        <f>""</f>
        <v/>
      </c>
      <c r="Q1334" s="154" t="str">
        <f>""</f>
        <v/>
      </c>
      <c r="R1334" s="74" t="str">
        <f>""</f>
        <v/>
      </c>
      <c r="S1334" s="74" t="str">
        <f>""</f>
        <v/>
      </c>
      <c r="T1334" s="74" t="str">
        <f>""</f>
        <v/>
      </c>
      <c r="U1334" s="74" t="str">
        <f>""</f>
        <v/>
      </c>
      <c r="V1334" s="74" t="str">
        <f>""</f>
        <v/>
      </c>
      <c r="W1334" s="74" t="str">
        <f>""</f>
        <v/>
      </c>
      <c r="X1334" s="74" t="str">
        <f>""</f>
        <v/>
      </c>
      <c r="Y1334" s="74" t="str">
        <f>""</f>
        <v/>
      </c>
      <c r="Z1334" s="74" t="str">
        <f>""</f>
        <v/>
      </c>
    </row>
    <row r="1335" spans="13:26" s="74" customFormat="1" ht="14.25" x14ac:dyDescent="0.2">
      <c r="M1335" s="154" t="str">
        <f>""</f>
        <v/>
      </c>
      <c r="N1335" s="74" t="str">
        <f>""</f>
        <v/>
      </c>
      <c r="O1335" s="154" t="s">
        <v>271</v>
      </c>
      <c r="P1335" s="74" t="str">
        <f>""</f>
        <v/>
      </c>
      <c r="Q1335" s="154" t="str">
        <f>""</f>
        <v/>
      </c>
      <c r="R1335" s="74" t="str">
        <f>""</f>
        <v/>
      </c>
      <c r="S1335" s="74" t="str">
        <f>""</f>
        <v/>
      </c>
      <c r="T1335" s="74" t="str">
        <f>""</f>
        <v/>
      </c>
      <c r="U1335" s="74" t="str">
        <f>""</f>
        <v/>
      </c>
      <c r="V1335" s="74" t="str">
        <f>""</f>
        <v/>
      </c>
      <c r="W1335" s="74" t="str">
        <f>""</f>
        <v/>
      </c>
      <c r="X1335" s="74" t="str">
        <f>""</f>
        <v/>
      </c>
      <c r="Y1335" s="74" t="str">
        <f>""</f>
        <v/>
      </c>
      <c r="Z1335" s="74" t="str">
        <f>""</f>
        <v/>
      </c>
    </row>
    <row r="1336" spans="13:26" s="74" customFormat="1" ht="14.25" x14ac:dyDescent="0.2">
      <c r="M1336" s="154" t="str">
        <f>""</f>
        <v/>
      </c>
      <c r="N1336" s="74" t="str">
        <f>""</f>
        <v/>
      </c>
      <c r="O1336" s="154" t="s">
        <v>271</v>
      </c>
      <c r="P1336" s="74" t="str">
        <f>""</f>
        <v/>
      </c>
      <c r="Q1336" s="154" t="str">
        <f>""</f>
        <v/>
      </c>
      <c r="R1336" s="74" t="str">
        <f>""</f>
        <v/>
      </c>
      <c r="S1336" s="74" t="str">
        <f>""</f>
        <v/>
      </c>
      <c r="T1336" s="74" t="str">
        <f>""</f>
        <v/>
      </c>
      <c r="U1336" s="74" t="str">
        <f>""</f>
        <v/>
      </c>
      <c r="V1336" s="74" t="str">
        <f>""</f>
        <v/>
      </c>
      <c r="W1336" s="74" t="str">
        <f>""</f>
        <v/>
      </c>
      <c r="X1336" s="74" t="str">
        <f>""</f>
        <v/>
      </c>
      <c r="Y1336" s="74" t="str">
        <f>""</f>
        <v/>
      </c>
      <c r="Z1336" s="74" t="str">
        <f>""</f>
        <v/>
      </c>
    </row>
    <row r="1337" spans="13:26" s="74" customFormat="1" ht="14.25" x14ac:dyDescent="0.2">
      <c r="M1337" s="154" t="str">
        <f>""</f>
        <v/>
      </c>
      <c r="N1337" s="74" t="str">
        <f>""</f>
        <v/>
      </c>
      <c r="O1337" s="154" t="s">
        <v>271</v>
      </c>
      <c r="P1337" s="74" t="str">
        <f>""</f>
        <v/>
      </c>
      <c r="Q1337" s="154" t="str">
        <f>""</f>
        <v/>
      </c>
      <c r="R1337" s="74" t="str">
        <f>""</f>
        <v/>
      </c>
      <c r="S1337" s="74" t="str">
        <f>""</f>
        <v/>
      </c>
      <c r="T1337" s="74" t="str">
        <f>""</f>
        <v/>
      </c>
      <c r="U1337" s="74" t="str">
        <f>""</f>
        <v/>
      </c>
      <c r="V1337" s="74" t="str">
        <f>""</f>
        <v/>
      </c>
      <c r="W1337" s="74" t="str">
        <f>""</f>
        <v/>
      </c>
      <c r="X1337" s="74" t="str">
        <f>""</f>
        <v/>
      </c>
      <c r="Y1337" s="74" t="str">
        <f>""</f>
        <v/>
      </c>
      <c r="Z1337" s="74" t="str">
        <f>""</f>
        <v/>
      </c>
    </row>
    <row r="1338" spans="13:26" s="74" customFormat="1" ht="14.25" x14ac:dyDescent="0.2">
      <c r="M1338" s="154" t="str">
        <f>""</f>
        <v/>
      </c>
      <c r="N1338" s="74" t="str">
        <f>""</f>
        <v/>
      </c>
      <c r="O1338" s="154" t="s">
        <v>271</v>
      </c>
      <c r="P1338" s="74" t="str">
        <f>""</f>
        <v/>
      </c>
      <c r="Q1338" s="154" t="str">
        <f>""</f>
        <v/>
      </c>
      <c r="R1338" s="74" t="str">
        <f>""</f>
        <v/>
      </c>
      <c r="S1338" s="74" t="str">
        <f>""</f>
        <v/>
      </c>
      <c r="T1338" s="74" t="str">
        <f>""</f>
        <v/>
      </c>
      <c r="U1338" s="74" t="str">
        <f>""</f>
        <v/>
      </c>
      <c r="V1338" s="74" t="str">
        <f>""</f>
        <v/>
      </c>
      <c r="W1338" s="74" t="str">
        <f>""</f>
        <v/>
      </c>
      <c r="X1338" s="74" t="str">
        <f>""</f>
        <v/>
      </c>
      <c r="Y1338" s="74" t="str">
        <f>""</f>
        <v/>
      </c>
      <c r="Z1338" s="74" t="str">
        <f>""</f>
        <v/>
      </c>
    </row>
    <row r="1339" spans="13:26" s="74" customFormat="1" ht="14.25" x14ac:dyDescent="0.2">
      <c r="M1339" s="154" t="str">
        <f>""</f>
        <v/>
      </c>
      <c r="N1339" s="74" t="str">
        <f>""</f>
        <v/>
      </c>
      <c r="O1339" s="154" t="s">
        <v>271</v>
      </c>
      <c r="P1339" s="74" t="str">
        <f>""</f>
        <v/>
      </c>
      <c r="Q1339" s="154" t="str">
        <f>""</f>
        <v/>
      </c>
      <c r="R1339" s="74" t="str">
        <f>""</f>
        <v/>
      </c>
      <c r="S1339" s="74" t="str">
        <f>""</f>
        <v/>
      </c>
      <c r="T1339" s="74" t="str">
        <f>""</f>
        <v/>
      </c>
      <c r="U1339" s="74" t="str">
        <f>""</f>
        <v/>
      </c>
      <c r="V1339" s="74" t="str">
        <f>""</f>
        <v/>
      </c>
      <c r="W1339" s="74" t="str">
        <f>""</f>
        <v/>
      </c>
      <c r="X1339" s="74" t="str">
        <f>""</f>
        <v/>
      </c>
      <c r="Y1339" s="74" t="str">
        <f>""</f>
        <v/>
      </c>
      <c r="Z1339" s="74" t="str">
        <f>""</f>
        <v/>
      </c>
    </row>
    <row r="1340" spans="13:26" s="74" customFormat="1" ht="14.25" x14ac:dyDescent="0.2">
      <c r="M1340" s="154" t="str">
        <f>""</f>
        <v/>
      </c>
      <c r="N1340" s="74" t="str">
        <f>""</f>
        <v/>
      </c>
      <c r="O1340" s="154" t="s">
        <v>271</v>
      </c>
      <c r="P1340" s="74" t="str">
        <f>""</f>
        <v/>
      </c>
      <c r="Q1340" s="154" t="str">
        <f>""</f>
        <v/>
      </c>
      <c r="R1340" s="74" t="str">
        <f>""</f>
        <v/>
      </c>
      <c r="S1340" s="74" t="str">
        <f>""</f>
        <v/>
      </c>
      <c r="T1340" s="74" t="str">
        <f>""</f>
        <v/>
      </c>
      <c r="U1340" s="74" t="str">
        <f>""</f>
        <v/>
      </c>
      <c r="V1340" s="74" t="str">
        <f>""</f>
        <v/>
      </c>
      <c r="W1340" s="74" t="str">
        <f>""</f>
        <v/>
      </c>
      <c r="X1340" s="74" t="str">
        <f>""</f>
        <v/>
      </c>
      <c r="Y1340" s="74" t="str">
        <f>""</f>
        <v/>
      </c>
      <c r="Z1340" s="74" t="str">
        <f>""</f>
        <v/>
      </c>
    </row>
    <row r="1341" spans="13:26" s="74" customFormat="1" ht="14.25" x14ac:dyDescent="0.2">
      <c r="M1341" s="154" t="str">
        <f>""</f>
        <v/>
      </c>
      <c r="N1341" s="74" t="str">
        <f>""</f>
        <v/>
      </c>
      <c r="O1341" s="154" t="s">
        <v>271</v>
      </c>
      <c r="P1341" s="74" t="str">
        <f>""</f>
        <v/>
      </c>
      <c r="Q1341" s="154" t="str">
        <f>""</f>
        <v/>
      </c>
      <c r="R1341" s="74" t="str">
        <f>""</f>
        <v/>
      </c>
      <c r="S1341" s="74" t="str">
        <f>""</f>
        <v/>
      </c>
      <c r="T1341" s="74" t="str">
        <f>""</f>
        <v/>
      </c>
      <c r="U1341" s="74" t="str">
        <f>""</f>
        <v/>
      </c>
      <c r="V1341" s="74" t="str">
        <f>""</f>
        <v/>
      </c>
      <c r="W1341" s="74" t="str">
        <f>""</f>
        <v/>
      </c>
      <c r="X1341" s="74" t="str">
        <f>""</f>
        <v/>
      </c>
      <c r="Y1341" s="74" t="str">
        <f>""</f>
        <v/>
      </c>
      <c r="Z1341" s="74" t="str">
        <f>""</f>
        <v/>
      </c>
    </row>
    <row r="1342" spans="13:26" s="74" customFormat="1" ht="14.25" x14ac:dyDescent="0.2">
      <c r="M1342" s="154" t="str">
        <f>""</f>
        <v/>
      </c>
      <c r="N1342" s="74" t="str">
        <f>""</f>
        <v/>
      </c>
      <c r="O1342" s="154" t="s">
        <v>271</v>
      </c>
      <c r="P1342" s="74" t="str">
        <f>""</f>
        <v/>
      </c>
      <c r="Q1342" s="154" t="str">
        <f>""</f>
        <v/>
      </c>
      <c r="R1342" s="74" t="str">
        <f>""</f>
        <v/>
      </c>
      <c r="S1342" s="74" t="str">
        <f>""</f>
        <v/>
      </c>
      <c r="T1342" s="74" t="str">
        <f>""</f>
        <v/>
      </c>
      <c r="U1342" s="74" t="str">
        <f>""</f>
        <v/>
      </c>
      <c r="V1342" s="74" t="str">
        <f>""</f>
        <v/>
      </c>
      <c r="W1342" s="74" t="str">
        <f>""</f>
        <v/>
      </c>
      <c r="X1342" s="74" t="str">
        <f>""</f>
        <v/>
      </c>
      <c r="Y1342" s="74" t="str">
        <f>""</f>
        <v/>
      </c>
      <c r="Z1342" s="74" t="str">
        <f>""</f>
        <v/>
      </c>
    </row>
    <row r="1343" spans="13:26" s="74" customFormat="1" ht="14.25" x14ac:dyDescent="0.2">
      <c r="M1343" s="154" t="str">
        <f>""</f>
        <v/>
      </c>
      <c r="N1343" s="74" t="str">
        <f>""</f>
        <v/>
      </c>
      <c r="O1343" s="154" t="s">
        <v>271</v>
      </c>
      <c r="P1343" s="74" t="str">
        <f>""</f>
        <v/>
      </c>
      <c r="Q1343" s="154" t="str">
        <f>""</f>
        <v/>
      </c>
      <c r="R1343" s="74" t="str">
        <f>""</f>
        <v/>
      </c>
      <c r="S1343" s="74" t="str">
        <f>""</f>
        <v/>
      </c>
      <c r="T1343" s="74" t="str">
        <f>""</f>
        <v/>
      </c>
      <c r="U1343" s="74" t="str">
        <f>""</f>
        <v/>
      </c>
      <c r="V1343" s="74" t="str">
        <f>""</f>
        <v/>
      </c>
      <c r="W1343" s="74" t="str">
        <f>""</f>
        <v/>
      </c>
      <c r="X1343" s="74" t="str">
        <f>""</f>
        <v/>
      </c>
      <c r="Y1343" s="74" t="str">
        <f>""</f>
        <v/>
      </c>
      <c r="Z1343" s="74" t="str">
        <f>""</f>
        <v/>
      </c>
    </row>
    <row r="1344" spans="13:26" s="74" customFormat="1" ht="14.25" x14ac:dyDescent="0.2">
      <c r="M1344" s="154" t="str">
        <f>""</f>
        <v/>
      </c>
      <c r="N1344" s="74" t="str">
        <f>""</f>
        <v/>
      </c>
      <c r="O1344" s="154" t="s">
        <v>271</v>
      </c>
      <c r="P1344" s="74" t="str">
        <f>""</f>
        <v/>
      </c>
      <c r="Q1344" s="154" t="str">
        <f>""</f>
        <v/>
      </c>
      <c r="R1344" s="74" t="str">
        <f>""</f>
        <v/>
      </c>
      <c r="S1344" s="74" t="str">
        <f>""</f>
        <v/>
      </c>
      <c r="T1344" s="74" t="str">
        <f>""</f>
        <v/>
      </c>
      <c r="U1344" s="74" t="str">
        <f>""</f>
        <v/>
      </c>
      <c r="V1344" s="74" t="str">
        <f>""</f>
        <v/>
      </c>
      <c r="W1344" s="74" t="str">
        <f>""</f>
        <v/>
      </c>
      <c r="X1344" s="74" t="str">
        <f>""</f>
        <v/>
      </c>
      <c r="Y1344" s="74" t="str">
        <f>""</f>
        <v/>
      </c>
      <c r="Z1344" s="74" t="str">
        <f>""</f>
        <v/>
      </c>
    </row>
    <row r="1345" spans="13:26" s="74" customFormat="1" ht="14.25" x14ac:dyDescent="0.2">
      <c r="M1345" s="154" t="str">
        <f>""</f>
        <v/>
      </c>
      <c r="N1345" s="74" t="str">
        <f>""</f>
        <v/>
      </c>
      <c r="O1345" s="154" t="s">
        <v>271</v>
      </c>
      <c r="P1345" s="74" t="str">
        <f>""</f>
        <v/>
      </c>
      <c r="Q1345" s="154" t="str">
        <f>""</f>
        <v/>
      </c>
      <c r="R1345" s="74" t="str">
        <f>""</f>
        <v/>
      </c>
      <c r="S1345" s="74" t="str">
        <f>""</f>
        <v/>
      </c>
      <c r="T1345" s="74" t="str">
        <f>""</f>
        <v/>
      </c>
      <c r="U1345" s="74" t="str">
        <f>""</f>
        <v/>
      </c>
      <c r="V1345" s="74" t="str">
        <f>""</f>
        <v/>
      </c>
      <c r="W1345" s="74" t="str">
        <f>""</f>
        <v/>
      </c>
      <c r="X1345" s="74" t="str">
        <f>""</f>
        <v/>
      </c>
      <c r="Y1345" s="74" t="str">
        <f>""</f>
        <v/>
      </c>
      <c r="Z1345" s="74" t="str">
        <f>""</f>
        <v/>
      </c>
    </row>
    <row r="1346" spans="13:26" s="74" customFormat="1" ht="14.25" x14ac:dyDescent="0.2">
      <c r="M1346" s="154" t="str">
        <f>""</f>
        <v/>
      </c>
      <c r="N1346" s="74" t="str">
        <f>""</f>
        <v/>
      </c>
      <c r="O1346" s="154" t="s">
        <v>271</v>
      </c>
      <c r="P1346" s="74" t="str">
        <f>""</f>
        <v/>
      </c>
      <c r="Q1346" s="154" t="str">
        <f>""</f>
        <v/>
      </c>
      <c r="R1346" s="74" t="str">
        <f>""</f>
        <v/>
      </c>
      <c r="S1346" s="74" t="str">
        <f>""</f>
        <v/>
      </c>
      <c r="T1346" s="74" t="str">
        <f>""</f>
        <v/>
      </c>
      <c r="U1346" s="74" t="str">
        <f>""</f>
        <v/>
      </c>
      <c r="V1346" s="74" t="str">
        <f>""</f>
        <v/>
      </c>
      <c r="W1346" s="74" t="str">
        <f>""</f>
        <v/>
      </c>
      <c r="X1346" s="74" t="str">
        <f>""</f>
        <v/>
      </c>
      <c r="Y1346" s="74" t="str">
        <f>""</f>
        <v/>
      </c>
      <c r="Z1346" s="74" t="str">
        <f>""</f>
        <v/>
      </c>
    </row>
    <row r="1347" spans="13:26" s="74" customFormat="1" ht="14.25" x14ac:dyDescent="0.2">
      <c r="M1347" s="154" t="str">
        <f>""</f>
        <v/>
      </c>
      <c r="N1347" s="74" t="str">
        <f>""</f>
        <v/>
      </c>
      <c r="O1347" s="154" t="s">
        <v>271</v>
      </c>
      <c r="P1347" s="74" t="str">
        <f>""</f>
        <v/>
      </c>
      <c r="Q1347" s="154" t="str">
        <f>""</f>
        <v/>
      </c>
      <c r="R1347" s="74" t="str">
        <f>""</f>
        <v/>
      </c>
      <c r="S1347" s="74" t="str">
        <f>""</f>
        <v/>
      </c>
      <c r="T1347" s="74" t="str">
        <f>""</f>
        <v/>
      </c>
      <c r="U1347" s="74" t="str">
        <f>""</f>
        <v/>
      </c>
      <c r="V1347" s="74" t="str">
        <f>""</f>
        <v/>
      </c>
      <c r="W1347" s="74" t="str">
        <f>""</f>
        <v/>
      </c>
      <c r="X1347" s="74" t="str">
        <f>""</f>
        <v/>
      </c>
      <c r="Y1347" s="74" t="str">
        <f>""</f>
        <v/>
      </c>
      <c r="Z1347" s="74" t="str">
        <f>""</f>
        <v/>
      </c>
    </row>
    <row r="1348" spans="13:26" s="74" customFormat="1" ht="14.25" x14ac:dyDescent="0.2">
      <c r="M1348" s="154" t="str">
        <f>""</f>
        <v/>
      </c>
      <c r="N1348" s="74" t="str">
        <f>""</f>
        <v/>
      </c>
      <c r="O1348" s="154" t="s">
        <v>271</v>
      </c>
      <c r="P1348" s="74" t="str">
        <f>""</f>
        <v/>
      </c>
      <c r="Q1348" s="154" t="str">
        <f>""</f>
        <v/>
      </c>
      <c r="R1348" s="74" t="str">
        <f>""</f>
        <v/>
      </c>
      <c r="S1348" s="74" t="str">
        <f>""</f>
        <v/>
      </c>
      <c r="T1348" s="74" t="str">
        <f>""</f>
        <v/>
      </c>
      <c r="U1348" s="74" t="str">
        <f>""</f>
        <v/>
      </c>
      <c r="V1348" s="74" t="str">
        <f>""</f>
        <v/>
      </c>
      <c r="W1348" s="74" t="str">
        <f>""</f>
        <v/>
      </c>
      <c r="X1348" s="74" t="str">
        <f>""</f>
        <v/>
      </c>
      <c r="Y1348" s="74" t="str">
        <f>""</f>
        <v/>
      </c>
      <c r="Z1348" s="74" t="str">
        <f>""</f>
        <v/>
      </c>
    </row>
    <row r="1349" spans="13:26" s="74" customFormat="1" ht="14.25" x14ac:dyDescent="0.2">
      <c r="M1349" s="154" t="str">
        <f>""</f>
        <v/>
      </c>
      <c r="N1349" s="74" t="str">
        <f>""</f>
        <v/>
      </c>
      <c r="O1349" s="154" t="s">
        <v>271</v>
      </c>
      <c r="P1349" s="74" t="str">
        <f>""</f>
        <v/>
      </c>
      <c r="Q1349" s="154" t="str">
        <f>""</f>
        <v/>
      </c>
      <c r="R1349" s="74" t="str">
        <f>""</f>
        <v/>
      </c>
      <c r="S1349" s="74" t="str">
        <f>""</f>
        <v/>
      </c>
      <c r="T1349" s="74" t="str">
        <f>""</f>
        <v/>
      </c>
      <c r="U1349" s="74" t="str">
        <f>""</f>
        <v/>
      </c>
      <c r="V1349" s="74" t="str">
        <f>""</f>
        <v/>
      </c>
      <c r="W1349" s="74" t="str">
        <f>""</f>
        <v/>
      </c>
      <c r="X1349" s="74" t="str">
        <f>""</f>
        <v/>
      </c>
      <c r="Y1349" s="74" t="str">
        <f>""</f>
        <v/>
      </c>
      <c r="Z1349" s="74" t="str">
        <f>""</f>
        <v/>
      </c>
    </row>
    <row r="1350" spans="13:26" s="74" customFormat="1" ht="14.25" x14ac:dyDescent="0.2">
      <c r="M1350" s="154" t="str">
        <f>""</f>
        <v/>
      </c>
      <c r="N1350" s="74" t="str">
        <f>""</f>
        <v/>
      </c>
      <c r="O1350" s="154" t="s">
        <v>271</v>
      </c>
      <c r="P1350" s="74" t="str">
        <f>""</f>
        <v/>
      </c>
      <c r="Q1350" s="154" t="str">
        <f>""</f>
        <v/>
      </c>
      <c r="R1350" s="74" t="str">
        <f>""</f>
        <v/>
      </c>
      <c r="S1350" s="74" t="str">
        <f>""</f>
        <v/>
      </c>
      <c r="T1350" s="74" t="str">
        <f>""</f>
        <v/>
      </c>
      <c r="U1350" s="74" t="str">
        <f>""</f>
        <v/>
      </c>
      <c r="V1350" s="74" t="str">
        <f>""</f>
        <v/>
      </c>
      <c r="W1350" s="74" t="str">
        <f>""</f>
        <v/>
      </c>
      <c r="X1350" s="74" t="str">
        <f>""</f>
        <v/>
      </c>
      <c r="Y1350" s="74" t="str">
        <f>""</f>
        <v/>
      </c>
      <c r="Z1350" s="74" t="str">
        <f>""</f>
        <v/>
      </c>
    </row>
    <row r="1351" spans="13:26" s="74" customFormat="1" ht="14.25" x14ac:dyDescent="0.2">
      <c r="M1351" s="154" t="str">
        <f>""</f>
        <v/>
      </c>
      <c r="N1351" s="74" t="str">
        <f>""</f>
        <v/>
      </c>
      <c r="O1351" s="154" t="s">
        <v>271</v>
      </c>
      <c r="P1351" s="74" t="str">
        <f>""</f>
        <v/>
      </c>
      <c r="Q1351" s="154" t="str">
        <f>""</f>
        <v/>
      </c>
      <c r="R1351" s="74" t="str">
        <f>""</f>
        <v/>
      </c>
      <c r="S1351" s="74" t="str">
        <f>""</f>
        <v/>
      </c>
      <c r="T1351" s="74" t="str">
        <f>""</f>
        <v/>
      </c>
      <c r="U1351" s="74" t="str">
        <f>""</f>
        <v/>
      </c>
      <c r="V1351" s="74" t="str">
        <f>""</f>
        <v/>
      </c>
      <c r="W1351" s="74" t="str">
        <f>""</f>
        <v/>
      </c>
      <c r="X1351" s="74" t="str">
        <f>""</f>
        <v/>
      </c>
      <c r="Y1351" s="74" t="str">
        <f>""</f>
        <v/>
      </c>
      <c r="Z1351" s="74" t="str">
        <f>""</f>
        <v/>
      </c>
    </row>
    <row r="1352" spans="13:26" s="74" customFormat="1" ht="14.25" x14ac:dyDescent="0.2">
      <c r="M1352" s="154" t="str">
        <f>""</f>
        <v/>
      </c>
      <c r="N1352" s="74" t="str">
        <f>""</f>
        <v/>
      </c>
      <c r="O1352" s="154" t="s">
        <v>271</v>
      </c>
      <c r="P1352" s="74" t="str">
        <f>""</f>
        <v/>
      </c>
      <c r="Q1352" s="154" t="str">
        <f>""</f>
        <v/>
      </c>
      <c r="R1352" s="74" t="str">
        <f>""</f>
        <v/>
      </c>
      <c r="S1352" s="74" t="str">
        <f>""</f>
        <v/>
      </c>
      <c r="T1352" s="74" t="str">
        <f>""</f>
        <v/>
      </c>
      <c r="U1352" s="74" t="str">
        <f>""</f>
        <v/>
      </c>
      <c r="V1352" s="74" t="str">
        <f>""</f>
        <v/>
      </c>
      <c r="W1352" s="74" t="str">
        <f>""</f>
        <v/>
      </c>
      <c r="X1352" s="74" t="str">
        <f>""</f>
        <v/>
      </c>
      <c r="Y1352" s="74" t="str">
        <f>""</f>
        <v/>
      </c>
      <c r="Z1352" s="74" t="str">
        <f>""</f>
        <v/>
      </c>
    </row>
    <row r="1353" spans="13:26" s="74" customFormat="1" ht="14.25" x14ac:dyDescent="0.2">
      <c r="M1353" s="154" t="str">
        <f>""</f>
        <v/>
      </c>
      <c r="N1353" s="74" t="str">
        <f>""</f>
        <v/>
      </c>
      <c r="O1353" s="154" t="s">
        <v>271</v>
      </c>
      <c r="P1353" s="74" t="str">
        <f>""</f>
        <v/>
      </c>
      <c r="Q1353" s="154" t="str">
        <f>""</f>
        <v/>
      </c>
      <c r="R1353" s="74" t="str">
        <f>""</f>
        <v/>
      </c>
      <c r="S1353" s="74" t="str">
        <f>""</f>
        <v/>
      </c>
      <c r="T1353" s="74" t="str">
        <f>""</f>
        <v/>
      </c>
      <c r="U1353" s="74" t="str">
        <f>""</f>
        <v/>
      </c>
      <c r="V1353" s="74" t="str">
        <f>""</f>
        <v/>
      </c>
      <c r="W1353" s="74" t="str">
        <f>""</f>
        <v/>
      </c>
      <c r="X1353" s="74" t="str">
        <f>""</f>
        <v/>
      </c>
      <c r="Y1353" s="74" t="str">
        <f>""</f>
        <v/>
      </c>
      <c r="Z1353" s="74" t="str">
        <f>""</f>
        <v/>
      </c>
    </row>
    <row r="1354" spans="13:26" s="74" customFormat="1" ht="14.25" x14ac:dyDescent="0.2">
      <c r="M1354" s="154" t="str">
        <f>""</f>
        <v/>
      </c>
      <c r="N1354" s="74" t="str">
        <f>""</f>
        <v/>
      </c>
      <c r="O1354" s="154" t="s">
        <v>271</v>
      </c>
      <c r="P1354" s="74" t="str">
        <f>""</f>
        <v/>
      </c>
      <c r="Q1354" s="154" t="str">
        <f>""</f>
        <v/>
      </c>
      <c r="R1354" s="74" t="str">
        <f>""</f>
        <v/>
      </c>
      <c r="S1354" s="74" t="str">
        <f>""</f>
        <v/>
      </c>
      <c r="T1354" s="74" t="str">
        <f>""</f>
        <v/>
      </c>
      <c r="U1354" s="74" t="str">
        <f>""</f>
        <v/>
      </c>
      <c r="V1354" s="74" t="str">
        <f>""</f>
        <v/>
      </c>
      <c r="W1354" s="74" t="str">
        <f>""</f>
        <v/>
      </c>
      <c r="X1354" s="74" t="str">
        <f>""</f>
        <v/>
      </c>
      <c r="Y1354" s="74" t="str">
        <f>""</f>
        <v/>
      </c>
      <c r="Z1354" s="74" t="str">
        <f>""</f>
        <v/>
      </c>
    </row>
    <row r="1355" spans="13:26" s="74" customFormat="1" ht="14.25" x14ac:dyDescent="0.2">
      <c r="M1355" s="154" t="str">
        <f>""</f>
        <v/>
      </c>
      <c r="N1355" s="74" t="str">
        <f>""</f>
        <v/>
      </c>
      <c r="O1355" s="154" t="s">
        <v>271</v>
      </c>
      <c r="P1355" s="74" t="str">
        <f>""</f>
        <v/>
      </c>
      <c r="Q1355" s="154" t="str">
        <f>""</f>
        <v/>
      </c>
      <c r="R1355" s="74" t="str">
        <f>""</f>
        <v/>
      </c>
      <c r="S1355" s="74" t="str">
        <f>""</f>
        <v/>
      </c>
      <c r="T1355" s="74" t="str">
        <f>""</f>
        <v/>
      </c>
      <c r="U1355" s="74" t="str">
        <f>""</f>
        <v/>
      </c>
      <c r="V1355" s="74" t="str">
        <f>""</f>
        <v/>
      </c>
      <c r="W1355" s="74" t="str">
        <f>""</f>
        <v/>
      </c>
      <c r="X1355" s="74" t="str">
        <f>""</f>
        <v/>
      </c>
      <c r="Y1355" s="74" t="str">
        <f>""</f>
        <v/>
      </c>
      <c r="Z1355" s="74" t="str">
        <f>""</f>
        <v/>
      </c>
    </row>
    <row r="1356" spans="13:26" s="74" customFormat="1" ht="14.25" x14ac:dyDescent="0.2">
      <c r="M1356" s="154" t="str">
        <f>""</f>
        <v/>
      </c>
      <c r="N1356" s="74" t="str">
        <f>""</f>
        <v/>
      </c>
      <c r="O1356" s="154" t="s">
        <v>271</v>
      </c>
      <c r="P1356" s="74" t="str">
        <f>""</f>
        <v/>
      </c>
      <c r="Q1356" s="154" t="str">
        <f>""</f>
        <v/>
      </c>
      <c r="R1356" s="74" t="str">
        <f>""</f>
        <v/>
      </c>
      <c r="S1356" s="74" t="str">
        <f>""</f>
        <v/>
      </c>
      <c r="T1356" s="74" t="str">
        <f>""</f>
        <v/>
      </c>
      <c r="U1356" s="74" t="str">
        <f>""</f>
        <v/>
      </c>
      <c r="V1356" s="74" t="str">
        <f>""</f>
        <v/>
      </c>
      <c r="W1356" s="74" t="str">
        <f>""</f>
        <v/>
      </c>
      <c r="X1356" s="74" t="str">
        <f>""</f>
        <v/>
      </c>
      <c r="Y1356" s="74" t="str">
        <f>""</f>
        <v/>
      </c>
      <c r="Z1356" s="74" t="str">
        <f>""</f>
        <v/>
      </c>
    </row>
    <row r="1357" spans="13:26" s="74" customFormat="1" ht="14.25" x14ac:dyDescent="0.2">
      <c r="M1357" s="154" t="str">
        <f>""</f>
        <v/>
      </c>
      <c r="N1357" s="74" t="str">
        <f>""</f>
        <v/>
      </c>
      <c r="O1357" s="154" t="s">
        <v>271</v>
      </c>
      <c r="P1357" s="74" t="str">
        <f>""</f>
        <v/>
      </c>
      <c r="Q1357" s="154" t="str">
        <f>""</f>
        <v/>
      </c>
      <c r="R1357" s="74" t="str">
        <f>""</f>
        <v/>
      </c>
      <c r="S1357" s="74" t="str">
        <f>""</f>
        <v/>
      </c>
      <c r="T1357" s="74" t="str">
        <f>""</f>
        <v/>
      </c>
      <c r="U1357" s="74" t="str">
        <f>""</f>
        <v/>
      </c>
      <c r="V1357" s="74" t="str">
        <f>""</f>
        <v/>
      </c>
      <c r="W1357" s="74" t="str">
        <f>""</f>
        <v/>
      </c>
      <c r="X1357" s="74" t="str">
        <f>""</f>
        <v/>
      </c>
      <c r="Y1357" s="74" t="str">
        <f>""</f>
        <v/>
      </c>
      <c r="Z1357" s="74" t="str">
        <f>""</f>
        <v/>
      </c>
    </row>
    <row r="1358" spans="13:26" s="74" customFormat="1" ht="14.25" x14ac:dyDescent="0.2">
      <c r="M1358" s="154" t="str">
        <f>""</f>
        <v/>
      </c>
      <c r="N1358" s="74" t="str">
        <f>""</f>
        <v/>
      </c>
      <c r="O1358" s="154" t="s">
        <v>271</v>
      </c>
      <c r="P1358" s="74" t="str">
        <f>""</f>
        <v/>
      </c>
      <c r="Q1358" s="154" t="str">
        <f>""</f>
        <v/>
      </c>
      <c r="R1358" s="74" t="str">
        <f>""</f>
        <v/>
      </c>
      <c r="S1358" s="74" t="str">
        <f>""</f>
        <v/>
      </c>
      <c r="T1358" s="74" t="str">
        <f>""</f>
        <v/>
      </c>
      <c r="U1358" s="74" t="str">
        <f>""</f>
        <v/>
      </c>
      <c r="V1358" s="74" t="str">
        <f>""</f>
        <v/>
      </c>
      <c r="W1358" s="74" t="str">
        <f>""</f>
        <v/>
      </c>
      <c r="X1358" s="74" t="str">
        <f>""</f>
        <v/>
      </c>
      <c r="Y1358" s="74" t="str">
        <f>""</f>
        <v/>
      </c>
      <c r="Z1358" s="74" t="str">
        <f>""</f>
        <v/>
      </c>
    </row>
    <row r="1359" spans="13:26" s="74" customFormat="1" ht="14.25" x14ac:dyDescent="0.2">
      <c r="M1359" s="154" t="str">
        <f>""</f>
        <v/>
      </c>
      <c r="N1359" s="74" t="str">
        <f>""</f>
        <v/>
      </c>
      <c r="O1359" s="154" t="s">
        <v>271</v>
      </c>
      <c r="P1359" s="74" t="str">
        <f>""</f>
        <v/>
      </c>
      <c r="Q1359" s="154" t="str">
        <f>""</f>
        <v/>
      </c>
      <c r="R1359" s="74" t="str">
        <f>""</f>
        <v/>
      </c>
      <c r="S1359" s="74" t="str">
        <f>""</f>
        <v/>
      </c>
      <c r="T1359" s="74" t="str">
        <f>""</f>
        <v/>
      </c>
      <c r="U1359" s="74" t="str">
        <f>""</f>
        <v/>
      </c>
      <c r="V1359" s="74" t="str">
        <f>""</f>
        <v/>
      </c>
      <c r="W1359" s="74" t="str">
        <f>""</f>
        <v/>
      </c>
      <c r="X1359" s="74" t="str">
        <f>""</f>
        <v/>
      </c>
      <c r="Y1359" s="74" t="str">
        <f>""</f>
        <v/>
      </c>
      <c r="Z1359" s="74" t="str">
        <f>""</f>
        <v/>
      </c>
    </row>
    <row r="1360" spans="13:26" s="74" customFormat="1" ht="14.25" x14ac:dyDescent="0.2">
      <c r="M1360" s="154" t="str">
        <f>""</f>
        <v/>
      </c>
      <c r="N1360" s="74" t="str">
        <f>""</f>
        <v/>
      </c>
      <c r="O1360" s="154" t="s">
        <v>271</v>
      </c>
      <c r="P1360" s="74" t="str">
        <f>""</f>
        <v/>
      </c>
      <c r="Q1360" s="154" t="str">
        <f>""</f>
        <v/>
      </c>
      <c r="R1360" s="74" t="str">
        <f>""</f>
        <v/>
      </c>
      <c r="S1360" s="74" t="str">
        <f>""</f>
        <v/>
      </c>
      <c r="T1360" s="74" t="str">
        <f>""</f>
        <v/>
      </c>
      <c r="U1360" s="74" t="str">
        <f>""</f>
        <v/>
      </c>
      <c r="V1360" s="74" t="str">
        <f>""</f>
        <v/>
      </c>
      <c r="W1360" s="74" t="str">
        <f>""</f>
        <v/>
      </c>
      <c r="X1360" s="74" t="str">
        <f>""</f>
        <v/>
      </c>
      <c r="Y1360" s="74" t="str">
        <f>""</f>
        <v/>
      </c>
      <c r="Z1360" s="74" t="str">
        <f>""</f>
        <v/>
      </c>
    </row>
    <row r="1361" spans="13:26" s="74" customFormat="1" ht="14.25" x14ac:dyDescent="0.2">
      <c r="M1361" s="154" t="str">
        <f>""</f>
        <v/>
      </c>
      <c r="N1361" s="74" t="str">
        <f>""</f>
        <v/>
      </c>
      <c r="O1361" s="154" t="s">
        <v>271</v>
      </c>
      <c r="P1361" s="74" t="str">
        <f>""</f>
        <v/>
      </c>
      <c r="Q1361" s="154" t="str">
        <f>""</f>
        <v/>
      </c>
      <c r="R1361" s="74" t="str">
        <f>""</f>
        <v/>
      </c>
      <c r="S1361" s="74" t="str">
        <f>""</f>
        <v/>
      </c>
      <c r="T1361" s="74" t="str">
        <f>""</f>
        <v/>
      </c>
      <c r="U1361" s="74" t="str">
        <f>""</f>
        <v/>
      </c>
      <c r="V1361" s="74" t="str">
        <f>""</f>
        <v/>
      </c>
      <c r="W1361" s="74" t="str">
        <f>""</f>
        <v/>
      </c>
      <c r="X1361" s="74" t="str">
        <f>""</f>
        <v/>
      </c>
      <c r="Y1361" s="74" t="str">
        <f>""</f>
        <v/>
      </c>
      <c r="Z1361" s="74" t="str">
        <f>""</f>
        <v/>
      </c>
    </row>
    <row r="1362" spans="13:26" s="74" customFormat="1" ht="14.25" x14ac:dyDescent="0.2">
      <c r="M1362" s="154" t="str">
        <f>""</f>
        <v/>
      </c>
      <c r="N1362" s="74" t="str">
        <f>""</f>
        <v/>
      </c>
      <c r="O1362" s="154" t="s">
        <v>271</v>
      </c>
      <c r="P1362" s="74" t="str">
        <f>""</f>
        <v/>
      </c>
      <c r="Q1362" s="154" t="str">
        <f>""</f>
        <v/>
      </c>
      <c r="R1362" s="74" t="str">
        <f>""</f>
        <v/>
      </c>
      <c r="S1362" s="74" t="str">
        <f>""</f>
        <v/>
      </c>
      <c r="T1362" s="74" t="str">
        <f>""</f>
        <v/>
      </c>
      <c r="U1362" s="74" t="str">
        <f>""</f>
        <v/>
      </c>
      <c r="V1362" s="74" t="str">
        <f>""</f>
        <v/>
      </c>
      <c r="W1362" s="74" t="str">
        <f>""</f>
        <v/>
      </c>
      <c r="X1362" s="74" t="str">
        <f>""</f>
        <v/>
      </c>
      <c r="Y1362" s="74" t="str">
        <f>""</f>
        <v/>
      </c>
      <c r="Z1362" s="74" t="str">
        <f>""</f>
        <v/>
      </c>
    </row>
    <row r="1363" spans="13:26" s="74" customFormat="1" ht="14.25" x14ac:dyDescent="0.2">
      <c r="M1363" s="154" t="str">
        <f>""</f>
        <v/>
      </c>
      <c r="N1363" s="74" t="str">
        <f>""</f>
        <v/>
      </c>
      <c r="O1363" s="154" t="s">
        <v>271</v>
      </c>
      <c r="P1363" s="74" t="str">
        <f>""</f>
        <v/>
      </c>
      <c r="Q1363" s="154" t="str">
        <f>""</f>
        <v/>
      </c>
      <c r="R1363" s="74" t="str">
        <f>""</f>
        <v/>
      </c>
      <c r="S1363" s="74" t="str">
        <f>""</f>
        <v/>
      </c>
      <c r="T1363" s="74" t="str">
        <f>""</f>
        <v/>
      </c>
      <c r="U1363" s="74" t="str">
        <f>""</f>
        <v/>
      </c>
      <c r="V1363" s="74" t="str">
        <f>""</f>
        <v/>
      </c>
      <c r="W1363" s="74" t="str">
        <f>""</f>
        <v/>
      </c>
      <c r="X1363" s="74" t="str">
        <f>""</f>
        <v/>
      </c>
      <c r="Y1363" s="74" t="str">
        <f>""</f>
        <v/>
      </c>
      <c r="Z1363" s="74" t="str">
        <f>""</f>
        <v/>
      </c>
    </row>
    <row r="1364" spans="13:26" s="74" customFormat="1" ht="14.25" x14ac:dyDescent="0.2">
      <c r="M1364" s="154" t="str">
        <f>""</f>
        <v/>
      </c>
      <c r="N1364" s="74" t="str">
        <f>""</f>
        <v/>
      </c>
      <c r="O1364" s="154" t="s">
        <v>271</v>
      </c>
      <c r="P1364" s="74" t="str">
        <f>""</f>
        <v/>
      </c>
      <c r="Q1364" s="154" t="str">
        <f>""</f>
        <v/>
      </c>
      <c r="R1364" s="74" t="str">
        <f>""</f>
        <v/>
      </c>
      <c r="S1364" s="74" t="str">
        <f>""</f>
        <v/>
      </c>
      <c r="T1364" s="74" t="str">
        <f>""</f>
        <v/>
      </c>
      <c r="U1364" s="74" t="str">
        <f>""</f>
        <v/>
      </c>
      <c r="V1364" s="74" t="str">
        <f>""</f>
        <v/>
      </c>
      <c r="W1364" s="74" t="str">
        <f>""</f>
        <v/>
      </c>
      <c r="X1364" s="74" t="str">
        <f>""</f>
        <v/>
      </c>
      <c r="Y1364" s="74" t="str">
        <f>""</f>
        <v/>
      </c>
      <c r="Z1364" s="74" t="str">
        <f>""</f>
        <v/>
      </c>
    </row>
    <row r="1365" spans="13:26" s="74" customFormat="1" ht="14.25" x14ac:dyDescent="0.2">
      <c r="M1365" s="154" t="str">
        <f>""</f>
        <v/>
      </c>
      <c r="N1365" s="74" t="str">
        <f>""</f>
        <v/>
      </c>
      <c r="O1365" s="154" t="s">
        <v>271</v>
      </c>
      <c r="P1365" s="74" t="str">
        <f>""</f>
        <v/>
      </c>
      <c r="Q1365" s="154" t="str">
        <f>""</f>
        <v/>
      </c>
      <c r="R1365" s="74" t="str">
        <f>""</f>
        <v/>
      </c>
      <c r="S1365" s="74" t="str">
        <f>""</f>
        <v/>
      </c>
      <c r="T1365" s="74" t="str">
        <f>""</f>
        <v/>
      </c>
      <c r="U1365" s="74" t="str">
        <f>""</f>
        <v/>
      </c>
      <c r="V1365" s="74" t="str">
        <f>""</f>
        <v/>
      </c>
      <c r="W1365" s="74" t="str">
        <f>""</f>
        <v/>
      </c>
      <c r="X1365" s="74" t="str">
        <f>""</f>
        <v/>
      </c>
      <c r="Y1365" s="74" t="str">
        <f>""</f>
        <v/>
      </c>
      <c r="Z1365" s="74" t="str">
        <f>""</f>
        <v/>
      </c>
    </row>
    <row r="1366" spans="13:26" s="74" customFormat="1" ht="14.25" x14ac:dyDescent="0.2">
      <c r="M1366" s="154" t="str">
        <f>""</f>
        <v/>
      </c>
      <c r="N1366" s="74" t="str">
        <f>""</f>
        <v/>
      </c>
      <c r="O1366" s="154" t="s">
        <v>271</v>
      </c>
      <c r="P1366" s="74" t="str">
        <f>""</f>
        <v/>
      </c>
      <c r="Q1366" s="154" t="str">
        <f>""</f>
        <v/>
      </c>
      <c r="R1366" s="74" t="str">
        <f>""</f>
        <v/>
      </c>
      <c r="S1366" s="74" t="str">
        <f>""</f>
        <v/>
      </c>
      <c r="T1366" s="74" t="str">
        <f>""</f>
        <v/>
      </c>
      <c r="U1366" s="74" t="str">
        <f>""</f>
        <v/>
      </c>
      <c r="V1366" s="74" t="str">
        <f>""</f>
        <v/>
      </c>
      <c r="W1366" s="74" t="str">
        <f>""</f>
        <v/>
      </c>
      <c r="X1366" s="74" t="str">
        <f>""</f>
        <v/>
      </c>
      <c r="Y1366" s="74" t="str">
        <f>""</f>
        <v/>
      </c>
      <c r="Z1366" s="74" t="str">
        <f>""</f>
        <v/>
      </c>
    </row>
    <row r="1367" spans="13:26" s="74" customFormat="1" ht="14.25" x14ac:dyDescent="0.2">
      <c r="M1367" s="154" t="str">
        <f>""</f>
        <v/>
      </c>
      <c r="N1367" s="74" t="str">
        <f>""</f>
        <v/>
      </c>
      <c r="O1367" s="154" t="s">
        <v>271</v>
      </c>
      <c r="P1367" s="74" t="str">
        <f>""</f>
        <v/>
      </c>
      <c r="Q1367" s="154" t="str">
        <f>""</f>
        <v/>
      </c>
      <c r="R1367" s="74" t="str">
        <f>""</f>
        <v/>
      </c>
      <c r="S1367" s="74" t="str">
        <f>""</f>
        <v/>
      </c>
      <c r="T1367" s="74" t="str">
        <f>""</f>
        <v/>
      </c>
      <c r="U1367" s="74" t="str">
        <f>""</f>
        <v/>
      </c>
      <c r="V1367" s="74" t="str">
        <f>""</f>
        <v/>
      </c>
      <c r="W1367" s="74" t="str">
        <f>""</f>
        <v/>
      </c>
      <c r="X1367" s="74" t="str">
        <f>""</f>
        <v/>
      </c>
      <c r="Y1367" s="74" t="str">
        <f>""</f>
        <v/>
      </c>
      <c r="Z1367" s="74" t="str">
        <f>""</f>
        <v/>
      </c>
    </row>
    <row r="1368" spans="13:26" s="74" customFormat="1" ht="14.25" x14ac:dyDescent="0.2">
      <c r="M1368" s="154" t="str">
        <f>""</f>
        <v/>
      </c>
      <c r="N1368" s="74" t="str">
        <f>""</f>
        <v/>
      </c>
      <c r="O1368" s="154" t="s">
        <v>271</v>
      </c>
      <c r="P1368" s="74" t="str">
        <f>""</f>
        <v/>
      </c>
      <c r="Q1368" s="154" t="str">
        <f>""</f>
        <v/>
      </c>
      <c r="R1368" s="74" t="str">
        <f>""</f>
        <v/>
      </c>
      <c r="S1368" s="74" t="str">
        <f>""</f>
        <v/>
      </c>
      <c r="T1368" s="74" t="str">
        <f>""</f>
        <v/>
      </c>
      <c r="U1368" s="74" t="str">
        <f>""</f>
        <v/>
      </c>
      <c r="V1368" s="74" t="str">
        <f>""</f>
        <v/>
      </c>
      <c r="W1368" s="74" t="str">
        <f>""</f>
        <v/>
      </c>
      <c r="X1368" s="74" t="str">
        <f>""</f>
        <v/>
      </c>
      <c r="Y1368" s="74" t="str">
        <f>""</f>
        <v/>
      </c>
      <c r="Z1368" s="74" t="str">
        <f>""</f>
        <v/>
      </c>
    </row>
    <row r="1369" spans="13:26" s="74" customFormat="1" ht="14.25" x14ac:dyDescent="0.2">
      <c r="M1369" s="154" t="str">
        <f>""</f>
        <v/>
      </c>
      <c r="N1369" s="74" t="str">
        <f>""</f>
        <v/>
      </c>
      <c r="O1369" s="154" t="s">
        <v>271</v>
      </c>
      <c r="P1369" s="74" t="str">
        <f>""</f>
        <v/>
      </c>
      <c r="Q1369" s="154" t="str">
        <f>""</f>
        <v/>
      </c>
      <c r="R1369" s="74" t="str">
        <f>""</f>
        <v/>
      </c>
      <c r="S1369" s="74" t="str">
        <f>""</f>
        <v/>
      </c>
      <c r="T1369" s="74" t="str">
        <f>""</f>
        <v/>
      </c>
      <c r="U1369" s="74" t="str">
        <f>""</f>
        <v/>
      </c>
      <c r="V1369" s="74" t="str">
        <f>""</f>
        <v/>
      </c>
      <c r="W1369" s="74" t="str">
        <f>""</f>
        <v/>
      </c>
      <c r="X1369" s="74" t="str">
        <f>""</f>
        <v/>
      </c>
      <c r="Y1369" s="74" t="str">
        <f>""</f>
        <v/>
      </c>
      <c r="Z1369" s="74" t="str">
        <f>""</f>
        <v/>
      </c>
    </row>
    <row r="1370" spans="13:26" s="74" customFormat="1" ht="14.25" x14ac:dyDescent="0.2">
      <c r="M1370" s="154" t="str">
        <f>""</f>
        <v/>
      </c>
      <c r="N1370" s="74" t="str">
        <f>""</f>
        <v/>
      </c>
      <c r="O1370" s="154" t="s">
        <v>271</v>
      </c>
      <c r="P1370" s="74" t="str">
        <f>""</f>
        <v/>
      </c>
      <c r="Q1370" s="154" t="str">
        <f>""</f>
        <v/>
      </c>
      <c r="R1370" s="74" t="str">
        <f>""</f>
        <v/>
      </c>
      <c r="S1370" s="74" t="str">
        <f>""</f>
        <v/>
      </c>
      <c r="T1370" s="74" t="str">
        <f>""</f>
        <v/>
      </c>
      <c r="U1370" s="74" t="str">
        <f>""</f>
        <v/>
      </c>
      <c r="V1370" s="74" t="str">
        <f>""</f>
        <v/>
      </c>
      <c r="W1370" s="74" t="str">
        <f>""</f>
        <v/>
      </c>
      <c r="X1370" s="74" t="str">
        <f>""</f>
        <v/>
      </c>
      <c r="Y1370" s="74" t="str">
        <f>""</f>
        <v/>
      </c>
      <c r="Z1370" s="74" t="str">
        <f>""</f>
        <v/>
      </c>
    </row>
    <row r="1371" spans="13:26" s="74" customFormat="1" ht="14.25" x14ac:dyDescent="0.2">
      <c r="M1371" s="154" t="str">
        <f>""</f>
        <v/>
      </c>
      <c r="N1371" s="74" t="str">
        <f>""</f>
        <v/>
      </c>
      <c r="O1371" s="154" t="s">
        <v>271</v>
      </c>
      <c r="P1371" s="74" t="str">
        <f>""</f>
        <v/>
      </c>
      <c r="Q1371" s="154" t="str">
        <f>""</f>
        <v/>
      </c>
      <c r="R1371" s="74" t="str">
        <f>""</f>
        <v/>
      </c>
      <c r="S1371" s="74" t="str">
        <f>""</f>
        <v/>
      </c>
      <c r="T1371" s="74" t="str">
        <f>""</f>
        <v/>
      </c>
      <c r="U1371" s="74" t="str">
        <f>""</f>
        <v/>
      </c>
      <c r="V1371" s="74" t="str">
        <f>""</f>
        <v/>
      </c>
      <c r="W1371" s="74" t="str">
        <f>""</f>
        <v/>
      </c>
      <c r="X1371" s="74" t="str">
        <f>""</f>
        <v/>
      </c>
      <c r="Y1371" s="74" t="str">
        <f>""</f>
        <v/>
      </c>
      <c r="Z1371" s="74" t="str">
        <f>""</f>
        <v/>
      </c>
    </row>
    <row r="1372" spans="13:26" s="74" customFormat="1" ht="14.25" x14ac:dyDescent="0.2">
      <c r="M1372" s="154" t="str">
        <f>""</f>
        <v/>
      </c>
      <c r="N1372" s="74" t="str">
        <f>""</f>
        <v/>
      </c>
      <c r="O1372" s="154" t="s">
        <v>271</v>
      </c>
      <c r="P1372" s="74" t="str">
        <f>""</f>
        <v/>
      </c>
      <c r="Q1372" s="154" t="str">
        <f>""</f>
        <v/>
      </c>
      <c r="R1372" s="74" t="str">
        <f>""</f>
        <v/>
      </c>
      <c r="S1372" s="74" t="str">
        <f>""</f>
        <v/>
      </c>
      <c r="T1372" s="74" t="str">
        <f>""</f>
        <v/>
      </c>
      <c r="U1372" s="74" t="str">
        <f>""</f>
        <v/>
      </c>
      <c r="V1372" s="74" t="str">
        <f>""</f>
        <v/>
      </c>
      <c r="W1372" s="74" t="str">
        <f>""</f>
        <v/>
      </c>
      <c r="X1372" s="74" t="str">
        <f>""</f>
        <v/>
      </c>
      <c r="Y1372" s="74" t="str">
        <f>""</f>
        <v/>
      </c>
      <c r="Z1372" s="74" t="str">
        <f>""</f>
        <v/>
      </c>
    </row>
    <row r="1373" spans="13:26" s="74" customFormat="1" ht="14.25" x14ac:dyDescent="0.2">
      <c r="M1373" s="154" t="str">
        <f>""</f>
        <v/>
      </c>
      <c r="N1373" s="74" t="str">
        <f>""</f>
        <v/>
      </c>
      <c r="O1373" s="154" t="s">
        <v>271</v>
      </c>
      <c r="P1373" s="74" t="str">
        <f>""</f>
        <v/>
      </c>
      <c r="Q1373" s="154" t="str">
        <f>""</f>
        <v/>
      </c>
      <c r="R1373" s="74" t="str">
        <f>""</f>
        <v/>
      </c>
      <c r="S1373" s="74" t="str">
        <f>""</f>
        <v/>
      </c>
      <c r="T1373" s="74" t="str">
        <f>""</f>
        <v/>
      </c>
      <c r="U1373" s="74" t="str">
        <f>""</f>
        <v/>
      </c>
      <c r="V1373" s="74" t="str">
        <f>""</f>
        <v/>
      </c>
      <c r="W1373" s="74" t="str">
        <f>""</f>
        <v/>
      </c>
      <c r="X1373" s="74" t="str">
        <f>""</f>
        <v/>
      </c>
      <c r="Y1373" s="74" t="str">
        <f>""</f>
        <v/>
      </c>
      <c r="Z1373" s="74" t="str">
        <f>""</f>
        <v/>
      </c>
    </row>
    <row r="1374" spans="13:26" s="74" customFormat="1" ht="14.25" x14ac:dyDescent="0.2">
      <c r="M1374" s="154" t="str">
        <f>""</f>
        <v/>
      </c>
      <c r="N1374" s="74" t="str">
        <f>""</f>
        <v/>
      </c>
      <c r="O1374" s="154" t="s">
        <v>271</v>
      </c>
      <c r="P1374" s="74" t="str">
        <f>""</f>
        <v/>
      </c>
      <c r="Q1374" s="154" t="str">
        <f>""</f>
        <v/>
      </c>
      <c r="R1374" s="74" t="str">
        <f>""</f>
        <v/>
      </c>
      <c r="S1374" s="74" t="str">
        <f>""</f>
        <v/>
      </c>
      <c r="T1374" s="74" t="str">
        <f>""</f>
        <v/>
      </c>
      <c r="U1374" s="74" t="str">
        <f>""</f>
        <v/>
      </c>
      <c r="V1374" s="74" t="str">
        <f>""</f>
        <v/>
      </c>
      <c r="W1374" s="74" t="str">
        <f>""</f>
        <v/>
      </c>
      <c r="X1374" s="74" t="str">
        <f>""</f>
        <v/>
      </c>
      <c r="Y1374" s="74" t="str">
        <f>""</f>
        <v/>
      </c>
      <c r="Z1374" s="74" t="str">
        <f>""</f>
        <v/>
      </c>
    </row>
    <row r="1375" spans="13:26" s="74" customFormat="1" ht="14.25" x14ac:dyDescent="0.2">
      <c r="M1375" s="154" t="str">
        <f>""</f>
        <v/>
      </c>
      <c r="N1375" s="74" t="str">
        <f>""</f>
        <v/>
      </c>
      <c r="O1375" s="154" t="s">
        <v>271</v>
      </c>
      <c r="P1375" s="74" t="str">
        <f>""</f>
        <v/>
      </c>
      <c r="Q1375" s="154" t="str">
        <f>""</f>
        <v/>
      </c>
      <c r="R1375" s="74" t="str">
        <f>""</f>
        <v/>
      </c>
      <c r="S1375" s="74" t="str">
        <f>""</f>
        <v/>
      </c>
      <c r="T1375" s="74" t="str">
        <f>""</f>
        <v/>
      </c>
      <c r="U1375" s="74" t="str">
        <f>""</f>
        <v/>
      </c>
      <c r="V1375" s="74" t="str">
        <f>""</f>
        <v/>
      </c>
      <c r="W1375" s="74" t="str">
        <f>""</f>
        <v/>
      </c>
      <c r="X1375" s="74" t="str">
        <f>""</f>
        <v/>
      </c>
      <c r="Y1375" s="74" t="str">
        <f>""</f>
        <v/>
      </c>
      <c r="Z1375" s="74" t="str">
        <f>""</f>
        <v/>
      </c>
    </row>
    <row r="1376" spans="13:26" s="74" customFormat="1" ht="14.25" x14ac:dyDescent="0.2">
      <c r="M1376" s="154" t="str">
        <f>""</f>
        <v/>
      </c>
      <c r="N1376" s="74" t="str">
        <f>""</f>
        <v/>
      </c>
      <c r="O1376" s="154" t="s">
        <v>271</v>
      </c>
      <c r="P1376" s="74" t="str">
        <f>""</f>
        <v/>
      </c>
      <c r="Q1376" s="154" t="str">
        <f>""</f>
        <v/>
      </c>
      <c r="R1376" s="74" t="str">
        <f>""</f>
        <v/>
      </c>
      <c r="S1376" s="74" t="str">
        <f>""</f>
        <v/>
      </c>
      <c r="T1376" s="74" t="str">
        <f>""</f>
        <v/>
      </c>
      <c r="U1376" s="74" t="str">
        <f>""</f>
        <v/>
      </c>
      <c r="V1376" s="74" t="str">
        <f>""</f>
        <v/>
      </c>
      <c r="W1376" s="74" t="str">
        <f>""</f>
        <v/>
      </c>
      <c r="X1376" s="74" t="str">
        <f>""</f>
        <v/>
      </c>
      <c r="Y1376" s="74" t="str">
        <f>""</f>
        <v/>
      </c>
      <c r="Z1376" s="74" t="str">
        <f>""</f>
        <v/>
      </c>
    </row>
    <row r="1377" spans="13:26" s="74" customFormat="1" ht="14.25" x14ac:dyDescent="0.2">
      <c r="M1377" s="154" t="str">
        <f>""</f>
        <v/>
      </c>
      <c r="N1377" s="74" t="str">
        <f>""</f>
        <v/>
      </c>
      <c r="O1377" s="154" t="s">
        <v>271</v>
      </c>
      <c r="P1377" s="74" t="str">
        <f>""</f>
        <v/>
      </c>
      <c r="Q1377" s="154" t="str">
        <f>""</f>
        <v/>
      </c>
      <c r="R1377" s="74" t="str">
        <f>""</f>
        <v/>
      </c>
      <c r="S1377" s="74" t="str">
        <f>""</f>
        <v/>
      </c>
      <c r="T1377" s="74" t="str">
        <f>""</f>
        <v/>
      </c>
      <c r="U1377" s="74" t="str">
        <f>""</f>
        <v/>
      </c>
      <c r="V1377" s="74" t="str">
        <f>""</f>
        <v/>
      </c>
      <c r="W1377" s="74" t="str">
        <f>""</f>
        <v/>
      </c>
      <c r="X1377" s="74" t="str">
        <f>""</f>
        <v/>
      </c>
      <c r="Y1377" s="74" t="str">
        <f>""</f>
        <v/>
      </c>
      <c r="Z1377" s="74" t="str">
        <f>""</f>
        <v/>
      </c>
    </row>
    <row r="1378" spans="13:26" s="74" customFormat="1" ht="14.25" x14ac:dyDescent="0.2">
      <c r="M1378" s="154" t="str">
        <f>""</f>
        <v/>
      </c>
      <c r="N1378" s="74" t="str">
        <f>""</f>
        <v/>
      </c>
      <c r="O1378" s="154" t="s">
        <v>271</v>
      </c>
      <c r="P1378" s="74" t="str">
        <f>""</f>
        <v/>
      </c>
      <c r="Q1378" s="154" t="str">
        <f>""</f>
        <v/>
      </c>
      <c r="R1378" s="74" t="str">
        <f>""</f>
        <v/>
      </c>
      <c r="S1378" s="74" t="str">
        <f>""</f>
        <v/>
      </c>
      <c r="T1378" s="74" t="str">
        <f>""</f>
        <v/>
      </c>
      <c r="U1378" s="74" t="str">
        <f>""</f>
        <v/>
      </c>
      <c r="V1378" s="74" t="str">
        <f>""</f>
        <v/>
      </c>
      <c r="W1378" s="74" t="str">
        <f>""</f>
        <v/>
      </c>
      <c r="X1378" s="74" t="str">
        <f>""</f>
        <v/>
      </c>
      <c r="Y1378" s="74" t="str">
        <f>""</f>
        <v/>
      </c>
      <c r="Z1378" s="74" t="str">
        <f>""</f>
        <v/>
      </c>
    </row>
    <row r="1379" spans="13:26" s="74" customFormat="1" ht="14.25" x14ac:dyDescent="0.2">
      <c r="M1379" s="154" t="str">
        <f>""</f>
        <v/>
      </c>
      <c r="N1379" s="74" t="str">
        <f>""</f>
        <v/>
      </c>
      <c r="O1379" s="154" t="s">
        <v>271</v>
      </c>
      <c r="P1379" s="74" t="str">
        <f>""</f>
        <v/>
      </c>
      <c r="Q1379" s="154" t="str">
        <f>""</f>
        <v/>
      </c>
      <c r="R1379" s="74" t="str">
        <f>""</f>
        <v/>
      </c>
      <c r="S1379" s="74" t="str">
        <f>""</f>
        <v/>
      </c>
      <c r="T1379" s="74" t="str">
        <f>""</f>
        <v/>
      </c>
      <c r="U1379" s="74" t="str">
        <f>""</f>
        <v/>
      </c>
      <c r="V1379" s="74" t="str">
        <f>""</f>
        <v/>
      </c>
      <c r="W1379" s="74" t="str">
        <f>""</f>
        <v/>
      </c>
      <c r="X1379" s="74" t="str">
        <f>""</f>
        <v/>
      </c>
      <c r="Y1379" s="74" t="str">
        <f>""</f>
        <v/>
      </c>
      <c r="Z1379" s="74" t="str">
        <f>""</f>
        <v/>
      </c>
    </row>
    <row r="1380" spans="13:26" s="74" customFormat="1" ht="14.25" x14ac:dyDescent="0.2">
      <c r="M1380" s="154" t="str">
        <f>""</f>
        <v/>
      </c>
      <c r="N1380" s="74" t="str">
        <f>""</f>
        <v/>
      </c>
      <c r="O1380" s="154" t="s">
        <v>271</v>
      </c>
      <c r="P1380" s="74" t="str">
        <f>""</f>
        <v/>
      </c>
      <c r="Q1380" s="154" t="str">
        <f>""</f>
        <v/>
      </c>
      <c r="R1380" s="74" t="str">
        <f>""</f>
        <v/>
      </c>
      <c r="S1380" s="74" t="str">
        <f>""</f>
        <v/>
      </c>
      <c r="T1380" s="74" t="str">
        <f>""</f>
        <v/>
      </c>
      <c r="U1380" s="74" t="str">
        <f>""</f>
        <v/>
      </c>
      <c r="V1380" s="74" t="str">
        <f>""</f>
        <v/>
      </c>
      <c r="W1380" s="74" t="str">
        <f>""</f>
        <v/>
      </c>
      <c r="X1380" s="74" t="str">
        <f>""</f>
        <v/>
      </c>
      <c r="Y1380" s="74" t="str">
        <f>""</f>
        <v/>
      </c>
      <c r="Z1380" s="74" t="str">
        <f>""</f>
        <v/>
      </c>
    </row>
    <row r="1381" spans="13:26" s="74" customFormat="1" ht="14.25" x14ac:dyDescent="0.2">
      <c r="M1381" s="154" t="str">
        <f>""</f>
        <v/>
      </c>
      <c r="N1381" s="74" t="str">
        <f>""</f>
        <v/>
      </c>
      <c r="O1381" s="154" t="s">
        <v>271</v>
      </c>
      <c r="P1381" s="74" t="str">
        <f>""</f>
        <v/>
      </c>
      <c r="Q1381" s="154" t="str">
        <f>""</f>
        <v/>
      </c>
      <c r="R1381" s="74" t="str">
        <f>""</f>
        <v/>
      </c>
      <c r="S1381" s="74" t="str">
        <f>""</f>
        <v/>
      </c>
      <c r="T1381" s="74" t="str">
        <f>""</f>
        <v/>
      </c>
      <c r="U1381" s="74" t="str">
        <f>""</f>
        <v/>
      </c>
      <c r="V1381" s="74" t="str">
        <f>""</f>
        <v/>
      </c>
      <c r="W1381" s="74" t="str">
        <f>""</f>
        <v/>
      </c>
      <c r="X1381" s="74" t="str">
        <f>""</f>
        <v/>
      </c>
      <c r="Y1381" s="74" t="str">
        <f>""</f>
        <v/>
      </c>
      <c r="Z1381" s="74" t="str">
        <f>""</f>
        <v/>
      </c>
    </row>
    <row r="1382" spans="13:26" s="74" customFormat="1" ht="14.25" x14ac:dyDescent="0.2">
      <c r="M1382" s="154" t="str">
        <f>""</f>
        <v/>
      </c>
      <c r="N1382" s="74" t="str">
        <f>""</f>
        <v/>
      </c>
      <c r="O1382" s="154" t="s">
        <v>271</v>
      </c>
      <c r="P1382" s="74" t="str">
        <f>""</f>
        <v/>
      </c>
      <c r="Q1382" s="154" t="str">
        <f>""</f>
        <v/>
      </c>
      <c r="R1382" s="74" t="str">
        <f>""</f>
        <v/>
      </c>
      <c r="S1382" s="74" t="str">
        <f>""</f>
        <v/>
      </c>
      <c r="T1382" s="74" t="str">
        <f>""</f>
        <v/>
      </c>
      <c r="U1382" s="74" t="str">
        <f>""</f>
        <v/>
      </c>
      <c r="V1382" s="74" t="str">
        <f>""</f>
        <v/>
      </c>
      <c r="W1382" s="74" t="str">
        <f>""</f>
        <v/>
      </c>
      <c r="X1382" s="74" t="str">
        <f>""</f>
        <v/>
      </c>
      <c r="Y1382" s="74" t="str">
        <f>""</f>
        <v/>
      </c>
      <c r="Z1382" s="74" t="str">
        <f>""</f>
        <v/>
      </c>
    </row>
    <row r="1383" spans="13:26" s="74" customFormat="1" ht="14.25" x14ac:dyDescent="0.2">
      <c r="M1383" s="154" t="str">
        <f>""</f>
        <v/>
      </c>
      <c r="N1383" s="74" t="str">
        <f>""</f>
        <v/>
      </c>
      <c r="O1383" s="154" t="s">
        <v>271</v>
      </c>
      <c r="P1383" s="74" t="str">
        <f>""</f>
        <v/>
      </c>
      <c r="Q1383" s="154" t="str">
        <f>""</f>
        <v/>
      </c>
      <c r="R1383" s="74" t="str">
        <f>""</f>
        <v/>
      </c>
      <c r="S1383" s="74" t="str">
        <f>""</f>
        <v/>
      </c>
      <c r="T1383" s="74" t="str">
        <f>""</f>
        <v/>
      </c>
      <c r="U1383" s="74" t="str">
        <f>""</f>
        <v/>
      </c>
      <c r="V1383" s="74" t="str">
        <f>""</f>
        <v/>
      </c>
      <c r="W1383" s="74" t="str">
        <f>""</f>
        <v/>
      </c>
      <c r="X1383" s="74" t="str">
        <f>""</f>
        <v/>
      </c>
      <c r="Y1383" s="74" t="str">
        <f>""</f>
        <v/>
      </c>
      <c r="Z1383" s="74" t="str">
        <f>""</f>
        <v/>
      </c>
    </row>
    <row r="1384" spans="13:26" s="74" customFormat="1" ht="14.25" x14ac:dyDescent="0.2">
      <c r="M1384" s="154" t="str">
        <f>""</f>
        <v/>
      </c>
      <c r="N1384" s="74" t="str">
        <f>""</f>
        <v/>
      </c>
      <c r="O1384" s="154" t="s">
        <v>271</v>
      </c>
      <c r="P1384" s="74" t="str">
        <f>""</f>
        <v/>
      </c>
      <c r="Q1384" s="154" t="str">
        <f>""</f>
        <v/>
      </c>
      <c r="R1384" s="74" t="str">
        <f>""</f>
        <v/>
      </c>
      <c r="S1384" s="74" t="str">
        <f>""</f>
        <v/>
      </c>
      <c r="T1384" s="74" t="str">
        <f>""</f>
        <v/>
      </c>
      <c r="U1384" s="74" t="str">
        <f>""</f>
        <v/>
      </c>
      <c r="V1384" s="74" t="str">
        <f>""</f>
        <v/>
      </c>
      <c r="W1384" s="74" t="str">
        <f>""</f>
        <v/>
      </c>
      <c r="X1384" s="74" t="str">
        <f>""</f>
        <v/>
      </c>
      <c r="Y1384" s="74" t="str">
        <f>""</f>
        <v/>
      </c>
      <c r="Z1384" s="74" t="str">
        <f>""</f>
        <v/>
      </c>
    </row>
    <row r="1385" spans="13:26" s="74" customFormat="1" ht="14.25" x14ac:dyDescent="0.2">
      <c r="M1385" s="154" t="str">
        <f>""</f>
        <v/>
      </c>
      <c r="N1385" s="74" t="str">
        <f>""</f>
        <v/>
      </c>
      <c r="O1385" s="154" t="s">
        <v>271</v>
      </c>
      <c r="P1385" s="74" t="str">
        <f>""</f>
        <v/>
      </c>
      <c r="Q1385" s="154" t="str">
        <f>""</f>
        <v/>
      </c>
      <c r="R1385" s="74" t="str">
        <f>""</f>
        <v/>
      </c>
      <c r="S1385" s="74" t="str">
        <f>""</f>
        <v/>
      </c>
      <c r="T1385" s="74" t="str">
        <f>""</f>
        <v/>
      </c>
      <c r="U1385" s="74" t="str">
        <f>""</f>
        <v/>
      </c>
      <c r="V1385" s="74" t="str">
        <f>""</f>
        <v/>
      </c>
      <c r="W1385" s="74" t="str">
        <f>""</f>
        <v/>
      </c>
      <c r="X1385" s="74" t="str">
        <f>""</f>
        <v/>
      </c>
      <c r="Y1385" s="74" t="str">
        <f>""</f>
        <v/>
      </c>
      <c r="Z1385" s="74" t="str">
        <f>""</f>
        <v/>
      </c>
    </row>
    <row r="1386" spans="13:26" s="74" customFormat="1" ht="14.25" x14ac:dyDescent="0.2">
      <c r="M1386" s="154" t="str">
        <f>""</f>
        <v/>
      </c>
      <c r="N1386" s="74" t="str">
        <f>""</f>
        <v/>
      </c>
      <c r="O1386" s="154" t="s">
        <v>271</v>
      </c>
      <c r="P1386" s="74" t="str">
        <f>""</f>
        <v/>
      </c>
      <c r="Q1386" s="154" t="str">
        <f>""</f>
        <v/>
      </c>
      <c r="R1386" s="74" t="str">
        <f>""</f>
        <v/>
      </c>
      <c r="S1386" s="74" t="str">
        <f>""</f>
        <v/>
      </c>
      <c r="T1386" s="74" t="str">
        <f>""</f>
        <v/>
      </c>
      <c r="U1386" s="74" t="str">
        <f>""</f>
        <v/>
      </c>
      <c r="V1386" s="74" t="str">
        <f>""</f>
        <v/>
      </c>
      <c r="W1386" s="74" t="str">
        <f>""</f>
        <v/>
      </c>
      <c r="X1386" s="74" t="str">
        <f>""</f>
        <v/>
      </c>
      <c r="Y1386" s="74" t="str">
        <f>""</f>
        <v/>
      </c>
      <c r="Z1386" s="74" t="str">
        <f>""</f>
        <v/>
      </c>
    </row>
    <row r="1387" spans="13:26" s="74" customFormat="1" ht="14.25" x14ac:dyDescent="0.2">
      <c r="M1387" s="154" t="str">
        <f>""</f>
        <v/>
      </c>
      <c r="N1387" s="74" t="str">
        <f>""</f>
        <v/>
      </c>
      <c r="O1387" s="154" t="s">
        <v>271</v>
      </c>
      <c r="P1387" s="74" t="str">
        <f>""</f>
        <v/>
      </c>
      <c r="Q1387" s="154" t="str">
        <f>""</f>
        <v/>
      </c>
      <c r="R1387" s="74" t="str">
        <f>""</f>
        <v/>
      </c>
      <c r="S1387" s="74" t="str">
        <f>""</f>
        <v/>
      </c>
      <c r="T1387" s="74" t="str">
        <f>""</f>
        <v/>
      </c>
      <c r="U1387" s="74" t="str">
        <f>""</f>
        <v/>
      </c>
      <c r="V1387" s="74" t="str">
        <f>""</f>
        <v/>
      </c>
      <c r="W1387" s="74" t="str">
        <f>""</f>
        <v/>
      </c>
      <c r="X1387" s="74" t="str">
        <f>""</f>
        <v/>
      </c>
      <c r="Y1387" s="74" t="str">
        <f>""</f>
        <v/>
      </c>
      <c r="Z1387" s="74" t="str">
        <f>""</f>
        <v/>
      </c>
    </row>
    <row r="1388" spans="13:26" s="74" customFormat="1" ht="14.25" x14ac:dyDescent="0.2">
      <c r="M1388" s="154" t="str">
        <f>""</f>
        <v/>
      </c>
      <c r="N1388" s="74" t="str">
        <f>""</f>
        <v/>
      </c>
      <c r="O1388" s="154" t="s">
        <v>271</v>
      </c>
      <c r="P1388" s="74" t="str">
        <f>""</f>
        <v/>
      </c>
      <c r="Q1388" s="154" t="str">
        <f>""</f>
        <v/>
      </c>
      <c r="R1388" s="74" t="str">
        <f>""</f>
        <v/>
      </c>
      <c r="S1388" s="74" t="str">
        <f>""</f>
        <v/>
      </c>
      <c r="T1388" s="74" t="str">
        <f>""</f>
        <v/>
      </c>
      <c r="U1388" s="74" t="str">
        <f>""</f>
        <v/>
      </c>
      <c r="V1388" s="74" t="str">
        <f>""</f>
        <v/>
      </c>
      <c r="W1388" s="74" t="str">
        <f>""</f>
        <v/>
      </c>
      <c r="X1388" s="74" t="str">
        <f>""</f>
        <v/>
      </c>
      <c r="Y1388" s="74" t="str">
        <f>""</f>
        <v/>
      </c>
      <c r="Z1388" s="74" t="str">
        <f>""</f>
        <v/>
      </c>
    </row>
    <row r="1389" spans="13:26" s="74" customFormat="1" ht="14.25" x14ac:dyDescent="0.2">
      <c r="M1389" s="154" t="str">
        <f>""</f>
        <v/>
      </c>
      <c r="N1389" s="74" t="str">
        <f>""</f>
        <v/>
      </c>
      <c r="O1389" s="154" t="s">
        <v>271</v>
      </c>
      <c r="P1389" s="74" t="str">
        <f>""</f>
        <v/>
      </c>
      <c r="Q1389" s="154" t="str">
        <f>""</f>
        <v/>
      </c>
      <c r="R1389" s="74" t="str">
        <f>""</f>
        <v/>
      </c>
      <c r="S1389" s="74" t="str">
        <f>""</f>
        <v/>
      </c>
      <c r="T1389" s="74" t="str">
        <f>""</f>
        <v/>
      </c>
      <c r="U1389" s="74" t="str">
        <f>""</f>
        <v/>
      </c>
      <c r="V1389" s="74" t="str">
        <f>""</f>
        <v/>
      </c>
      <c r="W1389" s="74" t="str">
        <f>""</f>
        <v/>
      </c>
      <c r="X1389" s="74" t="str">
        <f>""</f>
        <v/>
      </c>
      <c r="Y1389" s="74" t="str">
        <f>""</f>
        <v/>
      </c>
      <c r="Z1389" s="74" t="str">
        <f>""</f>
        <v/>
      </c>
    </row>
    <row r="1390" spans="13:26" s="74" customFormat="1" ht="14.25" x14ac:dyDescent="0.2">
      <c r="M1390" s="154" t="str">
        <f>""</f>
        <v/>
      </c>
      <c r="N1390" s="74" t="str">
        <f>""</f>
        <v/>
      </c>
      <c r="O1390" s="154" t="s">
        <v>271</v>
      </c>
      <c r="P1390" s="74" t="str">
        <f>""</f>
        <v/>
      </c>
      <c r="Q1390" s="154" t="str">
        <f>""</f>
        <v/>
      </c>
      <c r="R1390" s="74" t="str">
        <f>""</f>
        <v/>
      </c>
      <c r="S1390" s="74" t="str">
        <f>""</f>
        <v/>
      </c>
      <c r="T1390" s="74" t="str">
        <f>""</f>
        <v/>
      </c>
      <c r="U1390" s="74" t="str">
        <f>""</f>
        <v/>
      </c>
      <c r="V1390" s="74" t="str">
        <f>""</f>
        <v/>
      </c>
      <c r="W1390" s="74" t="str">
        <f>""</f>
        <v/>
      </c>
      <c r="X1390" s="74" t="str">
        <f>""</f>
        <v/>
      </c>
      <c r="Y1390" s="74" t="str">
        <f>""</f>
        <v/>
      </c>
      <c r="Z1390" s="74" t="str">
        <f>""</f>
        <v/>
      </c>
    </row>
    <row r="1391" spans="13:26" s="74" customFormat="1" ht="14.25" x14ac:dyDescent="0.2">
      <c r="M1391" s="154" t="str">
        <f>""</f>
        <v/>
      </c>
      <c r="N1391" s="74" t="str">
        <f>""</f>
        <v/>
      </c>
      <c r="O1391" s="154" t="s">
        <v>271</v>
      </c>
      <c r="P1391" s="74" t="str">
        <f>""</f>
        <v/>
      </c>
      <c r="Q1391" s="154" t="str">
        <f>""</f>
        <v/>
      </c>
      <c r="R1391" s="74" t="str">
        <f>""</f>
        <v/>
      </c>
      <c r="S1391" s="74" t="str">
        <f>""</f>
        <v/>
      </c>
      <c r="T1391" s="74" t="str">
        <f>""</f>
        <v/>
      </c>
      <c r="U1391" s="74" t="str">
        <f>""</f>
        <v/>
      </c>
      <c r="V1391" s="74" t="str">
        <f>""</f>
        <v/>
      </c>
      <c r="W1391" s="74" t="str">
        <f>""</f>
        <v/>
      </c>
      <c r="X1391" s="74" t="str">
        <f>""</f>
        <v/>
      </c>
      <c r="Y1391" s="74" t="str">
        <f>""</f>
        <v/>
      </c>
      <c r="Z1391" s="74" t="str">
        <f>""</f>
        <v/>
      </c>
    </row>
    <row r="1392" spans="13:26" s="74" customFormat="1" ht="14.25" x14ac:dyDescent="0.2">
      <c r="M1392" s="154" t="str">
        <f>""</f>
        <v/>
      </c>
      <c r="N1392" s="74" t="str">
        <f>""</f>
        <v/>
      </c>
      <c r="O1392" s="154" t="s">
        <v>271</v>
      </c>
      <c r="P1392" s="74" t="str">
        <f>""</f>
        <v/>
      </c>
      <c r="Q1392" s="154" t="str">
        <f>""</f>
        <v/>
      </c>
      <c r="R1392" s="74" t="str">
        <f>""</f>
        <v/>
      </c>
      <c r="S1392" s="74" t="str">
        <f>""</f>
        <v/>
      </c>
      <c r="T1392" s="74" t="str">
        <f>""</f>
        <v/>
      </c>
      <c r="U1392" s="74" t="str">
        <f>""</f>
        <v/>
      </c>
      <c r="V1392" s="74" t="str">
        <f>""</f>
        <v/>
      </c>
      <c r="W1392" s="74" t="str">
        <f>""</f>
        <v/>
      </c>
      <c r="X1392" s="74" t="str">
        <f>""</f>
        <v/>
      </c>
      <c r="Y1392" s="74" t="str">
        <f>""</f>
        <v/>
      </c>
      <c r="Z1392" s="74" t="str">
        <f>""</f>
        <v/>
      </c>
    </row>
    <row r="1393" spans="13:26" s="74" customFormat="1" ht="14.25" x14ac:dyDescent="0.2">
      <c r="M1393" s="154" t="str">
        <f>""</f>
        <v/>
      </c>
      <c r="N1393" s="74" t="str">
        <f>""</f>
        <v/>
      </c>
      <c r="O1393" s="154" t="s">
        <v>271</v>
      </c>
      <c r="P1393" s="74" t="str">
        <f>""</f>
        <v/>
      </c>
      <c r="Q1393" s="154" t="str">
        <f>""</f>
        <v/>
      </c>
      <c r="R1393" s="74" t="str">
        <f>""</f>
        <v/>
      </c>
      <c r="S1393" s="74" t="str">
        <f>""</f>
        <v/>
      </c>
      <c r="T1393" s="74" t="str">
        <f>""</f>
        <v/>
      </c>
      <c r="U1393" s="74" t="str">
        <f>""</f>
        <v/>
      </c>
      <c r="V1393" s="74" t="str">
        <f>""</f>
        <v/>
      </c>
      <c r="W1393" s="74" t="str">
        <f>""</f>
        <v/>
      </c>
      <c r="X1393" s="74" t="str">
        <f>""</f>
        <v/>
      </c>
      <c r="Y1393" s="74" t="str">
        <f>""</f>
        <v/>
      </c>
      <c r="Z1393" s="74" t="str">
        <f>""</f>
        <v/>
      </c>
    </row>
    <row r="1394" spans="13:26" s="74" customFormat="1" ht="14.25" x14ac:dyDescent="0.2">
      <c r="M1394" s="154" t="str">
        <f>""</f>
        <v/>
      </c>
      <c r="N1394" s="74" t="str">
        <f>""</f>
        <v/>
      </c>
      <c r="O1394" s="154" t="s">
        <v>271</v>
      </c>
      <c r="P1394" s="74" t="str">
        <f>""</f>
        <v/>
      </c>
      <c r="Q1394" s="154" t="str">
        <f>""</f>
        <v/>
      </c>
      <c r="R1394" s="74" t="str">
        <f>""</f>
        <v/>
      </c>
      <c r="S1394" s="74" t="str">
        <f>""</f>
        <v/>
      </c>
      <c r="T1394" s="74" t="str">
        <f>""</f>
        <v/>
      </c>
      <c r="U1394" s="74" t="str">
        <f>""</f>
        <v/>
      </c>
      <c r="V1394" s="74" t="str">
        <f>""</f>
        <v/>
      </c>
      <c r="W1394" s="74" t="str">
        <f>""</f>
        <v/>
      </c>
      <c r="X1394" s="74" t="str">
        <f>""</f>
        <v/>
      </c>
      <c r="Y1394" s="74" t="str">
        <f>""</f>
        <v/>
      </c>
      <c r="Z1394" s="74" t="str">
        <f>""</f>
        <v/>
      </c>
    </row>
    <row r="1395" spans="13:26" s="74" customFormat="1" ht="14.25" x14ac:dyDescent="0.2">
      <c r="M1395" s="154" t="str">
        <f>""</f>
        <v/>
      </c>
      <c r="N1395" s="74" t="str">
        <f>""</f>
        <v/>
      </c>
      <c r="O1395" s="154" t="s">
        <v>271</v>
      </c>
      <c r="P1395" s="74" t="str">
        <f>""</f>
        <v/>
      </c>
      <c r="Q1395" s="154" t="str">
        <f>""</f>
        <v/>
      </c>
      <c r="R1395" s="74" t="str">
        <f>""</f>
        <v/>
      </c>
      <c r="S1395" s="74" t="str">
        <f>""</f>
        <v/>
      </c>
      <c r="T1395" s="74" t="str">
        <f>""</f>
        <v/>
      </c>
      <c r="U1395" s="74" t="str">
        <f>""</f>
        <v/>
      </c>
      <c r="V1395" s="74" t="str">
        <f>""</f>
        <v/>
      </c>
      <c r="W1395" s="74" t="str">
        <f>""</f>
        <v/>
      </c>
      <c r="X1395" s="74" t="str">
        <f>""</f>
        <v/>
      </c>
      <c r="Y1395" s="74" t="str">
        <f>""</f>
        <v/>
      </c>
      <c r="Z1395" s="74" t="str">
        <f>""</f>
        <v/>
      </c>
    </row>
    <row r="1396" spans="13:26" s="74" customFormat="1" ht="14.25" x14ac:dyDescent="0.2">
      <c r="M1396" s="154" t="str">
        <f>""</f>
        <v/>
      </c>
      <c r="N1396" s="74" t="str">
        <f>""</f>
        <v/>
      </c>
      <c r="O1396" s="154" t="s">
        <v>271</v>
      </c>
      <c r="P1396" s="74" t="str">
        <f>""</f>
        <v/>
      </c>
      <c r="Q1396" s="154" t="str">
        <f>""</f>
        <v/>
      </c>
      <c r="R1396" s="74" t="str">
        <f>""</f>
        <v/>
      </c>
      <c r="S1396" s="74" t="str">
        <f>""</f>
        <v/>
      </c>
      <c r="T1396" s="74" t="str">
        <f>""</f>
        <v/>
      </c>
      <c r="U1396" s="74" t="str">
        <f>""</f>
        <v/>
      </c>
      <c r="V1396" s="74" t="str">
        <f>""</f>
        <v/>
      </c>
      <c r="W1396" s="74" t="str">
        <f>""</f>
        <v/>
      </c>
      <c r="X1396" s="74" t="str">
        <f>""</f>
        <v/>
      </c>
      <c r="Y1396" s="74" t="str">
        <f>""</f>
        <v/>
      </c>
      <c r="Z1396" s="74" t="str">
        <f>""</f>
        <v/>
      </c>
    </row>
    <row r="1397" spans="13:26" s="74" customFormat="1" ht="14.25" x14ac:dyDescent="0.2">
      <c r="M1397" s="154" t="str">
        <f>""</f>
        <v/>
      </c>
      <c r="N1397" s="74" t="str">
        <f>""</f>
        <v/>
      </c>
      <c r="O1397" s="154" t="s">
        <v>271</v>
      </c>
      <c r="P1397" s="74" t="str">
        <f>""</f>
        <v/>
      </c>
      <c r="Q1397" s="154" t="str">
        <f>""</f>
        <v/>
      </c>
      <c r="R1397" s="74" t="str">
        <f>""</f>
        <v/>
      </c>
      <c r="S1397" s="74" t="str">
        <f>""</f>
        <v/>
      </c>
      <c r="T1397" s="74" t="str">
        <f>""</f>
        <v/>
      </c>
      <c r="U1397" s="74" t="str">
        <f>""</f>
        <v/>
      </c>
      <c r="V1397" s="74" t="str">
        <f>""</f>
        <v/>
      </c>
      <c r="W1397" s="74" t="str">
        <f>""</f>
        <v/>
      </c>
      <c r="X1397" s="74" t="str">
        <f>""</f>
        <v/>
      </c>
      <c r="Y1397" s="74" t="str">
        <f>""</f>
        <v/>
      </c>
      <c r="Z1397" s="74" t="str">
        <f>""</f>
        <v/>
      </c>
    </row>
    <row r="1398" spans="13:26" s="74" customFormat="1" ht="14.25" x14ac:dyDescent="0.2">
      <c r="M1398" s="154" t="str">
        <f>""</f>
        <v/>
      </c>
      <c r="N1398" s="74" t="str">
        <f>""</f>
        <v/>
      </c>
      <c r="O1398" s="154" t="s">
        <v>271</v>
      </c>
      <c r="P1398" s="74" t="str">
        <f>""</f>
        <v/>
      </c>
      <c r="Q1398" s="154" t="str">
        <f>""</f>
        <v/>
      </c>
      <c r="R1398" s="74" t="str">
        <f>""</f>
        <v/>
      </c>
      <c r="S1398" s="74" t="str">
        <f>""</f>
        <v/>
      </c>
      <c r="T1398" s="74" t="str">
        <f>""</f>
        <v/>
      </c>
      <c r="U1398" s="74" t="str">
        <f>""</f>
        <v/>
      </c>
      <c r="V1398" s="74" t="str">
        <f>""</f>
        <v/>
      </c>
      <c r="W1398" s="74" t="str">
        <f>""</f>
        <v/>
      </c>
      <c r="X1398" s="74" t="str">
        <f>""</f>
        <v/>
      </c>
      <c r="Y1398" s="74" t="str">
        <f>""</f>
        <v/>
      </c>
      <c r="Z1398" s="74" t="str">
        <f>""</f>
        <v/>
      </c>
    </row>
    <row r="1399" spans="13:26" s="74" customFormat="1" ht="14.25" x14ac:dyDescent="0.2">
      <c r="M1399" s="154" t="str">
        <f>""</f>
        <v/>
      </c>
      <c r="N1399" s="74" t="str">
        <f>""</f>
        <v/>
      </c>
      <c r="O1399" s="154" t="s">
        <v>271</v>
      </c>
      <c r="P1399" s="74" t="str">
        <f>""</f>
        <v/>
      </c>
      <c r="Q1399" s="154" t="str">
        <f>""</f>
        <v/>
      </c>
      <c r="R1399" s="74" t="str">
        <f>""</f>
        <v/>
      </c>
      <c r="S1399" s="74" t="str">
        <f>""</f>
        <v/>
      </c>
      <c r="T1399" s="74" t="str">
        <f>""</f>
        <v/>
      </c>
      <c r="U1399" s="74" t="str">
        <f>""</f>
        <v/>
      </c>
      <c r="V1399" s="74" t="str">
        <f>""</f>
        <v/>
      </c>
      <c r="W1399" s="74" t="str">
        <f>""</f>
        <v/>
      </c>
      <c r="X1399" s="74" t="str">
        <f>""</f>
        <v/>
      </c>
      <c r="Y1399" s="74" t="str">
        <f>""</f>
        <v/>
      </c>
      <c r="Z1399" s="74" t="str">
        <f>""</f>
        <v/>
      </c>
    </row>
    <row r="1400" spans="13:26" s="74" customFormat="1" ht="14.25" x14ac:dyDescent="0.2">
      <c r="M1400" s="154" t="str">
        <f>""</f>
        <v/>
      </c>
      <c r="N1400" s="74" t="str">
        <f>""</f>
        <v/>
      </c>
      <c r="O1400" s="154" t="s">
        <v>271</v>
      </c>
      <c r="P1400" s="74" t="str">
        <f>""</f>
        <v/>
      </c>
      <c r="Q1400" s="154" t="str">
        <f>""</f>
        <v/>
      </c>
      <c r="R1400" s="74" t="str">
        <f>""</f>
        <v/>
      </c>
      <c r="S1400" s="74" t="str">
        <f>""</f>
        <v/>
      </c>
      <c r="T1400" s="74" t="str">
        <f>""</f>
        <v/>
      </c>
      <c r="U1400" s="74" t="str">
        <f>""</f>
        <v/>
      </c>
      <c r="V1400" s="74" t="str">
        <f>""</f>
        <v/>
      </c>
      <c r="W1400" s="74" t="str">
        <f>""</f>
        <v/>
      </c>
      <c r="X1400" s="74" t="str">
        <f>""</f>
        <v/>
      </c>
      <c r="Y1400" s="74" t="str">
        <f>""</f>
        <v/>
      </c>
      <c r="Z1400" s="74" t="str">
        <f>""</f>
        <v/>
      </c>
    </row>
    <row r="1401" spans="13:26" s="74" customFormat="1" ht="14.25" x14ac:dyDescent="0.2">
      <c r="M1401" s="154" t="str">
        <f>""</f>
        <v/>
      </c>
      <c r="N1401" s="74" t="str">
        <f>""</f>
        <v/>
      </c>
      <c r="O1401" s="154" t="s">
        <v>271</v>
      </c>
      <c r="P1401" s="74" t="str">
        <f>""</f>
        <v/>
      </c>
      <c r="Q1401" s="154" t="str">
        <f>""</f>
        <v/>
      </c>
      <c r="R1401" s="74" t="str">
        <f>""</f>
        <v/>
      </c>
      <c r="S1401" s="74" t="str">
        <f>""</f>
        <v/>
      </c>
      <c r="T1401" s="74" t="str">
        <f>""</f>
        <v/>
      </c>
      <c r="U1401" s="74" t="str">
        <f>""</f>
        <v/>
      </c>
      <c r="V1401" s="74" t="str">
        <f>""</f>
        <v/>
      </c>
      <c r="W1401" s="74" t="str">
        <f>""</f>
        <v/>
      </c>
      <c r="X1401" s="74" t="str">
        <f>""</f>
        <v/>
      </c>
      <c r="Y1401" s="74" t="str">
        <f>""</f>
        <v/>
      </c>
      <c r="Z1401" s="74" t="str">
        <f>""</f>
        <v/>
      </c>
    </row>
    <row r="1402" spans="13:26" s="74" customFormat="1" ht="14.25" x14ac:dyDescent="0.2">
      <c r="M1402" s="154" t="str">
        <f>""</f>
        <v/>
      </c>
      <c r="N1402" s="74" t="str">
        <f>""</f>
        <v/>
      </c>
      <c r="O1402" s="154" t="s">
        <v>271</v>
      </c>
      <c r="P1402" s="74" t="str">
        <f>""</f>
        <v/>
      </c>
      <c r="Q1402" s="154" t="str">
        <f>""</f>
        <v/>
      </c>
      <c r="R1402" s="74" t="str">
        <f>""</f>
        <v/>
      </c>
      <c r="S1402" s="74" t="str">
        <f>""</f>
        <v/>
      </c>
      <c r="T1402" s="74" t="str">
        <f>""</f>
        <v/>
      </c>
      <c r="U1402" s="74" t="str">
        <f>""</f>
        <v/>
      </c>
      <c r="V1402" s="74" t="str">
        <f>""</f>
        <v/>
      </c>
      <c r="W1402" s="74" t="str">
        <f>""</f>
        <v/>
      </c>
      <c r="X1402" s="74" t="str">
        <f>""</f>
        <v/>
      </c>
      <c r="Y1402" s="74" t="str">
        <f>""</f>
        <v/>
      </c>
      <c r="Z1402" s="74" t="str">
        <f>""</f>
        <v/>
      </c>
    </row>
    <row r="1403" spans="13:26" s="74" customFormat="1" ht="14.25" x14ac:dyDescent="0.2">
      <c r="M1403" s="154" t="str">
        <f>""</f>
        <v/>
      </c>
      <c r="N1403" s="74" t="str">
        <f>""</f>
        <v/>
      </c>
      <c r="O1403" s="154" t="s">
        <v>271</v>
      </c>
      <c r="P1403" s="74" t="str">
        <f>""</f>
        <v/>
      </c>
      <c r="Q1403" s="154" t="str">
        <f>""</f>
        <v/>
      </c>
      <c r="R1403" s="74" t="str">
        <f>""</f>
        <v/>
      </c>
      <c r="S1403" s="74" t="str">
        <f>""</f>
        <v/>
      </c>
      <c r="T1403" s="74" t="str">
        <f>""</f>
        <v/>
      </c>
      <c r="U1403" s="74" t="str">
        <f>""</f>
        <v/>
      </c>
      <c r="V1403" s="74" t="str">
        <f>""</f>
        <v/>
      </c>
      <c r="W1403" s="74" t="str">
        <f>""</f>
        <v/>
      </c>
      <c r="X1403" s="74" t="str">
        <f>""</f>
        <v/>
      </c>
      <c r="Y1403" s="74" t="str">
        <f>""</f>
        <v/>
      </c>
      <c r="Z1403" s="74" t="str">
        <f>""</f>
        <v/>
      </c>
    </row>
    <row r="1404" spans="13:26" s="74" customFormat="1" ht="14.25" x14ac:dyDescent="0.2">
      <c r="M1404" s="154" t="str">
        <f>""</f>
        <v/>
      </c>
      <c r="N1404" s="74" t="str">
        <f>""</f>
        <v/>
      </c>
      <c r="O1404" s="154" t="s">
        <v>271</v>
      </c>
      <c r="P1404" s="74" t="str">
        <f>""</f>
        <v/>
      </c>
      <c r="Q1404" s="154" t="str">
        <f>""</f>
        <v/>
      </c>
      <c r="R1404" s="74" t="str">
        <f>""</f>
        <v/>
      </c>
      <c r="S1404" s="74" t="str">
        <f>""</f>
        <v/>
      </c>
      <c r="T1404" s="74" t="str">
        <f>""</f>
        <v/>
      </c>
      <c r="U1404" s="74" t="str">
        <f>""</f>
        <v/>
      </c>
      <c r="V1404" s="74" t="str">
        <f>""</f>
        <v/>
      </c>
      <c r="W1404" s="74" t="str">
        <f>""</f>
        <v/>
      </c>
      <c r="X1404" s="74" t="str">
        <f>""</f>
        <v/>
      </c>
      <c r="Y1404" s="74" t="str">
        <f>""</f>
        <v/>
      </c>
      <c r="Z1404" s="74" t="str">
        <f>""</f>
        <v/>
      </c>
    </row>
    <row r="1405" spans="13:26" s="74" customFormat="1" ht="14.25" x14ac:dyDescent="0.2">
      <c r="M1405" s="154" t="str">
        <f>""</f>
        <v/>
      </c>
      <c r="N1405" s="74" t="str">
        <f>""</f>
        <v/>
      </c>
      <c r="O1405" s="154" t="s">
        <v>271</v>
      </c>
      <c r="P1405" s="74" t="str">
        <f>""</f>
        <v/>
      </c>
      <c r="Q1405" s="154" t="str">
        <f>""</f>
        <v/>
      </c>
      <c r="R1405" s="74" t="str">
        <f>""</f>
        <v/>
      </c>
      <c r="S1405" s="74" t="str">
        <f>""</f>
        <v/>
      </c>
      <c r="T1405" s="74" t="str">
        <f>""</f>
        <v/>
      </c>
      <c r="U1405" s="74" t="str">
        <f>""</f>
        <v/>
      </c>
      <c r="V1405" s="74" t="str">
        <f>""</f>
        <v/>
      </c>
      <c r="W1405" s="74" t="str">
        <f>""</f>
        <v/>
      </c>
      <c r="X1405" s="74" t="str">
        <f>""</f>
        <v/>
      </c>
      <c r="Y1405" s="74" t="str">
        <f>""</f>
        <v/>
      </c>
      <c r="Z1405" s="74" t="str">
        <f>""</f>
        <v/>
      </c>
    </row>
    <row r="1406" spans="13:26" s="74" customFormat="1" ht="14.25" x14ac:dyDescent="0.2">
      <c r="M1406" s="154" t="str">
        <f>""</f>
        <v/>
      </c>
      <c r="N1406" s="74" t="str">
        <f>""</f>
        <v/>
      </c>
      <c r="O1406" s="154" t="s">
        <v>271</v>
      </c>
      <c r="P1406" s="74" t="str">
        <f>""</f>
        <v/>
      </c>
      <c r="Q1406" s="154" t="str">
        <f>""</f>
        <v/>
      </c>
      <c r="R1406" s="74" t="str">
        <f>""</f>
        <v/>
      </c>
      <c r="S1406" s="74" t="str">
        <f>""</f>
        <v/>
      </c>
      <c r="T1406" s="74" t="str">
        <f>""</f>
        <v/>
      </c>
      <c r="U1406" s="74" t="str">
        <f>""</f>
        <v/>
      </c>
      <c r="V1406" s="74" t="str">
        <f>""</f>
        <v/>
      </c>
      <c r="W1406" s="74" t="str">
        <f>""</f>
        <v/>
      </c>
      <c r="X1406" s="74" t="str">
        <f>""</f>
        <v/>
      </c>
      <c r="Y1406" s="74" t="str">
        <f>""</f>
        <v/>
      </c>
      <c r="Z1406" s="74" t="str">
        <f>""</f>
        <v/>
      </c>
    </row>
    <row r="1407" spans="13:26" s="74" customFormat="1" ht="14.25" x14ac:dyDescent="0.2">
      <c r="M1407" s="154" t="str">
        <f>""</f>
        <v/>
      </c>
      <c r="N1407" s="74" t="str">
        <f>""</f>
        <v/>
      </c>
      <c r="O1407" s="154" t="s">
        <v>271</v>
      </c>
      <c r="P1407" s="74" t="str">
        <f>""</f>
        <v/>
      </c>
      <c r="Q1407" s="154" t="str">
        <f>""</f>
        <v/>
      </c>
      <c r="R1407" s="74" t="str">
        <f>""</f>
        <v/>
      </c>
      <c r="S1407" s="74" t="str">
        <f>""</f>
        <v/>
      </c>
      <c r="T1407" s="74" t="str">
        <f>""</f>
        <v/>
      </c>
      <c r="U1407" s="74" t="str">
        <f>""</f>
        <v/>
      </c>
      <c r="V1407" s="74" t="str">
        <f>""</f>
        <v/>
      </c>
      <c r="W1407" s="74" t="str">
        <f>""</f>
        <v/>
      </c>
      <c r="X1407" s="74" t="str">
        <f>""</f>
        <v/>
      </c>
      <c r="Y1407" s="74" t="str">
        <f>""</f>
        <v/>
      </c>
      <c r="Z1407" s="74" t="str">
        <f>""</f>
        <v/>
      </c>
    </row>
    <row r="1408" spans="13:26" s="74" customFormat="1" ht="14.25" x14ac:dyDescent="0.2">
      <c r="M1408" s="154" t="str">
        <f>""</f>
        <v/>
      </c>
      <c r="N1408" s="74" t="str">
        <f>""</f>
        <v/>
      </c>
      <c r="O1408" s="154" t="s">
        <v>271</v>
      </c>
      <c r="P1408" s="74" t="str">
        <f>""</f>
        <v/>
      </c>
      <c r="Q1408" s="154" t="str">
        <f>""</f>
        <v/>
      </c>
      <c r="R1408" s="74" t="str">
        <f>""</f>
        <v/>
      </c>
      <c r="S1408" s="74" t="str">
        <f>""</f>
        <v/>
      </c>
      <c r="T1408" s="74" t="str">
        <f>""</f>
        <v/>
      </c>
      <c r="U1408" s="74" t="str">
        <f>""</f>
        <v/>
      </c>
      <c r="V1408" s="74" t="str">
        <f>""</f>
        <v/>
      </c>
      <c r="W1408" s="74" t="str">
        <f>""</f>
        <v/>
      </c>
      <c r="X1408" s="74" t="str">
        <f>""</f>
        <v/>
      </c>
      <c r="Y1408" s="74" t="str">
        <f>""</f>
        <v/>
      </c>
      <c r="Z1408" s="74" t="str">
        <f>""</f>
        <v/>
      </c>
    </row>
    <row r="1409" spans="13:26" s="74" customFormat="1" ht="14.25" x14ac:dyDescent="0.2">
      <c r="M1409" s="154" t="str">
        <f>""</f>
        <v/>
      </c>
      <c r="N1409" s="74" t="str">
        <f>""</f>
        <v/>
      </c>
      <c r="O1409" s="154" t="s">
        <v>271</v>
      </c>
      <c r="P1409" s="74" t="str">
        <f>""</f>
        <v/>
      </c>
      <c r="Q1409" s="154" t="str">
        <f>""</f>
        <v/>
      </c>
      <c r="R1409" s="74" t="str">
        <f>""</f>
        <v/>
      </c>
      <c r="S1409" s="74" t="str">
        <f>""</f>
        <v/>
      </c>
      <c r="T1409" s="74" t="str">
        <f>""</f>
        <v/>
      </c>
      <c r="U1409" s="74" t="str">
        <f>""</f>
        <v/>
      </c>
      <c r="V1409" s="74" t="str">
        <f>""</f>
        <v/>
      </c>
      <c r="W1409" s="74" t="str">
        <f>""</f>
        <v/>
      </c>
      <c r="X1409" s="74" t="str">
        <f>""</f>
        <v/>
      </c>
      <c r="Y1409" s="74" t="str">
        <f>""</f>
        <v/>
      </c>
      <c r="Z1409" s="74" t="str">
        <f>""</f>
        <v/>
      </c>
    </row>
    <row r="1410" spans="13:26" s="74" customFormat="1" ht="14.25" x14ac:dyDescent="0.2">
      <c r="M1410" s="154" t="str">
        <f>""</f>
        <v/>
      </c>
      <c r="N1410" s="74" t="str">
        <f>""</f>
        <v/>
      </c>
      <c r="O1410" s="154" t="s">
        <v>271</v>
      </c>
      <c r="P1410" s="74" t="str">
        <f>""</f>
        <v/>
      </c>
      <c r="Q1410" s="154" t="str">
        <f>""</f>
        <v/>
      </c>
      <c r="R1410" s="74" t="str">
        <f>""</f>
        <v/>
      </c>
      <c r="S1410" s="74" t="str">
        <f>""</f>
        <v/>
      </c>
      <c r="T1410" s="74" t="str">
        <f>""</f>
        <v/>
      </c>
      <c r="U1410" s="74" t="str">
        <f>""</f>
        <v/>
      </c>
      <c r="V1410" s="74" t="str">
        <f>""</f>
        <v/>
      </c>
      <c r="W1410" s="74" t="str">
        <f>""</f>
        <v/>
      </c>
      <c r="X1410" s="74" t="str">
        <f>""</f>
        <v/>
      </c>
      <c r="Y1410" s="74" t="str">
        <f>""</f>
        <v/>
      </c>
      <c r="Z1410" s="74" t="str">
        <f>""</f>
        <v/>
      </c>
    </row>
    <row r="1411" spans="13:26" s="74" customFormat="1" ht="14.25" x14ac:dyDescent="0.2">
      <c r="M1411" s="154" t="str">
        <f>""</f>
        <v/>
      </c>
      <c r="N1411" s="74" t="str">
        <f>""</f>
        <v/>
      </c>
      <c r="O1411" s="154" t="s">
        <v>271</v>
      </c>
      <c r="P1411" s="74" t="str">
        <f>""</f>
        <v/>
      </c>
      <c r="Q1411" s="154" t="str">
        <f>""</f>
        <v/>
      </c>
      <c r="R1411" s="74" t="str">
        <f>""</f>
        <v/>
      </c>
      <c r="S1411" s="74" t="str">
        <f>""</f>
        <v/>
      </c>
      <c r="T1411" s="74" t="str">
        <f>""</f>
        <v/>
      </c>
      <c r="U1411" s="74" t="str">
        <f>""</f>
        <v/>
      </c>
      <c r="V1411" s="74" t="str">
        <f>""</f>
        <v/>
      </c>
      <c r="W1411" s="74" t="str">
        <f>""</f>
        <v/>
      </c>
      <c r="X1411" s="74" t="str">
        <f>""</f>
        <v/>
      </c>
      <c r="Y1411" s="74" t="str">
        <f>""</f>
        <v/>
      </c>
      <c r="Z1411" s="74" t="str">
        <f>""</f>
        <v/>
      </c>
    </row>
    <row r="1412" spans="13:26" s="74" customFormat="1" ht="14.25" x14ac:dyDescent="0.2">
      <c r="M1412" s="154" t="str">
        <f>""</f>
        <v/>
      </c>
      <c r="N1412" s="74" t="str">
        <f>""</f>
        <v/>
      </c>
      <c r="O1412" s="154" t="s">
        <v>271</v>
      </c>
      <c r="P1412" s="74" t="str">
        <f>""</f>
        <v/>
      </c>
      <c r="Q1412" s="154" t="str">
        <f>""</f>
        <v/>
      </c>
      <c r="R1412" s="74" t="str">
        <f>""</f>
        <v/>
      </c>
      <c r="S1412" s="74" t="str">
        <f>""</f>
        <v/>
      </c>
      <c r="T1412" s="74" t="str">
        <f>""</f>
        <v/>
      </c>
      <c r="U1412" s="74" t="str">
        <f>""</f>
        <v/>
      </c>
      <c r="V1412" s="74" t="str">
        <f>""</f>
        <v/>
      </c>
      <c r="W1412" s="74" t="str">
        <f>""</f>
        <v/>
      </c>
      <c r="X1412" s="74" t="str">
        <f>""</f>
        <v/>
      </c>
      <c r="Y1412" s="74" t="str">
        <f>""</f>
        <v/>
      </c>
      <c r="Z1412" s="74" t="str">
        <f>""</f>
        <v/>
      </c>
    </row>
    <row r="1413" spans="13:26" s="74" customFormat="1" ht="14.25" x14ac:dyDescent="0.2">
      <c r="M1413" s="154" t="str">
        <f>""</f>
        <v/>
      </c>
      <c r="N1413" s="74" t="str">
        <f>""</f>
        <v/>
      </c>
      <c r="O1413" s="154" t="s">
        <v>271</v>
      </c>
      <c r="P1413" s="74" t="str">
        <f>""</f>
        <v/>
      </c>
      <c r="Q1413" s="154" t="str">
        <f>""</f>
        <v/>
      </c>
      <c r="R1413" s="74" t="str">
        <f>""</f>
        <v/>
      </c>
      <c r="S1413" s="74" t="str">
        <f>""</f>
        <v/>
      </c>
      <c r="T1413" s="74" t="str">
        <f>""</f>
        <v/>
      </c>
      <c r="U1413" s="74" t="str">
        <f>""</f>
        <v/>
      </c>
      <c r="V1413" s="74" t="str">
        <f>""</f>
        <v/>
      </c>
      <c r="W1413" s="74" t="str">
        <f>""</f>
        <v/>
      </c>
      <c r="X1413" s="74" t="str">
        <f>""</f>
        <v/>
      </c>
      <c r="Y1413" s="74" t="str">
        <f>""</f>
        <v/>
      </c>
      <c r="Z1413" s="74" t="str">
        <f>""</f>
        <v/>
      </c>
    </row>
    <row r="1414" spans="13:26" s="74" customFormat="1" ht="14.25" x14ac:dyDescent="0.2">
      <c r="M1414" s="154" t="str">
        <f>""</f>
        <v/>
      </c>
      <c r="N1414" s="74" t="str">
        <f>""</f>
        <v/>
      </c>
      <c r="O1414" s="154" t="s">
        <v>271</v>
      </c>
      <c r="P1414" s="74" t="str">
        <f>""</f>
        <v/>
      </c>
      <c r="Q1414" s="154" t="str">
        <f>""</f>
        <v/>
      </c>
      <c r="R1414" s="74" t="str">
        <f>""</f>
        <v/>
      </c>
      <c r="S1414" s="74" t="str">
        <f>""</f>
        <v/>
      </c>
      <c r="T1414" s="74" t="str">
        <f>""</f>
        <v/>
      </c>
      <c r="U1414" s="74" t="str">
        <f>""</f>
        <v/>
      </c>
      <c r="V1414" s="74" t="str">
        <f>""</f>
        <v/>
      </c>
      <c r="W1414" s="74" t="str">
        <f>""</f>
        <v/>
      </c>
      <c r="X1414" s="74" t="str">
        <f>""</f>
        <v/>
      </c>
      <c r="Y1414" s="74" t="str">
        <f>""</f>
        <v/>
      </c>
      <c r="Z1414" s="74" t="str">
        <f>""</f>
        <v/>
      </c>
    </row>
    <row r="1415" spans="13:26" s="74" customFormat="1" ht="14.25" x14ac:dyDescent="0.2">
      <c r="M1415" s="154" t="str">
        <f>""</f>
        <v/>
      </c>
      <c r="N1415" s="74" t="str">
        <f>""</f>
        <v/>
      </c>
      <c r="O1415" s="154" t="s">
        <v>271</v>
      </c>
      <c r="P1415" s="74" t="str">
        <f>""</f>
        <v/>
      </c>
      <c r="Q1415" s="154" t="str">
        <f>""</f>
        <v/>
      </c>
      <c r="R1415" s="74" t="str">
        <f>""</f>
        <v/>
      </c>
      <c r="S1415" s="74" t="str">
        <f>""</f>
        <v/>
      </c>
      <c r="T1415" s="74" t="str">
        <f>""</f>
        <v/>
      </c>
      <c r="U1415" s="74" t="str">
        <f>""</f>
        <v/>
      </c>
      <c r="V1415" s="74" t="str">
        <f>""</f>
        <v/>
      </c>
      <c r="W1415" s="74" t="str">
        <f>""</f>
        <v/>
      </c>
      <c r="X1415" s="74" t="str">
        <f>""</f>
        <v/>
      </c>
      <c r="Y1415" s="74" t="str">
        <f>""</f>
        <v/>
      </c>
      <c r="Z1415" s="74" t="str">
        <f>""</f>
        <v/>
      </c>
    </row>
    <row r="1416" spans="13:26" s="74" customFormat="1" ht="14.25" x14ac:dyDescent="0.2">
      <c r="M1416" s="154" t="str">
        <f>""</f>
        <v/>
      </c>
      <c r="N1416" s="74" t="str">
        <f>""</f>
        <v/>
      </c>
      <c r="O1416" s="154" t="s">
        <v>271</v>
      </c>
      <c r="P1416" s="74" t="str">
        <f>""</f>
        <v/>
      </c>
      <c r="Q1416" s="154" t="str">
        <f>""</f>
        <v/>
      </c>
      <c r="R1416" s="74" t="str">
        <f>""</f>
        <v/>
      </c>
      <c r="S1416" s="74" t="str">
        <f>""</f>
        <v/>
      </c>
      <c r="T1416" s="74" t="str">
        <f>""</f>
        <v/>
      </c>
      <c r="U1416" s="74" t="str">
        <f>""</f>
        <v/>
      </c>
      <c r="V1416" s="74" t="str">
        <f>""</f>
        <v/>
      </c>
      <c r="W1416" s="74" t="str">
        <f>""</f>
        <v/>
      </c>
      <c r="X1416" s="74" t="str">
        <f>""</f>
        <v/>
      </c>
      <c r="Y1416" s="74" t="str">
        <f>""</f>
        <v/>
      </c>
      <c r="Z1416" s="74" t="str">
        <f>""</f>
        <v/>
      </c>
    </row>
    <row r="1417" spans="13:26" s="74" customFormat="1" ht="14.25" x14ac:dyDescent="0.2">
      <c r="M1417" s="154" t="str">
        <f>""</f>
        <v/>
      </c>
      <c r="N1417" s="74" t="str">
        <f>""</f>
        <v/>
      </c>
      <c r="O1417" s="154" t="s">
        <v>271</v>
      </c>
      <c r="P1417" s="74" t="str">
        <f>""</f>
        <v/>
      </c>
      <c r="Q1417" s="154" t="str">
        <f>""</f>
        <v/>
      </c>
      <c r="R1417" s="74" t="str">
        <f>""</f>
        <v/>
      </c>
      <c r="S1417" s="74" t="str">
        <f>""</f>
        <v/>
      </c>
      <c r="T1417" s="74" t="str">
        <f>""</f>
        <v/>
      </c>
      <c r="U1417" s="74" t="str">
        <f>""</f>
        <v/>
      </c>
      <c r="V1417" s="74" t="str">
        <f>""</f>
        <v/>
      </c>
      <c r="W1417" s="74" t="str">
        <f>""</f>
        <v/>
      </c>
      <c r="X1417" s="74" t="str">
        <f>""</f>
        <v/>
      </c>
      <c r="Y1417" s="74" t="str">
        <f>""</f>
        <v/>
      </c>
      <c r="Z1417" s="74" t="str">
        <f>""</f>
        <v/>
      </c>
    </row>
    <row r="1418" spans="13:26" s="74" customFormat="1" ht="14.25" x14ac:dyDescent="0.2">
      <c r="M1418" s="154" t="str">
        <f>""</f>
        <v/>
      </c>
      <c r="N1418" s="74" t="str">
        <f>""</f>
        <v/>
      </c>
      <c r="O1418" s="154" t="s">
        <v>271</v>
      </c>
      <c r="P1418" s="74" t="str">
        <f>""</f>
        <v/>
      </c>
      <c r="Q1418" s="154" t="str">
        <f>""</f>
        <v/>
      </c>
      <c r="R1418" s="74" t="str">
        <f>""</f>
        <v/>
      </c>
      <c r="S1418" s="74" t="str">
        <f>""</f>
        <v/>
      </c>
      <c r="T1418" s="74" t="str">
        <f>""</f>
        <v/>
      </c>
      <c r="U1418" s="74" t="str">
        <f>""</f>
        <v/>
      </c>
      <c r="V1418" s="74" t="str">
        <f>""</f>
        <v/>
      </c>
      <c r="W1418" s="74" t="str">
        <f>""</f>
        <v/>
      </c>
      <c r="X1418" s="74" t="str">
        <f>""</f>
        <v/>
      </c>
      <c r="Y1418" s="74" t="str">
        <f>""</f>
        <v/>
      </c>
      <c r="Z1418" s="74" t="str">
        <f>""</f>
        <v/>
      </c>
    </row>
    <row r="1419" spans="13:26" s="74" customFormat="1" ht="14.25" x14ac:dyDescent="0.2">
      <c r="M1419" s="154" t="str">
        <f>""</f>
        <v/>
      </c>
      <c r="N1419" s="74" t="str">
        <f>""</f>
        <v/>
      </c>
      <c r="O1419" s="154" t="s">
        <v>271</v>
      </c>
      <c r="P1419" s="74" t="str">
        <f>""</f>
        <v/>
      </c>
      <c r="Q1419" s="154" t="str">
        <f>""</f>
        <v/>
      </c>
      <c r="R1419" s="74" t="str">
        <f>""</f>
        <v/>
      </c>
      <c r="S1419" s="74" t="str">
        <f>""</f>
        <v/>
      </c>
      <c r="T1419" s="74" t="str">
        <f>""</f>
        <v/>
      </c>
      <c r="U1419" s="74" t="str">
        <f>""</f>
        <v/>
      </c>
      <c r="V1419" s="74" t="str">
        <f>""</f>
        <v/>
      </c>
      <c r="W1419" s="74" t="str">
        <f>""</f>
        <v/>
      </c>
      <c r="X1419" s="74" t="str">
        <f>""</f>
        <v/>
      </c>
      <c r="Y1419" s="74" t="str">
        <f>""</f>
        <v/>
      </c>
      <c r="Z1419" s="74" t="str">
        <f>""</f>
        <v/>
      </c>
    </row>
    <row r="1420" spans="13:26" s="74" customFormat="1" ht="14.25" x14ac:dyDescent="0.2">
      <c r="M1420" s="154" t="str">
        <f>""</f>
        <v/>
      </c>
      <c r="N1420" s="74" t="str">
        <f>""</f>
        <v/>
      </c>
      <c r="O1420" s="154" t="s">
        <v>271</v>
      </c>
      <c r="P1420" s="74" t="str">
        <f>""</f>
        <v/>
      </c>
      <c r="Q1420" s="154" t="str">
        <f>""</f>
        <v/>
      </c>
      <c r="R1420" s="74" t="str">
        <f>""</f>
        <v/>
      </c>
      <c r="S1420" s="74" t="str">
        <f>""</f>
        <v/>
      </c>
      <c r="T1420" s="74" t="str">
        <f>""</f>
        <v/>
      </c>
      <c r="U1420" s="74" t="str">
        <f>""</f>
        <v/>
      </c>
      <c r="V1420" s="74" t="str">
        <f>""</f>
        <v/>
      </c>
      <c r="W1420" s="74" t="str">
        <f>""</f>
        <v/>
      </c>
      <c r="X1420" s="74" t="str">
        <f>""</f>
        <v/>
      </c>
      <c r="Y1420" s="74" t="str">
        <f>""</f>
        <v/>
      </c>
      <c r="Z1420" s="74" t="str">
        <f>""</f>
        <v/>
      </c>
    </row>
    <row r="1421" spans="13:26" s="74" customFormat="1" ht="14.25" x14ac:dyDescent="0.2">
      <c r="M1421" s="154" t="str">
        <f>""</f>
        <v/>
      </c>
      <c r="N1421" s="74" t="str">
        <f>""</f>
        <v/>
      </c>
      <c r="O1421" s="154" t="s">
        <v>271</v>
      </c>
      <c r="P1421" s="74" t="str">
        <f>""</f>
        <v/>
      </c>
      <c r="Q1421" s="154" t="str">
        <f>""</f>
        <v/>
      </c>
      <c r="R1421" s="74" t="str">
        <f>""</f>
        <v/>
      </c>
      <c r="S1421" s="74" t="str">
        <f>""</f>
        <v/>
      </c>
      <c r="T1421" s="74" t="str">
        <f>""</f>
        <v/>
      </c>
      <c r="U1421" s="74" t="str">
        <f>""</f>
        <v/>
      </c>
      <c r="V1421" s="74" t="str">
        <f>""</f>
        <v/>
      </c>
      <c r="W1421" s="74" t="str">
        <f>""</f>
        <v/>
      </c>
      <c r="X1421" s="74" t="str">
        <f>""</f>
        <v/>
      </c>
      <c r="Y1421" s="74" t="str">
        <f>""</f>
        <v/>
      </c>
      <c r="Z1421" s="74" t="str">
        <f>""</f>
        <v/>
      </c>
    </row>
    <row r="1422" spans="13:26" s="74" customFormat="1" ht="14.25" x14ac:dyDescent="0.2">
      <c r="M1422" s="154" t="str">
        <f>""</f>
        <v/>
      </c>
      <c r="N1422" s="74" t="str">
        <f>""</f>
        <v/>
      </c>
      <c r="O1422" s="154" t="s">
        <v>271</v>
      </c>
      <c r="P1422" s="74" t="str">
        <f>""</f>
        <v/>
      </c>
      <c r="Q1422" s="154" t="str">
        <f>""</f>
        <v/>
      </c>
      <c r="R1422" s="74" t="str">
        <f>""</f>
        <v/>
      </c>
      <c r="S1422" s="74" t="str">
        <f>""</f>
        <v/>
      </c>
      <c r="T1422" s="74" t="str">
        <f>""</f>
        <v/>
      </c>
      <c r="U1422" s="74" t="str">
        <f>""</f>
        <v/>
      </c>
      <c r="V1422" s="74" t="str">
        <f>""</f>
        <v/>
      </c>
      <c r="W1422" s="74" t="str">
        <f>""</f>
        <v/>
      </c>
      <c r="X1422" s="74" t="str">
        <f>""</f>
        <v/>
      </c>
      <c r="Y1422" s="74" t="str">
        <f>""</f>
        <v/>
      </c>
      <c r="Z1422" s="74" t="str">
        <f>""</f>
        <v/>
      </c>
    </row>
    <row r="1423" spans="13:26" s="74" customFormat="1" ht="14.25" x14ac:dyDescent="0.2">
      <c r="M1423" s="154" t="str">
        <f>""</f>
        <v/>
      </c>
      <c r="N1423" s="74" t="str">
        <f>""</f>
        <v/>
      </c>
      <c r="O1423" s="154" t="s">
        <v>271</v>
      </c>
      <c r="P1423" s="74" t="str">
        <f>""</f>
        <v/>
      </c>
      <c r="Q1423" s="154" t="str">
        <f>""</f>
        <v/>
      </c>
      <c r="R1423" s="74" t="str">
        <f>""</f>
        <v/>
      </c>
      <c r="S1423" s="74" t="str">
        <f>""</f>
        <v/>
      </c>
      <c r="T1423" s="74" t="str">
        <f>""</f>
        <v/>
      </c>
      <c r="U1423" s="74" t="str">
        <f>""</f>
        <v/>
      </c>
      <c r="V1423" s="74" t="str">
        <f>""</f>
        <v/>
      </c>
      <c r="W1423" s="74" t="str">
        <f>""</f>
        <v/>
      </c>
      <c r="X1423" s="74" t="str">
        <f>""</f>
        <v/>
      </c>
      <c r="Y1423" s="74" t="str">
        <f>""</f>
        <v/>
      </c>
      <c r="Z1423" s="74" t="str">
        <f>""</f>
        <v/>
      </c>
    </row>
    <row r="1424" spans="13:26" s="74" customFormat="1" ht="14.25" x14ac:dyDescent="0.2">
      <c r="M1424" s="154" t="str">
        <f>""</f>
        <v/>
      </c>
      <c r="N1424" s="74" t="str">
        <f>""</f>
        <v/>
      </c>
      <c r="O1424" s="154" t="s">
        <v>271</v>
      </c>
      <c r="P1424" s="74" t="str">
        <f>""</f>
        <v/>
      </c>
      <c r="Q1424" s="154" t="str">
        <f>""</f>
        <v/>
      </c>
      <c r="R1424" s="74" t="str">
        <f>""</f>
        <v/>
      </c>
      <c r="S1424" s="74" t="str">
        <f>""</f>
        <v/>
      </c>
      <c r="T1424" s="74" t="str">
        <f>""</f>
        <v/>
      </c>
      <c r="U1424" s="74" t="str">
        <f>""</f>
        <v/>
      </c>
      <c r="V1424" s="74" t="str">
        <f>""</f>
        <v/>
      </c>
      <c r="W1424" s="74" t="str">
        <f>""</f>
        <v/>
      </c>
      <c r="X1424" s="74" t="str">
        <f>""</f>
        <v/>
      </c>
      <c r="Y1424" s="74" t="str">
        <f>""</f>
        <v/>
      </c>
      <c r="Z1424" s="74" t="str">
        <f>""</f>
        <v/>
      </c>
    </row>
    <row r="1425" spans="13:26" s="74" customFormat="1" ht="14.25" x14ac:dyDescent="0.2">
      <c r="M1425" s="154" t="str">
        <f>""</f>
        <v/>
      </c>
      <c r="N1425" s="74" t="str">
        <f>""</f>
        <v/>
      </c>
      <c r="O1425" s="154" t="s">
        <v>271</v>
      </c>
      <c r="P1425" s="74" t="str">
        <f>""</f>
        <v/>
      </c>
      <c r="Q1425" s="154" t="str">
        <f>""</f>
        <v/>
      </c>
      <c r="R1425" s="74" t="str">
        <f>""</f>
        <v/>
      </c>
      <c r="S1425" s="74" t="str">
        <f>""</f>
        <v/>
      </c>
      <c r="T1425" s="74" t="str">
        <f>""</f>
        <v/>
      </c>
      <c r="U1425" s="74" t="str">
        <f>""</f>
        <v/>
      </c>
      <c r="V1425" s="74" t="str">
        <f>""</f>
        <v/>
      </c>
      <c r="W1425" s="74" t="str">
        <f>""</f>
        <v/>
      </c>
      <c r="X1425" s="74" t="str">
        <f>""</f>
        <v/>
      </c>
      <c r="Y1425" s="74" t="str">
        <f>""</f>
        <v/>
      </c>
      <c r="Z1425" s="74" t="str">
        <f>""</f>
        <v/>
      </c>
    </row>
    <row r="1426" spans="13:26" s="74" customFormat="1" ht="14.25" x14ac:dyDescent="0.2">
      <c r="M1426" s="154" t="str">
        <f>""</f>
        <v/>
      </c>
      <c r="N1426" s="74" t="str">
        <f>""</f>
        <v/>
      </c>
      <c r="O1426" s="154" t="s">
        <v>271</v>
      </c>
      <c r="P1426" s="74" t="str">
        <f>""</f>
        <v/>
      </c>
      <c r="Q1426" s="154" t="str">
        <f>""</f>
        <v/>
      </c>
      <c r="R1426" s="74" t="str">
        <f>""</f>
        <v/>
      </c>
      <c r="S1426" s="74" t="str">
        <f>""</f>
        <v/>
      </c>
      <c r="T1426" s="74" t="str">
        <f>""</f>
        <v/>
      </c>
      <c r="U1426" s="74" t="str">
        <f>""</f>
        <v/>
      </c>
      <c r="V1426" s="74" t="str">
        <f>""</f>
        <v/>
      </c>
      <c r="W1426" s="74" t="str">
        <f>""</f>
        <v/>
      </c>
      <c r="X1426" s="74" t="str">
        <f>""</f>
        <v/>
      </c>
      <c r="Y1426" s="74" t="str">
        <f>""</f>
        <v/>
      </c>
      <c r="Z1426" s="74" t="str">
        <f>""</f>
        <v/>
      </c>
    </row>
    <row r="1427" spans="13:26" s="74" customFormat="1" ht="14.25" x14ac:dyDescent="0.2">
      <c r="M1427" s="154" t="str">
        <f>""</f>
        <v/>
      </c>
      <c r="N1427" s="74" t="str">
        <f>""</f>
        <v/>
      </c>
      <c r="O1427" s="154" t="s">
        <v>271</v>
      </c>
      <c r="P1427" s="74" t="str">
        <f>""</f>
        <v/>
      </c>
      <c r="Q1427" s="154" t="str">
        <f>""</f>
        <v/>
      </c>
      <c r="R1427" s="74" t="str">
        <f>""</f>
        <v/>
      </c>
      <c r="S1427" s="74" t="str">
        <f>""</f>
        <v/>
      </c>
      <c r="T1427" s="74" t="str">
        <f>""</f>
        <v/>
      </c>
      <c r="U1427" s="74" t="str">
        <f>""</f>
        <v/>
      </c>
      <c r="V1427" s="74" t="str">
        <f>""</f>
        <v/>
      </c>
      <c r="W1427" s="74" t="str">
        <f>""</f>
        <v/>
      </c>
      <c r="X1427" s="74" t="str">
        <f>""</f>
        <v/>
      </c>
      <c r="Y1427" s="74" t="str">
        <f>""</f>
        <v/>
      </c>
      <c r="Z1427" s="74" t="str">
        <f>""</f>
        <v/>
      </c>
    </row>
    <row r="1428" spans="13:26" s="74" customFormat="1" ht="14.25" x14ac:dyDescent="0.2">
      <c r="M1428" s="154" t="str">
        <f>""</f>
        <v/>
      </c>
      <c r="N1428" s="74" t="str">
        <f>""</f>
        <v/>
      </c>
      <c r="O1428" s="154" t="s">
        <v>271</v>
      </c>
      <c r="P1428" s="74" t="str">
        <f>""</f>
        <v/>
      </c>
      <c r="Q1428" s="154" t="str">
        <f>""</f>
        <v/>
      </c>
      <c r="R1428" s="74" t="str">
        <f>""</f>
        <v/>
      </c>
      <c r="S1428" s="74" t="str">
        <f>""</f>
        <v/>
      </c>
      <c r="T1428" s="74" t="str">
        <f>""</f>
        <v/>
      </c>
      <c r="U1428" s="74" t="str">
        <f>""</f>
        <v/>
      </c>
      <c r="V1428" s="74" t="str">
        <f>""</f>
        <v/>
      </c>
      <c r="W1428" s="74" t="str">
        <f>""</f>
        <v/>
      </c>
      <c r="X1428" s="74" t="str">
        <f>""</f>
        <v/>
      </c>
      <c r="Y1428" s="74" t="str">
        <f>""</f>
        <v/>
      </c>
      <c r="Z1428" s="74" t="str">
        <f>""</f>
        <v/>
      </c>
    </row>
    <row r="1429" spans="13:26" s="74" customFormat="1" ht="14.25" x14ac:dyDescent="0.2">
      <c r="M1429" s="154" t="str">
        <f>""</f>
        <v/>
      </c>
      <c r="N1429" s="74" t="str">
        <f>""</f>
        <v/>
      </c>
      <c r="O1429" s="154" t="s">
        <v>271</v>
      </c>
      <c r="P1429" s="74" t="str">
        <f>""</f>
        <v/>
      </c>
      <c r="Q1429" s="154" t="str">
        <f>""</f>
        <v/>
      </c>
      <c r="R1429" s="74" t="str">
        <f>""</f>
        <v/>
      </c>
      <c r="S1429" s="74" t="str">
        <f>""</f>
        <v/>
      </c>
      <c r="T1429" s="74" t="str">
        <f>""</f>
        <v/>
      </c>
      <c r="U1429" s="74" t="str">
        <f>""</f>
        <v/>
      </c>
      <c r="V1429" s="74" t="str">
        <f>""</f>
        <v/>
      </c>
      <c r="W1429" s="74" t="str">
        <f>""</f>
        <v/>
      </c>
      <c r="X1429" s="74" t="str">
        <f>""</f>
        <v/>
      </c>
      <c r="Y1429" s="74" t="str">
        <f>""</f>
        <v/>
      </c>
      <c r="Z1429" s="74" t="str">
        <f>""</f>
        <v/>
      </c>
    </row>
    <row r="1430" spans="13:26" s="74" customFormat="1" ht="14.25" x14ac:dyDescent="0.2">
      <c r="M1430" s="154" t="str">
        <f>""</f>
        <v/>
      </c>
      <c r="N1430" s="74" t="str">
        <f>""</f>
        <v/>
      </c>
      <c r="O1430" s="154" t="s">
        <v>271</v>
      </c>
      <c r="P1430" s="74" t="str">
        <f>""</f>
        <v/>
      </c>
      <c r="Q1430" s="154" t="str">
        <f>""</f>
        <v/>
      </c>
      <c r="R1430" s="74" t="str">
        <f>""</f>
        <v/>
      </c>
      <c r="S1430" s="74" t="str">
        <f>""</f>
        <v/>
      </c>
      <c r="T1430" s="74" t="str">
        <f>""</f>
        <v/>
      </c>
      <c r="U1430" s="74" t="str">
        <f>""</f>
        <v/>
      </c>
      <c r="V1430" s="74" t="str">
        <f>""</f>
        <v/>
      </c>
      <c r="W1430" s="74" t="str">
        <f>""</f>
        <v/>
      </c>
      <c r="X1430" s="74" t="str">
        <f>""</f>
        <v/>
      </c>
      <c r="Y1430" s="74" t="str">
        <f>""</f>
        <v/>
      </c>
      <c r="Z1430" s="74" t="str">
        <f>""</f>
        <v/>
      </c>
    </row>
    <row r="1431" spans="13:26" s="74" customFormat="1" ht="14.25" x14ac:dyDescent="0.2">
      <c r="M1431" s="154" t="str">
        <f>""</f>
        <v/>
      </c>
      <c r="N1431" s="74" t="str">
        <f>""</f>
        <v/>
      </c>
      <c r="O1431" s="154" t="s">
        <v>271</v>
      </c>
      <c r="P1431" s="74" t="str">
        <f>""</f>
        <v/>
      </c>
      <c r="Q1431" s="154" t="str">
        <f>""</f>
        <v/>
      </c>
      <c r="R1431" s="74" t="str">
        <f>""</f>
        <v/>
      </c>
      <c r="S1431" s="74" t="str">
        <f>""</f>
        <v/>
      </c>
      <c r="T1431" s="74" t="str">
        <f>""</f>
        <v/>
      </c>
      <c r="U1431" s="74" t="str">
        <f>""</f>
        <v/>
      </c>
      <c r="V1431" s="74" t="str">
        <f>""</f>
        <v/>
      </c>
      <c r="W1431" s="74" t="str">
        <f>""</f>
        <v/>
      </c>
      <c r="X1431" s="74" t="str">
        <f>""</f>
        <v/>
      </c>
      <c r="Y1431" s="74" t="str">
        <f>""</f>
        <v/>
      </c>
      <c r="Z1431" s="74" t="str">
        <f>""</f>
        <v/>
      </c>
    </row>
    <row r="1432" spans="13:26" s="74" customFormat="1" ht="14.25" x14ac:dyDescent="0.2">
      <c r="M1432" s="154" t="str">
        <f>""</f>
        <v/>
      </c>
      <c r="N1432" s="74" t="str">
        <f>""</f>
        <v/>
      </c>
      <c r="O1432" s="154" t="s">
        <v>271</v>
      </c>
      <c r="P1432" s="74" t="str">
        <f>""</f>
        <v/>
      </c>
      <c r="Q1432" s="154" t="str">
        <f>""</f>
        <v/>
      </c>
      <c r="R1432" s="74" t="str">
        <f>""</f>
        <v/>
      </c>
      <c r="S1432" s="74" t="str">
        <f>""</f>
        <v/>
      </c>
      <c r="T1432" s="74" t="str">
        <f>""</f>
        <v/>
      </c>
      <c r="U1432" s="74" t="str">
        <f>""</f>
        <v/>
      </c>
      <c r="V1432" s="74" t="str">
        <f>""</f>
        <v/>
      </c>
      <c r="W1432" s="74" t="str">
        <f>""</f>
        <v/>
      </c>
      <c r="X1432" s="74" t="str">
        <f>""</f>
        <v/>
      </c>
      <c r="Y1432" s="74" t="str">
        <f>""</f>
        <v/>
      </c>
      <c r="Z1432" s="74" t="str">
        <f>""</f>
        <v/>
      </c>
    </row>
    <row r="1433" spans="13:26" s="74" customFormat="1" ht="14.25" x14ac:dyDescent="0.2">
      <c r="M1433" s="154" t="str">
        <f>""</f>
        <v/>
      </c>
      <c r="N1433" s="74" t="str">
        <f>""</f>
        <v/>
      </c>
      <c r="O1433" s="154" t="s">
        <v>271</v>
      </c>
      <c r="P1433" s="74" t="str">
        <f>""</f>
        <v/>
      </c>
      <c r="Q1433" s="154" t="str">
        <f>""</f>
        <v/>
      </c>
      <c r="R1433" s="74" t="str">
        <f>""</f>
        <v/>
      </c>
      <c r="S1433" s="74" t="str">
        <f>""</f>
        <v/>
      </c>
      <c r="T1433" s="74" t="str">
        <f>""</f>
        <v/>
      </c>
      <c r="U1433" s="74" t="str">
        <f>""</f>
        <v/>
      </c>
      <c r="V1433" s="74" t="str">
        <f>""</f>
        <v/>
      </c>
      <c r="W1433" s="74" t="str">
        <f>""</f>
        <v/>
      </c>
      <c r="X1433" s="74" t="str">
        <f>""</f>
        <v/>
      </c>
      <c r="Y1433" s="74" t="str">
        <f>""</f>
        <v/>
      </c>
      <c r="Z1433" s="74" t="str">
        <f>""</f>
        <v/>
      </c>
    </row>
    <row r="1434" spans="13:26" s="74" customFormat="1" ht="14.25" x14ac:dyDescent="0.2">
      <c r="M1434" s="154" t="str">
        <f>""</f>
        <v/>
      </c>
      <c r="N1434" s="74" t="str">
        <f>""</f>
        <v/>
      </c>
      <c r="O1434" s="154" t="s">
        <v>271</v>
      </c>
      <c r="P1434" s="74" t="str">
        <f>""</f>
        <v/>
      </c>
      <c r="Q1434" s="154" t="str">
        <f>""</f>
        <v/>
      </c>
      <c r="R1434" s="74" t="str">
        <f>""</f>
        <v/>
      </c>
      <c r="S1434" s="74" t="str">
        <f>""</f>
        <v/>
      </c>
      <c r="T1434" s="74" t="str">
        <f>""</f>
        <v/>
      </c>
      <c r="U1434" s="74" t="str">
        <f>""</f>
        <v/>
      </c>
      <c r="V1434" s="74" t="str">
        <f>""</f>
        <v/>
      </c>
      <c r="W1434" s="74" t="str">
        <f>""</f>
        <v/>
      </c>
      <c r="X1434" s="74" t="str">
        <f>""</f>
        <v/>
      </c>
      <c r="Y1434" s="74" t="str">
        <f>""</f>
        <v/>
      </c>
      <c r="Z1434" s="74" t="str">
        <f>""</f>
        <v/>
      </c>
    </row>
    <row r="1435" spans="13:26" s="74" customFormat="1" ht="14.25" x14ac:dyDescent="0.2">
      <c r="M1435" s="154" t="str">
        <f>""</f>
        <v/>
      </c>
      <c r="N1435" s="74" t="str">
        <f>""</f>
        <v/>
      </c>
      <c r="O1435" s="154" t="s">
        <v>271</v>
      </c>
      <c r="P1435" s="74" t="str">
        <f>""</f>
        <v/>
      </c>
      <c r="Q1435" s="154" t="str">
        <f>""</f>
        <v/>
      </c>
      <c r="R1435" s="74" t="str">
        <f>""</f>
        <v/>
      </c>
      <c r="S1435" s="74" t="str">
        <f>""</f>
        <v/>
      </c>
      <c r="T1435" s="74" t="str">
        <f>""</f>
        <v/>
      </c>
      <c r="U1435" s="74" t="str">
        <f>""</f>
        <v/>
      </c>
      <c r="V1435" s="74" t="str">
        <f>""</f>
        <v/>
      </c>
      <c r="W1435" s="74" t="str">
        <f>""</f>
        <v/>
      </c>
      <c r="X1435" s="74" t="str">
        <f>""</f>
        <v/>
      </c>
      <c r="Y1435" s="74" t="str">
        <f>""</f>
        <v/>
      </c>
      <c r="Z1435" s="74" t="str">
        <f>""</f>
        <v/>
      </c>
    </row>
    <row r="1436" spans="13:26" s="74" customFormat="1" ht="14.25" x14ac:dyDescent="0.2">
      <c r="M1436" s="154" t="str">
        <f>""</f>
        <v/>
      </c>
      <c r="N1436" s="74" t="str">
        <f>""</f>
        <v/>
      </c>
      <c r="O1436" s="154" t="s">
        <v>271</v>
      </c>
      <c r="P1436" s="74" t="str">
        <f>""</f>
        <v/>
      </c>
      <c r="Q1436" s="154" t="str">
        <f>""</f>
        <v/>
      </c>
      <c r="R1436" s="74" t="str">
        <f>""</f>
        <v/>
      </c>
      <c r="S1436" s="74" t="str">
        <f>""</f>
        <v/>
      </c>
      <c r="T1436" s="74" t="str">
        <f>""</f>
        <v/>
      </c>
      <c r="U1436" s="74" t="str">
        <f>""</f>
        <v/>
      </c>
      <c r="V1436" s="74" t="str">
        <f>""</f>
        <v/>
      </c>
      <c r="W1436" s="74" t="str">
        <f>""</f>
        <v/>
      </c>
      <c r="X1436" s="74" t="str">
        <f>""</f>
        <v/>
      </c>
      <c r="Y1436" s="74" t="str">
        <f>""</f>
        <v/>
      </c>
      <c r="Z1436" s="74" t="str">
        <f>""</f>
        <v/>
      </c>
    </row>
    <row r="1437" spans="13:26" s="74" customFormat="1" ht="14.25" x14ac:dyDescent="0.2">
      <c r="M1437" s="154" t="str">
        <f>""</f>
        <v/>
      </c>
      <c r="N1437" s="74" t="str">
        <f>""</f>
        <v/>
      </c>
      <c r="O1437" s="154" t="s">
        <v>271</v>
      </c>
      <c r="P1437" s="74" t="str">
        <f>""</f>
        <v/>
      </c>
      <c r="Q1437" s="154" t="str">
        <f>""</f>
        <v/>
      </c>
      <c r="R1437" s="74" t="str">
        <f>""</f>
        <v/>
      </c>
      <c r="S1437" s="74" t="str">
        <f>""</f>
        <v/>
      </c>
      <c r="T1437" s="74" t="str">
        <f>""</f>
        <v/>
      </c>
      <c r="U1437" s="74" t="str">
        <f>""</f>
        <v/>
      </c>
      <c r="V1437" s="74" t="str">
        <f>""</f>
        <v/>
      </c>
      <c r="W1437" s="74" t="str">
        <f>""</f>
        <v/>
      </c>
      <c r="X1437" s="74" t="str">
        <f>""</f>
        <v/>
      </c>
      <c r="Y1437" s="74" t="str">
        <f>""</f>
        <v/>
      </c>
      <c r="Z1437" s="74" t="str">
        <f>""</f>
        <v/>
      </c>
    </row>
    <row r="1438" spans="13:26" s="74" customFormat="1" ht="14.25" x14ac:dyDescent="0.2">
      <c r="M1438" s="154" t="str">
        <f>""</f>
        <v/>
      </c>
      <c r="N1438" s="74" t="str">
        <f>""</f>
        <v/>
      </c>
      <c r="O1438" s="154" t="s">
        <v>271</v>
      </c>
      <c r="P1438" s="74" t="str">
        <f>""</f>
        <v/>
      </c>
      <c r="Q1438" s="154" t="str">
        <f>""</f>
        <v/>
      </c>
      <c r="R1438" s="74" t="str">
        <f>""</f>
        <v/>
      </c>
      <c r="S1438" s="74" t="str">
        <f>""</f>
        <v/>
      </c>
      <c r="T1438" s="74" t="str">
        <f>""</f>
        <v/>
      </c>
      <c r="U1438" s="74" t="str">
        <f>""</f>
        <v/>
      </c>
      <c r="V1438" s="74" t="str">
        <f>""</f>
        <v/>
      </c>
      <c r="W1438" s="74" t="str">
        <f>""</f>
        <v/>
      </c>
      <c r="X1438" s="74" t="str">
        <f>""</f>
        <v/>
      </c>
      <c r="Y1438" s="74" t="str">
        <f>""</f>
        <v/>
      </c>
      <c r="Z1438" s="74" t="str">
        <f>""</f>
        <v/>
      </c>
    </row>
    <row r="1439" spans="13:26" s="74" customFormat="1" ht="14.25" x14ac:dyDescent="0.2">
      <c r="M1439" s="154" t="str">
        <f>""</f>
        <v/>
      </c>
      <c r="N1439" s="74" t="str">
        <f>""</f>
        <v/>
      </c>
      <c r="O1439" s="154" t="s">
        <v>271</v>
      </c>
      <c r="P1439" s="74" t="str">
        <f>""</f>
        <v/>
      </c>
      <c r="Q1439" s="154" t="str">
        <f>""</f>
        <v/>
      </c>
      <c r="R1439" s="74" t="str">
        <f>""</f>
        <v/>
      </c>
      <c r="S1439" s="74" t="str">
        <f>""</f>
        <v/>
      </c>
      <c r="T1439" s="74" t="str">
        <f>""</f>
        <v/>
      </c>
      <c r="U1439" s="74" t="str">
        <f>""</f>
        <v/>
      </c>
      <c r="V1439" s="74" t="str">
        <f>""</f>
        <v/>
      </c>
      <c r="W1439" s="74" t="str">
        <f>""</f>
        <v/>
      </c>
      <c r="X1439" s="74" t="str">
        <f>""</f>
        <v/>
      </c>
      <c r="Y1439" s="74" t="str">
        <f>""</f>
        <v/>
      </c>
      <c r="Z1439" s="74" t="str">
        <f>""</f>
        <v/>
      </c>
    </row>
    <row r="1440" spans="13:26" s="74" customFormat="1" ht="14.25" x14ac:dyDescent="0.2">
      <c r="M1440" s="154" t="str">
        <f>""</f>
        <v/>
      </c>
      <c r="N1440" s="74" t="str">
        <f>""</f>
        <v/>
      </c>
      <c r="O1440" s="154" t="s">
        <v>271</v>
      </c>
      <c r="P1440" s="74" t="str">
        <f>""</f>
        <v/>
      </c>
      <c r="Q1440" s="154" t="str">
        <f>""</f>
        <v/>
      </c>
      <c r="R1440" s="74" t="str">
        <f>""</f>
        <v/>
      </c>
      <c r="S1440" s="74" t="str">
        <f>""</f>
        <v/>
      </c>
      <c r="T1440" s="74" t="str">
        <f>""</f>
        <v/>
      </c>
      <c r="U1440" s="74" t="str">
        <f>""</f>
        <v/>
      </c>
      <c r="V1440" s="74" t="str">
        <f>""</f>
        <v/>
      </c>
      <c r="W1440" s="74" t="str">
        <f>""</f>
        <v/>
      </c>
      <c r="X1440" s="74" t="str">
        <f>""</f>
        <v/>
      </c>
      <c r="Y1440" s="74" t="str">
        <f>""</f>
        <v/>
      </c>
      <c r="Z1440" s="74" t="str">
        <f>""</f>
        <v/>
      </c>
    </row>
    <row r="1441" spans="13:26" s="74" customFormat="1" ht="14.25" x14ac:dyDescent="0.2">
      <c r="M1441" s="154" t="str">
        <f>""</f>
        <v/>
      </c>
      <c r="N1441" s="74" t="str">
        <f>""</f>
        <v/>
      </c>
      <c r="O1441" s="154" t="s">
        <v>271</v>
      </c>
      <c r="P1441" s="74" t="str">
        <f>""</f>
        <v/>
      </c>
      <c r="Q1441" s="154" t="str">
        <f>""</f>
        <v/>
      </c>
      <c r="R1441" s="74" t="str">
        <f>""</f>
        <v/>
      </c>
      <c r="S1441" s="74" t="str">
        <f>""</f>
        <v/>
      </c>
      <c r="T1441" s="74" t="str">
        <f>""</f>
        <v/>
      </c>
      <c r="U1441" s="74" t="str">
        <f>""</f>
        <v/>
      </c>
      <c r="V1441" s="74" t="str">
        <f>""</f>
        <v/>
      </c>
      <c r="W1441" s="74" t="str">
        <f>""</f>
        <v/>
      </c>
      <c r="X1441" s="74" t="str">
        <f>""</f>
        <v/>
      </c>
      <c r="Y1441" s="74" t="str">
        <f>""</f>
        <v/>
      </c>
      <c r="Z1441" s="74" t="str">
        <f>""</f>
        <v/>
      </c>
    </row>
    <row r="1442" spans="13:26" s="74" customFormat="1" ht="14.25" x14ac:dyDescent="0.2">
      <c r="M1442" s="154" t="str">
        <f>""</f>
        <v/>
      </c>
      <c r="N1442" s="74" t="str">
        <f>""</f>
        <v/>
      </c>
      <c r="O1442" s="154" t="s">
        <v>271</v>
      </c>
      <c r="P1442" s="74" t="str">
        <f>""</f>
        <v/>
      </c>
      <c r="Q1442" s="154" t="str">
        <f>""</f>
        <v/>
      </c>
      <c r="R1442" s="74" t="str">
        <f>""</f>
        <v/>
      </c>
      <c r="S1442" s="74" t="str">
        <f>""</f>
        <v/>
      </c>
      <c r="T1442" s="74" t="str">
        <f>""</f>
        <v/>
      </c>
      <c r="U1442" s="74" t="str">
        <f>""</f>
        <v/>
      </c>
      <c r="V1442" s="74" t="str">
        <f>""</f>
        <v/>
      </c>
      <c r="W1442" s="74" t="str">
        <f>""</f>
        <v/>
      </c>
      <c r="X1442" s="74" t="str">
        <f>""</f>
        <v/>
      </c>
      <c r="Y1442" s="74" t="str">
        <f>""</f>
        <v/>
      </c>
      <c r="Z1442" s="74" t="str">
        <f>""</f>
        <v/>
      </c>
    </row>
    <row r="1443" spans="13:26" s="74" customFormat="1" ht="14.25" x14ac:dyDescent="0.2">
      <c r="M1443" s="154" t="str">
        <f>""</f>
        <v/>
      </c>
      <c r="N1443" s="74" t="str">
        <f>""</f>
        <v/>
      </c>
      <c r="O1443" s="154" t="s">
        <v>271</v>
      </c>
      <c r="P1443" s="74" t="str">
        <f>""</f>
        <v/>
      </c>
      <c r="Q1443" s="154" t="str">
        <f>""</f>
        <v/>
      </c>
      <c r="R1443" s="74" t="str">
        <f>""</f>
        <v/>
      </c>
      <c r="S1443" s="74" t="str">
        <f>""</f>
        <v/>
      </c>
      <c r="T1443" s="74" t="str">
        <f>""</f>
        <v/>
      </c>
      <c r="U1443" s="74" t="str">
        <f>""</f>
        <v/>
      </c>
      <c r="V1443" s="74" t="str">
        <f>""</f>
        <v/>
      </c>
      <c r="W1443" s="74" t="str">
        <f>""</f>
        <v/>
      </c>
      <c r="X1443" s="74" t="str">
        <f>""</f>
        <v/>
      </c>
      <c r="Y1443" s="74" t="str">
        <f>""</f>
        <v/>
      </c>
      <c r="Z1443" s="74" t="str">
        <f>""</f>
        <v/>
      </c>
    </row>
    <row r="1444" spans="13:26" s="74" customFormat="1" ht="14.25" x14ac:dyDescent="0.2">
      <c r="M1444" s="154" t="str">
        <f>""</f>
        <v/>
      </c>
      <c r="N1444" s="74" t="str">
        <f>""</f>
        <v/>
      </c>
      <c r="O1444" s="154" t="s">
        <v>271</v>
      </c>
      <c r="P1444" s="74" t="str">
        <f>""</f>
        <v/>
      </c>
      <c r="Q1444" s="154" t="str">
        <f>""</f>
        <v/>
      </c>
      <c r="R1444" s="74" t="str">
        <f>""</f>
        <v/>
      </c>
      <c r="S1444" s="74" t="str">
        <f>""</f>
        <v/>
      </c>
      <c r="T1444" s="74" t="str">
        <f>""</f>
        <v/>
      </c>
      <c r="U1444" s="74" t="str">
        <f>""</f>
        <v/>
      </c>
      <c r="V1444" s="74" t="str">
        <f>""</f>
        <v/>
      </c>
      <c r="W1444" s="74" t="str">
        <f>""</f>
        <v/>
      </c>
      <c r="X1444" s="74" t="str">
        <f>""</f>
        <v/>
      </c>
      <c r="Y1444" s="74" t="str">
        <f>""</f>
        <v/>
      </c>
      <c r="Z1444" s="74" t="str">
        <f>""</f>
        <v/>
      </c>
    </row>
    <row r="1445" spans="13:26" s="74" customFormat="1" ht="14.25" x14ac:dyDescent="0.2">
      <c r="M1445" s="154" t="str">
        <f>""</f>
        <v/>
      </c>
      <c r="N1445" s="74" t="str">
        <f>""</f>
        <v/>
      </c>
      <c r="O1445" s="154" t="s">
        <v>271</v>
      </c>
      <c r="P1445" s="74" t="str">
        <f>""</f>
        <v/>
      </c>
      <c r="Q1445" s="154" t="str">
        <f>""</f>
        <v/>
      </c>
      <c r="R1445" s="74" t="str">
        <f>""</f>
        <v/>
      </c>
      <c r="S1445" s="74" t="str">
        <f>""</f>
        <v/>
      </c>
      <c r="T1445" s="74" t="str">
        <f>""</f>
        <v/>
      </c>
      <c r="U1445" s="74" t="str">
        <f>""</f>
        <v/>
      </c>
      <c r="V1445" s="74" t="str">
        <f>""</f>
        <v/>
      </c>
      <c r="W1445" s="74" t="str">
        <f>""</f>
        <v/>
      </c>
      <c r="X1445" s="74" t="str">
        <f>""</f>
        <v/>
      </c>
      <c r="Y1445" s="74" t="str">
        <f>""</f>
        <v/>
      </c>
      <c r="Z1445" s="74" t="str">
        <f>""</f>
        <v/>
      </c>
    </row>
    <row r="1446" spans="13:26" s="74" customFormat="1" ht="14.25" x14ac:dyDescent="0.2">
      <c r="M1446" s="154" t="str">
        <f>""</f>
        <v/>
      </c>
      <c r="N1446" s="74" t="str">
        <f>""</f>
        <v/>
      </c>
      <c r="O1446" s="154" t="s">
        <v>271</v>
      </c>
      <c r="P1446" s="74" t="str">
        <f>""</f>
        <v/>
      </c>
      <c r="Q1446" s="154" t="str">
        <f>""</f>
        <v/>
      </c>
      <c r="R1446" s="74" t="str">
        <f>""</f>
        <v/>
      </c>
      <c r="S1446" s="74" t="str">
        <f>""</f>
        <v/>
      </c>
      <c r="T1446" s="74" t="str">
        <f>""</f>
        <v/>
      </c>
      <c r="U1446" s="74" t="str">
        <f>""</f>
        <v/>
      </c>
      <c r="V1446" s="74" t="str">
        <f>""</f>
        <v/>
      </c>
      <c r="W1446" s="74" t="str">
        <f>""</f>
        <v/>
      </c>
      <c r="X1446" s="74" t="str">
        <f>""</f>
        <v/>
      </c>
      <c r="Y1446" s="74" t="str">
        <f>""</f>
        <v/>
      </c>
      <c r="Z1446" s="74" t="str">
        <f>""</f>
        <v/>
      </c>
    </row>
    <row r="1447" spans="13:26" s="74" customFormat="1" ht="14.25" x14ac:dyDescent="0.2">
      <c r="M1447" s="154" t="str">
        <f>""</f>
        <v/>
      </c>
      <c r="N1447" s="74" t="str">
        <f>""</f>
        <v/>
      </c>
      <c r="O1447" s="154" t="s">
        <v>271</v>
      </c>
      <c r="P1447" s="74" t="str">
        <f>""</f>
        <v/>
      </c>
      <c r="Q1447" s="154" t="str">
        <f>""</f>
        <v/>
      </c>
      <c r="R1447" s="74" t="str">
        <f>""</f>
        <v/>
      </c>
      <c r="S1447" s="74" t="str">
        <f>""</f>
        <v/>
      </c>
      <c r="T1447" s="74" t="str">
        <f>""</f>
        <v/>
      </c>
      <c r="U1447" s="74" t="str">
        <f>""</f>
        <v/>
      </c>
      <c r="V1447" s="74" t="str">
        <f>""</f>
        <v/>
      </c>
      <c r="W1447" s="74" t="str">
        <f>""</f>
        <v/>
      </c>
      <c r="X1447" s="74" t="str">
        <f>""</f>
        <v/>
      </c>
      <c r="Y1447" s="74" t="str">
        <f>""</f>
        <v/>
      </c>
      <c r="Z1447" s="74" t="str">
        <f>""</f>
        <v/>
      </c>
    </row>
    <row r="1448" spans="13:26" s="74" customFormat="1" ht="14.25" x14ac:dyDescent="0.2">
      <c r="M1448" s="154" t="str">
        <f>""</f>
        <v/>
      </c>
      <c r="N1448" s="74" t="str">
        <f>""</f>
        <v/>
      </c>
      <c r="O1448" s="154" t="s">
        <v>271</v>
      </c>
      <c r="P1448" s="74" t="str">
        <f>""</f>
        <v/>
      </c>
      <c r="Q1448" s="154" t="str">
        <f>""</f>
        <v/>
      </c>
      <c r="R1448" s="74" t="str">
        <f>""</f>
        <v/>
      </c>
      <c r="S1448" s="74" t="str">
        <f>""</f>
        <v/>
      </c>
      <c r="T1448" s="74" t="str">
        <f>""</f>
        <v/>
      </c>
      <c r="U1448" s="74" t="str">
        <f>""</f>
        <v/>
      </c>
      <c r="V1448" s="74" t="str">
        <f>""</f>
        <v/>
      </c>
      <c r="W1448" s="74" t="str">
        <f>""</f>
        <v/>
      </c>
      <c r="X1448" s="74" t="str">
        <f>""</f>
        <v/>
      </c>
      <c r="Y1448" s="74" t="str">
        <f>""</f>
        <v/>
      </c>
      <c r="Z1448" s="74" t="str">
        <f>""</f>
        <v/>
      </c>
    </row>
    <row r="1449" spans="13:26" s="74" customFormat="1" ht="14.25" x14ac:dyDescent="0.2">
      <c r="M1449" s="154" t="str">
        <f>""</f>
        <v/>
      </c>
      <c r="N1449" s="74" t="str">
        <f>""</f>
        <v/>
      </c>
      <c r="O1449" s="154" t="s">
        <v>271</v>
      </c>
      <c r="P1449" s="74" t="str">
        <f>""</f>
        <v/>
      </c>
      <c r="Q1449" s="154" t="str">
        <f>""</f>
        <v/>
      </c>
      <c r="R1449" s="74" t="str">
        <f>""</f>
        <v/>
      </c>
      <c r="S1449" s="74" t="str">
        <f>""</f>
        <v/>
      </c>
      <c r="T1449" s="74" t="str">
        <f>""</f>
        <v/>
      </c>
      <c r="U1449" s="74" t="str">
        <f>""</f>
        <v/>
      </c>
      <c r="V1449" s="74" t="str">
        <f>""</f>
        <v/>
      </c>
      <c r="W1449" s="74" t="str">
        <f>""</f>
        <v/>
      </c>
      <c r="X1449" s="74" t="str">
        <f>""</f>
        <v/>
      </c>
      <c r="Y1449" s="74" t="str">
        <f>""</f>
        <v/>
      </c>
      <c r="Z1449" s="74" t="str">
        <f>""</f>
        <v/>
      </c>
    </row>
    <row r="1450" spans="13:26" s="74" customFormat="1" ht="14.25" x14ac:dyDescent="0.2">
      <c r="M1450" s="154" t="str">
        <f>""</f>
        <v/>
      </c>
      <c r="N1450" s="74" t="str">
        <f>""</f>
        <v/>
      </c>
      <c r="O1450" s="154" t="s">
        <v>271</v>
      </c>
      <c r="P1450" s="74" t="str">
        <f>""</f>
        <v/>
      </c>
      <c r="Q1450" s="154" t="str">
        <f>""</f>
        <v/>
      </c>
      <c r="R1450" s="74" t="str">
        <f>""</f>
        <v/>
      </c>
      <c r="S1450" s="74" t="str">
        <f>""</f>
        <v/>
      </c>
      <c r="T1450" s="74" t="str">
        <f>""</f>
        <v/>
      </c>
      <c r="U1450" s="74" t="str">
        <f>""</f>
        <v/>
      </c>
      <c r="V1450" s="74" t="str">
        <f>""</f>
        <v/>
      </c>
      <c r="W1450" s="74" t="str">
        <f>""</f>
        <v/>
      </c>
      <c r="X1450" s="74" t="str">
        <f>""</f>
        <v/>
      </c>
      <c r="Y1450" s="74" t="str">
        <f>""</f>
        <v/>
      </c>
      <c r="Z1450" s="74" t="str">
        <f>""</f>
        <v/>
      </c>
    </row>
    <row r="1451" spans="13:26" s="74" customFormat="1" ht="14.25" x14ac:dyDescent="0.2">
      <c r="M1451" s="154" t="str">
        <f>""</f>
        <v/>
      </c>
      <c r="N1451" s="74" t="str">
        <f>""</f>
        <v/>
      </c>
      <c r="O1451" s="154" t="s">
        <v>271</v>
      </c>
      <c r="P1451" s="74" t="str">
        <f>""</f>
        <v/>
      </c>
      <c r="Q1451" s="154" t="str">
        <f>""</f>
        <v/>
      </c>
      <c r="R1451" s="74" t="str">
        <f>""</f>
        <v/>
      </c>
      <c r="S1451" s="74" t="str">
        <f>""</f>
        <v/>
      </c>
      <c r="T1451" s="74" t="str">
        <f>""</f>
        <v/>
      </c>
      <c r="U1451" s="74" t="str">
        <f>""</f>
        <v/>
      </c>
      <c r="V1451" s="74" t="str">
        <f>""</f>
        <v/>
      </c>
      <c r="W1451" s="74" t="str">
        <f>""</f>
        <v/>
      </c>
      <c r="X1451" s="74" t="str">
        <f>""</f>
        <v/>
      </c>
      <c r="Y1451" s="74" t="str">
        <f>""</f>
        <v/>
      </c>
      <c r="Z1451" s="74" t="str">
        <f>""</f>
        <v/>
      </c>
    </row>
    <row r="1452" spans="13:26" s="74" customFormat="1" ht="14.25" x14ac:dyDescent="0.2">
      <c r="M1452" s="154" t="str">
        <f>""</f>
        <v/>
      </c>
      <c r="N1452" s="74" t="str">
        <f>""</f>
        <v/>
      </c>
      <c r="O1452" s="154" t="s">
        <v>271</v>
      </c>
      <c r="P1452" s="74" t="str">
        <f>""</f>
        <v/>
      </c>
      <c r="Q1452" s="154" t="str">
        <f>""</f>
        <v/>
      </c>
      <c r="R1452" s="74" t="str">
        <f>""</f>
        <v/>
      </c>
      <c r="S1452" s="74" t="str">
        <f>""</f>
        <v/>
      </c>
      <c r="T1452" s="74" t="str">
        <f>""</f>
        <v/>
      </c>
      <c r="U1452" s="74" t="str">
        <f>""</f>
        <v/>
      </c>
      <c r="V1452" s="74" t="str">
        <f>""</f>
        <v/>
      </c>
      <c r="W1452" s="74" t="str">
        <f>""</f>
        <v/>
      </c>
      <c r="X1452" s="74" t="str">
        <f>""</f>
        <v/>
      </c>
      <c r="Y1452" s="74" t="str">
        <f>""</f>
        <v/>
      </c>
      <c r="Z1452" s="74" t="str">
        <f>""</f>
        <v/>
      </c>
    </row>
    <row r="1453" spans="13:26" s="74" customFormat="1" ht="14.25" x14ac:dyDescent="0.2">
      <c r="M1453" s="154" t="str">
        <f>""</f>
        <v/>
      </c>
      <c r="N1453" s="74" t="str">
        <f>""</f>
        <v/>
      </c>
      <c r="O1453" s="154" t="s">
        <v>271</v>
      </c>
      <c r="P1453" s="74" t="str">
        <f>""</f>
        <v/>
      </c>
      <c r="Q1453" s="154" t="str">
        <f>""</f>
        <v/>
      </c>
      <c r="R1453" s="74" t="str">
        <f>""</f>
        <v/>
      </c>
      <c r="S1453" s="74" t="str">
        <f>""</f>
        <v/>
      </c>
      <c r="T1453" s="74" t="str">
        <f>""</f>
        <v/>
      </c>
      <c r="U1453" s="74" t="str">
        <f>""</f>
        <v/>
      </c>
      <c r="V1453" s="74" t="str">
        <f>""</f>
        <v/>
      </c>
      <c r="W1453" s="74" t="str">
        <f>""</f>
        <v/>
      </c>
      <c r="X1453" s="74" t="str">
        <f>""</f>
        <v/>
      </c>
      <c r="Y1453" s="74" t="str">
        <f>""</f>
        <v/>
      </c>
      <c r="Z1453" s="74" t="str">
        <f>""</f>
        <v/>
      </c>
    </row>
    <row r="1454" spans="13:26" s="74" customFormat="1" ht="14.25" x14ac:dyDescent="0.2">
      <c r="M1454" s="154" t="str">
        <f>""</f>
        <v/>
      </c>
      <c r="N1454" s="74" t="str">
        <f>""</f>
        <v/>
      </c>
      <c r="O1454" s="154" t="s">
        <v>271</v>
      </c>
      <c r="P1454" s="74" t="str">
        <f>""</f>
        <v/>
      </c>
      <c r="Q1454" s="154" t="str">
        <f>""</f>
        <v/>
      </c>
      <c r="R1454" s="74" t="str">
        <f>""</f>
        <v/>
      </c>
      <c r="S1454" s="74" t="str">
        <f>""</f>
        <v/>
      </c>
      <c r="T1454" s="74" t="str">
        <f>""</f>
        <v/>
      </c>
      <c r="U1454" s="74" t="str">
        <f>""</f>
        <v/>
      </c>
      <c r="V1454" s="74" t="str">
        <f>""</f>
        <v/>
      </c>
      <c r="W1454" s="74" t="str">
        <f>""</f>
        <v/>
      </c>
      <c r="X1454" s="74" t="str">
        <f>""</f>
        <v/>
      </c>
      <c r="Y1454" s="74" t="str">
        <f>""</f>
        <v/>
      </c>
      <c r="Z1454" s="74" t="str">
        <f>""</f>
        <v/>
      </c>
    </row>
    <row r="1455" spans="13:26" s="74" customFormat="1" ht="14.25" x14ac:dyDescent="0.2">
      <c r="M1455" s="154" t="str">
        <f>""</f>
        <v/>
      </c>
      <c r="N1455" s="74" t="str">
        <f>""</f>
        <v/>
      </c>
      <c r="O1455" s="154" t="s">
        <v>271</v>
      </c>
      <c r="P1455" s="74" t="str">
        <f>""</f>
        <v/>
      </c>
      <c r="Q1455" s="154" t="str">
        <f>""</f>
        <v/>
      </c>
      <c r="R1455" s="74" t="str">
        <f>""</f>
        <v/>
      </c>
      <c r="S1455" s="74" t="str">
        <f>""</f>
        <v/>
      </c>
      <c r="T1455" s="74" t="str">
        <f>""</f>
        <v/>
      </c>
      <c r="U1455" s="74" t="str">
        <f>""</f>
        <v/>
      </c>
      <c r="V1455" s="74" t="str">
        <f>""</f>
        <v/>
      </c>
      <c r="W1455" s="74" t="str">
        <f>""</f>
        <v/>
      </c>
      <c r="X1455" s="74" t="str">
        <f>""</f>
        <v/>
      </c>
      <c r="Y1455" s="74" t="str">
        <f>""</f>
        <v/>
      </c>
      <c r="Z1455" s="74" t="str">
        <f>""</f>
        <v/>
      </c>
    </row>
    <row r="1456" spans="13:26" s="74" customFormat="1" ht="14.25" x14ac:dyDescent="0.2">
      <c r="M1456" s="154" t="str">
        <f>""</f>
        <v/>
      </c>
      <c r="N1456" s="74" t="str">
        <f>""</f>
        <v/>
      </c>
      <c r="O1456" s="154" t="s">
        <v>271</v>
      </c>
      <c r="P1456" s="74" t="str">
        <f>""</f>
        <v/>
      </c>
      <c r="Q1456" s="154" t="str">
        <f>""</f>
        <v/>
      </c>
      <c r="R1456" s="74" t="str">
        <f>""</f>
        <v/>
      </c>
      <c r="S1456" s="74" t="str">
        <f>""</f>
        <v/>
      </c>
      <c r="T1456" s="74" t="str">
        <f>""</f>
        <v/>
      </c>
      <c r="U1456" s="74" t="str">
        <f>""</f>
        <v/>
      </c>
      <c r="V1456" s="74" t="str">
        <f>""</f>
        <v/>
      </c>
      <c r="W1456" s="74" t="str">
        <f>""</f>
        <v/>
      </c>
      <c r="X1456" s="74" t="str">
        <f>""</f>
        <v/>
      </c>
      <c r="Y1456" s="74" t="str">
        <f>""</f>
        <v/>
      </c>
      <c r="Z1456" s="74" t="str">
        <f>""</f>
        <v/>
      </c>
    </row>
    <row r="1457" spans="13:26" s="74" customFormat="1" ht="14.25" x14ac:dyDescent="0.2">
      <c r="M1457" s="154" t="str">
        <f>""</f>
        <v/>
      </c>
      <c r="N1457" s="74" t="str">
        <f>""</f>
        <v/>
      </c>
      <c r="O1457" s="154" t="s">
        <v>271</v>
      </c>
      <c r="P1457" s="74" t="str">
        <f>""</f>
        <v/>
      </c>
      <c r="Q1457" s="154" t="str">
        <f>""</f>
        <v/>
      </c>
      <c r="R1457" s="74" t="str">
        <f>""</f>
        <v/>
      </c>
      <c r="S1457" s="74" t="str">
        <f>""</f>
        <v/>
      </c>
      <c r="T1457" s="74" t="str">
        <f>""</f>
        <v/>
      </c>
      <c r="U1457" s="74" t="str">
        <f>""</f>
        <v/>
      </c>
      <c r="V1457" s="74" t="str">
        <f>""</f>
        <v/>
      </c>
      <c r="W1457" s="74" t="str">
        <f>""</f>
        <v/>
      </c>
      <c r="X1457" s="74" t="str">
        <f>""</f>
        <v/>
      </c>
      <c r="Y1457" s="74" t="str">
        <f>""</f>
        <v/>
      </c>
      <c r="Z1457" s="74" t="str">
        <f>""</f>
        <v/>
      </c>
    </row>
    <row r="1458" spans="13:26" s="74" customFormat="1" ht="14.25" x14ac:dyDescent="0.2">
      <c r="M1458" s="154" t="str">
        <f>""</f>
        <v/>
      </c>
      <c r="N1458" s="74" t="str">
        <f>""</f>
        <v/>
      </c>
      <c r="O1458" s="154" t="s">
        <v>271</v>
      </c>
      <c r="P1458" s="74" t="str">
        <f>""</f>
        <v/>
      </c>
      <c r="Q1458" s="154" t="str">
        <f>""</f>
        <v/>
      </c>
      <c r="R1458" s="74" t="str">
        <f>""</f>
        <v/>
      </c>
      <c r="S1458" s="74" t="str">
        <f>""</f>
        <v/>
      </c>
      <c r="T1458" s="74" t="str">
        <f>""</f>
        <v/>
      </c>
      <c r="U1458" s="74" t="str">
        <f>""</f>
        <v/>
      </c>
      <c r="V1458" s="74" t="str">
        <f>""</f>
        <v/>
      </c>
      <c r="W1458" s="74" t="str">
        <f>""</f>
        <v/>
      </c>
      <c r="X1458" s="74" t="str">
        <f>""</f>
        <v/>
      </c>
      <c r="Y1458" s="74" t="str">
        <f>""</f>
        <v/>
      </c>
      <c r="Z1458" s="74" t="str">
        <f>""</f>
        <v/>
      </c>
    </row>
    <row r="1459" spans="13:26" s="74" customFormat="1" ht="14.25" x14ac:dyDescent="0.2">
      <c r="M1459" s="154" t="str">
        <f>""</f>
        <v/>
      </c>
      <c r="N1459" s="74" t="str">
        <f>""</f>
        <v/>
      </c>
      <c r="O1459" s="154" t="s">
        <v>271</v>
      </c>
      <c r="P1459" s="74" t="str">
        <f>""</f>
        <v/>
      </c>
      <c r="Q1459" s="154" t="str">
        <f>""</f>
        <v/>
      </c>
      <c r="R1459" s="74" t="str">
        <f>""</f>
        <v/>
      </c>
      <c r="S1459" s="74" t="str">
        <f>""</f>
        <v/>
      </c>
      <c r="T1459" s="74" t="str">
        <f>""</f>
        <v/>
      </c>
      <c r="U1459" s="74" t="str">
        <f>""</f>
        <v/>
      </c>
      <c r="V1459" s="74" t="str">
        <f>""</f>
        <v/>
      </c>
      <c r="W1459" s="74" t="str">
        <f>""</f>
        <v/>
      </c>
      <c r="X1459" s="74" t="str">
        <f>""</f>
        <v/>
      </c>
      <c r="Y1459" s="74" t="str">
        <f>""</f>
        <v/>
      </c>
      <c r="Z1459" s="74" t="str">
        <f>""</f>
        <v/>
      </c>
    </row>
    <row r="1460" spans="13:26" s="74" customFormat="1" ht="14.25" x14ac:dyDescent="0.2">
      <c r="M1460" s="154" t="str">
        <f>""</f>
        <v/>
      </c>
      <c r="N1460" s="74" t="str">
        <f>""</f>
        <v/>
      </c>
      <c r="O1460" s="154" t="s">
        <v>271</v>
      </c>
      <c r="P1460" s="74" t="str">
        <f>""</f>
        <v/>
      </c>
      <c r="Q1460" s="154" t="str">
        <f>""</f>
        <v/>
      </c>
      <c r="R1460" s="74" t="str">
        <f>""</f>
        <v/>
      </c>
      <c r="S1460" s="74" t="str">
        <f>""</f>
        <v/>
      </c>
      <c r="T1460" s="74" t="str">
        <f>""</f>
        <v/>
      </c>
      <c r="U1460" s="74" t="str">
        <f>""</f>
        <v/>
      </c>
      <c r="V1460" s="74" t="str">
        <f>""</f>
        <v/>
      </c>
      <c r="W1460" s="74" t="str">
        <f>""</f>
        <v/>
      </c>
      <c r="X1460" s="74" t="str">
        <f>""</f>
        <v/>
      </c>
      <c r="Y1460" s="74" t="str">
        <f>""</f>
        <v/>
      </c>
      <c r="Z1460" s="74" t="str">
        <f>""</f>
        <v/>
      </c>
    </row>
    <row r="1461" spans="13:26" s="74" customFormat="1" ht="14.25" x14ac:dyDescent="0.2">
      <c r="M1461" s="154" t="str">
        <f>""</f>
        <v/>
      </c>
      <c r="N1461" s="74" t="str">
        <f>""</f>
        <v/>
      </c>
      <c r="O1461" s="154" t="s">
        <v>271</v>
      </c>
      <c r="P1461" s="74" t="str">
        <f>""</f>
        <v/>
      </c>
      <c r="Q1461" s="154" t="str">
        <f>""</f>
        <v/>
      </c>
      <c r="R1461" s="74" t="str">
        <f>""</f>
        <v/>
      </c>
      <c r="S1461" s="74" t="str">
        <f>""</f>
        <v/>
      </c>
      <c r="T1461" s="74" t="str">
        <f>""</f>
        <v/>
      </c>
      <c r="U1461" s="74" t="str">
        <f>""</f>
        <v/>
      </c>
      <c r="V1461" s="74" t="str">
        <f>""</f>
        <v/>
      </c>
      <c r="W1461" s="74" t="str">
        <f>""</f>
        <v/>
      </c>
      <c r="X1461" s="74" t="str">
        <f>""</f>
        <v/>
      </c>
      <c r="Y1461" s="74" t="str">
        <f>""</f>
        <v/>
      </c>
      <c r="Z1461" s="74" t="str">
        <f>""</f>
        <v/>
      </c>
    </row>
    <row r="1462" spans="13:26" s="74" customFormat="1" ht="14.25" x14ac:dyDescent="0.2">
      <c r="M1462" s="154" t="str">
        <f>""</f>
        <v/>
      </c>
      <c r="N1462" s="74" t="str">
        <f>""</f>
        <v/>
      </c>
      <c r="O1462" s="154" t="s">
        <v>271</v>
      </c>
      <c r="P1462" s="74" t="str">
        <f>""</f>
        <v/>
      </c>
      <c r="Q1462" s="154" t="str">
        <f>""</f>
        <v/>
      </c>
      <c r="R1462" s="74" t="str">
        <f>""</f>
        <v/>
      </c>
      <c r="S1462" s="74" t="str">
        <f>""</f>
        <v/>
      </c>
      <c r="T1462" s="74" t="str">
        <f>""</f>
        <v/>
      </c>
      <c r="U1462" s="74" t="str">
        <f>""</f>
        <v/>
      </c>
      <c r="V1462" s="74" t="str">
        <f>""</f>
        <v/>
      </c>
      <c r="W1462" s="74" t="str">
        <f>""</f>
        <v/>
      </c>
      <c r="X1462" s="74" t="str">
        <f>""</f>
        <v/>
      </c>
      <c r="Y1462" s="74" t="str">
        <f>""</f>
        <v/>
      </c>
      <c r="Z1462" s="74" t="str">
        <f>""</f>
        <v/>
      </c>
    </row>
    <row r="1463" spans="13:26" s="74" customFormat="1" ht="14.25" x14ac:dyDescent="0.2">
      <c r="M1463" s="154" t="str">
        <f>""</f>
        <v/>
      </c>
      <c r="N1463" s="74" t="str">
        <f>""</f>
        <v/>
      </c>
      <c r="O1463" s="154" t="s">
        <v>271</v>
      </c>
      <c r="P1463" s="74" t="str">
        <f>""</f>
        <v/>
      </c>
      <c r="Q1463" s="154" t="str">
        <f>""</f>
        <v/>
      </c>
      <c r="R1463" s="74" t="str">
        <f>""</f>
        <v/>
      </c>
      <c r="S1463" s="74" t="str">
        <f>""</f>
        <v/>
      </c>
      <c r="T1463" s="74" t="str">
        <f>""</f>
        <v/>
      </c>
      <c r="U1463" s="74" t="str">
        <f>""</f>
        <v/>
      </c>
      <c r="V1463" s="74" t="str">
        <f>""</f>
        <v/>
      </c>
      <c r="W1463" s="74" t="str">
        <f>""</f>
        <v/>
      </c>
      <c r="X1463" s="74" t="str">
        <f>""</f>
        <v/>
      </c>
      <c r="Y1463" s="74" t="str">
        <f>""</f>
        <v/>
      </c>
      <c r="Z1463" s="74" t="str">
        <f>""</f>
        <v/>
      </c>
    </row>
    <row r="1464" spans="13:26" s="74" customFormat="1" ht="14.25" x14ac:dyDescent="0.2">
      <c r="M1464" s="154" t="str">
        <f>""</f>
        <v/>
      </c>
      <c r="N1464" s="74" t="str">
        <f>""</f>
        <v/>
      </c>
      <c r="O1464" s="154" t="s">
        <v>271</v>
      </c>
      <c r="P1464" s="74" t="str">
        <f>""</f>
        <v/>
      </c>
      <c r="Q1464" s="154" t="str">
        <f>""</f>
        <v/>
      </c>
      <c r="R1464" s="74" t="str">
        <f>""</f>
        <v/>
      </c>
      <c r="S1464" s="74" t="str">
        <f>""</f>
        <v/>
      </c>
      <c r="T1464" s="74" t="str">
        <f>""</f>
        <v/>
      </c>
      <c r="U1464" s="74" t="str">
        <f>""</f>
        <v/>
      </c>
      <c r="V1464" s="74" t="str">
        <f>""</f>
        <v/>
      </c>
      <c r="W1464" s="74" t="str">
        <f>""</f>
        <v/>
      </c>
      <c r="X1464" s="74" t="str">
        <f>""</f>
        <v/>
      </c>
      <c r="Y1464" s="74" t="str">
        <f>""</f>
        <v/>
      </c>
      <c r="Z1464" s="74" t="str">
        <f>""</f>
        <v/>
      </c>
    </row>
    <row r="1465" spans="13:26" s="74" customFormat="1" ht="14.25" x14ac:dyDescent="0.2">
      <c r="M1465" s="154" t="str">
        <f>""</f>
        <v/>
      </c>
      <c r="N1465" s="74" t="str">
        <f>""</f>
        <v/>
      </c>
      <c r="O1465" s="154" t="s">
        <v>271</v>
      </c>
      <c r="P1465" s="74" t="str">
        <f>""</f>
        <v/>
      </c>
      <c r="Q1465" s="154" t="str">
        <f>""</f>
        <v/>
      </c>
      <c r="R1465" s="74" t="str">
        <f>""</f>
        <v/>
      </c>
      <c r="S1465" s="74" t="str">
        <f>""</f>
        <v/>
      </c>
      <c r="T1465" s="74" t="str">
        <f>""</f>
        <v/>
      </c>
      <c r="U1465" s="74" t="str">
        <f>""</f>
        <v/>
      </c>
      <c r="V1465" s="74" t="str">
        <f>""</f>
        <v/>
      </c>
      <c r="W1465" s="74" t="str">
        <f>""</f>
        <v/>
      </c>
      <c r="X1465" s="74" t="str">
        <f>""</f>
        <v/>
      </c>
      <c r="Y1465" s="74" t="str">
        <f>""</f>
        <v/>
      </c>
      <c r="Z1465" s="74" t="str">
        <f>""</f>
        <v/>
      </c>
    </row>
    <row r="1466" spans="13:26" s="74" customFormat="1" ht="14.25" x14ac:dyDescent="0.2">
      <c r="M1466" s="154" t="str">
        <f>""</f>
        <v/>
      </c>
      <c r="N1466" s="74" t="str">
        <f>""</f>
        <v/>
      </c>
      <c r="O1466" s="154" t="s">
        <v>271</v>
      </c>
      <c r="P1466" s="74" t="str">
        <f>""</f>
        <v/>
      </c>
      <c r="Q1466" s="154" t="str">
        <f>""</f>
        <v/>
      </c>
      <c r="R1466" s="74" t="str">
        <f>""</f>
        <v/>
      </c>
      <c r="S1466" s="74" t="str">
        <f>""</f>
        <v/>
      </c>
      <c r="T1466" s="74" t="str">
        <f>""</f>
        <v/>
      </c>
      <c r="U1466" s="74" t="str">
        <f>""</f>
        <v/>
      </c>
      <c r="V1466" s="74" t="str">
        <f>""</f>
        <v/>
      </c>
      <c r="W1466" s="74" t="str">
        <f>""</f>
        <v/>
      </c>
      <c r="X1466" s="74" t="str">
        <f>""</f>
        <v/>
      </c>
      <c r="Y1466" s="74" t="str">
        <f>""</f>
        <v/>
      </c>
      <c r="Z1466" s="74" t="str">
        <f>""</f>
        <v/>
      </c>
    </row>
    <row r="1467" spans="13:26" s="74" customFormat="1" ht="14.25" x14ac:dyDescent="0.2">
      <c r="M1467" s="154" t="str">
        <f>""</f>
        <v/>
      </c>
      <c r="N1467" s="74" t="str">
        <f>""</f>
        <v/>
      </c>
      <c r="O1467" s="154" t="s">
        <v>271</v>
      </c>
      <c r="P1467" s="74" t="str">
        <f>""</f>
        <v/>
      </c>
      <c r="Q1467" s="154" t="str">
        <f>""</f>
        <v/>
      </c>
      <c r="R1467" s="74" t="str">
        <f>""</f>
        <v/>
      </c>
      <c r="S1467" s="74" t="str">
        <f>""</f>
        <v/>
      </c>
      <c r="T1467" s="74" t="str">
        <f>""</f>
        <v/>
      </c>
      <c r="U1467" s="74" t="str">
        <f>""</f>
        <v/>
      </c>
      <c r="V1467" s="74" t="str">
        <f>""</f>
        <v/>
      </c>
      <c r="W1467" s="74" t="str">
        <f>""</f>
        <v/>
      </c>
      <c r="X1467" s="74" t="str">
        <f>""</f>
        <v/>
      </c>
      <c r="Y1467" s="74" t="str">
        <f>""</f>
        <v/>
      </c>
      <c r="Z1467" s="74" t="str">
        <f>""</f>
        <v/>
      </c>
    </row>
    <row r="1468" spans="13:26" s="74" customFormat="1" ht="14.25" x14ac:dyDescent="0.2">
      <c r="M1468" s="154" t="str">
        <f>""</f>
        <v/>
      </c>
      <c r="N1468" s="74" t="str">
        <f>""</f>
        <v/>
      </c>
      <c r="O1468" s="154" t="s">
        <v>271</v>
      </c>
      <c r="P1468" s="74" t="str">
        <f>""</f>
        <v/>
      </c>
      <c r="Q1468" s="154" t="str">
        <f>""</f>
        <v/>
      </c>
      <c r="R1468" s="74" t="str">
        <f>""</f>
        <v/>
      </c>
      <c r="S1468" s="74" t="str">
        <f>""</f>
        <v/>
      </c>
      <c r="T1468" s="74" t="str">
        <f>""</f>
        <v/>
      </c>
      <c r="U1468" s="74" t="str">
        <f>""</f>
        <v/>
      </c>
      <c r="V1468" s="74" t="str">
        <f>""</f>
        <v/>
      </c>
      <c r="W1468" s="74" t="str">
        <f>""</f>
        <v/>
      </c>
      <c r="X1468" s="74" t="str">
        <f>""</f>
        <v/>
      </c>
      <c r="Y1468" s="74" t="str">
        <f>""</f>
        <v/>
      </c>
      <c r="Z1468" s="74" t="str">
        <f>""</f>
        <v/>
      </c>
    </row>
    <row r="1469" spans="13:26" s="74" customFormat="1" ht="14.25" x14ac:dyDescent="0.2">
      <c r="M1469" s="154" t="str">
        <f>""</f>
        <v/>
      </c>
      <c r="N1469" s="74" t="str">
        <f>""</f>
        <v/>
      </c>
      <c r="O1469" s="154" t="s">
        <v>271</v>
      </c>
      <c r="P1469" s="74" t="str">
        <f>""</f>
        <v/>
      </c>
      <c r="Q1469" s="154" t="str">
        <f>""</f>
        <v/>
      </c>
      <c r="R1469" s="74" t="str">
        <f>""</f>
        <v/>
      </c>
      <c r="S1469" s="74" t="str">
        <f>""</f>
        <v/>
      </c>
      <c r="T1469" s="74" t="str">
        <f>""</f>
        <v/>
      </c>
      <c r="U1469" s="74" t="str">
        <f>""</f>
        <v/>
      </c>
      <c r="V1469" s="74" t="str">
        <f>""</f>
        <v/>
      </c>
      <c r="W1469" s="74" t="str">
        <f>""</f>
        <v/>
      </c>
      <c r="X1469" s="74" t="str">
        <f>""</f>
        <v/>
      </c>
      <c r="Y1469" s="74" t="str">
        <f>""</f>
        <v/>
      </c>
      <c r="Z1469" s="74" t="str">
        <f>""</f>
        <v/>
      </c>
    </row>
    <row r="1470" spans="13:26" s="74" customFormat="1" ht="14.25" x14ac:dyDescent="0.2">
      <c r="M1470" s="154" t="str">
        <f>""</f>
        <v/>
      </c>
      <c r="N1470" s="74" t="str">
        <f>""</f>
        <v/>
      </c>
      <c r="O1470" s="154" t="s">
        <v>271</v>
      </c>
      <c r="P1470" s="74" t="str">
        <f>""</f>
        <v/>
      </c>
      <c r="Q1470" s="154" t="str">
        <f>""</f>
        <v/>
      </c>
      <c r="R1470" s="74" t="str">
        <f>""</f>
        <v/>
      </c>
      <c r="S1470" s="74" t="str">
        <f>""</f>
        <v/>
      </c>
      <c r="T1470" s="74" t="str">
        <f>""</f>
        <v/>
      </c>
      <c r="U1470" s="74" t="str">
        <f>""</f>
        <v/>
      </c>
      <c r="V1470" s="74" t="str">
        <f>""</f>
        <v/>
      </c>
      <c r="W1470" s="74" t="str">
        <f>""</f>
        <v/>
      </c>
      <c r="X1470" s="74" t="str">
        <f>""</f>
        <v/>
      </c>
      <c r="Y1470" s="74" t="str">
        <f>""</f>
        <v/>
      </c>
      <c r="Z1470" s="74" t="str">
        <f>""</f>
        <v/>
      </c>
    </row>
    <row r="1471" spans="13:26" s="74" customFormat="1" ht="14.25" x14ac:dyDescent="0.2">
      <c r="M1471" s="154" t="str">
        <f>""</f>
        <v/>
      </c>
      <c r="N1471" s="74" t="str">
        <f>""</f>
        <v/>
      </c>
      <c r="O1471" s="154" t="s">
        <v>271</v>
      </c>
      <c r="P1471" s="74" t="str">
        <f>""</f>
        <v/>
      </c>
      <c r="Q1471" s="154" t="str">
        <f>""</f>
        <v/>
      </c>
      <c r="R1471" s="74" t="str">
        <f>""</f>
        <v/>
      </c>
      <c r="S1471" s="74" t="str">
        <f>""</f>
        <v/>
      </c>
      <c r="T1471" s="74" t="str">
        <f>""</f>
        <v/>
      </c>
      <c r="U1471" s="74" t="str">
        <f>""</f>
        <v/>
      </c>
      <c r="V1471" s="74" t="str">
        <f>""</f>
        <v/>
      </c>
      <c r="W1471" s="74" t="str">
        <f>""</f>
        <v/>
      </c>
      <c r="X1471" s="74" t="str">
        <f>""</f>
        <v/>
      </c>
      <c r="Y1471" s="74" t="str">
        <f>""</f>
        <v/>
      </c>
      <c r="Z1471" s="74" t="str">
        <f>""</f>
        <v/>
      </c>
    </row>
    <row r="1472" spans="13:26" s="74" customFormat="1" ht="14.25" x14ac:dyDescent="0.2">
      <c r="M1472" s="154" t="str">
        <f>""</f>
        <v/>
      </c>
      <c r="N1472" s="74" t="str">
        <f>""</f>
        <v/>
      </c>
      <c r="O1472" s="154" t="s">
        <v>271</v>
      </c>
      <c r="P1472" s="74" t="str">
        <f>""</f>
        <v/>
      </c>
      <c r="Q1472" s="154" t="str">
        <f>""</f>
        <v/>
      </c>
      <c r="R1472" s="74" t="str">
        <f>""</f>
        <v/>
      </c>
      <c r="S1472" s="74" t="str">
        <f>""</f>
        <v/>
      </c>
      <c r="T1472" s="74" t="str">
        <f>""</f>
        <v/>
      </c>
      <c r="U1472" s="74" t="str">
        <f>""</f>
        <v/>
      </c>
      <c r="V1472" s="74" t="str">
        <f>""</f>
        <v/>
      </c>
      <c r="W1472" s="74" t="str">
        <f>""</f>
        <v/>
      </c>
      <c r="X1472" s="74" t="str">
        <f>""</f>
        <v/>
      </c>
      <c r="Y1472" s="74" t="str">
        <f>""</f>
        <v/>
      </c>
      <c r="Z1472" s="74" t="str">
        <f>""</f>
        <v/>
      </c>
    </row>
    <row r="1473" spans="13:26" s="74" customFormat="1" ht="14.25" x14ac:dyDescent="0.2">
      <c r="M1473" s="154" t="str">
        <f>""</f>
        <v/>
      </c>
      <c r="N1473" s="74" t="str">
        <f>""</f>
        <v/>
      </c>
      <c r="O1473" s="154" t="s">
        <v>271</v>
      </c>
      <c r="P1473" s="74" t="str">
        <f>""</f>
        <v/>
      </c>
      <c r="Q1473" s="154" t="str">
        <f>""</f>
        <v/>
      </c>
      <c r="R1473" s="74" t="str">
        <f>""</f>
        <v/>
      </c>
      <c r="S1473" s="74" t="str">
        <f>""</f>
        <v/>
      </c>
      <c r="T1473" s="74" t="str">
        <f>""</f>
        <v/>
      </c>
      <c r="U1473" s="74" t="str">
        <f>""</f>
        <v/>
      </c>
      <c r="V1473" s="74" t="str">
        <f>""</f>
        <v/>
      </c>
      <c r="W1473" s="74" t="str">
        <f>""</f>
        <v/>
      </c>
      <c r="X1473" s="74" t="str">
        <f>""</f>
        <v/>
      </c>
      <c r="Y1473" s="74" t="str">
        <f>""</f>
        <v/>
      </c>
      <c r="Z1473" s="74" t="str">
        <f>""</f>
        <v/>
      </c>
    </row>
    <row r="1474" spans="13:26" s="74" customFormat="1" ht="14.25" x14ac:dyDescent="0.2">
      <c r="M1474" s="154" t="str">
        <f>""</f>
        <v/>
      </c>
      <c r="N1474" s="74" t="str">
        <f>""</f>
        <v/>
      </c>
      <c r="O1474" s="154" t="s">
        <v>271</v>
      </c>
      <c r="P1474" s="74" t="str">
        <f>""</f>
        <v/>
      </c>
      <c r="Q1474" s="154" t="str">
        <f>""</f>
        <v/>
      </c>
      <c r="R1474" s="74" t="str">
        <f>""</f>
        <v/>
      </c>
      <c r="S1474" s="74" t="str">
        <f>""</f>
        <v/>
      </c>
      <c r="T1474" s="74" t="str">
        <f>""</f>
        <v/>
      </c>
      <c r="U1474" s="74" t="str">
        <f>""</f>
        <v/>
      </c>
      <c r="V1474" s="74" t="str">
        <f>""</f>
        <v/>
      </c>
      <c r="W1474" s="74" t="str">
        <f>""</f>
        <v/>
      </c>
      <c r="X1474" s="74" t="str">
        <f>""</f>
        <v/>
      </c>
      <c r="Y1474" s="74" t="str">
        <f>""</f>
        <v/>
      </c>
      <c r="Z1474" s="74" t="str">
        <f>""</f>
        <v/>
      </c>
    </row>
    <row r="1475" spans="13:26" s="74" customFormat="1" ht="14.25" x14ac:dyDescent="0.2">
      <c r="M1475" s="154" t="str">
        <f>""</f>
        <v/>
      </c>
      <c r="N1475" s="74" t="str">
        <f>""</f>
        <v/>
      </c>
      <c r="O1475" s="154" t="s">
        <v>271</v>
      </c>
      <c r="P1475" s="74" t="str">
        <f>""</f>
        <v/>
      </c>
      <c r="Q1475" s="154" t="str">
        <f>""</f>
        <v/>
      </c>
      <c r="R1475" s="74" t="str">
        <f>""</f>
        <v/>
      </c>
      <c r="S1475" s="74" t="str">
        <f>""</f>
        <v/>
      </c>
      <c r="T1475" s="74" t="str">
        <f>""</f>
        <v/>
      </c>
      <c r="U1475" s="74" t="str">
        <f>""</f>
        <v/>
      </c>
      <c r="V1475" s="74" t="str">
        <f>""</f>
        <v/>
      </c>
      <c r="W1475" s="74" t="str">
        <f>""</f>
        <v/>
      </c>
      <c r="X1475" s="74" t="str">
        <f>""</f>
        <v/>
      </c>
      <c r="Y1475" s="74" t="str">
        <f>""</f>
        <v/>
      </c>
      <c r="Z1475" s="74" t="str">
        <f>""</f>
        <v/>
      </c>
    </row>
    <row r="1476" spans="13:26" s="74" customFormat="1" ht="14.25" x14ac:dyDescent="0.2">
      <c r="M1476" s="154" t="str">
        <f>""</f>
        <v/>
      </c>
      <c r="N1476" s="74" t="str">
        <f>""</f>
        <v/>
      </c>
      <c r="O1476" s="154" t="s">
        <v>271</v>
      </c>
      <c r="P1476" s="74" t="str">
        <f>""</f>
        <v/>
      </c>
      <c r="Q1476" s="154" t="str">
        <f>""</f>
        <v/>
      </c>
      <c r="R1476" s="74" t="str">
        <f>""</f>
        <v/>
      </c>
      <c r="S1476" s="74" t="str">
        <f>""</f>
        <v/>
      </c>
      <c r="T1476" s="74" t="str">
        <f>""</f>
        <v/>
      </c>
      <c r="U1476" s="74" t="str">
        <f>""</f>
        <v/>
      </c>
      <c r="V1476" s="74" t="str">
        <f>""</f>
        <v/>
      </c>
      <c r="W1476" s="74" t="str">
        <f>""</f>
        <v/>
      </c>
      <c r="X1476" s="74" t="str">
        <f>""</f>
        <v/>
      </c>
      <c r="Y1476" s="74" t="str">
        <f>""</f>
        <v/>
      </c>
      <c r="Z1476" s="74" t="str">
        <f>""</f>
        <v/>
      </c>
    </row>
    <row r="1477" spans="13:26" s="74" customFormat="1" ht="14.25" x14ac:dyDescent="0.2">
      <c r="M1477" s="154" t="str">
        <f>""</f>
        <v/>
      </c>
      <c r="N1477" s="74" t="str">
        <f>""</f>
        <v/>
      </c>
      <c r="O1477" s="154" t="s">
        <v>271</v>
      </c>
      <c r="P1477" s="74" t="str">
        <f>""</f>
        <v/>
      </c>
      <c r="Q1477" s="154" t="str">
        <f>""</f>
        <v/>
      </c>
      <c r="R1477" s="74" t="str">
        <f>""</f>
        <v/>
      </c>
      <c r="S1477" s="74" t="str">
        <f>""</f>
        <v/>
      </c>
      <c r="T1477" s="74" t="str">
        <f>""</f>
        <v/>
      </c>
      <c r="U1477" s="74" t="str">
        <f>""</f>
        <v/>
      </c>
      <c r="V1477" s="74" t="str">
        <f>""</f>
        <v/>
      </c>
      <c r="W1477" s="74" t="str">
        <f>""</f>
        <v/>
      </c>
      <c r="X1477" s="74" t="str">
        <f>""</f>
        <v/>
      </c>
      <c r="Y1477" s="74" t="str">
        <f>""</f>
        <v/>
      </c>
      <c r="Z1477" s="74" t="str">
        <f>""</f>
        <v/>
      </c>
    </row>
    <row r="1478" spans="13:26" s="74" customFormat="1" ht="14.25" x14ac:dyDescent="0.2">
      <c r="M1478" s="154" t="str">
        <f>""</f>
        <v/>
      </c>
      <c r="N1478" s="74" t="str">
        <f>""</f>
        <v/>
      </c>
      <c r="O1478" s="154" t="s">
        <v>271</v>
      </c>
      <c r="P1478" s="74" t="str">
        <f>""</f>
        <v/>
      </c>
      <c r="Q1478" s="154" t="str">
        <f>""</f>
        <v/>
      </c>
      <c r="R1478" s="74" t="str">
        <f>""</f>
        <v/>
      </c>
      <c r="S1478" s="74" t="str">
        <f>""</f>
        <v/>
      </c>
      <c r="T1478" s="74" t="str">
        <f>""</f>
        <v/>
      </c>
      <c r="U1478" s="74" t="str">
        <f>""</f>
        <v/>
      </c>
      <c r="V1478" s="74" t="str">
        <f>""</f>
        <v/>
      </c>
      <c r="W1478" s="74" t="str">
        <f>""</f>
        <v/>
      </c>
      <c r="X1478" s="74" t="str">
        <f>""</f>
        <v/>
      </c>
      <c r="Y1478" s="74" t="str">
        <f>""</f>
        <v/>
      </c>
      <c r="Z1478" s="74" t="str">
        <f>""</f>
        <v/>
      </c>
    </row>
    <row r="1479" spans="13:26" s="74" customFormat="1" ht="14.25" x14ac:dyDescent="0.2">
      <c r="M1479" s="154" t="str">
        <f>""</f>
        <v/>
      </c>
      <c r="N1479" s="74" t="str">
        <f>""</f>
        <v/>
      </c>
      <c r="O1479" s="154" t="s">
        <v>271</v>
      </c>
      <c r="P1479" s="74" t="str">
        <f>""</f>
        <v/>
      </c>
      <c r="Q1479" s="154" t="str">
        <f>""</f>
        <v/>
      </c>
      <c r="R1479" s="74" t="str">
        <f>""</f>
        <v/>
      </c>
      <c r="S1479" s="74" t="str">
        <f>""</f>
        <v/>
      </c>
      <c r="T1479" s="74" t="str">
        <f>""</f>
        <v/>
      </c>
      <c r="U1479" s="74" t="str">
        <f>""</f>
        <v/>
      </c>
      <c r="V1479" s="74" t="str">
        <f>""</f>
        <v/>
      </c>
      <c r="W1479" s="74" t="str">
        <f>""</f>
        <v/>
      </c>
      <c r="X1479" s="74" t="str">
        <f>""</f>
        <v/>
      </c>
      <c r="Y1479" s="74" t="str">
        <f>""</f>
        <v/>
      </c>
      <c r="Z1479" s="74" t="str">
        <f>""</f>
        <v/>
      </c>
    </row>
    <row r="1480" spans="13:26" s="74" customFormat="1" ht="14.25" x14ac:dyDescent="0.2">
      <c r="M1480" s="154" t="str">
        <f>""</f>
        <v/>
      </c>
      <c r="N1480" s="74" t="str">
        <f>""</f>
        <v/>
      </c>
      <c r="O1480" s="154" t="s">
        <v>271</v>
      </c>
      <c r="P1480" s="74" t="str">
        <f>""</f>
        <v/>
      </c>
      <c r="Q1480" s="154" t="str">
        <f>""</f>
        <v/>
      </c>
      <c r="R1480" s="74" t="str">
        <f>""</f>
        <v/>
      </c>
      <c r="S1480" s="74" t="str">
        <f>""</f>
        <v/>
      </c>
      <c r="T1480" s="74" t="str">
        <f>""</f>
        <v/>
      </c>
      <c r="U1480" s="74" t="str">
        <f>""</f>
        <v/>
      </c>
      <c r="V1480" s="74" t="str">
        <f>""</f>
        <v/>
      </c>
      <c r="W1480" s="74" t="str">
        <f>""</f>
        <v/>
      </c>
      <c r="X1480" s="74" t="str">
        <f>""</f>
        <v/>
      </c>
      <c r="Y1480" s="74" t="str">
        <f>""</f>
        <v/>
      </c>
      <c r="Z1480" s="74" t="str">
        <f>""</f>
        <v/>
      </c>
    </row>
    <row r="1481" spans="13:26" s="74" customFormat="1" ht="14.25" x14ac:dyDescent="0.2">
      <c r="M1481" s="154" t="str">
        <f>""</f>
        <v/>
      </c>
      <c r="N1481" s="74" t="str">
        <f>""</f>
        <v/>
      </c>
      <c r="O1481" s="154" t="s">
        <v>271</v>
      </c>
      <c r="P1481" s="74" t="str">
        <f>""</f>
        <v/>
      </c>
      <c r="Q1481" s="154" t="str">
        <f>""</f>
        <v/>
      </c>
      <c r="R1481" s="74" t="str">
        <f>""</f>
        <v/>
      </c>
      <c r="S1481" s="74" t="str">
        <f>""</f>
        <v/>
      </c>
      <c r="T1481" s="74" t="str">
        <f>""</f>
        <v/>
      </c>
      <c r="U1481" s="74" t="str">
        <f>""</f>
        <v/>
      </c>
      <c r="V1481" s="74" t="str">
        <f>""</f>
        <v/>
      </c>
      <c r="W1481" s="74" t="str">
        <f>""</f>
        <v/>
      </c>
      <c r="X1481" s="74" t="str">
        <f>""</f>
        <v/>
      </c>
      <c r="Y1481" s="74" t="str">
        <f>""</f>
        <v/>
      </c>
      <c r="Z1481" s="74" t="str">
        <f>""</f>
        <v/>
      </c>
    </row>
    <row r="1482" spans="13:26" s="74" customFormat="1" ht="14.25" x14ac:dyDescent="0.2">
      <c r="M1482" s="154" t="str">
        <f>""</f>
        <v/>
      </c>
      <c r="N1482" s="74" t="str">
        <f>""</f>
        <v/>
      </c>
      <c r="O1482" s="154" t="s">
        <v>271</v>
      </c>
      <c r="P1482" s="74" t="str">
        <f>""</f>
        <v/>
      </c>
      <c r="Q1482" s="154" t="str">
        <f>""</f>
        <v/>
      </c>
      <c r="R1482" s="74" t="str">
        <f>""</f>
        <v/>
      </c>
      <c r="S1482" s="74" t="str">
        <f>""</f>
        <v/>
      </c>
      <c r="T1482" s="74" t="str">
        <f>""</f>
        <v/>
      </c>
      <c r="U1482" s="74" t="str">
        <f>""</f>
        <v/>
      </c>
      <c r="V1482" s="74" t="str">
        <f>""</f>
        <v/>
      </c>
      <c r="W1482" s="74" t="str">
        <f>""</f>
        <v/>
      </c>
      <c r="X1482" s="74" t="str">
        <f>""</f>
        <v/>
      </c>
      <c r="Y1482" s="74" t="str">
        <f>""</f>
        <v/>
      </c>
      <c r="Z1482" s="74" t="str">
        <f>""</f>
        <v/>
      </c>
    </row>
    <row r="1483" spans="13:26" s="74" customFormat="1" ht="14.25" x14ac:dyDescent="0.2">
      <c r="M1483" s="154" t="str">
        <f>""</f>
        <v/>
      </c>
      <c r="N1483" s="74" t="str">
        <f>""</f>
        <v/>
      </c>
      <c r="O1483" s="154" t="s">
        <v>271</v>
      </c>
      <c r="P1483" s="74" t="str">
        <f>""</f>
        <v/>
      </c>
      <c r="Q1483" s="154" t="str">
        <f>""</f>
        <v/>
      </c>
      <c r="R1483" s="74" t="str">
        <f>""</f>
        <v/>
      </c>
      <c r="S1483" s="74" t="str">
        <f>""</f>
        <v/>
      </c>
      <c r="T1483" s="74" t="str">
        <f>""</f>
        <v/>
      </c>
      <c r="U1483" s="74" t="str">
        <f>""</f>
        <v/>
      </c>
      <c r="V1483" s="74" t="str">
        <f>""</f>
        <v/>
      </c>
      <c r="W1483" s="74" t="str">
        <f>""</f>
        <v/>
      </c>
      <c r="X1483" s="74" t="str">
        <f>""</f>
        <v/>
      </c>
      <c r="Y1483" s="74" t="str">
        <f>""</f>
        <v/>
      </c>
      <c r="Z1483" s="74" t="str">
        <f>""</f>
        <v/>
      </c>
    </row>
    <row r="1484" spans="13:26" s="74" customFormat="1" ht="14.25" x14ac:dyDescent="0.2">
      <c r="M1484" s="154" t="str">
        <f>""</f>
        <v/>
      </c>
      <c r="N1484" s="74" t="str">
        <f>""</f>
        <v/>
      </c>
      <c r="O1484" s="154" t="s">
        <v>271</v>
      </c>
      <c r="P1484" s="74" t="str">
        <f>""</f>
        <v/>
      </c>
      <c r="Q1484" s="154" t="str">
        <f>""</f>
        <v/>
      </c>
      <c r="R1484" s="74" t="str">
        <f>""</f>
        <v/>
      </c>
      <c r="S1484" s="74" t="str">
        <f>""</f>
        <v/>
      </c>
      <c r="T1484" s="74" t="str">
        <f>""</f>
        <v/>
      </c>
      <c r="U1484" s="74" t="str">
        <f>""</f>
        <v/>
      </c>
      <c r="V1484" s="74" t="str">
        <f>""</f>
        <v/>
      </c>
      <c r="W1484" s="74" t="str">
        <f>""</f>
        <v/>
      </c>
      <c r="X1484" s="74" t="str">
        <f>""</f>
        <v/>
      </c>
      <c r="Y1484" s="74" t="str">
        <f>""</f>
        <v/>
      </c>
      <c r="Z1484" s="74" t="str">
        <f>""</f>
        <v/>
      </c>
    </row>
    <row r="1485" spans="13:26" s="74" customFormat="1" ht="14.25" x14ac:dyDescent="0.2">
      <c r="M1485" s="154" t="str">
        <f>""</f>
        <v/>
      </c>
      <c r="N1485" s="74" t="str">
        <f>""</f>
        <v/>
      </c>
      <c r="O1485" s="154" t="s">
        <v>271</v>
      </c>
      <c r="P1485" s="74" t="str">
        <f>""</f>
        <v/>
      </c>
      <c r="Q1485" s="154" t="str">
        <f>""</f>
        <v/>
      </c>
      <c r="R1485" s="74" t="str">
        <f>""</f>
        <v/>
      </c>
      <c r="S1485" s="74" t="str">
        <f>""</f>
        <v/>
      </c>
      <c r="T1485" s="74" t="str">
        <f>""</f>
        <v/>
      </c>
      <c r="U1485" s="74" t="str">
        <f>""</f>
        <v/>
      </c>
      <c r="V1485" s="74" t="str">
        <f>""</f>
        <v/>
      </c>
      <c r="W1485" s="74" t="str">
        <f>""</f>
        <v/>
      </c>
      <c r="X1485" s="74" t="str">
        <f>""</f>
        <v/>
      </c>
      <c r="Y1485" s="74" t="str">
        <f>""</f>
        <v/>
      </c>
      <c r="Z1485" s="74" t="str">
        <f>""</f>
        <v/>
      </c>
    </row>
    <row r="1486" spans="13:26" s="74" customFormat="1" ht="14.25" x14ac:dyDescent="0.2">
      <c r="M1486" s="154" t="str">
        <f>""</f>
        <v/>
      </c>
      <c r="N1486" s="74" t="str">
        <f>""</f>
        <v/>
      </c>
      <c r="O1486" s="154" t="s">
        <v>271</v>
      </c>
      <c r="P1486" s="74" t="str">
        <f>""</f>
        <v/>
      </c>
      <c r="Q1486" s="154" t="str">
        <f>""</f>
        <v/>
      </c>
      <c r="R1486" s="74" t="str">
        <f>""</f>
        <v/>
      </c>
      <c r="S1486" s="74" t="str">
        <f>""</f>
        <v/>
      </c>
      <c r="T1486" s="74" t="str">
        <f>""</f>
        <v/>
      </c>
      <c r="U1486" s="74" t="str">
        <f>""</f>
        <v/>
      </c>
      <c r="V1486" s="74" t="str">
        <f>""</f>
        <v/>
      </c>
      <c r="W1486" s="74" t="str">
        <f>""</f>
        <v/>
      </c>
      <c r="X1486" s="74" t="str">
        <f>""</f>
        <v/>
      </c>
      <c r="Y1486" s="74" t="str">
        <f>""</f>
        <v/>
      </c>
      <c r="Z1486" s="74" t="str">
        <f>""</f>
        <v/>
      </c>
    </row>
    <row r="1487" spans="13:26" s="74" customFormat="1" ht="14.25" x14ac:dyDescent="0.2">
      <c r="M1487" s="154" t="str">
        <f>""</f>
        <v/>
      </c>
      <c r="N1487" s="74" t="str">
        <f>""</f>
        <v/>
      </c>
      <c r="O1487" s="154" t="s">
        <v>271</v>
      </c>
      <c r="P1487" s="74" t="str">
        <f>""</f>
        <v/>
      </c>
      <c r="Q1487" s="154" t="str">
        <f>""</f>
        <v/>
      </c>
      <c r="R1487" s="74" t="str">
        <f>""</f>
        <v/>
      </c>
      <c r="S1487" s="74" t="str">
        <f>""</f>
        <v/>
      </c>
      <c r="T1487" s="74" t="str">
        <f>""</f>
        <v/>
      </c>
      <c r="U1487" s="74" t="str">
        <f>""</f>
        <v/>
      </c>
      <c r="V1487" s="74" t="str">
        <f>""</f>
        <v/>
      </c>
      <c r="W1487" s="74" t="str">
        <f>""</f>
        <v/>
      </c>
      <c r="X1487" s="74" t="str">
        <f>""</f>
        <v/>
      </c>
      <c r="Y1487" s="74" t="str">
        <f>""</f>
        <v/>
      </c>
      <c r="Z1487" s="74" t="str">
        <f>""</f>
        <v/>
      </c>
    </row>
    <row r="1488" spans="13:26" s="74" customFormat="1" ht="14.25" x14ac:dyDescent="0.2">
      <c r="M1488" s="154" t="str">
        <f>""</f>
        <v/>
      </c>
      <c r="N1488" s="74" t="str">
        <f>""</f>
        <v/>
      </c>
      <c r="O1488" s="154" t="s">
        <v>271</v>
      </c>
      <c r="P1488" s="74" t="str">
        <f>""</f>
        <v/>
      </c>
      <c r="Q1488" s="154" t="str">
        <f>""</f>
        <v/>
      </c>
      <c r="R1488" s="74" t="str">
        <f>""</f>
        <v/>
      </c>
      <c r="S1488" s="74" t="str">
        <f>""</f>
        <v/>
      </c>
      <c r="T1488" s="74" t="str">
        <f>""</f>
        <v/>
      </c>
      <c r="U1488" s="74" t="str">
        <f>""</f>
        <v/>
      </c>
      <c r="V1488" s="74" t="str">
        <f>""</f>
        <v/>
      </c>
      <c r="W1488" s="74" t="str">
        <f>""</f>
        <v/>
      </c>
      <c r="X1488" s="74" t="str">
        <f>""</f>
        <v/>
      </c>
      <c r="Y1488" s="74" t="str">
        <f>""</f>
        <v/>
      </c>
      <c r="Z1488" s="74" t="str">
        <f>""</f>
        <v/>
      </c>
    </row>
    <row r="1489" spans="13:26" s="74" customFormat="1" ht="14.25" x14ac:dyDescent="0.2">
      <c r="M1489" s="154" t="str">
        <f>""</f>
        <v/>
      </c>
      <c r="N1489" s="74" t="str">
        <f>""</f>
        <v/>
      </c>
      <c r="O1489" s="154" t="s">
        <v>271</v>
      </c>
      <c r="P1489" s="74" t="str">
        <f>""</f>
        <v/>
      </c>
      <c r="Q1489" s="154" t="str">
        <f>""</f>
        <v/>
      </c>
      <c r="R1489" s="74" t="str">
        <f>""</f>
        <v/>
      </c>
      <c r="S1489" s="74" t="str">
        <f>""</f>
        <v/>
      </c>
      <c r="T1489" s="74" t="str">
        <f>""</f>
        <v/>
      </c>
      <c r="U1489" s="74" t="str">
        <f>""</f>
        <v/>
      </c>
      <c r="V1489" s="74" t="str">
        <f>""</f>
        <v/>
      </c>
      <c r="W1489" s="74" t="str">
        <f>""</f>
        <v/>
      </c>
      <c r="X1489" s="74" t="str">
        <f>""</f>
        <v/>
      </c>
      <c r="Y1489" s="74" t="str">
        <f>""</f>
        <v/>
      </c>
      <c r="Z1489" s="74" t="str">
        <f>""</f>
        <v/>
      </c>
    </row>
    <row r="1490" spans="13:26" s="74" customFormat="1" ht="14.25" x14ac:dyDescent="0.2">
      <c r="M1490" s="154" t="str">
        <f>""</f>
        <v/>
      </c>
      <c r="N1490" s="74" t="str">
        <f>""</f>
        <v/>
      </c>
      <c r="O1490" s="154" t="s">
        <v>271</v>
      </c>
      <c r="P1490" s="74" t="str">
        <f>""</f>
        <v/>
      </c>
      <c r="Q1490" s="154" t="str">
        <f>""</f>
        <v/>
      </c>
      <c r="R1490" s="74" t="str">
        <f>""</f>
        <v/>
      </c>
      <c r="S1490" s="74" t="str">
        <f>""</f>
        <v/>
      </c>
      <c r="T1490" s="74" t="str">
        <f>""</f>
        <v/>
      </c>
      <c r="U1490" s="74" t="str">
        <f>""</f>
        <v/>
      </c>
      <c r="V1490" s="74" t="str">
        <f>""</f>
        <v/>
      </c>
      <c r="W1490" s="74" t="str">
        <f>""</f>
        <v/>
      </c>
      <c r="X1490" s="74" t="str">
        <f>""</f>
        <v/>
      </c>
      <c r="Y1490" s="74" t="str">
        <f>""</f>
        <v/>
      </c>
      <c r="Z1490" s="74" t="str">
        <f>""</f>
        <v/>
      </c>
    </row>
    <row r="1491" spans="13:26" s="74" customFormat="1" ht="14.25" x14ac:dyDescent="0.2">
      <c r="M1491" s="154" t="str">
        <f>""</f>
        <v/>
      </c>
      <c r="N1491" s="74" t="str">
        <f>""</f>
        <v/>
      </c>
      <c r="O1491" s="154" t="s">
        <v>271</v>
      </c>
      <c r="P1491" s="74" t="str">
        <f>""</f>
        <v/>
      </c>
      <c r="Q1491" s="154" t="str">
        <f>""</f>
        <v/>
      </c>
      <c r="R1491" s="74" t="str">
        <f>""</f>
        <v/>
      </c>
      <c r="S1491" s="74" t="str">
        <f>""</f>
        <v/>
      </c>
      <c r="T1491" s="74" t="str">
        <f>""</f>
        <v/>
      </c>
      <c r="U1491" s="74" t="str">
        <f>""</f>
        <v/>
      </c>
      <c r="V1491" s="74" t="str">
        <f>""</f>
        <v/>
      </c>
      <c r="W1491" s="74" t="str">
        <f>""</f>
        <v/>
      </c>
      <c r="X1491" s="74" t="str">
        <f>""</f>
        <v/>
      </c>
      <c r="Y1491" s="74" t="str">
        <f>""</f>
        <v/>
      </c>
      <c r="Z1491" s="74" t="str">
        <f>""</f>
        <v/>
      </c>
    </row>
    <row r="1492" spans="13:26" s="74" customFormat="1" ht="14.25" x14ac:dyDescent="0.2">
      <c r="M1492" s="154" t="str">
        <f>""</f>
        <v/>
      </c>
      <c r="N1492" s="74" t="str">
        <f>""</f>
        <v/>
      </c>
      <c r="O1492" s="154" t="s">
        <v>271</v>
      </c>
      <c r="P1492" s="74" t="str">
        <f>""</f>
        <v/>
      </c>
      <c r="Q1492" s="154" t="str">
        <f>""</f>
        <v/>
      </c>
      <c r="R1492" s="74" t="str">
        <f>""</f>
        <v/>
      </c>
      <c r="S1492" s="74" t="str">
        <f>""</f>
        <v/>
      </c>
      <c r="T1492" s="74" t="str">
        <f>""</f>
        <v/>
      </c>
      <c r="U1492" s="74" t="str">
        <f>""</f>
        <v/>
      </c>
      <c r="V1492" s="74" t="str">
        <f>""</f>
        <v/>
      </c>
      <c r="W1492" s="74" t="str">
        <f>""</f>
        <v/>
      </c>
      <c r="X1492" s="74" t="str">
        <f>""</f>
        <v/>
      </c>
      <c r="Y1492" s="74" t="str">
        <f>""</f>
        <v/>
      </c>
      <c r="Z1492" s="74" t="str">
        <f>""</f>
        <v/>
      </c>
    </row>
    <row r="1493" spans="13:26" s="74" customFormat="1" ht="14.25" x14ac:dyDescent="0.2">
      <c r="M1493" s="154" t="str">
        <f>""</f>
        <v/>
      </c>
      <c r="N1493" s="74" t="str">
        <f>""</f>
        <v/>
      </c>
      <c r="O1493" s="154" t="s">
        <v>271</v>
      </c>
      <c r="P1493" s="74" t="str">
        <f>""</f>
        <v/>
      </c>
      <c r="Q1493" s="154" t="str">
        <f>""</f>
        <v/>
      </c>
      <c r="R1493" s="74" t="str">
        <f>""</f>
        <v/>
      </c>
      <c r="S1493" s="74" t="str">
        <f>""</f>
        <v/>
      </c>
      <c r="T1493" s="74" t="str">
        <f>""</f>
        <v/>
      </c>
      <c r="U1493" s="74" t="str">
        <f>""</f>
        <v/>
      </c>
      <c r="V1493" s="74" t="str">
        <f>""</f>
        <v/>
      </c>
      <c r="W1493" s="74" t="str">
        <f>""</f>
        <v/>
      </c>
      <c r="X1493" s="74" t="str">
        <f>""</f>
        <v/>
      </c>
      <c r="Y1493" s="74" t="str">
        <f>""</f>
        <v/>
      </c>
      <c r="Z1493" s="74" t="str">
        <f>""</f>
        <v/>
      </c>
    </row>
    <row r="1494" spans="13:26" s="74" customFormat="1" ht="14.25" x14ac:dyDescent="0.2">
      <c r="M1494" s="154" t="str">
        <f>""</f>
        <v/>
      </c>
      <c r="N1494" s="74" t="str">
        <f>""</f>
        <v/>
      </c>
      <c r="O1494" s="154" t="s">
        <v>271</v>
      </c>
      <c r="P1494" s="74" t="str">
        <f>""</f>
        <v/>
      </c>
      <c r="Q1494" s="154" t="str">
        <f>""</f>
        <v/>
      </c>
      <c r="R1494" s="74" t="str">
        <f>""</f>
        <v/>
      </c>
      <c r="S1494" s="74" t="str">
        <f>""</f>
        <v/>
      </c>
      <c r="T1494" s="74" t="str">
        <f>""</f>
        <v/>
      </c>
      <c r="U1494" s="74" t="str">
        <f>""</f>
        <v/>
      </c>
      <c r="V1494" s="74" t="str">
        <f>""</f>
        <v/>
      </c>
      <c r="W1494" s="74" t="str">
        <f>""</f>
        <v/>
      </c>
      <c r="X1494" s="74" t="str">
        <f>""</f>
        <v/>
      </c>
      <c r="Y1494" s="74" t="str">
        <f>""</f>
        <v/>
      </c>
      <c r="Z1494" s="74" t="str">
        <f>""</f>
        <v/>
      </c>
    </row>
    <row r="1495" spans="13:26" s="74" customFormat="1" ht="14.25" x14ac:dyDescent="0.2">
      <c r="M1495" s="154" t="str">
        <f>""</f>
        <v/>
      </c>
      <c r="N1495" s="74" t="str">
        <f>""</f>
        <v/>
      </c>
      <c r="O1495" s="154" t="s">
        <v>271</v>
      </c>
      <c r="P1495" s="74" t="str">
        <f>""</f>
        <v/>
      </c>
      <c r="Q1495" s="154" t="str">
        <f>""</f>
        <v/>
      </c>
      <c r="R1495" s="74" t="str">
        <f>""</f>
        <v/>
      </c>
      <c r="S1495" s="74" t="str">
        <f>""</f>
        <v/>
      </c>
      <c r="T1495" s="74" t="str">
        <f>""</f>
        <v/>
      </c>
      <c r="U1495" s="74" t="str">
        <f>""</f>
        <v/>
      </c>
      <c r="V1495" s="74" t="str">
        <f>""</f>
        <v/>
      </c>
      <c r="W1495" s="74" t="str">
        <f>""</f>
        <v/>
      </c>
      <c r="X1495" s="74" t="str">
        <f>""</f>
        <v/>
      </c>
      <c r="Y1495" s="74" t="str">
        <f>""</f>
        <v/>
      </c>
      <c r="Z1495" s="74" t="str">
        <f>""</f>
        <v/>
      </c>
    </row>
    <row r="1496" spans="13:26" s="74" customFormat="1" ht="14.25" x14ac:dyDescent="0.2">
      <c r="M1496" s="154" t="str">
        <f>""</f>
        <v/>
      </c>
      <c r="N1496" s="74" t="str">
        <f>""</f>
        <v/>
      </c>
      <c r="O1496" s="154" t="s">
        <v>271</v>
      </c>
      <c r="P1496" s="74" t="str">
        <f>""</f>
        <v/>
      </c>
      <c r="Q1496" s="154" t="str">
        <f>""</f>
        <v/>
      </c>
      <c r="R1496" s="74" t="str">
        <f>""</f>
        <v/>
      </c>
      <c r="S1496" s="74" t="str">
        <f>""</f>
        <v/>
      </c>
      <c r="T1496" s="74" t="str">
        <f>""</f>
        <v/>
      </c>
      <c r="U1496" s="74" t="str">
        <f>""</f>
        <v/>
      </c>
      <c r="V1496" s="74" t="str">
        <f>""</f>
        <v/>
      </c>
      <c r="W1496" s="74" t="str">
        <f>""</f>
        <v/>
      </c>
      <c r="X1496" s="74" t="str">
        <f>""</f>
        <v/>
      </c>
      <c r="Y1496" s="74" t="str">
        <f>""</f>
        <v/>
      </c>
      <c r="Z1496" s="74" t="str">
        <f>""</f>
        <v/>
      </c>
    </row>
    <row r="1497" spans="13:26" s="74" customFormat="1" ht="14.25" x14ac:dyDescent="0.2">
      <c r="M1497" s="154" t="str">
        <f>""</f>
        <v/>
      </c>
      <c r="N1497" s="74" t="str">
        <f>""</f>
        <v/>
      </c>
      <c r="O1497" s="154" t="s">
        <v>271</v>
      </c>
      <c r="P1497" s="74" t="str">
        <f>""</f>
        <v/>
      </c>
      <c r="Q1497" s="154" t="str">
        <f>""</f>
        <v/>
      </c>
      <c r="R1497" s="74" t="str">
        <f>""</f>
        <v/>
      </c>
      <c r="S1497" s="74" t="str">
        <f>""</f>
        <v/>
      </c>
      <c r="T1497" s="74" t="str">
        <f>""</f>
        <v/>
      </c>
      <c r="U1497" s="74" t="str">
        <f>""</f>
        <v/>
      </c>
      <c r="V1497" s="74" t="str">
        <f>""</f>
        <v/>
      </c>
      <c r="W1497" s="74" t="str">
        <f>""</f>
        <v/>
      </c>
      <c r="X1497" s="74" t="str">
        <f>""</f>
        <v/>
      </c>
      <c r="Y1497" s="74" t="str">
        <f>""</f>
        <v/>
      </c>
      <c r="Z1497" s="74" t="str">
        <f>""</f>
        <v/>
      </c>
    </row>
    <row r="1498" spans="13:26" s="74" customFormat="1" ht="14.25" x14ac:dyDescent="0.2">
      <c r="M1498" s="154" t="str">
        <f>""</f>
        <v/>
      </c>
      <c r="N1498" s="74" t="str">
        <f>""</f>
        <v/>
      </c>
      <c r="O1498" s="154" t="s">
        <v>271</v>
      </c>
      <c r="P1498" s="74" t="str">
        <f>""</f>
        <v/>
      </c>
      <c r="Q1498" s="154" t="str">
        <f>""</f>
        <v/>
      </c>
      <c r="R1498" s="74" t="str">
        <f>""</f>
        <v/>
      </c>
      <c r="S1498" s="74" t="str">
        <f>""</f>
        <v/>
      </c>
      <c r="T1498" s="74" t="str">
        <f>""</f>
        <v/>
      </c>
      <c r="U1498" s="74" t="str">
        <f>""</f>
        <v/>
      </c>
      <c r="V1498" s="74" t="str">
        <f>""</f>
        <v/>
      </c>
      <c r="W1498" s="74" t="str">
        <f>""</f>
        <v/>
      </c>
      <c r="X1498" s="74" t="str">
        <f>""</f>
        <v/>
      </c>
      <c r="Y1498" s="74" t="str">
        <f>""</f>
        <v/>
      </c>
      <c r="Z1498" s="74" t="str">
        <f>""</f>
        <v/>
      </c>
    </row>
    <row r="1499" spans="13:26" s="74" customFormat="1" ht="14.25" x14ac:dyDescent="0.2">
      <c r="M1499" s="154" t="str">
        <f>""</f>
        <v/>
      </c>
      <c r="N1499" s="74" t="str">
        <f>""</f>
        <v/>
      </c>
      <c r="O1499" s="154" t="s">
        <v>271</v>
      </c>
      <c r="P1499" s="74" t="str">
        <f>""</f>
        <v/>
      </c>
      <c r="Q1499" s="154" t="str">
        <f>""</f>
        <v/>
      </c>
      <c r="R1499" s="74" t="str">
        <f>""</f>
        <v/>
      </c>
      <c r="S1499" s="74" t="str">
        <f>""</f>
        <v/>
      </c>
      <c r="T1499" s="74" t="str">
        <f>""</f>
        <v/>
      </c>
      <c r="U1499" s="74" t="str">
        <f>""</f>
        <v/>
      </c>
      <c r="V1499" s="74" t="str">
        <f>""</f>
        <v/>
      </c>
      <c r="W1499" s="74" t="str">
        <f>""</f>
        <v/>
      </c>
      <c r="X1499" s="74" t="str">
        <f>""</f>
        <v/>
      </c>
      <c r="Y1499" s="74" t="str">
        <f>""</f>
        <v/>
      </c>
      <c r="Z1499" s="74" t="str">
        <f>""</f>
        <v/>
      </c>
    </row>
    <row r="1500" spans="13:26" s="74" customFormat="1" ht="14.25" x14ac:dyDescent="0.2">
      <c r="M1500" s="154" t="str">
        <f>""</f>
        <v/>
      </c>
      <c r="N1500" s="74" t="str">
        <f>""</f>
        <v/>
      </c>
      <c r="O1500" s="154" t="s">
        <v>271</v>
      </c>
      <c r="P1500" s="74" t="str">
        <f>""</f>
        <v/>
      </c>
      <c r="Q1500" s="154" t="str">
        <f>""</f>
        <v/>
      </c>
      <c r="R1500" s="74" t="str">
        <f>""</f>
        <v/>
      </c>
      <c r="S1500" s="74" t="str">
        <f>""</f>
        <v/>
      </c>
      <c r="T1500" s="74" t="str">
        <f>""</f>
        <v/>
      </c>
      <c r="U1500" s="74" t="str">
        <f>""</f>
        <v/>
      </c>
      <c r="V1500" s="74" t="str">
        <f>""</f>
        <v/>
      </c>
      <c r="W1500" s="74" t="str">
        <f>""</f>
        <v/>
      </c>
      <c r="X1500" s="74" t="str">
        <f>""</f>
        <v/>
      </c>
      <c r="Y1500" s="74" t="str">
        <f>""</f>
        <v/>
      </c>
      <c r="Z1500" s="74" t="str">
        <f>""</f>
        <v/>
      </c>
    </row>
    <row r="1501" spans="13:26" s="74" customFormat="1" ht="14.25" x14ac:dyDescent="0.2">
      <c r="M1501" s="154" t="str">
        <f>""</f>
        <v/>
      </c>
      <c r="N1501" s="74" t="str">
        <f>""</f>
        <v/>
      </c>
      <c r="O1501" s="154" t="s">
        <v>271</v>
      </c>
      <c r="P1501" s="74" t="str">
        <f>""</f>
        <v/>
      </c>
      <c r="Q1501" s="154" t="str">
        <f>""</f>
        <v/>
      </c>
      <c r="R1501" s="74" t="str">
        <f>""</f>
        <v/>
      </c>
      <c r="S1501" s="74" t="str">
        <f>""</f>
        <v/>
      </c>
      <c r="T1501" s="74" t="str">
        <f>""</f>
        <v/>
      </c>
      <c r="U1501" s="74" t="str">
        <f>""</f>
        <v/>
      </c>
      <c r="V1501" s="74" t="str">
        <f>""</f>
        <v/>
      </c>
      <c r="W1501" s="74" t="str">
        <f>""</f>
        <v/>
      </c>
      <c r="X1501" s="74" t="str">
        <f>""</f>
        <v/>
      </c>
      <c r="Y1501" s="74" t="str">
        <f>""</f>
        <v/>
      </c>
      <c r="Z1501" s="74" t="str">
        <f>""</f>
        <v/>
      </c>
    </row>
    <row r="1502" spans="13:26" s="74" customFormat="1" ht="14.25" x14ac:dyDescent="0.2">
      <c r="M1502" s="154" t="str">
        <f>""</f>
        <v/>
      </c>
      <c r="N1502" s="74" t="str">
        <f>""</f>
        <v/>
      </c>
      <c r="O1502" s="154" t="s">
        <v>271</v>
      </c>
      <c r="P1502" s="74" t="str">
        <f>""</f>
        <v/>
      </c>
      <c r="Q1502" s="154" t="str">
        <f>""</f>
        <v/>
      </c>
      <c r="R1502" s="74" t="str">
        <f>""</f>
        <v/>
      </c>
      <c r="S1502" s="74" t="str">
        <f>""</f>
        <v/>
      </c>
      <c r="T1502" s="74" t="str">
        <f>""</f>
        <v/>
      </c>
      <c r="U1502" s="74" t="str">
        <f>""</f>
        <v/>
      </c>
      <c r="V1502" s="74" t="str">
        <f>""</f>
        <v/>
      </c>
      <c r="W1502" s="74" t="str">
        <f>""</f>
        <v/>
      </c>
      <c r="X1502" s="74" t="str">
        <f>""</f>
        <v/>
      </c>
      <c r="Y1502" s="74" t="str">
        <f>""</f>
        <v/>
      </c>
      <c r="Z1502" s="74" t="str">
        <f>""</f>
        <v/>
      </c>
    </row>
    <row r="1503" spans="13:26" s="74" customFormat="1" ht="14.25" x14ac:dyDescent="0.2">
      <c r="M1503" s="154" t="str">
        <f>""</f>
        <v/>
      </c>
      <c r="N1503" s="74" t="str">
        <f>""</f>
        <v/>
      </c>
      <c r="O1503" s="154" t="s">
        <v>271</v>
      </c>
      <c r="P1503" s="74" t="str">
        <f>""</f>
        <v/>
      </c>
      <c r="Q1503" s="154" t="str">
        <f>""</f>
        <v/>
      </c>
      <c r="R1503" s="74" t="str">
        <f>""</f>
        <v/>
      </c>
      <c r="S1503" s="74" t="str">
        <f>""</f>
        <v/>
      </c>
      <c r="T1503" s="74" t="str">
        <f>""</f>
        <v/>
      </c>
      <c r="U1503" s="74" t="str">
        <f>""</f>
        <v/>
      </c>
      <c r="V1503" s="74" t="str">
        <f>""</f>
        <v/>
      </c>
      <c r="W1503" s="74" t="str">
        <f>""</f>
        <v/>
      </c>
      <c r="X1503" s="74" t="str">
        <f>""</f>
        <v/>
      </c>
      <c r="Y1503" s="74" t="str">
        <f>""</f>
        <v/>
      </c>
      <c r="Z1503" s="74" t="str">
        <f>""</f>
        <v/>
      </c>
    </row>
    <row r="1504" spans="13:26" s="74" customFormat="1" ht="14.25" x14ac:dyDescent="0.2">
      <c r="M1504" s="154" t="str">
        <f>""</f>
        <v/>
      </c>
      <c r="N1504" s="74" t="str">
        <f>""</f>
        <v/>
      </c>
      <c r="O1504" s="154" t="s">
        <v>271</v>
      </c>
      <c r="P1504" s="74" t="str">
        <f>""</f>
        <v/>
      </c>
      <c r="Q1504" s="154" t="str">
        <f>""</f>
        <v/>
      </c>
      <c r="R1504" s="74" t="str">
        <f>""</f>
        <v/>
      </c>
      <c r="S1504" s="74" t="str">
        <f>""</f>
        <v/>
      </c>
      <c r="T1504" s="74" t="str">
        <f>""</f>
        <v/>
      </c>
      <c r="U1504" s="74" t="str">
        <f>""</f>
        <v/>
      </c>
      <c r="V1504" s="74" t="str">
        <f>""</f>
        <v/>
      </c>
      <c r="W1504" s="74" t="str">
        <f>""</f>
        <v/>
      </c>
      <c r="X1504" s="74" t="str">
        <f>""</f>
        <v/>
      </c>
      <c r="Y1504" s="74" t="str">
        <f>""</f>
        <v/>
      </c>
      <c r="Z1504" s="74" t="str">
        <f>""</f>
        <v/>
      </c>
    </row>
    <row r="1505" spans="13:26" s="74" customFormat="1" ht="14.25" x14ac:dyDescent="0.2">
      <c r="M1505" s="154" t="str">
        <f>""</f>
        <v/>
      </c>
      <c r="N1505" s="74" t="str">
        <f>""</f>
        <v/>
      </c>
      <c r="O1505" s="154" t="s">
        <v>271</v>
      </c>
      <c r="P1505" s="74" t="str">
        <f>""</f>
        <v/>
      </c>
      <c r="Q1505" s="154" t="str">
        <f>""</f>
        <v/>
      </c>
      <c r="R1505" s="74" t="str">
        <f>""</f>
        <v/>
      </c>
      <c r="S1505" s="74" t="str">
        <f>""</f>
        <v/>
      </c>
      <c r="T1505" s="74" t="str">
        <f>""</f>
        <v/>
      </c>
      <c r="U1505" s="74" t="str">
        <f>""</f>
        <v/>
      </c>
      <c r="V1505" s="74" t="str">
        <f>""</f>
        <v/>
      </c>
      <c r="W1505" s="74" t="str">
        <f>""</f>
        <v/>
      </c>
      <c r="X1505" s="74" t="str">
        <f>""</f>
        <v/>
      </c>
      <c r="Y1505" s="74" t="str">
        <f>""</f>
        <v/>
      </c>
      <c r="Z1505" s="74" t="str">
        <f>""</f>
        <v/>
      </c>
    </row>
    <row r="1506" spans="13:26" s="74" customFormat="1" ht="14.25" x14ac:dyDescent="0.2">
      <c r="M1506" s="154" t="str">
        <f>""</f>
        <v/>
      </c>
      <c r="N1506" s="74" t="str">
        <f>""</f>
        <v/>
      </c>
      <c r="O1506" s="154" t="s">
        <v>271</v>
      </c>
      <c r="P1506" s="74" t="str">
        <f>""</f>
        <v/>
      </c>
      <c r="Q1506" s="154" t="str">
        <f>""</f>
        <v/>
      </c>
      <c r="R1506" s="74" t="str">
        <f>""</f>
        <v/>
      </c>
      <c r="S1506" s="74" t="str">
        <f>""</f>
        <v/>
      </c>
      <c r="T1506" s="74" t="str">
        <f>""</f>
        <v/>
      </c>
      <c r="U1506" s="74" t="str">
        <f>""</f>
        <v/>
      </c>
      <c r="V1506" s="74" t="str">
        <f>""</f>
        <v/>
      </c>
      <c r="W1506" s="74" t="str">
        <f>""</f>
        <v/>
      </c>
      <c r="X1506" s="74" t="str">
        <f>""</f>
        <v/>
      </c>
      <c r="Y1506" s="74" t="str">
        <f>""</f>
        <v/>
      </c>
      <c r="Z1506" s="74" t="str">
        <f>""</f>
        <v/>
      </c>
    </row>
    <row r="1507" spans="13:26" s="74" customFormat="1" ht="14.25" x14ac:dyDescent="0.2">
      <c r="M1507" s="154" t="str">
        <f>""</f>
        <v/>
      </c>
      <c r="N1507" s="74" t="str">
        <f>""</f>
        <v/>
      </c>
      <c r="O1507" s="154" t="s">
        <v>271</v>
      </c>
      <c r="P1507" s="74" t="str">
        <f>""</f>
        <v/>
      </c>
      <c r="Q1507" s="154" t="str">
        <f>""</f>
        <v/>
      </c>
      <c r="R1507" s="74" t="str">
        <f>""</f>
        <v/>
      </c>
      <c r="S1507" s="74" t="str">
        <f>""</f>
        <v/>
      </c>
      <c r="T1507" s="74" t="str">
        <f>""</f>
        <v/>
      </c>
      <c r="U1507" s="74" t="str">
        <f>""</f>
        <v/>
      </c>
      <c r="V1507" s="74" t="str">
        <f>""</f>
        <v/>
      </c>
      <c r="W1507" s="74" t="str">
        <f>""</f>
        <v/>
      </c>
      <c r="X1507" s="74" t="str">
        <f>""</f>
        <v/>
      </c>
      <c r="Y1507" s="74" t="str">
        <f>""</f>
        <v/>
      </c>
      <c r="Z1507" s="74" t="str">
        <f>""</f>
        <v/>
      </c>
    </row>
    <row r="1508" spans="13:26" s="74" customFormat="1" ht="14.25" x14ac:dyDescent="0.2">
      <c r="M1508" s="154" t="str">
        <f>""</f>
        <v/>
      </c>
      <c r="N1508" s="74" t="str">
        <f>""</f>
        <v/>
      </c>
      <c r="O1508" s="154" t="s">
        <v>271</v>
      </c>
      <c r="P1508" s="74" t="str">
        <f>""</f>
        <v/>
      </c>
      <c r="Q1508" s="154" t="str">
        <f>""</f>
        <v/>
      </c>
      <c r="R1508" s="74" t="str">
        <f>""</f>
        <v/>
      </c>
      <c r="S1508" s="74" t="str">
        <f>""</f>
        <v/>
      </c>
      <c r="T1508" s="74" t="str">
        <f>""</f>
        <v/>
      </c>
      <c r="U1508" s="74" t="str">
        <f>""</f>
        <v/>
      </c>
      <c r="V1508" s="74" t="str">
        <f>""</f>
        <v/>
      </c>
      <c r="W1508" s="74" t="str">
        <f>""</f>
        <v/>
      </c>
      <c r="X1508" s="74" t="str">
        <f>""</f>
        <v/>
      </c>
      <c r="Y1508" s="74" t="str">
        <f>""</f>
        <v/>
      </c>
      <c r="Z1508" s="74" t="str">
        <f>""</f>
        <v/>
      </c>
    </row>
    <row r="1509" spans="13:26" s="74" customFormat="1" ht="14.25" x14ac:dyDescent="0.2">
      <c r="M1509" s="154" t="str">
        <f>""</f>
        <v/>
      </c>
      <c r="N1509" s="74" t="str">
        <f>""</f>
        <v/>
      </c>
      <c r="O1509" s="154" t="s">
        <v>271</v>
      </c>
      <c r="P1509" s="74" t="str">
        <f>""</f>
        <v/>
      </c>
      <c r="Q1509" s="154" t="str">
        <f>""</f>
        <v/>
      </c>
      <c r="R1509" s="74" t="str">
        <f>""</f>
        <v/>
      </c>
      <c r="S1509" s="74" t="str">
        <f>""</f>
        <v/>
      </c>
      <c r="T1509" s="74" t="str">
        <f>""</f>
        <v/>
      </c>
      <c r="U1509" s="74" t="str">
        <f>""</f>
        <v/>
      </c>
      <c r="V1509" s="74" t="str">
        <f>""</f>
        <v/>
      </c>
      <c r="W1509" s="74" t="str">
        <f>""</f>
        <v/>
      </c>
      <c r="X1509" s="74" t="str">
        <f>""</f>
        <v/>
      </c>
      <c r="Y1509" s="74" t="str">
        <f>""</f>
        <v/>
      </c>
      <c r="Z1509" s="74" t="str">
        <f>""</f>
        <v/>
      </c>
    </row>
    <row r="1510" spans="13:26" s="74" customFormat="1" ht="14.25" x14ac:dyDescent="0.2">
      <c r="M1510" s="154" t="str">
        <f>""</f>
        <v/>
      </c>
      <c r="N1510" s="74" t="str">
        <f>""</f>
        <v/>
      </c>
      <c r="O1510" s="154" t="s">
        <v>271</v>
      </c>
      <c r="P1510" s="74" t="str">
        <f>""</f>
        <v/>
      </c>
      <c r="Q1510" s="154" t="str">
        <f>""</f>
        <v/>
      </c>
      <c r="R1510" s="74" t="str">
        <f>""</f>
        <v/>
      </c>
      <c r="S1510" s="74" t="str">
        <f>""</f>
        <v/>
      </c>
      <c r="T1510" s="74" t="str">
        <f>""</f>
        <v/>
      </c>
      <c r="U1510" s="74" t="str">
        <f>""</f>
        <v/>
      </c>
      <c r="V1510" s="74" t="str">
        <f>""</f>
        <v/>
      </c>
      <c r="W1510" s="74" t="str">
        <f>""</f>
        <v/>
      </c>
      <c r="X1510" s="74" t="str">
        <f>""</f>
        <v/>
      </c>
      <c r="Y1510" s="74" t="str">
        <f>""</f>
        <v/>
      </c>
      <c r="Z1510" s="74" t="str">
        <f>""</f>
        <v/>
      </c>
    </row>
    <row r="1511" spans="13:26" s="74" customFormat="1" ht="14.25" x14ac:dyDescent="0.2">
      <c r="M1511" s="154" t="str">
        <f>""</f>
        <v/>
      </c>
      <c r="N1511" s="74" t="str">
        <f>""</f>
        <v/>
      </c>
      <c r="O1511" s="154" t="s">
        <v>271</v>
      </c>
      <c r="P1511" s="74" t="str">
        <f>""</f>
        <v/>
      </c>
      <c r="Q1511" s="154" t="str">
        <f>""</f>
        <v/>
      </c>
      <c r="R1511" s="74" t="str">
        <f>""</f>
        <v/>
      </c>
      <c r="S1511" s="74" t="str">
        <f>""</f>
        <v/>
      </c>
      <c r="T1511" s="74" t="str">
        <f>""</f>
        <v/>
      </c>
      <c r="U1511" s="74" t="str">
        <f>""</f>
        <v/>
      </c>
      <c r="V1511" s="74" t="str">
        <f>""</f>
        <v/>
      </c>
      <c r="W1511" s="74" t="str">
        <f>""</f>
        <v/>
      </c>
      <c r="X1511" s="74" t="str">
        <f>""</f>
        <v/>
      </c>
      <c r="Y1511" s="74" t="str">
        <f>""</f>
        <v/>
      </c>
      <c r="Z1511" s="74" t="str">
        <f>""</f>
        <v/>
      </c>
    </row>
    <row r="1512" spans="13:26" s="74" customFormat="1" ht="14.25" x14ac:dyDescent="0.2">
      <c r="M1512" s="154" t="str">
        <f>""</f>
        <v/>
      </c>
      <c r="N1512" s="74" t="str">
        <f>""</f>
        <v/>
      </c>
      <c r="O1512" s="154" t="s">
        <v>271</v>
      </c>
      <c r="P1512" s="74" t="str">
        <f>""</f>
        <v/>
      </c>
      <c r="Q1512" s="154" t="str">
        <f>""</f>
        <v/>
      </c>
      <c r="R1512" s="74" t="str">
        <f>""</f>
        <v/>
      </c>
      <c r="S1512" s="74" t="str">
        <f>""</f>
        <v/>
      </c>
      <c r="T1512" s="74" t="str">
        <f>""</f>
        <v/>
      </c>
      <c r="U1512" s="74" t="str">
        <f>""</f>
        <v/>
      </c>
      <c r="V1512" s="74" t="str">
        <f>""</f>
        <v/>
      </c>
      <c r="W1512" s="74" t="str">
        <f>""</f>
        <v/>
      </c>
      <c r="X1512" s="74" t="str">
        <f>""</f>
        <v/>
      </c>
      <c r="Y1512" s="74" t="str">
        <f>""</f>
        <v/>
      </c>
      <c r="Z1512" s="74" t="str">
        <f>""</f>
        <v/>
      </c>
    </row>
    <row r="1513" spans="13:26" s="74" customFormat="1" ht="14.25" x14ac:dyDescent="0.2">
      <c r="M1513" s="154" t="str">
        <f>""</f>
        <v/>
      </c>
      <c r="N1513" s="74" t="str">
        <f>""</f>
        <v/>
      </c>
      <c r="O1513" s="154" t="s">
        <v>271</v>
      </c>
      <c r="P1513" s="74" t="str">
        <f>""</f>
        <v/>
      </c>
      <c r="Q1513" s="154" t="str">
        <f>""</f>
        <v/>
      </c>
      <c r="R1513" s="74" t="str">
        <f>""</f>
        <v/>
      </c>
      <c r="S1513" s="74" t="str">
        <f>""</f>
        <v/>
      </c>
      <c r="T1513" s="74" t="str">
        <f>""</f>
        <v/>
      </c>
      <c r="U1513" s="74" t="str">
        <f>""</f>
        <v/>
      </c>
      <c r="V1513" s="74" t="str">
        <f>""</f>
        <v/>
      </c>
      <c r="W1513" s="74" t="str">
        <f>""</f>
        <v/>
      </c>
      <c r="X1513" s="74" t="str">
        <f>""</f>
        <v/>
      </c>
      <c r="Y1513" s="74" t="str">
        <f>""</f>
        <v/>
      </c>
      <c r="Z1513" s="74" t="str">
        <f>""</f>
        <v/>
      </c>
    </row>
    <row r="1514" spans="13:26" s="74" customFormat="1" ht="14.25" x14ac:dyDescent="0.2">
      <c r="M1514" s="154" t="str">
        <f>""</f>
        <v/>
      </c>
      <c r="N1514" s="74" t="str">
        <f>""</f>
        <v/>
      </c>
      <c r="O1514" s="154" t="s">
        <v>271</v>
      </c>
      <c r="P1514" s="74" t="str">
        <f>""</f>
        <v/>
      </c>
      <c r="Q1514" s="154" t="str">
        <f>""</f>
        <v/>
      </c>
      <c r="R1514" s="74" t="str">
        <f>""</f>
        <v/>
      </c>
      <c r="S1514" s="74" t="str">
        <f>""</f>
        <v/>
      </c>
      <c r="T1514" s="74" t="str">
        <f>""</f>
        <v/>
      </c>
      <c r="U1514" s="74" t="str">
        <f>""</f>
        <v/>
      </c>
      <c r="V1514" s="74" t="str">
        <f>""</f>
        <v/>
      </c>
      <c r="W1514" s="74" t="str">
        <f>""</f>
        <v/>
      </c>
      <c r="X1514" s="74" t="str">
        <f>""</f>
        <v/>
      </c>
      <c r="Y1514" s="74" t="str">
        <f>""</f>
        <v/>
      </c>
      <c r="Z1514" s="74" t="str">
        <f>""</f>
        <v/>
      </c>
    </row>
    <row r="1515" spans="13:26" s="74" customFormat="1" ht="14.25" x14ac:dyDescent="0.2">
      <c r="M1515" s="154" t="str">
        <f>""</f>
        <v/>
      </c>
      <c r="N1515" s="74" t="str">
        <f>""</f>
        <v/>
      </c>
      <c r="O1515" s="154" t="s">
        <v>271</v>
      </c>
      <c r="P1515" s="74" t="str">
        <f>""</f>
        <v/>
      </c>
      <c r="Q1515" s="154" t="str">
        <f>""</f>
        <v/>
      </c>
      <c r="R1515" s="74" t="str">
        <f>""</f>
        <v/>
      </c>
      <c r="S1515" s="74" t="str">
        <f>""</f>
        <v/>
      </c>
      <c r="T1515" s="74" t="str">
        <f>""</f>
        <v/>
      </c>
      <c r="U1515" s="74" t="str">
        <f>""</f>
        <v/>
      </c>
      <c r="V1515" s="74" t="str">
        <f>""</f>
        <v/>
      </c>
      <c r="W1515" s="74" t="str">
        <f>""</f>
        <v/>
      </c>
      <c r="X1515" s="74" t="str">
        <f>""</f>
        <v/>
      </c>
      <c r="Y1515" s="74" t="str">
        <f>""</f>
        <v/>
      </c>
      <c r="Z1515" s="74" t="str">
        <f>""</f>
        <v/>
      </c>
    </row>
    <row r="1516" spans="13:26" s="74" customFormat="1" ht="14.25" x14ac:dyDescent="0.2">
      <c r="M1516" s="154" t="str">
        <f>""</f>
        <v/>
      </c>
      <c r="N1516" s="74" t="str">
        <f>""</f>
        <v/>
      </c>
      <c r="O1516" s="154" t="s">
        <v>271</v>
      </c>
      <c r="P1516" s="74" t="str">
        <f>""</f>
        <v/>
      </c>
      <c r="Q1516" s="154" t="str">
        <f>""</f>
        <v/>
      </c>
      <c r="R1516" s="74" t="str">
        <f>""</f>
        <v/>
      </c>
      <c r="S1516" s="74" t="str">
        <f>""</f>
        <v/>
      </c>
      <c r="T1516" s="74" t="str">
        <f>""</f>
        <v/>
      </c>
      <c r="U1516" s="74" t="str">
        <f>""</f>
        <v/>
      </c>
      <c r="V1516" s="74" t="str">
        <f>""</f>
        <v/>
      </c>
      <c r="W1516" s="74" t="str">
        <f>""</f>
        <v/>
      </c>
      <c r="X1516" s="74" t="str">
        <f>""</f>
        <v/>
      </c>
      <c r="Y1516" s="74" t="str">
        <f>""</f>
        <v/>
      </c>
      <c r="Z1516" s="74" t="str">
        <f>""</f>
        <v/>
      </c>
    </row>
    <row r="1517" spans="13:26" s="74" customFormat="1" ht="14.25" x14ac:dyDescent="0.2">
      <c r="M1517" s="154" t="str">
        <f>""</f>
        <v/>
      </c>
      <c r="N1517" s="74" t="str">
        <f>""</f>
        <v/>
      </c>
      <c r="O1517" s="154" t="s">
        <v>271</v>
      </c>
      <c r="P1517" s="74" t="str">
        <f>""</f>
        <v/>
      </c>
      <c r="Q1517" s="154" t="str">
        <f>""</f>
        <v/>
      </c>
      <c r="R1517" s="74" t="str">
        <f>""</f>
        <v/>
      </c>
      <c r="S1517" s="74" t="str">
        <f>""</f>
        <v/>
      </c>
      <c r="T1517" s="74" t="str">
        <f>""</f>
        <v/>
      </c>
      <c r="U1517" s="74" t="str">
        <f>""</f>
        <v/>
      </c>
      <c r="V1517" s="74" t="str">
        <f>""</f>
        <v/>
      </c>
      <c r="W1517" s="74" t="str">
        <f>""</f>
        <v/>
      </c>
      <c r="X1517" s="74" t="str">
        <f>""</f>
        <v/>
      </c>
      <c r="Y1517" s="74" t="str">
        <f>""</f>
        <v/>
      </c>
      <c r="Z1517" s="74" t="str">
        <f>""</f>
        <v/>
      </c>
    </row>
    <row r="1518" spans="13:26" s="74" customFormat="1" ht="14.25" x14ac:dyDescent="0.2">
      <c r="M1518" s="154" t="str">
        <f>""</f>
        <v/>
      </c>
      <c r="N1518" s="74" t="str">
        <f>""</f>
        <v/>
      </c>
      <c r="O1518" s="154" t="s">
        <v>271</v>
      </c>
      <c r="P1518" s="74" t="str">
        <f>""</f>
        <v/>
      </c>
      <c r="Q1518" s="154" t="str">
        <f>""</f>
        <v/>
      </c>
      <c r="R1518" s="74" t="str">
        <f>""</f>
        <v/>
      </c>
      <c r="S1518" s="74" t="str">
        <f>""</f>
        <v/>
      </c>
      <c r="T1518" s="74" t="str">
        <f>""</f>
        <v/>
      </c>
      <c r="U1518" s="74" t="str">
        <f>""</f>
        <v/>
      </c>
      <c r="V1518" s="74" t="str">
        <f>""</f>
        <v/>
      </c>
      <c r="W1518" s="74" t="str">
        <f>""</f>
        <v/>
      </c>
      <c r="X1518" s="74" t="str">
        <f>""</f>
        <v/>
      </c>
      <c r="Y1518" s="74" t="str">
        <f>""</f>
        <v/>
      </c>
      <c r="Z1518" s="74" t="str">
        <f>""</f>
        <v/>
      </c>
    </row>
    <row r="1519" spans="13:26" s="74" customFormat="1" ht="14.25" x14ac:dyDescent="0.2">
      <c r="M1519" s="154" t="str">
        <f>""</f>
        <v/>
      </c>
      <c r="N1519" s="74" t="str">
        <f>""</f>
        <v/>
      </c>
      <c r="O1519" s="154" t="s">
        <v>271</v>
      </c>
      <c r="P1519" s="74" t="str">
        <f>""</f>
        <v/>
      </c>
      <c r="Q1519" s="154" t="str">
        <f>""</f>
        <v/>
      </c>
      <c r="R1519" s="74" t="str">
        <f>""</f>
        <v/>
      </c>
      <c r="S1519" s="74" t="str">
        <f>""</f>
        <v/>
      </c>
      <c r="T1519" s="74" t="str">
        <f>""</f>
        <v/>
      </c>
      <c r="U1519" s="74" t="str">
        <f>""</f>
        <v/>
      </c>
      <c r="V1519" s="74" t="str">
        <f>""</f>
        <v/>
      </c>
      <c r="W1519" s="74" t="str">
        <f>""</f>
        <v/>
      </c>
      <c r="X1519" s="74" t="str">
        <f>""</f>
        <v/>
      </c>
      <c r="Y1519" s="74" t="str">
        <f>""</f>
        <v/>
      </c>
      <c r="Z1519" s="74" t="str">
        <f>""</f>
        <v/>
      </c>
    </row>
    <row r="1520" spans="13:26" s="74" customFormat="1" ht="14.25" x14ac:dyDescent="0.2">
      <c r="M1520" s="154" t="str">
        <f>""</f>
        <v/>
      </c>
      <c r="N1520" s="74" t="str">
        <f>""</f>
        <v/>
      </c>
      <c r="O1520" s="154" t="s">
        <v>271</v>
      </c>
      <c r="P1520" s="74" t="str">
        <f>""</f>
        <v/>
      </c>
      <c r="Q1520" s="154" t="str">
        <f>""</f>
        <v/>
      </c>
      <c r="R1520" s="74" t="str">
        <f>""</f>
        <v/>
      </c>
      <c r="S1520" s="74" t="str">
        <f>""</f>
        <v/>
      </c>
      <c r="T1520" s="74" t="str">
        <f>""</f>
        <v/>
      </c>
      <c r="U1520" s="74" t="str">
        <f>""</f>
        <v/>
      </c>
      <c r="V1520" s="74" t="str">
        <f>""</f>
        <v/>
      </c>
      <c r="W1520" s="74" t="str">
        <f>""</f>
        <v/>
      </c>
      <c r="X1520" s="74" t="str">
        <f>""</f>
        <v/>
      </c>
      <c r="Y1520" s="74" t="str">
        <f>""</f>
        <v/>
      </c>
      <c r="Z1520" s="74" t="str">
        <f>""</f>
        <v/>
      </c>
    </row>
    <row r="1521" spans="13:26" s="74" customFormat="1" ht="14.25" x14ac:dyDescent="0.2">
      <c r="M1521" s="154" t="str">
        <f>""</f>
        <v/>
      </c>
      <c r="N1521" s="74" t="str">
        <f>""</f>
        <v/>
      </c>
      <c r="O1521" s="154" t="s">
        <v>271</v>
      </c>
      <c r="P1521" s="74" t="str">
        <f>""</f>
        <v/>
      </c>
      <c r="Q1521" s="154" t="str">
        <f>""</f>
        <v/>
      </c>
      <c r="R1521" s="74" t="str">
        <f>""</f>
        <v/>
      </c>
      <c r="S1521" s="74" t="str">
        <f>""</f>
        <v/>
      </c>
      <c r="T1521" s="74" t="str">
        <f>""</f>
        <v/>
      </c>
      <c r="U1521" s="74" t="str">
        <f>""</f>
        <v/>
      </c>
      <c r="V1521" s="74" t="str">
        <f>""</f>
        <v/>
      </c>
      <c r="W1521" s="74" t="str">
        <f>""</f>
        <v/>
      </c>
      <c r="X1521" s="74" t="str">
        <f>""</f>
        <v/>
      </c>
      <c r="Y1521" s="74" t="str">
        <f>""</f>
        <v/>
      </c>
      <c r="Z1521" s="74" t="str">
        <f>""</f>
        <v/>
      </c>
    </row>
    <row r="1522" spans="13:26" s="74" customFormat="1" ht="14.25" x14ac:dyDescent="0.2">
      <c r="M1522" s="154" t="str">
        <f>""</f>
        <v/>
      </c>
      <c r="N1522" s="74" t="str">
        <f>""</f>
        <v/>
      </c>
      <c r="O1522" s="154" t="s">
        <v>271</v>
      </c>
      <c r="P1522" s="74" t="str">
        <f>""</f>
        <v/>
      </c>
      <c r="Q1522" s="154" t="str">
        <f>""</f>
        <v/>
      </c>
      <c r="R1522" s="74" t="str">
        <f>""</f>
        <v/>
      </c>
      <c r="S1522" s="74" t="str">
        <f>""</f>
        <v/>
      </c>
      <c r="T1522" s="74" t="str">
        <f>""</f>
        <v/>
      </c>
      <c r="U1522" s="74" t="str">
        <f>""</f>
        <v/>
      </c>
      <c r="V1522" s="74" t="str">
        <f>""</f>
        <v/>
      </c>
      <c r="W1522" s="74" t="str">
        <f>""</f>
        <v/>
      </c>
      <c r="X1522" s="74" t="str">
        <f>""</f>
        <v/>
      </c>
      <c r="Y1522" s="74" t="str">
        <f>""</f>
        <v/>
      </c>
      <c r="Z1522" s="74" t="str">
        <f>""</f>
        <v/>
      </c>
    </row>
    <row r="1523" spans="13:26" s="74" customFormat="1" ht="14.25" x14ac:dyDescent="0.2">
      <c r="M1523" s="154" t="str">
        <f>""</f>
        <v/>
      </c>
      <c r="N1523" s="74" t="str">
        <f>""</f>
        <v/>
      </c>
      <c r="O1523" s="154" t="s">
        <v>271</v>
      </c>
      <c r="P1523" s="74" t="str">
        <f>""</f>
        <v/>
      </c>
      <c r="Q1523" s="154" t="str">
        <f>""</f>
        <v/>
      </c>
      <c r="R1523" s="74" t="str">
        <f>""</f>
        <v/>
      </c>
      <c r="S1523" s="74" t="str">
        <f>""</f>
        <v/>
      </c>
      <c r="T1523" s="74" t="str">
        <f>""</f>
        <v/>
      </c>
      <c r="U1523" s="74" t="str">
        <f>""</f>
        <v/>
      </c>
      <c r="V1523" s="74" t="str">
        <f>""</f>
        <v/>
      </c>
      <c r="W1523" s="74" t="str">
        <f>""</f>
        <v/>
      </c>
      <c r="X1523" s="74" t="str">
        <f>""</f>
        <v/>
      </c>
      <c r="Y1523" s="74" t="str">
        <f>""</f>
        <v/>
      </c>
      <c r="Z1523" s="74" t="str">
        <f>""</f>
        <v/>
      </c>
    </row>
    <row r="1524" spans="13:26" s="74" customFormat="1" ht="14.25" x14ac:dyDescent="0.2">
      <c r="M1524" s="154" t="str">
        <f>""</f>
        <v/>
      </c>
      <c r="N1524" s="74" t="str">
        <f>""</f>
        <v/>
      </c>
      <c r="O1524" s="154" t="s">
        <v>271</v>
      </c>
      <c r="P1524" s="74" t="str">
        <f>""</f>
        <v/>
      </c>
      <c r="Q1524" s="154" t="str">
        <f>""</f>
        <v/>
      </c>
      <c r="R1524" s="74" t="str">
        <f>""</f>
        <v/>
      </c>
      <c r="S1524" s="74" t="str">
        <f>""</f>
        <v/>
      </c>
      <c r="T1524" s="74" t="str">
        <f>""</f>
        <v/>
      </c>
      <c r="U1524" s="74" t="str">
        <f>""</f>
        <v/>
      </c>
      <c r="V1524" s="74" t="str">
        <f>""</f>
        <v/>
      </c>
      <c r="W1524" s="74" t="str">
        <f>""</f>
        <v/>
      </c>
      <c r="X1524" s="74" t="str">
        <f>""</f>
        <v/>
      </c>
      <c r="Y1524" s="74" t="str">
        <f>""</f>
        <v/>
      </c>
      <c r="Z1524" s="74" t="str">
        <f>""</f>
        <v/>
      </c>
    </row>
    <row r="1525" spans="13:26" s="74" customFormat="1" ht="14.25" x14ac:dyDescent="0.2">
      <c r="M1525" s="154" t="str">
        <f>""</f>
        <v/>
      </c>
      <c r="N1525" s="74" t="str">
        <f>""</f>
        <v/>
      </c>
      <c r="O1525" s="154" t="s">
        <v>271</v>
      </c>
      <c r="P1525" s="74" t="str">
        <f>""</f>
        <v/>
      </c>
      <c r="Q1525" s="154" t="str">
        <f>""</f>
        <v/>
      </c>
      <c r="R1525" s="74" t="str">
        <f>""</f>
        <v/>
      </c>
      <c r="S1525" s="74" t="str">
        <f>""</f>
        <v/>
      </c>
      <c r="T1525" s="74" t="str">
        <f>""</f>
        <v/>
      </c>
      <c r="U1525" s="74" t="str">
        <f>""</f>
        <v/>
      </c>
      <c r="V1525" s="74" t="str">
        <f>""</f>
        <v/>
      </c>
      <c r="W1525" s="74" t="str">
        <f>""</f>
        <v/>
      </c>
      <c r="X1525" s="74" t="str">
        <f>""</f>
        <v/>
      </c>
      <c r="Y1525" s="74" t="str">
        <f>""</f>
        <v/>
      </c>
      <c r="Z1525" s="74" t="str">
        <f>""</f>
        <v/>
      </c>
    </row>
    <row r="1526" spans="13:26" s="74" customFormat="1" ht="14.25" x14ac:dyDescent="0.2">
      <c r="M1526" s="154" t="str">
        <f>""</f>
        <v/>
      </c>
      <c r="N1526" s="74" t="str">
        <f>""</f>
        <v/>
      </c>
      <c r="O1526" s="154" t="s">
        <v>271</v>
      </c>
      <c r="P1526" s="74" t="str">
        <f>""</f>
        <v/>
      </c>
      <c r="Q1526" s="154" t="str">
        <f>""</f>
        <v/>
      </c>
      <c r="R1526" s="74" t="str">
        <f>""</f>
        <v/>
      </c>
      <c r="S1526" s="74" t="str">
        <f>""</f>
        <v/>
      </c>
      <c r="T1526" s="74" t="str">
        <f>""</f>
        <v/>
      </c>
      <c r="U1526" s="74" t="str">
        <f>""</f>
        <v/>
      </c>
      <c r="V1526" s="74" t="str">
        <f>""</f>
        <v/>
      </c>
      <c r="W1526" s="74" t="str">
        <f>""</f>
        <v/>
      </c>
      <c r="X1526" s="74" t="str">
        <f>""</f>
        <v/>
      </c>
      <c r="Y1526" s="74" t="str">
        <f>""</f>
        <v/>
      </c>
      <c r="Z1526" s="74" t="str">
        <f>""</f>
        <v/>
      </c>
    </row>
    <row r="1527" spans="13:26" s="74" customFormat="1" ht="14.25" x14ac:dyDescent="0.2">
      <c r="M1527" s="154" t="str">
        <f>""</f>
        <v/>
      </c>
      <c r="N1527" s="74" t="str">
        <f>""</f>
        <v/>
      </c>
      <c r="O1527" s="154" t="s">
        <v>271</v>
      </c>
      <c r="P1527" s="74" t="str">
        <f>""</f>
        <v/>
      </c>
      <c r="Q1527" s="154" t="str">
        <f>""</f>
        <v/>
      </c>
      <c r="R1527" s="74" t="str">
        <f>""</f>
        <v/>
      </c>
      <c r="S1527" s="74" t="str">
        <f>""</f>
        <v/>
      </c>
      <c r="T1527" s="74" t="str">
        <f>""</f>
        <v/>
      </c>
      <c r="U1527" s="74" t="str">
        <f>""</f>
        <v/>
      </c>
      <c r="V1527" s="74" t="str">
        <f>""</f>
        <v/>
      </c>
      <c r="W1527" s="74" t="str">
        <f>""</f>
        <v/>
      </c>
      <c r="X1527" s="74" t="str">
        <f>""</f>
        <v/>
      </c>
      <c r="Y1527" s="74" t="str">
        <f>""</f>
        <v/>
      </c>
      <c r="Z1527" s="74" t="str">
        <f>""</f>
        <v/>
      </c>
    </row>
    <row r="1528" spans="13:26" s="74" customFormat="1" ht="14.25" x14ac:dyDescent="0.2">
      <c r="M1528" s="154" t="str">
        <f>""</f>
        <v/>
      </c>
      <c r="N1528" s="74" t="str">
        <f>""</f>
        <v/>
      </c>
      <c r="O1528" s="154" t="s">
        <v>271</v>
      </c>
      <c r="P1528" s="74" t="str">
        <f>""</f>
        <v/>
      </c>
      <c r="Q1528" s="154" t="str">
        <f>""</f>
        <v/>
      </c>
      <c r="R1528" s="74" t="str">
        <f>""</f>
        <v/>
      </c>
      <c r="S1528" s="74" t="str">
        <f>""</f>
        <v/>
      </c>
      <c r="T1528" s="74" t="str">
        <f>""</f>
        <v/>
      </c>
      <c r="U1528" s="74" t="str">
        <f>""</f>
        <v/>
      </c>
      <c r="V1528" s="74" t="str">
        <f>""</f>
        <v/>
      </c>
      <c r="W1528" s="74" t="str">
        <f>""</f>
        <v/>
      </c>
      <c r="X1528" s="74" t="str">
        <f>""</f>
        <v/>
      </c>
      <c r="Y1528" s="74" t="str">
        <f>""</f>
        <v/>
      </c>
      <c r="Z1528" s="74" t="str">
        <f>""</f>
        <v/>
      </c>
    </row>
    <row r="1529" spans="13:26" s="74" customFormat="1" ht="14.25" x14ac:dyDescent="0.2">
      <c r="M1529" s="154" t="str">
        <f>""</f>
        <v/>
      </c>
      <c r="N1529" s="74" t="str">
        <f>""</f>
        <v/>
      </c>
      <c r="O1529" s="154" t="s">
        <v>271</v>
      </c>
      <c r="P1529" s="74" t="str">
        <f>""</f>
        <v/>
      </c>
      <c r="Q1529" s="154" t="str">
        <f>""</f>
        <v/>
      </c>
      <c r="R1529" s="74" t="str">
        <f>""</f>
        <v/>
      </c>
      <c r="S1529" s="74" t="str">
        <f>""</f>
        <v/>
      </c>
      <c r="T1529" s="74" t="str">
        <f>""</f>
        <v/>
      </c>
      <c r="U1529" s="74" t="str">
        <f>""</f>
        <v/>
      </c>
      <c r="V1529" s="74" t="str">
        <f>""</f>
        <v/>
      </c>
      <c r="W1529" s="74" t="str">
        <f>""</f>
        <v/>
      </c>
      <c r="X1529" s="74" t="str">
        <f>""</f>
        <v/>
      </c>
      <c r="Y1529" s="74" t="str">
        <f>""</f>
        <v/>
      </c>
      <c r="Z1529" s="74" t="str">
        <f>""</f>
        <v/>
      </c>
    </row>
    <row r="1530" spans="13:26" s="74" customFormat="1" ht="14.25" x14ac:dyDescent="0.2">
      <c r="M1530" s="154" t="str">
        <f>""</f>
        <v/>
      </c>
      <c r="N1530" s="74" t="str">
        <f>""</f>
        <v/>
      </c>
      <c r="O1530" s="154" t="s">
        <v>271</v>
      </c>
      <c r="P1530" s="74" t="str">
        <f>""</f>
        <v/>
      </c>
      <c r="Q1530" s="154" t="str">
        <f>""</f>
        <v/>
      </c>
      <c r="R1530" s="74" t="str">
        <f>""</f>
        <v/>
      </c>
      <c r="S1530" s="74" t="str">
        <f>""</f>
        <v/>
      </c>
      <c r="T1530" s="74" t="str">
        <f>""</f>
        <v/>
      </c>
      <c r="U1530" s="74" t="str">
        <f>""</f>
        <v/>
      </c>
      <c r="V1530" s="74" t="str">
        <f>""</f>
        <v/>
      </c>
      <c r="W1530" s="74" t="str">
        <f>""</f>
        <v/>
      </c>
      <c r="X1530" s="74" t="str">
        <f>""</f>
        <v/>
      </c>
      <c r="Y1530" s="74" t="str">
        <f>""</f>
        <v/>
      </c>
      <c r="Z1530" s="74" t="str">
        <f>""</f>
        <v/>
      </c>
    </row>
    <row r="1531" spans="13:26" s="74" customFormat="1" ht="14.25" x14ac:dyDescent="0.2">
      <c r="M1531" s="154" t="str">
        <f>""</f>
        <v/>
      </c>
      <c r="N1531" s="74" t="str">
        <f>""</f>
        <v/>
      </c>
      <c r="O1531" s="154" t="s">
        <v>271</v>
      </c>
      <c r="P1531" s="74" t="str">
        <f>""</f>
        <v/>
      </c>
      <c r="Q1531" s="154" t="str">
        <f>""</f>
        <v/>
      </c>
      <c r="R1531" s="74" t="str">
        <f>""</f>
        <v/>
      </c>
      <c r="S1531" s="74" t="str">
        <f>""</f>
        <v/>
      </c>
      <c r="T1531" s="74" t="str">
        <f>""</f>
        <v/>
      </c>
      <c r="U1531" s="74" t="str">
        <f>""</f>
        <v/>
      </c>
      <c r="V1531" s="74" t="str">
        <f>""</f>
        <v/>
      </c>
      <c r="W1531" s="74" t="str">
        <f>""</f>
        <v/>
      </c>
      <c r="X1531" s="74" t="str">
        <f>""</f>
        <v/>
      </c>
      <c r="Y1531" s="74" t="str">
        <f>""</f>
        <v/>
      </c>
      <c r="Z1531" s="74" t="str">
        <f>""</f>
        <v/>
      </c>
    </row>
    <row r="1532" spans="13:26" s="74" customFormat="1" ht="14.25" x14ac:dyDescent="0.2">
      <c r="M1532" s="154" t="str">
        <f>""</f>
        <v/>
      </c>
      <c r="N1532" s="74" t="str">
        <f>""</f>
        <v/>
      </c>
      <c r="O1532" s="154" t="s">
        <v>271</v>
      </c>
      <c r="P1532" s="74" t="str">
        <f>""</f>
        <v/>
      </c>
      <c r="Q1532" s="154" t="str">
        <f>""</f>
        <v/>
      </c>
      <c r="R1532" s="74" t="str">
        <f>""</f>
        <v/>
      </c>
      <c r="S1532" s="74" t="str">
        <f>""</f>
        <v/>
      </c>
      <c r="T1532" s="74" t="str">
        <f>""</f>
        <v/>
      </c>
      <c r="U1532" s="74" t="str">
        <f>""</f>
        <v/>
      </c>
      <c r="V1532" s="74" t="str">
        <f>""</f>
        <v/>
      </c>
      <c r="W1532" s="74" t="str">
        <f>""</f>
        <v/>
      </c>
      <c r="X1532" s="74" t="str">
        <f>""</f>
        <v/>
      </c>
      <c r="Y1532" s="74" t="str">
        <f>""</f>
        <v/>
      </c>
      <c r="Z1532" s="74" t="str">
        <f>""</f>
        <v/>
      </c>
    </row>
    <row r="1533" spans="13:26" s="74" customFormat="1" ht="14.25" x14ac:dyDescent="0.2">
      <c r="M1533" s="154" t="str">
        <f>""</f>
        <v/>
      </c>
      <c r="N1533" s="74" t="str">
        <f>""</f>
        <v/>
      </c>
      <c r="O1533" s="154" t="s">
        <v>271</v>
      </c>
      <c r="P1533" s="74" t="str">
        <f>""</f>
        <v/>
      </c>
      <c r="Q1533" s="154" t="str">
        <f>""</f>
        <v/>
      </c>
      <c r="R1533" s="74" t="str">
        <f>""</f>
        <v/>
      </c>
      <c r="S1533" s="74" t="str">
        <f>""</f>
        <v/>
      </c>
      <c r="T1533" s="74" t="str">
        <f>""</f>
        <v/>
      </c>
      <c r="U1533" s="74" t="str">
        <f>""</f>
        <v/>
      </c>
      <c r="V1533" s="74" t="str">
        <f>""</f>
        <v/>
      </c>
      <c r="W1533" s="74" t="str">
        <f>""</f>
        <v/>
      </c>
      <c r="X1533" s="74" t="str">
        <f>""</f>
        <v/>
      </c>
      <c r="Y1533" s="74" t="str">
        <f>""</f>
        <v/>
      </c>
      <c r="Z1533" s="74" t="str">
        <f>""</f>
        <v/>
      </c>
    </row>
    <row r="1534" spans="13:26" s="74" customFormat="1" ht="14.25" x14ac:dyDescent="0.2">
      <c r="M1534" s="154" t="str">
        <f>""</f>
        <v/>
      </c>
      <c r="N1534" s="74" t="str">
        <f>""</f>
        <v/>
      </c>
      <c r="O1534" s="154" t="s">
        <v>271</v>
      </c>
      <c r="P1534" s="74" t="str">
        <f>""</f>
        <v/>
      </c>
      <c r="Q1534" s="154" t="str">
        <f>""</f>
        <v/>
      </c>
      <c r="R1534" s="74" t="str">
        <f>""</f>
        <v/>
      </c>
      <c r="S1534" s="74" t="str">
        <f>""</f>
        <v/>
      </c>
      <c r="T1534" s="74" t="str">
        <f>""</f>
        <v/>
      </c>
      <c r="U1534" s="74" t="str">
        <f>""</f>
        <v/>
      </c>
      <c r="V1534" s="74" t="str">
        <f>""</f>
        <v/>
      </c>
      <c r="W1534" s="74" t="str">
        <f>""</f>
        <v/>
      </c>
      <c r="X1534" s="74" t="str">
        <f>""</f>
        <v/>
      </c>
      <c r="Y1534" s="74" t="str">
        <f>""</f>
        <v/>
      </c>
      <c r="Z1534" s="74" t="str">
        <f>""</f>
        <v/>
      </c>
    </row>
    <row r="1535" spans="13:26" s="74" customFormat="1" ht="14.25" x14ac:dyDescent="0.2">
      <c r="M1535" s="154" t="str">
        <f>""</f>
        <v/>
      </c>
      <c r="N1535" s="74" t="str">
        <f>""</f>
        <v/>
      </c>
      <c r="O1535" s="154" t="s">
        <v>271</v>
      </c>
      <c r="P1535" s="74" t="str">
        <f>""</f>
        <v/>
      </c>
      <c r="Q1535" s="154" t="str">
        <f>""</f>
        <v/>
      </c>
      <c r="R1535" s="74" t="str">
        <f>""</f>
        <v/>
      </c>
      <c r="S1535" s="74" t="str">
        <f>""</f>
        <v/>
      </c>
      <c r="T1535" s="74" t="str">
        <f>""</f>
        <v/>
      </c>
      <c r="U1535" s="74" t="str">
        <f>""</f>
        <v/>
      </c>
      <c r="V1535" s="74" t="str">
        <f>""</f>
        <v/>
      </c>
      <c r="W1535" s="74" t="str">
        <f>""</f>
        <v/>
      </c>
      <c r="X1535" s="74" t="str">
        <f>""</f>
        <v/>
      </c>
      <c r="Y1535" s="74" t="str">
        <f>""</f>
        <v/>
      </c>
      <c r="Z1535" s="74" t="str">
        <f>""</f>
        <v/>
      </c>
    </row>
    <row r="1536" spans="13:26" s="74" customFormat="1" ht="14.25" x14ac:dyDescent="0.2">
      <c r="M1536" s="154" t="str">
        <f>""</f>
        <v/>
      </c>
      <c r="N1536" s="74" t="str">
        <f>""</f>
        <v/>
      </c>
      <c r="O1536" s="154" t="s">
        <v>271</v>
      </c>
      <c r="P1536" s="74" t="str">
        <f>""</f>
        <v/>
      </c>
      <c r="Q1536" s="154" t="str">
        <f>""</f>
        <v/>
      </c>
      <c r="R1536" s="74" t="str">
        <f>""</f>
        <v/>
      </c>
      <c r="S1536" s="74" t="str">
        <f>""</f>
        <v/>
      </c>
      <c r="T1536" s="74" t="str">
        <f>""</f>
        <v/>
      </c>
      <c r="U1536" s="74" t="str">
        <f>""</f>
        <v/>
      </c>
      <c r="V1536" s="74" t="str">
        <f>""</f>
        <v/>
      </c>
      <c r="W1536" s="74" t="str">
        <f>""</f>
        <v/>
      </c>
      <c r="X1536" s="74" t="str">
        <f>""</f>
        <v/>
      </c>
      <c r="Y1536" s="74" t="str">
        <f>""</f>
        <v/>
      </c>
      <c r="Z1536" s="74" t="str">
        <f>""</f>
        <v/>
      </c>
    </row>
    <row r="1537" spans="13:26" s="74" customFormat="1" ht="14.25" x14ac:dyDescent="0.2">
      <c r="M1537" s="154" t="str">
        <f>""</f>
        <v/>
      </c>
      <c r="N1537" s="74" t="str">
        <f>""</f>
        <v/>
      </c>
      <c r="O1537" s="154" t="s">
        <v>271</v>
      </c>
      <c r="P1537" s="74" t="str">
        <f>""</f>
        <v/>
      </c>
      <c r="Q1537" s="154" t="str">
        <f>""</f>
        <v/>
      </c>
      <c r="R1537" s="74" t="str">
        <f>""</f>
        <v/>
      </c>
      <c r="S1537" s="74" t="str">
        <f>""</f>
        <v/>
      </c>
      <c r="T1537" s="74" t="str">
        <f>""</f>
        <v/>
      </c>
      <c r="U1537" s="74" t="str">
        <f>""</f>
        <v/>
      </c>
      <c r="V1537" s="74" t="str">
        <f>""</f>
        <v/>
      </c>
      <c r="W1537" s="74" t="str">
        <f>""</f>
        <v/>
      </c>
      <c r="X1537" s="74" t="str">
        <f>""</f>
        <v/>
      </c>
      <c r="Y1537" s="74" t="str">
        <f>""</f>
        <v/>
      </c>
      <c r="Z1537" s="74" t="str">
        <f>""</f>
        <v/>
      </c>
    </row>
    <row r="1538" spans="13:26" s="74" customFormat="1" ht="14.25" x14ac:dyDescent="0.2">
      <c r="M1538" s="154" t="str">
        <f>""</f>
        <v/>
      </c>
      <c r="N1538" s="74" t="str">
        <f>""</f>
        <v/>
      </c>
      <c r="O1538" s="154" t="s">
        <v>271</v>
      </c>
      <c r="P1538" s="74" t="str">
        <f>""</f>
        <v/>
      </c>
      <c r="Q1538" s="154" t="str">
        <f>""</f>
        <v/>
      </c>
      <c r="R1538" s="74" t="str">
        <f>""</f>
        <v/>
      </c>
      <c r="S1538" s="74" t="str">
        <f>""</f>
        <v/>
      </c>
      <c r="T1538" s="74" t="str">
        <f>""</f>
        <v/>
      </c>
      <c r="U1538" s="74" t="str">
        <f>""</f>
        <v/>
      </c>
      <c r="V1538" s="74" t="str">
        <f>""</f>
        <v/>
      </c>
      <c r="W1538" s="74" t="str">
        <f>""</f>
        <v/>
      </c>
      <c r="X1538" s="74" t="str">
        <f>""</f>
        <v/>
      </c>
      <c r="Y1538" s="74" t="str">
        <f>""</f>
        <v/>
      </c>
      <c r="Z1538" s="74" t="str">
        <f>""</f>
        <v/>
      </c>
    </row>
    <row r="1539" spans="13:26" s="74" customFormat="1" ht="14.25" x14ac:dyDescent="0.2">
      <c r="M1539" s="154" t="str">
        <f>""</f>
        <v/>
      </c>
      <c r="N1539" s="74" t="str">
        <f>""</f>
        <v/>
      </c>
      <c r="O1539" s="154" t="s">
        <v>271</v>
      </c>
      <c r="P1539" s="74" t="str">
        <f>""</f>
        <v/>
      </c>
      <c r="Q1539" s="154" t="str">
        <f>""</f>
        <v/>
      </c>
      <c r="R1539" s="74" t="str">
        <f>""</f>
        <v/>
      </c>
      <c r="S1539" s="74" t="str">
        <f>""</f>
        <v/>
      </c>
      <c r="T1539" s="74" t="str">
        <f>""</f>
        <v/>
      </c>
      <c r="U1539" s="74" t="str">
        <f>""</f>
        <v/>
      </c>
      <c r="V1539" s="74" t="str">
        <f>""</f>
        <v/>
      </c>
      <c r="W1539" s="74" t="str">
        <f>""</f>
        <v/>
      </c>
      <c r="X1539" s="74" t="str">
        <f>""</f>
        <v/>
      </c>
      <c r="Y1539" s="74" t="str">
        <f>""</f>
        <v/>
      </c>
      <c r="Z1539" s="74" t="str">
        <f>""</f>
        <v/>
      </c>
    </row>
    <row r="1540" spans="13:26" s="74" customFormat="1" ht="14.25" x14ac:dyDescent="0.2">
      <c r="M1540" s="154" t="str">
        <f>""</f>
        <v/>
      </c>
      <c r="N1540" s="74" t="str">
        <f>""</f>
        <v/>
      </c>
      <c r="O1540" s="154" t="s">
        <v>271</v>
      </c>
      <c r="P1540" s="74" t="str">
        <f>""</f>
        <v/>
      </c>
      <c r="Q1540" s="154" t="str">
        <f>""</f>
        <v/>
      </c>
      <c r="R1540" s="74" t="str">
        <f>""</f>
        <v/>
      </c>
      <c r="S1540" s="74" t="str">
        <f>""</f>
        <v/>
      </c>
      <c r="T1540" s="74" t="str">
        <f>""</f>
        <v/>
      </c>
      <c r="U1540" s="74" t="str">
        <f>""</f>
        <v/>
      </c>
      <c r="V1540" s="74" t="str">
        <f>""</f>
        <v/>
      </c>
      <c r="W1540" s="74" t="str">
        <f>""</f>
        <v/>
      </c>
      <c r="X1540" s="74" t="str">
        <f>""</f>
        <v/>
      </c>
      <c r="Y1540" s="74" t="str">
        <f>""</f>
        <v/>
      </c>
      <c r="Z1540" s="74" t="str">
        <f>""</f>
        <v/>
      </c>
    </row>
    <row r="1541" spans="13:26" s="74" customFormat="1" ht="14.25" x14ac:dyDescent="0.2">
      <c r="M1541" s="154" t="str">
        <f>""</f>
        <v/>
      </c>
      <c r="N1541" s="74" t="str">
        <f>""</f>
        <v/>
      </c>
      <c r="O1541" s="154" t="s">
        <v>271</v>
      </c>
      <c r="P1541" s="74" t="str">
        <f>""</f>
        <v/>
      </c>
      <c r="Q1541" s="154" t="str">
        <f>""</f>
        <v/>
      </c>
      <c r="R1541" s="74" t="str">
        <f>""</f>
        <v/>
      </c>
      <c r="S1541" s="74" t="str">
        <f>""</f>
        <v/>
      </c>
      <c r="T1541" s="74" t="str">
        <f>""</f>
        <v/>
      </c>
      <c r="U1541" s="74" t="str">
        <f>""</f>
        <v/>
      </c>
      <c r="V1541" s="74" t="str">
        <f>""</f>
        <v/>
      </c>
      <c r="W1541" s="74" t="str">
        <f>""</f>
        <v/>
      </c>
      <c r="X1541" s="74" t="str">
        <f>""</f>
        <v/>
      </c>
      <c r="Y1541" s="74" t="str">
        <f>""</f>
        <v/>
      </c>
      <c r="Z1541" s="74" t="str">
        <f>""</f>
        <v/>
      </c>
    </row>
    <row r="1542" spans="13:26" s="74" customFormat="1" ht="14.25" x14ac:dyDescent="0.2">
      <c r="M1542" s="154" t="str">
        <f>""</f>
        <v/>
      </c>
      <c r="N1542" s="74" t="str">
        <f>""</f>
        <v/>
      </c>
      <c r="O1542" s="154" t="s">
        <v>271</v>
      </c>
      <c r="P1542" s="74" t="str">
        <f>""</f>
        <v/>
      </c>
      <c r="Q1542" s="154" t="str">
        <f>""</f>
        <v/>
      </c>
      <c r="R1542" s="74" t="str">
        <f>""</f>
        <v/>
      </c>
      <c r="S1542" s="74" t="str">
        <f>""</f>
        <v/>
      </c>
      <c r="T1542" s="74" t="str">
        <f>""</f>
        <v/>
      </c>
      <c r="U1542" s="74" t="str">
        <f>""</f>
        <v/>
      </c>
      <c r="V1542" s="74" t="str">
        <f>""</f>
        <v/>
      </c>
      <c r="W1542" s="74" t="str">
        <f>""</f>
        <v/>
      </c>
      <c r="X1542" s="74" t="str">
        <f>""</f>
        <v/>
      </c>
      <c r="Y1542" s="74" t="str">
        <f>""</f>
        <v/>
      </c>
      <c r="Z1542" s="74" t="str">
        <f>""</f>
        <v/>
      </c>
    </row>
    <row r="1543" spans="13:26" s="74" customFormat="1" ht="14.25" x14ac:dyDescent="0.2">
      <c r="M1543" s="154" t="str">
        <f>""</f>
        <v/>
      </c>
      <c r="N1543" s="74" t="str">
        <f>""</f>
        <v/>
      </c>
      <c r="O1543" s="154" t="s">
        <v>271</v>
      </c>
      <c r="P1543" s="74" t="str">
        <f>""</f>
        <v/>
      </c>
      <c r="Q1543" s="154" t="str">
        <f>""</f>
        <v/>
      </c>
      <c r="R1543" s="74" t="str">
        <f>""</f>
        <v/>
      </c>
      <c r="S1543" s="74" t="str">
        <f>""</f>
        <v/>
      </c>
      <c r="T1543" s="74" t="str">
        <f>""</f>
        <v/>
      </c>
      <c r="U1543" s="74" t="str">
        <f>""</f>
        <v/>
      </c>
      <c r="V1543" s="74" t="str">
        <f>""</f>
        <v/>
      </c>
      <c r="W1543" s="74" t="str">
        <f>""</f>
        <v/>
      </c>
      <c r="X1543" s="74" t="str">
        <f>""</f>
        <v/>
      </c>
      <c r="Y1543" s="74" t="str">
        <f>""</f>
        <v/>
      </c>
      <c r="Z1543" s="74" t="str">
        <f>""</f>
        <v/>
      </c>
    </row>
    <row r="1544" spans="13:26" s="74" customFormat="1" ht="14.25" x14ac:dyDescent="0.2">
      <c r="M1544" s="154" t="str">
        <f>""</f>
        <v/>
      </c>
      <c r="N1544" s="74" t="str">
        <f>""</f>
        <v/>
      </c>
      <c r="O1544" s="154" t="s">
        <v>271</v>
      </c>
      <c r="P1544" s="74" t="str">
        <f>""</f>
        <v/>
      </c>
      <c r="Q1544" s="154" t="str">
        <f>""</f>
        <v/>
      </c>
      <c r="R1544" s="74" t="str">
        <f>""</f>
        <v/>
      </c>
      <c r="S1544" s="74" t="str">
        <f>""</f>
        <v/>
      </c>
      <c r="T1544" s="74" t="str">
        <f>""</f>
        <v/>
      </c>
      <c r="U1544" s="74" t="str">
        <f>""</f>
        <v/>
      </c>
      <c r="V1544" s="74" t="str">
        <f>""</f>
        <v/>
      </c>
      <c r="W1544" s="74" t="str">
        <f>""</f>
        <v/>
      </c>
      <c r="X1544" s="74" t="str">
        <f>""</f>
        <v/>
      </c>
      <c r="Y1544" s="74" t="str">
        <f>""</f>
        <v/>
      </c>
      <c r="Z1544" s="74" t="str">
        <f>""</f>
        <v/>
      </c>
    </row>
    <row r="1545" spans="13:26" s="74" customFormat="1" ht="14.25" x14ac:dyDescent="0.2">
      <c r="M1545" s="154" t="str">
        <f>""</f>
        <v/>
      </c>
      <c r="N1545" s="74" t="str">
        <f>""</f>
        <v/>
      </c>
      <c r="O1545" s="154" t="s">
        <v>271</v>
      </c>
      <c r="P1545" s="74" t="str">
        <f>""</f>
        <v/>
      </c>
      <c r="Q1545" s="154" t="str">
        <f>""</f>
        <v/>
      </c>
      <c r="R1545" s="74" t="str">
        <f>""</f>
        <v/>
      </c>
      <c r="S1545" s="74" t="str">
        <f>""</f>
        <v/>
      </c>
      <c r="T1545" s="74" t="str">
        <f>""</f>
        <v/>
      </c>
      <c r="U1545" s="74" t="str">
        <f>""</f>
        <v/>
      </c>
      <c r="V1545" s="74" t="str">
        <f>""</f>
        <v/>
      </c>
      <c r="W1545" s="74" t="str">
        <f>""</f>
        <v/>
      </c>
      <c r="X1545" s="74" t="str">
        <f>""</f>
        <v/>
      </c>
      <c r="Y1545" s="74" t="str">
        <f>""</f>
        <v/>
      </c>
      <c r="Z1545" s="74" t="str">
        <f>""</f>
        <v/>
      </c>
    </row>
    <row r="1546" spans="13:26" s="74" customFormat="1" ht="14.25" x14ac:dyDescent="0.2">
      <c r="M1546" s="154" t="str">
        <f>""</f>
        <v/>
      </c>
      <c r="N1546" s="74" t="str">
        <f>""</f>
        <v/>
      </c>
      <c r="O1546" s="154" t="s">
        <v>271</v>
      </c>
      <c r="P1546" s="74" t="str">
        <f>""</f>
        <v/>
      </c>
      <c r="Q1546" s="154" t="str">
        <f>""</f>
        <v/>
      </c>
      <c r="R1546" s="74" t="str">
        <f>""</f>
        <v/>
      </c>
      <c r="S1546" s="74" t="str">
        <f>""</f>
        <v/>
      </c>
      <c r="T1546" s="74" t="str">
        <f>""</f>
        <v/>
      </c>
      <c r="U1546" s="74" t="str">
        <f>""</f>
        <v/>
      </c>
      <c r="V1546" s="74" t="str">
        <f>""</f>
        <v/>
      </c>
      <c r="W1546" s="74" t="str">
        <f>""</f>
        <v/>
      </c>
      <c r="X1546" s="74" t="str">
        <f>""</f>
        <v/>
      </c>
      <c r="Y1546" s="74" t="str">
        <f>""</f>
        <v/>
      </c>
      <c r="Z1546" s="74" t="str">
        <f>""</f>
        <v/>
      </c>
    </row>
    <row r="1547" spans="13:26" s="74" customFormat="1" ht="14.25" x14ac:dyDescent="0.2">
      <c r="M1547" s="154" t="str">
        <f>""</f>
        <v/>
      </c>
      <c r="N1547" s="74" t="str">
        <f>""</f>
        <v/>
      </c>
      <c r="O1547" s="154" t="s">
        <v>271</v>
      </c>
      <c r="P1547" s="74" t="str">
        <f>""</f>
        <v/>
      </c>
      <c r="Q1547" s="154" t="str">
        <f>""</f>
        <v/>
      </c>
      <c r="R1547" s="74" t="str">
        <f>""</f>
        <v/>
      </c>
      <c r="S1547" s="74" t="str">
        <f>""</f>
        <v/>
      </c>
      <c r="T1547" s="74" t="str">
        <f>""</f>
        <v/>
      </c>
      <c r="U1547" s="74" t="str">
        <f>""</f>
        <v/>
      </c>
      <c r="V1547" s="74" t="str">
        <f>""</f>
        <v/>
      </c>
      <c r="W1547" s="74" t="str">
        <f>""</f>
        <v/>
      </c>
      <c r="X1547" s="74" t="str">
        <f>""</f>
        <v/>
      </c>
      <c r="Y1547" s="74" t="str">
        <f>""</f>
        <v/>
      </c>
      <c r="Z1547" s="74" t="str">
        <f>""</f>
        <v/>
      </c>
    </row>
    <row r="1548" spans="13:26" s="74" customFormat="1" ht="14.25" x14ac:dyDescent="0.2">
      <c r="M1548" s="154" t="str">
        <f>""</f>
        <v/>
      </c>
      <c r="N1548" s="74" t="str">
        <f>""</f>
        <v/>
      </c>
      <c r="O1548" s="154" t="s">
        <v>271</v>
      </c>
      <c r="P1548" s="74" t="str">
        <f>""</f>
        <v/>
      </c>
      <c r="Q1548" s="154" t="str">
        <f>""</f>
        <v/>
      </c>
      <c r="R1548" s="74" t="str">
        <f>""</f>
        <v/>
      </c>
      <c r="S1548" s="74" t="str">
        <f>""</f>
        <v/>
      </c>
      <c r="T1548" s="74" t="str">
        <f>""</f>
        <v/>
      </c>
      <c r="U1548" s="74" t="str">
        <f>""</f>
        <v/>
      </c>
      <c r="V1548" s="74" t="str">
        <f>""</f>
        <v/>
      </c>
      <c r="W1548" s="74" t="str">
        <f>""</f>
        <v/>
      </c>
      <c r="X1548" s="74" t="str">
        <f>""</f>
        <v/>
      </c>
      <c r="Y1548" s="74" t="str">
        <f>""</f>
        <v/>
      </c>
      <c r="Z1548" s="74" t="str">
        <f>""</f>
        <v/>
      </c>
    </row>
    <row r="1549" spans="13:26" s="74" customFormat="1" ht="14.25" x14ac:dyDescent="0.2">
      <c r="M1549" s="154" t="str">
        <f>""</f>
        <v/>
      </c>
      <c r="N1549" s="74" t="str">
        <f>""</f>
        <v/>
      </c>
      <c r="O1549" s="154" t="s">
        <v>271</v>
      </c>
      <c r="P1549" s="74" t="str">
        <f>""</f>
        <v/>
      </c>
      <c r="Q1549" s="154" t="str">
        <f>""</f>
        <v/>
      </c>
      <c r="R1549" s="74" t="str">
        <f>""</f>
        <v/>
      </c>
      <c r="S1549" s="74" t="str">
        <f>""</f>
        <v/>
      </c>
      <c r="T1549" s="74" t="str">
        <f>""</f>
        <v/>
      </c>
      <c r="U1549" s="74" t="str">
        <f>""</f>
        <v/>
      </c>
      <c r="V1549" s="74" t="str">
        <f>""</f>
        <v/>
      </c>
      <c r="W1549" s="74" t="str">
        <f>""</f>
        <v/>
      </c>
      <c r="X1549" s="74" t="str">
        <f>""</f>
        <v/>
      </c>
      <c r="Y1549" s="74" t="str">
        <f>""</f>
        <v/>
      </c>
      <c r="Z1549" s="74" t="str">
        <f>""</f>
        <v/>
      </c>
    </row>
    <row r="1550" spans="13:26" s="74" customFormat="1" ht="14.25" x14ac:dyDescent="0.2">
      <c r="M1550" s="154" t="str">
        <f>""</f>
        <v/>
      </c>
      <c r="N1550" s="74" t="str">
        <f>""</f>
        <v/>
      </c>
      <c r="O1550" s="154" t="s">
        <v>271</v>
      </c>
      <c r="P1550" s="74" t="str">
        <f>""</f>
        <v/>
      </c>
      <c r="Q1550" s="154" t="str">
        <f>""</f>
        <v/>
      </c>
      <c r="R1550" s="74" t="str">
        <f>""</f>
        <v/>
      </c>
      <c r="S1550" s="74" t="str">
        <f>""</f>
        <v/>
      </c>
      <c r="T1550" s="74" t="str">
        <f>""</f>
        <v/>
      </c>
      <c r="U1550" s="74" t="str">
        <f>""</f>
        <v/>
      </c>
      <c r="V1550" s="74" t="str">
        <f>""</f>
        <v/>
      </c>
      <c r="W1550" s="74" t="str">
        <f>""</f>
        <v/>
      </c>
      <c r="X1550" s="74" t="str">
        <f>""</f>
        <v/>
      </c>
      <c r="Y1550" s="74" t="str">
        <f>""</f>
        <v/>
      </c>
      <c r="Z1550" s="74" t="str">
        <f>""</f>
        <v/>
      </c>
    </row>
    <row r="1551" spans="13:26" s="74" customFormat="1" ht="14.25" x14ac:dyDescent="0.2">
      <c r="M1551" s="154" t="str">
        <f>""</f>
        <v/>
      </c>
      <c r="N1551" s="74" t="str">
        <f>""</f>
        <v/>
      </c>
      <c r="O1551" s="154" t="s">
        <v>271</v>
      </c>
      <c r="P1551" s="74" t="str">
        <f>""</f>
        <v/>
      </c>
      <c r="Q1551" s="154" t="str">
        <f>""</f>
        <v/>
      </c>
      <c r="R1551" s="74" t="str">
        <f>""</f>
        <v/>
      </c>
      <c r="S1551" s="74" t="str">
        <f>""</f>
        <v/>
      </c>
      <c r="T1551" s="74" t="str">
        <f>""</f>
        <v/>
      </c>
      <c r="U1551" s="74" t="str">
        <f>""</f>
        <v/>
      </c>
      <c r="V1551" s="74" t="str">
        <f>""</f>
        <v/>
      </c>
      <c r="W1551" s="74" t="str">
        <f>""</f>
        <v/>
      </c>
      <c r="X1551" s="74" t="str">
        <f>""</f>
        <v/>
      </c>
      <c r="Y1551" s="74" t="str">
        <f>""</f>
        <v/>
      </c>
      <c r="Z1551" s="74" t="str">
        <f>""</f>
        <v/>
      </c>
    </row>
    <row r="1552" spans="13:26" s="74" customFormat="1" ht="14.25" x14ac:dyDescent="0.2">
      <c r="M1552" s="154" t="str">
        <f>""</f>
        <v/>
      </c>
      <c r="N1552" s="74" t="str">
        <f>""</f>
        <v/>
      </c>
      <c r="O1552" s="154" t="s">
        <v>271</v>
      </c>
      <c r="P1552" s="74" t="str">
        <f>""</f>
        <v/>
      </c>
      <c r="Q1552" s="154" t="str">
        <f>""</f>
        <v/>
      </c>
      <c r="R1552" s="74" t="str">
        <f>""</f>
        <v/>
      </c>
      <c r="S1552" s="74" t="str">
        <f>""</f>
        <v/>
      </c>
      <c r="T1552" s="74" t="str">
        <f>""</f>
        <v/>
      </c>
      <c r="U1552" s="74" t="str">
        <f>""</f>
        <v/>
      </c>
      <c r="V1552" s="74" t="str">
        <f>""</f>
        <v/>
      </c>
      <c r="W1552" s="74" t="str">
        <f>""</f>
        <v/>
      </c>
      <c r="X1552" s="74" t="str">
        <f>""</f>
        <v/>
      </c>
      <c r="Y1552" s="74" t="str">
        <f>""</f>
        <v/>
      </c>
      <c r="Z1552" s="74" t="str">
        <f>""</f>
        <v/>
      </c>
    </row>
    <row r="1553" spans="13:26" s="74" customFormat="1" ht="14.25" x14ac:dyDescent="0.2">
      <c r="M1553" s="154" t="str">
        <f>""</f>
        <v/>
      </c>
      <c r="N1553" s="74" t="str">
        <f>""</f>
        <v/>
      </c>
      <c r="O1553" s="154" t="s">
        <v>271</v>
      </c>
      <c r="P1553" s="74" t="str">
        <f>""</f>
        <v/>
      </c>
      <c r="Q1553" s="154" t="str">
        <f>""</f>
        <v/>
      </c>
      <c r="R1553" s="74" t="str">
        <f>""</f>
        <v/>
      </c>
      <c r="S1553" s="74" t="str">
        <f>""</f>
        <v/>
      </c>
      <c r="T1553" s="74" t="str">
        <f>""</f>
        <v/>
      </c>
      <c r="U1553" s="74" t="str">
        <f>""</f>
        <v/>
      </c>
      <c r="V1553" s="74" t="str">
        <f>""</f>
        <v/>
      </c>
      <c r="W1553" s="74" t="str">
        <f>""</f>
        <v/>
      </c>
      <c r="X1553" s="74" t="str">
        <f>""</f>
        <v/>
      </c>
      <c r="Y1553" s="74" t="str">
        <f>""</f>
        <v/>
      </c>
      <c r="Z1553" s="74" t="str">
        <f>""</f>
        <v/>
      </c>
    </row>
    <row r="1554" spans="13:26" s="74" customFormat="1" ht="14.25" x14ac:dyDescent="0.2">
      <c r="M1554" s="154" t="str">
        <f>""</f>
        <v/>
      </c>
      <c r="N1554" s="74" t="str">
        <f>""</f>
        <v/>
      </c>
      <c r="O1554" s="154" t="s">
        <v>271</v>
      </c>
      <c r="P1554" s="74" t="str">
        <f>""</f>
        <v/>
      </c>
      <c r="Q1554" s="154" t="str">
        <f>""</f>
        <v/>
      </c>
      <c r="R1554" s="74" t="str">
        <f>""</f>
        <v/>
      </c>
      <c r="S1554" s="74" t="str">
        <f>""</f>
        <v/>
      </c>
      <c r="T1554" s="74" t="str">
        <f>""</f>
        <v/>
      </c>
      <c r="U1554" s="74" t="str">
        <f>""</f>
        <v/>
      </c>
      <c r="V1554" s="74" t="str">
        <f>""</f>
        <v/>
      </c>
      <c r="W1554" s="74" t="str">
        <f>""</f>
        <v/>
      </c>
      <c r="X1554" s="74" t="str">
        <f>""</f>
        <v/>
      </c>
      <c r="Y1554" s="74" t="str">
        <f>""</f>
        <v/>
      </c>
      <c r="Z1554" s="74" t="str">
        <f>""</f>
        <v/>
      </c>
    </row>
    <row r="1555" spans="13:26" s="74" customFormat="1" ht="14.25" x14ac:dyDescent="0.2">
      <c r="M1555" s="154" t="str">
        <f>""</f>
        <v/>
      </c>
      <c r="N1555" s="74" t="str">
        <f>""</f>
        <v/>
      </c>
      <c r="O1555" s="154" t="s">
        <v>271</v>
      </c>
      <c r="P1555" s="74" t="str">
        <f>""</f>
        <v/>
      </c>
      <c r="Q1555" s="154" t="str">
        <f>""</f>
        <v/>
      </c>
      <c r="R1555" s="74" t="str">
        <f>""</f>
        <v/>
      </c>
      <c r="S1555" s="74" t="str">
        <f>""</f>
        <v/>
      </c>
      <c r="T1555" s="74" t="str">
        <f>""</f>
        <v/>
      </c>
      <c r="U1555" s="74" t="str">
        <f>""</f>
        <v/>
      </c>
      <c r="V1555" s="74" t="str">
        <f>""</f>
        <v/>
      </c>
      <c r="W1555" s="74" t="str">
        <f>""</f>
        <v/>
      </c>
      <c r="X1555" s="74" t="str">
        <f>""</f>
        <v/>
      </c>
      <c r="Y1555" s="74" t="str">
        <f>""</f>
        <v/>
      </c>
      <c r="Z1555" s="74" t="str">
        <f>""</f>
        <v/>
      </c>
    </row>
    <row r="1556" spans="13:26" s="74" customFormat="1" ht="14.25" x14ac:dyDescent="0.2">
      <c r="M1556" s="154" t="str">
        <f>""</f>
        <v/>
      </c>
      <c r="N1556" s="74" t="str">
        <f>""</f>
        <v/>
      </c>
      <c r="O1556" s="154" t="s">
        <v>271</v>
      </c>
      <c r="P1556" s="74" t="str">
        <f>""</f>
        <v/>
      </c>
      <c r="Q1556" s="154" t="str">
        <f>""</f>
        <v/>
      </c>
      <c r="R1556" s="74" t="str">
        <f>""</f>
        <v/>
      </c>
      <c r="S1556" s="74" t="str">
        <f>""</f>
        <v/>
      </c>
      <c r="T1556" s="74" t="str">
        <f>""</f>
        <v/>
      </c>
      <c r="U1556" s="74" t="str">
        <f>""</f>
        <v/>
      </c>
      <c r="V1556" s="74" t="str">
        <f>""</f>
        <v/>
      </c>
      <c r="W1556" s="74" t="str">
        <f>""</f>
        <v/>
      </c>
      <c r="X1556" s="74" t="str">
        <f>""</f>
        <v/>
      </c>
      <c r="Y1556" s="74" t="str">
        <f>""</f>
        <v/>
      </c>
      <c r="Z1556" s="74" t="str">
        <f>""</f>
        <v/>
      </c>
    </row>
    <row r="1557" spans="13:26" s="74" customFormat="1" ht="14.25" x14ac:dyDescent="0.2">
      <c r="M1557" s="154" t="str">
        <f>""</f>
        <v/>
      </c>
      <c r="N1557" s="74" t="str">
        <f>""</f>
        <v/>
      </c>
      <c r="O1557" s="154" t="s">
        <v>271</v>
      </c>
      <c r="P1557" s="74" t="str">
        <f>""</f>
        <v/>
      </c>
      <c r="Q1557" s="154" t="str">
        <f>""</f>
        <v/>
      </c>
      <c r="R1557" s="74" t="str">
        <f>""</f>
        <v/>
      </c>
      <c r="S1557" s="74" t="str">
        <f>""</f>
        <v/>
      </c>
      <c r="T1557" s="74" t="str">
        <f>""</f>
        <v/>
      </c>
      <c r="U1557" s="74" t="str">
        <f>""</f>
        <v/>
      </c>
      <c r="V1557" s="74" t="str">
        <f>""</f>
        <v/>
      </c>
      <c r="W1557" s="74" t="str">
        <f>""</f>
        <v/>
      </c>
      <c r="X1557" s="74" t="str">
        <f>""</f>
        <v/>
      </c>
      <c r="Y1557" s="74" t="str">
        <f>""</f>
        <v/>
      </c>
      <c r="Z1557" s="74" t="str">
        <f>""</f>
        <v/>
      </c>
    </row>
    <row r="1558" spans="13:26" s="74" customFormat="1" ht="14.25" x14ac:dyDescent="0.2">
      <c r="M1558" s="154" t="str">
        <f>""</f>
        <v/>
      </c>
      <c r="N1558" s="74" t="str">
        <f>""</f>
        <v/>
      </c>
      <c r="O1558" s="154" t="s">
        <v>271</v>
      </c>
      <c r="P1558" s="74" t="str">
        <f>""</f>
        <v/>
      </c>
      <c r="Q1558" s="154" t="str">
        <f>""</f>
        <v/>
      </c>
      <c r="R1558" s="74" t="str">
        <f>""</f>
        <v/>
      </c>
      <c r="S1558" s="74" t="str">
        <f>""</f>
        <v/>
      </c>
      <c r="T1558" s="74" t="str">
        <f>""</f>
        <v/>
      </c>
      <c r="U1558" s="74" t="str">
        <f>""</f>
        <v/>
      </c>
      <c r="V1558" s="74" t="str">
        <f>""</f>
        <v/>
      </c>
      <c r="W1558" s="74" t="str">
        <f>""</f>
        <v/>
      </c>
      <c r="X1558" s="74" t="str">
        <f>""</f>
        <v/>
      </c>
      <c r="Y1558" s="74" t="str">
        <f>""</f>
        <v/>
      </c>
      <c r="Z1558" s="74" t="str">
        <f>""</f>
        <v/>
      </c>
    </row>
    <row r="1559" spans="13:26" s="74" customFormat="1" ht="14.25" x14ac:dyDescent="0.2">
      <c r="M1559" s="154" t="str">
        <f>""</f>
        <v/>
      </c>
      <c r="N1559" s="74" t="str">
        <f>""</f>
        <v/>
      </c>
      <c r="O1559" s="154" t="s">
        <v>271</v>
      </c>
      <c r="P1559" s="74" t="str">
        <f>""</f>
        <v/>
      </c>
      <c r="Q1559" s="154" t="str">
        <f>""</f>
        <v/>
      </c>
      <c r="R1559" s="74" t="str">
        <f>""</f>
        <v/>
      </c>
      <c r="S1559" s="74" t="str">
        <f>""</f>
        <v/>
      </c>
      <c r="T1559" s="74" t="str">
        <f>""</f>
        <v/>
      </c>
      <c r="U1559" s="74" t="str">
        <f>""</f>
        <v/>
      </c>
      <c r="V1559" s="74" t="str">
        <f>""</f>
        <v/>
      </c>
      <c r="W1559" s="74" t="str">
        <f>""</f>
        <v/>
      </c>
      <c r="X1559" s="74" t="str">
        <f>""</f>
        <v/>
      </c>
      <c r="Y1559" s="74" t="str">
        <f>""</f>
        <v/>
      </c>
      <c r="Z1559" s="74" t="str">
        <f>""</f>
        <v/>
      </c>
    </row>
    <row r="1560" spans="13:26" s="74" customFormat="1" ht="14.25" x14ac:dyDescent="0.2">
      <c r="M1560" s="154" t="str">
        <f>""</f>
        <v/>
      </c>
      <c r="N1560" s="74" t="str">
        <f>""</f>
        <v/>
      </c>
      <c r="O1560" s="154" t="s">
        <v>271</v>
      </c>
      <c r="P1560" s="74" t="str">
        <f>""</f>
        <v/>
      </c>
      <c r="Q1560" s="154" t="str">
        <f>""</f>
        <v/>
      </c>
      <c r="R1560" s="74" t="str">
        <f>""</f>
        <v/>
      </c>
      <c r="S1560" s="74" t="str">
        <f>""</f>
        <v/>
      </c>
      <c r="T1560" s="74" t="str">
        <f>""</f>
        <v/>
      </c>
      <c r="U1560" s="74" t="str">
        <f>""</f>
        <v/>
      </c>
      <c r="V1560" s="74" t="str">
        <f>""</f>
        <v/>
      </c>
      <c r="W1560" s="74" t="str">
        <f>""</f>
        <v/>
      </c>
      <c r="X1560" s="74" t="str">
        <f>""</f>
        <v/>
      </c>
      <c r="Y1560" s="74" t="str">
        <f>""</f>
        <v/>
      </c>
      <c r="Z1560" s="74" t="str">
        <f>""</f>
        <v/>
      </c>
    </row>
    <row r="1561" spans="13:26" s="74" customFormat="1" ht="14.25" x14ac:dyDescent="0.2">
      <c r="M1561" s="154" t="str">
        <f>""</f>
        <v/>
      </c>
      <c r="N1561" s="74" t="str">
        <f>""</f>
        <v/>
      </c>
      <c r="O1561" s="154" t="s">
        <v>271</v>
      </c>
      <c r="P1561" s="74" t="str">
        <f>""</f>
        <v/>
      </c>
      <c r="Q1561" s="154" t="str">
        <f>""</f>
        <v/>
      </c>
      <c r="R1561" s="74" t="str">
        <f>""</f>
        <v/>
      </c>
      <c r="S1561" s="74" t="str">
        <f>""</f>
        <v/>
      </c>
      <c r="T1561" s="74" t="str">
        <f>""</f>
        <v/>
      </c>
      <c r="U1561" s="74" t="str">
        <f>""</f>
        <v/>
      </c>
      <c r="V1561" s="74" t="str">
        <f>""</f>
        <v/>
      </c>
      <c r="W1561" s="74" t="str">
        <f>""</f>
        <v/>
      </c>
      <c r="X1561" s="74" t="str">
        <f>""</f>
        <v/>
      </c>
      <c r="Y1561" s="74" t="str">
        <f>""</f>
        <v/>
      </c>
      <c r="Z1561" s="74" t="str">
        <f>""</f>
        <v/>
      </c>
    </row>
    <row r="1562" spans="13:26" s="74" customFormat="1" ht="14.25" x14ac:dyDescent="0.2">
      <c r="M1562" s="154" t="str">
        <f>""</f>
        <v/>
      </c>
      <c r="N1562" s="74" t="str">
        <f>""</f>
        <v/>
      </c>
      <c r="O1562" s="154" t="s">
        <v>271</v>
      </c>
      <c r="P1562" s="74" t="str">
        <f>""</f>
        <v/>
      </c>
      <c r="Q1562" s="154" t="str">
        <f>""</f>
        <v/>
      </c>
      <c r="R1562" s="74" t="str">
        <f>""</f>
        <v/>
      </c>
      <c r="S1562" s="74" t="str">
        <f>""</f>
        <v/>
      </c>
      <c r="T1562" s="74" t="str">
        <f>""</f>
        <v/>
      </c>
      <c r="U1562" s="74" t="str">
        <f>""</f>
        <v/>
      </c>
      <c r="V1562" s="74" t="str">
        <f>""</f>
        <v/>
      </c>
      <c r="W1562" s="74" t="str">
        <f>""</f>
        <v/>
      </c>
      <c r="X1562" s="74" t="str">
        <f>""</f>
        <v/>
      </c>
      <c r="Y1562" s="74" t="str">
        <f>""</f>
        <v/>
      </c>
      <c r="Z1562" s="74" t="str">
        <f>""</f>
        <v/>
      </c>
    </row>
    <row r="1563" spans="13:26" s="74" customFormat="1" ht="14.25" x14ac:dyDescent="0.2">
      <c r="M1563" s="154" t="str">
        <f>""</f>
        <v/>
      </c>
      <c r="N1563" s="74" t="str">
        <f>""</f>
        <v/>
      </c>
      <c r="O1563" s="154" t="s">
        <v>271</v>
      </c>
      <c r="P1563" s="74" t="str">
        <f>""</f>
        <v/>
      </c>
      <c r="Q1563" s="154" t="str">
        <f>""</f>
        <v/>
      </c>
      <c r="R1563" s="74" t="str">
        <f>""</f>
        <v/>
      </c>
      <c r="S1563" s="74" t="str">
        <f>""</f>
        <v/>
      </c>
      <c r="T1563" s="74" t="str">
        <f>""</f>
        <v/>
      </c>
      <c r="U1563" s="74" t="str">
        <f>""</f>
        <v/>
      </c>
      <c r="V1563" s="74" t="str">
        <f>""</f>
        <v/>
      </c>
      <c r="W1563" s="74" t="str">
        <f>""</f>
        <v/>
      </c>
      <c r="X1563" s="74" t="str">
        <f>""</f>
        <v/>
      </c>
      <c r="Y1563" s="74" t="str">
        <f>""</f>
        <v/>
      </c>
      <c r="Z1563" s="74" t="str">
        <f>""</f>
        <v/>
      </c>
    </row>
    <row r="1564" spans="13:26" s="74" customFormat="1" ht="14.25" x14ac:dyDescent="0.2">
      <c r="M1564" s="154" t="str">
        <f>""</f>
        <v/>
      </c>
      <c r="N1564" s="74" t="str">
        <f>""</f>
        <v/>
      </c>
      <c r="O1564" s="154" t="s">
        <v>271</v>
      </c>
      <c r="P1564" s="74" t="str">
        <f>""</f>
        <v/>
      </c>
      <c r="Q1564" s="154" t="str">
        <f>""</f>
        <v/>
      </c>
      <c r="R1564" s="74" t="str">
        <f>""</f>
        <v/>
      </c>
      <c r="S1564" s="74" t="str">
        <f>""</f>
        <v/>
      </c>
      <c r="T1564" s="74" t="str">
        <f>""</f>
        <v/>
      </c>
      <c r="U1564" s="74" t="str">
        <f>""</f>
        <v/>
      </c>
      <c r="V1564" s="74" t="str">
        <f>""</f>
        <v/>
      </c>
      <c r="W1564" s="74" t="str">
        <f>""</f>
        <v/>
      </c>
      <c r="X1564" s="74" t="str">
        <f>""</f>
        <v/>
      </c>
      <c r="Y1564" s="74" t="str">
        <f>""</f>
        <v/>
      </c>
      <c r="Z1564" s="74" t="str">
        <f>""</f>
        <v/>
      </c>
    </row>
    <row r="1565" spans="13:26" s="74" customFormat="1" ht="14.25" x14ac:dyDescent="0.2">
      <c r="M1565" s="154" t="str">
        <f>""</f>
        <v/>
      </c>
      <c r="N1565" s="74" t="str">
        <f>""</f>
        <v/>
      </c>
      <c r="O1565" s="154" t="s">
        <v>271</v>
      </c>
      <c r="P1565" s="74" t="str">
        <f>""</f>
        <v/>
      </c>
      <c r="Q1565" s="154" t="str">
        <f>""</f>
        <v/>
      </c>
      <c r="R1565" s="74" t="str">
        <f>""</f>
        <v/>
      </c>
      <c r="S1565" s="74" t="str">
        <f>""</f>
        <v/>
      </c>
      <c r="T1565" s="74" t="str">
        <f>""</f>
        <v/>
      </c>
      <c r="U1565" s="74" t="str">
        <f>""</f>
        <v/>
      </c>
      <c r="V1565" s="74" t="str">
        <f>""</f>
        <v/>
      </c>
      <c r="W1565" s="74" t="str">
        <f>""</f>
        <v/>
      </c>
      <c r="X1565" s="74" t="str">
        <f>""</f>
        <v/>
      </c>
      <c r="Y1565" s="74" t="str">
        <f>""</f>
        <v/>
      </c>
      <c r="Z1565" s="74" t="str">
        <f>""</f>
        <v/>
      </c>
    </row>
    <row r="1566" spans="13:26" s="74" customFormat="1" ht="14.25" x14ac:dyDescent="0.2">
      <c r="M1566" s="154" t="str">
        <f>""</f>
        <v/>
      </c>
      <c r="N1566" s="74" t="str">
        <f>""</f>
        <v/>
      </c>
      <c r="O1566" s="154" t="s">
        <v>271</v>
      </c>
      <c r="P1566" s="74" t="str">
        <f>""</f>
        <v/>
      </c>
      <c r="Q1566" s="154" t="str">
        <f>""</f>
        <v/>
      </c>
      <c r="R1566" s="74" t="str">
        <f>""</f>
        <v/>
      </c>
      <c r="S1566" s="74" t="str">
        <f>""</f>
        <v/>
      </c>
      <c r="T1566" s="74" t="str">
        <f>""</f>
        <v/>
      </c>
      <c r="U1566" s="74" t="str">
        <f>""</f>
        <v/>
      </c>
      <c r="V1566" s="74" t="str">
        <f>""</f>
        <v/>
      </c>
      <c r="W1566" s="74" t="str">
        <f>""</f>
        <v/>
      </c>
      <c r="X1566" s="74" t="str">
        <f>""</f>
        <v/>
      </c>
      <c r="Y1566" s="74" t="str">
        <f>""</f>
        <v/>
      </c>
      <c r="Z1566" s="74" t="str">
        <f>""</f>
        <v/>
      </c>
    </row>
    <row r="1567" spans="13:26" s="74" customFormat="1" ht="14.25" x14ac:dyDescent="0.2">
      <c r="M1567" s="154" t="str">
        <f>""</f>
        <v/>
      </c>
      <c r="N1567" s="74" t="str">
        <f>""</f>
        <v/>
      </c>
      <c r="O1567" s="154" t="s">
        <v>271</v>
      </c>
      <c r="P1567" s="74" t="str">
        <f>""</f>
        <v/>
      </c>
      <c r="Q1567" s="154" t="str">
        <f>""</f>
        <v/>
      </c>
      <c r="R1567" s="74" t="str">
        <f>""</f>
        <v/>
      </c>
      <c r="S1567" s="74" t="str">
        <f>""</f>
        <v/>
      </c>
      <c r="T1567" s="74" t="str">
        <f>""</f>
        <v/>
      </c>
      <c r="U1567" s="74" t="str">
        <f>""</f>
        <v/>
      </c>
      <c r="V1567" s="74" t="str">
        <f>""</f>
        <v/>
      </c>
      <c r="W1567" s="74" t="str">
        <f>""</f>
        <v/>
      </c>
      <c r="X1567" s="74" t="str">
        <f>""</f>
        <v/>
      </c>
      <c r="Y1567" s="74" t="str">
        <f>""</f>
        <v/>
      </c>
      <c r="Z1567" s="74" t="str">
        <f>""</f>
        <v/>
      </c>
    </row>
    <row r="1568" spans="13:26" s="74" customFormat="1" ht="14.25" x14ac:dyDescent="0.2">
      <c r="M1568" s="154" t="str">
        <f>""</f>
        <v/>
      </c>
      <c r="N1568" s="74" t="str">
        <f>""</f>
        <v/>
      </c>
      <c r="O1568" s="154" t="s">
        <v>271</v>
      </c>
      <c r="P1568" s="74" t="str">
        <f>""</f>
        <v/>
      </c>
      <c r="Q1568" s="154" t="str">
        <f>""</f>
        <v/>
      </c>
      <c r="R1568" s="74" t="str">
        <f>""</f>
        <v/>
      </c>
      <c r="S1568" s="74" t="str">
        <f>""</f>
        <v/>
      </c>
      <c r="T1568" s="74" t="str">
        <f>""</f>
        <v/>
      </c>
      <c r="U1568" s="74" t="str">
        <f>""</f>
        <v/>
      </c>
      <c r="V1568" s="74" t="str">
        <f>""</f>
        <v/>
      </c>
      <c r="W1568" s="74" t="str">
        <f>""</f>
        <v/>
      </c>
      <c r="X1568" s="74" t="str">
        <f>""</f>
        <v/>
      </c>
      <c r="Y1568" s="74" t="str">
        <f>""</f>
        <v/>
      </c>
      <c r="Z1568" s="74" t="str">
        <f>""</f>
        <v/>
      </c>
    </row>
    <row r="1569" spans="13:26" s="74" customFormat="1" ht="14.25" x14ac:dyDescent="0.2">
      <c r="M1569" s="154" t="str">
        <f>""</f>
        <v/>
      </c>
      <c r="N1569" s="74" t="str">
        <f>""</f>
        <v/>
      </c>
      <c r="O1569" s="154" t="s">
        <v>271</v>
      </c>
      <c r="P1569" s="74" t="str">
        <f>""</f>
        <v/>
      </c>
      <c r="Q1569" s="154" t="str">
        <f>""</f>
        <v/>
      </c>
      <c r="R1569" s="74" t="str">
        <f>""</f>
        <v/>
      </c>
      <c r="S1569" s="74" t="str">
        <f>""</f>
        <v/>
      </c>
      <c r="T1569" s="74" t="str">
        <f>""</f>
        <v/>
      </c>
      <c r="U1569" s="74" t="str">
        <f>""</f>
        <v/>
      </c>
      <c r="V1569" s="74" t="str">
        <f>""</f>
        <v/>
      </c>
      <c r="W1569" s="74" t="str">
        <f>""</f>
        <v/>
      </c>
      <c r="X1569" s="74" t="str">
        <f>""</f>
        <v/>
      </c>
      <c r="Y1569" s="74" t="str">
        <f>""</f>
        <v/>
      </c>
      <c r="Z1569" s="74" t="str">
        <f>""</f>
        <v/>
      </c>
    </row>
    <row r="1570" spans="13:26" s="74" customFormat="1" ht="14.25" x14ac:dyDescent="0.2">
      <c r="M1570" s="154" t="str">
        <f>""</f>
        <v/>
      </c>
      <c r="N1570" s="74" t="str">
        <f>""</f>
        <v/>
      </c>
      <c r="O1570" s="154" t="s">
        <v>271</v>
      </c>
      <c r="P1570" s="74" t="str">
        <f>""</f>
        <v/>
      </c>
      <c r="Q1570" s="154" t="str">
        <f>""</f>
        <v/>
      </c>
      <c r="R1570" s="74" t="str">
        <f>""</f>
        <v/>
      </c>
      <c r="S1570" s="74" t="str">
        <f>""</f>
        <v/>
      </c>
      <c r="T1570" s="74" t="str">
        <f>""</f>
        <v/>
      </c>
      <c r="U1570" s="74" t="str">
        <f>""</f>
        <v/>
      </c>
      <c r="V1570" s="74" t="str">
        <f>""</f>
        <v/>
      </c>
      <c r="W1570" s="74" t="str">
        <f>""</f>
        <v/>
      </c>
      <c r="X1570" s="74" t="str">
        <f>""</f>
        <v/>
      </c>
      <c r="Y1570" s="74" t="str">
        <f>""</f>
        <v/>
      </c>
      <c r="Z1570" s="74" t="str">
        <f>""</f>
        <v/>
      </c>
    </row>
    <row r="1571" spans="13:26" s="74" customFormat="1" ht="14.25" x14ac:dyDescent="0.2">
      <c r="M1571" s="154" t="str">
        <f>""</f>
        <v/>
      </c>
      <c r="N1571" s="74" t="str">
        <f>""</f>
        <v/>
      </c>
      <c r="O1571" s="154" t="s">
        <v>271</v>
      </c>
      <c r="P1571" s="74" t="str">
        <f>""</f>
        <v/>
      </c>
      <c r="Q1571" s="154" t="str">
        <f>""</f>
        <v/>
      </c>
      <c r="R1571" s="74" t="str">
        <f>""</f>
        <v/>
      </c>
      <c r="S1571" s="74" t="str">
        <f>""</f>
        <v/>
      </c>
      <c r="T1571" s="74" t="str">
        <f>""</f>
        <v/>
      </c>
      <c r="U1571" s="74" t="str">
        <f>""</f>
        <v/>
      </c>
      <c r="V1571" s="74" t="str">
        <f>""</f>
        <v/>
      </c>
      <c r="W1571" s="74" t="str">
        <f>""</f>
        <v/>
      </c>
      <c r="X1571" s="74" t="str">
        <f>""</f>
        <v/>
      </c>
      <c r="Y1571" s="74" t="str">
        <f>""</f>
        <v/>
      </c>
      <c r="Z1571" s="74" t="str">
        <f>""</f>
        <v/>
      </c>
    </row>
    <row r="1572" spans="13:26" s="74" customFormat="1" ht="14.25" x14ac:dyDescent="0.2">
      <c r="M1572" s="154" t="str">
        <f>""</f>
        <v/>
      </c>
      <c r="N1572" s="74" t="str">
        <f>""</f>
        <v/>
      </c>
      <c r="O1572" s="154" t="s">
        <v>271</v>
      </c>
      <c r="P1572" s="74" t="str">
        <f>""</f>
        <v/>
      </c>
      <c r="Q1572" s="154" t="str">
        <f>""</f>
        <v/>
      </c>
      <c r="R1572" s="74" t="str">
        <f>""</f>
        <v/>
      </c>
      <c r="S1572" s="74" t="str">
        <f>""</f>
        <v/>
      </c>
      <c r="T1572" s="74" t="str">
        <f>""</f>
        <v/>
      </c>
      <c r="U1572" s="74" t="str">
        <f>""</f>
        <v/>
      </c>
      <c r="V1572" s="74" t="str">
        <f>""</f>
        <v/>
      </c>
      <c r="W1572" s="74" t="str">
        <f>""</f>
        <v/>
      </c>
      <c r="X1572" s="74" t="str">
        <f>""</f>
        <v/>
      </c>
      <c r="Y1572" s="74" t="str">
        <f>""</f>
        <v/>
      </c>
      <c r="Z1572" s="74" t="str">
        <f>""</f>
        <v/>
      </c>
    </row>
    <row r="1573" spans="13:26" s="74" customFormat="1" ht="14.25" x14ac:dyDescent="0.2">
      <c r="M1573" s="154" t="str">
        <f>""</f>
        <v/>
      </c>
      <c r="N1573" s="74" t="str">
        <f>""</f>
        <v/>
      </c>
      <c r="O1573" s="154" t="s">
        <v>271</v>
      </c>
      <c r="P1573" s="74" t="str">
        <f>""</f>
        <v/>
      </c>
      <c r="Q1573" s="154" t="str">
        <f>""</f>
        <v/>
      </c>
      <c r="R1573" s="74" t="str">
        <f>""</f>
        <v/>
      </c>
      <c r="S1573" s="74" t="str">
        <f>""</f>
        <v/>
      </c>
      <c r="T1573" s="74" t="str">
        <f>""</f>
        <v/>
      </c>
      <c r="U1573" s="74" t="str">
        <f>""</f>
        <v/>
      </c>
      <c r="V1573" s="74" t="str">
        <f>""</f>
        <v/>
      </c>
      <c r="W1573" s="74" t="str">
        <f>""</f>
        <v/>
      </c>
      <c r="X1573" s="74" t="str">
        <f>""</f>
        <v/>
      </c>
      <c r="Y1573" s="74" t="str">
        <f>""</f>
        <v/>
      </c>
      <c r="Z1573" s="74" t="str">
        <f>""</f>
        <v/>
      </c>
    </row>
    <row r="1574" spans="13:26" s="74" customFormat="1" ht="14.25" x14ac:dyDescent="0.2">
      <c r="M1574" s="154" t="str">
        <f>""</f>
        <v/>
      </c>
      <c r="N1574" s="74" t="str">
        <f>""</f>
        <v/>
      </c>
      <c r="O1574" s="154" t="s">
        <v>271</v>
      </c>
      <c r="P1574" s="74" t="str">
        <f>""</f>
        <v/>
      </c>
      <c r="Q1574" s="154" t="str">
        <f>""</f>
        <v/>
      </c>
      <c r="R1574" s="74" t="str">
        <f>""</f>
        <v/>
      </c>
      <c r="S1574" s="74" t="str">
        <f>""</f>
        <v/>
      </c>
      <c r="T1574" s="74" t="str">
        <f>""</f>
        <v/>
      </c>
      <c r="U1574" s="74" t="str">
        <f>""</f>
        <v/>
      </c>
      <c r="V1574" s="74" t="str">
        <f>""</f>
        <v/>
      </c>
      <c r="W1574" s="74" t="str">
        <f>""</f>
        <v/>
      </c>
      <c r="X1574" s="74" t="str">
        <f>""</f>
        <v/>
      </c>
      <c r="Y1574" s="74" t="str">
        <f>""</f>
        <v/>
      </c>
      <c r="Z1574" s="74" t="str">
        <f>""</f>
        <v/>
      </c>
    </row>
    <row r="1575" spans="13:26" s="74" customFormat="1" ht="14.25" x14ac:dyDescent="0.2">
      <c r="M1575" s="154" t="str">
        <f>""</f>
        <v/>
      </c>
      <c r="N1575" s="74" t="str">
        <f>""</f>
        <v/>
      </c>
      <c r="O1575" s="154" t="s">
        <v>271</v>
      </c>
      <c r="P1575" s="74" t="str">
        <f>""</f>
        <v/>
      </c>
      <c r="Q1575" s="154" t="str">
        <f>""</f>
        <v/>
      </c>
      <c r="R1575" s="74" t="str">
        <f>""</f>
        <v/>
      </c>
      <c r="S1575" s="74" t="str">
        <f>""</f>
        <v/>
      </c>
      <c r="T1575" s="74" t="str">
        <f>""</f>
        <v/>
      </c>
      <c r="U1575" s="74" t="str">
        <f>""</f>
        <v/>
      </c>
      <c r="V1575" s="74" t="str">
        <f>""</f>
        <v/>
      </c>
      <c r="W1575" s="74" t="str">
        <f>""</f>
        <v/>
      </c>
      <c r="X1575" s="74" t="str">
        <f>""</f>
        <v/>
      </c>
      <c r="Y1575" s="74" t="str">
        <f>""</f>
        <v/>
      </c>
      <c r="Z1575" s="74" t="str">
        <f>""</f>
        <v/>
      </c>
    </row>
    <row r="1576" spans="13:26" s="74" customFormat="1" ht="14.25" x14ac:dyDescent="0.2">
      <c r="M1576" s="154" t="str">
        <f>""</f>
        <v/>
      </c>
      <c r="N1576" s="74" t="str">
        <f>""</f>
        <v/>
      </c>
      <c r="O1576" s="154" t="s">
        <v>271</v>
      </c>
      <c r="P1576" s="74" t="str">
        <f>""</f>
        <v/>
      </c>
      <c r="Q1576" s="154" t="str">
        <f>""</f>
        <v/>
      </c>
      <c r="R1576" s="74" t="str">
        <f>""</f>
        <v/>
      </c>
      <c r="S1576" s="74" t="str">
        <f>""</f>
        <v/>
      </c>
      <c r="T1576" s="74" t="str">
        <f>""</f>
        <v/>
      </c>
      <c r="U1576" s="74" t="str">
        <f>""</f>
        <v/>
      </c>
      <c r="V1576" s="74" t="str">
        <f>""</f>
        <v/>
      </c>
      <c r="W1576" s="74" t="str">
        <f>""</f>
        <v/>
      </c>
      <c r="X1576" s="74" t="str">
        <f>""</f>
        <v/>
      </c>
      <c r="Y1576" s="74" t="str">
        <f>""</f>
        <v/>
      </c>
      <c r="Z1576" s="74" t="str">
        <f>""</f>
        <v/>
      </c>
    </row>
    <row r="1577" spans="13:26" s="74" customFormat="1" ht="14.25" x14ac:dyDescent="0.2">
      <c r="M1577" s="154" t="str">
        <f>""</f>
        <v/>
      </c>
      <c r="N1577" s="74" t="str">
        <f>""</f>
        <v/>
      </c>
      <c r="O1577" s="154" t="s">
        <v>271</v>
      </c>
      <c r="P1577" s="74" t="str">
        <f>""</f>
        <v/>
      </c>
      <c r="Q1577" s="154" t="str">
        <f>""</f>
        <v/>
      </c>
      <c r="R1577" s="74" t="str">
        <f>""</f>
        <v/>
      </c>
      <c r="S1577" s="74" t="str">
        <f>""</f>
        <v/>
      </c>
      <c r="T1577" s="74" t="str">
        <f>""</f>
        <v/>
      </c>
      <c r="U1577" s="74" t="str">
        <f>""</f>
        <v/>
      </c>
      <c r="V1577" s="74" t="str">
        <f>""</f>
        <v/>
      </c>
      <c r="W1577" s="74" t="str">
        <f>""</f>
        <v/>
      </c>
      <c r="X1577" s="74" t="str">
        <f>""</f>
        <v/>
      </c>
      <c r="Y1577" s="74" t="str">
        <f>""</f>
        <v/>
      </c>
      <c r="Z1577" s="74" t="str">
        <f>""</f>
        <v/>
      </c>
    </row>
    <row r="1578" spans="13:26" s="74" customFormat="1" ht="14.25" x14ac:dyDescent="0.2">
      <c r="M1578" s="154" t="str">
        <f>""</f>
        <v/>
      </c>
      <c r="N1578" s="74" t="str">
        <f>""</f>
        <v/>
      </c>
      <c r="O1578" s="154" t="s">
        <v>271</v>
      </c>
      <c r="P1578" s="74" t="str">
        <f>""</f>
        <v/>
      </c>
      <c r="Q1578" s="154" t="str">
        <f>""</f>
        <v/>
      </c>
      <c r="R1578" s="74" t="str">
        <f>""</f>
        <v/>
      </c>
      <c r="S1578" s="74" t="str">
        <f>""</f>
        <v/>
      </c>
      <c r="T1578" s="74" t="str">
        <f>""</f>
        <v/>
      </c>
      <c r="U1578" s="74" t="str">
        <f>""</f>
        <v/>
      </c>
      <c r="V1578" s="74" t="str">
        <f>""</f>
        <v/>
      </c>
      <c r="W1578" s="74" t="str">
        <f>""</f>
        <v/>
      </c>
      <c r="X1578" s="74" t="str">
        <f>""</f>
        <v/>
      </c>
      <c r="Y1578" s="74" t="str">
        <f>""</f>
        <v/>
      </c>
      <c r="Z1578" s="74" t="str">
        <f>""</f>
        <v/>
      </c>
    </row>
    <row r="1579" spans="13:26" s="74" customFormat="1" ht="14.25" x14ac:dyDescent="0.2">
      <c r="M1579" s="154" t="str">
        <f>""</f>
        <v/>
      </c>
      <c r="N1579" s="74" t="str">
        <f>""</f>
        <v/>
      </c>
      <c r="O1579" s="154" t="s">
        <v>271</v>
      </c>
      <c r="P1579" s="74" t="str">
        <f>""</f>
        <v/>
      </c>
      <c r="Q1579" s="154" t="str">
        <f>""</f>
        <v/>
      </c>
      <c r="R1579" s="74" t="str">
        <f>""</f>
        <v/>
      </c>
      <c r="S1579" s="74" t="str">
        <f>""</f>
        <v/>
      </c>
      <c r="T1579" s="74" t="str">
        <f>""</f>
        <v/>
      </c>
      <c r="U1579" s="74" t="str">
        <f>""</f>
        <v/>
      </c>
      <c r="V1579" s="74" t="str">
        <f>""</f>
        <v/>
      </c>
      <c r="W1579" s="74" t="str">
        <f>""</f>
        <v/>
      </c>
      <c r="X1579" s="74" t="str">
        <f>""</f>
        <v/>
      </c>
      <c r="Y1579" s="74" t="str">
        <f>""</f>
        <v/>
      </c>
      <c r="Z1579" s="74" t="str">
        <f>""</f>
        <v/>
      </c>
    </row>
    <row r="1580" spans="13:26" s="74" customFormat="1" ht="14.25" x14ac:dyDescent="0.2">
      <c r="M1580" s="154" t="str">
        <f>""</f>
        <v/>
      </c>
      <c r="N1580" s="74" t="str">
        <f>""</f>
        <v/>
      </c>
      <c r="O1580" s="154" t="s">
        <v>271</v>
      </c>
      <c r="P1580" s="74" t="str">
        <f>""</f>
        <v/>
      </c>
      <c r="Q1580" s="154" t="str">
        <f>""</f>
        <v/>
      </c>
      <c r="R1580" s="74" t="str">
        <f>""</f>
        <v/>
      </c>
      <c r="S1580" s="74" t="str">
        <f>""</f>
        <v/>
      </c>
      <c r="T1580" s="74" t="str">
        <f>""</f>
        <v/>
      </c>
      <c r="U1580" s="74" t="str">
        <f>""</f>
        <v/>
      </c>
      <c r="V1580" s="74" t="str">
        <f>""</f>
        <v/>
      </c>
      <c r="W1580" s="74" t="str">
        <f>""</f>
        <v/>
      </c>
      <c r="X1580" s="74" t="str">
        <f>""</f>
        <v/>
      </c>
      <c r="Y1580" s="74" t="str">
        <f>""</f>
        <v/>
      </c>
      <c r="Z1580" s="74" t="str">
        <f>""</f>
        <v/>
      </c>
    </row>
    <row r="1581" spans="13:26" s="74" customFormat="1" ht="14.25" x14ac:dyDescent="0.2">
      <c r="M1581" s="154" t="str">
        <f>""</f>
        <v/>
      </c>
      <c r="N1581" s="74" t="str">
        <f>""</f>
        <v/>
      </c>
      <c r="O1581" s="154" t="s">
        <v>271</v>
      </c>
      <c r="P1581" s="74" t="str">
        <f>""</f>
        <v/>
      </c>
      <c r="Q1581" s="154" t="str">
        <f>""</f>
        <v/>
      </c>
      <c r="R1581" s="74" t="str">
        <f>""</f>
        <v/>
      </c>
      <c r="S1581" s="74" t="str">
        <f>""</f>
        <v/>
      </c>
      <c r="T1581" s="74" t="str">
        <f>""</f>
        <v/>
      </c>
      <c r="U1581" s="74" t="str">
        <f>""</f>
        <v/>
      </c>
      <c r="V1581" s="74" t="str">
        <f>""</f>
        <v/>
      </c>
      <c r="W1581" s="74" t="str">
        <f>""</f>
        <v/>
      </c>
      <c r="X1581" s="74" t="str">
        <f>""</f>
        <v/>
      </c>
      <c r="Y1581" s="74" t="str">
        <f>""</f>
        <v/>
      </c>
      <c r="Z1581" s="74" t="str">
        <f>""</f>
        <v/>
      </c>
    </row>
    <row r="1582" spans="13:26" s="74" customFormat="1" ht="14.25" x14ac:dyDescent="0.2">
      <c r="M1582" s="154" t="str">
        <f>""</f>
        <v/>
      </c>
      <c r="N1582" s="74" t="str">
        <f>""</f>
        <v/>
      </c>
      <c r="O1582" s="154" t="s">
        <v>271</v>
      </c>
      <c r="P1582" s="74" t="str">
        <f>""</f>
        <v/>
      </c>
      <c r="Q1582" s="154" t="str">
        <f>""</f>
        <v/>
      </c>
      <c r="R1582" s="74" t="str">
        <f>""</f>
        <v/>
      </c>
      <c r="S1582" s="74" t="str">
        <f>""</f>
        <v/>
      </c>
      <c r="T1582" s="74" t="str">
        <f>""</f>
        <v/>
      </c>
      <c r="U1582" s="74" t="str">
        <f>""</f>
        <v/>
      </c>
      <c r="V1582" s="74" t="str">
        <f>""</f>
        <v/>
      </c>
      <c r="W1582" s="74" t="str">
        <f>""</f>
        <v/>
      </c>
      <c r="X1582" s="74" t="str">
        <f>""</f>
        <v/>
      </c>
      <c r="Y1582" s="74" t="str">
        <f>""</f>
        <v/>
      </c>
      <c r="Z1582" s="74" t="str">
        <f>""</f>
        <v/>
      </c>
    </row>
    <row r="1583" spans="13:26" s="74" customFormat="1" ht="14.25" x14ac:dyDescent="0.2">
      <c r="M1583" s="154" t="str">
        <f>""</f>
        <v/>
      </c>
      <c r="N1583" s="74" t="str">
        <f>""</f>
        <v/>
      </c>
      <c r="O1583" s="154" t="s">
        <v>271</v>
      </c>
      <c r="P1583" s="74" t="str">
        <f>""</f>
        <v/>
      </c>
      <c r="Q1583" s="154" t="str">
        <f>""</f>
        <v/>
      </c>
      <c r="R1583" s="74" t="str">
        <f>""</f>
        <v/>
      </c>
      <c r="S1583" s="74" t="str">
        <f>""</f>
        <v/>
      </c>
      <c r="T1583" s="74" t="str">
        <f>""</f>
        <v/>
      </c>
      <c r="U1583" s="74" t="str">
        <f>""</f>
        <v/>
      </c>
      <c r="V1583" s="74" t="str">
        <f>""</f>
        <v/>
      </c>
      <c r="W1583" s="74" t="str">
        <f>""</f>
        <v/>
      </c>
      <c r="X1583" s="74" t="str">
        <f>""</f>
        <v/>
      </c>
      <c r="Y1583" s="74" t="str">
        <f>""</f>
        <v/>
      </c>
      <c r="Z1583" s="74" t="str">
        <f>""</f>
        <v/>
      </c>
    </row>
    <row r="1584" spans="13:26" s="74" customFormat="1" ht="14.25" x14ac:dyDescent="0.2">
      <c r="M1584" s="154" t="str">
        <f>""</f>
        <v/>
      </c>
      <c r="N1584" s="74" t="str">
        <f>""</f>
        <v/>
      </c>
      <c r="O1584" s="154" t="s">
        <v>271</v>
      </c>
      <c r="P1584" s="74" t="str">
        <f>""</f>
        <v/>
      </c>
      <c r="Q1584" s="154" t="str">
        <f>""</f>
        <v/>
      </c>
      <c r="R1584" s="74" t="str">
        <f>""</f>
        <v/>
      </c>
      <c r="S1584" s="74" t="str">
        <f>""</f>
        <v/>
      </c>
      <c r="T1584" s="74" t="str">
        <f>""</f>
        <v/>
      </c>
      <c r="U1584" s="74" t="str">
        <f>""</f>
        <v/>
      </c>
      <c r="V1584" s="74" t="str">
        <f>""</f>
        <v/>
      </c>
      <c r="W1584" s="74" t="str">
        <f>""</f>
        <v/>
      </c>
      <c r="X1584" s="74" t="str">
        <f>""</f>
        <v/>
      </c>
      <c r="Y1584" s="74" t="str">
        <f>""</f>
        <v/>
      </c>
      <c r="Z1584" s="74" t="str">
        <f>""</f>
        <v/>
      </c>
    </row>
    <row r="1585" spans="13:26" s="74" customFormat="1" ht="14.25" x14ac:dyDescent="0.2">
      <c r="M1585" s="154" t="str">
        <f>""</f>
        <v/>
      </c>
      <c r="N1585" s="74" t="str">
        <f>""</f>
        <v/>
      </c>
      <c r="O1585" s="154" t="s">
        <v>271</v>
      </c>
      <c r="P1585" s="74" t="str">
        <f>""</f>
        <v/>
      </c>
      <c r="Q1585" s="154" t="str">
        <f>""</f>
        <v/>
      </c>
      <c r="R1585" s="74" t="str">
        <f>""</f>
        <v/>
      </c>
      <c r="S1585" s="74" t="str">
        <f>""</f>
        <v/>
      </c>
      <c r="T1585" s="74" t="str">
        <f>""</f>
        <v/>
      </c>
      <c r="U1585" s="74" t="str">
        <f>""</f>
        <v/>
      </c>
      <c r="V1585" s="74" t="str">
        <f>""</f>
        <v/>
      </c>
      <c r="W1585" s="74" t="str">
        <f>""</f>
        <v/>
      </c>
      <c r="X1585" s="74" t="str">
        <f>""</f>
        <v/>
      </c>
      <c r="Y1585" s="74" t="str">
        <f>""</f>
        <v/>
      </c>
      <c r="Z1585" s="74" t="str">
        <f>""</f>
        <v/>
      </c>
    </row>
    <row r="1586" spans="13:26" s="74" customFormat="1" ht="14.25" x14ac:dyDescent="0.2">
      <c r="M1586" s="154" t="str">
        <f>""</f>
        <v/>
      </c>
      <c r="N1586" s="74" t="str">
        <f>""</f>
        <v/>
      </c>
      <c r="O1586" s="154" t="s">
        <v>271</v>
      </c>
      <c r="P1586" s="74" t="str">
        <f>""</f>
        <v/>
      </c>
      <c r="Q1586" s="154" t="str">
        <f>""</f>
        <v/>
      </c>
      <c r="R1586" s="74" t="str">
        <f>""</f>
        <v/>
      </c>
      <c r="S1586" s="74" t="str">
        <f>""</f>
        <v/>
      </c>
      <c r="T1586" s="74" t="str">
        <f>""</f>
        <v/>
      </c>
      <c r="U1586" s="74" t="str">
        <f>""</f>
        <v/>
      </c>
      <c r="V1586" s="74" t="str">
        <f>""</f>
        <v/>
      </c>
      <c r="W1586" s="74" t="str">
        <f>""</f>
        <v/>
      </c>
      <c r="X1586" s="74" t="str">
        <f>""</f>
        <v/>
      </c>
      <c r="Y1586" s="74" t="str">
        <f>""</f>
        <v/>
      </c>
      <c r="Z1586" s="74" t="str">
        <f>""</f>
        <v/>
      </c>
    </row>
    <row r="1587" spans="13:26" s="74" customFormat="1" ht="14.25" x14ac:dyDescent="0.2">
      <c r="M1587" s="154" t="str">
        <f>""</f>
        <v/>
      </c>
      <c r="N1587" s="74" t="str">
        <f>""</f>
        <v/>
      </c>
      <c r="O1587" s="154" t="s">
        <v>271</v>
      </c>
      <c r="P1587" s="74" t="str">
        <f>""</f>
        <v/>
      </c>
      <c r="Q1587" s="154" t="str">
        <f>""</f>
        <v/>
      </c>
      <c r="R1587" s="74" t="str">
        <f>""</f>
        <v/>
      </c>
      <c r="S1587" s="74" t="str">
        <f>""</f>
        <v/>
      </c>
      <c r="T1587" s="74" t="str">
        <f>""</f>
        <v/>
      </c>
      <c r="U1587" s="74" t="str">
        <f>""</f>
        <v/>
      </c>
      <c r="V1587" s="74" t="str">
        <f>""</f>
        <v/>
      </c>
      <c r="W1587" s="74" t="str">
        <f>""</f>
        <v/>
      </c>
      <c r="X1587" s="74" t="str">
        <f>""</f>
        <v/>
      </c>
      <c r="Y1587" s="74" t="str">
        <f>""</f>
        <v/>
      </c>
      <c r="Z1587" s="74" t="str">
        <f>""</f>
        <v/>
      </c>
    </row>
    <row r="1588" spans="13:26" s="74" customFormat="1" ht="14.25" x14ac:dyDescent="0.2">
      <c r="M1588" s="154" t="str">
        <f>""</f>
        <v/>
      </c>
      <c r="N1588" s="74" t="str">
        <f>""</f>
        <v/>
      </c>
      <c r="O1588" s="154" t="s">
        <v>271</v>
      </c>
      <c r="P1588" s="74" t="str">
        <f>""</f>
        <v/>
      </c>
      <c r="Q1588" s="154" t="str">
        <f>""</f>
        <v/>
      </c>
      <c r="R1588" s="74" t="str">
        <f>""</f>
        <v/>
      </c>
      <c r="S1588" s="74" t="str">
        <f>""</f>
        <v/>
      </c>
      <c r="T1588" s="74" t="str">
        <f>""</f>
        <v/>
      </c>
      <c r="U1588" s="74" t="str">
        <f>""</f>
        <v/>
      </c>
      <c r="V1588" s="74" t="str">
        <f>""</f>
        <v/>
      </c>
      <c r="W1588" s="74" t="str">
        <f>""</f>
        <v/>
      </c>
      <c r="X1588" s="74" t="str">
        <f>""</f>
        <v/>
      </c>
      <c r="Y1588" s="74" t="str">
        <f>""</f>
        <v/>
      </c>
      <c r="Z1588" s="74" t="str">
        <f>""</f>
        <v/>
      </c>
    </row>
    <row r="1589" spans="13:26" s="74" customFormat="1" ht="14.25" x14ac:dyDescent="0.2">
      <c r="M1589" s="154" t="str">
        <f>""</f>
        <v/>
      </c>
      <c r="N1589" s="74" t="str">
        <f>""</f>
        <v/>
      </c>
      <c r="O1589" s="154" t="s">
        <v>271</v>
      </c>
      <c r="P1589" s="74" t="str">
        <f>""</f>
        <v/>
      </c>
      <c r="Q1589" s="154" t="str">
        <f>""</f>
        <v/>
      </c>
      <c r="R1589" s="74" t="str">
        <f>""</f>
        <v/>
      </c>
      <c r="S1589" s="74" t="str">
        <f>""</f>
        <v/>
      </c>
      <c r="T1589" s="74" t="str">
        <f>""</f>
        <v/>
      </c>
      <c r="U1589" s="74" t="str">
        <f>""</f>
        <v/>
      </c>
      <c r="V1589" s="74" t="str">
        <f>""</f>
        <v/>
      </c>
      <c r="W1589" s="74" t="str">
        <f>""</f>
        <v/>
      </c>
      <c r="X1589" s="74" t="str">
        <f>""</f>
        <v/>
      </c>
      <c r="Y1589" s="74" t="str">
        <f>""</f>
        <v/>
      </c>
      <c r="Z1589" s="74" t="str">
        <f>""</f>
        <v/>
      </c>
    </row>
    <row r="1590" spans="13:26" s="74" customFormat="1" ht="14.25" x14ac:dyDescent="0.2">
      <c r="M1590" s="154" t="str">
        <f>""</f>
        <v/>
      </c>
      <c r="N1590" s="74" t="str">
        <f>""</f>
        <v/>
      </c>
      <c r="O1590" s="154" t="s">
        <v>271</v>
      </c>
      <c r="P1590" s="74" t="str">
        <f>""</f>
        <v/>
      </c>
      <c r="Q1590" s="154" t="str">
        <f>""</f>
        <v/>
      </c>
      <c r="R1590" s="74" t="str">
        <f>""</f>
        <v/>
      </c>
      <c r="S1590" s="74" t="str">
        <f>""</f>
        <v/>
      </c>
      <c r="T1590" s="74" t="str">
        <f>""</f>
        <v/>
      </c>
      <c r="U1590" s="74" t="str">
        <f>""</f>
        <v/>
      </c>
      <c r="V1590" s="74" t="str">
        <f>""</f>
        <v/>
      </c>
      <c r="W1590" s="74" t="str">
        <f>""</f>
        <v/>
      </c>
      <c r="X1590" s="74" t="str">
        <f>""</f>
        <v/>
      </c>
      <c r="Y1590" s="74" t="str">
        <f>""</f>
        <v/>
      </c>
      <c r="Z1590" s="74" t="str">
        <f>""</f>
        <v/>
      </c>
    </row>
    <row r="1591" spans="13:26" s="74" customFormat="1" ht="14.25" x14ac:dyDescent="0.2">
      <c r="M1591" s="154" t="str">
        <f>""</f>
        <v/>
      </c>
      <c r="N1591" s="74" t="str">
        <f>""</f>
        <v/>
      </c>
      <c r="O1591" s="154" t="s">
        <v>271</v>
      </c>
      <c r="P1591" s="74" t="str">
        <f>""</f>
        <v/>
      </c>
      <c r="Q1591" s="154" t="str">
        <f>""</f>
        <v/>
      </c>
      <c r="R1591" s="74" t="str">
        <f>""</f>
        <v/>
      </c>
      <c r="S1591" s="74" t="str">
        <f>""</f>
        <v/>
      </c>
      <c r="T1591" s="74" t="str">
        <f>""</f>
        <v/>
      </c>
      <c r="U1591" s="74" t="str">
        <f>""</f>
        <v/>
      </c>
      <c r="V1591" s="74" t="str">
        <f>""</f>
        <v/>
      </c>
      <c r="W1591" s="74" t="str">
        <f>""</f>
        <v/>
      </c>
      <c r="X1591" s="74" t="str">
        <f>""</f>
        <v/>
      </c>
      <c r="Y1591" s="74" t="str">
        <f>""</f>
        <v/>
      </c>
      <c r="Z1591" s="74" t="str">
        <f>""</f>
        <v/>
      </c>
    </row>
    <row r="1592" spans="13:26" s="74" customFormat="1" ht="14.25" x14ac:dyDescent="0.2">
      <c r="M1592" s="154" t="str">
        <f>""</f>
        <v/>
      </c>
      <c r="N1592" s="74" t="str">
        <f>""</f>
        <v/>
      </c>
      <c r="O1592" s="154" t="s">
        <v>271</v>
      </c>
      <c r="P1592" s="74" t="str">
        <f>""</f>
        <v/>
      </c>
      <c r="Q1592" s="154" t="str">
        <f>""</f>
        <v/>
      </c>
      <c r="R1592" s="74" t="str">
        <f>""</f>
        <v/>
      </c>
      <c r="S1592" s="74" t="str">
        <f>""</f>
        <v/>
      </c>
      <c r="T1592" s="74" t="str">
        <f>""</f>
        <v/>
      </c>
      <c r="U1592" s="74" t="str">
        <f>""</f>
        <v/>
      </c>
      <c r="V1592" s="74" t="str">
        <f>""</f>
        <v/>
      </c>
      <c r="W1592" s="74" t="str">
        <f>""</f>
        <v/>
      </c>
      <c r="X1592" s="74" t="str">
        <f>""</f>
        <v/>
      </c>
      <c r="Y1592" s="74" t="str">
        <f>""</f>
        <v/>
      </c>
      <c r="Z1592" s="74" t="str">
        <f>""</f>
        <v/>
      </c>
    </row>
    <row r="1593" spans="13:26" s="74" customFormat="1" ht="14.25" x14ac:dyDescent="0.2">
      <c r="M1593" s="154" t="str">
        <f>""</f>
        <v/>
      </c>
      <c r="N1593" s="74" t="str">
        <f>""</f>
        <v/>
      </c>
      <c r="O1593" s="154" t="s">
        <v>271</v>
      </c>
      <c r="P1593" s="74" t="str">
        <f>""</f>
        <v/>
      </c>
      <c r="Q1593" s="154" t="str">
        <f>""</f>
        <v/>
      </c>
      <c r="R1593" s="74" t="str">
        <f>""</f>
        <v/>
      </c>
      <c r="S1593" s="74" t="str">
        <f>""</f>
        <v/>
      </c>
      <c r="T1593" s="74" t="str">
        <f>""</f>
        <v/>
      </c>
      <c r="U1593" s="74" t="str">
        <f>""</f>
        <v/>
      </c>
      <c r="V1593" s="74" t="str">
        <f>""</f>
        <v/>
      </c>
      <c r="W1593" s="74" t="str">
        <f>""</f>
        <v/>
      </c>
      <c r="X1593" s="74" t="str">
        <f>""</f>
        <v/>
      </c>
      <c r="Y1593" s="74" t="str">
        <f>""</f>
        <v/>
      </c>
      <c r="Z1593" s="74" t="str">
        <f>""</f>
        <v/>
      </c>
    </row>
    <row r="1594" spans="13:26" s="74" customFormat="1" ht="14.25" x14ac:dyDescent="0.2">
      <c r="M1594" s="154" t="str">
        <f>""</f>
        <v/>
      </c>
      <c r="N1594" s="74" t="str">
        <f>""</f>
        <v/>
      </c>
      <c r="O1594" s="154" t="s">
        <v>271</v>
      </c>
      <c r="P1594" s="74" t="str">
        <f>""</f>
        <v/>
      </c>
      <c r="Q1594" s="154" t="str">
        <f>""</f>
        <v/>
      </c>
      <c r="R1594" s="74" t="str">
        <f>""</f>
        <v/>
      </c>
      <c r="S1594" s="74" t="str">
        <f>""</f>
        <v/>
      </c>
      <c r="T1594" s="74" t="str">
        <f>""</f>
        <v/>
      </c>
      <c r="U1594" s="74" t="str">
        <f>""</f>
        <v/>
      </c>
      <c r="V1594" s="74" t="str">
        <f>""</f>
        <v/>
      </c>
      <c r="W1594" s="74" t="str">
        <f>""</f>
        <v/>
      </c>
      <c r="X1594" s="74" t="str">
        <f>""</f>
        <v/>
      </c>
      <c r="Y1594" s="74" t="str">
        <f>""</f>
        <v/>
      </c>
      <c r="Z1594" s="74" t="str">
        <f>""</f>
        <v/>
      </c>
    </row>
    <row r="1595" spans="13:26" s="74" customFormat="1" ht="14.25" x14ac:dyDescent="0.2">
      <c r="M1595" s="154" t="str">
        <f>""</f>
        <v/>
      </c>
      <c r="N1595" s="74" t="str">
        <f>""</f>
        <v/>
      </c>
      <c r="O1595" s="154" t="s">
        <v>271</v>
      </c>
      <c r="P1595" s="74" t="str">
        <f>""</f>
        <v/>
      </c>
      <c r="Q1595" s="154" t="str">
        <f>""</f>
        <v/>
      </c>
      <c r="R1595" s="74" t="str">
        <f>""</f>
        <v/>
      </c>
      <c r="S1595" s="74" t="str">
        <f>""</f>
        <v/>
      </c>
      <c r="T1595" s="74" t="str">
        <f>""</f>
        <v/>
      </c>
      <c r="U1595" s="74" t="str">
        <f>""</f>
        <v/>
      </c>
      <c r="V1595" s="74" t="str">
        <f>""</f>
        <v/>
      </c>
      <c r="W1595" s="74" t="str">
        <f>""</f>
        <v/>
      </c>
      <c r="X1595" s="74" t="str">
        <f>""</f>
        <v/>
      </c>
      <c r="Y1595" s="74" t="str">
        <f>""</f>
        <v/>
      </c>
      <c r="Z1595" s="74" t="str">
        <f>""</f>
        <v/>
      </c>
    </row>
    <row r="1596" spans="13:26" s="74" customFormat="1" ht="14.25" x14ac:dyDescent="0.2">
      <c r="M1596" s="154" t="str">
        <f>""</f>
        <v/>
      </c>
      <c r="N1596" s="74" t="str">
        <f>""</f>
        <v/>
      </c>
      <c r="O1596" s="154" t="s">
        <v>271</v>
      </c>
      <c r="P1596" s="74" t="str">
        <f>""</f>
        <v/>
      </c>
      <c r="Q1596" s="154" t="str">
        <f>""</f>
        <v/>
      </c>
      <c r="R1596" s="74" t="str">
        <f>""</f>
        <v/>
      </c>
      <c r="S1596" s="74" t="str">
        <f>""</f>
        <v/>
      </c>
      <c r="T1596" s="74" t="str">
        <f>""</f>
        <v/>
      </c>
      <c r="U1596" s="74" t="str">
        <f>""</f>
        <v/>
      </c>
      <c r="V1596" s="74" t="str">
        <f>""</f>
        <v/>
      </c>
      <c r="W1596" s="74" t="str">
        <f>""</f>
        <v/>
      </c>
      <c r="X1596" s="74" t="str">
        <f>""</f>
        <v/>
      </c>
      <c r="Y1596" s="74" t="str">
        <f>""</f>
        <v/>
      </c>
      <c r="Z1596" s="74" t="str">
        <f>""</f>
        <v/>
      </c>
    </row>
    <row r="1597" spans="13:26" s="74" customFormat="1" ht="14.25" x14ac:dyDescent="0.2">
      <c r="M1597" s="154" t="str">
        <f>""</f>
        <v/>
      </c>
      <c r="N1597" s="74" t="str">
        <f>""</f>
        <v/>
      </c>
      <c r="O1597" s="154" t="s">
        <v>271</v>
      </c>
      <c r="P1597" s="74" t="str">
        <f>""</f>
        <v/>
      </c>
      <c r="Q1597" s="154" t="str">
        <f>""</f>
        <v/>
      </c>
      <c r="R1597" s="74" t="str">
        <f>""</f>
        <v/>
      </c>
      <c r="S1597" s="74" t="str">
        <f>""</f>
        <v/>
      </c>
      <c r="T1597" s="74" t="str">
        <f>""</f>
        <v/>
      </c>
      <c r="U1597" s="74" t="str">
        <f>""</f>
        <v/>
      </c>
      <c r="V1597" s="74" t="str">
        <f>""</f>
        <v/>
      </c>
      <c r="W1597" s="74" t="str">
        <f>""</f>
        <v/>
      </c>
      <c r="X1597" s="74" t="str">
        <f>""</f>
        <v/>
      </c>
      <c r="Y1597" s="74" t="str">
        <f>""</f>
        <v/>
      </c>
      <c r="Z1597" s="74" t="str">
        <f>""</f>
        <v/>
      </c>
    </row>
    <row r="1598" spans="13:26" s="74" customFormat="1" ht="14.25" x14ac:dyDescent="0.2">
      <c r="M1598" s="154" t="str">
        <f>""</f>
        <v/>
      </c>
      <c r="N1598" s="74" t="str">
        <f>""</f>
        <v/>
      </c>
      <c r="O1598" s="154" t="s">
        <v>271</v>
      </c>
      <c r="P1598" s="74" t="str">
        <f>""</f>
        <v/>
      </c>
      <c r="Q1598" s="154" t="str">
        <f>""</f>
        <v/>
      </c>
      <c r="R1598" s="74" t="str">
        <f>""</f>
        <v/>
      </c>
      <c r="S1598" s="74" t="str">
        <f>""</f>
        <v/>
      </c>
      <c r="T1598" s="74" t="str">
        <f>""</f>
        <v/>
      </c>
      <c r="U1598" s="74" t="str">
        <f>""</f>
        <v/>
      </c>
      <c r="V1598" s="74" t="str">
        <f>""</f>
        <v/>
      </c>
      <c r="W1598" s="74" t="str">
        <f>""</f>
        <v/>
      </c>
      <c r="X1598" s="74" t="str">
        <f>""</f>
        <v/>
      </c>
      <c r="Y1598" s="74" t="str">
        <f>""</f>
        <v/>
      </c>
      <c r="Z1598" s="74" t="str">
        <f>""</f>
        <v/>
      </c>
    </row>
    <row r="1599" spans="13:26" s="74" customFormat="1" ht="14.25" x14ac:dyDescent="0.2">
      <c r="M1599" s="154" t="str">
        <f>""</f>
        <v/>
      </c>
      <c r="N1599" s="74" t="str">
        <f>""</f>
        <v/>
      </c>
      <c r="O1599" s="154" t="s">
        <v>271</v>
      </c>
      <c r="P1599" s="74" t="str">
        <f>""</f>
        <v/>
      </c>
      <c r="Q1599" s="154" t="str">
        <f>""</f>
        <v/>
      </c>
      <c r="R1599" s="74" t="str">
        <f>""</f>
        <v/>
      </c>
      <c r="S1599" s="74" t="str">
        <f>""</f>
        <v/>
      </c>
      <c r="T1599" s="74" t="str">
        <f>""</f>
        <v/>
      </c>
      <c r="U1599" s="74" t="str">
        <f>""</f>
        <v/>
      </c>
      <c r="V1599" s="74" t="str">
        <f>""</f>
        <v/>
      </c>
      <c r="W1599" s="74" t="str">
        <f>""</f>
        <v/>
      </c>
      <c r="X1599" s="74" t="str">
        <f>""</f>
        <v/>
      </c>
      <c r="Y1599" s="74" t="str">
        <f>""</f>
        <v/>
      </c>
      <c r="Z1599" s="74" t="str">
        <f>""</f>
        <v/>
      </c>
    </row>
    <row r="1600" spans="13:26" s="74" customFormat="1" ht="14.25" x14ac:dyDescent="0.2">
      <c r="M1600" s="154" t="str">
        <f>""</f>
        <v/>
      </c>
      <c r="N1600" s="74" t="str">
        <f>""</f>
        <v/>
      </c>
      <c r="O1600" s="154" t="s">
        <v>271</v>
      </c>
      <c r="P1600" s="74" t="str">
        <f>""</f>
        <v/>
      </c>
      <c r="Q1600" s="154" t="str">
        <f>""</f>
        <v/>
      </c>
      <c r="R1600" s="74" t="str">
        <f>""</f>
        <v/>
      </c>
      <c r="S1600" s="74" t="str">
        <f>""</f>
        <v/>
      </c>
      <c r="T1600" s="74" t="str">
        <f>""</f>
        <v/>
      </c>
      <c r="U1600" s="74" t="str">
        <f>""</f>
        <v/>
      </c>
      <c r="V1600" s="74" t="str">
        <f>""</f>
        <v/>
      </c>
      <c r="W1600" s="74" t="str">
        <f>""</f>
        <v/>
      </c>
      <c r="X1600" s="74" t="str">
        <f>""</f>
        <v/>
      </c>
      <c r="Y1600" s="74" t="str">
        <f>""</f>
        <v/>
      </c>
      <c r="Z1600" s="74" t="str">
        <f>""</f>
        <v/>
      </c>
    </row>
    <row r="1601" spans="13:26" s="74" customFormat="1" ht="14.25" x14ac:dyDescent="0.2">
      <c r="M1601" s="154" t="str">
        <f>""</f>
        <v/>
      </c>
      <c r="N1601" s="74" t="str">
        <f>""</f>
        <v/>
      </c>
      <c r="O1601" s="154" t="s">
        <v>271</v>
      </c>
      <c r="P1601" s="74" t="str">
        <f>""</f>
        <v/>
      </c>
      <c r="Q1601" s="154" t="str">
        <f>""</f>
        <v/>
      </c>
      <c r="R1601" s="74" t="str">
        <f>""</f>
        <v/>
      </c>
      <c r="S1601" s="74" t="str">
        <f>""</f>
        <v/>
      </c>
      <c r="T1601" s="74" t="str">
        <f>""</f>
        <v/>
      </c>
      <c r="U1601" s="74" t="str">
        <f>""</f>
        <v/>
      </c>
      <c r="V1601" s="74" t="str">
        <f>""</f>
        <v/>
      </c>
      <c r="W1601" s="74" t="str">
        <f>""</f>
        <v/>
      </c>
      <c r="X1601" s="74" t="str">
        <f>""</f>
        <v/>
      </c>
      <c r="Y1601" s="74" t="str">
        <f>""</f>
        <v/>
      </c>
      <c r="Z1601" s="74" t="str">
        <f>""</f>
        <v/>
      </c>
    </row>
    <row r="1602" spans="13:26" s="74" customFormat="1" ht="14.25" x14ac:dyDescent="0.2">
      <c r="M1602" s="154" t="str">
        <f>""</f>
        <v/>
      </c>
      <c r="N1602" s="74" t="str">
        <f>""</f>
        <v/>
      </c>
      <c r="O1602" s="154" t="s">
        <v>271</v>
      </c>
      <c r="P1602" s="74" t="str">
        <f>""</f>
        <v/>
      </c>
      <c r="Q1602" s="154" t="str">
        <f>""</f>
        <v/>
      </c>
      <c r="R1602" s="74" t="str">
        <f>""</f>
        <v/>
      </c>
      <c r="S1602" s="74" t="str">
        <f>""</f>
        <v/>
      </c>
      <c r="T1602" s="74" t="str">
        <f>""</f>
        <v/>
      </c>
      <c r="U1602" s="74" t="str">
        <f>""</f>
        <v/>
      </c>
      <c r="V1602" s="74" t="str">
        <f>""</f>
        <v/>
      </c>
      <c r="W1602" s="74" t="str">
        <f>""</f>
        <v/>
      </c>
      <c r="X1602" s="74" t="str">
        <f>""</f>
        <v/>
      </c>
      <c r="Y1602" s="74" t="str">
        <f>""</f>
        <v/>
      </c>
      <c r="Z1602" s="74" t="str">
        <f>""</f>
        <v/>
      </c>
    </row>
    <row r="1603" spans="13:26" s="74" customFormat="1" ht="14.25" x14ac:dyDescent="0.2">
      <c r="M1603" s="154" t="str">
        <f>""</f>
        <v/>
      </c>
      <c r="N1603" s="74" t="str">
        <f>""</f>
        <v/>
      </c>
      <c r="O1603" s="154" t="s">
        <v>271</v>
      </c>
      <c r="P1603" s="74" t="str">
        <f>""</f>
        <v/>
      </c>
      <c r="Q1603" s="154" t="str">
        <f>""</f>
        <v/>
      </c>
      <c r="R1603" s="74" t="str">
        <f>""</f>
        <v/>
      </c>
      <c r="S1603" s="74" t="str">
        <f>""</f>
        <v/>
      </c>
      <c r="T1603" s="74" t="str">
        <f>""</f>
        <v/>
      </c>
      <c r="U1603" s="74" t="str">
        <f>""</f>
        <v/>
      </c>
      <c r="V1603" s="74" t="str">
        <f>""</f>
        <v/>
      </c>
      <c r="W1603" s="74" t="str">
        <f>""</f>
        <v/>
      </c>
      <c r="X1603" s="74" t="str">
        <f>""</f>
        <v/>
      </c>
      <c r="Y1603" s="74" t="str">
        <f>""</f>
        <v/>
      </c>
      <c r="Z1603" s="74" t="str">
        <f>""</f>
        <v/>
      </c>
    </row>
    <row r="1604" spans="13:26" s="74" customFormat="1" ht="14.25" x14ac:dyDescent="0.2">
      <c r="M1604" s="154" t="str">
        <f>""</f>
        <v/>
      </c>
      <c r="N1604" s="74" t="str">
        <f>""</f>
        <v/>
      </c>
      <c r="O1604" s="154" t="s">
        <v>271</v>
      </c>
      <c r="P1604" s="74" t="str">
        <f>""</f>
        <v/>
      </c>
      <c r="Q1604" s="154" t="str">
        <f>""</f>
        <v/>
      </c>
      <c r="R1604" s="74" t="str">
        <f>""</f>
        <v/>
      </c>
      <c r="S1604" s="74" t="str">
        <f>""</f>
        <v/>
      </c>
      <c r="T1604" s="74" t="str">
        <f>""</f>
        <v/>
      </c>
      <c r="U1604" s="74" t="str">
        <f>""</f>
        <v/>
      </c>
      <c r="V1604" s="74" t="str">
        <f>""</f>
        <v/>
      </c>
      <c r="W1604" s="74" t="str">
        <f>""</f>
        <v/>
      </c>
      <c r="X1604" s="74" t="str">
        <f>""</f>
        <v/>
      </c>
      <c r="Y1604" s="74" t="str">
        <f>""</f>
        <v/>
      </c>
      <c r="Z1604" s="74" t="str">
        <f>""</f>
        <v/>
      </c>
    </row>
    <row r="1605" spans="13:26" s="74" customFormat="1" ht="14.25" x14ac:dyDescent="0.2">
      <c r="M1605" s="154" t="str">
        <f>""</f>
        <v/>
      </c>
      <c r="N1605" s="74" t="str">
        <f>""</f>
        <v/>
      </c>
      <c r="O1605" s="154" t="s">
        <v>271</v>
      </c>
      <c r="P1605" s="74" t="str">
        <f>""</f>
        <v/>
      </c>
      <c r="Q1605" s="154" t="str">
        <f>""</f>
        <v/>
      </c>
      <c r="R1605" s="74" t="str">
        <f>""</f>
        <v/>
      </c>
      <c r="S1605" s="74" t="str">
        <f>""</f>
        <v/>
      </c>
      <c r="T1605" s="74" t="str">
        <f>""</f>
        <v/>
      </c>
      <c r="U1605" s="74" t="str">
        <f>""</f>
        <v/>
      </c>
      <c r="V1605" s="74" t="str">
        <f>""</f>
        <v/>
      </c>
      <c r="W1605" s="74" t="str">
        <f>""</f>
        <v/>
      </c>
      <c r="X1605" s="74" t="str">
        <f>""</f>
        <v/>
      </c>
      <c r="Y1605" s="74" t="str">
        <f>""</f>
        <v/>
      </c>
      <c r="Z1605" s="74" t="str">
        <f>""</f>
        <v/>
      </c>
    </row>
    <row r="1606" spans="13:26" s="74" customFormat="1" ht="14.25" x14ac:dyDescent="0.2">
      <c r="M1606" s="154" t="str">
        <f>""</f>
        <v/>
      </c>
      <c r="N1606" s="74" t="str">
        <f>""</f>
        <v/>
      </c>
      <c r="O1606" s="154" t="s">
        <v>271</v>
      </c>
      <c r="P1606" s="74" t="str">
        <f>""</f>
        <v/>
      </c>
      <c r="Q1606" s="154" t="str">
        <f>""</f>
        <v/>
      </c>
      <c r="R1606" s="74" t="str">
        <f>""</f>
        <v/>
      </c>
      <c r="S1606" s="74" t="str">
        <f>""</f>
        <v/>
      </c>
      <c r="T1606" s="74" t="str">
        <f>""</f>
        <v/>
      </c>
      <c r="U1606" s="74" t="str">
        <f>""</f>
        <v/>
      </c>
      <c r="V1606" s="74" t="str">
        <f>""</f>
        <v/>
      </c>
      <c r="W1606" s="74" t="str">
        <f>""</f>
        <v/>
      </c>
      <c r="X1606" s="74" t="str">
        <f>""</f>
        <v/>
      </c>
      <c r="Y1606" s="74" t="str">
        <f>""</f>
        <v/>
      </c>
      <c r="Z1606" s="74" t="str">
        <f>""</f>
        <v/>
      </c>
    </row>
    <row r="1607" spans="13:26" s="74" customFormat="1" ht="14.25" x14ac:dyDescent="0.2">
      <c r="M1607" s="154" t="str">
        <f>""</f>
        <v/>
      </c>
      <c r="N1607" s="74" t="str">
        <f>""</f>
        <v/>
      </c>
      <c r="O1607" s="154" t="s">
        <v>271</v>
      </c>
      <c r="P1607" s="74" t="str">
        <f>""</f>
        <v/>
      </c>
      <c r="Q1607" s="154" t="str">
        <f>""</f>
        <v/>
      </c>
      <c r="R1607" s="74" t="str">
        <f>""</f>
        <v/>
      </c>
      <c r="S1607" s="74" t="str">
        <f>""</f>
        <v/>
      </c>
      <c r="T1607" s="74" t="str">
        <f>""</f>
        <v/>
      </c>
      <c r="U1607" s="74" t="str">
        <f>""</f>
        <v/>
      </c>
      <c r="V1607" s="74" t="str">
        <f>""</f>
        <v/>
      </c>
      <c r="W1607" s="74" t="str">
        <f>""</f>
        <v/>
      </c>
      <c r="X1607" s="74" t="str">
        <f>""</f>
        <v/>
      </c>
      <c r="Y1607" s="74" t="str">
        <f>""</f>
        <v/>
      </c>
      <c r="Z1607" s="74" t="str">
        <f>""</f>
        <v/>
      </c>
    </row>
    <row r="1608" spans="13:26" s="74" customFormat="1" ht="14.25" x14ac:dyDescent="0.2">
      <c r="M1608" s="154" t="str">
        <f>""</f>
        <v/>
      </c>
      <c r="N1608" s="74" t="str">
        <f>""</f>
        <v/>
      </c>
      <c r="O1608" s="154" t="s">
        <v>271</v>
      </c>
      <c r="P1608" s="74" t="str">
        <f>""</f>
        <v/>
      </c>
      <c r="Q1608" s="154" t="str">
        <f>""</f>
        <v/>
      </c>
      <c r="R1608" s="74" t="str">
        <f>""</f>
        <v/>
      </c>
      <c r="S1608" s="74" t="str">
        <f>""</f>
        <v/>
      </c>
      <c r="T1608" s="74" t="str">
        <f>""</f>
        <v/>
      </c>
      <c r="U1608" s="74" t="str">
        <f>""</f>
        <v/>
      </c>
      <c r="V1608" s="74" t="str">
        <f>""</f>
        <v/>
      </c>
      <c r="W1608" s="74" t="str">
        <f>""</f>
        <v/>
      </c>
      <c r="X1608" s="74" t="str">
        <f>""</f>
        <v/>
      </c>
      <c r="Y1608" s="74" t="str">
        <f>""</f>
        <v/>
      </c>
      <c r="Z1608" s="74" t="str">
        <f>""</f>
        <v/>
      </c>
    </row>
    <row r="1609" spans="13:26" s="74" customFormat="1" ht="14.25" x14ac:dyDescent="0.2">
      <c r="M1609" s="154" t="str">
        <f>""</f>
        <v/>
      </c>
      <c r="N1609" s="74" t="str">
        <f>""</f>
        <v/>
      </c>
      <c r="O1609" s="154" t="s">
        <v>271</v>
      </c>
      <c r="P1609" s="74" t="str">
        <f>""</f>
        <v/>
      </c>
      <c r="Q1609" s="154" t="str">
        <f>""</f>
        <v/>
      </c>
      <c r="R1609" s="74" t="str">
        <f>""</f>
        <v/>
      </c>
      <c r="S1609" s="74" t="str">
        <f>""</f>
        <v/>
      </c>
      <c r="T1609" s="74" t="str">
        <f>""</f>
        <v/>
      </c>
      <c r="U1609" s="74" t="str">
        <f>""</f>
        <v/>
      </c>
      <c r="V1609" s="74" t="str">
        <f>""</f>
        <v/>
      </c>
      <c r="W1609" s="74" t="str">
        <f>""</f>
        <v/>
      </c>
      <c r="X1609" s="74" t="str">
        <f>""</f>
        <v/>
      </c>
      <c r="Y1609" s="74" t="str">
        <f>""</f>
        <v/>
      </c>
      <c r="Z1609" s="74" t="str">
        <f>""</f>
        <v/>
      </c>
    </row>
    <row r="1610" spans="13:26" s="74" customFormat="1" ht="14.25" x14ac:dyDescent="0.2">
      <c r="M1610" s="154" t="str">
        <f>""</f>
        <v/>
      </c>
      <c r="N1610" s="74" t="str">
        <f>""</f>
        <v/>
      </c>
      <c r="O1610" s="154" t="s">
        <v>271</v>
      </c>
      <c r="P1610" s="74" t="str">
        <f>""</f>
        <v/>
      </c>
      <c r="Q1610" s="154" t="str">
        <f>""</f>
        <v/>
      </c>
      <c r="R1610" s="74" t="str">
        <f>""</f>
        <v/>
      </c>
      <c r="S1610" s="74" t="str">
        <f>""</f>
        <v/>
      </c>
      <c r="T1610" s="74" t="str">
        <f>""</f>
        <v/>
      </c>
      <c r="U1610" s="74" t="str">
        <f>""</f>
        <v/>
      </c>
      <c r="V1610" s="74" t="str">
        <f>""</f>
        <v/>
      </c>
      <c r="W1610" s="74" t="str">
        <f>""</f>
        <v/>
      </c>
      <c r="X1610" s="74" t="str">
        <f>""</f>
        <v/>
      </c>
      <c r="Y1610" s="74" t="str">
        <f>""</f>
        <v/>
      </c>
      <c r="Z1610" s="74" t="str">
        <f>""</f>
        <v/>
      </c>
    </row>
    <row r="1611" spans="13:26" s="74" customFormat="1" ht="14.25" x14ac:dyDescent="0.2">
      <c r="M1611" s="154" t="str">
        <f>""</f>
        <v/>
      </c>
      <c r="N1611" s="74" t="str">
        <f>""</f>
        <v/>
      </c>
      <c r="O1611" s="154" t="s">
        <v>271</v>
      </c>
      <c r="P1611" s="74" t="str">
        <f>""</f>
        <v/>
      </c>
      <c r="Q1611" s="154" t="str">
        <f>""</f>
        <v/>
      </c>
      <c r="R1611" s="74" t="str">
        <f>""</f>
        <v/>
      </c>
      <c r="S1611" s="74" t="str">
        <f>""</f>
        <v/>
      </c>
      <c r="T1611" s="74" t="str">
        <f>""</f>
        <v/>
      </c>
      <c r="U1611" s="74" t="str">
        <f>""</f>
        <v/>
      </c>
      <c r="V1611" s="74" t="str">
        <f>""</f>
        <v/>
      </c>
      <c r="W1611" s="74" t="str">
        <f>""</f>
        <v/>
      </c>
      <c r="X1611" s="74" t="str">
        <f>""</f>
        <v/>
      </c>
      <c r="Y1611" s="74" t="str">
        <f>""</f>
        <v/>
      </c>
      <c r="Z1611" s="74" t="str">
        <f>""</f>
        <v/>
      </c>
    </row>
    <row r="1612" spans="13:26" s="74" customFormat="1" ht="14.25" x14ac:dyDescent="0.2">
      <c r="M1612" s="154" t="str">
        <f>""</f>
        <v/>
      </c>
      <c r="N1612" s="74" t="str">
        <f>""</f>
        <v/>
      </c>
      <c r="O1612" s="154" t="s">
        <v>271</v>
      </c>
      <c r="P1612" s="74" t="str">
        <f>""</f>
        <v/>
      </c>
      <c r="Q1612" s="154" t="str">
        <f>""</f>
        <v/>
      </c>
      <c r="R1612" s="74" t="str">
        <f>""</f>
        <v/>
      </c>
      <c r="S1612" s="74" t="str">
        <f>""</f>
        <v/>
      </c>
      <c r="T1612" s="74" t="str">
        <f>""</f>
        <v/>
      </c>
      <c r="U1612" s="74" t="str">
        <f>""</f>
        <v/>
      </c>
      <c r="V1612" s="74" t="str">
        <f>""</f>
        <v/>
      </c>
      <c r="W1612" s="74" t="str">
        <f>""</f>
        <v/>
      </c>
      <c r="X1612" s="74" t="str">
        <f>""</f>
        <v/>
      </c>
      <c r="Y1612" s="74" t="str">
        <f>""</f>
        <v/>
      </c>
      <c r="Z1612" s="74" t="str">
        <f>""</f>
        <v/>
      </c>
    </row>
    <row r="1613" spans="13:26" s="74" customFormat="1" ht="14.25" x14ac:dyDescent="0.2">
      <c r="M1613" s="154" t="str">
        <f>""</f>
        <v/>
      </c>
      <c r="N1613" s="74" t="str">
        <f>""</f>
        <v/>
      </c>
      <c r="O1613" s="154" t="s">
        <v>271</v>
      </c>
      <c r="P1613" s="74" t="str">
        <f>""</f>
        <v/>
      </c>
      <c r="Q1613" s="154" t="str">
        <f>""</f>
        <v/>
      </c>
      <c r="R1613" s="74" t="str">
        <f>""</f>
        <v/>
      </c>
      <c r="S1613" s="74" t="str">
        <f>""</f>
        <v/>
      </c>
      <c r="T1613" s="74" t="str">
        <f>""</f>
        <v/>
      </c>
      <c r="U1613" s="74" t="str">
        <f>""</f>
        <v/>
      </c>
      <c r="V1613" s="74" t="str">
        <f>""</f>
        <v/>
      </c>
      <c r="W1613" s="74" t="str">
        <f>""</f>
        <v/>
      </c>
      <c r="X1613" s="74" t="str">
        <f>""</f>
        <v/>
      </c>
      <c r="Y1613" s="74" t="str">
        <f>""</f>
        <v/>
      </c>
      <c r="Z1613" s="74" t="str">
        <f>""</f>
        <v/>
      </c>
    </row>
    <row r="1614" spans="13:26" s="74" customFormat="1" ht="14.25" x14ac:dyDescent="0.2">
      <c r="M1614" s="154" t="str">
        <f>""</f>
        <v/>
      </c>
      <c r="N1614" s="74" t="str">
        <f>""</f>
        <v/>
      </c>
      <c r="O1614" s="154" t="s">
        <v>271</v>
      </c>
      <c r="P1614" s="74" t="str">
        <f>""</f>
        <v/>
      </c>
      <c r="Q1614" s="154" t="str">
        <f>""</f>
        <v/>
      </c>
      <c r="R1614" s="74" t="str">
        <f>""</f>
        <v/>
      </c>
      <c r="S1614" s="74" t="str">
        <f>""</f>
        <v/>
      </c>
      <c r="T1614" s="74" t="str">
        <f>""</f>
        <v/>
      </c>
      <c r="U1614" s="74" t="str">
        <f>""</f>
        <v/>
      </c>
      <c r="V1614" s="74" t="str">
        <f>""</f>
        <v/>
      </c>
      <c r="W1614" s="74" t="str">
        <f>""</f>
        <v/>
      </c>
      <c r="X1614" s="74" t="str">
        <f>""</f>
        <v/>
      </c>
      <c r="Y1614" s="74" t="str">
        <f>""</f>
        <v/>
      </c>
      <c r="Z1614" s="74" t="str">
        <f>""</f>
        <v/>
      </c>
    </row>
    <row r="1615" spans="13:26" s="74" customFormat="1" ht="14.25" x14ac:dyDescent="0.2">
      <c r="M1615" s="154" t="str">
        <f>""</f>
        <v/>
      </c>
      <c r="N1615" s="74" t="str">
        <f>""</f>
        <v/>
      </c>
      <c r="O1615" s="154" t="s">
        <v>271</v>
      </c>
      <c r="P1615" s="74" t="str">
        <f>""</f>
        <v/>
      </c>
      <c r="Q1615" s="154" t="str">
        <f>""</f>
        <v/>
      </c>
      <c r="R1615" s="74" t="str">
        <f>""</f>
        <v/>
      </c>
      <c r="S1615" s="74" t="str">
        <f>""</f>
        <v/>
      </c>
      <c r="T1615" s="74" t="str">
        <f>""</f>
        <v/>
      </c>
      <c r="U1615" s="74" t="str">
        <f>""</f>
        <v/>
      </c>
      <c r="V1615" s="74" t="str">
        <f>""</f>
        <v/>
      </c>
      <c r="W1615" s="74" t="str">
        <f>""</f>
        <v/>
      </c>
      <c r="X1615" s="74" t="str">
        <f>""</f>
        <v/>
      </c>
      <c r="Y1615" s="74" t="str">
        <f>""</f>
        <v/>
      </c>
      <c r="Z1615" s="74" t="str">
        <f>""</f>
        <v/>
      </c>
    </row>
    <row r="1616" spans="13:26" s="74" customFormat="1" ht="14.25" x14ac:dyDescent="0.2">
      <c r="M1616" s="154" t="str">
        <f>""</f>
        <v/>
      </c>
      <c r="N1616" s="74" t="str">
        <f>""</f>
        <v/>
      </c>
      <c r="O1616" s="154" t="s">
        <v>271</v>
      </c>
      <c r="P1616" s="74" t="str">
        <f>""</f>
        <v/>
      </c>
      <c r="Q1616" s="154" t="str">
        <f>""</f>
        <v/>
      </c>
      <c r="R1616" s="74" t="str">
        <f>""</f>
        <v/>
      </c>
      <c r="S1616" s="74" t="str">
        <f>""</f>
        <v/>
      </c>
      <c r="T1616" s="74" t="str">
        <f>""</f>
        <v/>
      </c>
      <c r="U1616" s="74" t="str">
        <f>""</f>
        <v/>
      </c>
      <c r="V1616" s="74" t="str">
        <f>""</f>
        <v/>
      </c>
      <c r="W1616" s="74" t="str">
        <f>""</f>
        <v/>
      </c>
      <c r="X1616" s="74" t="str">
        <f>""</f>
        <v/>
      </c>
      <c r="Y1616" s="74" t="str">
        <f>""</f>
        <v/>
      </c>
      <c r="Z1616" s="74" t="str">
        <f>""</f>
        <v/>
      </c>
    </row>
    <row r="1617" spans="13:26" s="74" customFormat="1" ht="14.25" x14ac:dyDescent="0.2">
      <c r="M1617" s="154" t="str">
        <f>""</f>
        <v/>
      </c>
      <c r="N1617" s="74" t="str">
        <f>""</f>
        <v/>
      </c>
      <c r="O1617" s="154" t="s">
        <v>271</v>
      </c>
      <c r="P1617" s="74" t="str">
        <f>""</f>
        <v/>
      </c>
      <c r="Q1617" s="154" t="str">
        <f>""</f>
        <v/>
      </c>
      <c r="R1617" s="74" t="str">
        <f>""</f>
        <v/>
      </c>
      <c r="S1617" s="74" t="str">
        <f>""</f>
        <v/>
      </c>
      <c r="T1617" s="74" t="str">
        <f>""</f>
        <v/>
      </c>
      <c r="U1617" s="74" t="str">
        <f>""</f>
        <v/>
      </c>
      <c r="V1617" s="74" t="str">
        <f>""</f>
        <v/>
      </c>
      <c r="W1617" s="74" t="str">
        <f>""</f>
        <v/>
      </c>
      <c r="X1617" s="74" t="str">
        <f>""</f>
        <v/>
      </c>
      <c r="Y1617" s="74" t="str">
        <f>""</f>
        <v/>
      </c>
      <c r="Z1617" s="74" t="str">
        <f>""</f>
        <v/>
      </c>
    </row>
    <row r="1618" spans="13:26" s="74" customFormat="1" ht="14.25" x14ac:dyDescent="0.2">
      <c r="M1618" s="154" t="str">
        <f>""</f>
        <v/>
      </c>
      <c r="N1618" s="74" t="str">
        <f>""</f>
        <v/>
      </c>
      <c r="O1618" s="154" t="s">
        <v>271</v>
      </c>
      <c r="P1618" s="74" t="str">
        <f>""</f>
        <v/>
      </c>
      <c r="Q1618" s="154" t="str">
        <f>""</f>
        <v/>
      </c>
      <c r="R1618" s="74" t="str">
        <f>""</f>
        <v/>
      </c>
      <c r="S1618" s="74" t="str">
        <f>""</f>
        <v/>
      </c>
      <c r="T1618" s="74" t="str">
        <f>""</f>
        <v/>
      </c>
      <c r="U1618" s="74" t="str">
        <f>""</f>
        <v/>
      </c>
      <c r="V1618" s="74" t="str">
        <f>""</f>
        <v/>
      </c>
      <c r="W1618" s="74" t="str">
        <f>""</f>
        <v/>
      </c>
      <c r="X1618" s="74" t="str">
        <f>""</f>
        <v/>
      </c>
      <c r="Y1618" s="74" t="str">
        <f>""</f>
        <v/>
      </c>
      <c r="Z1618" s="74" t="str">
        <f>""</f>
        <v/>
      </c>
    </row>
    <row r="1619" spans="13:26" s="74" customFormat="1" ht="14.25" x14ac:dyDescent="0.2">
      <c r="M1619" s="154" t="str">
        <f>""</f>
        <v/>
      </c>
      <c r="N1619" s="74" t="str">
        <f>""</f>
        <v/>
      </c>
      <c r="O1619" s="154" t="s">
        <v>271</v>
      </c>
      <c r="P1619" s="74" t="str">
        <f>""</f>
        <v/>
      </c>
      <c r="Q1619" s="154" t="str">
        <f>""</f>
        <v/>
      </c>
      <c r="R1619" s="74" t="str">
        <f>""</f>
        <v/>
      </c>
      <c r="S1619" s="74" t="str">
        <f>""</f>
        <v/>
      </c>
      <c r="T1619" s="74" t="str">
        <f>""</f>
        <v/>
      </c>
      <c r="U1619" s="74" t="str">
        <f>""</f>
        <v/>
      </c>
      <c r="V1619" s="74" t="str">
        <f>""</f>
        <v/>
      </c>
      <c r="W1619" s="74" t="str">
        <f>""</f>
        <v/>
      </c>
      <c r="X1619" s="74" t="str">
        <f>""</f>
        <v/>
      </c>
      <c r="Y1619" s="74" t="str">
        <f>""</f>
        <v/>
      </c>
      <c r="Z1619" s="74" t="str">
        <f>""</f>
        <v/>
      </c>
    </row>
    <row r="1620" spans="13:26" s="74" customFormat="1" ht="14.25" x14ac:dyDescent="0.2">
      <c r="M1620" s="154" t="str">
        <f>""</f>
        <v/>
      </c>
      <c r="N1620" s="74" t="str">
        <f>""</f>
        <v/>
      </c>
      <c r="O1620" s="154" t="s">
        <v>271</v>
      </c>
      <c r="P1620" s="74" t="str">
        <f>""</f>
        <v/>
      </c>
      <c r="Q1620" s="154" t="str">
        <f>""</f>
        <v/>
      </c>
      <c r="R1620" s="74" t="str">
        <f>""</f>
        <v/>
      </c>
      <c r="S1620" s="74" t="str">
        <f>""</f>
        <v/>
      </c>
      <c r="T1620" s="74" t="str">
        <f>""</f>
        <v/>
      </c>
      <c r="U1620" s="74" t="str">
        <f>""</f>
        <v/>
      </c>
      <c r="V1620" s="74" t="str">
        <f>""</f>
        <v/>
      </c>
      <c r="W1620" s="74" t="str">
        <f>""</f>
        <v/>
      </c>
      <c r="X1620" s="74" t="str">
        <f>""</f>
        <v/>
      </c>
      <c r="Y1620" s="74" t="str">
        <f>""</f>
        <v/>
      </c>
      <c r="Z1620" s="74" t="str">
        <f>""</f>
        <v/>
      </c>
    </row>
    <row r="1621" spans="13:26" s="74" customFormat="1" ht="14.25" x14ac:dyDescent="0.2">
      <c r="M1621" s="154" t="str">
        <f>""</f>
        <v/>
      </c>
      <c r="N1621" s="74" t="str">
        <f>""</f>
        <v/>
      </c>
      <c r="O1621" s="154" t="s">
        <v>271</v>
      </c>
      <c r="P1621" s="74" t="str">
        <f>""</f>
        <v/>
      </c>
      <c r="Q1621" s="154" t="str">
        <f>""</f>
        <v/>
      </c>
      <c r="R1621" s="74" t="str">
        <f>""</f>
        <v/>
      </c>
      <c r="S1621" s="74" t="str">
        <f>""</f>
        <v/>
      </c>
      <c r="T1621" s="74" t="str">
        <f>""</f>
        <v/>
      </c>
      <c r="U1621" s="74" t="str">
        <f>""</f>
        <v/>
      </c>
      <c r="V1621" s="74" t="str">
        <f>""</f>
        <v/>
      </c>
      <c r="W1621" s="74" t="str">
        <f>""</f>
        <v/>
      </c>
      <c r="X1621" s="74" t="str">
        <f>""</f>
        <v/>
      </c>
      <c r="Y1621" s="74" t="str">
        <f>""</f>
        <v/>
      </c>
      <c r="Z1621" s="74" t="str">
        <f>""</f>
        <v/>
      </c>
    </row>
    <row r="1622" spans="13:26" s="74" customFormat="1" ht="14.25" x14ac:dyDescent="0.2">
      <c r="M1622" s="154" t="str">
        <f>""</f>
        <v/>
      </c>
      <c r="N1622" s="74" t="str">
        <f>""</f>
        <v/>
      </c>
      <c r="O1622" s="154" t="s">
        <v>271</v>
      </c>
      <c r="P1622" s="74" t="str">
        <f>""</f>
        <v/>
      </c>
      <c r="Q1622" s="154" t="str">
        <f>""</f>
        <v/>
      </c>
      <c r="R1622" s="74" t="str">
        <f>""</f>
        <v/>
      </c>
      <c r="S1622" s="74" t="str">
        <f>""</f>
        <v/>
      </c>
      <c r="T1622" s="74" t="str">
        <f>""</f>
        <v/>
      </c>
      <c r="U1622" s="74" t="str">
        <f>""</f>
        <v/>
      </c>
      <c r="V1622" s="74" t="str">
        <f>""</f>
        <v/>
      </c>
      <c r="W1622" s="74" t="str">
        <f>""</f>
        <v/>
      </c>
      <c r="X1622" s="74" t="str">
        <f>""</f>
        <v/>
      </c>
      <c r="Y1622" s="74" t="str">
        <f>""</f>
        <v/>
      </c>
      <c r="Z1622" s="74" t="str">
        <f>""</f>
        <v/>
      </c>
    </row>
    <row r="1623" spans="13:26" s="74" customFormat="1" ht="14.25" x14ac:dyDescent="0.2">
      <c r="M1623" s="154" t="str">
        <f>""</f>
        <v/>
      </c>
      <c r="N1623" s="74" t="str">
        <f>""</f>
        <v/>
      </c>
      <c r="O1623" s="154" t="s">
        <v>271</v>
      </c>
      <c r="P1623" s="74" t="str">
        <f>""</f>
        <v/>
      </c>
      <c r="Q1623" s="154" t="str">
        <f>""</f>
        <v/>
      </c>
      <c r="R1623" s="74" t="str">
        <f>""</f>
        <v/>
      </c>
      <c r="S1623" s="74" t="str">
        <f>""</f>
        <v/>
      </c>
      <c r="T1623" s="74" t="str">
        <f>""</f>
        <v/>
      </c>
      <c r="U1623" s="74" t="str">
        <f>""</f>
        <v/>
      </c>
      <c r="V1623" s="74" t="str">
        <f>""</f>
        <v/>
      </c>
      <c r="W1623" s="74" t="str">
        <f>""</f>
        <v/>
      </c>
      <c r="X1623" s="74" t="str">
        <f>""</f>
        <v/>
      </c>
      <c r="Y1623" s="74" t="str">
        <f>""</f>
        <v/>
      </c>
      <c r="Z1623" s="74" t="str">
        <f>""</f>
        <v/>
      </c>
    </row>
    <row r="1624" spans="13:26" s="74" customFormat="1" ht="14.25" x14ac:dyDescent="0.2">
      <c r="M1624" s="154" t="str">
        <f>""</f>
        <v/>
      </c>
      <c r="N1624" s="74" t="str">
        <f>""</f>
        <v/>
      </c>
      <c r="O1624" s="154" t="s">
        <v>271</v>
      </c>
      <c r="P1624" s="74" t="str">
        <f>""</f>
        <v/>
      </c>
      <c r="Q1624" s="154" t="str">
        <f>""</f>
        <v/>
      </c>
      <c r="R1624" s="74" t="str">
        <f>""</f>
        <v/>
      </c>
      <c r="S1624" s="74" t="str">
        <f>""</f>
        <v/>
      </c>
      <c r="T1624" s="74" t="str">
        <f>""</f>
        <v/>
      </c>
      <c r="U1624" s="74" t="str">
        <f>""</f>
        <v/>
      </c>
      <c r="V1624" s="74" t="str">
        <f>""</f>
        <v/>
      </c>
      <c r="W1624" s="74" t="str">
        <f>""</f>
        <v/>
      </c>
      <c r="X1624" s="74" t="str">
        <f>""</f>
        <v/>
      </c>
      <c r="Y1624" s="74" t="str">
        <f>""</f>
        <v/>
      </c>
      <c r="Z1624" s="74" t="str">
        <f>""</f>
        <v/>
      </c>
    </row>
    <row r="1625" spans="13:26" s="74" customFormat="1" ht="14.25" x14ac:dyDescent="0.2">
      <c r="M1625" s="154" t="str">
        <f>""</f>
        <v/>
      </c>
      <c r="N1625" s="74" t="str">
        <f>""</f>
        <v/>
      </c>
      <c r="O1625" s="154" t="s">
        <v>271</v>
      </c>
      <c r="P1625" s="74" t="str">
        <f>""</f>
        <v/>
      </c>
      <c r="Q1625" s="154" t="str">
        <f>""</f>
        <v/>
      </c>
      <c r="R1625" s="74" t="str">
        <f>""</f>
        <v/>
      </c>
      <c r="S1625" s="74" t="str">
        <f>""</f>
        <v/>
      </c>
      <c r="T1625" s="74" t="str">
        <f>""</f>
        <v/>
      </c>
      <c r="U1625" s="74" t="str">
        <f>""</f>
        <v/>
      </c>
      <c r="V1625" s="74" t="str">
        <f>""</f>
        <v/>
      </c>
      <c r="W1625" s="74" t="str">
        <f>""</f>
        <v/>
      </c>
      <c r="X1625" s="74" t="str">
        <f>""</f>
        <v/>
      </c>
      <c r="Y1625" s="74" t="str">
        <f>""</f>
        <v/>
      </c>
      <c r="Z1625" s="74" t="str">
        <f>""</f>
        <v/>
      </c>
    </row>
    <row r="1626" spans="13:26" s="74" customFormat="1" ht="14.25" x14ac:dyDescent="0.2">
      <c r="M1626" s="154" t="str">
        <f>""</f>
        <v/>
      </c>
      <c r="N1626" s="74" t="str">
        <f>""</f>
        <v/>
      </c>
      <c r="O1626" s="154" t="s">
        <v>271</v>
      </c>
      <c r="P1626" s="74" t="str">
        <f>""</f>
        <v/>
      </c>
      <c r="Q1626" s="154" t="str">
        <f>""</f>
        <v/>
      </c>
      <c r="R1626" s="74" t="str">
        <f>""</f>
        <v/>
      </c>
      <c r="S1626" s="74" t="str">
        <f>""</f>
        <v/>
      </c>
      <c r="T1626" s="74" t="str">
        <f>""</f>
        <v/>
      </c>
      <c r="U1626" s="74" t="str">
        <f>""</f>
        <v/>
      </c>
      <c r="V1626" s="74" t="str">
        <f>""</f>
        <v/>
      </c>
      <c r="W1626" s="74" t="str">
        <f>""</f>
        <v/>
      </c>
      <c r="X1626" s="74" t="str">
        <f>""</f>
        <v/>
      </c>
      <c r="Y1626" s="74" t="str">
        <f>""</f>
        <v/>
      </c>
      <c r="Z1626" s="74" t="str">
        <f>""</f>
        <v/>
      </c>
    </row>
    <row r="1627" spans="13:26" s="74" customFormat="1" ht="14.25" x14ac:dyDescent="0.2">
      <c r="M1627" s="154" t="str">
        <f>""</f>
        <v/>
      </c>
      <c r="N1627" s="74" t="str">
        <f>""</f>
        <v/>
      </c>
      <c r="O1627" s="154" t="s">
        <v>271</v>
      </c>
      <c r="P1627" s="74" t="str">
        <f>""</f>
        <v/>
      </c>
      <c r="Q1627" s="154" t="str">
        <f>""</f>
        <v/>
      </c>
      <c r="R1627" s="74" t="str">
        <f>""</f>
        <v/>
      </c>
      <c r="S1627" s="74" t="str">
        <f>""</f>
        <v/>
      </c>
      <c r="T1627" s="74" t="str">
        <f>""</f>
        <v/>
      </c>
      <c r="U1627" s="74" t="str">
        <f>""</f>
        <v/>
      </c>
      <c r="V1627" s="74" t="str">
        <f>""</f>
        <v/>
      </c>
      <c r="W1627" s="74" t="str">
        <f>""</f>
        <v/>
      </c>
      <c r="X1627" s="74" t="str">
        <f>""</f>
        <v/>
      </c>
      <c r="Y1627" s="74" t="str">
        <f>""</f>
        <v/>
      </c>
      <c r="Z1627" s="74" t="str">
        <f>""</f>
        <v/>
      </c>
    </row>
    <row r="1628" spans="13:26" s="74" customFormat="1" ht="14.25" x14ac:dyDescent="0.2">
      <c r="M1628" s="154" t="str">
        <f>""</f>
        <v/>
      </c>
      <c r="N1628" s="74" t="str">
        <f>""</f>
        <v/>
      </c>
      <c r="O1628" s="154" t="s">
        <v>271</v>
      </c>
      <c r="P1628" s="74" t="str">
        <f>""</f>
        <v/>
      </c>
      <c r="Q1628" s="154" t="str">
        <f>""</f>
        <v/>
      </c>
      <c r="R1628" s="74" t="str">
        <f>""</f>
        <v/>
      </c>
      <c r="S1628" s="74" t="str">
        <f>""</f>
        <v/>
      </c>
      <c r="T1628" s="74" t="str">
        <f>""</f>
        <v/>
      </c>
      <c r="U1628" s="74" t="str">
        <f>""</f>
        <v/>
      </c>
      <c r="V1628" s="74" t="str">
        <f>""</f>
        <v/>
      </c>
      <c r="W1628" s="74" t="str">
        <f>""</f>
        <v/>
      </c>
      <c r="X1628" s="74" t="str">
        <f>""</f>
        <v/>
      </c>
      <c r="Y1628" s="74" t="str">
        <f>""</f>
        <v/>
      </c>
      <c r="Z1628" s="74" t="str">
        <f>""</f>
        <v/>
      </c>
    </row>
    <row r="1629" spans="13:26" s="74" customFormat="1" ht="14.25" x14ac:dyDescent="0.2">
      <c r="M1629" s="154" t="str">
        <f>""</f>
        <v/>
      </c>
      <c r="N1629" s="74" t="str">
        <f>""</f>
        <v/>
      </c>
      <c r="O1629" s="154" t="s">
        <v>271</v>
      </c>
      <c r="P1629" s="74" t="str">
        <f>""</f>
        <v/>
      </c>
      <c r="Q1629" s="154" t="str">
        <f>""</f>
        <v/>
      </c>
      <c r="R1629" s="74" t="str">
        <f>""</f>
        <v/>
      </c>
      <c r="S1629" s="74" t="str">
        <f>""</f>
        <v/>
      </c>
      <c r="T1629" s="74" t="str">
        <f>""</f>
        <v/>
      </c>
      <c r="U1629" s="74" t="str">
        <f>""</f>
        <v/>
      </c>
      <c r="V1629" s="74" t="str">
        <f>""</f>
        <v/>
      </c>
      <c r="W1629" s="74" t="str">
        <f>""</f>
        <v/>
      </c>
      <c r="X1629" s="74" t="str">
        <f>""</f>
        <v/>
      </c>
      <c r="Y1629" s="74" t="str">
        <f>""</f>
        <v/>
      </c>
      <c r="Z1629" s="74" t="str">
        <f>""</f>
        <v/>
      </c>
    </row>
    <row r="1630" spans="13:26" s="74" customFormat="1" ht="14.25" x14ac:dyDescent="0.2">
      <c r="M1630" s="154" t="str">
        <f>""</f>
        <v/>
      </c>
      <c r="N1630" s="74" t="str">
        <f>""</f>
        <v/>
      </c>
      <c r="O1630" s="154" t="s">
        <v>271</v>
      </c>
      <c r="P1630" s="74" t="str">
        <f>""</f>
        <v/>
      </c>
      <c r="Q1630" s="154" t="str">
        <f>""</f>
        <v/>
      </c>
      <c r="R1630" s="74" t="str">
        <f>""</f>
        <v/>
      </c>
      <c r="S1630" s="74" t="str">
        <f>""</f>
        <v/>
      </c>
      <c r="T1630" s="74" t="str">
        <f>""</f>
        <v/>
      </c>
      <c r="U1630" s="74" t="str">
        <f>""</f>
        <v/>
      </c>
      <c r="V1630" s="74" t="str">
        <f>""</f>
        <v/>
      </c>
      <c r="W1630" s="74" t="str">
        <f>""</f>
        <v/>
      </c>
      <c r="X1630" s="74" t="str">
        <f>""</f>
        <v/>
      </c>
      <c r="Y1630" s="74" t="str">
        <f>""</f>
        <v/>
      </c>
      <c r="Z1630" s="74" t="str">
        <f>""</f>
        <v/>
      </c>
    </row>
    <row r="1631" spans="13:26" s="74" customFormat="1" ht="14.25" x14ac:dyDescent="0.2">
      <c r="M1631" s="154" t="str">
        <f>""</f>
        <v/>
      </c>
      <c r="N1631" s="74" t="str">
        <f>""</f>
        <v/>
      </c>
      <c r="O1631" s="154" t="s">
        <v>271</v>
      </c>
      <c r="P1631" s="74" t="str">
        <f>""</f>
        <v/>
      </c>
      <c r="Q1631" s="154" t="str">
        <f>""</f>
        <v/>
      </c>
      <c r="R1631" s="74" t="str">
        <f>""</f>
        <v/>
      </c>
      <c r="S1631" s="74" t="str">
        <f>""</f>
        <v/>
      </c>
      <c r="T1631" s="74" t="str">
        <f>""</f>
        <v/>
      </c>
      <c r="U1631" s="74" t="str">
        <f>""</f>
        <v/>
      </c>
      <c r="V1631" s="74" t="str">
        <f>""</f>
        <v/>
      </c>
      <c r="W1631" s="74" t="str">
        <f>""</f>
        <v/>
      </c>
      <c r="X1631" s="74" t="str">
        <f>""</f>
        <v/>
      </c>
      <c r="Y1631" s="74" t="str">
        <f>""</f>
        <v/>
      </c>
      <c r="Z1631" s="74" t="str">
        <f>""</f>
        <v/>
      </c>
    </row>
    <row r="1632" spans="13:26" s="74" customFormat="1" ht="14.25" x14ac:dyDescent="0.2">
      <c r="M1632" s="154" t="str">
        <f>""</f>
        <v/>
      </c>
      <c r="N1632" s="74" t="str">
        <f>""</f>
        <v/>
      </c>
      <c r="O1632" s="154" t="s">
        <v>271</v>
      </c>
      <c r="P1632" s="74" t="str">
        <f>""</f>
        <v/>
      </c>
      <c r="Q1632" s="154" t="str">
        <f>""</f>
        <v/>
      </c>
      <c r="R1632" s="74" t="str">
        <f>""</f>
        <v/>
      </c>
      <c r="S1632" s="74" t="str">
        <f>""</f>
        <v/>
      </c>
      <c r="T1632" s="74" t="str">
        <f>""</f>
        <v/>
      </c>
      <c r="U1632" s="74" t="str">
        <f>""</f>
        <v/>
      </c>
      <c r="V1632" s="74" t="str">
        <f>""</f>
        <v/>
      </c>
      <c r="W1632" s="74" t="str">
        <f>""</f>
        <v/>
      </c>
      <c r="X1632" s="74" t="str">
        <f>""</f>
        <v/>
      </c>
      <c r="Y1632" s="74" t="str">
        <f>""</f>
        <v/>
      </c>
      <c r="Z1632" s="74" t="str">
        <f>""</f>
        <v/>
      </c>
    </row>
    <row r="1633" spans="13:26" s="74" customFormat="1" ht="14.25" x14ac:dyDescent="0.2">
      <c r="M1633" s="154" t="str">
        <f>""</f>
        <v/>
      </c>
      <c r="N1633" s="74" t="str">
        <f>""</f>
        <v/>
      </c>
      <c r="O1633" s="154" t="s">
        <v>271</v>
      </c>
      <c r="P1633" s="74" t="str">
        <f>""</f>
        <v/>
      </c>
      <c r="Q1633" s="154" t="str">
        <f>""</f>
        <v/>
      </c>
      <c r="R1633" s="74" t="str">
        <f>""</f>
        <v/>
      </c>
      <c r="S1633" s="74" t="str">
        <f>""</f>
        <v/>
      </c>
      <c r="T1633" s="74" t="str">
        <f>""</f>
        <v/>
      </c>
      <c r="U1633" s="74" t="str">
        <f>""</f>
        <v/>
      </c>
      <c r="V1633" s="74" t="str">
        <f>""</f>
        <v/>
      </c>
      <c r="W1633" s="74" t="str">
        <f>""</f>
        <v/>
      </c>
      <c r="X1633" s="74" t="str">
        <f>""</f>
        <v/>
      </c>
      <c r="Y1633" s="74" t="str">
        <f>""</f>
        <v/>
      </c>
      <c r="Z1633" s="74" t="str">
        <f>""</f>
        <v/>
      </c>
    </row>
    <row r="1634" spans="13:26" s="74" customFormat="1" ht="14.25" x14ac:dyDescent="0.2">
      <c r="M1634" s="154" t="str">
        <f>""</f>
        <v/>
      </c>
      <c r="N1634" s="74" t="str">
        <f>""</f>
        <v/>
      </c>
      <c r="O1634" s="154" t="s">
        <v>271</v>
      </c>
      <c r="P1634" s="74" t="str">
        <f>""</f>
        <v/>
      </c>
      <c r="Q1634" s="154" t="str">
        <f>""</f>
        <v/>
      </c>
      <c r="R1634" s="74" t="str">
        <f>""</f>
        <v/>
      </c>
      <c r="S1634" s="74" t="str">
        <f>""</f>
        <v/>
      </c>
      <c r="T1634" s="74" t="str">
        <f>""</f>
        <v/>
      </c>
      <c r="U1634" s="74" t="str">
        <f>""</f>
        <v/>
      </c>
      <c r="V1634" s="74" t="str">
        <f>""</f>
        <v/>
      </c>
      <c r="W1634" s="74" t="str">
        <f>""</f>
        <v/>
      </c>
      <c r="X1634" s="74" t="str">
        <f>""</f>
        <v/>
      </c>
      <c r="Y1634" s="74" t="str">
        <f>""</f>
        <v/>
      </c>
      <c r="Z1634" s="74" t="str">
        <f>""</f>
        <v/>
      </c>
    </row>
    <row r="1635" spans="13:26" s="74" customFormat="1" ht="14.25" x14ac:dyDescent="0.2">
      <c r="M1635" s="154" t="str">
        <f>""</f>
        <v/>
      </c>
      <c r="N1635" s="74" t="str">
        <f>""</f>
        <v/>
      </c>
      <c r="O1635" s="154" t="s">
        <v>271</v>
      </c>
      <c r="P1635" s="74" t="str">
        <f>""</f>
        <v/>
      </c>
      <c r="Q1635" s="154" t="str">
        <f>""</f>
        <v/>
      </c>
      <c r="R1635" s="74" t="str">
        <f>""</f>
        <v/>
      </c>
      <c r="S1635" s="74" t="str">
        <f>""</f>
        <v/>
      </c>
      <c r="T1635" s="74" t="str">
        <f>""</f>
        <v/>
      </c>
      <c r="U1635" s="74" t="str">
        <f>""</f>
        <v/>
      </c>
      <c r="V1635" s="74" t="str">
        <f>""</f>
        <v/>
      </c>
      <c r="W1635" s="74" t="str">
        <f>""</f>
        <v/>
      </c>
      <c r="X1635" s="74" t="str">
        <f>""</f>
        <v/>
      </c>
      <c r="Y1635" s="74" t="str">
        <f>""</f>
        <v/>
      </c>
      <c r="Z1635" s="74" t="str">
        <f>""</f>
        <v/>
      </c>
    </row>
    <row r="1636" spans="13:26" s="74" customFormat="1" ht="14.25" x14ac:dyDescent="0.2">
      <c r="M1636" s="154" t="str">
        <f>""</f>
        <v/>
      </c>
      <c r="N1636" s="74" t="str">
        <f>""</f>
        <v/>
      </c>
      <c r="O1636" s="154" t="s">
        <v>271</v>
      </c>
      <c r="P1636" s="74" t="str">
        <f>""</f>
        <v/>
      </c>
      <c r="Q1636" s="154" t="str">
        <f>""</f>
        <v/>
      </c>
      <c r="R1636" s="74" t="str">
        <f>""</f>
        <v/>
      </c>
      <c r="S1636" s="74" t="str">
        <f>""</f>
        <v/>
      </c>
      <c r="T1636" s="74" t="str">
        <f>""</f>
        <v/>
      </c>
      <c r="U1636" s="74" t="str">
        <f>""</f>
        <v/>
      </c>
      <c r="V1636" s="74" t="str">
        <f>""</f>
        <v/>
      </c>
      <c r="W1636" s="74" t="str">
        <f>""</f>
        <v/>
      </c>
      <c r="X1636" s="74" t="str">
        <f>""</f>
        <v/>
      </c>
      <c r="Y1636" s="74" t="str">
        <f>""</f>
        <v/>
      </c>
      <c r="Z1636" s="74" t="str">
        <f>""</f>
        <v/>
      </c>
    </row>
    <row r="1637" spans="13:26" s="74" customFormat="1" ht="14.25" x14ac:dyDescent="0.2">
      <c r="M1637" s="154" t="str">
        <f>""</f>
        <v/>
      </c>
      <c r="N1637" s="74" t="str">
        <f>""</f>
        <v/>
      </c>
      <c r="O1637" s="154" t="s">
        <v>271</v>
      </c>
      <c r="P1637" s="74" t="str">
        <f>""</f>
        <v/>
      </c>
      <c r="Q1637" s="154" t="str">
        <f>""</f>
        <v/>
      </c>
      <c r="R1637" s="74" t="str">
        <f>""</f>
        <v/>
      </c>
      <c r="S1637" s="74" t="str">
        <f>""</f>
        <v/>
      </c>
      <c r="T1637" s="74" t="str">
        <f>""</f>
        <v/>
      </c>
      <c r="U1637" s="74" t="str">
        <f>""</f>
        <v/>
      </c>
      <c r="V1637" s="74" t="str">
        <f>""</f>
        <v/>
      </c>
      <c r="W1637" s="74" t="str">
        <f>""</f>
        <v/>
      </c>
      <c r="X1637" s="74" t="str">
        <f>""</f>
        <v/>
      </c>
      <c r="Y1637" s="74" t="str">
        <f>""</f>
        <v/>
      </c>
      <c r="Z1637" s="74" t="str">
        <f>""</f>
        <v/>
      </c>
    </row>
    <row r="1638" spans="13:26" s="74" customFormat="1" ht="14.25" x14ac:dyDescent="0.2">
      <c r="M1638" s="154" t="str">
        <f>""</f>
        <v/>
      </c>
      <c r="N1638" s="74" t="str">
        <f>""</f>
        <v/>
      </c>
      <c r="O1638" s="154" t="s">
        <v>271</v>
      </c>
      <c r="P1638" s="74" t="str">
        <f>""</f>
        <v/>
      </c>
      <c r="Q1638" s="154" t="str">
        <f>""</f>
        <v/>
      </c>
      <c r="R1638" s="74" t="str">
        <f>""</f>
        <v/>
      </c>
      <c r="S1638" s="74" t="str">
        <f>""</f>
        <v/>
      </c>
      <c r="T1638" s="74" t="str">
        <f>""</f>
        <v/>
      </c>
      <c r="U1638" s="74" t="str">
        <f>""</f>
        <v/>
      </c>
      <c r="V1638" s="74" t="str">
        <f>""</f>
        <v/>
      </c>
      <c r="W1638" s="74" t="str">
        <f>""</f>
        <v/>
      </c>
      <c r="X1638" s="74" t="str">
        <f>""</f>
        <v/>
      </c>
      <c r="Y1638" s="74" t="str">
        <f>""</f>
        <v/>
      </c>
      <c r="Z1638" s="74" t="str">
        <f>""</f>
        <v/>
      </c>
    </row>
    <row r="1639" spans="13:26" s="74" customFormat="1" ht="14.25" x14ac:dyDescent="0.2">
      <c r="M1639" s="154" t="str">
        <f>""</f>
        <v/>
      </c>
      <c r="N1639" s="74" t="str">
        <f>""</f>
        <v/>
      </c>
      <c r="O1639" s="154" t="s">
        <v>271</v>
      </c>
      <c r="P1639" s="74" t="str">
        <f>""</f>
        <v/>
      </c>
      <c r="Q1639" s="154" t="str">
        <f>""</f>
        <v/>
      </c>
      <c r="R1639" s="74" t="str">
        <f>""</f>
        <v/>
      </c>
      <c r="S1639" s="74" t="str">
        <f>""</f>
        <v/>
      </c>
      <c r="T1639" s="74" t="str">
        <f>""</f>
        <v/>
      </c>
      <c r="U1639" s="74" t="str">
        <f>""</f>
        <v/>
      </c>
      <c r="V1639" s="74" t="str">
        <f>""</f>
        <v/>
      </c>
      <c r="W1639" s="74" t="str">
        <f>""</f>
        <v/>
      </c>
      <c r="X1639" s="74" t="str">
        <f>""</f>
        <v/>
      </c>
      <c r="Y1639" s="74" t="str">
        <f>""</f>
        <v/>
      </c>
      <c r="Z1639" s="74" t="str">
        <f>""</f>
        <v/>
      </c>
    </row>
    <row r="1640" spans="13:26" s="74" customFormat="1" ht="14.25" x14ac:dyDescent="0.2">
      <c r="M1640" s="154" t="str">
        <f>""</f>
        <v/>
      </c>
      <c r="N1640" s="74" t="str">
        <f>""</f>
        <v/>
      </c>
      <c r="O1640" s="154" t="s">
        <v>271</v>
      </c>
      <c r="P1640" s="74" t="str">
        <f>""</f>
        <v/>
      </c>
      <c r="Q1640" s="154" t="str">
        <f>""</f>
        <v/>
      </c>
      <c r="R1640" s="74" t="str">
        <f>""</f>
        <v/>
      </c>
      <c r="S1640" s="74" t="str">
        <f>""</f>
        <v/>
      </c>
      <c r="T1640" s="74" t="str">
        <f>""</f>
        <v/>
      </c>
      <c r="U1640" s="74" t="str">
        <f>""</f>
        <v/>
      </c>
      <c r="V1640" s="74" t="str">
        <f>""</f>
        <v/>
      </c>
      <c r="W1640" s="74" t="str">
        <f>""</f>
        <v/>
      </c>
      <c r="X1640" s="74" t="str">
        <f>""</f>
        <v/>
      </c>
      <c r="Y1640" s="74" t="str">
        <f>""</f>
        <v/>
      </c>
      <c r="Z1640" s="74" t="str">
        <f>""</f>
        <v/>
      </c>
    </row>
    <row r="1641" spans="13:26" s="74" customFormat="1" ht="14.25" x14ac:dyDescent="0.2">
      <c r="M1641" s="154" t="str">
        <f>""</f>
        <v/>
      </c>
      <c r="N1641" s="74" t="str">
        <f>""</f>
        <v/>
      </c>
      <c r="O1641" s="154" t="s">
        <v>271</v>
      </c>
      <c r="P1641" s="74" t="str">
        <f>""</f>
        <v/>
      </c>
      <c r="Q1641" s="154" t="str">
        <f>""</f>
        <v/>
      </c>
      <c r="R1641" s="74" t="str">
        <f>""</f>
        <v/>
      </c>
      <c r="S1641" s="74" t="str">
        <f>""</f>
        <v/>
      </c>
      <c r="T1641" s="74" t="str">
        <f>""</f>
        <v/>
      </c>
      <c r="U1641" s="74" t="str">
        <f>""</f>
        <v/>
      </c>
      <c r="V1641" s="74" t="str">
        <f>""</f>
        <v/>
      </c>
      <c r="W1641" s="74" t="str">
        <f>""</f>
        <v/>
      </c>
      <c r="X1641" s="74" t="str">
        <f>""</f>
        <v/>
      </c>
      <c r="Y1641" s="74" t="str">
        <f>""</f>
        <v/>
      </c>
      <c r="Z1641" s="74" t="str">
        <f>""</f>
        <v/>
      </c>
    </row>
    <row r="1642" spans="13:26" s="74" customFormat="1" ht="14.25" x14ac:dyDescent="0.2">
      <c r="M1642" s="154" t="str">
        <f>""</f>
        <v/>
      </c>
      <c r="N1642" s="74" t="str">
        <f>""</f>
        <v/>
      </c>
      <c r="O1642" s="154" t="s">
        <v>271</v>
      </c>
      <c r="P1642" s="74" t="str">
        <f>""</f>
        <v/>
      </c>
      <c r="Q1642" s="154" t="str">
        <f>""</f>
        <v/>
      </c>
      <c r="R1642" s="74" t="str">
        <f>""</f>
        <v/>
      </c>
      <c r="S1642" s="74" t="str">
        <f>""</f>
        <v/>
      </c>
      <c r="T1642" s="74" t="str">
        <f>""</f>
        <v/>
      </c>
      <c r="U1642" s="74" t="str">
        <f>""</f>
        <v/>
      </c>
      <c r="V1642" s="74" t="str">
        <f>""</f>
        <v/>
      </c>
      <c r="W1642" s="74" t="str">
        <f>""</f>
        <v/>
      </c>
      <c r="X1642" s="74" t="str">
        <f>""</f>
        <v/>
      </c>
      <c r="Y1642" s="74" t="str">
        <f>""</f>
        <v/>
      </c>
      <c r="Z1642" s="74" t="str">
        <f>""</f>
        <v/>
      </c>
    </row>
    <row r="1643" spans="13:26" s="74" customFormat="1" ht="14.25" x14ac:dyDescent="0.2">
      <c r="M1643" s="154" t="str">
        <f>""</f>
        <v/>
      </c>
      <c r="N1643" s="74" t="str">
        <f>""</f>
        <v/>
      </c>
      <c r="O1643" s="154" t="s">
        <v>271</v>
      </c>
      <c r="P1643" s="74" t="str">
        <f>""</f>
        <v/>
      </c>
      <c r="Q1643" s="154" t="str">
        <f>""</f>
        <v/>
      </c>
      <c r="R1643" s="74" t="str">
        <f>""</f>
        <v/>
      </c>
      <c r="S1643" s="74" t="str">
        <f>""</f>
        <v/>
      </c>
      <c r="T1643" s="74" t="str">
        <f>""</f>
        <v/>
      </c>
      <c r="U1643" s="74" t="str">
        <f>""</f>
        <v/>
      </c>
      <c r="V1643" s="74" t="str">
        <f>""</f>
        <v/>
      </c>
      <c r="W1643" s="74" t="str">
        <f>""</f>
        <v/>
      </c>
      <c r="X1643" s="74" t="str">
        <f>""</f>
        <v/>
      </c>
      <c r="Y1643" s="74" t="str">
        <f>""</f>
        <v/>
      </c>
      <c r="Z1643" s="74" t="str">
        <f>""</f>
        <v/>
      </c>
    </row>
    <row r="1644" spans="13:26" s="74" customFormat="1" ht="14.25" x14ac:dyDescent="0.2">
      <c r="M1644" s="154" t="str">
        <f>""</f>
        <v/>
      </c>
      <c r="N1644" s="74" t="str">
        <f>""</f>
        <v/>
      </c>
      <c r="O1644" s="154" t="s">
        <v>271</v>
      </c>
      <c r="P1644" s="74" t="str">
        <f>""</f>
        <v/>
      </c>
      <c r="Q1644" s="154" t="str">
        <f>""</f>
        <v/>
      </c>
      <c r="R1644" s="74" t="str">
        <f>""</f>
        <v/>
      </c>
      <c r="S1644" s="74" t="str">
        <f>""</f>
        <v/>
      </c>
      <c r="T1644" s="74" t="str">
        <f>""</f>
        <v/>
      </c>
      <c r="U1644" s="74" t="str">
        <f>""</f>
        <v/>
      </c>
      <c r="V1644" s="74" t="str">
        <f>""</f>
        <v/>
      </c>
      <c r="W1644" s="74" t="str">
        <f>""</f>
        <v/>
      </c>
      <c r="X1644" s="74" t="str">
        <f>""</f>
        <v/>
      </c>
      <c r="Y1644" s="74" t="str">
        <f>""</f>
        <v/>
      </c>
      <c r="Z1644" s="74" t="str">
        <f>""</f>
        <v/>
      </c>
    </row>
    <row r="1645" spans="13:26" s="74" customFormat="1" ht="14.25" x14ac:dyDescent="0.2">
      <c r="M1645" s="154" t="str">
        <f>""</f>
        <v/>
      </c>
      <c r="N1645" s="74" t="str">
        <f>""</f>
        <v/>
      </c>
      <c r="O1645" s="154" t="s">
        <v>271</v>
      </c>
      <c r="P1645" s="74" t="str">
        <f>""</f>
        <v/>
      </c>
      <c r="Q1645" s="154" t="str">
        <f>""</f>
        <v/>
      </c>
      <c r="R1645" s="74" t="str">
        <f>""</f>
        <v/>
      </c>
      <c r="S1645" s="74" t="str">
        <f>""</f>
        <v/>
      </c>
      <c r="T1645" s="74" t="str">
        <f>""</f>
        <v/>
      </c>
      <c r="U1645" s="74" t="str">
        <f>""</f>
        <v/>
      </c>
      <c r="V1645" s="74" t="str">
        <f>""</f>
        <v/>
      </c>
      <c r="W1645" s="74" t="str">
        <f>""</f>
        <v/>
      </c>
      <c r="X1645" s="74" t="str">
        <f>""</f>
        <v/>
      </c>
      <c r="Y1645" s="74" t="str">
        <f>""</f>
        <v/>
      </c>
      <c r="Z1645" s="74" t="str">
        <f>""</f>
        <v/>
      </c>
    </row>
    <row r="1646" spans="13:26" s="74" customFormat="1" ht="14.25" x14ac:dyDescent="0.2">
      <c r="M1646" s="154" t="str">
        <f>""</f>
        <v/>
      </c>
      <c r="N1646" s="74" t="str">
        <f>""</f>
        <v/>
      </c>
      <c r="O1646" s="154" t="s">
        <v>271</v>
      </c>
      <c r="P1646" s="74" t="str">
        <f>""</f>
        <v/>
      </c>
      <c r="Q1646" s="154" t="str">
        <f>""</f>
        <v/>
      </c>
      <c r="R1646" s="74" t="str">
        <f>""</f>
        <v/>
      </c>
      <c r="S1646" s="74" t="str">
        <f>""</f>
        <v/>
      </c>
      <c r="T1646" s="74" t="str">
        <f>""</f>
        <v/>
      </c>
      <c r="U1646" s="74" t="str">
        <f>""</f>
        <v/>
      </c>
      <c r="V1646" s="74" t="str">
        <f>""</f>
        <v/>
      </c>
      <c r="W1646" s="74" t="str">
        <f>""</f>
        <v/>
      </c>
      <c r="X1646" s="74" t="str">
        <f>""</f>
        <v/>
      </c>
      <c r="Y1646" s="74" t="str">
        <f>""</f>
        <v/>
      </c>
      <c r="Z1646" s="74" t="str">
        <f>""</f>
        <v/>
      </c>
    </row>
    <row r="1647" spans="13:26" s="74" customFormat="1" ht="14.25" x14ac:dyDescent="0.2">
      <c r="M1647" s="154" t="str">
        <f>""</f>
        <v/>
      </c>
      <c r="N1647" s="74" t="str">
        <f>""</f>
        <v/>
      </c>
      <c r="O1647" s="154" t="s">
        <v>271</v>
      </c>
      <c r="P1647" s="74" t="str">
        <f>""</f>
        <v/>
      </c>
      <c r="Q1647" s="154" t="str">
        <f>""</f>
        <v/>
      </c>
      <c r="R1647" s="74" t="str">
        <f>""</f>
        <v/>
      </c>
      <c r="S1647" s="74" t="str">
        <f>""</f>
        <v/>
      </c>
      <c r="T1647" s="74" t="str">
        <f>""</f>
        <v/>
      </c>
      <c r="U1647" s="74" t="str">
        <f>""</f>
        <v/>
      </c>
      <c r="V1647" s="74" t="str">
        <f>""</f>
        <v/>
      </c>
      <c r="W1647" s="74" t="str">
        <f>""</f>
        <v/>
      </c>
      <c r="X1647" s="74" t="str">
        <f>""</f>
        <v/>
      </c>
      <c r="Y1647" s="74" t="str">
        <f>""</f>
        <v/>
      </c>
      <c r="Z1647" s="74" t="str">
        <f>""</f>
        <v/>
      </c>
    </row>
    <row r="1648" spans="13:26" s="74" customFormat="1" ht="14.25" x14ac:dyDescent="0.2">
      <c r="M1648" s="154" t="str">
        <f>""</f>
        <v/>
      </c>
      <c r="N1648" s="74" t="str">
        <f>""</f>
        <v/>
      </c>
      <c r="O1648" s="154" t="s">
        <v>271</v>
      </c>
      <c r="P1648" s="74" t="str">
        <f>""</f>
        <v/>
      </c>
      <c r="Q1648" s="154" t="str">
        <f>""</f>
        <v/>
      </c>
      <c r="R1648" s="74" t="str">
        <f>""</f>
        <v/>
      </c>
      <c r="S1648" s="74" t="str">
        <f>""</f>
        <v/>
      </c>
      <c r="T1648" s="74" t="str">
        <f>""</f>
        <v/>
      </c>
      <c r="U1648" s="74" t="str">
        <f>""</f>
        <v/>
      </c>
      <c r="V1648" s="74" t="str">
        <f>""</f>
        <v/>
      </c>
      <c r="W1648" s="74" t="str">
        <f>""</f>
        <v/>
      </c>
      <c r="X1648" s="74" t="str">
        <f>""</f>
        <v/>
      </c>
      <c r="Y1648" s="74" t="str">
        <f>""</f>
        <v/>
      </c>
      <c r="Z1648" s="74" t="str">
        <f>""</f>
        <v/>
      </c>
    </row>
    <row r="1649" spans="13:26" s="74" customFormat="1" ht="14.25" x14ac:dyDescent="0.2">
      <c r="M1649" s="154" t="str">
        <f>""</f>
        <v/>
      </c>
      <c r="N1649" s="74" t="str">
        <f>""</f>
        <v/>
      </c>
      <c r="O1649" s="154" t="s">
        <v>271</v>
      </c>
      <c r="P1649" s="74" t="str">
        <f>""</f>
        <v/>
      </c>
      <c r="Q1649" s="154" t="str">
        <f>""</f>
        <v/>
      </c>
      <c r="R1649" s="74" t="str">
        <f>""</f>
        <v/>
      </c>
      <c r="S1649" s="74" t="str">
        <f>""</f>
        <v/>
      </c>
      <c r="T1649" s="74" t="str">
        <f>""</f>
        <v/>
      </c>
      <c r="U1649" s="74" t="str">
        <f>""</f>
        <v/>
      </c>
      <c r="V1649" s="74" t="str">
        <f>""</f>
        <v/>
      </c>
      <c r="W1649" s="74" t="str">
        <f>""</f>
        <v/>
      </c>
      <c r="X1649" s="74" t="str">
        <f>""</f>
        <v/>
      </c>
      <c r="Y1649" s="74" t="str">
        <f>""</f>
        <v/>
      </c>
      <c r="Z1649" s="74" t="str">
        <f>""</f>
        <v/>
      </c>
    </row>
    <row r="1650" spans="13:26" s="74" customFormat="1" ht="14.25" x14ac:dyDescent="0.2">
      <c r="M1650" s="154" t="str">
        <f>""</f>
        <v/>
      </c>
      <c r="N1650" s="74" t="str">
        <f>""</f>
        <v/>
      </c>
      <c r="O1650" s="154" t="s">
        <v>271</v>
      </c>
      <c r="P1650" s="74" t="str">
        <f>""</f>
        <v/>
      </c>
      <c r="Q1650" s="154" t="str">
        <f>""</f>
        <v/>
      </c>
      <c r="R1650" s="74" t="str">
        <f>""</f>
        <v/>
      </c>
      <c r="S1650" s="74" t="str">
        <f>""</f>
        <v/>
      </c>
      <c r="T1650" s="74" t="str">
        <f>""</f>
        <v/>
      </c>
      <c r="U1650" s="74" t="str">
        <f>""</f>
        <v/>
      </c>
      <c r="V1650" s="74" t="str">
        <f>""</f>
        <v/>
      </c>
      <c r="W1650" s="74" t="str">
        <f>""</f>
        <v/>
      </c>
      <c r="X1650" s="74" t="str">
        <f>""</f>
        <v/>
      </c>
      <c r="Y1650" s="74" t="str">
        <f>""</f>
        <v/>
      </c>
      <c r="Z1650" s="74" t="str">
        <f>""</f>
        <v/>
      </c>
    </row>
    <row r="1651" spans="13:26" s="74" customFormat="1" ht="14.25" x14ac:dyDescent="0.2">
      <c r="M1651" s="154" t="str">
        <f>""</f>
        <v/>
      </c>
      <c r="N1651" s="74" t="str">
        <f>""</f>
        <v/>
      </c>
      <c r="O1651" s="154" t="s">
        <v>271</v>
      </c>
      <c r="P1651" s="74" t="str">
        <f>""</f>
        <v/>
      </c>
      <c r="Q1651" s="154" t="str">
        <f>""</f>
        <v/>
      </c>
      <c r="R1651" s="74" t="str">
        <f>""</f>
        <v/>
      </c>
      <c r="S1651" s="74" t="str">
        <f>""</f>
        <v/>
      </c>
      <c r="T1651" s="74" t="str">
        <f>""</f>
        <v/>
      </c>
      <c r="U1651" s="74" t="str">
        <f>""</f>
        <v/>
      </c>
      <c r="V1651" s="74" t="str">
        <f>""</f>
        <v/>
      </c>
      <c r="W1651" s="74" t="str">
        <f>""</f>
        <v/>
      </c>
      <c r="X1651" s="74" t="str">
        <f>""</f>
        <v/>
      </c>
      <c r="Y1651" s="74" t="str">
        <f>""</f>
        <v/>
      </c>
      <c r="Z1651" s="74" t="str">
        <f>""</f>
        <v/>
      </c>
    </row>
    <row r="1652" spans="13:26" s="74" customFormat="1" ht="14.25" x14ac:dyDescent="0.2">
      <c r="M1652" s="154" t="str">
        <f>""</f>
        <v/>
      </c>
      <c r="N1652" s="74" t="str">
        <f>""</f>
        <v/>
      </c>
      <c r="O1652" s="154" t="s">
        <v>271</v>
      </c>
      <c r="P1652" s="74" t="str">
        <f>""</f>
        <v/>
      </c>
      <c r="Q1652" s="154" t="str">
        <f>""</f>
        <v/>
      </c>
      <c r="R1652" s="74" t="str">
        <f>""</f>
        <v/>
      </c>
      <c r="S1652" s="74" t="str">
        <f>""</f>
        <v/>
      </c>
      <c r="T1652" s="74" t="str">
        <f>""</f>
        <v/>
      </c>
      <c r="U1652" s="74" t="str">
        <f>""</f>
        <v/>
      </c>
      <c r="V1652" s="74" t="str">
        <f>""</f>
        <v/>
      </c>
      <c r="W1652" s="74" t="str">
        <f>""</f>
        <v/>
      </c>
      <c r="X1652" s="74" t="str">
        <f>""</f>
        <v/>
      </c>
      <c r="Y1652" s="74" t="str">
        <f>""</f>
        <v/>
      </c>
      <c r="Z1652" s="74" t="str">
        <f>""</f>
        <v/>
      </c>
    </row>
    <row r="1653" spans="13:26" s="74" customFormat="1" ht="14.25" x14ac:dyDescent="0.2">
      <c r="M1653" s="154" t="str">
        <f>""</f>
        <v/>
      </c>
      <c r="N1653" s="74" t="str">
        <f>""</f>
        <v/>
      </c>
      <c r="O1653" s="154" t="s">
        <v>271</v>
      </c>
      <c r="P1653" s="74" t="str">
        <f>""</f>
        <v/>
      </c>
      <c r="Q1653" s="154" t="str">
        <f>""</f>
        <v/>
      </c>
      <c r="R1653" s="74" t="str">
        <f>""</f>
        <v/>
      </c>
      <c r="S1653" s="74" t="str">
        <f>""</f>
        <v/>
      </c>
      <c r="T1653" s="74" t="str">
        <f>""</f>
        <v/>
      </c>
      <c r="U1653" s="74" t="str">
        <f>""</f>
        <v/>
      </c>
      <c r="V1653" s="74" t="str">
        <f>""</f>
        <v/>
      </c>
      <c r="W1653" s="74" t="str">
        <f>""</f>
        <v/>
      </c>
      <c r="X1653" s="74" t="str">
        <f>""</f>
        <v/>
      </c>
      <c r="Y1653" s="74" t="str">
        <f>""</f>
        <v/>
      </c>
      <c r="Z1653" s="74" t="str">
        <f>""</f>
        <v/>
      </c>
    </row>
    <row r="1654" spans="13:26" s="74" customFormat="1" ht="14.25" x14ac:dyDescent="0.2">
      <c r="M1654" s="154" t="str">
        <f>""</f>
        <v/>
      </c>
      <c r="N1654" s="74" t="str">
        <f>""</f>
        <v/>
      </c>
      <c r="O1654" s="154" t="s">
        <v>271</v>
      </c>
      <c r="P1654" s="74" t="str">
        <f>""</f>
        <v/>
      </c>
      <c r="Q1654" s="154" t="str">
        <f>""</f>
        <v/>
      </c>
      <c r="R1654" s="74" t="str">
        <f>""</f>
        <v/>
      </c>
      <c r="S1654" s="74" t="str">
        <f>""</f>
        <v/>
      </c>
      <c r="T1654" s="74" t="str">
        <f>""</f>
        <v/>
      </c>
      <c r="U1654" s="74" t="str">
        <f>""</f>
        <v/>
      </c>
      <c r="V1654" s="74" t="str">
        <f>""</f>
        <v/>
      </c>
      <c r="W1654" s="74" t="str">
        <f>""</f>
        <v/>
      </c>
      <c r="X1654" s="74" t="str">
        <f>""</f>
        <v/>
      </c>
      <c r="Y1654" s="74" t="str">
        <f>""</f>
        <v/>
      </c>
      <c r="Z1654" s="74" t="str">
        <f>""</f>
        <v/>
      </c>
    </row>
    <row r="1655" spans="13:26" s="74" customFormat="1" ht="14.25" x14ac:dyDescent="0.2">
      <c r="M1655" s="154" t="str">
        <f>""</f>
        <v/>
      </c>
      <c r="N1655" s="74" t="str">
        <f>""</f>
        <v/>
      </c>
      <c r="O1655" s="154" t="s">
        <v>271</v>
      </c>
      <c r="P1655" s="74" t="str">
        <f>""</f>
        <v/>
      </c>
      <c r="Q1655" s="154" t="str">
        <f>""</f>
        <v/>
      </c>
      <c r="R1655" s="74" t="str">
        <f>""</f>
        <v/>
      </c>
      <c r="S1655" s="74" t="str">
        <f>""</f>
        <v/>
      </c>
      <c r="T1655" s="74" t="str">
        <f>""</f>
        <v/>
      </c>
      <c r="U1655" s="74" t="str">
        <f>""</f>
        <v/>
      </c>
      <c r="V1655" s="74" t="str">
        <f>""</f>
        <v/>
      </c>
      <c r="W1655" s="74" t="str">
        <f>""</f>
        <v/>
      </c>
      <c r="X1655" s="74" t="str">
        <f>""</f>
        <v/>
      </c>
      <c r="Y1655" s="74" t="str">
        <f>""</f>
        <v/>
      </c>
      <c r="Z1655" s="74" t="str">
        <f>""</f>
        <v/>
      </c>
    </row>
    <row r="1656" spans="13:26" s="74" customFormat="1" ht="14.25" x14ac:dyDescent="0.2">
      <c r="M1656" s="154" t="str">
        <f>""</f>
        <v/>
      </c>
      <c r="N1656" s="74" t="str">
        <f>""</f>
        <v/>
      </c>
      <c r="O1656" s="154" t="s">
        <v>271</v>
      </c>
      <c r="P1656" s="74" t="str">
        <f>""</f>
        <v/>
      </c>
      <c r="Q1656" s="154" t="str">
        <f>""</f>
        <v/>
      </c>
      <c r="R1656" s="74" t="str">
        <f>""</f>
        <v/>
      </c>
      <c r="S1656" s="74" t="str">
        <f>""</f>
        <v/>
      </c>
      <c r="T1656" s="74" t="str">
        <f>""</f>
        <v/>
      </c>
      <c r="U1656" s="74" t="str">
        <f>""</f>
        <v/>
      </c>
      <c r="V1656" s="74" t="str">
        <f>""</f>
        <v/>
      </c>
      <c r="W1656" s="74" t="str">
        <f>""</f>
        <v/>
      </c>
      <c r="X1656" s="74" t="str">
        <f>""</f>
        <v/>
      </c>
      <c r="Y1656" s="74" t="str">
        <f>""</f>
        <v/>
      </c>
      <c r="Z1656" s="74" t="str">
        <f>""</f>
        <v/>
      </c>
    </row>
    <row r="1657" spans="13:26" s="74" customFormat="1" ht="14.25" x14ac:dyDescent="0.2">
      <c r="M1657" s="154" t="str">
        <f>""</f>
        <v/>
      </c>
      <c r="N1657" s="74" t="str">
        <f>""</f>
        <v/>
      </c>
      <c r="O1657" s="154" t="s">
        <v>271</v>
      </c>
      <c r="P1657" s="74" t="str">
        <f>""</f>
        <v/>
      </c>
      <c r="Q1657" s="154" t="str">
        <f>""</f>
        <v/>
      </c>
      <c r="R1657" s="74" t="str">
        <f>""</f>
        <v/>
      </c>
      <c r="S1657" s="74" t="str">
        <f>""</f>
        <v/>
      </c>
      <c r="T1657" s="74" t="str">
        <f>""</f>
        <v/>
      </c>
      <c r="U1657" s="74" t="str">
        <f>""</f>
        <v/>
      </c>
      <c r="V1657" s="74" t="str">
        <f>""</f>
        <v/>
      </c>
      <c r="W1657" s="74" t="str">
        <f>""</f>
        <v/>
      </c>
      <c r="X1657" s="74" t="str">
        <f>""</f>
        <v/>
      </c>
      <c r="Y1657" s="74" t="str">
        <f>""</f>
        <v/>
      </c>
      <c r="Z1657" s="74" t="str">
        <f>""</f>
        <v/>
      </c>
    </row>
    <row r="1658" spans="13:26" s="74" customFormat="1" ht="14.25" x14ac:dyDescent="0.2">
      <c r="M1658" s="154" t="str">
        <f>""</f>
        <v/>
      </c>
      <c r="N1658" s="74" t="str">
        <f>""</f>
        <v/>
      </c>
      <c r="O1658" s="154" t="s">
        <v>271</v>
      </c>
      <c r="P1658" s="74" t="str">
        <f>""</f>
        <v/>
      </c>
      <c r="Q1658" s="154" t="str">
        <f>""</f>
        <v/>
      </c>
      <c r="R1658" s="74" t="str">
        <f>""</f>
        <v/>
      </c>
      <c r="S1658" s="74" t="str">
        <f>""</f>
        <v/>
      </c>
      <c r="T1658" s="74" t="str">
        <f>""</f>
        <v/>
      </c>
      <c r="U1658" s="74" t="str">
        <f>""</f>
        <v/>
      </c>
      <c r="V1658" s="74" t="str">
        <f>""</f>
        <v/>
      </c>
      <c r="W1658" s="74" t="str">
        <f>""</f>
        <v/>
      </c>
      <c r="X1658" s="74" t="str">
        <f>""</f>
        <v/>
      </c>
      <c r="Y1658" s="74" t="str">
        <f>""</f>
        <v/>
      </c>
      <c r="Z1658" s="74" t="str">
        <f>""</f>
        <v/>
      </c>
    </row>
    <row r="1659" spans="13:26" s="74" customFormat="1" ht="14.25" x14ac:dyDescent="0.2">
      <c r="M1659" s="154" t="str">
        <f>""</f>
        <v/>
      </c>
      <c r="N1659" s="74" t="str">
        <f>""</f>
        <v/>
      </c>
      <c r="O1659" s="154" t="s">
        <v>271</v>
      </c>
      <c r="P1659" s="74" t="str">
        <f>""</f>
        <v/>
      </c>
      <c r="Q1659" s="154" t="str">
        <f>""</f>
        <v/>
      </c>
      <c r="R1659" s="74" t="str">
        <f>""</f>
        <v/>
      </c>
      <c r="S1659" s="74" t="str">
        <f>""</f>
        <v/>
      </c>
      <c r="T1659" s="74" t="str">
        <f>""</f>
        <v/>
      </c>
      <c r="U1659" s="74" t="str">
        <f>""</f>
        <v/>
      </c>
      <c r="V1659" s="74" t="str">
        <f>""</f>
        <v/>
      </c>
      <c r="W1659" s="74" t="str">
        <f>""</f>
        <v/>
      </c>
      <c r="X1659" s="74" t="str">
        <f>""</f>
        <v/>
      </c>
      <c r="Y1659" s="74" t="str">
        <f>""</f>
        <v/>
      </c>
      <c r="Z1659" s="74" t="str">
        <f>""</f>
        <v/>
      </c>
    </row>
    <row r="1660" spans="13:26" s="74" customFormat="1" ht="14.25" x14ac:dyDescent="0.2">
      <c r="M1660" s="154" t="str">
        <f>""</f>
        <v/>
      </c>
      <c r="N1660" s="74" t="str">
        <f>""</f>
        <v/>
      </c>
      <c r="O1660" s="154" t="s">
        <v>271</v>
      </c>
      <c r="P1660" s="74" t="str">
        <f>""</f>
        <v/>
      </c>
      <c r="Q1660" s="154" t="str">
        <f>""</f>
        <v/>
      </c>
      <c r="R1660" s="74" t="str">
        <f>""</f>
        <v/>
      </c>
      <c r="S1660" s="74" t="str">
        <f>""</f>
        <v/>
      </c>
      <c r="T1660" s="74" t="str">
        <f>""</f>
        <v/>
      </c>
      <c r="U1660" s="74" t="str">
        <f>""</f>
        <v/>
      </c>
      <c r="V1660" s="74" t="str">
        <f>""</f>
        <v/>
      </c>
      <c r="W1660" s="74" t="str">
        <f>""</f>
        <v/>
      </c>
      <c r="X1660" s="74" t="str">
        <f>""</f>
        <v/>
      </c>
      <c r="Y1660" s="74" t="str">
        <f>""</f>
        <v/>
      </c>
      <c r="Z1660" s="74" t="str">
        <f>""</f>
        <v/>
      </c>
    </row>
    <row r="1661" spans="13:26" s="74" customFormat="1" ht="14.25" x14ac:dyDescent="0.2">
      <c r="M1661" s="154" t="str">
        <f>""</f>
        <v/>
      </c>
      <c r="N1661" s="74" t="str">
        <f>""</f>
        <v/>
      </c>
      <c r="O1661" s="154" t="s">
        <v>271</v>
      </c>
      <c r="P1661" s="74" t="str">
        <f>""</f>
        <v/>
      </c>
      <c r="Q1661" s="154" t="str">
        <f>""</f>
        <v/>
      </c>
      <c r="R1661" s="74" t="str">
        <f>""</f>
        <v/>
      </c>
      <c r="S1661" s="74" t="str">
        <f>""</f>
        <v/>
      </c>
      <c r="T1661" s="74" t="str">
        <f>""</f>
        <v/>
      </c>
      <c r="U1661" s="74" t="str">
        <f>""</f>
        <v/>
      </c>
      <c r="V1661" s="74" t="str">
        <f>""</f>
        <v/>
      </c>
      <c r="W1661" s="74" t="str">
        <f>""</f>
        <v/>
      </c>
      <c r="X1661" s="74" t="str">
        <f>""</f>
        <v/>
      </c>
      <c r="Y1661" s="74" t="str">
        <f>""</f>
        <v/>
      </c>
      <c r="Z1661" s="74" t="str">
        <f>""</f>
        <v/>
      </c>
    </row>
    <row r="1662" spans="13:26" s="74" customFormat="1" ht="14.25" x14ac:dyDescent="0.2">
      <c r="M1662" s="154" t="str">
        <f>""</f>
        <v/>
      </c>
      <c r="N1662" s="74" t="str">
        <f>""</f>
        <v/>
      </c>
      <c r="O1662" s="154" t="s">
        <v>271</v>
      </c>
      <c r="P1662" s="74" t="str">
        <f>""</f>
        <v/>
      </c>
      <c r="Q1662" s="154" t="str">
        <f>""</f>
        <v/>
      </c>
      <c r="R1662" s="74" t="str">
        <f>""</f>
        <v/>
      </c>
      <c r="S1662" s="74" t="str">
        <f>""</f>
        <v/>
      </c>
      <c r="T1662" s="74" t="str">
        <f>""</f>
        <v/>
      </c>
      <c r="U1662" s="74" t="str">
        <f>""</f>
        <v/>
      </c>
      <c r="V1662" s="74" t="str">
        <f>""</f>
        <v/>
      </c>
      <c r="W1662" s="74" t="str">
        <f>""</f>
        <v/>
      </c>
      <c r="X1662" s="74" t="str">
        <f>""</f>
        <v/>
      </c>
      <c r="Y1662" s="74" t="str">
        <f>""</f>
        <v/>
      </c>
      <c r="Z1662" s="74" t="str">
        <f>""</f>
        <v/>
      </c>
    </row>
    <row r="1663" spans="13:26" s="74" customFormat="1" ht="14.25" x14ac:dyDescent="0.2">
      <c r="M1663" s="154" t="str">
        <f>""</f>
        <v/>
      </c>
      <c r="N1663" s="74" t="str">
        <f>""</f>
        <v/>
      </c>
      <c r="O1663" s="154" t="s">
        <v>271</v>
      </c>
      <c r="P1663" s="74" t="str">
        <f>""</f>
        <v/>
      </c>
      <c r="Q1663" s="154" t="str">
        <f>""</f>
        <v/>
      </c>
      <c r="R1663" s="74" t="str">
        <f>""</f>
        <v/>
      </c>
      <c r="S1663" s="74" t="str">
        <f>""</f>
        <v/>
      </c>
      <c r="T1663" s="74" t="str">
        <f>""</f>
        <v/>
      </c>
      <c r="U1663" s="74" t="str">
        <f>""</f>
        <v/>
      </c>
      <c r="V1663" s="74" t="str">
        <f>""</f>
        <v/>
      </c>
      <c r="W1663" s="74" t="str">
        <f>""</f>
        <v/>
      </c>
      <c r="X1663" s="74" t="str">
        <f>""</f>
        <v/>
      </c>
      <c r="Y1663" s="74" t="str">
        <f>""</f>
        <v/>
      </c>
      <c r="Z1663" s="74" t="str">
        <f>""</f>
        <v/>
      </c>
    </row>
    <row r="1664" spans="13:26" s="74" customFormat="1" ht="14.25" x14ac:dyDescent="0.2">
      <c r="M1664" s="154" t="str">
        <f>""</f>
        <v/>
      </c>
      <c r="N1664" s="74" t="str">
        <f>""</f>
        <v/>
      </c>
      <c r="O1664" s="154" t="s">
        <v>271</v>
      </c>
      <c r="P1664" s="74" t="str">
        <f>""</f>
        <v/>
      </c>
      <c r="Q1664" s="154" t="str">
        <f>""</f>
        <v/>
      </c>
      <c r="R1664" s="74" t="str">
        <f>""</f>
        <v/>
      </c>
      <c r="S1664" s="74" t="str">
        <f>""</f>
        <v/>
      </c>
      <c r="T1664" s="74" t="str">
        <f>""</f>
        <v/>
      </c>
      <c r="U1664" s="74" t="str">
        <f>""</f>
        <v/>
      </c>
      <c r="V1664" s="74" t="str">
        <f>""</f>
        <v/>
      </c>
      <c r="W1664" s="74" t="str">
        <f>""</f>
        <v/>
      </c>
      <c r="X1664" s="74" t="str">
        <f>""</f>
        <v/>
      </c>
      <c r="Y1664" s="74" t="str">
        <f>""</f>
        <v/>
      </c>
      <c r="Z1664" s="74" t="str">
        <f>""</f>
        <v/>
      </c>
    </row>
    <row r="1665" spans="13:26" s="74" customFormat="1" ht="14.25" x14ac:dyDescent="0.2">
      <c r="M1665" s="154" t="str">
        <f>""</f>
        <v/>
      </c>
      <c r="N1665" s="74" t="str">
        <f>""</f>
        <v/>
      </c>
      <c r="O1665" s="154" t="s">
        <v>271</v>
      </c>
      <c r="P1665" s="74" t="str">
        <f>""</f>
        <v/>
      </c>
      <c r="Q1665" s="154" t="str">
        <f>""</f>
        <v/>
      </c>
      <c r="R1665" s="74" t="str">
        <f>""</f>
        <v/>
      </c>
      <c r="S1665" s="74" t="str">
        <f>""</f>
        <v/>
      </c>
      <c r="T1665" s="74" t="str">
        <f>""</f>
        <v/>
      </c>
      <c r="U1665" s="74" t="str">
        <f>""</f>
        <v/>
      </c>
      <c r="V1665" s="74" t="str">
        <f>""</f>
        <v/>
      </c>
      <c r="W1665" s="74" t="str">
        <f>""</f>
        <v/>
      </c>
      <c r="X1665" s="74" t="str">
        <f>""</f>
        <v/>
      </c>
      <c r="Y1665" s="74" t="str">
        <f>""</f>
        <v/>
      </c>
      <c r="Z1665" s="74" t="str">
        <f>""</f>
        <v/>
      </c>
    </row>
    <row r="1666" spans="13:26" s="74" customFormat="1" ht="14.25" x14ac:dyDescent="0.2">
      <c r="M1666" s="154" t="str">
        <f>""</f>
        <v/>
      </c>
      <c r="N1666" s="74" t="str">
        <f>""</f>
        <v/>
      </c>
      <c r="O1666" s="154" t="s">
        <v>271</v>
      </c>
      <c r="P1666" s="74" t="str">
        <f>""</f>
        <v/>
      </c>
      <c r="Q1666" s="154" t="str">
        <f>""</f>
        <v/>
      </c>
      <c r="R1666" s="74" t="str">
        <f>""</f>
        <v/>
      </c>
      <c r="S1666" s="74" t="str">
        <f>""</f>
        <v/>
      </c>
      <c r="T1666" s="74" t="str">
        <f>""</f>
        <v/>
      </c>
      <c r="U1666" s="74" t="str">
        <f>""</f>
        <v/>
      </c>
      <c r="V1666" s="74" t="str">
        <f>""</f>
        <v/>
      </c>
      <c r="W1666" s="74" t="str">
        <f>""</f>
        <v/>
      </c>
      <c r="X1666" s="74" t="str">
        <f>""</f>
        <v/>
      </c>
      <c r="Y1666" s="74" t="str">
        <f>""</f>
        <v/>
      </c>
      <c r="Z1666" s="74" t="str">
        <f>""</f>
        <v/>
      </c>
    </row>
    <row r="1667" spans="13:26" s="74" customFormat="1" ht="14.25" x14ac:dyDescent="0.2">
      <c r="M1667" s="154" t="str">
        <f>""</f>
        <v/>
      </c>
      <c r="N1667" s="74" t="str">
        <f>""</f>
        <v/>
      </c>
      <c r="O1667" s="154" t="s">
        <v>271</v>
      </c>
      <c r="P1667" s="74" t="str">
        <f>""</f>
        <v/>
      </c>
      <c r="Q1667" s="154" t="str">
        <f>""</f>
        <v/>
      </c>
      <c r="R1667" s="74" t="str">
        <f>""</f>
        <v/>
      </c>
      <c r="S1667" s="74" t="str">
        <f>""</f>
        <v/>
      </c>
      <c r="T1667" s="74" t="str">
        <f>""</f>
        <v/>
      </c>
      <c r="U1667" s="74" t="str">
        <f>""</f>
        <v/>
      </c>
      <c r="V1667" s="74" t="str">
        <f>""</f>
        <v/>
      </c>
      <c r="W1667" s="74" t="str">
        <f>""</f>
        <v/>
      </c>
      <c r="X1667" s="74" t="str">
        <f>""</f>
        <v/>
      </c>
      <c r="Y1667" s="74" t="str">
        <f>""</f>
        <v/>
      </c>
      <c r="Z1667" s="74" t="str">
        <f>""</f>
        <v/>
      </c>
    </row>
    <row r="1668" spans="13:26" s="74" customFormat="1" ht="14.25" x14ac:dyDescent="0.2">
      <c r="M1668" s="154" t="str">
        <f>""</f>
        <v/>
      </c>
      <c r="N1668" s="74" t="str">
        <f>""</f>
        <v/>
      </c>
      <c r="O1668" s="154" t="s">
        <v>271</v>
      </c>
      <c r="P1668" s="74" t="str">
        <f>""</f>
        <v/>
      </c>
      <c r="Q1668" s="154" t="str">
        <f>""</f>
        <v/>
      </c>
      <c r="R1668" s="74" t="str">
        <f>""</f>
        <v/>
      </c>
      <c r="S1668" s="74" t="str">
        <f>""</f>
        <v/>
      </c>
      <c r="T1668" s="74" t="str">
        <f>""</f>
        <v/>
      </c>
      <c r="U1668" s="74" t="str">
        <f>""</f>
        <v/>
      </c>
      <c r="V1668" s="74" t="str">
        <f>""</f>
        <v/>
      </c>
      <c r="W1668" s="74" t="str">
        <f>""</f>
        <v/>
      </c>
      <c r="X1668" s="74" t="str">
        <f>""</f>
        <v/>
      </c>
      <c r="Y1668" s="74" t="str">
        <f>""</f>
        <v/>
      </c>
      <c r="Z1668" s="74" t="str">
        <f>""</f>
        <v/>
      </c>
    </row>
    <row r="1669" spans="13:26" s="74" customFormat="1" ht="14.25" x14ac:dyDescent="0.2">
      <c r="M1669" s="154" t="str">
        <f>""</f>
        <v/>
      </c>
      <c r="N1669" s="74" t="str">
        <f>""</f>
        <v/>
      </c>
      <c r="O1669" s="154" t="s">
        <v>271</v>
      </c>
      <c r="P1669" s="74" t="str">
        <f>""</f>
        <v/>
      </c>
      <c r="Q1669" s="154" t="str">
        <f>""</f>
        <v/>
      </c>
      <c r="R1669" s="74" t="str">
        <f>""</f>
        <v/>
      </c>
      <c r="S1669" s="74" t="str">
        <f>""</f>
        <v/>
      </c>
      <c r="T1669" s="74" t="str">
        <f>""</f>
        <v/>
      </c>
      <c r="U1669" s="74" t="str">
        <f>""</f>
        <v/>
      </c>
      <c r="V1669" s="74" t="str">
        <f>""</f>
        <v/>
      </c>
      <c r="W1669" s="74" t="str">
        <f>""</f>
        <v/>
      </c>
      <c r="X1669" s="74" t="str">
        <f>""</f>
        <v/>
      </c>
      <c r="Y1669" s="74" t="str">
        <f>""</f>
        <v/>
      </c>
      <c r="Z1669" s="74" t="str">
        <f>""</f>
        <v/>
      </c>
    </row>
    <row r="1670" spans="13:26" s="74" customFormat="1" ht="14.25" x14ac:dyDescent="0.2">
      <c r="M1670" s="154" t="str">
        <f>""</f>
        <v/>
      </c>
      <c r="N1670" s="74" t="str">
        <f>""</f>
        <v/>
      </c>
      <c r="O1670" s="154" t="s">
        <v>271</v>
      </c>
      <c r="P1670" s="74" t="str">
        <f>""</f>
        <v/>
      </c>
      <c r="Q1670" s="154" t="str">
        <f>""</f>
        <v/>
      </c>
      <c r="R1670" s="74" t="str">
        <f>""</f>
        <v/>
      </c>
      <c r="S1670" s="74" t="str">
        <f>""</f>
        <v/>
      </c>
      <c r="T1670" s="74" t="str">
        <f>""</f>
        <v/>
      </c>
      <c r="U1670" s="74" t="str">
        <f>""</f>
        <v/>
      </c>
      <c r="V1670" s="74" t="str">
        <f>""</f>
        <v/>
      </c>
      <c r="W1670" s="74" t="str">
        <f>""</f>
        <v/>
      </c>
      <c r="X1670" s="74" t="str">
        <f>""</f>
        <v/>
      </c>
      <c r="Y1670" s="74" t="str">
        <f>""</f>
        <v/>
      </c>
      <c r="Z1670" s="74" t="str">
        <f>""</f>
        <v/>
      </c>
    </row>
    <row r="1671" spans="13:26" s="74" customFormat="1" ht="14.25" x14ac:dyDescent="0.2">
      <c r="M1671" s="154" t="str">
        <f>""</f>
        <v/>
      </c>
      <c r="N1671" s="74" t="str">
        <f>""</f>
        <v/>
      </c>
      <c r="O1671" s="154" t="s">
        <v>271</v>
      </c>
      <c r="P1671" s="74" t="str">
        <f>""</f>
        <v/>
      </c>
      <c r="Q1671" s="154" t="str">
        <f>""</f>
        <v/>
      </c>
      <c r="R1671" s="74" t="str">
        <f>""</f>
        <v/>
      </c>
      <c r="S1671" s="74" t="str">
        <f>""</f>
        <v/>
      </c>
      <c r="T1671" s="74" t="str">
        <f>""</f>
        <v/>
      </c>
      <c r="U1671" s="74" t="str">
        <f>""</f>
        <v/>
      </c>
      <c r="V1671" s="74" t="str">
        <f>""</f>
        <v/>
      </c>
      <c r="W1671" s="74" t="str">
        <f>""</f>
        <v/>
      </c>
      <c r="X1671" s="74" t="str">
        <f>""</f>
        <v/>
      </c>
      <c r="Y1671" s="74" t="str">
        <f>""</f>
        <v/>
      </c>
      <c r="Z1671" s="74" t="str">
        <f>""</f>
        <v/>
      </c>
    </row>
    <row r="1672" spans="13:26" s="74" customFormat="1" ht="14.25" x14ac:dyDescent="0.2">
      <c r="M1672" s="154" t="str">
        <f>""</f>
        <v/>
      </c>
      <c r="N1672" s="74" t="str">
        <f>""</f>
        <v/>
      </c>
      <c r="O1672" s="154" t="s">
        <v>271</v>
      </c>
      <c r="P1672" s="74" t="str">
        <f>""</f>
        <v/>
      </c>
      <c r="Q1672" s="154" t="str">
        <f>""</f>
        <v/>
      </c>
      <c r="R1672" s="74" t="str">
        <f>""</f>
        <v/>
      </c>
      <c r="S1672" s="74" t="str">
        <f>""</f>
        <v/>
      </c>
      <c r="T1672" s="74" t="str">
        <f>""</f>
        <v/>
      </c>
      <c r="U1672" s="74" t="str">
        <f>""</f>
        <v/>
      </c>
      <c r="V1672" s="74" t="str">
        <f>""</f>
        <v/>
      </c>
      <c r="W1672" s="74" t="str">
        <f>""</f>
        <v/>
      </c>
      <c r="X1672" s="74" t="str">
        <f>""</f>
        <v/>
      </c>
      <c r="Y1672" s="74" t="str">
        <f>""</f>
        <v/>
      </c>
      <c r="Z1672" s="74" t="str">
        <f>""</f>
        <v/>
      </c>
    </row>
    <row r="1673" spans="13:26" s="74" customFormat="1" ht="14.25" x14ac:dyDescent="0.2">
      <c r="M1673" s="154" t="str">
        <f>""</f>
        <v/>
      </c>
      <c r="N1673" s="74" t="str">
        <f>""</f>
        <v/>
      </c>
      <c r="O1673" s="154" t="s">
        <v>271</v>
      </c>
      <c r="P1673" s="74" t="str">
        <f>""</f>
        <v/>
      </c>
      <c r="Q1673" s="154" t="str">
        <f>""</f>
        <v/>
      </c>
      <c r="R1673" s="74" t="str">
        <f>""</f>
        <v/>
      </c>
      <c r="S1673" s="74" t="str">
        <f>""</f>
        <v/>
      </c>
      <c r="T1673" s="74" t="str">
        <f>""</f>
        <v/>
      </c>
      <c r="U1673" s="74" t="str">
        <f>""</f>
        <v/>
      </c>
      <c r="V1673" s="74" t="str">
        <f>""</f>
        <v/>
      </c>
      <c r="W1673" s="74" t="str">
        <f>""</f>
        <v/>
      </c>
      <c r="X1673" s="74" t="str">
        <f>""</f>
        <v/>
      </c>
      <c r="Y1673" s="74" t="str">
        <f>""</f>
        <v/>
      </c>
      <c r="Z1673" s="74" t="str">
        <f>""</f>
        <v/>
      </c>
    </row>
    <row r="1674" spans="13:26" s="74" customFormat="1" ht="14.25" x14ac:dyDescent="0.2">
      <c r="M1674" s="154" t="str">
        <f>""</f>
        <v/>
      </c>
      <c r="N1674" s="74" t="str">
        <f>""</f>
        <v/>
      </c>
      <c r="O1674" s="154" t="s">
        <v>271</v>
      </c>
      <c r="P1674" s="74" t="str">
        <f>""</f>
        <v/>
      </c>
      <c r="Q1674" s="154" t="str">
        <f>""</f>
        <v/>
      </c>
      <c r="R1674" s="74" t="str">
        <f>""</f>
        <v/>
      </c>
      <c r="S1674" s="74" t="str">
        <f>""</f>
        <v/>
      </c>
      <c r="T1674" s="74" t="str">
        <f>""</f>
        <v/>
      </c>
      <c r="U1674" s="74" t="str">
        <f>""</f>
        <v/>
      </c>
      <c r="V1674" s="74" t="str">
        <f>""</f>
        <v/>
      </c>
      <c r="W1674" s="74" t="str">
        <f>""</f>
        <v/>
      </c>
      <c r="X1674" s="74" t="str">
        <f>""</f>
        <v/>
      </c>
      <c r="Y1674" s="74" t="str">
        <f>""</f>
        <v/>
      </c>
      <c r="Z1674" s="74" t="str">
        <f>""</f>
        <v/>
      </c>
    </row>
    <row r="1675" spans="13:26" s="74" customFormat="1" ht="14.25" x14ac:dyDescent="0.2">
      <c r="M1675" s="154" t="str">
        <f>""</f>
        <v/>
      </c>
      <c r="N1675" s="74" t="str">
        <f>""</f>
        <v/>
      </c>
      <c r="O1675" s="154" t="s">
        <v>271</v>
      </c>
      <c r="P1675" s="74" t="str">
        <f>""</f>
        <v/>
      </c>
      <c r="Q1675" s="154" t="str">
        <f>""</f>
        <v/>
      </c>
      <c r="R1675" s="74" t="str">
        <f>""</f>
        <v/>
      </c>
      <c r="S1675" s="74" t="str">
        <f>""</f>
        <v/>
      </c>
      <c r="T1675" s="74" t="str">
        <f>""</f>
        <v/>
      </c>
      <c r="U1675" s="74" t="str">
        <f>""</f>
        <v/>
      </c>
      <c r="V1675" s="74" t="str">
        <f>""</f>
        <v/>
      </c>
      <c r="W1675" s="74" t="str">
        <f>""</f>
        <v/>
      </c>
      <c r="X1675" s="74" t="str">
        <f>""</f>
        <v/>
      </c>
      <c r="Y1675" s="74" t="str">
        <f>""</f>
        <v/>
      </c>
      <c r="Z1675" s="74" t="str">
        <f>""</f>
        <v/>
      </c>
    </row>
    <row r="1676" spans="13:26" s="74" customFormat="1" ht="14.25" x14ac:dyDescent="0.2">
      <c r="M1676" s="154" t="str">
        <f>""</f>
        <v/>
      </c>
      <c r="N1676" s="74" t="str">
        <f>""</f>
        <v/>
      </c>
      <c r="O1676" s="154" t="s">
        <v>271</v>
      </c>
      <c r="P1676" s="74" t="str">
        <f>""</f>
        <v/>
      </c>
      <c r="Q1676" s="154" t="str">
        <f>""</f>
        <v/>
      </c>
      <c r="R1676" s="74" t="str">
        <f>""</f>
        <v/>
      </c>
      <c r="S1676" s="74" t="str">
        <f>""</f>
        <v/>
      </c>
      <c r="T1676" s="74" t="str">
        <f>""</f>
        <v/>
      </c>
      <c r="U1676" s="74" t="str">
        <f>""</f>
        <v/>
      </c>
      <c r="V1676" s="74" t="str">
        <f>""</f>
        <v/>
      </c>
      <c r="W1676" s="74" t="str">
        <f>""</f>
        <v/>
      </c>
      <c r="X1676" s="74" t="str">
        <f>""</f>
        <v/>
      </c>
      <c r="Y1676" s="74" t="str">
        <f>""</f>
        <v/>
      </c>
      <c r="Z1676" s="74" t="str">
        <f>""</f>
        <v/>
      </c>
    </row>
    <row r="1677" spans="13:26" s="74" customFormat="1" ht="14.25" x14ac:dyDescent="0.2">
      <c r="M1677" s="154" t="str">
        <f>""</f>
        <v/>
      </c>
      <c r="N1677" s="74" t="str">
        <f>""</f>
        <v/>
      </c>
      <c r="O1677" s="154" t="s">
        <v>271</v>
      </c>
      <c r="P1677" s="74" t="str">
        <f>""</f>
        <v/>
      </c>
      <c r="Q1677" s="154" t="str">
        <f>""</f>
        <v/>
      </c>
      <c r="R1677" s="74" t="str">
        <f>""</f>
        <v/>
      </c>
      <c r="S1677" s="74" t="str">
        <f>""</f>
        <v/>
      </c>
      <c r="T1677" s="74" t="str">
        <f>""</f>
        <v/>
      </c>
      <c r="U1677" s="74" t="str">
        <f>""</f>
        <v/>
      </c>
      <c r="V1677" s="74" t="str">
        <f>""</f>
        <v/>
      </c>
      <c r="W1677" s="74" t="str">
        <f>""</f>
        <v/>
      </c>
      <c r="X1677" s="74" t="str">
        <f>""</f>
        <v/>
      </c>
      <c r="Y1677" s="74" t="str">
        <f>""</f>
        <v/>
      </c>
      <c r="Z1677" s="74" t="str">
        <f>""</f>
        <v/>
      </c>
    </row>
    <row r="1678" spans="13:26" s="74" customFormat="1" ht="14.25" x14ac:dyDescent="0.2">
      <c r="M1678" s="154" t="str">
        <f>""</f>
        <v/>
      </c>
      <c r="N1678" s="74" t="str">
        <f>""</f>
        <v/>
      </c>
      <c r="O1678" s="154" t="s">
        <v>271</v>
      </c>
      <c r="P1678" s="74" t="str">
        <f>""</f>
        <v/>
      </c>
      <c r="Q1678" s="154" t="str">
        <f>""</f>
        <v/>
      </c>
      <c r="R1678" s="74" t="str">
        <f>""</f>
        <v/>
      </c>
      <c r="S1678" s="74" t="str">
        <f>""</f>
        <v/>
      </c>
      <c r="T1678" s="74" t="str">
        <f>""</f>
        <v/>
      </c>
      <c r="U1678" s="74" t="str">
        <f>""</f>
        <v/>
      </c>
      <c r="V1678" s="74" t="str">
        <f>""</f>
        <v/>
      </c>
      <c r="W1678" s="74" t="str">
        <f>""</f>
        <v/>
      </c>
      <c r="X1678" s="74" t="str">
        <f>""</f>
        <v/>
      </c>
      <c r="Y1678" s="74" t="str">
        <f>""</f>
        <v/>
      </c>
      <c r="Z1678" s="74" t="str">
        <f>""</f>
        <v/>
      </c>
    </row>
    <row r="1679" spans="13:26" s="74" customFormat="1" ht="14.25" x14ac:dyDescent="0.2">
      <c r="M1679" s="154" t="str">
        <f>""</f>
        <v/>
      </c>
      <c r="N1679" s="74" t="str">
        <f>""</f>
        <v/>
      </c>
      <c r="O1679" s="154" t="s">
        <v>271</v>
      </c>
      <c r="P1679" s="74" t="str">
        <f>""</f>
        <v/>
      </c>
      <c r="Q1679" s="154" t="str">
        <f>""</f>
        <v/>
      </c>
      <c r="R1679" s="74" t="str">
        <f>""</f>
        <v/>
      </c>
      <c r="S1679" s="74" t="str">
        <f>""</f>
        <v/>
      </c>
      <c r="T1679" s="74" t="str">
        <f>""</f>
        <v/>
      </c>
      <c r="U1679" s="74" t="str">
        <f>""</f>
        <v/>
      </c>
      <c r="V1679" s="74" t="str">
        <f>""</f>
        <v/>
      </c>
      <c r="W1679" s="74" t="str">
        <f>""</f>
        <v/>
      </c>
      <c r="X1679" s="74" t="str">
        <f>""</f>
        <v/>
      </c>
      <c r="Y1679" s="74" t="str">
        <f>""</f>
        <v/>
      </c>
      <c r="Z1679" s="74" t="str">
        <f>""</f>
        <v/>
      </c>
    </row>
    <row r="1680" spans="13:26" s="74" customFormat="1" ht="14.25" x14ac:dyDescent="0.2">
      <c r="M1680" s="154" t="str">
        <f>""</f>
        <v/>
      </c>
      <c r="N1680" s="74" t="str">
        <f>""</f>
        <v/>
      </c>
      <c r="O1680" s="154" t="s">
        <v>271</v>
      </c>
      <c r="P1680" s="74" t="str">
        <f>""</f>
        <v/>
      </c>
      <c r="Q1680" s="154" t="str">
        <f>""</f>
        <v/>
      </c>
      <c r="R1680" s="74" t="str">
        <f>""</f>
        <v/>
      </c>
      <c r="S1680" s="74" t="str">
        <f>""</f>
        <v/>
      </c>
      <c r="T1680" s="74" t="str">
        <f>""</f>
        <v/>
      </c>
      <c r="U1680" s="74" t="str">
        <f>""</f>
        <v/>
      </c>
      <c r="V1680" s="74" t="str">
        <f>""</f>
        <v/>
      </c>
      <c r="W1680" s="74" t="str">
        <f>""</f>
        <v/>
      </c>
      <c r="X1680" s="74" t="str">
        <f>""</f>
        <v/>
      </c>
      <c r="Y1680" s="74" t="str">
        <f>""</f>
        <v/>
      </c>
      <c r="Z1680" s="74" t="str">
        <f>""</f>
        <v/>
      </c>
    </row>
    <row r="1681" spans="13:26" s="74" customFormat="1" ht="14.25" x14ac:dyDescent="0.2">
      <c r="M1681" s="154" t="str">
        <f>""</f>
        <v/>
      </c>
      <c r="N1681" s="74" t="str">
        <f>""</f>
        <v/>
      </c>
      <c r="O1681" s="154" t="s">
        <v>271</v>
      </c>
      <c r="P1681" s="74" t="str">
        <f>""</f>
        <v/>
      </c>
      <c r="Q1681" s="154" t="str">
        <f>""</f>
        <v/>
      </c>
      <c r="R1681" s="74" t="str">
        <f>""</f>
        <v/>
      </c>
      <c r="S1681" s="74" t="str">
        <f>""</f>
        <v/>
      </c>
      <c r="T1681" s="74" t="str">
        <f>""</f>
        <v/>
      </c>
      <c r="U1681" s="74" t="str">
        <f>""</f>
        <v/>
      </c>
      <c r="V1681" s="74" t="str">
        <f>""</f>
        <v/>
      </c>
      <c r="W1681" s="74" t="str">
        <f>""</f>
        <v/>
      </c>
      <c r="X1681" s="74" t="str">
        <f>""</f>
        <v/>
      </c>
      <c r="Y1681" s="74" t="str">
        <f>""</f>
        <v/>
      </c>
      <c r="Z1681" s="74" t="str">
        <f>""</f>
        <v/>
      </c>
    </row>
    <row r="1682" spans="13:26" s="74" customFormat="1" ht="14.25" x14ac:dyDescent="0.2">
      <c r="M1682" s="154" t="str">
        <f>""</f>
        <v/>
      </c>
      <c r="N1682" s="74" t="str">
        <f>""</f>
        <v/>
      </c>
      <c r="O1682" s="154" t="s">
        <v>271</v>
      </c>
      <c r="P1682" s="74" t="str">
        <f>""</f>
        <v/>
      </c>
      <c r="Q1682" s="154" t="str">
        <f>""</f>
        <v/>
      </c>
      <c r="R1682" s="74" t="str">
        <f>""</f>
        <v/>
      </c>
      <c r="S1682" s="74" t="str">
        <f>""</f>
        <v/>
      </c>
      <c r="T1682" s="74" t="str">
        <f>""</f>
        <v/>
      </c>
      <c r="U1682" s="74" t="str">
        <f>""</f>
        <v/>
      </c>
      <c r="V1682" s="74" t="str">
        <f>""</f>
        <v/>
      </c>
      <c r="W1682" s="74" t="str">
        <f>""</f>
        <v/>
      </c>
      <c r="X1682" s="74" t="str">
        <f>""</f>
        <v/>
      </c>
      <c r="Y1682" s="74" t="str">
        <f>""</f>
        <v/>
      </c>
      <c r="Z1682" s="74" t="str">
        <f>""</f>
        <v/>
      </c>
    </row>
    <row r="1683" spans="13:26" s="74" customFormat="1" ht="14.25" x14ac:dyDescent="0.2">
      <c r="M1683" s="154" t="str">
        <f>""</f>
        <v/>
      </c>
      <c r="N1683" s="74" t="str">
        <f>""</f>
        <v/>
      </c>
      <c r="O1683" s="154" t="s">
        <v>271</v>
      </c>
      <c r="P1683" s="74" t="str">
        <f>""</f>
        <v/>
      </c>
      <c r="Q1683" s="154" t="str">
        <f>""</f>
        <v/>
      </c>
      <c r="R1683" s="74" t="str">
        <f>""</f>
        <v/>
      </c>
      <c r="S1683" s="74" t="str">
        <f>""</f>
        <v/>
      </c>
      <c r="T1683" s="74" t="str">
        <f>""</f>
        <v/>
      </c>
      <c r="U1683" s="74" t="str">
        <f>""</f>
        <v/>
      </c>
      <c r="V1683" s="74" t="str">
        <f>""</f>
        <v/>
      </c>
      <c r="W1683" s="74" t="str">
        <f>""</f>
        <v/>
      </c>
      <c r="X1683" s="74" t="str">
        <f>""</f>
        <v/>
      </c>
      <c r="Y1683" s="74" t="str">
        <f>""</f>
        <v/>
      </c>
      <c r="Z1683" s="74" t="str">
        <f>""</f>
        <v/>
      </c>
    </row>
    <row r="1684" spans="13:26" s="74" customFormat="1" ht="14.25" x14ac:dyDescent="0.2">
      <c r="M1684" s="154" t="str">
        <f>""</f>
        <v/>
      </c>
      <c r="N1684" s="74" t="str">
        <f>""</f>
        <v/>
      </c>
      <c r="O1684" s="154" t="s">
        <v>271</v>
      </c>
      <c r="P1684" s="74" t="str">
        <f>""</f>
        <v/>
      </c>
      <c r="Q1684" s="154" t="str">
        <f>""</f>
        <v/>
      </c>
      <c r="R1684" s="74" t="str">
        <f>""</f>
        <v/>
      </c>
      <c r="S1684" s="74" t="str">
        <f>""</f>
        <v/>
      </c>
      <c r="T1684" s="74" t="str">
        <f>""</f>
        <v/>
      </c>
      <c r="U1684" s="74" t="str">
        <f>""</f>
        <v/>
      </c>
      <c r="V1684" s="74" t="str">
        <f>""</f>
        <v/>
      </c>
      <c r="W1684" s="74" t="str">
        <f>""</f>
        <v/>
      </c>
      <c r="X1684" s="74" t="str">
        <f>""</f>
        <v/>
      </c>
      <c r="Y1684" s="74" t="str">
        <f>""</f>
        <v/>
      </c>
      <c r="Z1684" s="74" t="str">
        <f>""</f>
        <v/>
      </c>
    </row>
    <row r="1685" spans="13:26" s="74" customFormat="1" ht="14.25" x14ac:dyDescent="0.2">
      <c r="M1685" s="154" t="str">
        <f>""</f>
        <v/>
      </c>
      <c r="N1685" s="74" t="str">
        <f>""</f>
        <v/>
      </c>
      <c r="O1685" s="154" t="s">
        <v>271</v>
      </c>
      <c r="P1685" s="74" t="str">
        <f>""</f>
        <v/>
      </c>
      <c r="Q1685" s="154" t="str">
        <f>""</f>
        <v/>
      </c>
      <c r="R1685" s="74" t="str">
        <f>""</f>
        <v/>
      </c>
      <c r="S1685" s="74" t="str">
        <f>""</f>
        <v/>
      </c>
      <c r="T1685" s="74" t="str">
        <f>""</f>
        <v/>
      </c>
      <c r="U1685" s="74" t="str">
        <f>""</f>
        <v/>
      </c>
      <c r="V1685" s="74" t="str">
        <f>""</f>
        <v/>
      </c>
      <c r="W1685" s="74" t="str">
        <f>""</f>
        <v/>
      </c>
      <c r="X1685" s="74" t="str">
        <f>""</f>
        <v/>
      </c>
      <c r="Y1685" s="74" t="str">
        <f>""</f>
        <v/>
      </c>
      <c r="Z1685" s="74" t="str">
        <f>""</f>
        <v/>
      </c>
    </row>
    <row r="1686" spans="13:26" s="74" customFormat="1" ht="14.25" x14ac:dyDescent="0.2">
      <c r="M1686" s="154" t="str">
        <f>""</f>
        <v/>
      </c>
      <c r="N1686" s="74" t="str">
        <f>""</f>
        <v/>
      </c>
      <c r="O1686" s="154" t="s">
        <v>271</v>
      </c>
      <c r="P1686" s="74" t="str">
        <f>""</f>
        <v/>
      </c>
      <c r="Q1686" s="154" t="str">
        <f>""</f>
        <v/>
      </c>
      <c r="R1686" s="74" t="str">
        <f>""</f>
        <v/>
      </c>
      <c r="S1686" s="74" t="str">
        <f>""</f>
        <v/>
      </c>
      <c r="T1686" s="74" t="str">
        <f>""</f>
        <v/>
      </c>
      <c r="U1686" s="74" t="str">
        <f>""</f>
        <v/>
      </c>
      <c r="V1686" s="74" t="str">
        <f>""</f>
        <v/>
      </c>
      <c r="W1686" s="74" t="str">
        <f>""</f>
        <v/>
      </c>
      <c r="X1686" s="74" t="str">
        <f>""</f>
        <v/>
      </c>
      <c r="Y1686" s="74" t="str">
        <f>""</f>
        <v/>
      </c>
      <c r="Z1686" s="74" t="str">
        <f>""</f>
        <v/>
      </c>
    </row>
    <row r="1687" spans="13:26" s="74" customFormat="1" ht="14.25" x14ac:dyDescent="0.2">
      <c r="M1687" s="154" t="str">
        <f>""</f>
        <v/>
      </c>
      <c r="N1687" s="74" t="str">
        <f>""</f>
        <v/>
      </c>
      <c r="O1687" s="154" t="s">
        <v>271</v>
      </c>
      <c r="P1687" s="74" t="str">
        <f>""</f>
        <v/>
      </c>
      <c r="Q1687" s="154" t="str">
        <f>""</f>
        <v/>
      </c>
      <c r="R1687" s="74" t="str">
        <f>""</f>
        <v/>
      </c>
      <c r="S1687" s="74" t="str">
        <f>""</f>
        <v/>
      </c>
      <c r="T1687" s="74" t="str">
        <f>""</f>
        <v/>
      </c>
      <c r="U1687" s="74" t="str">
        <f>""</f>
        <v/>
      </c>
      <c r="V1687" s="74" t="str">
        <f>""</f>
        <v/>
      </c>
      <c r="W1687" s="74" t="str">
        <f>""</f>
        <v/>
      </c>
      <c r="X1687" s="74" t="str">
        <f>""</f>
        <v/>
      </c>
      <c r="Y1687" s="74" t="str">
        <f>""</f>
        <v/>
      </c>
      <c r="Z1687" s="74" t="str">
        <f>""</f>
        <v/>
      </c>
    </row>
    <row r="1688" spans="13:26" s="74" customFormat="1" ht="14.25" x14ac:dyDescent="0.2">
      <c r="M1688" s="154" t="str">
        <f>""</f>
        <v/>
      </c>
      <c r="N1688" s="74" t="str">
        <f>""</f>
        <v/>
      </c>
      <c r="O1688" s="154" t="s">
        <v>271</v>
      </c>
      <c r="P1688" s="74" t="str">
        <f>""</f>
        <v/>
      </c>
      <c r="Q1688" s="154" t="str">
        <f>""</f>
        <v/>
      </c>
      <c r="R1688" s="74" t="str">
        <f>""</f>
        <v/>
      </c>
      <c r="S1688" s="74" t="str">
        <f>""</f>
        <v/>
      </c>
      <c r="T1688" s="74" t="str">
        <f>""</f>
        <v/>
      </c>
      <c r="U1688" s="74" t="str">
        <f>""</f>
        <v/>
      </c>
      <c r="V1688" s="74" t="str">
        <f>""</f>
        <v/>
      </c>
      <c r="W1688" s="74" t="str">
        <f>""</f>
        <v/>
      </c>
      <c r="X1688" s="74" t="str">
        <f>""</f>
        <v/>
      </c>
      <c r="Y1688" s="74" t="str">
        <f>""</f>
        <v/>
      </c>
      <c r="Z1688" s="74" t="str">
        <f>""</f>
        <v/>
      </c>
    </row>
    <row r="1689" spans="13:26" s="74" customFormat="1" ht="14.25" x14ac:dyDescent="0.2">
      <c r="M1689" s="154" t="str">
        <f>""</f>
        <v/>
      </c>
      <c r="N1689" s="74" t="str">
        <f>""</f>
        <v/>
      </c>
      <c r="O1689" s="154" t="s">
        <v>271</v>
      </c>
      <c r="P1689" s="74" t="str">
        <f>""</f>
        <v/>
      </c>
      <c r="Q1689" s="154" t="str">
        <f>""</f>
        <v/>
      </c>
      <c r="R1689" s="74" t="str">
        <f>""</f>
        <v/>
      </c>
      <c r="S1689" s="74" t="str">
        <f>""</f>
        <v/>
      </c>
      <c r="T1689" s="74" t="str">
        <f>""</f>
        <v/>
      </c>
      <c r="U1689" s="74" t="str">
        <f>""</f>
        <v/>
      </c>
      <c r="V1689" s="74" t="str">
        <f>""</f>
        <v/>
      </c>
      <c r="W1689" s="74" t="str">
        <f>""</f>
        <v/>
      </c>
      <c r="X1689" s="74" t="str">
        <f>""</f>
        <v/>
      </c>
      <c r="Y1689" s="74" t="str">
        <f>""</f>
        <v/>
      </c>
      <c r="Z1689" s="74" t="str">
        <f>""</f>
        <v/>
      </c>
    </row>
    <row r="1690" spans="13:26" s="74" customFormat="1" ht="14.25" x14ac:dyDescent="0.2">
      <c r="M1690" s="154" t="str">
        <f>""</f>
        <v/>
      </c>
      <c r="N1690" s="74" t="str">
        <f>""</f>
        <v/>
      </c>
      <c r="O1690" s="154" t="s">
        <v>271</v>
      </c>
      <c r="P1690" s="74" t="str">
        <f>""</f>
        <v/>
      </c>
      <c r="Q1690" s="154" t="str">
        <f>""</f>
        <v/>
      </c>
      <c r="R1690" s="74" t="str">
        <f>""</f>
        <v/>
      </c>
      <c r="S1690" s="74" t="str">
        <f>""</f>
        <v/>
      </c>
      <c r="T1690" s="74" t="str">
        <f>""</f>
        <v/>
      </c>
      <c r="U1690" s="74" t="str">
        <f>""</f>
        <v/>
      </c>
      <c r="V1690" s="74" t="str">
        <f>""</f>
        <v/>
      </c>
      <c r="W1690" s="74" t="str">
        <f>""</f>
        <v/>
      </c>
      <c r="X1690" s="74" t="str">
        <f>""</f>
        <v/>
      </c>
      <c r="Y1690" s="74" t="str">
        <f>""</f>
        <v/>
      </c>
      <c r="Z1690" s="74" t="str">
        <f>""</f>
        <v/>
      </c>
    </row>
    <row r="1691" spans="13:26" s="74" customFormat="1" ht="14.25" x14ac:dyDescent="0.2">
      <c r="M1691" s="154" t="str">
        <f>""</f>
        <v/>
      </c>
      <c r="N1691" s="74" t="str">
        <f>""</f>
        <v/>
      </c>
      <c r="O1691" s="154" t="s">
        <v>271</v>
      </c>
      <c r="P1691" s="74" t="str">
        <f>""</f>
        <v/>
      </c>
      <c r="Q1691" s="154" t="str">
        <f>""</f>
        <v/>
      </c>
      <c r="R1691" s="74" t="str">
        <f>""</f>
        <v/>
      </c>
      <c r="S1691" s="74" t="str">
        <f>""</f>
        <v/>
      </c>
      <c r="T1691" s="74" t="str">
        <f>""</f>
        <v/>
      </c>
      <c r="U1691" s="74" t="str">
        <f>""</f>
        <v/>
      </c>
      <c r="V1691" s="74" t="str">
        <f>""</f>
        <v/>
      </c>
      <c r="W1691" s="74" t="str">
        <f>""</f>
        <v/>
      </c>
      <c r="X1691" s="74" t="str">
        <f>""</f>
        <v/>
      </c>
      <c r="Y1691" s="74" t="str">
        <f>""</f>
        <v/>
      </c>
      <c r="Z1691" s="74" t="str">
        <f>""</f>
        <v/>
      </c>
    </row>
    <row r="1692" spans="13:26" s="74" customFormat="1" ht="14.25" x14ac:dyDescent="0.2">
      <c r="M1692" s="154" t="str">
        <f>""</f>
        <v/>
      </c>
      <c r="N1692" s="74" t="str">
        <f>""</f>
        <v/>
      </c>
      <c r="O1692" s="154" t="s">
        <v>271</v>
      </c>
      <c r="P1692" s="74" t="str">
        <f>""</f>
        <v/>
      </c>
      <c r="Q1692" s="154" t="str">
        <f>""</f>
        <v/>
      </c>
      <c r="R1692" s="74" t="str">
        <f>""</f>
        <v/>
      </c>
      <c r="S1692" s="74" t="str">
        <f>""</f>
        <v/>
      </c>
      <c r="T1692" s="74" t="str">
        <f>""</f>
        <v/>
      </c>
      <c r="U1692" s="74" t="str">
        <f>""</f>
        <v/>
      </c>
      <c r="V1692" s="74" t="str">
        <f>""</f>
        <v/>
      </c>
      <c r="W1692" s="74" t="str">
        <f>""</f>
        <v/>
      </c>
      <c r="X1692" s="74" t="str">
        <f>""</f>
        <v/>
      </c>
      <c r="Y1692" s="74" t="str">
        <f>""</f>
        <v/>
      </c>
      <c r="Z1692" s="74" t="str">
        <f>""</f>
        <v/>
      </c>
    </row>
    <row r="1693" spans="13:26" s="74" customFormat="1" ht="14.25" x14ac:dyDescent="0.2">
      <c r="M1693" s="154" t="str">
        <f>""</f>
        <v/>
      </c>
      <c r="N1693" s="74" t="str">
        <f>""</f>
        <v/>
      </c>
      <c r="O1693" s="154" t="s">
        <v>271</v>
      </c>
      <c r="P1693" s="74" t="str">
        <f>""</f>
        <v/>
      </c>
      <c r="Q1693" s="154" t="str">
        <f>""</f>
        <v/>
      </c>
      <c r="R1693" s="74" t="str">
        <f>""</f>
        <v/>
      </c>
      <c r="S1693" s="74" t="str">
        <f>""</f>
        <v/>
      </c>
      <c r="T1693" s="74" t="str">
        <f>""</f>
        <v/>
      </c>
      <c r="U1693" s="74" t="str">
        <f>""</f>
        <v/>
      </c>
      <c r="V1693" s="74" t="str">
        <f>""</f>
        <v/>
      </c>
      <c r="W1693" s="74" t="str">
        <f>""</f>
        <v/>
      </c>
      <c r="X1693" s="74" t="str">
        <f>""</f>
        <v/>
      </c>
      <c r="Y1693" s="74" t="str">
        <f>""</f>
        <v/>
      </c>
      <c r="Z1693" s="74" t="str">
        <f>""</f>
        <v/>
      </c>
    </row>
    <row r="1694" spans="13:26" s="74" customFormat="1" ht="14.25" x14ac:dyDescent="0.2">
      <c r="M1694" s="154" t="str">
        <f>""</f>
        <v/>
      </c>
      <c r="N1694" s="74" t="str">
        <f>""</f>
        <v/>
      </c>
      <c r="O1694" s="154" t="s">
        <v>271</v>
      </c>
      <c r="P1694" s="74" t="str">
        <f>""</f>
        <v/>
      </c>
      <c r="Q1694" s="154" t="str">
        <f>""</f>
        <v/>
      </c>
      <c r="R1694" s="74" t="str">
        <f>""</f>
        <v/>
      </c>
      <c r="S1694" s="74" t="str">
        <f>""</f>
        <v/>
      </c>
      <c r="T1694" s="74" t="str">
        <f>""</f>
        <v/>
      </c>
      <c r="U1694" s="74" t="str">
        <f>""</f>
        <v/>
      </c>
      <c r="V1694" s="74" t="str">
        <f>""</f>
        <v/>
      </c>
      <c r="W1694" s="74" t="str">
        <f>""</f>
        <v/>
      </c>
      <c r="X1694" s="74" t="str">
        <f>""</f>
        <v/>
      </c>
      <c r="Y1694" s="74" t="str">
        <f>""</f>
        <v/>
      </c>
      <c r="Z1694" s="74" t="str">
        <f>""</f>
        <v/>
      </c>
    </row>
    <row r="1695" spans="13:26" s="74" customFormat="1" ht="14.25" x14ac:dyDescent="0.2">
      <c r="M1695" s="154" t="str">
        <f>""</f>
        <v/>
      </c>
      <c r="N1695" s="74" t="str">
        <f>""</f>
        <v/>
      </c>
      <c r="O1695" s="154" t="s">
        <v>271</v>
      </c>
      <c r="P1695" s="74" t="str">
        <f>""</f>
        <v/>
      </c>
      <c r="Q1695" s="154" t="str">
        <f>""</f>
        <v/>
      </c>
      <c r="R1695" s="74" t="str">
        <f>""</f>
        <v/>
      </c>
      <c r="S1695" s="74" t="str">
        <f>""</f>
        <v/>
      </c>
      <c r="T1695" s="74" t="str">
        <f>""</f>
        <v/>
      </c>
      <c r="U1695" s="74" t="str">
        <f>""</f>
        <v/>
      </c>
      <c r="V1695" s="74" t="str">
        <f>""</f>
        <v/>
      </c>
      <c r="W1695" s="74" t="str">
        <f>""</f>
        <v/>
      </c>
      <c r="X1695" s="74" t="str">
        <f>""</f>
        <v/>
      </c>
      <c r="Y1695" s="74" t="str">
        <f>""</f>
        <v/>
      </c>
      <c r="Z1695" s="74" t="str">
        <f>""</f>
        <v/>
      </c>
    </row>
    <row r="1696" spans="13:26" s="74" customFormat="1" ht="14.25" x14ac:dyDescent="0.2">
      <c r="M1696" s="154" t="str">
        <f>""</f>
        <v/>
      </c>
      <c r="N1696" s="74" t="str">
        <f>""</f>
        <v/>
      </c>
      <c r="O1696" s="154" t="s">
        <v>271</v>
      </c>
      <c r="P1696" s="74" t="str">
        <f>""</f>
        <v/>
      </c>
      <c r="Q1696" s="154" t="str">
        <f>""</f>
        <v/>
      </c>
      <c r="R1696" s="74" t="str">
        <f>""</f>
        <v/>
      </c>
      <c r="S1696" s="74" t="str">
        <f>""</f>
        <v/>
      </c>
      <c r="T1696" s="74" t="str">
        <f>""</f>
        <v/>
      </c>
      <c r="U1696" s="74" t="str">
        <f>""</f>
        <v/>
      </c>
      <c r="V1696" s="74" t="str">
        <f>""</f>
        <v/>
      </c>
      <c r="W1696" s="74" t="str">
        <f>""</f>
        <v/>
      </c>
      <c r="X1696" s="74" t="str">
        <f>""</f>
        <v/>
      </c>
      <c r="Y1696" s="74" t="str">
        <f>""</f>
        <v/>
      </c>
      <c r="Z1696" s="74" t="str">
        <f>""</f>
        <v/>
      </c>
    </row>
    <row r="1697" spans="13:26" s="74" customFormat="1" ht="14.25" x14ac:dyDescent="0.2">
      <c r="M1697" s="154" t="str">
        <f>""</f>
        <v/>
      </c>
      <c r="N1697" s="74" t="str">
        <f>""</f>
        <v/>
      </c>
      <c r="O1697" s="154" t="s">
        <v>271</v>
      </c>
      <c r="P1697" s="74" t="str">
        <f>""</f>
        <v/>
      </c>
      <c r="Q1697" s="154" t="str">
        <f>""</f>
        <v/>
      </c>
      <c r="R1697" s="74" t="str">
        <f>""</f>
        <v/>
      </c>
      <c r="S1697" s="74" t="str">
        <f>""</f>
        <v/>
      </c>
      <c r="T1697" s="74" t="str">
        <f>""</f>
        <v/>
      </c>
      <c r="U1697" s="74" t="str">
        <f>""</f>
        <v/>
      </c>
      <c r="V1697" s="74" t="str">
        <f>""</f>
        <v/>
      </c>
      <c r="W1697" s="74" t="str">
        <f>""</f>
        <v/>
      </c>
      <c r="X1697" s="74" t="str">
        <f>""</f>
        <v/>
      </c>
      <c r="Y1697" s="74" t="str">
        <f>""</f>
        <v/>
      </c>
      <c r="Z1697" s="74" t="str">
        <f>""</f>
        <v/>
      </c>
    </row>
    <row r="1698" spans="13:26" s="74" customFormat="1" ht="14.25" x14ac:dyDescent="0.2">
      <c r="M1698" s="154" t="str">
        <f>""</f>
        <v/>
      </c>
      <c r="N1698" s="74" t="str">
        <f>""</f>
        <v/>
      </c>
      <c r="O1698" s="154" t="s">
        <v>271</v>
      </c>
      <c r="P1698" s="74" t="str">
        <f>""</f>
        <v/>
      </c>
      <c r="Q1698" s="154" t="str">
        <f>""</f>
        <v/>
      </c>
      <c r="R1698" s="74" t="str">
        <f>""</f>
        <v/>
      </c>
      <c r="S1698" s="74" t="str">
        <f>""</f>
        <v/>
      </c>
      <c r="T1698" s="74" t="str">
        <f>""</f>
        <v/>
      </c>
      <c r="U1698" s="74" t="str">
        <f>""</f>
        <v/>
      </c>
      <c r="V1698" s="74" t="str">
        <f>""</f>
        <v/>
      </c>
      <c r="W1698" s="74" t="str">
        <f>""</f>
        <v/>
      </c>
      <c r="X1698" s="74" t="str">
        <f>""</f>
        <v/>
      </c>
      <c r="Y1698" s="74" t="str">
        <f>""</f>
        <v/>
      </c>
      <c r="Z1698" s="74" t="str">
        <f>""</f>
        <v/>
      </c>
    </row>
    <row r="1699" spans="13:26" s="74" customFormat="1" ht="14.25" x14ac:dyDescent="0.2">
      <c r="M1699" s="154" t="str">
        <f>""</f>
        <v/>
      </c>
      <c r="N1699" s="74" t="str">
        <f>""</f>
        <v/>
      </c>
      <c r="O1699" s="154" t="s">
        <v>271</v>
      </c>
      <c r="P1699" s="74" t="str">
        <f>""</f>
        <v/>
      </c>
      <c r="Q1699" s="154" t="str">
        <f>""</f>
        <v/>
      </c>
      <c r="R1699" s="74" t="str">
        <f>""</f>
        <v/>
      </c>
      <c r="S1699" s="74" t="str">
        <f>""</f>
        <v/>
      </c>
      <c r="T1699" s="74" t="str">
        <f>""</f>
        <v/>
      </c>
      <c r="U1699" s="74" t="str">
        <f>""</f>
        <v/>
      </c>
      <c r="V1699" s="74" t="str">
        <f>""</f>
        <v/>
      </c>
      <c r="W1699" s="74" t="str">
        <f>""</f>
        <v/>
      </c>
      <c r="X1699" s="74" t="str">
        <f>""</f>
        <v/>
      </c>
      <c r="Y1699" s="74" t="str">
        <f>""</f>
        <v/>
      </c>
      <c r="Z1699" s="74" t="str">
        <f>""</f>
        <v/>
      </c>
    </row>
    <row r="1700" spans="13:26" s="74" customFormat="1" ht="14.25" x14ac:dyDescent="0.2">
      <c r="M1700" s="154" t="str">
        <f>""</f>
        <v/>
      </c>
      <c r="N1700" s="74" t="str">
        <f>""</f>
        <v/>
      </c>
      <c r="O1700" s="154" t="s">
        <v>271</v>
      </c>
      <c r="P1700" s="74" t="str">
        <f>""</f>
        <v/>
      </c>
      <c r="Q1700" s="154" t="str">
        <f>""</f>
        <v/>
      </c>
      <c r="R1700" s="74" t="str">
        <f>""</f>
        <v/>
      </c>
      <c r="S1700" s="74" t="str">
        <f>""</f>
        <v/>
      </c>
      <c r="T1700" s="74" t="str">
        <f>""</f>
        <v/>
      </c>
      <c r="U1700" s="74" t="str">
        <f>""</f>
        <v/>
      </c>
      <c r="V1700" s="74" t="str">
        <f>""</f>
        <v/>
      </c>
      <c r="W1700" s="74" t="str">
        <f>""</f>
        <v/>
      </c>
      <c r="X1700" s="74" t="str">
        <f>""</f>
        <v/>
      </c>
      <c r="Y1700" s="74" t="str">
        <f>""</f>
        <v/>
      </c>
      <c r="Z1700" s="74" t="str">
        <f>""</f>
        <v/>
      </c>
    </row>
    <row r="1701" spans="13:26" s="74" customFormat="1" ht="14.25" x14ac:dyDescent="0.2">
      <c r="M1701" s="154" t="str">
        <f>""</f>
        <v/>
      </c>
      <c r="N1701" s="74" t="str">
        <f>""</f>
        <v/>
      </c>
      <c r="O1701" s="154" t="s">
        <v>271</v>
      </c>
      <c r="P1701" s="74" t="str">
        <f>""</f>
        <v/>
      </c>
      <c r="Q1701" s="154" t="str">
        <f>""</f>
        <v/>
      </c>
      <c r="R1701" s="74" t="str">
        <f>""</f>
        <v/>
      </c>
      <c r="S1701" s="74" t="str">
        <f>""</f>
        <v/>
      </c>
      <c r="T1701" s="74" t="str">
        <f>""</f>
        <v/>
      </c>
      <c r="U1701" s="74" t="str">
        <f>""</f>
        <v/>
      </c>
      <c r="V1701" s="74" t="str">
        <f>""</f>
        <v/>
      </c>
      <c r="W1701" s="74" t="str">
        <f>""</f>
        <v/>
      </c>
      <c r="X1701" s="74" t="str">
        <f>""</f>
        <v/>
      </c>
      <c r="Y1701" s="74" t="str">
        <f>""</f>
        <v/>
      </c>
      <c r="Z1701" s="74" t="str">
        <f>""</f>
        <v/>
      </c>
    </row>
    <row r="1702" spans="13:26" s="74" customFormat="1" ht="14.25" x14ac:dyDescent="0.2">
      <c r="M1702" s="154" t="str">
        <f>""</f>
        <v/>
      </c>
      <c r="N1702" s="74" t="str">
        <f>""</f>
        <v/>
      </c>
      <c r="O1702" s="154" t="s">
        <v>271</v>
      </c>
      <c r="P1702" s="74" t="str">
        <f>""</f>
        <v/>
      </c>
      <c r="Q1702" s="154" t="str">
        <f>""</f>
        <v/>
      </c>
      <c r="R1702" s="74" t="str">
        <f>""</f>
        <v/>
      </c>
      <c r="S1702" s="74" t="str">
        <f>""</f>
        <v/>
      </c>
      <c r="T1702" s="74" t="str">
        <f>""</f>
        <v/>
      </c>
      <c r="U1702" s="74" t="str">
        <f>""</f>
        <v/>
      </c>
      <c r="V1702" s="74" t="str">
        <f>""</f>
        <v/>
      </c>
      <c r="W1702" s="74" t="str">
        <f>""</f>
        <v/>
      </c>
      <c r="X1702" s="74" t="str">
        <f>""</f>
        <v/>
      </c>
      <c r="Y1702" s="74" t="str">
        <f>""</f>
        <v/>
      </c>
      <c r="Z1702" s="74" t="str">
        <f>""</f>
        <v/>
      </c>
    </row>
    <row r="1703" spans="13:26" s="74" customFormat="1" ht="14.25" x14ac:dyDescent="0.2">
      <c r="M1703" s="154" t="str">
        <f>""</f>
        <v/>
      </c>
      <c r="N1703" s="74" t="str">
        <f>""</f>
        <v/>
      </c>
      <c r="O1703" s="154" t="s">
        <v>271</v>
      </c>
      <c r="P1703" s="74" t="str">
        <f>""</f>
        <v/>
      </c>
      <c r="Q1703" s="154" t="str">
        <f>""</f>
        <v/>
      </c>
      <c r="R1703" s="74" t="str">
        <f>""</f>
        <v/>
      </c>
      <c r="S1703" s="74" t="str">
        <f>""</f>
        <v/>
      </c>
      <c r="T1703" s="74" t="str">
        <f>""</f>
        <v/>
      </c>
      <c r="U1703" s="74" t="str">
        <f>""</f>
        <v/>
      </c>
      <c r="V1703" s="74" t="str">
        <f>""</f>
        <v/>
      </c>
      <c r="W1703" s="74" t="str">
        <f>""</f>
        <v/>
      </c>
      <c r="X1703" s="74" t="str">
        <f>""</f>
        <v/>
      </c>
      <c r="Y1703" s="74" t="str">
        <f>""</f>
        <v/>
      </c>
      <c r="Z1703" s="74" t="str">
        <f>""</f>
        <v/>
      </c>
    </row>
    <row r="1704" spans="13:26" s="74" customFormat="1" ht="14.25" x14ac:dyDescent="0.2">
      <c r="M1704" s="154" t="str">
        <f>""</f>
        <v/>
      </c>
      <c r="N1704" s="74" t="str">
        <f>""</f>
        <v/>
      </c>
      <c r="O1704" s="154" t="s">
        <v>271</v>
      </c>
      <c r="P1704" s="74" t="str">
        <f>""</f>
        <v/>
      </c>
      <c r="Q1704" s="154" t="str">
        <f>""</f>
        <v/>
      </c>
      <c r="R1704" s="74" t="str">
        <f>""</f>
        <v/>
      </c>
      <c r="S1704" s="74" t="str">
        <f>""</f>
        <v/>
      </c>
      <c r="T1704" s="74" t="str">
        <f>""</f>
        <v/>
      </c>
      <c r="U1704" s="74" t="str">
        <f>""</f>
        <v/>
      </c>
      <c r="V1704" s="74" t="str">
        <f>""</f>
        <v/>
      </c>
      <c r="W1704" s="74" t="str">
        <f>""</f>
        <v/>
      </c>
      <c r="X1704" s="74" t="str">
        <f>""</f>
        <v/>
      </c>
      <c r="Y1704" s="74" t="str">
        <f>""</f>
        <v/>
      </c>
      <c r="Z1704" s="74" t="str">
        <f>""</f>
        <v/>
      </c>
    </row>
    <row r="1705" spans="13:26" s="74" customFormat="1" ht="14.25" x14ac:dyDescent="0.2">
      <c r="M1705" s="154" t="str">
        <f>""</f>
        <v/>
      </c>
      <c r="N1705" s="74" t="str">
        <f>""</f>
        <v/>
      </c>
      <c r="O1705" s="154" t="s">
        <v>271</v>
      </c>
      <c r="P1705" s="74" t="str">
        <f>""</f>
        <v/>
      </c>
      <c r="Q1705" s="154" t="str">
        <f>""</f>
        <v/>
      </c>
      <c r="R1705" s="74" t="str">
        <f>""</f>
        <v/>
      </c>
      <c r="S1705" s="74" t="str">
        <f>""</f>
        <v/>
      </c>
      <c r="T1705" s="74" t="str">
        <f>""</f>
        <v/>
      </c>
      <c r="U1705" s="74" t="str">
        <f>""</f>
        <v/>
      </c>
      <c r="V1705" s="74" t="str">
        <f>""</f>
        <v/>
      </c>
      <c r="W1705" s="74" t="str">
        <f>""</f>
        <v/>
      </c>
      <c r="X1705" s="74" t="str">
        <f>""</f>
        <v/>
      </c>
      <c r="Y1705" s="74" t="str">
        <f>""</f>
        <v/>
      </c>
      <c r="Z1705" s="74" t="str">
        <f>""</f>
        <v/>
      </c>
    </row>
    <row r="1706" spans="13:26" s="74" customFormat="1" ht="14.25" x14ac:dyDescent="0.2">
      <c r="M1706" s="154" t="str">
        <f>""</f>
        <v/>
      </c>
      <c r="N1706" s="74" t="str">
        <f>""</f>
        <v/>
      </c>
      <c r="O1706" s="154" t="s">
        <v>271</v>
      </c>
      <c r="P1706" s="74" t="str">
        <f>""</f>
        <v/>
      </c>
      <c r="Q1706" s="154" t="str">
        <f>""</f>
        <v/>
      </c>
      <c r="R1706" s="74" t="str">
        <f>""</f>
        <v/>
      </c>
      <c r="S1706" s="74" t="str">
        <f>""</f>
        <v/>
      </c>
      <c r="T1706" s="74" t="str">
        <f>""</f>
        <v/>
      </c>
      <c r="U1706" s="74" t="str">
        <f>""</f>
        <v/>
      </c>
      <c r="V1706" s="74" t="str">
        <f>""</f>
        <v/>
      </c>
      <c r="W1706" s="74" t="str">
        <f>""</f>
        <v/>
      </c>
      <c r="X1706" s="74" t="str">
        <f>""</f>
        <v/>
      </c>
      <c r="Y1706" s="74" t="str">
        <f>""</f>
        <v/>
      </c>
      <c r="Z1706" s="74" t="str">
        <f>""</f>
        <v/>
      </c>
    </row>
    <row r="1707" spans="13:26" s="74" customFormat="1" ht="14.25" x14ac:dyDescent="0.2">
      <c r="M1707" s="154" t="str">
        <f>""</f>
        <v/>
      </c>
      <c r="N1707" s="74" t="str">
        <f>""</f>
        <v/>
      </c>
      <c r="O1707" s="154" t="s">
        <v>271</v>
      </c>
      <c r="P1707" s="74" t="str">
        <f>""</f>
        <v/>
      </c>
      <c r="Q1707" s="154" t="str">
        <f>""</f>
        <v/>
      </c>
      <c r="R1707" s="74" t="str">
        <f>""</f>
        <v/>
      </c>
      <c r="S1707" s="74" t="str">
        <f>""</f>
        <v/>
      </c>
      <c r="T1707" s="74" t="str">
        <f>""</f>
        <v/>
      </c>
      <c r="U1707" s="74" t="str">
        <f>""</f>
        <v/>
      </c>
      <c r="V1707" s="74" t="str">
        <f>""</f>
        <v/>
      </c>
      <c r="W1707" s="74" t="str">
        <f>""</f>
        <v/>
      </c>
      <c r="X1707" s="74" t="str">
        <f>""</f>
        <v/>
      </c>
      <c r="Y1707" s="74" t="str">
        <f>""</f>
        <v/>
      </c>
      <c r="Z1707" s="74" t="str">
        <f>""</f>
        <v/>
      </c>
    </row>
    <row r="1708" spans="13:26" s="74" customFormat="1" ht="14.25" x14ac:dyDescent="0.2">
      <c r="M1708" s="154" t="str">
        <f>""</f>
        <v/>
      </c>
      <c r="N1708" s="74" t="str">
        <f>""</f>
        <v/>
      </c>
      <c r="O1708" s="154" t="s">
        <v>271</v>
      </c>
      <c r="P1708" s="74" t="str">
        <f>""</f>
        <v/>
      </c>
      <c r="Q1708" s="154" t="str">
        <f>""</f>
        <v/>
      </c>
      <c r="R1708" s="74" t="str">
        <f>""</f>
        <v/>
      </c>
      <c r="S1708" s="74" t="str">
        <f>""</f>
        <v/>
      </c>
      <c r="T1708" s="74" t="str">
        <f>""</f>
        <v/>
      </c>
      <c r="U1708" s="74" t="str">
        <f>""</f>
        <v/>
      </c>
      <c r="V1708" s="74" t="str">
        <f>""</f>
        <v/>
      </c>
      <c r="W1708" s="74" t="str">
        <f>""</f>
        <v/>
      </c>
      <c r="X1708" s="74" t="str">
        <f>""</f>
        <v/>
      </c>
      <c r="Y1708" s="74" t="str">
        <f>""</f>
        <v/>
      </c>
      <c r="Z1708" s="74" t="str">
        <f>""</f>
        <v/>
      </c>
    </row>
    <row r="1709" spans="13:26" s="74" customFormat="1" ht="14.25" x14ac:dyDescent="0.2">
      <c r="M1709" s="154" t="str">
        <f>""</f>
        <v/>
      </c>
      <c r="N1709" s="74" t="str">
        <f>""</f>
        <v/>
      </c>
      <c r="O1709" s="154" t="s">
        <v>271</v>
      </c>
      <c r="P1709" s="74" t="str">
        <f>""</f>
        <v/>
      </c>
      <c r="Q1709" s="154" t="str">
        <f>""</f>
        <v/>
      </c>
      <c r="R1709" s="74" t="str">
        <f>""</f>
        <v/>
      </c>
      <c r="S1709" s="74" t="str">
        <f>""</f>
        <v/>
      </c>
      <c r="T1709" s="74" t="str">
        <f>""</f>
        <v/>
      </c>
      <c r="U1709" s="74" t="str">
        <f>""</f>
        <v/>
      </c>
      <c r="V1709" s="74" t="str">
        <f>""</f>
        <v/>
      </c>
      <c r="W1709" s="74" t="str">
        <f>""</f>
        <v/>
      </c>
      <c r="X1709" s="74" t="str">
        <f>""</f>
        <v/>
      </c>
      <c r="Y1709" s="74" t="str">
        <f>""</f>
        <v/>
      </c>
      <c r="Z1709" s="74" t="str">
        <f>""</f>
        <v/>
      </c>
    </row>
    <row r="1710" spans="13:26" s="74" customFormat="1" ht="14.25" x14ac:dyDescent="0.2">
      <c r="M1710" s="154" t="str">
        <f>""</f>
        <v/>
      </c>
      <c r="N1710" s="74" t="str">
        <f>""</f>
        <v/>
      </c>
      <c r="O1710" s="154" t="s">
        <v>271</v>
      </c>
      <c r="P1710" s="74" t="str">
        <f>""</f>
        <v/>
      </c>
      <c r="Q1710" s="154" t="str">
        <f>""</f>
        <v/>
      </c>
      <c r="R1710" s="74" t="str">
        <f>""</f>
        <v/>
      </c>
      <c r="S1710" s="74" t="str">
        <f>""</f>
        <v/>
      </c>
      <c r="T1710" s="74" t="str">
        <f>""</f>
        <v/>
      </c>
      <c r="U1710" s="74" t="str">
        <f>""</f>
        <v/>
      </c>
      <c r="V1710" s="74" t="str">
        <f>""</f>
        <v/>
      </c>
      <c r="W1710" s="74" t="str">
        <f>""</f>
        <v/>
      </c>
      <c r="X1710" s="74" t="str">
        <f>""</f>
        <v/>
      </c>
      <c r="Y1710" s="74" t="str">
        <f>""</f>
        <v/>
      </c>
      <c r="Z1710" s="74" t="str">
        <f>""</f>
        <v/>
      </c>
    </row>
    <row r="1711" spans="13:26" s="74" customFormat="1" ht="14.25" x14ac:dyDescent="0.2">
      <c r="M1711" s="154" t="str">
        <f>""</f>
        <v/>
      </c>
      <c r="N1711" s="74" t="str">
        <f>""</f>
        <v/>
      </c>
      <c r="O1711" s="154" t="s">
        <v>271</v>
      </c>
      <c r="P1711" s="74" t="str">
        <f>""</f>
        <v/>
      </c>
      <c r="Q1711" s="154" t="str">
        <f>""</f>
        <v/>
      </c>
      <c r="R1711" s="74" t="str">
        <f>""</f>
        <v/>
      </c>
      <c r="S1711" s="74" t="str">
        <f>""</f>
        <v/>
      </c>
      <c r="T1711" s="74" t="str">
        <f>""</f>
        <v/>
      </c>
      <c r="U1711" s="74" t="str">
        <f>""</f>
        <v/>
      </c>
      <c r="V1711" s="74" t="str">
        <f>""</f>
        <v/>
      </c>
      <c r="W1711" s="74" t="str">
        <f>""</f>
        <v/>
      </c>
      <c r="X1711" s="74" t="str">
        <f>""</f>
        <v/>
      </c>
      <c r="Y1711" s="74" t="str">
        <f>""</f>
        <v/>
      </c>
      <c r="Z1711" s="74" t="str">
        <f>""</f>
        <v/>
      </c>
    </row>
    <row r="1712" spans="13:26" s="74" customFormat="1" ht="14.25" x14ac:dyDescent="0.2">
      <c r="M1712" s="154" t="str">
        <f>""</f>
        <v/>
      </c>
      <c r="N1712" s="74" t="str">
        <f>""</f>
        <v/>
      </c>
      <c r="O1712" s="154" t="s">
        <v>271</v>
      </c>
      <c r="P1712" s="74" t="str">
        <f>""</f>
        <v/>
      </c>
      <c r="Q1712" s="154" t="str">
        <f>""</f>
        <v/>
      </c>
      <c r="R1712" s="74" t="str">
        <f>""</f>
        <v/>
      </c>
      <c r="S1712" s="74" t="str">
        <f>""</f>
        <v/>
      </c>
      <c r="T1712" s="74" t="str">
        <f>""</f>
        <v/>
      </c>
      <c r="U1712" s="74" t="str">
        <f>""</f>
        <v/>
      </c>
      <c r="V1712" s="74" t="str">
        <f>""</f>
        <v/>
      </c>
      <c r="W1712" s="74" t="str">
        <f>""</f>
        <v/>
      </c>
      <c r="X1712" s="74" t="str">
        <f>""</f>
        <v/>
      </c>
      <c r="Y1712" s="74" t="str">
        <f>""</f>
        <v/>
      </c>
      <c r="Z1712" s="74" t="str">
        <f>""</f>
        <v/>
      </c>
    </row>
    <row r="1713" spans="13:26" s="74" customFormat="1" ht="14.25" x14ac:dyDescent="0.2">
      <c r="M1713" s="154" t="str">
        <f>""</f>
        <v/>
      </c>
      <c r="N1713" s="74" t="str">
        <f>""</f>
        <v/>
      </c>
      <c r="O1713" s="154" t="s">
        <v>271</v>
      </c>
      <c r="P1713" s="74" t="str">
        <f>""</f>
        <v/>
      </c>
      <c r="Q1713" s="154" t="str">
        <f>""</f>
        <v/>
      </c>
      <c r="R1713" s="74" t="str">
        <f>""</f>
        <v/>
      </c>
      <c r="S1713" s="74" t="str">
        <f>""</f>
        <v/>
      </c>
      <c r="T1713" s="74" t="str">
        <f>""</f>
        <v/>
      </c>
      <c r="U1713" s="74" t="str">
        <f>""</f>
        <v/>
      </c>
      <c r="V1713" s="74" t="str">
        <f>""</f>
        <v/>
      </c>
      <c r="W1713" s="74" t="str">
        <f>""</f>
        <v/>
      </c>
      <c r="X1713" s="74" t="str">
        <f>""</f>
        <v/>
      </c>
      <c r="Y1713" s="74" t="str">
        <f>""</f>
        <v/>
      </c>
      <c r="Z1713" s="74" t="str">
        <f>""</f>
        <v/>
      </c>
    </row>
    <row r="1714" spans="13:26" s="74" customFormat="1" ht="14.25" x14ac:dyDescent="0.2">
      <c r="M1714" s="154" t="str">
        <f>""</f>
        <v/>
      </c>
      <c r="N1714" s="74" t="str">
        <f>""</f>
        <v/>
      </c>
      <c r="O1714" s="154" t="s">
        <v>271</v>
      </c>
      <c r="P1714" s="74" t="str">
        <f>""</f>
        <v/>
      </c>
      <c r="Q1714" s="154" t="str">
        <f>""</f>
        <v/>
      </c>
      <c r="R1714" s="74" t="str">
        <f>""</f>
        <v/>
      </c>
      <c r="S1714" s="74" t="str">
        <f>""</f>
        <v/>
      </c>
      <c r="T1714" s="74" t="str">
        <f>""</f>
        <v/>
      </c>
      <c r="U1714" s="74" t="str">
        <f>""</f>
        <v/>
      </c>
      <c r="V1714" s="74" t="str">
        <f>""</f>
        <v/>
      </c>
      <c r="W1714" s="74" t="str">
        <f>""</f>
        <v/>
      </c>
      <c r="X1714" s="74" t="str">
        <f>""</f>
        <v/>
      </c>
      <c r="Y1714" s="74" t="str">
        <f>""</f>
        <v/>
      </c>
      <c r="Z1714" s="74" t="str">
        <f>""</f>
        <v/>
      </c>
    </row>
    <row r="1715" spans="13:26" s="74" customFormat="1" ht="14.25" x14ac:dyDescent="0.2">
      <c r="M1715" s="154" t="str">
        <f>""</f>
        <v/>
      </c>
      <c r="N1715" s="74" t="str">
        <f>""</f>
        <v/>
      </c>
      <c r="O1715" s="154" t="s">
        <v>271</v>
      </c>
      <c r="P1715" s="74" t="str">
        <f>""</f>
        <v/>
      </c>
      <c r="Q1715" s="154" t="str">
        <f>""</f>
        <v/>
      </c>
      <c r="R1715" s="74" t="str">
        <f>""</f>
        <v/>
      </c>
      <c r="S1715" s="74" t="str">
        <f>""</f>
        <v/>
      </c>
      <c r="T1715" s="74" t="str">
        <f>""</f>
        <v/>
      </c>
      <c r="U1715" s="74" t="str">
        <f>""</f>
        <v/>
      </c>
      <c r="V1715" s="74" t="str">
        <f>""</f>
        <v/>
      </c>
      <c r="W1715" s="74" t="str">
        <f>""</f>
        <v/>
      </c>
      <c r="X1715" s="74" t="str">
        <f>""</f>
        <v/>
      </c>
      <c r="Y1715" s="74" t="str">
        <f>""</f>
        <v/>
      </c>
      <c r="Z1715" s="74" t="str">
        <f>""</f>
        <v/>
      </c>
    </row>
    <row r="1716" spans="13:26" s="74" customFormat="1" ht="14.25" x14ac:dyDescent="0.2">
      <c r="M1716" s="154" t="str">
        <f>""</f>
        <v/>
      </c>
      <c r="N1716" s="74" t="str">
        <f>""</f>
        <v/>
      </c>
      <c r="O1716" s="154" t="s">
        <v>271</v>
      </c>
      <c r="P1716" s="74" t="str">
        <f>""</f>
        <v/>
      </c>
      <c r="Q1716" s="154" t="str">
        <f>""</f>
        <v/>
      </c>
      <c r="R1716" s="74" t="str">
        <f>""</f>
        <v/>
      </c>
      <c r="S1716" s="74" t="str">
        <f>""</f>
        <v/>
      </c>
      <c r="T1716" s="74" t="str">
        <f>""</f>
        <v/>
      </c>
      <c r="U1716" s="74" t="str">
        <f>""</f>
        <v/>
      </c>
      <c r="V1716" s="74" t="str">
        <f>""</f>
        <v/>
      </c>
      <c r="W1716" s="74" t="str">
        <f>""</f>
        <v/>
      </c>
      <c r="X1716" s="74" t="str">
        <f>""</f>
        <v/>
      </c>
      <c r="Y1716" s="74" t="str">
        <f>""</f>
        <v/>
      </c>
      <c r="Z1716" s="74" t="str">
        <f>""</f>
        <v/>
      </c>
    </row>
    <row r="1717" spans="13:26" s="74" customFormat="1" ht="14.25" x14ac:dyDescent="0.2">
      <c r="M1717" s="154" t="str">
        <f>""</f>
        <v/>
      </c>
      <c r="N1717" s="74" t="str">
        <f>""</f>
        <v/>
      </c>
      <c r="O1717" s="154" t="s">
        <v>271</v>
      </c>
      <c r="P1717" s="74" t="str">
        <f>""</f>
        <v/>
      </c>
      <c r="Q1717" s="154" t="str">
        <f>""</f>
        <v/>
      </c>
      <c r="R1717" s="74" t="str">
        <f>""</f>
        <v/>
      </c>
      <c r="S1717" s="74" t="str">
        <f>""</f>
        <v/>
      </c>
      <c r="T1717" s="74" t="str">
        <f>""</f>
        <v/>
      </c>
      <c r="U1717" s="74" t="str">
        <f>""</f>
        <v/>
      </c>
      <c r="V1717" s="74" t="str">
        <f>""</f>
        <v/>
      </c>
      <c r="W1717" s="74" t="str">
        <f>""</f>
        <v/>
      </c>
      <c r="X1717" s="74" t="str">
        <f>""</f>
        <v/>
      </c>
      <c r="Y1717" s="74" t="str">
        <f>""</f>
        <v/>
      </c>
      <c r="Z1717" s="74" t="str">
        <f>""</f>
        <v/>
      </c>
    </row>
    <row r="1718" spans="13:26" s="74" customFormat="1" ht="14.25" x14ac:dyDescent="0.2">
      <c r="M1718" s="154" t="str">
        <f>""</f>
        <v/>
      </c>
      <c r="N1718" s="74" t="str">
        <f>""</f>
        <v/>
      </c>
      <c r="O1718" s="154" t="s">
        <v>271</v>
      </c>
      <c r="P1718" s="74" t="str">
        <f>""</f>
        <v/>
      </c>
      <c r="Q1718" s="154" t="str">
        <f>""</f>
        <v/>
      </c>
      <c r="R1718" s="74" t="str">
        <f>""</f>
        <v/>
      </c>
      <c r="S1718" s="74" t="str">
        <f>""</f>
        <v/>
      </c>
      <c r="T1718" s="74" t="str">
        <f>""</f>
        <v/>
      </c>
      <c r="U1718" s="74" t="str">
        <f>""</f>
        <v/>
      </c>
      <c r="V1718" s="74" t="str">
        <f>""</f>
        <v/>
      </c>
      <c r="W1718" s="74" t="str">
        <f>""</f>
        <v/>
      </c>
      <c r="X1718" s="74" t="str">
        <f>""</f>
        <v/>
      </c>
      <c r="Y1718" s="74" t="str">
        <f>""</f>
        <v/>
      </c>
      <c r="Z1718" s="74" t="str">
        <f>""</f>
        <v/>
      </c>
    </row>
    <row r="1719" spans="13:26" s="74" customFormat="1" ht="14.25" x14ac:dyDescent="0.2">
      <c r="M1719" s="154" t="str">
        <f>""</f>
        <v/>
      </c>
      <c r="N1719" s="74" t="str">
        <f>""</f>
        <v/>
      </c>
      <c r="O1719" s="154" t="s">
        <v>271</v>
      </c>
      <c r="P1719" s="74" t="str">
        <f>""</f>
        <v/>
      </c>
      <c r="Q1719" s="154" t="str">
        <f>""</f>
        <v/>
      </c>
      <c r="R1719" s="74" t="str">
        <f>""</f>
        <v/>
      </c>
      <c r="S1719" s="74" t="str">
        <f>""</f>
        <v/>
      </c>
      <c r="T1719" s="74" t="str">
        <f>""</f>
        <v/>
      </c>
      <c r="U1719" s="74" t="str">
        <f>""</f>
        <v/>
      </c>
      <c r="V1719" s="74" t="str">
        <f>""</f>
        <v/>
      </c>
      <c r="W1719" s="74" t="str">
        <f>""</f>
        <v/>
      </c>
      <c r="X1719" s="74" t="str">
        <f>""</f>
        <v/>
      </c>
      <c r="Y1719" s="74" t="str">
        <f>""</f>
        <v/>
      </c>
      <c r="Z1719" s="74" t="str">
        <f>""</f>
        <v/>
      </c>
    </row>
    <row r="1720" spans="13:26" s="74" customFormat="1" ht="14.25" x14ac:dyDescent="0.2">
      <c r="M1720" s="154" t="str">
        <f>""</f>
        <v/>
      </c>
      <c r="N1720" s="74" t="str">
        <f>""</f>
        <v/>
      </c>
      <c r="O1720" s="154" t="s">
        <v>271</v>
      </c>
      <c r="P1720" s="74" t="str">
        <f>""</f>
        <v/>
      </c>
      <c r="Q1720" s="154" t="str">
        <f>""</f>
        <v/>
      </c>
      <c r="R1720" s="74" t="str">
        <f>""</f>
        <v/>
      </c>
      <c r="S1720" s="74" t="str">
        <f>""</f>
        <v/>
      </c>
      <c r="T1720" s="74" t="str">
        <f>""</f>
        <v/>
      </c>
      <c r="U1720" s="74" t="str">
        <f>""</f>
        <v/>
      </c>
      <c r="V1720" s="74" t="str">
        <f>""</f>
        <v/>
      </c>
      <c r="W1720" s="74" t="str">
        <f>""</f>
        <v/>
      </c>
      <c r="X1720" s="74" t="str">
        <f>""</f>
        <v/>
      </c>
      <c r="Y1720" s="74" t="str">
        <f>""</f>
        <v/>
      </c>
      <c r="Z1720" s="74" t="str">
        <f>""</f>
        <v/>
      </c>
    </row>
    <row r="1721" spans="13:26" s="74" customFormat="1" ht="14.25" x14ac:dyDescent="0.2">
      <c r="M1721" s="154" t="str">
        <f>""</f>
        <v/>
      </c>
      <c r="N1721" s="74" t="str">
        <f>""</f>
        <v/>
      </c>
      <c r="O1721" s="154" t="s">
        <v>271</v>
      </c>
      <c r="P1721" s="74" t="str">
        <f>""</f>
        <v/>
      </c>
      <c r="Q1721" s="154" t="str">
        <f>""</f>
        <v/>
      </c>
      <c r="R1721" s="74" t="str">
        <f>""</f>
        <v/>
      </c>
      <c r="S1721" s="74" t="str">
        <f>""</f>
        <v/>
      </c>
      <c r="T1721" s="74" t="str">
        <f>""</f>
        <v/>
      </c>
      <c r="U1721" s="74" t="str">
        <f>""</f>
        <v/>
      </c>
      <c r="V1721" s="74" t="str">
        <f>""</f>
        <v/>
      </c>
      <c r="W1721" s="74" t="str">
        <f>""</f>
        <v/>
      </c>
      <c r="X1721" s="74" t="str">
        <f>""</f>
        <v/>
      </c>
      <c r="Y1721" s="74" t="str">
        <f>""</f>
        <v/>
      </c>
      <c r="Z1721" s="74" t="str">
        <f>""</f>
        <v/>
      </c>
    </row>
    <row r="1722" spans="13:26" s="74" customFormat="1" ht="14.25" x14ac:dyDescent="0.2">
      <c r="M1722" s="154" t="str">
        <f>""</f>
        <v/>
      </c>
      <c r="N1722" s="74" t="str">
        <f>""</f>
        <v/>
      </c>
      <c r="O1722" s="154" t="s">
        <v>271</v>
      </c>
      <c r="P1722" s="74" t="str">
        <f>""</f>
        <v/>
      </c>
      <c r="Q1722" s="154" t="str">
        <f>""</f>
        <v/>
      </c>
      <c r="R1722" s="74" t="str">
        <f>""</f>
        <v/>
      </c>
      <c r="S1722" s="74" t="str">
        <f>""</f>
        <v/>
      </c>
      <c r="T1722" s="74" t="str">
        <f>""</f>
        <v/>
      </c>
      <c r="U1722" s="74" t="str">
        <f>""</f>
        <v/>
      </c>
      <c r="V1722" s="74" t="str">
        <f>""</f>
        <v/>
      </c>
      <c r="W1722" s="74" t="str">
        <f>""</f>
        <v/>
      </c>
      <c r="X1722" s="74" t="str">
        <f>""</f>
        <v/>
      </c>
      <c r="Y1722" s="74" t="str">
        <f>""</f>
        <v/>
      </c>
      <c r="Z1722" s="74" t="str">
        <f>""</f>
        <v/>
      </c>
    </row>
    <row r="1723" spans="13:26" s="74" customFormat="1" ht="14.25" x14ac:dyDescent="0.2">
      <c r="M1723" s="154" t="str">
        <f>""</f>
        <v/>
      </c>
      <c r="N1723" s="74" t="str">
        <f>""</f>
        <v/>
      </c>
      <c r="O1723" s="154" t="s">
        <v>271</v>
      </c>
      <c r="P1723" s="74" t="str">
        <f>""</f>
        <v/>
      </c>
      <c r="Q1723" s="154" t="str">
        <f>""</f>
        <v/>
      </c>
      <c r="R1723" s="74" t="str">
        <f>""</f>
        <v/>
      </c>
      <c r="S1723" s="74" t="str">
        <f>""</f>
        <v/>
      </c>
      <c r="T1723" s="74" t="str">
        <f>""</f>
        <v/>
      </c>
      <c r="U1723" s="74" t="str">
        <f>""</f>
        <v/>
      </c>
      <c r="V1723" s="74" t="str">
        <f>""</f>
        <v/>
      </c>
      <c r="W1723" s="74" t="str">
        <f>""</f>
        <v/>
      </c>
      <c r="X1723" s="74" t="str">
        <f>""</f>
        <v/>
      </c>
      <c r="Y1723" s="74" t="str">
        <f>""</f>
        <v/>
      </c>
      <c r="Z1723" s="74" t="str">
        <f>""</f>
        <v/>
      </c>
    </row>
    <row r="1724" spans="13:26" s="74" customFormat="1" ht="14.25" x14ac:dyDescent="0.2">
      <c r="M1724" s="154" t="str">
        <f>""</f>
        <v/>
      </c>
      <c r="N1724" s="74" t="str">
        <f>""</f>
        <v/>
      </c>
      <c r="O1724" s="154" t="s">
        <v>271</v>
      </c>
      <c r="P1724" s="74" t="str">
        <f>""</f>
        <v/>
      </c>
      <c r="Q1724" s="154" t="str">
        <f>""</f>
        <v/>
      </c>
      <c r="R1724" s="74" t="str">
        <f>""</f>
        <v/>
      </c>
      <c r="S1724" s="74" t="str">
        <f>""</f>
        <v/>
      </c>
      <c r="T1724" s="74" t="str">
        <f>""</f>
        <v/>
      </c>
      <c r="U1724" s="74" t="str">
        <f>""</f>
        <v/>
      </c>
      <c r="V1724" s="74" t="str">
        <f>""</f>
        <v/>
      </c>
      <c r="W1724" s="74" t="str">
        <f>""</f>
        <v/>
      </c>
      <c r="X1724" s="74" t="str">
        <f>""</f>
        <v/>
      </c>
      <c r="Y1724" s="74" t="str">
        <f>""</f>
        <v/>
      </c>
      <c r="Z1724" s="74" t="str">
        <f>""</f>
        <v/>
      </c>
    </row>
    <row r="1725" spans="13:26" s="74" customFormat="1" ht="14.25" x14ac:dyDescent="0.2">
      <c r="M1725" s="154" t="str">
        <f>""</f>
        <v/>
      </c>
      <c r="N1725" s="74" t="str">
        <f>""</f>
        <v/>
      </c>
      <c r="O1725" s="154" t="s">
        <v>271</v>
      </c>
      <c r="P1725" s="74" t="str">
        <f>""</f>
        <v/>
      </c>
      <c r="Q1725" s="154" t="str">
        <f>""</f>
        <v/>
      </c>
      <c r="R1725" s="74" t="str">
        <f>""</f>
        <v/>
      </c>
      <c r="S1725" s="74" t="str">
        <f>""</f>
        <v/>
      </c>
      <c r="T1725" s="74" t="str">
        <f>""</f>
        <v/>
      </c>
      <c r="U1725" s="74" t="str">
        <f>""</f>
        <v/>
      </c>
      <c r="V1725" s="74" t="str">
        <f>""</f>
        <v/>
      </c>
      <c r="W1725" s="74" t="str">
        <f>""</f>
        <v/>
      </c>
      <c r="X1725" s="74" t="str">
        <f>""</f>
        <v/>
      </c>
      <c r="Y1725" s="74" t="str">
        <f>""</f>
        <v/>
      </c>
      <c r="Z1725" s="74" t="str">
        <f>""</f>
        <v/>
      </c>
    </row>
    <row r="1726" spans="13:26" s="74" customFormat="1" ht="14.25" x14ac:dyDescent="0.2">
      <c r="M1726" s="154" t="str">
        <f>""</f>
        <v/>
      </c>
      <c r="N1726" s="74" t="str">
        <f>""</f>
        <v/>
      </c>
      <c r="O1726" s="154" t="s">
        <v>271</v>
      </c>
      <c r="P1726" s="74" t="str">
        <f>""</f>
        <v/>
      </c>
      <c r="Q1726" s="154" t="str">
        <f>""</f>
        <v/>
      </c>
      <c r="R1726" s="74" t="str">
        <f>""</f>
        <v/>
      </c>
      <c r="S1726" s="74" t="str">
        <f>""</f>
        <v/>
      </c>
      <c r="T1726" s="74" t="str">
        <f>""</f>
        <v/>
      </c>
      <c r="U1726" s="74" t="str">
        <f>""</f>
        <v/>
      </c>
      <c r="V1726" s="74" t="str">
        <f>""</f>
        <v/>
      </c>
      <c r="W1726" s="74" t="str">
        <f>""</f>
        <v/>
      </c>
      <c r="X1726" s="74" t="str">
        <f>""</f>
        <v/>
      </c>
      <c r="Y1726" s="74" t="str">
        <f>""</f>
        <v/>
      </c>
      <c r="Z1726" s="74" t="str">
        <f>""</f>
        <v/>
      </c>
    </row>
    <row r="1727" spans="13:26" s="74" customFormat="1" ht="14.25" x14ac:dyDescent="0.2">
      <c r="M1727" s="154" t="str">
        <f>""</f>
        <v/>
      </c>
      <c r="N1727" s="74" t="str">
        <f>""</f>
        <v/>
      </c>
      <c r="O1727" s="154" t="s">
        <v>271</v>
      </c>
      <c r="P1727" s="74" t="str">
        <f>""</f>
        <v/>
      </c>
      <c r="Q1727" s="154" t="str">
        <f>""</f>
        <v/>
      </c>
      <c r="R1727" s="74" t="str">
        <f>""</f>
        <v/>
      </c>
      <c r="S1727" s="74" t="str">
        <f>""</f>
        <v/>
      </c>
      <c r="T1727" s="74" t="str">
        <f>""</f>
        <v/>
      </c>
      <c r="U1727" s="74" t="str">
        <f>""</f>
        <v/>
      </c>
      <c r="V1727" s="74" t="str">
        <f>""</f>
        <v/>
      </c>
      <c r="W1727" s="74" t="str">
        <f>""</f>
        <v/>
      </c>
      <c r="X1727" s="74" t="str">
        <f>""</f>
        <v/>
      </c>
      <c r="Y1727" s="74" t="str">
        <f>""</f>
        <v/>
      </c>
      <c r="Z1727" s="74" t="str">
        <f>""</f>
        <v/>
      </c>
    </row>
    <row r="1728" spans="13:26" s="74" customFormat="1" ht="14.25" x14ac:dyDescent="0.2">
      <c r="M1728" s="154" t="str">
        <f>""</f>
        <v/>
      </c>
      <c r="N1728" s="74" t="str">
        <f>""</f>
        <v/>
      </c>
      <c r="O1728" s="154" t="s">
        <v>271</v>
      </c>
      <c r="P1728" s="74" t="str">
        <f>""</f>
        <v/>
      </c>
      <c r="Q1728" s="154" t="str">
        <f>""</f>
        <v/>
      </c>
      <c r="R1728" s="74" t="str">
        <f>""</f>
        <v/>
      </c>
      <c r="S1728" s="74" t="str">
        <f>""</f>
        <v/>
      </c>
      <c r="T1728" s="74" t="str">
        <f>""</f>
        <v/>
      </c>
      <c r="U1728" s="74" t="str">
        <f>""</f>
        <v/>
      </c>
      <c r="V1728" s="74" t="str">
        <f>""</f>
        <v/>
      </c>
      <c r="W1728" s="74" t="str">
        <f>""</f>
        <v/>
      </c>
      <c r="X1728" s="74" t="str">
        <f>""</f>
        <v/>
      </c>
      <c r="Y1728" s="74" t="str">
        <f>""</f>
        <v/>
      </c>
      <c r="Z1728" s="74" t="str">
        <f>""</f>
        <v/>
      </c>
    </row>
    <row r="1729" spans="13:26" s="74" customFormat="1" ht="14.25" x14ac:dyDescent="0.2">
      <c r="M1729" s="154" t="str">
        <f>""</f>
        <v/>
      </c>
      <c r="N1729" s="74" t="str">
        <f>""</f>
        <v/>
      </c>
      <c r="O1729" s="154" t="s">
        <v>271</v>
      </c>
      <c r="P1729" s="74" t="str">
        <f>""</f>
        <v/>
      </c>
      <c r="Q1729" s="154" t="str">
        <f>""</f>
        <v/>
      </c>
      <c r="R1729" s="74" t="str">
        <f>""</f>
        <v/>
      </c>
      <c r="S1729" s="74" t="str">
        <f>""</f>
        <v/>
      </c>
      <c r="T1729" s="74" t="str">
        <f>""</f>
        <v/>
      </c>
      <c r="U1729" s="74" t="str">
        <f>""</f>
        <v/>
      </c>
      <c r="V1729" s="74" t="str">
        <f>""</f>
        <v/>
      </c>
      <c r="W1729" s="74" t="str">
        <f>""</f>
        <v/>
      </c>
      <c r="X1729" s="74" t="str">
        <f>""</f>
        <v/>
      </c>
      <c r="Y1729" s="74" t="str">
        <f>""</f>
        <v/>
      </c>
      <c r="Z1729" s="74" t="str">
        <f>""</f>
        <v/>
      </c>
    </row>
    <row r="1730" spans="13:26" s="74" customFormat="1" ht="14.25" x14ac:dyDescent="0.2">
      <c r="M1730" s="154" t="str">
        <f>""</f>
        <v/>
      </c>
      <c r="N1730" s="74" t="str">
        <f>""</f>
        <v/>
      </c>
      <c r="O1730" s="154" t="s">
        <v>271</v>
      </c>
      <c r="P1730" s="74" t="str">
        <f>""</f>
        <v/>
      </c>
      <c r="Q1730" s="154" t="str">
        <f>""</f>
        <v/>
      </c>
      <c r="R1730" s="74" t="str">
        <f>""</f>
        <v/>
      </c>
      <c r="S1730" s="74" t="str">
        <f>""</f>
        <v/>
      </c>
      <c r="T1730" s="74" t="str">
        <f>""</f>
        <v/>
      </c>
      <c r="U1730" s="74" t="str">
        <f>""</f>
        <v/>
      </c>
      <c r="V1730" s="74" t="str">
        <f>""</f>
        <v/>
      </c>
      <c r="W1730" s="74" t="str">
        <f>""</f>
        <v/>
      </c>
      <c r="X1730" s="74" t="str">
        <f>""</f>
        <v/>
      </c>
      <c r="Y1730" s="74" t="str">
        <f>""</f>
        <v/>
      </c>
      <c r="Z1730" s="74" t="str">
        <f>""</f>
        <v/>
      </c>
    </row>
    <row r="1731" spans="13:26" s="74" customFormat="1" ht="14.25" x14ac:dyDescent="0.2">
      <c r="M1731" s="154" t="str">
        <f>""</f>
        <v/>
      </c>
      <c r="N1731" s="74" t="str">
        <f>""</f>
        <v/>
      </c>
      <c r="O1731" s="154" t="s">
        <v>271</v>
      </c>
      <c r="P1731" s="74" t="str">
        <f>""</f>
        <v/>
      </c>
      <c r="Q1731" s="154" t="str">
        <f>""</f>
        <v/>
      </c>
      <c r="R1731" s="74" t="str">
        <f>""</f>
        <v/>
      </c>
      <c r="S1731" s="74" t="str">
        <f>""</f>
        <v/>
      </c>
      <c r="T1731" s="74" t="str">
        <f>""</f>
        <v/>
      </c>
      <c r="U1731" s="74" t="str">
        <f>""</f>
        <v/>
      </c>
      <c r="V1731" s="74" t="str">
        <f>""</f>
        <v/>
      </c>
      <c r="W1731" s="74" t="str">
        <f>""</f>
        <v/>
      </c>
      <c r="X1731" s="74" t="str">
        <f>""</f>
        <v/>
      </c>
      <c r="Y1731" s="74" t="str">
        <f>""</f>
        <v/>
      </c>
      <c r="Z1731" s="74" t="str">
        <f>""</f>
        <v/>
      </c>
    </row>
    <row r="1732" spans="13:26" s="74" customFormat="1" ht="14.25" x14ac:dyDescent="0.2">
      <c r="M1732" s="154" t="str">
        <f>""</f>
        <v/>
      </c>
      <c r="N1732" s="74" t="str">
        <f>""</f>
        <v/>
      </c>
      <c r="O1732" s="154" t="s">
        <v>271</v>
      </c>
      <c r="P1732" s="74" t="str">
        <f>""</f>
        <v/>
      </c>
      <c r="Q1732" s="154" t="str">
        <f>""</f>
        <v/>
      </c>
      <c r="R1732" s="74" t="str">
        <f>""</f>
        <v/>
      </c>
      <c r="S1732" s="74" t="str">
        <f>""</f>
        <v/>
      </c>
      <c r="T1732" s="74" t="str">
        <f>""</f>
        <v/>
      </c>
      <c r="U1732" s="74" t="str">
        <f>""</f>
        <v/>
      </c>
      <c r="V1732" s="74" t="str">
        <f>""</f>
        <v/>
      </c>
      <c r="W1732" s="74" t="str">
        <f>""</f>
        <v/>
      </c>
      <c r="X1732" s="74" t="str">
        <f>""</f>
        <v/>
      </c>
      <c r="Y1732" s="74" t="str">
        <f>""</f>
        <v/>
      </c>
      <c r="Z1732" s="74" t="str">
        <f>""</f>
        <v/>
      </c>
    </row>
    <row r="1733" spans="13:26" s="74" customFormat="1" ht="14.25" x14ac:dyDescent="0.2">
      <c r="M1733" s="154" t="str">
        <f>""</f>
        <v/>
      </c>
      <c r="N1733" s="74" t="str">
        <f>""</f>
        <v/>
      </c>
      <c r="O1733" s="154" t="s">
        <v>271</v>
      </c>
      <c r="P1733" s="74" t="str">
        <f>""</f>
        <v/>
      </c>
      <c r="Q1733" s="154" t="str">
        <f>""</f>
        <v/>
      </c>
      <c r="R1733" s="74" t="str">
        <f>""</f>
        <v/>
      </c>
      <c r="S1733" s="74" t="str">
        <f>""</f>
        <v/>
      </c>
      <c r="T1733" s="74" t="str">
        <f>""</f>
        <v/>
      </c>
      <c r="U1733" s="74" t="str">
        <f>""</f>
        <v/>
      </c>
      <c r="V1733" s="74" t="str">
        <f>""</f>
        <v/>
      </c>
      <c r="W1733" s="74" t="str">
        <f>""</f>
        <v/>
      </c>
      <c r="X1733" s="74" t="str">
        <f>""</f>
        <v/>
      </c>
      <c r="Y1733" s="74" t="str">
        <f>""</f>
        <v/>
      </c>
      <c r="Z1733" s="74" t="str">
        <f>""</f>
        <v/>
      </c>
    </row>
    <row r="1734" spans="13:26" s="74" customFormat="1" ht="14.25" x14ac:dyDescent="0.2">
      <c r="M1734" s="154" t="str">
        <f>""</f>
        <v/>
      </c>
      <c r="N1734" s="74" t="str">
        <f>""</f>
        <v/>
      </c>
      <c r="O1734" s="154" t="s">
        <v>271</v>
      </c>
      <c r="P1734" s="74" t="str">
        <f>""</f>
        <v/>
      </c>
      <c r="Q1734" s="154" t="str">
        <f>""</f>
        <v/>
      </c>
      <c r="R1734" s="74" t="str">
        <f>""</f>
        <v/>
      </c>
      <c r="S1734" s="74" t="str">
        <f>""</f>
        <v/>
      </c>
      <c r="T1734" s="74" t="str">
        <f>""</f>
        <v/>
      </c>
      <c r="U1734" s="74" t="str">
        <f>""</f>
        <v/>
      </c>
      <c r="V1734" s="74" t="str">
        <f>""</f>
        <v/>
      </c>
      <c r="W1734" s="74" t="str">
        <f>""</f>
        <v/>
      </c>
      <c r="X1734" s="74" t="str">
        <f>""</f>
        <v/>
      </c>
      <c r="Y1734" s="74" t="str">
        <f>""</f>
        <v/>
      </c>
      <c r="Z1734" s="74" t="str">
        <f>""</f>
        <v/>
      </c>
    </row>
    <row r="1735" spans="13:26" s="74" customFormat="1" ht="14.25" x14ac:dyDescent="0.2">
      <c r="M1735" s="154" t="str">
        <f>""</f>
        <v/>
      </c>
      <c r="N1735" s="74" t="str">
        <f>""</f>
        <v/>
      </c>
      <c r="O1735" s="154" t="s">
        <v>271</v>
      </c>
      <c r="P1735" s="74" t="str">
        <f>""</f>
        <v/>
      </c>
      <c r="Q1735" s="154" t="str">
        <f>""</f>
        <v/>
      </c>
      <c r="R1735" s="74" t="str">
        <f>""</f>
        <v/>
      </c>
      <c r="S1735" s="74" t="str">
        <f>""</f>
        <v/>
      </c>
      <c r="T1735" s="74" t="str">
        <f>""</f>
        <v/>
      </c>
      <c r="U1735" s="74" t="str">
        <f>""</f>
        <v/>
      </c>
      <c r="V1735" s="74" t="str">
        <f>""</f>
        <v/>
      </c>
      <c r="W1735" s="74" t="str">
        <f>""</f>
        <v/>
      </c>
      <c r="X1735" s="74" t="str">
        <f>""</f>
        <v/>
      </c>
      <c r="Y1735" s="74" t="str">
        <f>""</f>
        <v/>
      </c>
      <c r="Z1735" s="74" t="str">
        <f>""</f>
        <v/>
      </c>
    </row>
    <row r="1736" spans="13:26" s="74" customFormat="1" ht="14.25" x14ac:dyDescent="0.2">
      <c r="M1736" s="154" t="str">
        <f>""</f>
        <v/>
      </c>
      <c r="N1736" s="74" t="str">
        <f>""</f>
        <v/>
      </c>
      <c r="O1736" s="154" t="s">
        <v>271</v>
      </c>
      <c r="P1736" s="74" t="str">
        <f>""</f>
        <v/>
      </c>
      <c r="Q1736" s="154" t="str">
        <f>""</f>
        <v/>
      </c>
      <c r="R1736" s="74" t="str">
        <f>""</f>
        <v/>
      </c>
      <c r="S1736" s="74" t="str">
        <f>""</f>
        <v/>
      </c>
      <c r="T1736" s="74" t="str">
        <f>""</f>
        <v/>
      </c>
      <c r="U1736" s="74" t="str">
        <f>""</f>
        <v/>
      </c>
      <c r="V1736" s="74" t="str">
        <f>""</f>
        <v/>
      </c>
      <c r="W1736" s="74" t="str">
        <f>""</f>
        <v/>
      </c>
      <c r="X1736" s="74" t="str">
        <f>""</f>
        <v/>
      </c>
      <c r="Y1736" s="74" t="str">
        <f>""</f>
        <v/>
      </c>
      <c r="Z1736" s="74" t="str">
        <f>""</f>
        <v/>
      </c>
    </row>
    <row r="1737" spans="13:26" s="74" customFormat="1" ht="14.25" x14ac:dyDescent="0.2">
      <c r="M1737" s="154" t="str">
        <f>""</f>
        <v/>
      </c>
      <c r="N1737" s="74" t="str">
        <f>""</f>
        <v/>
      </c>
      <c r="O1737" s="154" t="s">
        <v>271</v>
      </c>
      <c r="P1737" s="74" t="str">
        <f>""</f>
        <v/>
      </c>
      <c r="Q1737" s="154" t="str">
        <f>""</f>
        <v/>
      </c>
      <c r="R1737" s="74" t="str">
        <f>""</f>
        <v/>
      </c>
      <c r="S1737" s="74" t="str">
        <f>""</f>
        <v/>
      </c>
      <c r="T1737" s="74" t="str">
        <f>""</f>
        <v/>
      </c>
      <c r="U1737" s="74" t="str">
        <f>""</f>
        <v/>
      </c>
      <c r="V1737" s="74" t="str">
        <f>""</f>
        <v/>
      </c>
      <c r="W1737" s="74" t="str">
        <f>""</f>
        <v/>
      </c>
      <c r="X1737" s="74" t="str">
        <f>""</f>
        <v/>
      </c>
      <c r="Y1737" s="74" t="str">
        <f>""</f>
        <v/>
      </c>
      <c r="Z1737" s="74" t="str">
        <f>""</f>
        <v/>
      </c>
    </row>
    <row r="1738" spans="13:26" s="74" customFormat="1" ht="14.25" x14ac:dyDescent="0.2">
      <c r="M1738" s="154" t="str">
        <f>""</f>
        <v/>
      </c>
      <c r="N1738" s="74" t="str">
        <f>""</f>
        <v/>
      </c>
      <c r="O1738" s="154" t="s">
        <v>271</v>
      </c>
      <c r="P1738" s="74" t="str">
        <f>""</f>
        <v/>
      </c>
      <c r="Q1738" s="154" t="str">
        <f>""</f>
        <v/>
      </c>
      <c r="R1738" s="74" t="str">
        <f>""</f>
        <v/>
      </c>
      <c r="S1738" s="74" t="str">
        <f>""</f>
        <v/>
      </c>
      <c r="T1738" s="74" t="str">
        <f>""</f>
        <v/>
      </c>
      <c r="U1738" s="74" t="str">
        <f>""</f>
        <v/>
      </c>
      <c r="V1738" s="74" t="str">
        <f>""</f>
        <v/>
      </c>
      <c r="W1738" s="74" t="str">
        <f>""</f>
        <v/>
      </c>
      <c r="X1738" s="74" t="str">
        <f>""</f>
        <v/>
      </c>
      <c r="Y1738" s="74" t="str">
        <f>""</f>
        <v/>
      </c>
      <c r="Z1738" s="74" t="str">
        <f>""</f>
        <v/>
      </c>
    </row>
    <row r="1739" spans="13:26" s="74" customFormat="1" ht="14.25" x14ac:dyDescent="0.2">
      <c r="M1739" s="154" t="str">
        <f>""</f>
        <v/>
      </c>
      <c r="N1739" s="74" t="str">
        <f>""</f>
        <v/>
      </c>
      <c r="O1739" s="154" t="s">
        <v>271</v>
      </c>
      <c r="P1739" s="74" t="str">
        <f>""</f>
        <v/>
      </c>
      <c r="Q1739" s="154" t="str">
        <f>""</f>
        <v/>
      </c>
      <c r="R1739" s="74" t="str">
        <f>""</f>
        <v/>
      </c>
      <c r="S1739" s="74" t="str">
        <f>""</f>
        <v/>
      </c>
      <c r="T1739" s="74" t="str">
        <f>""</f>
        <v/>
      </c>
      <c r="U1739" s="74" t="str">
        <f>""</f>
        <v/>
      </c>
      <c r="V1739" s="74" t="str">
        <f>""</f>
        <v/>
      </c>
      <c r="W1739" s="74" t="str">
        <f>""</f>
        <v/>
      </c>
      <c r="X1739" s="74" t="str">
        <f>""</f>
        <v/>
      </c>
      <c r="Y1739" s="74" t="str">
        <f>""</f>
        <v/>
      </c>
      <c r="Z1739" s="74" t="str">
        <f>""</f>
        <v/>
      </c>
    </row>
    <row r="1740" spans="13:26" s="74" customFormat="1" ht="14.25" x14ac:dyDescent="0.2">
      <c r="M1740" s="154" t="str">
        <f>""</f>
        <v/>
      </c>
      <c r="N1740" s="74" t="str">
        <f>""</f>
        <v/>
      </c>
      <c r="O1740" s="154" t="s">
        <v>271</v>
      </c>
      <c r="P1740" s="74" t="str">
        <f>""</f>
        <v/>
      </c>
      <c r="Q1740" s="154" t="str">
        <f>""</f>
        <v/>
      </c>
      <c r="R1740" s="74" t="str">
        <f>""</f>
        <v/>
      </c>
      <c r="S1740" s="74" t="str">
        <f>""</f>
        <v/>
      </c>
      <c r="T1740" s="74" t="str">
        <f>""</f>
        <v/>
      </c>
      <c r="U1740" s="74" t="str">
        <f>""</f>
        <v/>
      </c>
      <c r="V1740" s="74" t="str">
        <f>""</f>
        <v/>
      </c>
      <c r="W1740" s="74" t="str">
        <f>""</f>
        <v/>
      </c>
      <c r="X1740" s="74" t="str">
        <f>""</f>
        <v/>
      </c>
      <c r="Y1740" s="74" t="str">
        <f>""</f>
        <v/>
      </c>
      <c r="Z1740" s="74" t="str">
        <f>""</f>
        <v/>
      </c>
    </row>
    <row r="1741" spans="13:26" s="74" customFormat="1" ht="14.25" x14ac:dyDescent="0.2">
      <c r="M1741" s="154" t="str">
        <f>""</f>
        <v/>
      </c>
      <c r="N1741" s="74" t="str">
        <f>""</f>
        <v/>
      </c>
      <c r="O1741" s="154" t="s">
        <v>271</v>
      </c>
      <c r="P1741" s="74" t="str">
        <f>""</f>
        <v/>
      </c>
      <c r="Q1741" s="154" t="str">
        <f>""</f>
        <v/>
      </c>
      <c r="R1741" s="74" t="str">
        <f>""</f>
        <v/>
      </c>
      <c r="S1741" s="74" t="str">
        <f>""</f>
        <v/>
      </c>
      <c r="T1741" s="74" t="str">
        <f>""</f>
        <v/>
      </c>
      <c r="U1741" s="74" t="str">
        <f>""</f>
        <v/>
      </c>
      <c r="V1741" s="74" t="str">
        <f>""</f>
        <v/>
      </c>
      <c r="W1741" s="74" t="str">
        <f>""</f>
        <v/>
      </c>
      <c r="X1741" s="74" t="str">
        <f>""</f>
        <v/>
      </c>
      <c r="Y1741" s="74" t="str">
        <f>""</f>
        <v/>
      </c>
      <c r="Z1741" s="74" t="str">
        <f>""</f>
        <v/>
      </c>
    </row>
    <row r="1742" spans="13:26" s="74" customFormat="1" ht="14.25" x14ac:dyDescent="0.2">
      <c r="M1742" s="154" t="str">
        <f>""</f>
        <v/>
      </c>
      <c r="N1742" s="74" t="str">
        <f>""</f>
        <v/>
      </c>
      <c r="O1742" s="154" t="s">
        <v>271</v>
      </c>
      <c r="P1742" s="74" t="str">
        <f>""</f>
        <v/>
      </c>
      <c r="Q1742" s="154" t="str">
        <f>""</f>
        <v/>
      </c>
      <c r="R1742" s="74" t="str">
        <f>""</f>
        <v/>
      </c>
      <c r="S1742" s="74" t="str">
        <f>""</f>
        <v/>
      </c>
      <c r="T1742" s="74" t="str">
        <f>""</f>
        <v/>
      </c>
      <c r="U1742" s="74" t="str">
        <f>""</f>
        <v/>
      </c>
      <c r="V1742" s="74" t="str">
        <f>""</f>
        <v/>
      </c>
      <c r="W1742" s="74" t="str">
        <f>""</f>
        <v/>
      </c>
      <c r="X1742" s="74" t="str">
        <f>""</f>
        <v/>
      </c>
      <c r="Y1742" s="74" t="str">
        <f>""</f>
        <v/>
      </c>
      <c r="Z1742" s="74" t="str">
        <f>""</f>
        <v/>
      </c>
    </row>
    <row r="1743" spans="13:26" s="74" customFormat="1" ht="14.25" x14ac:dyDescent="0.2">
      <c r="M1743" s="154" t="str">
        <f>""</f>
        <v/>
      </c>
      <c r="N1743" s="74" t="str">
        <f>""</f>
        <v/>
      </c>
      <c r="O1743" s="154" t="s">
        <v>271</v>
      </c>
      <c r="P1743" s="74" t="str">
        <f>""</f>
        <v/>
      </c>
      <c r="Q1743" s="154" t="str">
        <f>""</f>
        <v/>
      </c>
      <c r="R1743" s="74" t="str">
        <f>""</f>
        <v/>
      </c>
      <c r="S1743" s="74" t="str">
        <f>""</f>
        <v/>
      </c>
      <c r="T1743" s="74" t="str">
        <f>""</f>
        <v/>
      </c>
      <c r="U1743" s="74" t="str">
        <f>""</f>
        <v/>
      </c>
      <c r="V1743" s="74" t="str">
        <f>""</f>
        <v/>
      </c>
      <c r="W1743" s="74" t="str">
        <f>""</f>
        <v/>
      </c>
      <c r="X1743" s="74" t="str">
        <f>""</f>
        <v/>
      </c>
      <c r="Y1743" s="74" t="str">
        <f>""</f>
        <v/>
      </c>
      <c r="Z1743" s="74" t="str">
        <f>""</f>
        <v/>
      </c>
    </row>
    <row r="1744" spans="13:26" s="74" customFormat="1" ht="14.25" x14ac:dyDescent="0.2">
      <c r="M1744" s="154" t="str">
        <f>""</f>
        <v/>
      </c>
      <c r="N1744" s="74" t="str">
        <f>""</f>
        <v/>
      </c>
      <c r="O1744" s="154" t="s">
        <v>271</v>
      </c>
      <c r="P1744" s="74" t="str">
        <f>""</f>
        <v/>
      </c>
      <c r="Q1744" s="154" t="str">
        <f>""</f>
        <v/>
      </c>
      <c r="R1744" s="74" t="str">
        <f>""</f>
        <v/>
      </c>
      <c r="S1744" s="74" t="str">
        <f>""</f>
        <v/>
      </c>
      <c r="T1744" s="74" t="str">
        <f>""</f>
        <v/>
      </c>
      <c r="U1744" s="74" t="str">
        <f>""</f>
        <v/>
      </c>
      <c r="V1744" s="74" t="str">
        <f>""</f>
        <v/>
      </c>
      <c r="W1744" s="74" t="str">
        <f>""</f>
        <v/>
      </c>
      <c r="X1744" s="74" t="str">
        <f>""</f>
        <v/>
      </c>
      <c r="Y1744" s="74" t="str">
        <f>""</f>
        <v/>
      </c>
      <c r="Z1744" s="74" t="str">
        <f>""</f>
        <v/>
      </c>
    </row>
    <row r="1745" spans="13:26" s="74" customFormat="1" ht="14.25" x14ac:dyDescent="0.2">
      <c r="M1745" s="154" t="str">
        <f>""</f>
        <v/>
      </c>
      <c r="N1745" s="74" t="str">
        <f>""</f>
        <v/>
      </c>
      <c r="O1745" s="154" t="s">
        <v>271</v>
      </c>
      <c r="P1745" s="74" t="str">
        <f>""</f>
        <v/>
      </c>
      <c r="Q1745" s="154" t="str">
        <f>""</f>
        <v/>
      </c>
      <c r="R1745" s="74" t="str">
        <f>""</f>
        <v/>
      </c>
      <c r="S1745" s="74" t="str">
        <f>""</f>
        <v/>
      </c>
      <c r="T1745" s="74" t="str">
        <f>""</f>
        <v/>
      </c>
      <c r="U1745" s="74" t="str">
        <f>""</f>
        <v/>
      </c>
      <c r="V1745" s="74" t="str">
        <f>""</f>
        <v/>
      </c>
      <c r="W1745" s="74" t="str">
        <f>""</f>
        <v/>
      </c>
      <c r="X1745" s="74" t="str">
        <f>""</f>
        <v/>
      </c>
      <c r="Y1745" s="74" t="str">
        <f>""</f>
        <v/>
      </c>
      <c r="Z1745" s="74" t="str">
        <f>""</f>
        <v/>
      </c>
    </row>
    <row r="1746" spans="13:26" s="74" customFormat="1" ht="14.25" x14ac:dyDescent="0.2">
      <c r="M1746" s="154" t="str">
        <f>""</f>
        <v/>
      </c>
      <c r="N1746" s="74" t="str">
        <f>""</f>
        <v/>
      </c>
      <c r="O1746" s="154" t="s">
        <v>271</v>
      </c>
      <c r="P1746" s="74" t="str">
        <f>""</f>
        <v/>
      </c>
      <c r="Q1746" s="154" t="str">
        <f>""</f>
        <v/>
      </c>
      <c r="R1746" s="74" t="str">
        <f>""</f>
        <v/>
      </c>
      <c r="S1746" s="74" t="str">
        <f>""</f>
        <v/>
      </c>
      <c r="T1746" s="74" t="str">
        <f>""</f>
        <v/>
      </c>
      <c r="U1746" s="74" t="str">
        <f>""</f>
        <v/>
      </c>
      <c r="V1746" s="74" t="str">
        <f>""</f>
        <v/>
      </c>
      <c r="W1746" s="74" t="str">
        <f>""</f>
        <v/>
      </c>
      <c r="X1746" s="74" t="str">
        <f>""</f>
        <v/>
      </c>
      <c r="Y1746" s="74" t="str">
        <f>""</f>
        <v/>
      </c>
      <c r="Z1746" s="74" t="str">
        <f>""</f>
        <v/>
      </c>
    </row>
    <row r="1747" spans="13:26" s="74" customFormat="1" ht="14.25" x14ac:dyDescent="0.2">
      <c r="M1747" s="154" t="str">
        <f>""</f>
        <v/>
      </c>
      <c r="N1747" s="74" t="str">
        <f>""</f>
        <v/>
      </c>
      <c r="O1747" s="154" t="s">
        <v>271</v>
      </c>
      <c r="P1747" s="74" t="str">
        <f>""</f>
        <v/>
      </c>
      <c r="Q1747" s="154" t="str">
        <f>""</f>
        <v/>
      </c>
      <c r="R1747" s="74" t="str">
        <f>""</f>
        <v/>
      </c>
      <c r="S1747" s="74" t="str">
        <f>""</f>
        <v/>
      </c>
      <c r="T1747" s="74" t="str">
        <f>""</f>
        <v/>
      </c>
      <c r="U1747" s="74" t="str">
        <f>""</f>
        <v/>
      </c>
      <c r="V1747" s="74" t="str">
        <f>""</f>
        <v/>
      </c>
      <c r="W1747" s="74" t="str">
        <f>""</f>
        <v/>
      </c>
      <c r="X1747" s="74" t="str">
        <f>""</f>
        <v/>
      </c>
      <c r="Y1747" s="74" t="str">
        <f>""</f>
        <v/>
      </c>
      <c r="Z1747" s="74" t="str">
        <f>""</f>
        <v/>
      </c>
    </row>
    <row r="1748" spans="13:26" s="74" customFormat="1" ht="14.25" x14ac:dyDescent="0.2">
      <c r="M1748" s="154" t="str">
        <f>""</f>
        <v/>
      </c>
      <c r="N1748" s="74" t="str">
        <f>""</f>
        <v/>
      </c>
      <c r="O1748" s="154" t="s">
        <v>271</v>
      </c>
      <c r="P1748" s="74" t="str">
        <f>""</f>
        <v/>
      </c>
      <c r="Q1748" s="154" t="str">
        <f>""</f>
        <v/>
      </c>
      <c r="R1748" s="74" t="str">
        <f>""</f>
        <v/>
      </c>
      <c r="S1748" s="74" t="str">
        <f>""</f>
        <v/>
      </c>
      <c r="T1748" s="74" t="str">
        <f>""</f>
        <v/>
      </c>
      <c r="U1748" s="74" t="str">
        <f>""</f>
        <v/>
      </c>
      <c r="V1748" s="74" t="str">
        <f>""</f>
        <v/>
      </c>
      <c r="W1748" s="74" t="str">
        <f>""</f>
        <v/>
      </c>
      <c r="X1748" s="74" t="str">
        <f>""</f>
        <v/>
      </c>
      <c r="Y1748" s="74" t="str">
        <f>""</f>
        <v/>
      </c>
      <c r="Z1748" s="74" t="str">
        <f>""</f>
        <v/>
      </c>
    </row>
    <row r="1749" spans="13:26" s="74" customFormat="1" ht="14.25" x14ac:dyDescent="0.2">
      <c r="M1749" s="154" t="str">
        <f>""</f>
        <v/>
      </c>
      <c r="N1749" s="74" t="str">
        <f>""</f>
        <v/>
      </c>
      <c r="O1749" s="154" t="s">
        <v>271</v>
      </c>
      <c r="P1749" s="74" t="str">
        <f>""</f>
        <v/>
      </c>
      <c r="Q1749" s="154" t="str">
        <f>""</f>
        <v/>
      </c>
      <c r="R1749" s="74" t="str">
        <f>""</f>
        <v/>
      </c>
      <c r="S1749" s="74" t="str">
        <f>""</f>
        <v/>
      </c>
      <c r="T1749" s="74" t="str">
        <f>""</f>
        <v/>
      </c>
      <c r="U1749" s="74" t="str">
        <f>""</f>
        <v/>
      </c>
      <c r="V1749" s="74" t="str">
        <f>""</f>
        <v/>
      </c>
      <c r="W1749" s="74" t="str">
        <f>""</f>
        <v/>
      </c>
      <c r="X1749" s="74" t="str">
        <f>""</f>
        <v/>
      </c>
      <c r="Y1749" s="74" t="str">
        <f>""</f>
        <v/>
      </c>
      <c r="Z1749" s="74" t="str">
        <f>""</f>
        <v/>
      </c>
    </row>
    <row r="1750" spans="13:26" s="74" customFormat="1" ht="14.25" x14ac:dyDescent="0.2">
      <c r="M1750" s="154" t="str">
        <f>""</f>
        <v/>
      </c>
      <c r="N1750" s="74" t="str">
        <f>""</f>
        <v/>
      </c>
      <c r="O1750" s="154" t="s">
        <v>271</v>
      </c>
      <c r="P1750" s="74" t="str">
        <f>""</f>
        <v/>
      </c>
      <c r="Q1750" s="154" t="str">
        <f>""</f>
        <v/>
      </c>
      <c r="R1750" s="74" t="str">
        <f>""</f>
        <v/>
      </c>
      <c r="S1750" s="74" t="str">
        <f>""</f>
        <v/>
      </c>
      <c r="T1750" s="74" t="str">
        <f>""</f>
        <v/>
      </c>
      <c r="U1750" s="74" t="str">
        <f>""</f>
        <v/>
      </c>
      <c r="V1750" s="74" t="str">
        <f>""</f>
        <v/>
      </c>
      <c r="W1750" s="74" t="str">
        <f>""</f>
        <v/>
      </c>
      <c r="X1750" s="74" t="str">
        <f>""</f>
        <v/>
      </c>
      <c r="Y1750" s="74" t="str">
        <f>""</f>
        <v/>
      </c>
      <c r="Z1750" s="74" t="str">
        <f>""</f>
        <v/>
      </c>
    </row>
    <row r="1751" spans="13:26" s="74" customFormat="1" ht="14.25" x14ac:dyDescent="0.2">
      <c r="M1751" s="154" t="str">
        <f>""</f>
        <v/>
      </c>
      <c r="N1751" s="74" t="str">
        <f>""</f>
        <v/>
      </c>
      <c r="O1751" s="154" t="s">
        <v>271</v>
      </c>
      <c r="P1751" s="74" t="str">
        <f>""</f>
        <v/>
      </c>
      <c r="Q1751" s="154" t="str">
        <f>""</f>
        <v/>
      </c>
      <c r="R1751" s="74" t="str">
        <f>""</f>
        <v/>
      </c>
      <c r="S1751" s="74" t="str">
        <f>""</f>
        <v/>
      </c>
      <c r="T1751" s="74" t="str">
        <f>""</f>
        <v/>
      </c>
      <c r="U1751" s="74" t="str">
        <f>""</f>
        <v/>
      </c>
      <c r="V1751" s="74" t="str">
        <f>""</f>
        <v/>
      </c>
      <c r="W1751" s="74" t="str">
        <f>""</f>
        <v/>
      </c>
      <c r="X1751" s="74" t="str">
        <f>""</f>
        <v/>
      </c>
      <c r="Y1751" s="74" t="str">
        <f>""</f>
        <v/>
      </c>
      <c r="Z1751" s="74" t="str">
        <f>""</f>
        <v/>
      </c>
    </row>
    <row r="1752" spans="13:26" s="74" customFormat="1" ht="14.25" x14ac:dyDescent="0.2">
      <c r="M1752" s="154" t="str">
        <f>""</f>
        <v/>
      </c>
      <c r="N1752" s="74" t="str">
        <f>""</f>
        <v/>
      </c>
      <c r="O1752" s="154" t="s">
        <v>271</v>
      </c>
      <c r="P1752" s="74" t="str">
        <f>""</f>
        <v/>
      </c>
      <c r="Q1752" s="154" t="str">
        <f>""</f>
        <v/>
      </c>
      <c r="R1752" s="74" t="str">
        <f>""</f>
        <v/>
      </c>
      <c r="S1752" s="74" t="str">
        <f>""</f>
        <v/>
      </c>
      <c r="T1752" s="74" t="str">
        <f>""</f>
        <v/>
      </c>
      <c r="U1752" s="74" t="str">
        <f>""</f>
        <v/>
      </c>
      <c r="V1752" s="74" t="str">
        <f>""</f>
        <v/>
      </c>
      <c r="W1752" s="74" t="str">
        <f>""</f>
        <v/>
      </c>
      <c r="X1752" s="74" t="str">
        <f>""</f>
        <v/>
      </c>
      <c r="Y1752" s="74" t="str">
        <f>""</f>
        <v/>
      </c>
      <c r="Z1752" s="74" t="str">
        <f>""</f>
        <v/>
      </c>
    </row>
    <row r="1753" spans="13:26" s="74" customFormat="1" ht="14.25" x14ac:dyDescent="0.2">
      <c r="M1753" s="154" t="str">
        <f>""</f>
        <v/>
      </c>
      <c r="N1753" s="74" t="str">
        <f>""</f>
        <v/>
      </c>
      <c r="O1753" s="154" t="s">
        <v>271</v>
      </c>
      <c r="P1753" s="74" t="str">
        <f>""</f>
        <v/>
      </c>
      <c r="Q1753" s="154" t="str">
        <f>""</f>
        <v/>
      </c>
      <c r="R1753" s="74" t="str">
        <f>""</f>
        <v/>
      </c>
      <c r="S1753" s="74" t="str">
        <f>""</f>
        <v/>
      </c>
      <c r="T1753" s="74" t="str">
        <f>""</f>
        <v/>
      </c>
      <c r="U1753" s="74" t="str">
        <f>""</f>
        <v/>
      </c>
      <c r="V1753" s="74" t="str">
        <f>""</f>
        <v/>
      </c>
      <c r="W1753" s="74" t="str">
        <f>""</f>
        <v/>
      </c>
      <c r="X1753" s="74" t="str">
        <f>""</f>
        <v/>
      </c>
      <c r="Y1753" s="74" t="str">
        <f>""</f>
        <v/>
      </c>
      <c r="Z1753" s="74" t="str">
        <f>""</f>
        <v/>
      </c>
    </row>
    <row r="1754" spans="13:26" s="74" customFormat="1" ht="14.25" x14ac:dyDescent="0.2">
      <c r="M1754" s="154" t="str">
        <f>""</f>
        <v/>
      </c>
      <c r="N1754" s="74" t="str">
        <f>""</f>
        <v/>
      </c>
      <c r="O1754" s="154" t="s">
        <v>271</v>
      </c>
      <c r="P1754" s="74" t="str">
        <f>""</f>
        <v/>
      </c>
      <c r="Q1754" s="154" t="str">
        <f>""</f>
        <v/>
      </c>
      <c r="R1754" s="74" t="str">
        <f>""</f>
        <v/>
      </c>
      <c r="S1754" s="74" t="str">
        <f>""</f>
        <v/>
      </c>
      <c r="T1754" s="74" t="str">
        <f>""</f>
        <v/>
      </c>
      <c r="U1754" s="74" t="str">
        <f>""</f>
        <v/>
      </c>
      <c r="V1754" s="74" t="str">
        <f>""</f>
        <v/>
      </c>
      <c r="W1754" s="74" t="str">
        <f>""</f>
        <v/>
      </c>
      <c r="X1754" s="74" t="str">
        <f>""</f>
        <v/>
      </c>
      <c r="Y1754" s="74" t="str">
        <f>""</f>
        <v/>
      </c>
      <c r="Z1754" s="74" t="str">
        <f>""</f>
        <v/>
      </c>
    </row>
    <row r="1755" spans="13:26" s="74" customFormat="1" ht="14.25" x14ac:dyDescent="0.2">
      <c r="M1755" s="154" t="str">
        <f>""</f>
        <v/>
      </c>
      <c r="N1755" s="74" t="str">
        <f>""</f>
        <v/>
      </c>
      <c r="O1755" s="154" t="s">
        <v>271</v>
      </c>
      <c r="P1755" s="74" t="str">
        <f>""</f>
        <v/>
      </c>
      <c r="Q1755" s="154" t="str">
        <f>""</f>
        <v/>
      </c>
      <c r="R1755" s="74" t="str">
        <f>""</f>
        <v/>
      </c>
      <c r="S1755" s="74" t="str">
        <f>""</f>
        <v/>
      </c>
      <c r="T1755" s="74" t="str">
        <f>""</f>
        <v/>
      </c>
      <c r="U1755" s="74" t="str">
        <f>""</f>
        <v/>
      </c>
      <c r="V1755" s="74" t="str">
        <f>""</f>
        <v/>
      </c>
      <c r="W1755" s="74" t="str">
        <f>""</f>
        <v/>
      </c>
      <c r="X1755" s="74" t="str">
        <f>""</f>
        <v/>
      </c>
      <c r="Y1755" s="74" t="str">
        <f>""</f>
        <v/>
      </c>
      <c r="Z1755" s="74" t="str">
        <f>""</f>
        <v/>
      </c>
    </row>
    <row r="1756" spans="13:26" s="74" customFormat="1" ht="14.25" x14ac:dyDescent="0.2">
      <c r="M1756" s="154" t="str">
        <f>""</f>
        <v/>
      </c>
      <c r="N1756" s="74" t="str">
        <f>""</f>
        <v/>
      </c>
      <c r="O1756" s="154" t="s">
        <v>271</v>
      </c>
      <c r="P1756" s="74" t="str">
        <f>""</f>
        <v/>
      </c>
      <c r="Q1756" s="154" t="str">
        <f>""</f>
        <v/>
      </c>
      <c r="R1756" s="74" t="str">
        <f>""</f>
        <v/>
      </c>
      <c r="S1756" s="74" t="str">
        <f>""</f>
        <v/>
      </c>
      <c r="T1756" s="74" t="str">
        <f>""</f>
        <v/>
      </c>
      <c r="U1756" s="74" t="str">
        <f>""</f>
        <v/>
      </c>
      <c r="V1756" s="74" t="str">
        <f>""</f>
        <v/>
      </c>
      <c r="W1756" s="74" t="str">
        <f>""</f>
        <v/>
      </c>
      <c r="X1756" s="74" t="str">
        <f>""</f>
        <v/>
      </c>
      <c r="Y1756" s="74" t="str">
        <f>""</f>
        <v/>
      </c>
      <c r="Z1756" s="74" t="str">
        <f>""</f>
        <v/>
      </c>
    </row>
    <row r="1757" spans="13:26" s="74" customFormat="1" ht="14.25" x14ac:dyDescent="0.2">
      <c r="M1757" s="154" t="str">
        <f>""</f>
        <v/>
      </c>
      <c r="N1757" s="74" t="str">
        <f>""</f>
        <v/>
      </c>
      <c r="O1757" s="154" t="s">
        <v>271</v>
      </c>
      <c r="P1757" s="74" t="str">
        <f>""</f>
        <v/>
      </c>
      <c r="Q1757" s="154" t="str">
        <f>""</f>
        <v/>
      </c>
      <c r="R1757" s="74" t="str">
        <f>""</f>
        <v/>
      </c>
      <c r="S1757" s="74" t="str">
        <f>""</f>
        <v/>
      </c>
      <c r="T1757" s="74" t="str">
        <f>""</f>
        <v/>
      </c>
      <c r="U1757" s="74" t="str">
        <f>""</f>
        <v/>
      </c>
      <c r="V1757" s="74" t="str">
        <f>""</f>
        <v/>
      </c>
      <c r="W1757" s="74" t="str">
        <f>""</f>
        <v/>
      </c>
      <c r="X1757" s="74" t="str">
        <f>""</f>
        <v/>
      </c>
      <c r="Y1757" s="74" t="str">
        <f>""</f>
        <v/>
      </c>
      <c r="Z1757" s="74" t="str">
        <f>""</f>
        <v/>
      </c>
    </row>
    <row r="1758" spans="13:26" s="74" customFormat="1" ht="14.25" x14ac:dyDescent="0.2">
      <c r="M1758" s="154" t="str">
        <f>""</f>
        <v/>
      </c>
      <c r="N1758" s="74" t="str">
        <f>""</f>
        <v/>
      </c>
      <c r="O1758" s="154" t="s">
        <v>271</v>
      </c>
      <c r="P1758" s="74" t="str">
        <f>""</f>
        <v/>
      </c>
      <c r="Q1758" s="154" t="str">
        <f>""</f>
        <v/>
      </c>
      <c r="R1758" s="74" t="str">
        <f>""</f>
        <v/>
      </c>
      <c r="S1758" s="74" t="str">
        <f>""</f>
        <v/>
      </c>
      <c r="T1758" s="74" t="str">
        <f>""</f>
        <v/>
      </c>
      <c r="U1758" s="74" t="str">
        <f>""</f>
        <v/>
      </c>
      <c r="V1758" s="74" t="str">
        <f>""</f>
        <v/>
      </c>
      <c r="W1758" s="74" t="str">
        <f>""</f>
        <v/>
      </c>
      <c r="X1758" s="74" t="str">
        <f>""</f>
        <v/>
      </c>
      <c r="Y1758" s="74" t="str">
        <f>""</f>
        <v/>
      </c>
      <c r="Z1758" s="74" t="str">
        <f>""</f>
        <v/>
      </c>
    </row>
    <row r="1759" spans="13:26" s="74" customFormat="1" ht="14.25" x14ac:dyDescent="0.2">
      <c r="M1759" s="154" t="str">
        <f>""</f>
        <v/>
      </c>
      <c r="N1759" s="74" t="str">
        <f>""</f>
        <v/>
      </c>
      <c r="O1759" s="154" t="s">
        <v>271</v>
      </c>
      <c r="P1759" s="74" t="str">
        <f>""</f>
        <v/>
      </c>
      <c r="Q1759" s="154" t="str">
        <f>""</f>
        <v/>
      </c>
      <c r="R1759" s="74" t="str">
        <f>""</f>
        <v/>
      </c>
      <c r="S1759" s="74" t="str">
        <f>""</f>
        <v/>
      </c>
      <c r="T1759" s="74" t="str">
        <f>""</f>
        <v/>
      </c>
      <c r="U1759" s="74" t="str">
        <f>""</f>
        <v/>
      </c>
      <c r="V1759" s="74" t="str">
        <f>""</f>
        <v/>
      </c>
      <c r="W1759" s="74" t="str">
        <f>""</f>
        <v/>
      </c>
      <c r="X1759" s="74" t="str">
        <f>""</f>
        <v/>
      </c>
      <c r="Y1759" s="74" t="str">
        <f>""</f>
        <v/>
      </c>
      <c r="Z1759" s="74" t="str">
        <f>""</f>
        <v/>
      </c>
    </row>
    <row r="1760" spans="13:26" s="74" customFormat="1" ht="14.25" x14ac:dyDescent="0.2">
      <c r="M1760" s="154" t="str">
        <f>""</f>
        <v/>
      </c>
      <c r="N1760" s="74" t="str">
        <f>""</f>
        <v/>
      </c>
      <c r="O1760" s="154" t="s">
        <v>271</v>
      </c>
      <c r="P1760" s="74" t="str">
        <f>""</f>
        <v/>
      </c>
      <c r="Q1760" s="154" t="str">
        <f>""</f>
        <v/>
      </c>
      <c r="R1760" s="74" t="str">
        <f>""</f>
        <v/>
      </c>
      <c r="S1760" s="74" t="str">
        <f>""</f>
        <v/>
      </c>
      <c r="T1760" s="74" t="str">
        <f>""</f>
        <v/>
      </c>
      <c r="U1760" s="74" t="str">
        <f>""</f>
        <v/>
      </c>
      <c r="V1760" s="74" t="str">
        <f>""</f>
        <v/>
      </c>
      <c r="W1760" s="74" t="str">
        <f>""</f>
        <v/>
      </c>
      <c r="X1760" s="74" t="str">
        <f>""</f>
        <v/>
      </c>
      <c r="Y1760" s="74" t="str">
        <f>""</f>
        <v/>
      </c>
      <c r="Z1760" s="74" t="str">
        <f>""</f>
        <v/>
      </c>
    </row>
    <row r="1761" spans="13:26" s="74" customFormat="1" ht="14.25" x14ac:dyDescent="0.2">
      <c r="M1761" s="154" t="str">
        <f>""</f>
        <v/>
      </c>
      <c r="N1761" s="74" t="str">
        <f>""</f>
        <v/>
      </c>
      <c r="O1761" s="154" t="s">
        <v>271</v>
      </c>
      <c r="P1761" s="74" t="str">
        <f>""</f>
        <v/>
      </c>
      <c r="Q1761" s="154" t="str">
        <f>""</f>
        <v/>
      </c>
      <c r="R1761" s="74" t="str">
        <f>""</f>
        <v/>
      </c>
      <c r="S1761" s="74" t="str">
        <f>""</f>
        <v/>
      </c>
      <c r="T1761" s="74" t="str">
        <f>""</f>
        <v/>
      </c>
      <c r="U1761" s="74" t="str">
        <f>""</f>
        <v/>
      </c>
      <c r="V1761" s="74" t="str">
        <f>""</f>
        <v/>
      </c>
      <c r="W1761" s="74" t="str">
        <f>""</f>
        <v/>
      </c>
      <c r="X1761" s="74" t="str">
        <f>""</f>
        <v/>
      </c>
      <c r="Y1761" s="74" t="str">
        <f>""</f>
        <v/>
      </c>
      <c r="Z1761" s="74" t="str">
        <f>""</f>
        <v/>
      </c>
    </row>
    <row r="1762" spans="13:26" s="74" customFormat="1" ht="14.25" x14ac:dyDescent="0.2">
      <c r="M1762" s="154" t="str">
        <f>""</f>
        <v/>
      </c>
      <c r="N1762" s="74" t="str">
        <f>""</f>
        <v/>
      </c>
      <c r="O1762" s="154" t="s">
        <v>271</v>
      </c>
      <c r="P1762" s="74" t="str">
        <f>""</f>
        <v/>
      </c>
      <c r="Q1762" s="154" t="str">
        <f>""</f>
        <v/>
      </c>
      <c r="R1762" s="74" t="str">
        <f>""</f>
        <v/>
      </c>
      <c r="S1762" s="74" t="str">
        <f>""</f>
        <v/>
      </c>
      <c r="T1762" s="74" t="str">
        <f>""</f>
        <v/>
      </c>
      <c r="U1762" s="74" t="str">
        <f>""</f>
        <v/>
      </c>
      <c r="V1762" s="74" t="str">
        <f>""</f>
        <v/>
      </c>
      <c r="W1762" s="74" t="str">
        <f>""</f>
        <v/>
      </c>
      <c r="X1762" s="74" t="str">
        <f>""</f>
        <v/>
      </c>
      <c r="Y1762" s="74" t="str">
        <f>""</f>
        <v/>
      </c>
      <c r="Z1762" s="74" t="str">
        <f>""</f>
        <v/>
      </c>
    </row>
    <row r="1763" spans="13:26" s="74" customFormat="1" ht="14.25" x14ac:dyDescent="0.2">
      <c r="M1763" s="154" t="str">
        <f>""</f>
        <v/>
      </c>
      <c r="N1763" s="74" t="str">
        <f>""</f>
        <v/>
      </c>
      <c r="O1763" s="154" t="s">
        <v>271</v>
      </c>
      <c r="P1763" s="74" t="str">
        <f>""</f>
        <v/>
      </c>
      <c r="Q1763" s="154" t="str">
        <f>""</f>
        <v/>
      </c>
      <c r="R1763" s="74" t="str">
        <f>""</f>
        <v/>
      </c>
      <c r="S1763" s="74" t="str">
        <f>""</f>
        <v/>
      </c>
      <c r="T1763" s="74" t="str">
        <f>""</f>
        <v/>
      </c>
      <c r="U1763" s="74" t="str">
        <f>""</f>
        <v/>
      </c>
      <c r="V1763" s="74" t="str">
        <f>""</f>
        <v/>
      </c>
      <c r="W1763" s="74" t="str">
        <f>""</f>
        <v/>
      </c>
      <c r="X1763" s="74" t="str">
        <f>""</f>
        <v/>
      </c>
      <c r="Y1763" s="74" t="str">
        <f>""</f>
        <v/>
      </c>
      <c r="Z1763" s="74" t="str">
        <f>""</f>
        <v/>
      </c>
    </row>
    <row r="1764" spans="13:26" s="74" customFormat="1" ht="14.25" x14ac:dyDescent="0.2">
      <c r="M1764" s="154" t="str">
        <f>""</f>
        <v/>
      </c>
      <c r="N1764" s="74" t="str">
        <f>""</f>
        <v/>
      </c>
      <c r="O1764" s="154" t="s">
        <v>271</v>
      </c>
      <c r="P1764" s="74" t="str">
        <f>""</f>
        <v/>
      </c>
      <c r="Q1764" s="154" t="str">
        <f>""</f>
        <v/>
      </c>
      <c r="R1764" s="74" t="str">
        <f>""</f>
        <v/>
      </c>
      <c r="S1764" s="74" t="str">
        <f>""</f>
        <v/>
      </c>
      <c r="T1764" s="74" t="str">
        <f>""</f>
        <v/>
      </c>
      <c r="U1764" s="74" t="str">
        <f>""</f>
        <v/>
      </c>
      <c r="V1764" s="74" t="str">
        <f>""</f>
        <v/>
      </c>
      <c r="W1764" s="74" t="str">
        <f>""</f>
        <v/>
      </c>
      <c r="X1764" s="74" t="str">
        <f>""</f>
        <v/>
      </c>
      <c r="Y1764" s="74" t="str">
        <f>""</f>
        <v/>
      </c>
      <c r="Z1764" s="74" t="str">
        <f>""</f>
        <v/>
      </c>
    </row>
    <row r="1765" spans="13:26" s="74" customFormat="1" ht="14.25" x14ac:dyDescent="0.2">
      <c r="M1765" s="154" t="str">
        <f>""</f>
        <v/>
      </c>
      <c r="N1765" s="74" t="str">
        <f>""</f>
        <v/>
      </c>
      <c r="O1765" s="154" t="s">
        <v>271</v>
      </c>
      <c r="P1765" s="74" t="str">
        <f>""</f>
        <v/>
      </c>
      <c r="Q1765" s="154" t="str">
        <f>""</f>
        <v/>
      </c>
      <c r="R1765" s="74" t="str">
        <f>""</f>
        <v/>
      </c>
      <c r="S1765" s="74" t="str">
        <f>""</f>
        <v/>
      </c>
      <c r="T1765" s="74" t="str">
        <f>""</f>
        <v/>
      </c>
      <c r="U1765" s="74" t="str">
        <f>""</f>
        <v/>
      </c>
      <c r="V1765" s="74" t="str">
        <f>""</f>
        <v/>
      </c>
      <c r="W1765" s="74" t="str">
        <f>""</f>
        <v/>
      </c>
      <c r="X1765" s="74" t="str">
        <f>""</f>
        <v/>
      </c>
      <c r="Y1765" s="74" t="str">
        <f>""</f>
        <v/>
      </c>
      <c r="Z1765" s="74" t="str">
        <f>""</f>
        <v/>
      </c>
    </row>
    <row r="1766" spans="13:26" s="74" customFormat="1" ht="14.25" x14ac:dyDescent="0.2">
      <c r="M1766" s="154" t="str">
        <f>""</f>
        <v/>
      </c>
      <c r="N1766" s="74" t="str">
        <f>""</f>
        <v/>
      </c>
      <c r="O1766" s="154" t="s">
        <v>271</v>
      </c>
      <c r="P1766" s="74" t="str">
        <f>""</f>
        <v/>
      </c>
      <c r="Q1766" s="154" t="str">
        <f>""</f>
        <v/>
      </c>
      <c r="R1766" s="74" t="str">
        <f>""</f>
        <v/>
      </c>
      <c r="S1766" s="74" t="str">
        <f>""</f>
        <v/>
      </c>
      <c r="T1766" s="74" t="str">
        <f>""</f>
        <v/>
      </c>
      <c r="U1766" s="74" t="str">
        <f>""</f>
        <v/>
      </c>
      <c r="V1766" s="74" t="str">
        <f>""</f>
        <v/>
      </c>
      <c r="W1766" s="74" t="str">
        <f>""</f>
        <v/>
      </c>
      <c r="X1766" s="74" t="str">
        <f>""</f>
        <v/>
      </c>
      <c r="Y1766" s="74" t="str">
        <f>""</f>
        <v/>
      </c>
      <c r="Z1766" s="74" t="str">
        <f>""</f>
        <v/>
      </c>
    </row>
    <row r="1767" spans="13:26" s="74" customFormat="1" ht="14.25" x14ac:dyDescent="0.2">
      <c r="M1767" s="154" t="str">
        <f>""</f>
        <v/>
      </c>
      <c r="N1767" s="74" t="str">
        <f>""</f>
        <v/>
      </c>
      <c r="O1767" s="154" t="s">
        <v>271</v>
      </c>
      <c r="P1767" s="74" t="str">
        <f>""</f>
        <v/>
      </c>
      <c r="Q1767" s="154" t="str">
        <f>""</f>
        <v/>
      </c>
      <c r="R1767" s="74" t="str">
        <f>""</f>
        <v/>
      </c>
      <c r="S1767" s="74" t="str">
        <f>""</f>
        <v/>
      </c>
      <c r="T1767" s="74" t="str">
        <f>""</f>
        <v/>
      </c>
      <c r="U1767" s="74" t="str">
        <f>""</f>
        <v/>
      </c>
      <c r="V1767" s="74" t="str">
        <f>""</f>
        <v/>
      </c>
      <c r="W1767" s="74" t="str">
        <f>""</f>
        <v/>
      </c>
      <c r="X1767" s="74" t="str">
        <f>""</f>
        <v/>
      </c>
      <c r="Y1767" s="74" t="str">
        <f>""</f>
        <v/>
      </c>
      <c r="Z1767" s="74" t="str">
        <f>""</f>
        <v/>
      </c>
    </row>
    <row r="1768" spans="13:26" s="74" customFormat="1" ht="14.25" x14ac:dyDescent="0.2">
      <c r="M1768" s="154" t="str">
        <f>""</f>
        <v/>
      </c>
      <c r="N1768" s="74" t="str">
        <f>""</f>
        <v/>
      </c>
      <c r="O1768" s="154" t="s">
        <v>271</v>
      </c>
      <c r="P1768" s="74" t="str">
        <f>""</f>
        <v/>
      </c>
      <c r="Q1768" s="154" t="str">
        <f>""</f>
        <v/>
      </c>
      <c r="R1768" s="74" t="str">
        <f>""</f>
        <v/>
      </c>
      <c r="S1768" s="74" t="str">
        <f>""</f>
        <v/>
      </c>
      <c r="T1768" s="74" t="str">
        <f>""</f>
        <v/>
      </c>
      <c r="U1768" s="74" t="str">
        <f>""</f>
        <v/>
      </c>
      <c r="V1768" s="74" t="str">
        <f>""</f>
        <v/>
      </c>
      <c r="W1768" s="74" t="str">
        <f>""</f>
        <v/>
      </c>
      <c r="X1768" s="74" t="str">
        <f>""</f>
        <v/>
      </c>
      <c r="Y1768" s="74" t="str">
        <f>""</f>
        <v/>
      </c>
      <c r="Z1768" s="74" t="str">
        <f>""</f>
        <v/>
      </c>
    </row>
    <row r="1769" spans="13:26" s="74" customFormat="1" ht="14.25" x14ac:dyDescent="0.2">
      <c r="M1769" s="154" t="str">
        <f>""</f>
        <v/>
      </c>
      <c r="N1769" s="74" t="str">
        <f>""</f>
        <v/>
      </c>
      <c r="O1769" s="154" t="s">
        <v>271</v>
      </c>
      <c r="P1769" s="74" t="str">
        <f>""</f>
        <v/>
      </c>
      <c r="Q1769" s="154" t="str">
        <f>""</f>
        <v/>
      </c>
      <c r="R1769" s="74" t="str">
        <f>""</f>
        <v/>
      </c>
      <c r="S1769" s="74" t="str">
        <f>""</f>
        <v/>
      </c>
      <c r="T1769" s="74" t="str">
        <f>""</f>
        <v/>
      </c>
      <c r="U1769" s="74" t="str">
        <f>""</f>
        <v/>
      </c>
      <c r="V1769" s="74" t="str">
        <f>""</f>
        <v/>
      </c>
      <c r="W1769" s="74" t="str">
        <f>""</f>
        <v/>
      </c>
      <c r="X1769" s="74" t="str">
        <f>""</f>
        <v/>
      </c>
      <c r="Y1769" s="74" t="str">
        <f>""</f>
        <v/>
      </c>
      <c r="Z1769" s="74" t="str">
        <f>""</f>
        <v/>
      </c>
    </row>
    <row r="1770" spans="13:26" s="74" customFormat="1" ht="14.25" x14ac:dyDescent="0.2">
      <c r="M1770" s="154" t="str">
        <f>""</f>
        <v/>
      </c>
      <c r="N1770" s="74" t="str">
        <f>""</f>
        <v/>
      </c>
      <c r="O1770" s="154" t="s">
        <v>271</v>
      </c>
      <c r="P1770" s="74" t="str">
        <f>""</f>
        <v/>
      </c>
      <c r="Q1770" s="154" t="str">
        <f>""</f>
        <v/>
      </c>
      <c r="R1770" s="74" t="str">
        <f>""</f>
        <v/>
      </c>
      <c r="S1770" s="74" t="str">
        <f>""</f>
        <v/>
      </c>
      <c r="T1770" s="74" t="str">
        <f>""</f>
        <v/>
      </c>
      <c r="U1770" s="74" t="str">
        <f>""</f>
        <v/>
      </c>
      <c r="V1770" s="74" t="str">
        <f>""</f>
        <v/>
      </c>
      <c r="W1770" s="74" t="str">
        <f>""</f>
        <v/>
      </c>
      <c r="X1770" s="74" t="str">
        <f>""</f>
        <v/>
      </c>
      <c r="Y1770" s="74" t="str">
        <f>""</f>
        <v/>
      </c>
      <c r="Z1770" s="74" t="str">
        <f>""</f>
        <v/>
      </c>
    </row>
    <row r="1771" spans="13:26" s="74" customFormat="1" ht="14.25" x14ac:dyDescent="0.2">
      <c r="M1771" s="154" t="str">
        <f>""</f>
        <v/>
      </c>
      <c r="N1771" s="74" t="str">
        <f>""</f>
        <v/>
      </c>
      <c r="O1771" s="154" t="s">
        <v>271</v>
      </c>
      <c r="P1771" s="74" t="str">
        <f>""</f>
        <v/>
      </c>
      <c r="Q1771" s="154" t="str">
        <f>""</f>
        <v/>
      </c>
      <c r="R1771" s="74" t="str">
        <f>""</f>
        <v/>
      </c>
      <c r="S1771" s="74" t="str">
        <f>""</f>
        <v/>
      </c>
      <c r="T1771" s="74" t="str">
        <f>""</f>
        <v/>
      </c>
      <c r="U1771" s="74" t="str">
        <f>""</f>
        <v/>
      </c>
      <c r="V1771" s="74" t="str">
        <f>""</f>
        <v/>
      </c>
      <c r="W1771" s="74" t="str">
        <f>""</f>
        <v/>
      </c>
      <c r="X1771" s="74" t="str">
        <f>""</f>
        <v/>
      </c>
      <c r="Y1771" s="74" t="str">
        <f>""</f>
        <v/>
      </c>
      <c r="Z1771" s="74" t="str">
        <f>""</f>
        <v/>
      </c>
    </row>
    <row r="1772" spans="13:26" s="74" customFormat="1" ht="14.25" x14ac:dyDescent="0.2">
      <c r="M1772" s="154" t="str">
        <f>""</f>
        <v/>
      </c>
      <c r="N1772" s="74" t="str">
        <f>""</f>
        <v/>
      </c>
      <c r="O1772" s="154" t="s">
        <v>271</v>
      </c>
      <c r="P1772" s="74" t="str">
        <f>""</f>
        <v/>
      </c>
      <c r="Q1772" s="154" t="str">
        <f>""</f>
        <v/>
      </c>
      <c r="R1772" s="74" t="str">
        <f>""</f>
        <v/>
      </c>
      <c r="S1772" s="74" t="str">
        <f>""</f>
        <v/>
      </c>
      <c r="T1772" s="74" t="str">
        <f>""</f>
        <v/>
      </c>
      <c r="U1772" s="74" t="str">
        <f>""</f>
        <v/>
      </c>
      <c r="V1772" s="74" t="str">
        <f>""</f>
        <v/>
      </c>
      <c r="W1772" s="74" t="str">
        <f>""</f>
        <v/>
      </c>
      <c r="X1772" s="74" t="str">
        <f>""</f>
        <v/>
      </c>
      <c r="Y1772" s="74" t="str">
        <f>""</f>
        <v/>
      </c>
      <c r="Z1772" s="74" t="str">
        <f>""</f>
        <v/>
      </c>
    </row>
    <row r="1773" spans="13:26" s="74" customFormat="1" ht="14.25" x14ac:dyDescent="0.2">
      <c r="M1773" s="154" t="str">
        <f>""</f>
        <v/>
      </c>
      <c r="N1773" s="74" t="str">
        <f>""</f>
        <v/>
      </c>
      <c r="O1773" s="154" t="s">
        <v>271</v>
      </c>
      <c r="P1773" s="74" t="str">
        <f>""</f>
        <v/>
      </c>
      <c r="Q1773" s="154" t="str">
        <f>""</f>
        <v/>
      </c>
      <c r="R1773" s="74" t="str">
        <f>""</f>
        <v/>
      </c>
      <c r="S1773" s="74" t="str">
        <f>""</f>
        <v/>
      </c>
      <c r="T1773" s="74" t="str">
        <f>""</f>
        <v/>
      </c>
      <c r="U1773" s="74" t="str">
        <f>""</f>
        <v/>
      </c>
      <c r="V1773" s="74" t="str">
        <f>""</f>
        <v/>
      </c>
      <c r="W1773" s="74" t="str">
        <f>""</f>
        <v/>
      </c>
      <c r="X1773" s="74" t="str">
        <f>""</f>
        <v/>
      </c>
      <c r="Y1773" s="74" t="str">
        <f>""</f>
        <v/>
      </c>
      <c r="Z1773" s="74" t="str">
        <f>""</f>
        <v/>
      </c>
    </row>
    <row r="1774" spans="13:26" s="74" customFormat="1" ht="14.25" x14ac:dyDescent="0.2">
      <c r="M1774" s="154" t="str">
        <f>""</f>
        <v/>
      </c>
      <c r="N1774" s="74" t="str">
        <f>""</f>
        <v/>
      </c>
      <c r="O1774" s="154" t="s">
        <v>271</v>
      </c>
      <c r="P1774" s="74" t="str">
        <f>""</f>
        <v/>
      </c>
      <c r="Q1774" s="154" t="str">
        <f>""</f>
        <v/>
      </c>
      <c r="R1774" s="74" t="str">
        <f>""</f>
        <v/>
      </c>
      <c r="S1774" s="74" t="str">
        <f>""</f>
        <v/>
      </c>
      <c r="T1774" s="74" t="str">
        <f>""</f>
        <v/>
      </c>
      <c r="U1774" s="74" t="str">
        <f>""</f>
        <v/>
      </c>
      <c r="V1774" s="74" t="str">
        <f>""</f>
        <v/>
      </c>
      <c r="W1774" s="74" t="str">
        <f>""</f>
        <v/>
      </c>
      <c r="X1774" s="74" t="str">
        <f>""</f>
        <v/>
      </c>
      <c r="Y1774" s="74" t="str">
        <f>""</f>
        <v/>
      </c>
      <c r="Z1774" s="74" t="str">
        <f>""</f>
        <v/>
      </c>
    </row>
    <row r="1775" spans="13:26" s="74" customFormat="1" ht="14.25" x14ac:dyDescent="0.2">
      <c r="M1775" s="154" t="str">
        <f>""</f>
        <v/>
      </c>
      <c r="N1775" s="74" t="str">
        <f>""</f>
        <v/>
      </c>
      <c r="O1775" s="154" t="s">
        <v>271</v>
      </c>
      <c r="P1775" s="74" t="str">
        <f>""</f>
        <v/>
      </c>
      <c r="Q1775" s="154" t="str">
        <f>""</f>
        <v/>
      </c>
      <c r="R1775" s="74" t="str">
        <f>""</f>
        <v/>
      </c>
      <c r="S1775" s="74" t="str">
        <f>""</f>
        <v/>
      </c>
      <c r="T1775" s="74" t="str">
        <f>""</f>
        <v/>
      </c>
      <c r="U1775" s="74" t="str">
        <f>""</f>
        <v/>
      </c>
      <c r="V1775" s="74" t="str">
        <f>""</f>
        <v/>
      </c>
      <c r="W1775" s="74" t="str">
        <f>""</f>
        <v/>
      </c>
      <c r="X1775" s="74" t="str">
        <f>""</f>
        <v/>
      </c>
      <c r="Y1775" s="74" t="str">
        <f>""</f>
        <v/>
      </c>
      <c r="Z1775" s="74" t="str">
        <f>""</f>
        <v/>
      </c>
    </row>
    <row r="1776" spans="13:26" s="74" customFormat="1" ht="14.25" x14ac:dyDescent="0.2">
      <c r="M1776" s="154" t="str">
        <f>""</f>
        <v/>
      </c>
      <c r="N1776" s="74" t="str">
        <f>""</f>
        <v/>
      </c>
      <c r="O1776" s="154" t="s">
        <v>271</v>
      </c>
      <c r="P1776" s="74" t="str">
        <f>""</f>
        <v/>
      </c>
      <c r="Q1776" s="154" t="str">
        <f>""</f>
        <v/>
      </c>
      <c r="R1776" s="74" t="str">
        <f>""</f>
        <v/>
      </c>
      <c r="S1776" s="74" t="str">
        <f>""</f>
        <v/>
      </c>
      <c r="T1776" s="74" t="str">
        <f>""</f>
        <v/>
      </c>
      <c r="U1776" s="74" t="str">
        <f>""</f>
        <v/>
      </c>
      <c r="V1776" s="74" t="str">
        <f>""</f>
        <v/>
      </c>
      <c r="W1776" s="74" t="str">
        <f>""</f>
        <v/>
      </c>
      <c r="X1776" s="74" t="str">
        <f>""</f>
        <v/>
      </c>
      <c r="Y1776" s="74" t="str">
        <f>""</f>
        <v/>
      </c>
      <c r="Z1776" s="74" t="str">
        <f>""</f>
        <v/>
      </c>
    </row>
    <row r="1777" spans="13:26" s="74" customFormat="1" ht="14.25" x14ac:dyDescent="0.2">
      <c r="M1777" s="154" t="str">
        <f>""</f>
        <v/>
      </c>
      <c r="N1777" s="74" t="str">
        <f>""</f>
        <v/>
      </c>
      <c r="O1777" s="154" t="s">
        <v>271</v>
      </c>
      <c r="P1777" s="74" t="str">
        <f>""</f>
        <v/>
      </c>
      <c r="Q1777" s="154" t="str">
        <f>""</f>
        <v/>
      </c>
      <c r="R1777" s="74" t="str">
        <f>""</f>
        <v/>
      </c>
      <c r="S1777" s="74" t="str">
        <f>""</f>
        <v/>
      </c>
      <c r="T1777" s="74" t="str">
        <f>""</f>
        <v/>
      </c>
      <c r="U1777" s="74" t="str">
        <f>""</f>
        <v/>
      </c>
      <c r="V1777" s="74" t="str">
        <f>""</f>
        <v/>
      </c>
      <c r="W1777" s="74" t="str">
        <f>""</f>
        <v/>
      </c>
      <c r="X1777" s="74" t="str">
        <f>""</f>
        <v/>
      </c>
      <c r="Y1777" s="74" t="str">
        <f>""</f>
        <v/>
      </c>
      <c r="Z1777" s="74" t="str">
        <f>""</f>
        <v/>
      </c>
    </row>
    <row r="1778" spans="13:26" s="74" customFormat="1" ht="14.25" x14ac:dyDescent="0.2">
      <c r="M1778" s="154" t="str">
        <f>""</f>
        <v/>
      </c>
      <c r="N1778" s="74" t="str">
        <f>""</f>
        <v/>
      </c>
      <c r="O1778" s="154" t="s">
        <v>271</v>
      </c>
      <c r="P1778" s="74" t="str">
        <f>""</f>
        <v/>
      </c>
      <c r="Q1778" s="154" t="str">
        <f>""</f>
        <v/>
      </c>
      <c r="R1778" s="74" t="str">
        <f>""</f>
        <v/>
      </c>
      <c r="S1778" s="74" t="str">
        <f>""</f>
        <v/>
      </c>
      <c r="T1778" s="74" t="str">
        <f>""</f>
        <v/>
      </c>
      <c r="U1778" s="74" t="str">
        <f>""</f>
        <v/>
      </c>
      <c r="V1778" s="74" t="str">
        <f>""</f>
        <v/>
      </c>
      <c r="W1778" s="74" t="str">
        <f>""</f>
        <v/>
      </c>
      <c r="X1778" s="74" t="str">
        <f>""</f>
        <v/>
      </c>
      <c r="Y1778" s="74" t="str">
        <f>""</f>
        <v/>
      </c>
      <c r="Z1778" s="74" t="str">
        <f>""</f>
        <v/>
      </c>
    </row>
    <row r="1779" spans="13:26" s="74" customFormat="1" ht="14.25" x14ac:dyDescent="0.2">
      <c r="M1779" s="154" t="str">
        <f>""</f>
        <v/>
      </c>
      <c r="N1779" s="74" t="str">
        <f>""</f>
        <v/>
      </c>
      <c r="O1779" s="154" t="s">
        <v>271</v>
      </c>
      <c r="P1779" s="74" t="str">
        <f>""</f>
        <v/>
      </c>
      <c r="Q1779" s="154" t="str">
        <f>""</f>
        <v/>
      </c>
      <c r="R1779" s="74" t="str">
        <f>""</f>
        <v/>
      </c>
      <c r="S1779" s="74" t="str">
        <f>""</f>
        <v/>
      </c>
      <c r="T1779" s="74" t="str">
        <f>""</f>
        <v/>
      </c>
      <c r="U1779" s="74" t="str">
        <f>""</f>
        <v/>
      </c>
      <c r="V1779" s="74" t="str">
        <f>""</f>
        <v/>
      </c>
      <c r="W1779" s="74" t="str">
        <f>""</f>
        <v/>
      </c>
      <c r="X1779" s="74" t="str">
        <f>""</f>
        <v/>
      </c>
      <c r="Y1779" s="74" t="str">
        <f>""</f>
        <v/>
      </c>
      <c r="Z1779" s="74" t="str">
        <f>""</f>
        <v/>
      </c>
    </row>
    <row r="1780" spans="13:26" s="74" customFormat="1" ht="14.25" x14ac:dyDescent="0.2">
      <c r="M1780" s="154" t="str">
        <f>""</f>
        <v/>
      </c>
      <c r="N1780" s="74" t="str">
        <f>""</f>
        <v/>
      </c>
      <c r="O1780" s="154" t="s">
        <v>271</v>
      </c>
      <c r="P1780" s="74" t="str">
        <f>""</f>
        <v/>
      </c>
      <c r="Q1780" s="154" t="str">
        <f>""</f>
        <v/>
      </c>
      <c r="R1780" s="74" t="str">
        <f>""</f>
        <v/>
      </c>
      <c r="S1780" s="74" t="str">
        <f>""</f>
        <v/>
      </c>
      <c r="T1780" s="74" t="str">
        <f>""</f>
        <v/>
      </c>
      <c r="U1780" s="74" t="str">
        <f>""</f>
        <v/>
      </c>
      <c r="V1780" s="74" t="str">
        <f>""</f>
        <v/>
      </c>
      <c r="W1780" s="74" t="str">
        <f>""</f>
        <v/>
      </c>
      <c r="X1780" s="74" t="str">
        <f>""</f>
        <v/>
      </c>
      <c r="Y1780" s="74" t="str">
        <f>""</f>
        <v/>
      </c>
      <c r="Z1780" s="74" t="str">
        <f>""</f>
        <v/>
      </c>
    </row>
    <row r="1781" spans="13:26" s="74" customFormat="1" ht="14.25" x14ac:dyDescent="0.2">
      <c r="M1781" s="154" t="str">
        <f>""</f>
        <v/>
      </c>
      <c r="N1781" s="74" t="str">
        <f>""</f>
        <v/>
      </c>
      <c r="O1781" s="154" t="s">
        <v>271</v>
      </c>
      <c r="P1781" s="74" t="str">
        <f>""</f>
        <v/>
      </c>
      <c r="Q1781" s="154" t="str">
        <f>""</f>
        <v/>
      </c>
      <c r="R1781" s="74" t="str">
        <f>""</f>
        <v/>
      </c>
      <c r="S1781" s="74" t="str">
        <f>""</f>
        <v/>
      </c>
      <c r="T1781" s="74" t="str">
        <f>""</f>
        <v/>
      </c>
      <c r="U1781" s="74" t="str">
        <f>""</f>
        <v/>
      </c>
      <c r="V1781" s="74" t="str">
        <f>""</f>
        <v/>
      </c>
      <c r="W1781" s="74" t="str">
        <f>""</f>
        <v/>
      </c>
      <c r="X1781" s="74" t="str">
        <f>""</f>
        <v/>
      </c>
      <c r="Y1781" s="74" t="str">
        <f>""</f>
        <v/>
      </c>
      <c r="Z1781" s="74" t="str">
        <f>""</f>
        <v/>
      </c>
    </row>
    <row r="1782" spans="13:26" s="74" customFormat="1" ht="14.25" x14ac:dyDescent="0.2">
      <c r="M1782" s="154" t="str">
        <f>""</f>
        <v/>
      </c>
      <c r="N1782" s="74" t="str">
        <f>""</f>
        <v/>
      </c>
      <c r="O1782" s="154" t="s">
        <v>271</v>
      </c>
      <c r="P1782" s="74" t="str">
        <f>""</f>
        <v/>
      </c>
      <c r="Q1782" s="154" t="str">
        <f>""</f>
        <v/>
      </c>
      <c r="R1782" s="74" t="str">
        <f>""</f>
        <v/>
      </c>
      <c r="S1782" s="74" t="str">
        <f>""</f>
        <v/>
      </c>
      <c r="T1782" s="74" t="str">
        <f>""</f>
        <v/>
      </c>
      <c r="U1782" s="74" t="str">
        <f>""</f>
        <v/>
      </c>
      <c r="V1782" s="74" t="str">
        <f>""</f>
        <v/>
      </c>
      <c r="W1782" s="74" t="str">
        <f>""</f>
        <v/>
      </c>
      <c r="X1782" s="74" t="str">
        <f>""</f>
        <v/>
      </c>
      <c r="Y1782" s="74" t="str">
        <f>""</f>
        <v/>
      </c>
      <c r="Z1782" s="74" t="str">
        <f>""</f>
        <v/>
      </c>
    </row>
    <row r="1783" spans="13:26" s="74" customFormat="1" ht="14.25" x14ac:dyDescent="0.2">
      <c r="M1783" s="154" t="str">
        <f>""</f>
        <v/>
      </c>
      <c r="N1783" s="74" t="str">
        <f>""</f>
        <v/>
      </c>
      <c r="O1783" s="154" t="s">
        <v>271</v>
      </c>
      <c r="P1783" s="74" t="str">
        <f>""</f>
        <v/>
      </c>
      <c r="Q1783" s="154" t="str">
        <f>""</f>
        <v/>
      </c>
      <c r="R1783" s="74" t="str">
        <f>""</f>
        <v/>
      </c>
      <c r="S1783" s="74" t="str">
        <f>""</f>
        <v/>
      </c>
      <c r="T1783" s="74" t="str">
        <f>""</f>
        <v/>
      </c>
      <c r="U1783" s="74" t="str">
        <f>""</f>
        <v/>
      </c>
      <c r="V1783" s="74" t="str">
        <f>""</f>
        <v/>
      </c>
      <c r="W1783" s="74" t="str">
        <f>""</f>
        <v/>
      </c>
      <c r="X1783" s="74" t="str">
        <f>""</f>
        <v/>
      </c>
      <c r="Y1783" s="74" t="str">
        <f>""</f>
        <v/>
      </c>
      <c r="Z1783" s="74" t="str">
        <f>""</f>
        <v/>
      </c>
    </row>
    <row r="1784" spans="13:26" s="74" customFormat="1" ht="14.25" x14ac:dyDescent="0.2">
      <c r="M1784" s="154" t="str">
        <f>""</f>
        <v/>
      </c>
      <c r="N1784" s="74" t="str">
        <f>""</f>
        <v/>
      </c>
      <c r="O1784" s="154" t="s">
        <v>271</v>
      </c>
      <c r="P1784" s="74" t="str">
        <f>""</f>
        <v/>
      </c>
      <c r="Q1784" s="154" t="str">
        <f>""</f>
        <v/>
      </c>
      <c r="R1784" s="74" t="str">
        <f>""</f>
        <v/>
      </c>
      <c r="S1784" s="74" t="str">
        <f>""</f>
        <v/>
      </c>
      <c r="T1784" s="74" t="str">
        <f>""</f>
        <v/>
      </c>
      <c r="U1784" s="74" t="str">
        <f>""</f>
        <v/>
      </c>
      <c r="V1784" s="74" t="str">
        <f>""</f>
        <v/>
      </c>
      <c r="W1784" s="74" t="str">
        <f>""</f>
        <v/>
      </c>
      <c r="X1784" s="74" t="str">
        <f>""</f>
        <v/>
      </c>
      <c r="Y1784" s="74" t="str">
        <f>""</f>
        <v/>
      </c>
      <c r="Z1784" s="74" t="str">
        <f>""</f>
        <v/>
      </c>
    </row>
    <row r="1785" spans="13:26" s="74" customFormat="1" ht="14.25" x14ac:dyDescent="0.2">
      <c r="M1785" s="154" t="str">
        <f>""</f>
        <v/>
      </c>
      <c r="N1785" s="74" t="str">
        <f>""</f>
        <v/>
      </c>
      <c r="O1785" s="154" t="s">
        <v>271</v>
      </c>
      <c r="P1785" s="74" t="str">
        <f>""</f>
        <v/>
      </c>
      <c r="Q1785" s="154" t="str">
        <f>""</f>
        <v/>
      </c>
      <c r="R1785" s="74" t="str">
        <f>""</f>
        <v/>
      </c>
      <c r="S1785" s="74" t="str">
        <f>""</f>
        <v/>
      </c>
      <c r="T1785" s="74" t="str">
        <f>""</f>
        <v/>
      </c>
      <c r="U1785" s="74" t="str">
        <f>""</f>
        <v/>
      </c>
      <c r="V1785" s="74" t="str">
        <f>""</f>
        <v/>
      </c>
      <c r="W1785" s="74" t="str">
        <f>""</f>
        <v/>
      </c>
      <c r="X1785" s="74" t="str">
        <f>""</f>
        <v/>
      </c>
      <c r="Y1785" s="74" t="str">
        <f>""</f>
        <v/>
      </c>
      <c r="Z1785" s="74" t="str">
        <f>""</f>
        <v/>
      </c>
    </row>
    <row r="1786" spans="13:26" s="74" customFormat="1" ht="14.25" x14ac:dyDescent="0.2">
      <c r="M1786" s="154" t="str">
        <f>""</f>
        <v/>
      </c>
      <c r="N1786" s="74" t="str">
        <f>""</f>
        <v/>
      </c>
      <c r="O1786" s="154" t="s">
        <v>271</v>
      </c>
      <c r="P1786" s="74" t="str">
        <f>""</f>
        <v/>
      </c>
      <c r="Q1786" s="154" t="str">
        <f>""</f>
        <v/>
      </c>
      <c r="R1786" s="74" t="str">
        <f>""</f>
        <v/>
      </c>
      <c r="S1786" s="74" t="str">
        <f>""</f>
        <v/>
      </c>
      <c r="T1786" s="74" t="str">
        <f>""</f>
        <v/>
      </c>
      <c r="U1786" s="74" t="str">
        <f>""</f>
        <v/>
      </c>
      <c r="V1786" s="74" t="str">
        <f>""</f>
        <v/>
      </c>
      <c r="W1786" s="74" t="str">
        <f>""</f>
        <v/>
      </c>
      <c r="X1786" s="74" t="str">
        <f>""</f>
        <v/>
      </c>
      <c r="Y1786" s="74" t="str">
        <f>""</f>
        <v/>
      </c>
      <c r="Z1786" s="74" t="str">
        <f>""</f>
        <v/>
      </c>
    </row>
    <row r="1787" spans="13:26" s="74" customFormat="1" ht="14.25" x14ac:dyDescent="0.2">
      <c r="M1787" s="154" t="str">
        <f>""</f>
        <v/>
      </c>
      <c r="N1787" s="74" t="str">
        <f>""</f>
        <v/>
      </c>
      <c r="O1787" s="154" t="s">
        <v>271</v>
      </c>
      <c r="P1787" s="74" t="str">
        <f>""</f>
        <v/>
      </c>
      <c r="Q1787" s="154" t="str">
        <f>""</f>
        <v/>
      </c>
      <c r="R1787" s="74" t="str">
        <f>""</f>
        <v/>
      </c>
      <c r="S1787" s="74" t="str">
        <f>""</f>
        <v/>
      </c>
      <c r="T1787" s="74" t="str">
        <f>""</f>
        <v/>
      </c>
      <c r="U1787" s="74" t="str">
        <f>""</f>
        <v/>
      </c>
      <c r="V1787" s="74" t="str">
        <f>""</f>
        <v/>
      </c>
      <c r="W1787" s="74" t="str">
        <f>""</f>
        <v/>
      </c>
      <c r="X1787" s="74" t="str">
        <f>""</f>
        <v/>
      </c>
      <c r="Y1787" s="74" t="str">
        <f>""</f>
        <v/>
      </c>
      <c r="Z1787" s="74" t="str">
        <f>""</f>
        <v/>
      </c>
    </row>
    <row r="1788" spans="13:26" s="74" customFormat="1" ht="14.25" x14ac:dyDescent="0.2">
      <c r="M1788" s="154" t="str">
        <f>""</f>
        <v/>
      </c>
      <c r="N1788" s="74" t="str">
        <f>""</f>
        <v/>
      </c>
      <c r="O1788" s="154" t="s">
        <v>271</v>
      </c>
      <c r="P1788" s="74" t="str">
        <f>""</f>
        <v/>
      </c>
      <c r="Q1788" s="154" t="str">
        <f>""</f>
        <v/>
      </c>
      <c r="R1788" s="74" t="str">
        <f>""</f>
        <v/>
      </c>
      <c r="S1788" s="74" t="str">
        <f>""</f>
        <v/>
      </c>
      <c r="T1788" s="74" t="str">
        <f>""</f>
        <v/>
      </c>
      <c r="U1788" s="74" t="str">
        <f>""</f>
        <v/>
      </c>
      <c r="V1788" s="74" t="str">
        <f>""</f>
        <v/>
      </c>
      <c r="W1788" s="74" t="str">
        <f>""</f>
        <v/>
      </c>
      <c r="X1788" s="74" t="str">
        <f>""</f>
        <v/>
      </c>
      <c r="Y1788" s="74" t="str">
        <f>""</f>
        <v/>
      </c>
      <c r="Z1788" s="74" t="str">
        <f>""</f>
        <v/>
      </c>
    </row>
    <row r="1789" spans="13:26" s="74" customFormat="1" ht="14.25" x14ac:dyDescent="0.2">
      <c r="M1789" s="154" t="str">
        <f>""</f>
        <v/>
      </c>
      <c r="N1789" s="74" t="str">
        <f>""</f>
        <v/>
      </c>
      <c r="O1789" s="154" t="s">
        <v>271</v>
      </c>
      <c r="P1789" s="74" t="str">
        <f>""</f>
        <v/>
      </c>
      <c r="Q1789" s="154" t="str">
        <f>""</f>
        <v/>
      </c>
      <c r="R1789" s="74" t="str">
        <f>""</f>
        <v/>
      </c>
      <c r="S1789" s="74" t="str">
        <f>""</f>
        <v/>
      </c>
      <c r="T1789" s="74" t="str">
        <f>""</f>
        <v/>
      </c>
      <c r="U1789" s="74" t="str">
        <f>""</f>
        <v/>
      </c>
      <c r="V1789" s="74" t="str">
        <f>""</f>
        <v/>
      </c>
      <c r="W1789" s="74" t="str">
        <f>""</f>
        <v/>
      </c>
      <c r="X1789" s="74" t="str">
        <f>""</f>
        <v/>
      </c>
      <c r="Y1789" s="74" t="str">
        <f>""</f>
        <v/>
      </c>
      <c r="Z1789" s="74" t="str">
        <f>""</f>
        <v/>
      </c>
    </row>
    <row r="1790" spans="13:26" s="74" customFormat="1" ht="14.25" x14ac:dyDescent="0.2">
      <c r="M1790" s="154" t="str">
        <f>""</f>
        <v/>
      </c>
      <c r="N1790" s="74" t="str">
        <f>""</f>
        <v/>
      </c>
      <c r="O1790" s="154" t="s">
        <v>271</v>
      </c>
      <c r="P1790" s="74" t="str">
        <f>""</f>
        <v/>
      </c>
      <c r="Q1790" s="154" t="str">
        <f>""</f>
        <v/>
      </c>
      <c r="R1790" s="74" t="str">
        <f>""</f>
        <v/>
      </c>
      <c r="S1790" s="74" t="str">
        <f>""</f>
        <v/>
      </c>
      <c r="T1790" s="74" t="str">
        <f>""</f>
        <v/>
      </c>
      <c r="U1790" s="74" t="str">
        <f>""</f>
        <v/>
      </c>
      <c r="V1790" s="74" t="str">
        <f>""</f>
        <v/>
      </c>
      <c r="W1790" s="74" t="str">
        <f>""</f>
        <v/>
      </c>
      <c r="X1790" s="74" t="str">
        <f>""</f>
        <v/>
      </c>
      <c r="Y1790" s="74" t="str">
        <f>""</f>
        <v/>
      </c>
      <c r="Z1790" s="74" t="str">
        <f>""</f>
        <v/>
      </c>
    </row>
    <row r="1791" spans="13:26" s="74" customFormat="1" ht="14.25" x14ac:dyDescent="0.2">
      <c r="M1791" s="154" t="str">
        <f>""</f>
        <v/>
      </c>
      <c r="N1791" s="74" t="str">
        <f>""</f>
        <v/>
      </c>
      <c r="O1791" s="154" t="s">
        <v>271</v>
      </c>
      <c r="P1791" s="74" t="str">
        <f>""</f>
        <v/>
      </c>
      <c r="Q1791" s="154" t="str">
        <f>""</f>
        <v/>
      </c>
      <c r="R1791" s="74" t="str">
        <f>""</f>
        <v/>
      </c>
      <c r="S1791" s="74" t="str">
        <f>""</f>
        <v/>
      </c>
      <c r="T1791" s="74" t="str">
        <f>""</f>
        <v/>
      </c>
      <c r="U1791" s="74" t="str">
        <f>""</f>
        <v/>
      </c>
      <c r="V1791" s="74" t="str">
        <f>""</f>
        <v/>
      </c>
      <c r="W1791" s="74" t="str">
        <f>""</f>
        <v/>
      </c>
      <c r="X1791" s="74" t="str">
        <f>""</f>
        <v/>
      </c>
      <c r="Y1791" s="74" t="str">
        <f>""</f>
        <v/>
      </c>
      <c r="Z1791" s="74" t="str">
        <f>""</f>
        <v/>
      </c>
    </row>
    <row r="1792" spans="13:26" s="74" customFormat="1" ht="14.25" x14ac:dyDescent="0.2">
      <c r="M1792" s="154" t="str">
        <f>""</f>
        <v/>
      </c>
      <c r="N1792" s="74" t="str">
        <f>""</f>
        <v/>
      </c>
      <c r="O1792" s="154" t="s">
        <v>271</v>
      </c>
      <c r="P1792" s="74" t="str">
        <f>""</f>
        <v/>
      </c>
      <c r="Q1792" s="154" t="str">
        <f>""</f>
        <v/>
      </c>
      <c r="R1792" s="74" t="str">
        <f>""</f>
        <v/>
      </c>
      <c r="S1792" s="74" t="str">
        <f>""</f>
        <v/>
      </c>
      <c r="T1792" s="74" t="str">
        <f>""</f>
        <v/>
      </c>
      <c r="U1792" s="74" t="str">
        <f>""</f>
        <v/>
      </c>
      <c r="V1792" s="74" t="str">
        <f>""</f>
        <v/>
      </c>
      <c r="W1792" s="74" t="str">
        <f>""</f>
        <v/>
      </c>
      <c r="X1792" s="74" t="str">
        <f>""</f>
        <v/>
      </c>
      <c r="Y1792" s="74" t="str">
        <f>""</f>
        <v/>
      </c>
      <c r="Z1792" s="74" t="str">
        <f>""</f>
        <v/>
      </c>
    </row>
    <row r="1793" spans="13:26" s="74" customFormat="1" ht="14.25" x14ac:dyDescent="0.2">
      <c r="M1793" s="154" t="str">
        <f>""</f>
        <v/>
      </c>
      <c r="N1793" s="74" t="str">
        <f>""</f>
        <v/>
      </c>
      <c r="O1793" s="154" t="s">
        <v>271</v>
      </c>
      <c r="P1793" s="74" t="str">
        <f>""</f>
        <v/>
      </c>
      <c r="Q1793" s="154" t="str">
        <f>""</f>
        <v/>
      </c>
      <c r="R1793" s="74" t="str">
        <f>""</f>
        <v/>
      </c>
      <c r="S1793" s="74" t="str">
        <f>""</f>
        <v/>
      </c>
      <c r="T1793" s="74" t="str">
        <f>""</f>
        <v/>
      </c>
      <c r="U1793" s="74" t="str">
        <f>""</f>
        <v/>
      </c>
      <c r="V1793" s="74" t="str">
        <f>""</f>
        <v/>
      </c>
      <c r="W1793" s="74" t="str">
        <f>""</f>
        <v/>
      </c>
      <c r="X1793" s="74" t="str">
        <f>""</f>
        <v/>
      </c>
      <c r="Y1793" s="74" t="str">
        <f>""</f>
        <v/>
      </c>
      <c r="Z1793" s="74" t="str">
        <f>""</f>
        <v/>
      </c>
    </row>
    <row r="1794" spans="13:26" s="74" customFormat="1" ht="14.25" x14ac:dyDescent="0.2">
      <c r="M1794" s="154" t="str">
        <f>""</f>
        <v/>
      </c>
      <c r="N1794" s="74" t="str">
        <f>""</f>
        <v/>
      </c>
      <c r="O1794" s="154" t="s">
        <v>271</v>
      </c>
      <c r="P1794" s="74" t="str">
        <f>""</f>
        <v/>
      </c>
      <c r="Q1794" s="154" t="str">
        <f>""</f>
        <v/>
      </c>
      <c r="R1794" s="74" t="str">
        <f>""</f>
        <v/>
      </c>
      <c r="S1794" s="74" t="str">
        <f>""</f>
        <v/>
      </c>
      <c r="T1794" s="74" t="str">
        <f>""</f>
        <v/>
      </c>
      <c r="U1794" s="74" t="str">
        <f>""</f>
        <v/>
      </c>
      <c r="V1794" s="74" t="str">
        <f>""</f>
        <v/>
      </c>
      <c r="W1794" s="74" t="str">
        <f>""</f>
        <v/>
      </c>
      <c r="X1794" s="74" t="str">
        <f>""</f>
        <v/>
      </c>
      <c r="Y1794" s="74" t="str">
        <f>""</f>
        <v/>
      </c>
      <c r="Z1794" s="74" t="str">
        <f>""</f>
        <v/>
      </c>
    </row>
    <row r="1795" spans="13:26" s="74" customFormat="1" ht="14.25" x14ac:dyDescent="0.2">
      <c r="M1795" s="154" t="str">
        <f>""</f>
        <v/>
      </c>
      <c r="N1795" s="74" t="str">
        <f>""</f>
        <v/>
      </c>
      <c r="O1795" s="154" t="s">
        <v>271</v>
      </c>
      <c r="P1795" s="74" t="str">
        <f>""</f>
        <v/>
      </c>
      <c r="Q1795" s="154" t="str">
        <f>""</f>
        <v/>
      </c>
      <c r="R1795" s="74" t="str">
        <f>""</f>
        <v/>
      </c>
      <c r="S1795" s="74" t="str">
        <f>""</f>
        <v/>
      </c>
      <c r="T1795" s="74" t="str">
        <f>""</f>
        <v/>
      </c>
      <c r="U1795" s="74" t="str">
        <f>""</f>
        <v/>
      </c>
      <c r="V1795" s="74" t="str">
        <f>""</f>
        <v/>
      </c>
      <c r="W1795" s="74" t="str">
        <f>""</f>
        <v/>
      </c>
      <c r="X1795" s="74" t="str">
        <f>""</f>
        <v/>
      </c>
      <c r="Y1795" s="74" t="str">
        <f>""</f>
        <v/>
      </c>
      <c r="Z1795" s="74" t="str">
        <f>""</f>
        <v/>
      </c>
    </row>
    <row r="1796" spans="13:26" s="74" customFormat="1" ht="14.25" x14ac:dyDescent="0.2">
      <c r="M1796" s="154" t="str">
        <f>""</f>
        <v/>
      </c>
      <c r="N1796" s="74" t="str">
        <f>""</f>
        <v/>
      </c>
      <c r="O1796" s="154" t="s">
        <v>271</v>
      </c>
      <c r="P1796" s="74" t="str">
        <f>""</f>
        <v/>
      </c>
      <c r="Q1796" s="154" t="str">
        <f>""</f>
        <v/>
      </c>
      <c r="R1796" s="74" t="str">
        <f>""</f>
        <v/>
      </c>
      <c r="S1796" s="74" t="str">
        <f>""</f>
        <v/>
      </c>
      <c r="T1796" s="74" t="str">
        <f>""</f>
        <v/>
      </c>
      <c r="U1796" s="74" t="str">
        <f>""</f>
        <v/>
      </c>
      <c r="V1796" s="74" t="str">
        <f>""</f>
        <v/>
      </c>
      <c r="W1796" s="74" t="str">
        <f>""</f>
        <v/>
      </c>
      <c r="X1796" s="74" t="str">
        <f>""</f>
        <v/>
      </c>
      <c r="Y1796" s="74" t="str">
        <f>""</f>
        <v/>
      </c>
      <c r="Z1796" s="74" t="str">
        <f>""</f>
        <v/>
      </c>
    </row>
    <row r="1797" spans="13:26" s="74" customFormat="1" ht="14.25" x14ac:dyDescent="0.2">
      <c r="M1797" s="154" t="str">
        <f>""</f>
        <v/>
      </c>
      <c r="N1797" s="74" t="str">
        <f>""</f>
        <v/>
      </c>
      <c r="O1797" s="154" t="s">
        <v>271</v>
      </c>
      <c r="P1797" s="74" t="str">
        <f>""</f>
        <v/>
      </c>
      <c r="Q1797" s="154" t="str">
        <f>""</f>
        <v/>
      </c>
      <c r="R1797" s="74" t="str">
        <f>""</f>
        <v/>
      </c>
      <c r="S1797" s="74" t="str">
        <f>""</f>
        <v/>
      </c>
      <c r="T1797" s="74" t="str">
        <f>""</f>
        <v/>
      </c>
      <c r="U1797" s="74" t="str">
        <f>""</f>
        <v/>
      </c>
      <c r="V1797" s="74" t="str">
        <f>""</f>
        <v/>
      </c>
      <c r="W1797" s="74" t="str">
        <f>""</f>
        <v/>
      </c>
      <c r="X1797" s="74" t="str">
        <f>""</f>
        <v/>
      </c>
      <c r="Y1797" s="74" t="str">
        <f>""</f>
        <v/>
      </c>
      <c r="Z1797" s="74" t="str">
        <f>""</f>
        <v/>
      </c>
    </row>
    <row r="1798" spans="13:26" s="74" customFormat="1" ht="14.25" x14ac:dyDescent="0.2">
      <c r="M1798" s="154" t="str">
        <f>""</f>
        <v/>
      </c>
      <c r="N1798" s="74" t="str">
        <f>""</f>
        <v/>
      </c>
      <c r="O1798" s="154" t="s">
        <v>271</v>
      </c>
      <c r="P1798" s="74" t="str">
        <f>""</f>
        <v/>
      </c>
      <c r="Q1798" s="154" t="str">
        <f>""</f>
        <v/>
      </c>
      <c r="R1798" s="74" t="str">
        <f>""</f>
        <v/>
      </c>
      <c r="S1798" s="74" t="str">
        <f>""</f>
        <v/>
      </c>
      <c r="T1798" s="74" t="str">
        <f>""</f>
        <v/>
      </c>
      <c r="U1798" s="74" t="str">
        <f>""</f>
        <v/>
      </c>
      <c r="V1798" s="74" t="str">
        <f>""</f>
        <v/>
      </c>
      <c r="W1798" s="74" t="str">
        <f>""</f>
        <v/>
      </c>
      <c r="X1798" s="74" t="str">
        <f>""</f>
        <v/>
      </c>
      <c r="Y1798" s="74" t="str">
        <f>""</f>
        <v/>
      </c>
      <c r="Z1798" s="74" t="str">
        <f>""</f>
        <v/>
      </c>
    </row>
    <row r="1799" spans="13:26" s="74" customFormat="1" ht="14.25" x14ac:dyDescent="0.2">
      <c r="M1799" s="154" t="str">
        <f>""</f>
        <v/>
      </c>
      <c r="N1799" s="74" t="str">
        <f>""</f>
        <v/>
      </c>
      <c r="O1799" s="154" t="s">
        <v>271</v>
      </c>
      <c r="P1799" s="74" t="str">
        <f>""</f>
        <v/>
      </c>
      <c r="Q1799" s="154" t="str">
        <f>""</f>
        <v/>
      </c>
      <c r="R1799" s="74" t="str">
        <f>""</f>
        <v/>
      </c>
      <c r="S1799" s="74" t="str">
        <f>""</f>
        <v/>
      </c>
      <c r="T1799" s="74" t="str">
        <f>""</f>
        <v/>
      </c>
      <c r="U1799" s="74" t="str">
        <f>""</f>
        <v/>
      </c>
      <c r="V1799" s="74" t="str">
        <f>""</f>
        <v/>
      </c>
      <c r="W1799" s="74" t="str">
        <f>""</f>
        <v/>
      </c>
      <c r="X1799" s="74" t="str">
        <f>""</f>
        <v/>
      </c>
      <c r="Y1799" s="74" t="str">
        <f>""</f>
        <v/>
      </c>
      <c r="Z1799" s="74" t="str">
        <f>""</f>
        <v/>
      </c>
    </row>
    <row r="1800" spans="13:26" s="74" customFormat="1" ht="14.25" x14ac:dyDescent="0.2">
      <c r="M1800" s="154" t="str">
        <f>""</f>
        <v/>
      </c>
      <c r="N1800" s="74" t="str">
        <f>""</f>
        <v/>
      </c>
      <c r="O1800" s="154" t="s">
        <v>271</v>
      </c>
      <c r="P1800" s="74" t="str">
        <f>""</f>
        <v/>
      </c>
      <c r="Q1800" s="154" t="str">
        <f>""</f>
        <v/>
      </c>
      <c r="R1800" s="74" t="str">
        <f>""</f>
        <v/>
      </c>
      <c r="S1800" s="74" t="str">
        <f>""</f>
        <v/>
      </c>
      <c r="T1800" s="74" t="str">
        <f>""</f>
        <v/>
      </c>
      <c r="U1800" s="74" t="str">
        <f>""</f>
        <v/>
      </c>
      <c r="V1800" s="74" t="str">
        <f>""</f>
        <v/>
      </c>
      <c r="W1800" s="74" t="str">
        <f>""</f>
        <v/>
      </c>
      <c r="X1800" s="74" t="str">
        <f>""</f>
        <v/>
      </c>
      <c r="Y1800" s="74" t="str">
        <f>""</f>
        <v/>
      </c>
      <c r="Z1800" s="74" t="str">
        <f>""</f>
        <v/>
      </c>
    </row>
    <row r="1801" spans="13:26" s="74" customFormat="1" ht="14.25" x14ac:dyDescent="0.2">
      <c r="M1801" s="154" t="str">
        <f>""</f>
        <v/>
      </c>
      <c r="N1801" s="74" t="str">
        <f>""</f>
        <v/>
      </c>
      <c r="O1801" s="154" t="s">
        <v>271</v>
      </c>
      <c r="P1801" s="74" t="str">
        <f>""</f>
        <v/>
      </c>
      <c r="Q1801" s="154" t="str">
        <f>""</f>
        <v/>
      </c>
      <c r="R1801" s="74" t="str">
        <f>""</f>
        <v/>
      </c>
      <c r="S1801" s="74" t="str">
        <f>""</f>
        <v/>
      </c>
      <c r="T1801" s="74" t="str">
        <f>""</f>
        <v/>
      </c>
      <c r="U1801" s="74" t="str">
        <f>""</f>
        <v/>
      </c>
      <c r="V1801" s="74" t="str">
        <f>""</f>
        <v/>
      </c>
      <c r="W1801" s="74" t="str">
        <f>""</f>
        <v/>
      </c>
      <c r="X1801" s="74" t="str">
        <f>""</f>
        <v/>
      </c>
      <c r="Y1801" s="74" t="str">
        <f>""</f>
        <v/>
      </c>
      <c r="Z1801" s="74" t="str">
        <f>""</f>
        <v/>
      </c>
    </row>
    <row r="1802" spans="13:26" s="74" customFormat="1" ht="14.25" x14ac:dyDescent="0.2">
      <c r="M1802" s="154" t="str">
        <f>""</f>
        <v/>
      </c>
      <c r="N1802" s="74" t="str">
        <f>""</f>
        <v/>
      </c>
      <c r="O1802" s="154" t="s">
        <v>271</v>
      </c>
      <c r="P1802" s="74" t="str">
        <f>""</f>
        <v/>
      </c>
      <c r="Q1802" s="154" t="str">
        <f>""</f>
        <v/>
      </c>
      <c r="R1802" s="74" t="str">
        <f>""</f>
        <v/>
      </c>
      <c r="S1802" s="74" t="str">
        <f>""</f>
        <v/>
      </c>
      <c r="T1802" s="74" t="str">
        <f>""</f>
        <v/>
      </c>
      <c r="U1802" s="74" t="str">
        <f>""</f>
        <v/>
      </c>
      <c r="V1802" s="74" t="str">
        <f>""</f>
        <v/>
      </c>
      <c r="W1802" s="74" t="str">
        <f>""</f>
        <v/>
      </c>
      <c r="X1802" s="74" t="str">
        <f>""</f>
        <v/>
      </c>
      <c r="Y1802" s="74" t="str">
        <f>""</f>
        <v/>
      </c>
      <c r="Z1802" s="74" t="str">
        <f>""</f>
        <v/>
      </c>
    </row>
    <row r="1803" spans="13:26" s="74" customFormat="1" ht="14.25" x14ac:dyDescent="0.2">
      <c r="M1803" s="154" t="str">
        <f>""</f>
        <v/>
      </c>
      <c r="N1803" s="74" t="str">
        <f>""</f>
        <v/>
      </c>
      <c r="O1803" s="154" t="s">
        <v>271</v>
      </c>
      <c r="P1803" s="74" t="str">
        <f>""</f>
        <v/>
      </c>
      <c r="Q1803" s="154" t="str">
        <f>""</f>
        <v/>
      </c>
      <c r="R1803" s="74" t="str">
        <f>""</f>
        <v/>
      </c>
      <c r="S1803" s="74" t="str">
        <f>""</f>
        <v/>
      </c>
      <c r="T1803" s="74" t="str">
        <f>""</f>
        <v/>
      </c>
      <c r="U1803" s="74" t="str">
        <f>""</f>
        <v/>
      </c>
      <c r="V1803" s="74" t="str">
        <f>""</f>
        <v/>
      </c>
      <c r="W1803" s="74" t="str">
        <f>""</f>
        <v/>
      </c>
      <c r="X1803" s="74" t="str">
        <f>""</f>
        <v/>
      </c>
      <c r="Y1803" s="74" t="str">
        <f>""</f>
        <v/>
      </c>
      <c r="Z1803" s="74" t="str">
        <f>""</f>
        <v/>
      </c>
    </row>
    <row r="1804" spans="13:26" s="74" customFormat="1" ht="14.25" x14ac:dyDescent="0.2">
      <c r="M1804" s="154" t="str">
        <f>""</f>
        <v/>
      </c>
      <c r="N1804" s="74" t="str">
        <f>""</f>
        <v/>
      </c>
      <c r="O1804" s="154" t="s">
        <v>271</v>
      </c>
      <c r="P1804" s="74" t="str">
        <f>""</f>
        <v/>
      </c>
      <c r="Q1804" s="154" t="str">
        <f>""</f>
        <v/>
      </c>
      <c r="R1804" s="74" t="str">
        <f>""</f>
        <v/>
      </c>
      <c r="S1804" s="74" t="str">
        <f>""</f>
        <v/>
      </c>
      <c r="T1804" s="74" t="str">
        <f>""</f>
        <v/>
      </c>
      <c r="U1804" s="74" t="str">
        <f>""</f>
        <v/>
      </c>
      <c r="V1804" s="74" t="str">
        <f>""</f>
        <v/>
      </c>
      <c r="W1804" s="74" t="str">
        <f>""</f>
        <v/>
      </c>
      <c r="X1804" s="74" t="str">
        <f>""</f>
        <v/>
      </c>
      <c r="Y1804" s="74" t="str">
        <f>""</f>
        <v/>
      </c>
      <c r="Z1804" s="74" t="str">
        <f>""</f>
        <v/>
      </c>
    </row>
    <row r="1805" spans="13:26" s="74" customFormat="1" ht="14.25" x14ac:dyDescent="0.2">
      <c r="M1805" s="154" t="str">
        <f>""</f>
        <v/>
      </c>
      <c r="N1805" s="74" t="str">
        <f>""</f>
        <v/>
      </c>
      <c r="O1805" s="154" t="s">
        <v>271</v>
      </c>
      <c r="P1805" s="74" t="str">
        <f>""</f>
        <v/>
      </c>
      <c r="Q1805" s="154" t="str">
        <f>""</f>
        <v/>
      </c>
      <c r="R1805" s="74" t="str">
        <f>""</f>
        <v/>
      </c>
      <c r="S1805" s="74" t="str">
        <f>""</f>
        <v/>
      </c>
      <c r="T1805" s="74" t="str">
        <f>""</f>
        <v/>
      </c>
      <c r="U1805" s="74" t="str">
        <f>""</f>
        <v/>
      </c>
      <c r="V1805" s="74" t="str">
        <f>""</f>
        <v/>
      </c>
      <c r="W1805" s="74" t="str">
        <f>""</f>
        <v/>
      </c>
      <c r="X1805" s="74" t="str">
        <f>""</f>
        <v/>
      </c>
      <c r="Y1805" s="74" t="str">
        <f>""</f>
        <v/>
      </c>
      <c r="Z1805" s="74" t="str">
        <f>""</f>
        <v/>
      </c>
    </row>
    <row r="1806" spans="13:26" s="74" customFormat="1" ht="14.25" x14ac:dyDescent="0.2">
      <c r="M1806" s="154" t="str">
        <f>""</f>
        <v/>
      </c>
      <c r="N1806" s="74" t="str">
        <f>""</f>
        <v/>
      </c>
      <c r="O1806" s="154" t="s">
        <v>271</v>
      </c>
      <c r="P1806" s="74" t="str">
        <f>""</f>
        <v/>
      </c>
      <c r="Q1806" s="154" t="str">
        <f>""</f>
        <v/>
      </c>
      <c r="R1806" s="74" t="str">
        <f>""</f>
        <v/>
      </c>
      <c r="S1806" s="74" t="str">
        <f>""</f>
        <v/>
      </c>
      <c r="T1806" s="74" t="str">
        <f>""</f>
        <v/>
      </c>
      <c r="U1806" s="74" t="str">
        <f>""</f>
        <v/>
      </c>
      <c r="V1806" s="74" t="str">
        <f>""</f>
        <v/>
      </c>
      <c r="W1806" s="74" t="str">
        <f>""</f>
        <v/>
      </c>
      <c r="X1806" s="74" t="str">
        <f>""</f>
        <v/>
      </c>
      <c r="Y1806" s="74" t="str">
        <f>""</f>
        <v/>
      </c>
      <c r="Z1806" s="74" t="str">
        <f>""</f>
        <v/>
      </c>
    </row>
    <row r="1807" spans="13:26" s="74" customFormat="1" ht="14.25" x14ac:dyDescent="0.2">
      <c r="M1807" s="154" t="str">
        <f>""</f>
        <v/>
      </c>
      <c r="N1807" s="74" t="str">
        <f>""</f>
        <v/>
      </c>
      <c r="O1807" s="154" t="s">
        <v>271</v>
      </c>
      <c r="P1807" s="74" t="str">
        <f>""</f>
        <v/>
      </c>
      <c r="Q1807" s="154" t="str">
        <f>""</f>
        <v/>
      </c>
      <c r="R1807" s="74" t="str">
        <f>""</f>
        <v/>
      </c>
      <c r="S1807" s="74" t="str">
        <f>""</f>
        <v/>
      </c>
      <c r="T1807" s="74" t="str">
        <f>""</f>
        <v/>
      </c>
      <c r="U1807" s="74" t="str">
        <f>""</f>
        <v/>
      </c>
      <c r="V1807" s="74" t="str">
        <f>""</f>
        <v/>
      </c>
      <c r="W1807" s="74" t="str">
        <f>""</f>
        <v/>
      </c>
      <c r="X1807" s="74" t="str">
        <f>""</f>
        <v/>
      </c>
      <c r="Y1807" s="74" t="str">
        <f>""</f>
        <v/>
      </c>
      <c r="Z1807" s="74" t="str">
        <f>""</f>
        <v/>
      </c>
    </row>
    <row r="1808" spans="13:26" s="74" customFormat="1" ht="14.25" x14ac:dyDescent="0.2">
      <c r="M1808" s="154" t="str">
        <f>""</f>
        <v/>
      </c>
      <c r="N1808" s="74" t="str">
        <f>""</f>
        <v/>
      </c>
      <c r="O1808" s="154" t="s">
        <v>271</v>
      </c>
      <c r="P1808" s="74" t="str">
        <f>""</f>
        <v/>
      </c>
      <c r="Q1808" s="154" t="str">
        <f>""</f>
        <v/>
      </c>
      <c r="R1808" s="74" t="str">
        <f>""</f>
        <v/>
      </c>
      <c r="S1808" s="74" t="str">
        <f>""</f>
        <v/>
      </c>
      <c r="T1808" s="74" t="str">
        <f>""</f>
        <v/>
      </c>
      <c r="U1808" s="74" t="str">
        <f>""</f>
        <v/>
      </c>
      <c r="V1808" s="74" t="str">
        <f>""</f>
        <v/>
      </c>
      <c r="W1808" s="74" t="str">
        <f>""</f>
        <v/>
      </c>
      <c r="X1808" s="74" t="str">
        <f>""</f>
        <v/>
      </c>
      <c r="Y1808" s="74" t="str">
        <f>""</f>
        <v/>
      </c>
      <c r="Z1808" s="74" t="str">
        <f>""</f>
        <v/>
      </c>
    </row>
    <row r="1809" spans="13:26" s="74" customFormat="1" ht="14.25" x14ac:dyDescent="0.2">
      <c r="M1809" s="154" t="str">
        <f>""</f>
        <v/>
      </c>
      <c r="N1809" s="74" t="str">
        <f>""</f>
        <v/>
      </c>
      <c r="O1809" s="154" t="s">
        <v>271</v>
      </c>
      <c r="P1809" s="74" t="str">
        <f>""</f>
        <v/>
      </c>
      <c r="Q1809" s="154" t="str">
        <f>""</f>
        <v/>
      </c>
      <c r="R1809" s="74" t="str">
        <f>""</f>
        <v/>
      </c>
      <c r="S1809" s="74" t="str">
        <f>""</f>
        <v/>
      </c>
      <c r="T1809" s="74" t="str">
        <f>""</f>
        <v/>
      </c>
      <c r="U1809" s="74" t="str">
        <f>""</f>
        <v/>
      </c>
      <c r="V1809" s="74" t="str">
        <f>""</f>
        <v/>
      </c>
      <c r="W1809" s="74" t="str">
        <f>""</f>
        <v/>
      </c>
      <c r="X1809" s="74" t="str">
        <f>""</f>
        <v/>
      </c>
      <c r="Y1809" s="74" t="str">
        <f>""</f>
        <v/>
      </c>
      <c r="Z1809" s="74" t="str">
        <f>""</f>
        <v/>
      </c>
    </row>
    <row r="1810" spans="13:26" s="74" customFormat="1" ht="14.25" x14ac:dyDescent="0.2">
      <c r="M1810" s="154" t="str">
        <f>""</f>
        <v/>
      </c>
      <c r="N1810" s="74" t="str">
        <f>""</f>
        <v/>
      </c>
      <c r="O1810" s="154" t="s">
        <v>271</v>
      </c>
      <c r="P1810" s="74" t="str">
        <f>""</f>
        <v/>
      </c>
      <c r="Q1810" s="154" t="str">
        <f>""</f>
        <v/>
      </c>
      <c r="R1810" s="74" t="str">
        <f>""</f>
        <v/>
      </c>
      <c r="S1810" s="74" t="str">
        <f>""</f>
        <v/>
      </c>
      <c r="T1810" s="74" t="str">
        <f>""</f>
        <v/>
      </c>
      <c r="U1810" s="74" t="str">
        <f>""</f>
        <v/>
      </c>
      <c r="V1810" s="74" t="str">
        <f>""</f>
        <v/>
      </c>
      <c r="W1810" s="74" t="str">
        <f>""</f>
        <v/>
      </c>
      <c r="X1810" s="74" t="str">
        <f>""</f>
        <v/>
      </c>
      <c r="Y1810" s="74" t="str">
        <f>""</f>
        <v/>
      </c>
      <c r="Z1810" s="74" t="str">
        <f>""</f>
        <v/>
      </c>
    </row>
    <row r="1811" spans="13:26" s="74" customFormat="1" ht="14.25" x14ac:dyDescent="0.2">
      <c r="M1811" s="154" t="str">
        <f>""</f>
        <v/>
      </c>
      <c r="N1811" s="74" t="str">
        <f>""</f>
        <v/>
      </c>
      <c r="O1811" s="154" t="s">
        <v>271</v>
      </c>
      <c r="P1811" s="74" t="str">
        <f>""</f>
        <v/>
      </c>
      <c r="Q1811" s="154" t="str">
        <f>""</f>
        <v/>
      </c>
      <c r="R1811" s="74" t="str">
        <f>""</f>
        <v/>
      </c>
      <c r="S1811" s="74" t="str">
        <f>""</f>
        <v/>
      </c>
      <c r="T1811" s="74" t="str">
        <f>""</f>
        <v/>
      </c>
      <c r="U1811" s="74" t="str">
        <f>""</f>
        <v/>
      </c>
      <c r="V1811" s="74" t="str">
        <f>""</f>
        <v/>
      </c>
      <c r="W1811" s="74" t="str">
        <f>""</f>
        <v/>
      </c>
      <c r="X1811" s="74" t="str">
        <f>""</f>
        <v/>
      </c>
      <c r="Y1811" s="74" t="str">
        <f>""</f>
        <v/>
      </c>
      <c r="Z1811" s="74" t="str">
        <f>""</f>
        <v/>
      </c>
    </row>
    <row r="1812" spans="13:26" s="74" customFormat="1" ht="14.25" x14ac:dyDescent="0.2">
      <c r="M1812" s="154" t="str">
        <f>""</f>
        <v/>
      </c>
      <c r="N1812" s="74" t="str">
        <f>""</f>
        <v/>
      </c>
      <c r="O1812" s="154" t="s">
        <v>271</v>
      </c>
      <c r="P1812" s="74" t="str">
        <f>""</f>
        <v/>
      </c>
      <c r="Q1812" s="154" t="str">
        <f>""</f>
        <v/>
      </c>
      <c r="R1812" s="74" t="str">
        <f>""</f>
        <v/>
      </c>
      <c r="S1812" s="74" t="str">
        <f>""</f>
        <v/>
      </c>
      <c r="T1812" s="74" t="str">
        <f>""</f>
        <v/>
      </c>
      <c r="U1812" s="74" t="str">
        <f>""</f>
        <v/>
      </c>
      <c r="V1812" s="74" t="str">
        <f>""</f>
        <v/>
      </c>
      <c r="W1812" s="74" t="str">
        <f>""</f>
        <v/>
      </c>
      <c r="X1812" s="74" t="str">
        <f>""</f>
        <v/>
      </c>
      <c r="Y1812" s="74" t="str">
        <f>""</f>
        <v/>
      </c>
      <c r="Z1812" s="74" t="str">
        <f>""</f>
        <v/>
      </c>
    </row>
    <row r="1813" spans="13:26" s="74" customFormat="1" ht="14.25" x14ac:dyDescent="0.2">
      <c r="M1813" s="154" t="str">
        <f>""</f>
        <v/>
      </c>
      <c r="N1813" s="74" t="str">
        <f>""</f>
        <v/>
      </c>
      <c r="O1813" s="154" t="s">
        <v>271</v>
      </c>
      <c r="P1813" s="74" t="str">
        <f>""</f>
        <v/>
      </c>
      <c r="Q1813" s="154" t="str">
        <f>""</f>
        <v/>
      </c>
      <c r="R1813" s="74" t="str">
        <f>""</f>
        <v/>
      </c>
      <c r="S1813" s="74" t="str">
        <f>""</f>
        <v/>
      </c>
      <c r="T1813" s="74" t="str">
        <f>""</f>
        <v/>
      </c>
      <c r="U1813" s="74" t="str">
        <f>""</f>
        <v/>
      </c>
      <c r="V1813" s="74" t="str">
        <f>""</f>
        <v/>
      </c>
      <c r="W1813" s="74" t="str">
        <f>""</f>
        <v/>
      </c>
      <c r="X1813" s="74" t="str">
        <f>""</f>
        <v/>
      </c>
      <c r="Y1813" s="74" t="str">
        <f>""</f>
        <v/>
      </c>
      <c r="Z1813" s="74" t="str">
        <f>""</f>
        <v/>
      </c>
    </row>
    <row r="1814" spans="13:26" s="74" customFormat="1" ht="14.25" x14ac:dyDescent="0.2">
      <c r="M1814" s="154" t="str">
        <f>""</f>
        <v/>
      </c>
      <c r="N1814" s="74" t="str">
        <f>""</f>
        <v/>
      </c>
      <c r="O1814" s="154" t="s">
        <v>271</v>
      </c>
      <c r="P1814" s="74" t="str">
        <f>""</f>
        <v/>
      </c>
      <c r="Q1814" s="154" t="str">
        <f>""</f>
        <v/>
      </c>
      <c r="R1814" s="74" t="str">
        <f>""</f>
        <v/>
      </c>
      <c r="S1814" s="74" t="str">
        <f>""</f>
        <v/>
      </c>
      <c r="T1814" s="74" t="str">
        <f>""</f>
        <v/>
      </c>
      <c r="U1814" s="74" t="str">
        <f>""</f>
        <v/>
      </c>
      <c r="V1814" s="74" t="str">
        <f>""</f>
        <v/>
      </c>
      <c r="W1814" s="74" t="str">
        <f>""</f>
        <v/>
      </c>
      <c r="X1814" s="74" t="str">
        <f>""</f>
        <v/>
      </c>
      <c r="Y1814" s="74" t="str">
        <f>""</f>
        <v/>
      </c>
      <c r="Z1814" s="74" t="str">
        <f>""</f>
        <v/>
      </c>
    </row>
    <row r="1815" spans="13:26" s="74" customFormat="1" ht="14.25" x14ac:dyDescent="0.2">
      <c r="M1815" s="154" t="str">
        <f>""</f>
        <v/>
      </c>
      <c r="N1815" s="74" t="str">
        <f>""</f>
        <v/>
      </c>
      <c r="O1815" s="154" t="s">
        <v>271</v>
      </c>
      <c r="P1815" s="74" t="str">
        <f>""</f>
        <v/>
      </c>
      <c r="Q1815" s="154" t="str">
        <f>""</f>
        <v/>
      </c>
      <c r="R1815" s="74" t="str">
        <f>""</f>
        <v/>
      </c>
      <c r="S1815" s="74" t="str">
        <f>""</f>
        <v/>
      </c>
      <c r="T1815" s="74" t="str">
        <f>""</f>
        <v/>
      </c>
      <c r="U1815" s="74" t="str">
        <f>""</f>
        <v/>
      </c>
      <c r="V1815" s="74" t="str">
        <f>""</f>
        <v/>
      </c>
      <c r="W1815" s="74" t="str">
        <f>""</f>
        <v/>
      </c>
      <c r="X1815" s="74" t="str">
        <f>""</f>
        <v/>
      </c>
      <c r="Y1815" s="74" t="str">
        <f>""</f>
        <v/>
      </c>
      <c r="Z1815" s="74" t="str">
        <f>""</f>
        <v/>
      </c>
    </row>
    <row r="1816" spans="13:26" s="74" customFormat="1" ht="14.25" x14ac:dyDescent="0.2">
      <c r="M1816" s="154" t="str">
        <f>""</f>
        <v/>
      </c>
      <c r="N1816" s="74" t="str">
        <f>""</f>
        <v/>
      </c>
      <c r="O1816" s="154" t="s">
        <v>271</v>
      </c>
      <c r="P1816" s="74" t="str">
        <f>""</f>
        <v/>
      </c>
      <c r="Q1816" s="154" t="str">
        <f>""</f>
        <v/>
      </c>
      <c r="R1816" s="74" t="str">
        <f>""</f>
        <v/>
      </c>
      <c r="S1816" s="74" t="str">
        <f>""</f>
        <v/>
      </c>
      <c r="T1816" s="74" t="str">
        <f>""</f>
        <v/>
      </c>
      <c r="U1816" s="74" t="str">
        <f>""</f>
        <v/>
      </c>
      <c r="V1816" s="74" t="str">
        <f>""</f>
        <v/>
      </c>
      <c r="W1816" s="74" t="str">
        <f>""</f>
        <v/>
      </c>
      <c r="X1816" s="74" t="str">
        <f>""</f>
        <v/>
      </c>
      <c r="Y1816" s="74" t="str">
        <f>""</f>
        <v/>
      </c>
      <c r="Z1816" s="74" t="str">
        <f>""</f>
        <v/>
      </c>
    </row>
    <row r="1817" spans="13:26" s="74" customFormat="1" ht="14.25" x14ac:dyDescent="0.2">
      <c r="M1817" s="154" t="str">
        <f>""</f>
        <v/>
      </c>
      <c r="N1817" s="74" t="str">
        <f>""</f>
        <v/>
      </c>
      <c r="O1817" s="154" t="s">
        <v>271</v>
      </c>
      <c r="P1817" s="74" t="str">
        <f>""</f>
        <v/>
      </c>
      <c r="Q1817" s="154" t="str">
        <f>""</f>
        <v/>
      </c>
      <c r="R1817" s="74" t="str">
        <f>""</f>
        <v/>
      </c>
      <c r="S1817" s="74" t="str">
        <f>""</f>
        <v/>
      </c>
      <c r="T1817" s="74" t="str">
        <f>""</f>
        <v/>
      </c>
      <c r="U1817" s="74" t="str">
        <f>""</f>
        <v/>
      </c>
      <c r="V1817" s="74" t="str">
        <f>""</f>
        <v/>
      </c>
      <c r="W1817" s="74" t="str">
        <f>""</f>
        <v/>
      </c>
      <c r="X1817" s="74" t="str">
        <f>""</f>
        <v/>
      </c>
      <c r="Y1817" s="74" t="str">
        <f>""</f>
        <v/>
      </c>
      <c r="Z1817" s="74" t="str">
        <f>""</f>
        <v/>
      </c>
    </row>
    <row r="1818" spans="13:26" s="74" customFormat="1" ht="14.25" x14ac:dyDescent="0.2">
      <c r="M1818" s="154" t="str">
        <f>""</f>
        <v/>
      </c>
      <c r="N1818" s="74" t="str">
        <f>""</f>
        <v/>
      </c>
      <c r="O1818" s="154" t="s">
        <v>271</v>
      </c>
      <c r="P1818" s="74" t="str">
        <f>""</f>
        <v/>
      </c>
      <c r="Q1818" s="154" t="str">
        <f>""</f>
        <v/>
      </c>
      <c r="R1818" s="74" t="str">
        <f>""</f>
        <v/>
      </c>
      <c r="S1818" s="74" t="str">
        <f>""</f>
        <v/>
      </c>
      <c r="T1818" s="74" t="str">
        <f>""</f>
        <v/>
      </c>
      <c r="U1818" s="74" t="str">
        <f>""</f>
        <v/>
      </c>
      <c r="V1818" s="74" t="str">
        <f>""</f>
        <v/>
      </c>
      <c r="W1818" s="74" t="str">
        <f>""</f>
        <v/>
      </c>
      <c r="X1818" s="74" t="str">
        <f>""</f>
        <v/>
      </c>
      <c r="Y1818" s="74" t="str">
        <f>""</f>
        <v/>
      </c>
      <c r="Z1818" s="74" t="str">
        <f>""</f>
        <v/>
      </c>
    </row>
    <row r="1819" spans="13:26" s="74" customFormat="1" ht="14.25" x14ac:dyDescent="0.2">
      <c r="M1819" s="154" t="str">
        <f>""</f>
        <v/>
      </c>
      <c r="N1819" s="74" t="str">
        <f>""</f>
        <v/>
      </c>
      <c r="O1819" s="154" t="s">
        <v>271</v>
      </c>
      <c r="P1819" s="74" t="str">
        <f>""</f>
        <v/>
      </c>
      <c r="Q1819" s="154" t="str">
        <f>""</f>
        <v/>
      </c>
      <c r="R1819" s="74" t="str">
        <f>""</f>
        <v/>
      </c>
      <c r="S1819" s="74" t="str">
        <f>""</f>
        <v/>
      </c>
      <c r="T1819" s="74" t="str">
        <f>""</f>
        <v/>
      </c>
      <c r="U1819" s="74" t="str">
        <f>""</f>
        <v/>
      </c>
      <c r="V1819" s="74" t="str">
        <f>""</f>
        <v/>
      </c>
      <c r="W1819" s="74" t="str">
        <f>""</f>
        <v/>
      </c>
      <c r="X1819" s="74" t="str">
        <f>""</f>
        <v/>
      </c>
      <c r="Y1819" s="74" t="str">
        <f>""</f>
        <v/>
      </c>
      <c r="Z1819" s="74" t="str">
        <f>""</f>
        <v/>
      </c>
    </row>
    <row r="1820" spans="13:26" s="74" customFormat="1" ht="14.25" x14ac:dyDescent="0.2">
      <c r="M1820" s="154" t="str">
        <f>""</f>
        <v/>
      </c>
      <c r="N1820" s="74" t="str">
        <f>""</f>
        <v/>
      </c>
      <c r="O1820" s="154" t="s">
        <v>271</v>
      </c>
      <c r="P1820" s="74" t="str">
        <f>""</f>
        <v/>
      </c>
      <c r="Q1820" s="154" t="str">
        <f>""</f>
        <v/>
      </c>
      <c r="R1820" s="74" t="str">
        <f>""</f>
        <v/>
      </c>
      <c r="S1820" s="74" t="str">
        <f>""</f>
        <v/>
      </c>
      <c r="T1820" s="74" t="str">
        <f>""</f>
        <v/>
      </c>
      <c r="U1820" s="74" t="str">
        <f>""</f>
        <v/>
      </c>
      <c r="V1820" s="74" t="str">
        <f>""</f>
        <v/>
      </c>
      <c r="W1820" s="74" t="str">
        <f>""</f>
        <v/>
      </c>
      <c r="X1820" s="74" t="str">
        <f>""</f>
        <v/>
      </c>
      <c r="Y1820" s="74" t="str">
        <f>""</f>
        <v/>
      </c>
      <c r="Z1820" s="74" t="str">
        <f>""</f>
        <v/>
      </c>
    </row>
    <row r="1821" spans="13:26" s="74" customFormat="1" ht="14.25" x14ac:dyDescent="0.2">
      <c r="M1821" s="154" t="str">
        <f>""</f>
        <v/>
      </c>
      <c r="N1821" s="74" t="str">
        <f>""</f>
        <v/>
      </c>
      <c r="O1821" s="154" t="s">
        <v>271</v>
      </c>
      <c r="P1821" s="74" t="str">
        <f>""</f>
        <v/>
      </c>
      <c r="Q1821" s="154" t="str">
        <f>""</f>
        <v/>
      </c>
      <c r="R1821" s="74" t="str">
        <f>""</f>
        <v/>
      </c>
      <c r="S1821" s="74" t="str">
        <f>""</f>
        <v/>
      </c>
      <c r="T1821" s="74" t="str">
        <f>""</f>
        <v/>
      </c>
      <c r="U1821" s="74" t="str">
        <f>""</f>
        <v/>
      </c>
      <c r="V1821" s="74" t="str">
        <f>""</f>
        <v/>
      </c>
      <c r="W1821" s="74" t="str">
        <f>""</f>
        <v/>
      </c>
      <c r="X1821" s="74" t="str">
        <f>""</f>
        <v/>
      </c>
      <c r="Y1821" s="74" t="str">
        <f>""</f>
        <v/>
      </c>
      <c r="Z1821" s="74" t="str">
        <f>""</f>
        <v/>
      </c>
    </row>
    <row r="1822" spans="13:26" s="74" customFormat="1" ht="14.25" x14ac:dyDescent="0.2">
      <c r="M1822" s="154" t="str">
        <f>""</f>
        <v/>
      </c>
      <c r="N1822" s="74" t="str">
        <f>""</f>
        <v/>
      </c>
      <c r="O1822" s="154" t="s">
        <v>271</v>
      </c>
      <c r="P1822" s="74" t="str">
        <f>""</f>
        <v/>
      </c>
      <c r="Q1822" s="154" t="str">
        <f>""</f>
        <v/>
      </c>
      <c r="R1822" s="74" t="str">
        <f>""</f>
        <v/>
      </c>
      <c r="S1822" s="74" t="str">
        <f>""</f>
        <v/>
      </c>
      <c r="T1822" s="74" t="str">
        <f>""</f>
        <v/>
      </c>
      <c r="U1822" s="74" t="str">
        <f>""</f>
        <v/>
      </c>
      <c r="V1822" s="74" t="str">
        <f>""</f>
        <v/>
      </c>
      <c r="W1822" s="74" t="str">
        <f>""</f>
        <v/>
      </c>
      <c r="X1822" s="74" t="str">
        <f>""</f>
        <v/>
      </c>
      <c r="Y1822" s="74" t="str">
        <f>""</f>
        <v/>
      </c>
      <c r="Z1822" s="74" t="str">
        <f>""</f>
        <v/>
      </c>
    </row>
    <row r="1823" spans="13:26" s="74" customFormat="1" ht="14.25" x14ac:dyDescent="0.2">
      <c r="M1823" s="154" t="str">
        <f>""</f>
        <v/>
      </c>
      <c r="N1823" s="74" t="str">
        <f>""</f>
        <v/>
      </c>
      <c r="O1823" s="154" t="s">
        <v>271</v>
      </c>
      <c r="P1823" s="74" t="str">
        <f>""</f>
        <v/>
      </c>
      <c r="Q1823" s="154" t="str">
        <f>""</f>
        <v/>
      </c>
      <c r="R1823" s="74" t="str">
        <f>""</f>
        <v/>
      </c>
      <c r="S1823" s="74" t="str">
        <f>""</f>
        <v/>
      </c>
      <c r="T1823" s="74" t="str">
        <f>""</f>
        <v/>
      </c>
      <c r="U1823" s="74" t="str">
        <f>""</f>
        <v/>
      </c>
      <c r="V1823" s="74" t="str">
        <f>""</f>
        <v/>
      </c>
      <c r="W1823" s="74" t="str">
        <f>""</f>
        <v/>
      </c>
      <c r="X1823" s="74" t="str">
        <f>""</f>
        <v/>
      </c>
      <c r="Y1823" s="74" t="str">
        <f>""</f>
        <v/>
      </c>
      <c r="Z1823" s="74" t="str">
        <f>""</f>
        <v/>
      </c>
    </row>
    <row r="1824" spans="13:26" s="74" customFormat="1" ht="14.25" x14ac:dyDescent="0.2">
      <c r="M1824" s="154" t="str">
        <f>""</f>
        <v/>
      </c>
      <c r="N1824" s="74" t="str">
        <f>""</f>
        <v/>
      </c>
      <c r="O1824" s="154" t="s">
        <v>271</v>
      </c>
      <c r="P1824" s="74" t="str">
        <f>""</f>
        <v/>
      </c>
      <c r="Q1824" s="154" t="str">
        <f>""</f>
        <v/>
      </c>
      <c r="R1824" s="74" t="str">
        <f>""</f>
        <v/>
      </c>
      <c r="S1824" s="74" t="str">
        <f>""</f>
        <v/>
      </c>
      <c r="T1824" s="74" t="str">
        <f>""</f>
        <v/>
      </c>
      <c r="U1824" s="74" t="str">
        <f>""</f>
        <v/>
      </c>
      <c r="V1824" s="74" t="str">
        <f>""</f>
        <v/>
      </c>
      <c r="W1824" s="74" t="str">
        <f>""</f>
        <v/>
      </c>
      <c r="X1824" s="74" t="str">
        <f>""</f>
        <v/>
      </c>
      <c r="Y1824" s="74" t="str">
        <f>""</f>
        <v/>
      </c>
      <c r="Z1824" s="74" t="str">
        <f>""</f>
        <v/>
      </c>
    </row>
    <row r="1825" spans="13:26" s="74" customFormat="1" ht="14.25" x14ac:dyDescent="0.2">
      <c r="M1825" s="154" t="str">
        <f>""</f>
        <v/>
      </c>
      <c r="N1825" s="74" t="str">
        <f>""</f>
        <v/>
      </c>
      <c r="O1825" s="154" t="s">
        <v>271</v>
      </c>
      <c r="P1825" s="74" t="str">
        <f>""</f>
        <v/>
      </c>
      <c r="Q1825" s="154" t="str">
        <f>""</f>
        <v/>
      </c>
      <c r="R1825" s="74" t="str">
        <f>""</f>
        <v/>
      </c>
      <c r="S1825" s="74" t="str">
        <f>""</f>
        <v/>
      </c>
      <c r="T1825" s="74" t="str">
        <f>""</f>
        <v/>
      </c>
      <c r="U1825" s="74" t="str">
        <f>""</f>
        <v/>
      </c>
      <c r="V1825" s="74" t="str">
        <f>""</f>
        <v/>
      </c>
      <c r="W1825" s="74" t="str">
        <f>""</f>
        <v/>
      </c>
      <c r="X1825" s="74" t="str">
        <f>""</f>
        <v/>
      </c>
      <c r="Y1825" s="74" t="str">
        <f>""</f>
        <v/>
      </c>
      <c r="Z1825" s="74" t="str">
        <f>""</f>
        <v/>
      </c>
    </row>
    <row r="1826" spans="13:26" s="74" customFormat="1" ht="14.25" x14ac:dyDescent="0.2">
      <c r="M1826" s="154" t="str">
        <f>""</f>
        <v/>
      </c>
      <c r="N1826" s="74" t="str">
        <f>""</f>
        <v/>
      </c>
      <c r="O1826" s="154" t="s">
        <v>271</v>
      </c>
      <c r="P1826" s="74" t="str">
        <f>""</f>
        <v/>
      </c>
      <c r="Q1826" s="154" t="str">
        <f>""</f>
        <v/>
      </c>
      <c r="R1826" s="74" t="str">
        <f>""</f>
        <v/>
      </c>
      <c r="S1826" s="74" t="str">
        <f>""</f>
        <v/>
      </c>
      <c r="T1826" s="74" t="str">
        <f>""</f>
        <v/>
      </c>
      <c r="U1826" s="74" t="str">
        <f>""</f>
        <v/>
      </c>
      <c r="V1826" s="74" t="str">
        <f>""</f>
        <v/>
      </c>
      <c r="W1826" s="74" t="str">
        <f>""</f>
        <v/>
      </c>
      <c r="X1826" s="74" t="str">
        <f>""</f>
        <v/>
      </c>
      <c r="Y1826" s="74" t="str">
        <f>""</f>
        <v/>
      </c>
      <c r="Z1826" s="74" t="str">
        <f>""</f>
        <v/>
      </c>
    </row>
    <row r="1827" spans="13:26" s="74" customFormat="1" ht="14.25" x14ac:dyDescent="0.2">
      <c r="M1827" s="154" t="str">
        <f>""</f>
        <v/>
      </c>
      <c r="N1827" s="74" t="str">
        <f>""</f>
        <v/>
      </c>
      <c r="O1827" s="154" t="s">
        <v>271</v>
      </c>
      <c r="P1827" s="74" t="str">
        <f>""</f>
        <v/>
      </c>
      <c r="Q1827" s="154" t="str">
        <f>""</f>
        <v/>
      </c>
      <c r="R1827" s="74" t="str">
        <f>""</f>
        <v/>
      </c>
      <c r="S1827" s="74" t="str">
        <f>""</f>
        <v/>
      </c>
      <c r="T1827" s="74" t="str">
        <f>""</f>
        <v/>
      </c>
      <c r="U1827" s="74" t="str">
        <f>""</f>
        <v/>
      </c>
      <c r="V1827" s="74" t="str">
        <f>""</f>
        <v/>
      </c>
      <c r="W1827" s="74" t="str">
        <f>""</f>
        <v/>
      </c>
      <c r="X1827" s="74" t="str">
        <f>""</f>
        <v/>
      </c>
      <c r="Y1827" s="74" t="str">
        <f>""</f>
        <v/>
      </c>
      <c r="Z1827" s="74" t="str">
        <f>""</f>
        <v/>
      </c>
    </row>
    <row r="1828" spans="13:26" s="74" customFormat="1" ht="14.25" x14ac:dyDescent="0.2">
      <c r="M1828" s="154" t="str">
        <f>""</f>
        <v/>
      </c>
      <c r="N1828" s="74" t="str">
        <f>""</f>
        <v/>
      </c>
      <c r="O1828" s="154" t="s">
        <v>271</v>
      </c>
      <c r="P1828" s="74" t="str">
        <f>""</f>
        <v/>
      </c>
      <c r="Q1828" s="154" t="str">
        <f>""</f>
        <v/>
      </c>
      <c r="R1828" s="74" t="str">
        <f>""</f>
        <v/>
      </c>
      <c r="S1828" s="74" t="str">
        <f>""</f>
        <v/>
      </c>
      <c r="T1828" s="74" t="str">
        <f>""</f>
        <v/>
      </c>
      <c r="U1828" s="74" t="str">
        <f>""</f>
        <v/>
      </c>
      <c r="V1828" s="74" t="str">
        <f>""</f>
        <v/>
      </c>
      <c r="W1828" s="74" t="str">
        <f>""</f>
        <v/>
      </c>
      <c r="X1828" s="74" t="str">
        <f>""</f>
        <v/>
      </c>
      <c r="Y1828" s="74" t="str">
        <f>""</f>
        <v/>
      </c>
      <c r="Z1828" s="74" t="str">
        <f>""</f>
        <v/>
      </c>
    </row>
    <row r="1829" spans="13:26" s="74" customFormat="1" ht="14.25" x14ac:dyDescent="0.2">
      <c r="M1829" s="154" t="str">
        <f>""</f>
        <v/>
      </c>
      <c r="N1829" s="74" t="str">
        <f>""</f>
        <v/>
      </c>
      <c r="O1829" s="154" t="s">
        <v>271</v>
      </c>
      <c r="P1829" s="74" t="str">
        <f>""</f>
        <v/>
      </c>
      <c r="Q1829" s="154" t="str">
        <f>""</f>
        <v/>
      </c>
      <c r="R1829" s="74" t="str">
        <f>""</f>
        <v/>
      </c>
      <c r="S1829" s="74" t="str">
        <f>""</f>
        <v/>
      </c>
      <c r="T1829" s="74" t="str">
        <f>""</f>
        <v/>
      </c>
      <c r="U1829" s="74" t="str">
        <f>""</f>
        <v/>
      </c>
      <c r="V1829" s="74" t="str">
        <f>""</f>
        <v/>
      </c>
      <c r="W1829" s="74" t="str">
        <f>""</f>
        <v/>
      </c>
      <c r="X1829" s="74" t="str">
        <f>""</f>
        <v/>
      </c>
      <c r="Y1829" s="74" t="str">
        <f>""</f>
        <v/>
      </c>
      <c r="Z1829" s="74" t="str">
        <f>""</f>
        <v/>
      </c>
    </row>
    <row r="1830" spans="13:26" s="74" customFormat="1" ht="14.25" x14ac:dyDescent="0.2">
      <c r="M1830" s="154" t="str">
        <f>""</f>
        <v/>
      </c>
      <c r="N1830" s="74" t="str">
        <f>""</f>
        <v/>
      </c>
      <c r="O1830" s="154" t="s">
        <v>271</v>
      </c>
      <c r="P1830" s="74" t="str">
        <f>""</f>
        <v/>
      </c>
      <c r="Q1830" s="154" t="str">
        <f>""</f>
        <v/>
      </c>
      <c r="R1830" s="74" t="str">
        <f>""</f>
        <v/>
      </c>
      <c r="S1830" s="74" t="str">
        <f>""</f>
        <v/>
      </c>
      <c r="T1830" s="74" t="str">
        <f>""</f>
        <v/>
      </c>
      <c r="U1830" s="74" t="str">
        <f>""</f>
        <v/>
      </c>
      <c r="V1830" s="74" t="str">
        <f>""</f>
        <v/>
      </c>
      <c r="W1830" s="74" t="str">
        <f>""</f>
        <v/>
      </c>
      <c r="X1830" s="74" t="str">
        <f>""</f>
        <v/>
      </c>
      <c r="Y1830" s="74" t="str">
        <f>""</f>
        <v/>
      </c>
      <c r="Z1830" s="74" t="str">
        <f>""</f>
        <v/>
      </c>
    </row>
    <row r="1831" spans="13:26" s="74" customFormat="1" ht="14.25" x14ac:dyDescent="0.2">
      <c r="M1831" s="154" t="str">
        <f>""</f>
        <v/>
      </c>
      <c r="N1831" s="74" t="str">
        <f>""</f>
        <v/>
      </c>
      <c r="O1831" s="154" t="s">
        <v>271</v>
      </c>
      <c r="P1831" s="74" t="str">
        <f>""</f>
        <v/>
      </c>
      <c r="Q1831" s="154" t="str">
        <f>""</f>
        <v/>
      </c>
      <c r="R1831" s="74" t="str">
        <f>""</f>
        <v/>
      </c>
      <c r="S1831" s="74" t="str">
        <f>""</f>
        <v/>
      </c>
      <c r="T1831" s="74" t="str">
        <f>""</f>
        <v/>
      </c>
      <c r="U1831" s="74" t="str">
        <f>""</f>
        <v/>
      </c>
      <c r="V1831" s="74" t="str">
        <f>""</f>
        <v/>
      </c>
      <c r="W1831" s="74" t="str">
        <f>""</f>
        <v/>
      </c>
      <c r="X1831" s="74" t="str">
        <f>""</f>
        <v/>
      </c>
      <c r="Y1831" s="74" t="str">
        <f>""</f>
        <v/>
      </c>
      <c r="Z1831" s="74" t="str">
        <f>""</f>
        <v/>
      </c>
    </row>
    <row r="1832" spans="13:26" s="74" customFormat="1" ht="14.25" x14ac:dyDescent="0.2">
      <c r="M1832" s="154" t="str">
        <f>""</f>
        <v/>
      </c>
      <c r="N1832" s="74" t="str">
        <f>""</f>
        <v/>
      </c>
      <c r="O1832" s="154" t="s">
        <v>271</v>
      </c>
      <c r="P1832" s="74" t="str">
        <f>""</f>
        <v/>
      </c>
      <c r="Q1832" s="154" t="str">
        <f>""</f>
        <v/>
      </c>
      <c r="R1832" s="74" t="str">
        <f>""</f>
        <v/>
      </c>
      <c r="S1832" s="74" t="str">
        <f>""</f>
        <v/>
      </c>
      <c r="T1832" s="74" t="str">
        <f>""</f>
        <v/>
      </c>
      <c r="U1832" s="74" t="str">
        <f>""</f>
        <v/>
      </c>
      <c r="V1832" s="74" t="str">
        <f>""</f>
        <v/>
      </c>
      <c r="W1832" s="74" t="str">
        <f>""</f>
        <v/>
      </c>
      <c r="X1832" s="74" t="str">
        <f>""</f>
        <v/>
      </c>
      <c r="Y1832" s="74" t="str">
        <f>""</f>
        <v/>
      </c>
      <c r="Z1832" s="74" t="str">
        <f>""</f>
        <v/>
      </c>
    </row>
    <row r="1833" spans="13:26" s="74" customFormat="1" ht="14.25" x14ac:dyDescent="0.2">
      <c r="M1833" s="154" t="str">
        <f>""</f>
        <v/>
      </c>
      <c r="N1833" s="74" t="str">
        <f>""</f>
        <v/>
      </c>
      <c r="O1833" s="154" t="s">
        <v>271</v>
      </c>
      <c r="P1833" s="74" t="str">
        <f>""</f>
        <v/>
      </c>
      <c r="Q1833" s="154" t="str">
        <f>""</f>
        <v/>
      </c>
      <c r="R1833" s="74" t="str">
        <f>""</f>
        <v/>
      </c>
      <c r="S1833" s="74" t="str">
        <f>""</f>
        <v/>
      </c>
      <c r="T1833" s="74" t="str">
        <f>""</f>
        <v/>
      </c>
      <c r="U1833" s="74" t="str">
        <f>""</f>
        <v/>
      </c>
      <c r="V1833" s="74" t="str">
        <f>""</f>
        <v/>
      </c>
      <c r="W1833" s="74" t="str">
        <f>""</f>
        <v/>
      </c>
      <c r="X1833" s="74" t="str">
        <f>""</f>
        <v/>
      </c>
      <c r="Y1833" s="74" t="str">
        <f>""</f>
        <v/>
      </c>
      <c r="Z1833" s="74" t="str">
        <f>""</f>
        <v/>
      </c>
    </row>
    <row r="1834" spans="13:26" s="74" customFormat="1" ht="14.25" x14ac:dyDescent="0.2">
      <c r="M1834" s="154" t="str">
        <f>""</f>
        <v/>
      </c>
      <c r="N1834" s="74" t="str">
        <f>""</f>
        <v/>
      </c>
      <c r="O1834" s="154" t="s">
        <v>271</v>
      </c>
      <c r="P1834" s="74" t="str">
        <f>""</f>
        <v/>
      </c>
      <c r="Q1834" s="154" t="str">
        <f>""</f>
        <v/>
      </c>
      <c r="R1834" s="74" t="str">
        <f>""</f>
        <v/>
      </c>
      <c r="S1834" s="74" t="str">
        <f>""</f>
        <v/>
      </c>
      <c r="T1834" s="74" t="str">
        <f>""</f>
        <v/>
      </c>
      <c r="U1834" s="74" t="str">
        <f>""</f>
        <v/>
      </c>
      <c r="V1834" s="74" t="str">
        <f>""</f>
        <v/>
      </c>
      <c r="W1834" s="74" t="str">
        <f>""</f>
        <v/>
      </c>
      <c r="X1834" s="74" t="str">
        <f>""</f>
        <v/>
      </c>
      <c r="Y1834" s="74" t="str">
        <f>""</f>
        <v/>
      </c>
      <c r="Z1834" s="74" t="str">
        <f>""</f>
        <v/>
      </c>
    </row>
    <row r="1835" spans="13:26" s="74" customFormat="1" ht="14.25" x14ac:dyDescent="0.2">
      <c r="M1835" s="154" t="str">
        <f>""</f>
        <v/>
      </c>
      <c r="N1835" s="74" t="str">
        <f>""</f>
        <v/>
      </c>
      <c r="O1835" s="154" t="s">
        <v>271</v>
      </c>
      <c r="P1835" s="74" t="str">
        <f>""</f>
        <v/>
      </c>
      <c r="Q1835" s="154" t="str">
        <f>""</f>
        <v/>
      </c>
      <c r="R1835" s="74" t="str">
        <f>""</f>
        <v/>
      </c>
      <c r="S1835" s="74" t="str">
        <f>""</f>
        <v/>
      </c>
      <c r="T1835" s="74" t="str">
        <f>""</f>
        <v/>
      </c>
      <c r="U1835" s="74" t="str">
        <f>""</f>
        <v/>
      </c>
      <c r="V1835" s="74" t="str">
        <f>""</f>
        <v/>
      </c>
      <c r="W1835" s="74" t="str">
        <f>""</f>
        <v/>
      </c>
      <c r="X1835" s="74" t="str">
        <f>""</f>
        <v/>
      </c>
      <c r="Y1835" s="74" t="str">
        <f>""</f>
        <v/>
      </c>
      <c r="Z1835" s="74" t="str">
        <f>""</f>
        <v/>
      </c>
    </row>
    <row r="1836" spans="13:26" s="74" customFormat="1" ht="14.25" x14ac:dyDescent="0.2">
      <c r="M1836" s="154" t="str">
        <f>""</f>
        <v/>
      </c>
      <c r="N1836" s="74" t="str">
        <f>""</f>
        <v/>
      </c>
      <c r="O1836" s="154" t="s">
        <v>271</v>
      </c>
      <c r="P1836" s="74" t="str">
        <f>""</f>
        <v/>
      </c>
      <c r="Q1836" s="154" t="str">
        <f>""</f>
        <v/>
      </c>
      <c r="R1836" s="74" t="str">
        <f>""</f>
        <v/>
      </c>
      <c r="S1836" s="74" t="str">
        <f>""</f>
        <v/>
      </c>
      <c r="T1836" s="74" t="str">
        <f>""</f>
        <v/>
      </c>
      <c r="U1836" s="74" t="str">
        <f>""</f>
        <v/>
      </c>
      <c r="V1836" s="74" t="str">
        <f>""</f>
        <v/>
      </c>
      <c r="W1836" s="74" t="str">
        <f>""</f>
        <v/>
      </c>
      <c r="X1836" s="74" t="str">
        <f>""</f>
        <v/>
      </c>
      <c r="Y1836" s="74" t="str">
        <f>""</f>
        <v/>
      </c>
      <c r="Z1836" s="74" t="str">
        <f>""</f>
        <v/>
      </c>
    </row>
    <row r="1837" spans="13:26" s="74" customFormat="1" ht="14.25" x14ac:dyDescent="0.2">
      <c r="M1837" s="154" t="str">
        <f>""</f>
        <v/>
      </c>
      <c r="N1837" s="74" t="str">
        <f>""</f>
        <v/>
      </c>
      <c r="O1837" s="154" t="s">
        <v>271</v>
      </c>
      <c r="P1837" s="74" t="str">
        <f>""</f>
        <v/>
      </c>
      <c r="Q1837" s="154" t="str">
        <f>""</f>
        <v/>
      </c>
      <c r="R1837" s="74" t="str">
        <f>""</f>
        <v/>
      </c>
      <c r="S1837" s="74" t="str">
        <f>""</f>
        <v/>
      </c>
      <c r="T1837" s="74" t="str">
        <f>""</f>
        <v/>
      </c>
      <c r="U1837" s="74" t="str">
        <f>""</f>
        <v/>
      </c>
      <c r="V1837" s="74" t="str">
        <f>""</f>
        <v/>
      </c>
      <c r="W1837" s="74" t="str">
        <f>""</f>
        <v/>
      </c>
      <c r="X1837" s="74" t="str">
        <f>""</f>
        <v/>
      </c>
      <c r="Y1837" s="74" t="str">
        <f>""</f>
        <v/>
      </c>
      <c r="Z1837" s="74" t="str">
        <f>""</f>
        <v/>
      </c>
    </row>
    <row r="1838" spans="13:26" s="74" customFormat="1" ht="14.25" x14ac:dyDescent="0.2">
      <c r="M1838" s="154" t="str">
        <f>""</f>
        <v/>
      </c>
      <c r="N1838" s="74" t="str">
        <f>""</f>
        <v/>
      </c>
      <c r="O1838" s="154" t="s">
        <v>271</v>
      </c>
      <c r="P1838" s="74" t="str">
        <f>""</f>
        <v/>
      </c>
      <c r="Q1838" s="154" t="str">
        <f>""</f>
        <v/>
      </c>
      <c r="R1838" s="74" t="str">
        <f>""</f>
        <v/>
      </c>
      <c r="S1838" s="74" t="str">
        <f>""</f>
        <v/>
      </c>
      <c r="T1838" s="74" t="str">
        <f>""</f>
        <v/>
      </c>
      <c r="U1838" s="74" t="str">
        <f>""</f>
        <v/>
      </c>
      <c r="V1838" s="74" t="str">
        <f>""</f>
        <v/>
      </c>
      <c r="W1838" s="74" t="str">
        <f>""</f>
        <v/>
      </c>
      <c r="X1838" s="74" t="str">
        <f>""</f>
        <v/>
      </c>
      <c r="Y1838" s="74" t="str">
        <f>""</f>
        <v/>
      </c>
      <c r="Z1838" s="74" t="str">
        <f>""</f>
        <v/>
      </c>
    </row>
    <row r="1839" spans="13:26" s="74" customFormat="1" ht="14.25" x14ac:dyDescent="0.2">
      <c r="M1839" s="154" t="str">
        <f>""</f>
        <v/>
      </c>
      <c r="N1839" s="74" t="str">
        <f>""</f>
        <v/>
      </c>
      <c r="O1839" s="154" t="s">
        <v>271</v>
      </c>
      <c r="P1839" s="74" t="str">
        <f>""</f>
        <v/>
      </c>
      <c r="Q1839" s="154" t="str">
        <f>""</f>
        <v/>
      </c>
      <c r="R1839" s="74" t="str">
        <f>""</f>
        <v/>
      </c>
      <c r="S1839" s="74" t="str">
        <f>""</f>
        <v/>
      </c>
      <c r="T1839" s="74" t="str">
        <f>""</f>
        <v/>
      </c>
      <c r="U1839" s="74" t="str">
        <f>""</f>
        <v/>
      </c>
      <c r="V1839" s="74" t="str">
        <f>""</f>
        <v/>
      </c>
      <c r="W1839" s="74" t="str">
        <f>""</f>
        <v/>
      </c>
      <c r="X1839" s="74" t="str">
        <f>""</f>
        <v/>
      </c>
      <c r="Y1839" s="74" t="str">
        <f>""</f>
        <v/>
      </c>
      <c r="Z1839" s="74" t="str">
        <f>""</f>
        <v/>
      </c>
    </row>
    <row r="1840" spans="13:26" s="74" customFormat="1" ht="14.25" x14ac:dyDescent="0.2">
      <c r="M1840" s="154" t="str">
        <f>""</f>
        <v/>
      </c>
      <c r="N1840" s="74" t="str">
        <f>""</f>
        <v/>
      </c>
      <c r="O1840" s="154" t="s">
        <v>271</v>
      </c>
      <c r="P1840" s="74" t="str">
        <f>""</f>
        <v/>
      </c>
      <c r="Q1840" s="154" t="str">
        <f>""</f>
        <v/>
      </c>
      <c r="R1840" s="74" t="str">
        <f>""</f>
        <v/>
      </c>
      <c r="S1840" s="74" t="str">
        <f>""</f>
        <v/>
      </c>
      <c r="T1840" s="74" t="str">
        <f>""</f>
        <v/>
      </c>
      <c r="U1840" s="74" t="str">
        <f>""</f>
        <v/>
      </c>
      <c r="V1840" s="74" t="str">
        <f>""</f>
        <v/>
      </c>
      <c r="W1840" s="74" t="str">
        <f>""</f>
        <v/>
      </c>
      <c r="X1840" s="74" t="str">
        <f>""</f>
        <v/>
      </c>
      <c r="Y1840" s="74" t="str">
        <f>""</f>
        <v/>
      </c>
      <c r="Z1840" s="74" t="str">
        <f>""</f>
        <v/>
      </c>
    </row>
    <row r="1841" spans="13:26" s="74" customFormat="1" ht="14.25" x14ac:dyDescent="0.2">
      <c r="M1841" s="154" t="str">
        <f>""</f>
        <v/>
      </c>
      <c r="N1841" s="74" t="str">
        <f>""</f>
        <v/>
      </c>
      <c r="O1841" s="154" t="s">
        <v>271</v>
      </c>
      <c r="P1841" s="74" t="str">
        <f>""</f>
        <v/>
      </c>
      <c r="Q1841" s="154" t="str">
        <f>""</f>
        <v/>
      </c>
      <c r="R1841" s="74" t="str">
        <f>""</f>
        <v/>
      </c>
      <c r="S1841" s="74" t="str">
        <f>""</f>
        <v/>
      </c>
      <c r="T1841" s="74" t="str">
        <f>""</f>
        <v/>
      </c>
      <c r="U1841" s="74" t="str">
        <f>""</f>
        <v/>
      </c>
      <c r="V1841" s="74" t="str">
        <f>""</f>
        <v/>
      </c>
      <c r="W1841" s="74" t="str">
        <f>""</f>
        <v/>
      </c>
      <c r="X1841" s="74" t="str">
        <f>""</f>
        <v/>
      </c>
      <c r="Y1841" s="74" t="str">
        <f>""</f>
        <v/>
      </c>
      <c r="Z1841" s="74" t="str">
        <f>""</f>
        <v/>
      </c>
    </row>
    <row r="1842" spans="13:26" s="74" customFormat="1" ht="14.25" x14ac:dyDescent="0.2">
      <c r="M1842" s="154" t="str">
        <f>""</f>
        <v/>
      </c>
      <c r="N1842" s="74" t="str">
        <f>""</f>
        <v/>
      </c>
      <c r="O1842" s="154" t="s">
        <v>271</v>
      </c>
      <c r="P1842" s="74" t="str">
        <f>""</f>
        <v/>
      </c>
      <c r="Q1842" s="154" t="str">
        <f>""</f>
        <v/>
      </c>
      <c r="R1842" s="74" t="str">
        <f>""</f>
        <v/>
      </c>
      <c r="S1842" s="74" t="str">
        <f>""</f>
        <v/>
      </c>
      <c r="T1842" s="74" t="str">
        <f>""</f>
        <v/>
      </c>
      <c r="U1842" s="74" t="str">
        <f>""</f>
        <v/>
      </c>
      <c r="V1842" s="74" t="str">
        <f>""</f>
        <v/>
      </c>
      <c r="W1842" s="74" t="str">
        <f>""</f>
        <v/>
      </c>
      <c r="X1842" s="74" t="str">
        <f>""</f>
        <v/>
      </c>
      <c r="Y1842" s="74" t="str">
        <f>""</f>
        <v/>
      </c>
      <c r="Z1842" s="74" t="str">
        <f>""</f>
        <v/>
      </c>
    </row>
    <row r="1843" spans="13:26" s="74" customFormat="1" ht="14.25" x14ac:dyDescent="0.2">
      <c r="M1843" s="154" t="str">
        <f>""</f>
        <v/>
      </c>
      <c r="N1843" s="74" t="str">
        <f>""</f>
        <v/>
      </c>
      <c r="O1843" s="154" t="s">
        <v>271</v>
      </c>
      <c r="P1843" s="74" t="str">
        <f>""</f>
        <v/>
      </c>
      <c r="Q1843" s="154" t="str">
        <f>""</f>
        <v/>
      </c>
      <c r="R1843" s="74" t="str">
        <f>""</f>
        <v/>
      </c>
      <c r="S1843" s="74" t="str">
        <f>""</f>
        <v/>
      </c>
      <c r="T1843" s="74" t="str">
        <f>""</f>
        <v/>
      </c>
      <c r="U1843" s="74" t="str">
        <f>""</f>
        <v/>
      </c>
      <c r="V1843" s="74" t="str">
        <f>""</f>
        <v/>
      </c>
      <c r="W1843" s="74" t="str">
        <f>""</f>
        <v/>
      </c>
      <c r="X1843" s="74" t="str">
        <f>""</f>
        <v/>
      </c>
      <c r="Y1843" s="74" t="str">
        <f>""</f>
        <v/>
      </c>
      <c r="Z1843" s="74" t="str">
        <f>""</f>
        <v/>
      </c>
    </row>
    <row r="1844" spans="13:26" s="74" customFormat="1" ht="14.25" x14ac:dyDescent="0.2">
      <c r="M1844" s="154" t="str">
        <f>""</f>
        <v/>
      </c>
      <c r="N1844" s="74" t="str">
        <f>""</f>
        <v/>
      </c>
      <c r="O1844" s="154" t="s">
        <v>271</v>
      </c>
      <c r="P1844" s="74" t="str">
        <f>""</f>
        <v/>
      </c>
      <c r="Q1844" s="154" t="str">
        <f>""</f>
        <v/>
      </c>
      <c r="R1844" s="74" t="str">
        <f>""</f>
        <v/>
      </c>
      <c r="S1844" s="74" t="str">
        <f>""</f>
        <v/>
      </c>
      <c r="T1844" s="74" t="str">
        <f>""</f>
        <v/>
      </c>
      <c r="U1844" s="74" t="str">
        <f>""</f>
        <v/>
      </c>
      <c r="V1844" s="74" t="str">
        <f>""</f>
        <v/>
      </c>
      <c r="W1844" s="74" t="str">
        <f>""</f>
        <v/>
      </c>
      <c r="X1844" s="74" t="str">
        <f>""</f>
        <v/>
      </c>
      <c r="Y1844" s="74" t="str">
        <f>""</f>
        <v/>
      </c>
      <c r="Z1844" s="74" t="str">
        <f>""</f>
        <v/>
      </c>
    </row>
    <row r="1845" spans="13:26" s="74" customFormat="1" ht="14.25" x14ac:dyDescent="0.2">
      <c r="M1845" s="154" t="str">
        <f>""</f>
        <v/>
      </c>
      <c r="N1845" s="74" t="str">
        <f>""</f>
        <v/>
      </c>
      <c r="O1845" s="154" t="s">
        <v>271</v>
      </c>
      <c r="P1845" s="74" t="str">
        <f>""</f>
        <v/>
      </c>
      <c r="Q1845" s="154" t="str">
        <f>""</f>
        <v/>
      </c>
      <c r="R1845" s="74" t="str">
        <f>""</f>
        <v/>
      </c>
      <c r="S1845" s="74" t="str">
        <f>""</f>
        <v/>
      </c>
      <c r="T1845" s="74" t="str">
        <f>""</f>
        <v/>
      </c>
      <c r="U1845" s="74" t="str">
        <f>""</f>
        <v/>
      </c>
      <c r="V1845" s="74" t="str">
        <f>""</f>
        <v/>
      </c>
      <c r="W1845" s="74" t="str">
        <f>""</f>
        <v/>
      </c>
      <c r="X1845" s="74" t="str">
        <f>""</f>
        <v/>
      </c>
      <c r="Y1845" s="74" t="str">
        <f>""</f>
        <v/>
      </c>
      <c r="Z1845" s="74" t="str">
        <f>""</f>
        <v/>
      </c>
    </row>
    <row r="1846" spans="13:26" s="74" customFormat="1" ht="14.25" x14ac:dyDescent="0.2">
      <c r="M1846" s="154" t="str">
        <f>""</f>
        <v/>
      </c>
      <c r="N1846" s="74" t="str">
        <f>""</f>
        <v/>
      </c>
      <c r="O1846" s="154" t="s">
        <v>271</v>
      </c>
      <c r="P1846" s="74" t="str">
        <f>""</f>
        <v/>
      </c>
      <c r="Q1846" s="154" t="str">
        <f>""</f>
        <v/>
      </c>
      <c r="R1846" s="74" t="str">
        <f>""</f>
        <v/>
      </c>
      <c r="S1846" s="74" t="str">
        <f>""</f>
        <v/>
      </c>
      <c r="T1846" s="74" t="str">
        <f>""</f>
        <v/>
      </c>
      <c r="U1846" s="74" t="str">
        <f>""</f>
        <v/>
      </c>
      <c r="V1846" s="74" t="str">
        <f>""</f>
        <v/>
      </c>
      <c r="W1846" s="74" t="str">
        <f>""</f>
        <v/>
      </c>
      <c r="X1846" s="74" t="str">
        <f>""</f>
        <v/>
      </c>
      <c r="Y1846" s="74" t="str">
        <f>""</f>
        <v/>
      </c>
      <c r="Z1846" s="74" t="str">
        <f>""</f>
        <v/>
      </c>
    </row>
    <row r="1847" spans="13:26" s="74" customFormat="1" ht="14.25" x14ac:dyDescent="0.2">
      <c r="M1847" s="154" t="str">
        <f>""</f>
        <v/>
      </c>
      <c r="N1847" s="74" t="str">
        <f>""</f>
        <v/>
      </c>
      <c r="O1847" s="154" t="s">
        <v>271</v>
      </c>
      <c r="P1847" s="74" t="str">
        <f>""</f>
        <v/>
      </c>
      <c r="Q1847" s="154" t="str">
        <f>""</f>
        <v/>
      </c>
      <c r="R1847" s="74" t="str">
        <f>""</f>
        <v/>
      </c>
      <c r="S1847" s="74" t="str">
        <f>""</f>
        <v/>
      </c>
      <c r="T1847" s="74" t="str">
        <f>""</f>
        <v/>
      </c>
      <c r="U1847" s="74" t="str">
        <f>""</f>
        <v/>
      </c>
      <c r="V1847" s="74" t="str">
        <f>""</f>
        <v/>
      </c>
      <c r="W1847" s="74" t="str">
        <f>""</f>
        <v/>
      </c>
      <c r="X1847" s="74" t="str">
        <f>""</f>
        <v/>
      </c>
      <c r="Y1847" s="74" t="str">
        <f>""</f>
        <v/>
      </c>
      <c r="Z1847" s="74" t="str">
        <f>""</f>
        <v/>
      </c>
    </row>
    <row r="1848" spans="13:26" s="74" customFormat="1" ht="14.25" x14ac:dyDescent="0.2">
      <c r="M1848" s="154" t="str">
        <f>""</f>
        <v/>
      </c>
      <c r="N1848" s="74" t="str">
        <f>""</f>
        <v/>
      </c>
      <c r="O1848" s="154" t="s">
        <v>271</v>
      </c>
      <c r="P1848" s="74" t="str">
        <f>""</f>
        <v/>
      </c>
      <c r="Q1848" s="154" t="str">
        <f>""</f>
        <v/>
      </c>
      <c r="R1848" s="74" t="str">
        <f>""</f>
        <v/>
      </c>
      <c r="S1848" s="74" t="str">
        <f>""</f>
        <v/>
      </c>
      <c r="T1848" s="74" t="str">
        <f>""</f>
        <v/>
      </c>
      <c r="U1848" s="74" t="str">
        <f>""</f>
        <v/>
      </c>
      <c r="V1848" s="74" t="str">
        <f>""</f>
        <v/>
      </c>
      <c r="W1848" s="74" t="str">
        <f>""</f>
        <v/>
      </c>
      <c r="X1848" s="74" t="str">
        <f>""</f>
        <v/>
      </c>
      <c r="Y1848" s="74" t="str">
        <f>""</f>
        <v/>
      </c>
      <c r="Z1848" s="74" t="str">
        <f>""</f>
        <v/>
      </c>
    </row>
    <row r="1849" spans="13:26" s="74" customFormat="1" ht="14.25" x14ac:dyDescent="0.2">
      <c r="M1849" s="154" t="str">
        <f>""</f>
        <v/>
      </c>
      <c r="N1849" s="74" t="str">
        <f>""</f>
        <v/>
      </c>
      <c r="O1849" s="154" t="s">
        <v>271</v>
      </c>
      <c r="P1849" s="74" t="str">
        <f>""</f>
        <v/>
      </c>
      <c r="Q1849" s="154" t="str">
        <f>""</f>
        <v/>
      </c>
      <c r="R1849" s="74" t="str">
        <f>""</f>
        <v/>
      </c>
      <c r="S1849" s="74" t="str">
        <f>""</f>
        <v/>
      </c>
      <c r="T1849" s="74" t="str">
        <f>""</f>
        <v/>
      </c>
      <c r="U1849" s="74" t="str">
        <f>""</f>
        <v/>
      </c>
      <c r="V1849" s="74" t="str">
        <f>""</f>
        <v/>
      </c>
      <c r="W1849" s="74" t="str">
        <f>""</f>
        <v/>
      </c>
      <c r="X1849" s="74" t="str">
        <f>""</f>
        <v/>
      </c>
      <c r="Y1849" s="74" t="str">
        <f>""</f>
        <v/>
      </c>
      <c r="Z1849" s="74" t="str">
        <f>""</f>
        <v/>
      </c>
    </row>
    <row r="1850" spans="13:26" s="74" customFormat="1" ht="14.25" x14ac:dyDescent="0.2">
      <c r="M1850" s="154" t="str">
        <f>""</f>
        <v/>
      </c>
      <c r="N1850" s="74" t="str">
        <f>""</f>
        <v/>
      </c>
      <c r="O1850" s="154" t="s">
        <v>271</v>
      </c>
      <c r="P1850" s="74" t="str">
        <f>""</f>
        <v/>
      </c>
      <c r="Q1850" s="154" t="str">
        <f>""</f>
        <v/>
      </c>
      <c r="R1850" s="74" t="str">
        <f>""</f>
        <v/>
      </c>
      <c r="S1850" s="74" t="str">
        <f>""</f>
        <v/>
      </c>
      <c r="T1850" s="74" t="str">
        <f>""</f>
        <v/>
      </c>
      <c r="U1850" s="74" t="str">
        <f>""</f>
        <v/>
      </c>
      <c r="V1850" s="74" t="str">
        <f>""</f>
        <v/>
      </c>
      <c r="W1850" s="74" t="str">
        <f>""</f>
        <v/>
      </c>
      <c r="X1850" s="74" t="str">
        <f>""</f>
        <v/>
      </c>
      <c r="Y1850" s="74" t="str">
        <f>""</f>
        <v/>
      </c>
      <c r="Z1850" s="74" t="str">
        <f>""</f>
        <v/>
      </c>
    </row>
    <row r="1851" spans="13:26" s="74" customFormat="1" ht="14.25" x14ac:dyDescent="0.2">
      <c r="M1851" s="154" t="str">
        <f>""</f>
        <v/>
      </c>
      <c r="N1851" s="74" t="str">
        <f>""</f>
        <v/>
      </c>
      <c r="O1851" s="154" t="s">
        <v>271</v>
      </c>
      <c r="P1851" s="74" t="str">
        <f>""</f>
        <v/>
      </c>
      <c r="Q1851" s="154" t="str">
        <f>""</f>
        <v/>
      </c>
      <c r="R1851" s="74" t="str">
        <f>""</f>
        <v/>
      </c>
      <c r="S1851" s="74" t="str">
        <f>""</f>
        <v/>
      </c>
      <c r="T1851" s="74" t="str">
        <f>""</f>
        <v/>
      </c>
      <c r="U1851" s="74" t="str">
        <f>""</f>
        <v/>
      </c>
      <c r="V1851" s="74" t="str">
        <f>""</f>
        <v/>
      </c>
      <c r="W1851" s="74" t="str">
        <f>""</f>
        <v/>
      </c>
      <c r="X1851" s="74" t="str">
        <f>""</f>
        <v/>
      </c>
      <c r="Y1851" s="74" t="str">
        <f>""</f>
        <v/>
      </c>
      <c r="Z1851" s="74" t="str">
        <f>""</f>
        <v/>
      </c>
    </row>
    <row r="1852" spans="13:26" s="74" customFormat="1" ht="14.25" x14ac:dyDescent="0.2">
      <c r="M1852" s="154" t="str">
        <f>""</f>
        <v/>
      </c>
      <c r="N1852" s="74" t="str">
        <f>""</f>
        <v/>
      </c>
      <c r="O1852" s="154" t="s">
        <v>271</v>
      </c>
      <c r="P1852" s="74" t="str">
        <f>""</f>
        <v/>
      </c>
      <c r="Q1852" s="154" t="str">
        <f>""</f>
        <v/>
      </c>
      <c r="R1852" s="74" t="str">
        <f>""</f>
        <v/>
      </c>
      <c r="S1852" s="74" t="str">
        <f>""</f>
        <v/>
      </c>
      <c r="T1852" s="74" t="str">
        <f>""</f>
        <v/>
      </c>
      <c r="U1852" s="74" t="str">
        <f>""</f>
        <v/>
      </c>
      <c r="V1852" s="74" t="str">
        <f>""</f>
        <v/>
      </c>
      <c r="W1852" s="74" t="str">
        <f>""</f>
        <v/>
      </c>
      <c r="X1852" s="74" t="str">
        <f>""</f>
        <v/>
      </c>
      <c r="Y1852" s="74" t="str">
        <f>""</f>
        <v/>
      </c>
      <c r="Z1852" s="74" t="str">
        <f>""</f>
        <v/>
      </c>
    </row>
    <row r="1853" spans="13:26" s="74" customFormat="1" ht="14.25" x14ac:dyDescent="0.2">
      <c r="M1853" s="154" t="str">
        <f>""</f>
        <v/>
      </c>
      <c r="N1853" s="74" t="str">
        <f>""</f>
        <v/>
      </c>
      <c r="O1853" s="154" t="s">
        <v>271</v>
      </c>
      <c r="P1853" s="74" t="str">
        <f>""</f>
        <v/>
      </c>
      <c r="Q1853" s="154" t="str">
        <f>""</f>
        <v/>
      </c>
      <c r="R1853" s="74" t="str">
        <f>""</f>
        <v/>
      </c>
      <c r="S1853" s="74" t="str">
        <f>""</f>
        <v/>
      </c>
      <c r="T1853" s="74" t="str">
        <f>""</f>
        <v/>
      </c>
      <c r="U1853" s="74" t="str">
        <f>""</f>
        <v/>
      </c>
      <c r="V1853" s="74" t="str">
        <f>""</f>
        <v/>
      </c>
      <c r="W1853" s="74" t="str">
        <f>""</f>
        <v/>
      </c>
      <c r="X1853" s="74" t="str">
        <f>""</f>
        <v/>
      </c>
      <c r="Y1853" s="74" t="str">
        <f>""</f>
        <v/>
      </c>
      <c r="Z1853" s="74" t="str">
        <f>""</f>
        <v/>
      </c>
    </row>
    <row r="1854" spans="13:26" s="74" customFormat="1" ht="14.25" x14ac:dyDescent="0.2">
      <c r="M1854" s="154" t="str">
        <f>""</f>
        <v/>
      </c>
      <c r="N1854" s="74" t="str">
        <f>""</f>
        <v/>
      </c>
      <c r="O1854" s="154" t="s">
        <v>271</v>
      </c>
      <c r="P1854" s="74" t="str">
        <f>""</f>
        <v/>
      </c>
      <c r="Q1854" s="154" t="str">
        <f>""</f>
        <v/>
      </c>
      <c r="R1854" s="74" t="str">
        <f>""</f>
        <v/>
      </c>
      <c r="S1854" s="74" t="str">
        <f>""</f>
        <v/>
      </c>
      <c r="T1854" s="74" t="str">
        <f>""</f>
        <v/>
      </c>
      <c r="U1854" s="74" t="str">
        <f>""</f>
        <v/>
      </c>
      <c r="V1854" s="74" t="str">
        <f>""</f>
        <v/>
      </c>
      <c r="W1854" s="74" t="str">
        <f>""</f>
        <v/>
      </c>
      <c r="X1854" s="74" t="str">
        <f>""</f>
        <v/>
      </c>
      <c r="Y1854" s="74" t="str">
        <f>""</f>
        <v/>
      </c>
      <c r="Z1854" s="74" t="str">
        <f>""</f>
        <v/>
      </c>
    </row>
    <row r="1855" spans="13:26" s="74" customFormat="1" ht="14.25" x14ac:dyDescent="0.2">
      <c r="M1855" s="154" t="str">
        <f>""</f>
        <v/>
      </c>
      <c r="N1855" s="74" t="str">
        <f>""</f>
        <v/>
      </c>
      <c r="O1855" s="154" t="s">
        <v>271</v>
      </c>
      <c r="P1855" s="74" t="str">
        <f>""</f>
        <v/>
      </c>
      <c r="Q1855" s="154" t="str">
        <f>""</f>
        <v/>
      </c>
      <c r="R1855" s="74" t="str">
        <f>""</f>
        <v/>
      </c>
      <c r="S1855" s="74" t="str">
        <f>""</f>
        <v/>
      </c>
      <c r="T1855" s="74" t="str">
        <f>""</f>
        <v/>
      </c>
      <c r="U1855" s="74" t="str">
        <f>""</f>
        <v/>
      </c>
      <c r="V1855" s="74" t="str">
        <f>""</f>
        <v/>
      </c>
      <c r="W1855" s="74" t="str">
        <f>""</f>
        <v/>
      </c>
      <c r="X1855" s="74" t="str">
        <f>""</f>
        <v/>
      </c>
      <c r="Y1855" s="74" t="str">
        <f>""</f>
        <v/>
      </c>
      <c r="Z1855" s="74" t="str">
        <f>""</f>
        <v/>
      </c>
    </row>
    <row r="1856" spans="13:26" s="74" customFormat="1" ht="14.25" x14ac:dyDescent="0.2">
      <c r="M1856" s="154" t="str">
        <f>""</f>
        <v/>
      </c>
      <c r="N1856" s="74" t="str">
        <f>""</f>
        <v/>
      </c>
      <c r="O1856" s="154" t="s">
        <v>271</v>
      </c>
      <c r="P1856" s="74" t="str">
        <f>""</f>
        <v/>
      </c>
      <c r="Q1856" s="154" t="str">
        <f>""</f>
        <v/>
      </c>
      <c r="R1856" s="74" t="str">
        <f>""</f>
        <v/>
      </c>
      <c r="S1856" s="74" t="str">
        <f>""</f>
        <v/>
      </c>
      <c r="T1856" s="74" t="str">
        <f>""</f>
        <v/>
      </c>
      <c r="U1856" s="74" t="str">
        <f>""</f>
        <v/>
      </c>
      <c r="V1856" s="74" t="str">
        <f>""</f>
        <v/>
      </c>
      <c r="W1856" s="74" t="str">
        <f>""</f>
        <v/>
      </c>
      <c r="X1856" s="74" t="str">
        <f>""</f>
        <v/>
      </c>
      <c r="Y1856" s="74" t="str">
        <f>""</f>
        <v/>
      </c>
      <c r="Z1856" s="74" t="str">
        <f>""</f>
        <v/>
      </c>
    </row>
    <row r="1857" spans="1:26" x14ac:dyDescent="0.25">
      <c r="M1857" s="154" t="str">
        <f>""</f>
        <v/>
      </c>
      <c r="N1857" s="74" t="str">
        <f>""</f>
        <v/>
      </c>
      <c r="O1857" s="154" t="s">
        <v>271</v>
      </c>
      <c r="P1857" s="74" t="str">
        <f>""</f>
        <v/>
      </c>
      <c r="Q1857" s="154" t="str">
        <f>""</f>
        <v/>
      </c>
      <c r="R1857" s="74" t="str">
        <f>""</f>
        <v/>
      </c>
      <c r="S1857" s="74" t="str">
        <f>""</f>
        <v/>
      </c>
      <c r="T1857" s="74" t="str">
        <f>""</f>
        <v/>
      </c>
      <c r="U1857" s="74" t="str">
        <f>""</f>
        <v/>
      </c>
      <c r="V1857" s="74" t="str">
        <f>""</f>
        <v/>
      </c>
      <c r="W1857" s="74" t="str">
        <f>""</f>
        <v/>
      </c>
      <c r="X1857" s="74" t="str">
        <f>""</f>
        <v/>
      </c>
      <c r="Y1857" s="74" t="str">
        <f>""</f>
        <v/>
      </c>
      <c r="Z1857" s="74" t="str">
        <f>""</f>
        <v/>
      </c>
    </row>
    <row r="1858" spans="1:26" x14ac:dyDescent="0.25">
      <c r="M1858" s="154" t="str">
        <f>""</f>
        <v/>
      </c>
      <c r="N1858" s="74" t="str">
        <f>""</f>
        <v/>
      </c>
      <c r="O1858" s="154" t="s">
        <v>271</v>
      </c>
      <c r="P1858" s="74" t="str">
        <f>""</f>
        <v/>
      </c>
      <c r="Q1858" s="154" t="str">
        <f>""</f>
        <v/>
      </c>
      <c r="R1858" s="74" t="str">
        <f>""</f>
        <v/>
      </c>
      <c r="S1858" s="74" t="str">
        <f>""</f>
        <v/>
      </c>
      <c r="T1858" s="74" t="str">
        <f>""</f>
        <v/>
      </c>
      <c r="U1858" s="74" t="str">
        <f>""</f>
        <v/>
      </c>
      <c r="V1858" s="74" t="str">
        <f>""</f>
        <v/>
      </c>
      <c r="W1858" s="74" t="str">
        <f>""</f>
        <v/>
      </c>
      <c r="X1858" s="74" t="str">
        <f>""</f>
        <v/>
      </c>
      <c r="Y1858" s="74" t="str">
        <f>""</f>
        <v/>
      </c>
      <c r="Z1858" s="74" t="str">
        <f>""</f>
        <v/>
      </c>
    </row>
    <row r="1859" spans="1:26" x14ac:dyDescent="0.25">
      <c r="M1859" s="154" t="str">
        <f>""</f>
        <v/>
      </c>
      <c r="N1859" s="74" t="str">
        <f>""</f>
        <v/>
      </c>
      <c r="O1859" s="154" t="s">
        <v>271</v>
      </c>
      <c r="P1859" s="74" t="str">
        <f>""</f>
        <v/>
      </c>
      <c r="Q1859" s="154" t="str">
        <f>""</f>
        <v/>
      </c>
      <c r="R1859" s="74" t="str">
        <f>""</f>
        <v/>
      </c>
      <c r="S1859" s="74" t="str">
        <f>""</f>
        <v/>
      </c>
      <c r="T1859" s="74" t="str">
        <f>""</f>
        <v/>
      </c>
      <c r="U1859" s="74" t="str">
        <f>""</f>
        <v/>
      </c>
      <c r="V1859" s="74" t="str">
        <f>""</f>
        <v/>
      </c>
      <c r="W1859" s="74" t="str">
        <f>""</f>
        <v/>
      </c>
      <c r="X1859" s="74" t="str">
        <f>""</f>
        <v/>
      </c>
      <c r="Y1859" s="74" t="str">
        <f>""</f>
        <v/>
      </c>
      <c r="Z1859" s="74" t="str">
        <f>""</f>
        <v/>
      </c>
    </row>
    <row r="1860" spans="1:26" x14ac:dyDescent="0.25">
      <c r="M1860" s="154" t="str">
        <f>""</f>
        <v/>
      </c>
      <c r="N1860" s="74" t="str">
        <f>""</f>
        <v/>
      </c>
      <c r="O1860" s="154" t="s">
        <v>271</v>
      </c>
      <c r="P1860" s="74" t="str">
        <f>""</f>
        <v/>
      </c>
      <c r="Q1860" s="154" t="str">
        <f>""</f>
        <v/>
      </c>
      <c r="R1860" s="74" t="str">
        <f>""</f>
        <v/>
      </c>
      <c r="S1860" s="74" t="str">
        <f>""</f>
        <v/>
      </c>
      <c r="T1860" s="74" t="str">
        <f>""</f>
        <v/>
      </c>
      <c r="U1860" s="74" t="str">
        <f>""</f>
        <v/>
      </c>
      <c r="V1860" s="74" t="str">
        <f>""</f>
        <v/>
      </c>
      <c r="W1860" s="74" t="str">
        <f>""</f>
        <v/>
      </c>
      <c r="X1860" s="74" t="str">
        <f>""</f>
        <v/>
      </c>
      <c r="Y1860" s="74" t="str">
        <f>""</f>
        <v/>
      </c>
      <c r="Z1860" s="74" t="str">
        <f>""</f>
        <v/>
      </c>
    </row>
    <row r="1861" spans="1:26" x14ac:dyDescent="0.25">
      <c r="M1861" s="154" t="str">
        <f>""</f>
        <v/>
      </c>
      <c r="N1861" s="74" t="str">
        <f>""</f>
        <v/>
      </c>
      <c r="O1861" s="154" t="s">
        <v>271</v>
      </c>
      <c r="P1861" s="74" t="str">
        <f>""</f>
        <v/>
      </c>
      <c r="Q1861" s="154" t="str">
        <f>""</f>
        <v/>
      </c>
      <c r="R1861" s="74" t="str">
        <f>""</f>
        <v/>
      </c>
      <c r="S1861" s="74" t="str">
        <f>""</f>
        <v/>
      </c>
      <c r="T1861" s="74" t="str">
        <f>""</f>
        <v/>
      </c>
      <c r="U1861" s="74" t="str">
        <f>""</f>
        <v/>
      </c>
      <c r="V1861" s="74" t="str">
        <f>""</f>
        <v/>
      </c>
      <c r="W1861" s="74" t="str">
        <f>""</f>
        <v/>
      </c>
      <c r="X1861" s="74" t="str">
        <f>""</f>
        <v/>
      </c>
      <c r="Y1861" s="74" t="str">
        <f>""</f>
        <v/>
      </c>
      <c r="Z1861" s="74" t="str">
        <f>""</f>
        <v/>
      </c>
    </row>
    <row r="1862" spans="1:26" x14ac:dyDescent="0.25">
      <c r="M1862" s="154" t="str">
        <f>""</f>
        <v/>
      </c>
      <c r="N1862" s="74" t="str">
        <f>""</f>
        <v/>
      </c>
      <c r="O1862" s="154" t="s">
        <v>271</v>
      </c>
      <c r="P1862" s="74" t="str">
        <f>""</f>
        <v/>
      </c>
      <c r="Q1862" s="154" t="str">
        <f>""</f>
        <v/>
      </c>
      <c r="R1862" s="74" t="str">
        <f>""</f>
        <v/>
      </c>
      <c r="S1862" s="74" t="str">
        <f>""</f>
        <v/>
      </c>
      <c r="T1862" s="74" t="str">
        <f>""</f>
        <v/>
      </c>
      <c r="U1862" s="74" t="str">
        <f>""</f>
        <v/>
      </c>
      <c r="V1862" s="74" t="str">
        <f>""</f>
        <v/>
      </c>
      <c r="W1862" s="74" t="str">
        <f>""</f>
        <v/>
      </c>
      <c r="X1862" s="74" t="str">
        <f>""</f>
        <v/>
      </c>
      <c r="Y1862" s="74" t="str">
        <f>""</f>
        <v/>
      </c>
      <c r="Z1862" s="74" t="str">
        <f>""</f>
        <v/>
      </c>
    </row>
    <row r="1863" spans="1:26" x14ac:dyDescent="0.25">
      <c r="M1863" s="154" t="str">
        <f>""</f>
        <v/>
      </c>
      <c r="N1863" s="74" t="str">
        <f>""</f>
        <v/>
      </c>
      <c r="O1863" s="154" t="s">
        <v>271</v>
      </c>
      <c r="P1863" s="74" t="str">
        <f>""</f>
        <v/>
      </c>
      <c r="Q1863" s="154" t="str">
        <f>""</f>
        <v/>
      </c>
      <c r="R1863" s="74" t="str">
        <f>""</f>
        <v/>
      </c>
      <c r="S1863" s="74" t="str">
        <f>""</f>
        <v/>
      </c>
      <c r="T1863" s="74" t="str">
        <f>""</f>
        <v/>
      </c>
      <c r="U1863" s="74" t="str">
        <f>""</f>
        <v/>
      </c>
      <c r="V1863" s="74" t="str">
        <f>""</f>
        <v/>
      </c>
      <c r="W1863" s="74" t="str">
        <f>""</f>
        <v/>
      </c>
      <c r="X1863" s="74" t="str">
        <f>""</f>
        <v/>
      </c>
      <c r="Y1863" s="74" t="str">
        <f>""</f>
        <v/>
      </c>
      <c r="Z1863" s="74" t="str">
        <f>""</f>
        <v/>
      </c>
    </row>
    <row r="1864" spans="1:26" x14ac:dyDescent="0.25">
      <c r="M1864" s="154" t="str">
        <f>""</f>
        <v/>
      </c>
      <c r="N1864" s="74" t="str">
        <f>""</f>
        <v/>
      </c>
      <c r="O1864" s="154" t="s">
        <v>271</v>
      </c>
      <c r="P1864" s="74" t="str">
        <f>""</f>
        <v/>
      </c>
      <c r="Q1864" s="154" t="str">
        <f>""</f>
        <v/>
      </c>
      <c r="R1864" s="74" t="str">
        <f>""</f>
        <v/>
      </c>
      <c r="S1864" s="74" t="str">
        <f>""</f>
        <v/>
      </c>
      <c r="T1864" s="74" t="str">
        <f>""</f>
        <v/>
      </c>
      <c r="U1864" s="74" t="str">
        <f>""</f>
        <v/>
      </c>
      <c r="V1864" s="74" t="str">
        <f>""</f>
        <v/>
      </c>
      <c r="W1864" s="74" t="str">
        <f>""</f>
        <v/>
      </c>
      <c r="X1864" s="74" t="str">
        <f>""</f>
        <v/>
      </c>
      <c r="Y1864" s="74" t="str">
        <f>""</f>
        <v/>
      </c>
      <c r="Z1864" s="74" t="str">
        <f>""</f>
        <v/>
      </c>
    </row>
    <row r="1865" spans="1:26" x14ac:dyDescent="0.25">
      <c r="M1865" s="154" t="str">
        <f>""</f>
        <v/>
      </c>
      <c r="N1865" s="74" t="str">
        <f>""</f>
        <v/>
      </c>
      <c r="O1865" s="154" t="s">
        <v>271</v>
      </c>
      <c r="P1865" s="74" t="str">
        <f>""</f>
        <v/>
      </c>
      <c r="Q1865" s="154" t="str">
        <f>""</f>
        <v/>
      </c>
      <c r="R1865" s="74" t="str">
        <f>""</f>
        <v/>
      </c>
      <c r="S1865" s="74" t="str">
        <f>""</f>
        <v/>
      </c>
      <c r="T1865" s="74" t="str">
        <f>""</f>
        <v/>
      </c>
      <c r="U1865" s="74" t="str">
        <f>""</f>
        <v/>
      </c>
      <c r="V1865" s="74" t="str">
        <f>""</f>
        <v/>
      </c>
      <c r="W1865" s="74" t="str">
        <f>""</f>
        <v/>
      </c>
      <c r="X1865" s="74" t="str">
        <f>""</f>
        <v/>
      </c>
      <c r="Y1865" s="74" t="str">
        <f>""</f>
        <v/>
      </c>
      <c r="Z1865" s="74" t="str">
        <f>""</f>
        <v/>
      </c>
    </row>
    <row r="1866" spans="1:26" x14ac:dyDescent="0.25">
      <c r="M1866" s="154" t="str">
        <f>""</f>
        <v/>
      </c>
      <c r="N1866" s="74" t="str">
        <f>""</f>
        <v/>
      </c>
      <c r="O1866" s="154" t="s">
        <v>271</v>
      </c>
      <c r="P1866" s="74" t="str">
        <f>""</f>
        <v/>
      </c>
      <c r="Q1866" s="154" t="str">
        <f>""</f>
        <v/>
      </c>
      <c r="R1866" s="74" t="str">
        <f>""</f>
        <v/>
      </c>
      <c r="S1866" s="74" t="str">
        <f>""</f>
        <v/>
      </c>
      <c r="T1866" s="74" t="str">
        <f>""</f>
        <v/>
      </c>
      <c r="U1866" s="74" t="str">
        <f>""</f>
        <v/>
      </c>
      <c r="V1866" s="74" t="str">
        <f>""</f>
        <v/>
      </c>
      <c r="W1866" s="74" t="str">
        <f>""</f>
        <v/>
      </c>
      <c r="X1866" s="74" t="str">
        <f>""</f>
        <v/>
      </c>
      <c r="Y1866" s="74" t="str">
        <f>""</f>
        <v/>
      </c>
      <c r="Z1866" s="74" t="str">
        <f>""</f>
        <v/>
      </c>
    </row>
    <row r="1867" spans="1:26" x14ac:dyDescent="0.25">
      <c r="M1867" s="154" t="str">
        <f>""</f>
        <v/>
      </c>
      <c r="N1867" s="74" t="str">
        <f>""</f>
        <v/>
      </c>
      <c r="O1867" s="154" t="s">
        <v>271</v>
      </c>
      <c r="P1867" s="74" t="str">
        <f>""</f>
        <v/>
      </c>
      <c r="Q1867" s="154" t="str">
        <f>""</f>
        <v/>
      </c>
      <c r="R1867" s="74" t="str">
        <f>""</f>
        <v/>
      </c>
      <c r="S1867" s="74" t="str">
        <f>""</f>
        <v/>
      </c>
      <c r="T1867" s="74" t="str">
        <f>""</f>
        <v/>
      </c>
      <c r="U1867" s="74" t="str">
        <f>""</f>
        <v/>
      </c>
      <c r="V1867" s="74" t="str">
        <f>""</f>
        <v/>
      </c>
      <c r="W1867" s="74" t="str">
        <f>""</f>
        <v/>
      </c>
      <c r="X1867" s="74" t="str">
        <f>""</f>
        <v/>
      </c>
      <c r="Y1867" s="74" t="str">
        <f>""</f>
        <v/>
      </c>
      <c r="Z1867" s="74" t="str">
        <f>""</f>
        <v/>
      </c>
    </row>
    <row r="1868" spans="1:26" x14ac:dyDescent="0.25">
      <c r="M1868" s="154" t="str">
        <f>""</f>
        <v/>
      </c>
      <c r="N1868" s="74" t="str">
        <f>""</f>
        <v/>
      </c>
      <c r="O1868" s="154" t="s">
        <v>271</v>
      </c>
      <c r="P1868" s="74" t="str">
        <f>""</f>
        <v/>
      </c>
      <c r="Q1868" s="154" t="str">
        <f>""</f>
        <v/>
      </c>
      <c r="R1868" s="74" t="str">
        <f>""</f>
        <v/>
      </c>
      <c r="S1868" s="74" t="str">
        <f>""</f>
        <v/>
      </c>
      <c r="T1868" s="74" t="str">
        <f>""</f>
        <v/>
      </c>
      <c r="U1868" s="74" t="str">
        <f>""</f>
        <v/>
      </c>
      <c r="V1868" s="74" t="str">
        <f>""</f>
        <v/>
      </c>
      <c r="W1868" s="74" t="str">
        <f>""</f>
        <v/>
      </c>
      <c r="X1868" s="74" t="str">
        <f>""</f>
        <v/>
      </c>
      <c r="Y1868" s="74" t="str">
        <f>""</f>
        <v/>
      </c>
      <c r="Z1868" s="74" t="str">
        <f>""</f>
        <v/>
      </c>
    </row>
    <row r="1869" spans="1:26" x14ac:dyDescent="0.25">
      <c r="M1869" s="154" t="str">
        <f>""</f>
        <v/>
      </c>
      <c r="N1869" s="74" t="str">
        <f>""</f>
        <v/>
      </c>
      <c r="O1869" s="154" t="s">
        <v>271</v>
      </c>
      <c r="P1869" s="74" t="str">
        <f>""</f>
        <v/>
      </c>
      <c r="Q1869" s="154" t="str">
        <f>""</f>
        <v/>
      </c>
      <c r="R1869" s="74" t="str">
        <f>""</f>
        <v/>
      </c>
      <c r="S1869" s="74" t="str">
        <f>""</f>
        <v/>
      </c>
      <c r="T1869" s="74" t="str">
        <f>""</f>
        <v/>
      </c>
      <c r="U1869" s="74" t="str">
        <f>""</f>
        <v/>
      </c>
      <c r="V1869" s="74" t="str">
        <f>""</f>
        <v/>
      </c>
      <c r="W1869" s="74" t="str">
        <f>""</f>
        <v/>
      </c>
      <c r="X1869" s="74" t="str">
        <f>""</f>
        <v/>
      </c>
      <c r="Y1869" s="74" t="str">
        <f>""</f>
        <v/>
      </c>
      <c r="Z1869" s="74" t="str">
        <f>""</f>
        <v/>
      </c>
    </row>
    <row r="1870" spans="1:26" x14ac:dyDescent="0.25">
      <c r="A1870" s="74">
        <v>197133995</v>
      </c>
      <c r="B1870" s="74" t="s">
        <v>711</v>
      </c>
      <c r="C1870" s="74">
        <v>197133995</v>
      </c>
      <c r="D1870" s="73" t="s">
        <v>514</v>
      </c>
      <c r="E1870" s="123">
        <v>0.6</v>
      </c>
      <c r="F1870" s="123">
        <v>0.70000000000000007</v>
      </c>
      <c r="G1870" s="89">
        <v>1</v>
      </c>
      <c r="H1870" s="50"/>
      <c r="I1870" s="75">
        <v>20</v>
      </c>
      <c r="J1870" s="75">
        <v>0</v>
      </c>
      <c r="L1870" s="74" t="s">
        <v>313</v>
      </c>
      <c r="M1870" s="154">
        <v>197108674</v>
      </c>
      <c r="N1870" s="74" t="s">
        <v>352</v>
      </c>
      <c r="O1870" s="154">
        <v>197119470</v>
      </c>
      <c r="P1870" s="74" t="s">
        <v>317</v>
      </c>
      <c r="Q1870" s="154" t="s">
        <v>342</v>
      </c>
      <c r="R1870" s="74" t="s">
        <v>318</v>
      </c>
      <c r="S1870" s="73" t="s">
        <v>87</v>
      </c>
      <c r="T1870" s="123">
        <v>0.2</v>
      </c>
      <c r="U1870" s="123">
        <v>0.1</v>
      </c>
      <c r="V1870" s="123">
        <v>0.1</v>
      </c>
      <c r="W1870" s="89">
        <v>0</v>
      </c>
      <c r="X1870" s="74" t="str">
        <f>""</f>
        <v/>
      </c>
      <c r="Y1870" s="75">
        <v>20</v>
      </c>
      <c r="Z1870" s="75">
        <v>0</v>
      </c>
    </row>
    <row r="1871" spans="1:26" x14ac:dyDescent="0.25">
      <c r="A1871" s="74">
        <v>162642111</v>
      </c>
      <c r="B1871" s="74" t="s">
        <v>712</v>
      </c>
      <c r="C1871" s="74">
        <v>162642111</v>
      </c>
      <c r="D1871" s="73" t="s">
        <v>514</v>
      </c>
      <c r="E1871" s="123">
        <v>0.6</v>
      </c>
      <c r="F1871" s="123">
        <v>0.70000000000000007</v>
      </c>
      <c r="G1871" s="89">
        <v>1</v>
      </c>
      <c r="H1871" s="50"/>
      <c r="I1871" s="75">
        <v>20</v>
      </c>
      <c r="J1871" s="75">
        <v>0</v>
      </c>
      <c r="L1871" s="74" t="s">
        <v>313</v>
      </c>
      <c r="M1871" s="154">
        <v>162829648</v>
      </c>
      <c r="N1871" s="74" t="s">
        <v>431</v>
      </c>
      <c r="O1871" s="154">
        <v>171746619</v>
      </c>
      <c r="P1871" s="74" t="s">
        <v>355</v>
      </c>
      <c r="Q1871" s="154" t="s">
        <v>342</v>
      </c>
      <c r="R1871" s="154" t="s">
        <v>318</v>
      </c>
      <c r="S1871" s="73" t="s">
        <v>87</v>
      </c>
      <c r="T1871" s="123">
        <v>0.2</v>
      </c>
      <c r="U1871" s="123">
        <v>0.1</v>
      </c>
      <c r="V1871" s="123">
        <v>0.1</v>
      </c>
      <c r="W1871" s="89">
        <v>1</v>
      </c>
      <c r="X1871" s="74" t="s">
        <v>271</v>
      </c>
      <c r="Y1871" s="75">
        <v>20</v>
      </c>
      <c r="Z1871" s="75">
        <v>0</v>
      </c>
    </row>
  </sheetData>
  <autoFilter ref="A2:Z273"/>
  <mergeCells count="13">
    <mergeCell ref="R1:R2"/>
    <mergeCell ref="S1:S2"/>
    <mergeCell ref="T1:V1"/>
    <mergeCell ref="M1:M2"/>
    <mergeCell ref="N1:N2"/>
    <mergeCell ref="O1:O2"/>
    <mergeCell ref="P1:P2"/>
    <mergeCell ref="Q1:Q2"/>
    <mergeCell ref="A1:A2"/>
    <mergeCell ref="B1:B2"/>
    <mergeCell ref="C1:C2"/>
    <mergeCell ref="D1:D2"/>
    <mergeCell ref="E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tabSelected="1" zoomScale="70" zoomScaleNormal="70" workbookViewId="0">
      <pane ySplit="1" topLeftCell="A2" activePane="bottomLeft" state="frozen"/>
      <selection pane="bottomLeft" activeCell="U15" sqref="U15"/>
    </sheetView>
  </sheetViews>
  <sheetFormatPr defaultColWidth="9.140625" defaultRowHeight="12.75" x14ac:dyDescent="0.25"/>
  <cols>
    <col min="1" max="1" width="25" style="6" customWidth="1"/>
    <col min="2" max="2" width="13.85546875" style="6" customWidth="1"/>
    <col min="3" max="3" width="20.140625" style="6" customWidth="1"/>
    <col min="4" max="4" width="18" style="6" customWidth="1"/>
    <col min="5" max="5" width="12.85546875" style="6" bestFit="1" customWidth="1"/>
    <col min="6" max="6" width="13.28515625" style="6" customWidth="1"/>
    <col min="7" max="7" width="10.85546875" style="6" customWidth="1"/>
    <col min="8" max="8" width="12.42578125" style="158" customWidth="1"/>
    <col min="9" max="9" width="10.28515625" style="18" customWidth="1"/>
    <col min="10" max="10" width="13.140625" style="9" customWidth="1"/>
    <col min="11" max="11" width="6.85546875" style="8" customWidth="1"/>
    <col min="12" max="12" width="10.7109375" style="6" customWidth="1"/>
    <col min="13" max="13" width="13.85546875" style="6" customWidth="1"/>
    <col min="14" max="14" width="6.85546875" style="6" customWidth="1"/>
    <col min="15" max="15" width="11.85546875" style="23" customWidth="1"/>
    <col min="16" max="16" width="11.42578125" style="23" customWidth="1"/>
    <col min="17" max="17" width="7.140625" style="5" customWidth="1"/>
    <col min="18" max="18" width="7.140625" style="161" customWidth="1"/>
    <col min="19" max="20" width="7.140625" style="27" customWidth="1"/>
    <col min="21" max="21" width="13.140625" style="6" customWidth="1"/>
    <col min="22" max="22" width="10.140625" style="41" customWidth="1"/>
    <col min="23" max="23" width="8.5703125" style="29" customWidth="1"/>
    <col min="24" max="24" width="11.7109375" style="43" customWidth="1"/>
    <col min="25" max="25" width="8.7109375" style="6" customWidth="1"/>
    <col min="26" max="26" width="7" style="52" customWidth="1"/>
    <col min="27" max="27" width="7.85546875" style="6" customWidth="1"/>
    <col min="28" max="28" width="6.5703125" style="52" customWidth="1"/>
    <col min="29" max="29" width="7.85546875" style="29" customWidth="1"/>
    <col min="30" max="30" width="6.7109375" style="29" customWidth="1"/>
    <col min="31" max="31" width="18.85546875" style="57" bestFit="1" customWidth="1"/>
    <col min="32" max="32" width="11.7109375" style="7" bestFit="1" customWidth="1"/>
    <col min="33" max="33" width="13.5703125" style="8" customWidth="1"/>
    <col min="34" max="45" width="10.28515625" style="9" bestFit="1" customWidth="1"/>
    <col min="46" max="46" width="11.7109375" style="66" customWidth="1"/>
    <col min="47" max="48" width="12.42578125" style="18" bestFit="1" customWidth="1"/>
    <col min="49" max="51" width="11.7109375" style="18" bestFit="1" customWidth="1"/>
    <col min="52" max="52" width="12.28515625" style="18" customWidth="1"/>
    <col min="53" max="53" width="14.140625" style="18" customWidth="1"/>
    <col min="54" max="55" width="11.42578125" style="18" bestFit="1" customWidth="1"/>
    <col min="56" max="56" width="12.42578125" style="18" bestFit="1" customWidth="1"/>
    <col min="57" max="57" width="12.7109375" style="18" customWidth="1"/>
    <col min="58" max="58" width="14.5703125" style="66" customWidth="1"/>
    <col min="59" max="59" width="12.28515625" style="66" customWidth="1"/>
    <col min="60" max="60" width="14.140625" style="66" bestFit="1" customWidth="1"/>
    <col min="61" max="61" width="13.42578125" style="18" bestFit="1" customWidth="1"/>
    <col min="62" max="62" width="14" style="71" bestFit="1" customWidth="1"/>
    <col min="63" max="63" width="13.5703125" style="4" bestFit="1" customWidth="1"/>
    <col min="64" max="64" width="15.140625" style="4" bestFit="1" customWidth="1"/>
    <col min="65" max="65" width="17.85546875" style="116" bestFit="1" customWidth="1"/>
    <col min="66" max="66" width="16.140625" style="4" bestFit="1" customWidth="1"/>
    <col min="67" max="67" width="12.42578125" style="4" bestFit="1" customWidth="1"/>
    <col min="68" max="68" width="9.85546875" style="4" bestFit="1" customWidth="1"/>
    <col min="69" max="16384" width="9.140625" style="4"/>
  </cols>
  <sheetData>
    <row r="1" spans="1:65" ht="63.75" x14ac:dyDescent="0.25">
      <c r="A1" s="1" t="s">
        <v>2</v>
      </c>
      <c r="B1" s="16" t="s">
        <v>34</v>
      </c>
      <c r="C1" s="28" t="s">
        <v>62</v>
      </c>
      <c r="D1" s="1" t="s">
        <v>1</v>
      </c>
      <c r="E1" s="69" t="s">
        <v>63</v>
      </c>
      <c r="F1" s="28" t="s">
        <v>64</v>
      </c>
      <c r="G1" s="28"/>
      <c r="H1" s="17" t="s">
        <v>35</v>
      </c>
      <c r="I1" s="17" t="s">
        <v>3</v>
      </c>
      <c r="J1" s="21" t="s">
        <v>24</v>
      </c>
      <c r="K1" s="2" t="s">
        <v>37</v>
      </c>
      <c r="L1" s="1" t="s">
        <v>36</v>
      </c>
      <c r="M1" s="1" t="s">
        <v>4</v>
      </c>
      <c r="N1" s="19" t="s">
        <v>26</v>
      </c>
      <c r="O1" s="22" t="s">
        <v>23</v>
      </c>
      <c r="P1" s="24" t="s">
        <v>21</v>
      </c>
      <c r="Q1" s="20" t="s">
        <v>38</v>
      </c>
      <c r="R1" s="118" t="s">
        <v>263</v>
      </c>
      <c r="S1" s="26" t="s">
        <v>264</v>
      </c>
      <c r="T1" s="26" t="s">
        <v>252</v>
      </c>
      <c r="U1" s="1" t="s">
        <v>5</v>
      </c>
      <c r="V1" s="40" t="s">
        <v>6</v>
      </c>
      <c r="W1" s="28" t="s">
        <v>22</v>
      </c>
      <c r="X1" s="42" t="s">
        <v>7</v>
      </c>
      <c r="Y1" s="16" t="s">
        <v>30</v>
      </c>
      <c r="Z1" s="51" t="s">
        <v>31</v>
      </c>
      <c r="AA1" s="16" t="s">
        <v>19</v>
      </c>
      <c r="AB1" s="51" t="s">
        <v>31</v>
      </c>
      <c r="AC1" s="28" t="s">
        <v>20</v>
      </c>
      <c r="AD1" s="28" t="s">
        <v>31</v>
      </c>
      <c r="AE1" s="56" t="s">
        <v>8</v>
      </c>
      <c r="AF1" s="3" t="s">
        <v>0</v>
      </c>
      <c r="AG1" s="2" t="s">
        <v>9</v>
      </c>
      <c r="AH1" s="63">
        <v>1</v>
      </c>
      <c r="AI1" s="63">
        <v>2</v>
      </c>
      <c r="AJ1" s="63">
        <v>3</v>
      </c>
      <c r="AK1" s="63">
        <v>4</v>
      </c>
      <c r="AL1" s="63">
        <v>5</v>
      </c>
      <c r="AM1" s="63">
        <v>6</v>
      </c>
      <c r="AN1" s="63">
        <v>7</v>
      </c>
      <c r="AO1" s="63">
        <v>8</v>
      </c>
      <c r="AP1" s="63">
        <v>9</v>
      </c>
      <c r="AQ1" s="63">
        <v>10</v>
      </c>
      <c r="AR1" s="63">
        <v>11</v>
      </c>
      <c r="AS1" s="63">
        <v>12</v>
      </c>
      <c r="AT1" s="65">
        <v>1</v>
      </c>
      <c r="AU1" s="64">
        <v>2</v>
      </c>
      <c r="AV1" s="64">
        <v>3</v>
      </c>
      <c r="AW1" s="64">
        <v>4</v>
      </c>
      <c r="AX1" s="64">
        <v>5</v>
      </c>
      <c r="AY1" s="64">
        <v>6</v>
      </c>
      <c r="AZ1" s="64">
        <v>7</v>
      </c>
      <c r="BA1" s="64">
        <v>8</v>
      </c>
      <c r="BB1" s="64">
        <v>9</v>
      </c>
      <c r="BC1" s="64">
        <v>10</v>
      </c>
      <c r="BD1" s="64">
        <v>11</v>
      </c>
      <c r="BE1" s="64">
        <v>12</v>
      </c>
      <c r="BF1" s="67" t="s">
        <v>60</v>
      </c>
      <c r="BG1" s="67" t="s">
        <v>61</v>
      </c>
      <c r="BH1" s="67"/>
      <c r="BI1" s="17" t="s">
        <v>10</v>
      </c>
      <c r="BJ1" s="71">
        <f ca="1">VALUE(TODAY())</f>
        <v>43976</v>
      </c>
    </row>
    <row r="2" spans="1:65" s="59" customFormat="1" ht="38.25" x14ac:dyDescent="0.25">
      <c r="A2" s="10" t="s">
        <v>39</v>
      </c>
      <c r="B2" s="31" t="str">
        <f t="shared" ref="B2:B7" si="0">TRIM(RIGHT(A2,LEN(A2)-FIND("HANARO/",A2,1)-6))</f>
        <v>HO</v>
      </c>
      <c r="C2" s="68" t="str">
        <f>VALUE(LEFT(A2,FIND("/",A2)-1))&amp;RIGHT(A2,LEN(A2)-FIND("/",A2)+1)</f>
        <v>252/HĐTP-B/VPBS/HANARO/HO</v>
      </c>
      <c r="D2" s="14" t="s">
        <v>1088</v>
      </c>
      <c r="E2" s="15" t="s">
        <v>1093</v>
      </c>
      <c r="F2" s="68">
        <f>VLOOKUP(C2,'CTV + HĐ'!$A$2:$C$1048576,3,0)</f>
        <v>12985114</v>
      </c>
      <c r="G2" s="68" t="str">
        <f>VLOOKUP(C2,'CTV + HĐ'!$A$2:$C$1048576,2,0)</f>
        <v>Nguyễn Thị Ngọc Minh</v>
      </c>
      <c r="H2" s="157">
        <v>42228</v>
      </c>
      <c r="I2" s="39" t="s">
        <v>1085</v>
      </c>
      <c r="J2" s="32">
        <f>IF(WEEKDAY(DATEVALUE(RIGHT(TRIM(SUBSTITUTE(I2,".","/")),10)),1)=7,DATEVALUE(RIGHT(TRIM(SUBSTITUTE(I2,".","/")),10))-1,IF(WEEKDAY(DATEVALUE(RIGHT(TRIM(SUBSTITUTE(I2,".","/")),10)),1)=1,DATEVALUE(RIGHT(TRIM(SUBSTITUTE(I2,".","/")),10))-2,DATEVALUE(RIGHT(TRIM(SUBSTITUTE(I2,".","/")),10))))</f>
        <v>42573</v>
      </c>
      <c r="K2" s="13">
        <v>130</v>
      </c>
      <c r="L2" s="13">
        <v>1000000</v>
      </c>
      <c r="M2" s="33">
        <f t="shared" ref="M2:M7" si="1">K2*L2</f>
        <v>130000000</v>
      </c>
      <c r="N2" s="14">
        <v>12</v>
      </c>
      <c r="O2" s="58">
        <v>42573</v>
      </c>
      <c r="P2" s="34">
        <f>WORKDAY.INTL(H2,NETWORKDAYS.INTL(H2,IF(EDATE(H2,N2)&gt;J2,J2,EDATE(H2,N2))-1,1,holiday!$A$2:$A$120),1,holiday!$A$2:$A$120)</f>
        <v>42573</v>
      </c>
      <c r="Q2" s="35">
        <f t="shared" ref="Q2:Q7" si="2">O2-H2</f>
        <v>345</v>
      </c>
      <c r="R2" s="160">
        <v>8.19</v>
      </c>
      <c r="S2" s="131">
        <v>8.19</v>
      </c>
      <c r="T2" s="11">
        <f>R2-S2</f>
        <v>0</v>
      </c>
      <c r="U2" s="14" t="s">
        <v>1095</v>
      </c>
      <c r="V2" s="41">
        <f>P2</f>
        <v>42573</v>
      </c>
      <c r="W2" s="36">
        <f t="shared" ref="W2:W7" si="3">V2-H2</f>
        <v>345</v>
      </c>
      <c r="X2" s="129">
        <f>O2-P2</f>
        <v>0</v>
      </c>
      <c r="Y2" s="37">
        <f>ROUNDDOWN(DATEDIF(H2,V2,"m")/3,0)</f>
        <v>3</v>
      </c>
      <c r="Z2" s="153">
        <v>8.08</v>
      </c>
      <c r="AA2" s="37">
        <f>DATEDIF(H2,V2,"m")-Y2*3</f>
        <v>2</v>
      </c>
      <c r="AB2" s="153">
        <v>4.9799999999999995</v>
      </c>
      <c r="AC2" s="36">
        <f>V2-EDATE(H2,Y2*3+AA2)</f>
        <v>10</v>
      </c>
      <c r="AD2" s="132">
        <v>0.5</v>
      </c>
      <c r="AE2" s="25">
        <f t="shared" ref="AE2:AE7" si="4">IF(V2=O2,ROUND((ROUND(M2*R2/100*W2/365,0)+M2)/(1-0.1%),0),ROUND((ROUND(M2*(EDATE(H2,Y2*3)-H2)*Z2/100/365,0)+ROUND(M2*(EDATE(H2,Y2*3+AA2)-(EDATE(H2,Y2*3)))*AB2/100/365,0)+ROUND(M2*(V2-EDATE(H2,Y2*3+AA2))*AD2/100/365,0)+M2)/(1-0.1%),0))</f>
        <v>140203807</v>
      </c>
      <c r="AF2" s="12">
        <f t="shared" ref="AF2:AF7" si="5">ROUND(AE2*0.1%,0)</f>
        <v>140204</v>
      </c>
      <c r="AG2" s="37">
        <f t="shared" ref="AG2:AG7" si="6">AE2-AF2</f>
        <v>140063603</v>
      </c>
      <c r="AH2" s="70">
        <f t="shared" ref="AH2:AH7" si="7">IF($V2&gt;EDATE($H2,AH$1),EDATE($H2,AH$1),$V2)</f>
        <v>42259</v>
      </c>
      <c r="AI2" s="70">
        <f t="shared" ref="AI2:AS2" si="8">IF(OR(IF($V2&gt;EDATE($H2,AI$1),EDATE($H2,AI$1),$V2)=AH2,AH2=""),"",IF($V2&gt;EDATE($H2,AI$1),EDATE($H2,AI$1),$V2))</f>
        <v>42289</v>
      </c>
      <c r="AJ2" s="70">
        <f t="shared" si="8"/>
        <v>42320</v>
      </c>
      <c r="AK2" s="70">
        <f t="shared" si="8"/>
        <v>42350</v>
      </c>
      <c r="AL2" s="70">
        <f t="shared" si="8"/>
        <v>42381</v>
      </c>
      <c r="AM2" s="70">
        <f t="shared" si="8"/>
        <v>42412</v>
      </c>
      <c r="AN2" s="70">
        <f t="shared" si="8"/>
        <v>42441</v>
      </c>
      <c r="AO2" s="70">
        <f t="shared" si="8"/>
        <v>42472</v>
      </c>
      <c r="AP2" s="70">
        <f t="shared" si="8"/>
        <v>42502</v>
      </c>
      <c r="AQ2" s="70">
        <f t="shared" si="8"/>
        <v>42533</v>
      </c>
      <c r="AR2" s="70">
        <f t="shared" si="8"/>
        <v>42563</v>
      </c>
      <c r="AS2" s="70">
        <f t="shared" si="8"/>
        <v>42573</v>
      </c>
      <c r="AT2" s="25">
        <f t="shared" ref="AT2:AT7" si="9">IF(ISERR(ROUND((AH2-H2)/365*$R2/100*$M2,0)),"",ROUND((AH2-H2)/365*$R2/100*$M2,0))</f>
        <v>904266</v>
      </c>
      <c r="AU2" s="25">
        <f t="shared" ref="AU2:AU7" si="10">IF(ISERR(ROUND((AI2-AH2)/365*$R2/100*$M2,0)),"",ROUND((AI2-AH2)/365*$R2/100*$M2,0))</f>
        <v>875096</v>
      </c>
      <c r="AV2" s="25">
        <f t="shared" ref="AV2:AV7" si="11">IF(ISERR(ROUND((AJ2-AI2)/365*$R2/100*$M2,0)),"",ROUND((AJ2-AI2)/365*$R2/100*$M2,0))</f>
        <v>904266</v>
      </c>
      <c r="AW2" s="25">
        <f t="shared" ref="AW2:AW7" si="12">IF(ISERR(ROUND((AK2-AJ2)/365*$R2/100*$M2,0)),"",ROUND((AK2-AJ2)/365*$R2/100*$M2,0))</f>
        <v>875096</v>
      </c>
      <c r="AX2" s="25">
        <f t="shared" ref="AX2:AX7" si="13">IF(ISERR(ROUND((AL2-AK2)/365*$R2/100*$M2,0)),"",ROUND((AL2-AK2)/365*$R2/100*$M2,0))</f>
        <v>904266</v>
      </c>
      <c r="AY2" s="25">
        <f t="shared" ref="AY2:AY7" si="14">IF(ISERR(ROUND((AM2-AL2)/365*$R2/100*$M2,0)),"",ROUND((AM2-AL2)/365*$R2/100*$M2,0))</f>
        <v>904266</v>
      </c>
      <c r="AZ2" s="25">
        <f t="shared" ref="AZ2:AZ7" si="15">IF(ISERR(ROUND((AN2-AM2)/365*$R2/100*$M2,0)),"",ROUND((AN2-AM2)/365*$R2/100*$M2,0))</f>
        <v>845926</v>
      </c>
      <c r="BA2" s="25">
        <f t="shared" ref="BA2:BA7" si="16">IF(ISERR(ROUND((AO2-AN2)/365*$R2/100*$M2,0)),"",ROUND((AO2-AN2)/365*$R2/100*$M2,0))</f>
        <v>904266</v>
      </c>
      <c r="BB2" s="25">
        <f t="shared" ref="BB2:BB7" si="17">IF(ISERR(ROUND((AP2-AO2)/365*$R2/100*$M2,0)),"",ROUND((AP2-AO2)/365*$R2/100*$M2,0))</f>
        <v>875096</v>
      </c>
      <c r="BC2" s="25">
        <f t="shared" ref="BC2:BC7" si="18">IF(ISERR(ROUND((AQ2-AP2)/365*$R2/100*$M2,0)),"",ROUND((AQ2-AP2)/365*$R2/100*$M2,0))</f>
        <v>904266</v>
      </c>
      <c r="BD2" s="25">
        <f t="shared" ref="BD2:BE7" si="19">IF(ISERR(ROUND((AR2-AQ2)/365*$R2/100*$M2,0)),"",ROUND((AR2-AQ2)/365*$R2/100*$M2,0))</f>
        <v>875096</v>
      </c>
      <c r="BE2" s="25">
        <f t="shared" si="19"/>
        <v>291699</v>
      </c>
      <c r="BF2" s="25">
        <f t="array" aca="1" ref="BF2" ca="1">SUM(IF(AH2:AS2&lt;TODAY(),AT2:BE2))</f>
        <v>10063605</v>
      </c>
      <c r="BG2" s="25">
        <f t="array" aca="1" ref="BG2" ca="1">SUM(IF(AH2:AS2=TODAY(),AT2:BE2))</f>
        <v>0</v>
      </c>
      <c r="BH2" s="25"/>
      <c r="BI2" s="38"/>
      <c r="BJ2" s="72"/>
      <c r="BK2" s="140">
        <f>AG2-M2</f>
        <v>10063603</v>
      </c>
      <c r="BM2" s="165"/>
    </row>
    <row r="3" spans="1:65" s="59" customFormat="1" ht="38.25" x14ac:dyDescent="0.25">
      <c r="A3" s="10" t="s">
        <v>40</v>
      </c>
      <c r="B3" s="31" t="str">
        <f t="shared" si="0"/>
        <v>HO</v>
      </c>
      <c r="C3" s="68" t="str">
        <f t="shared" ref="C3:C7" si="20">VALUE(LEFT(A3,FIND("/",A3)-1))&amp;RIGHT(A3,LEN(A3)-FIND("/",A3)+1)</f>
        <v>307/HĐTP-B/VPBS/HANARO/HO</v>
      </c>
      <c r="D3" s="14" t="s">
        <v>1089</v>
      </c>
      <c r="E3" s="15"/>
      <c r="F3" s="68">
        <f>VLOOKUP(C3,'CTV + HĐ'!$A$2:$C$1048576,3,0)</f>
        <v>13536613</v>
      </c>
      <c r="G3" s="68" t="str">
        <f>VLOOKUP(C3,'CTV + HĐ'!$A$2:$C$1048576,2,0)</f>
        <v>Nguyễn Văn An</v>
      </c>
      <c r="H3" s="157">
        <v>42242</v>
      </c>
      <c r="I3" s="39" t="s">
        <v>1086</v>
      </c>
      <c r="J3" s="32">
        <f>IF(WEEKDAY(DATEVALUE(RIGHT(TRIM(SUBSTITUTE(I3,".","/")),10)),1)=7,DATEVALUE(RIGHT(TRIM(SUBSTITUTE(I3,".","/")),10))-1,IF(WEEKDAY(DATEVALUE(RIGHT(TRIM(SUBSTITUTE(I3,".","/")),10)),1)=1,DATEVALUE(RIGHT(TRIM(SUBSTITUTE(I3,".","/")),10))-2,DATEVALUE(RIGHT(TRIM(SUBSTITUTE(I3,".","/")),10))))</f>
        <v>42545</v>
      </c>
      <c r="K3" s="13">
        <v>1000</v>
      </c>
      <c r="L3" s="13">
        <v>1000000</v>
      </c>
      <c r="M3" s="33">
        <f t="shared" si="1"/>
        <v>1000000000</v>
      </c>
      <c r="N3" s="14">
        <v>3</v>
      </c>
      <c r="O3" s="58">
        <v>42334</v>
      </c>
      <c r="P3" s="34">
        <f>WORKDAY.INTL(H3,NETWORKDAYS.INTL(H3,IF(EDATE(H3,N3)&gt;J3,J3,EDATE(H3,N3))-1,1,holiday!$A$2:$A$120),1,holiday!$A$2:$A$120)</f>
        <v>42334</v>
      </c>
      <c r="Q3" s="35">
        <f t="shared" si="2"/>
        <v>92</v>
      </c>
      <c r="R3" s="160">
        <v>6.370000000000001</v>
      </c>
      <c r="S3" s="131">
        <v>6.37</v>
      </c>
      <c r="T3" s="11">
        <f t="shared" ref="T3:T7" si="21">R3-S3</f>
        <v>0</v>
      </c>
      <c r="U3" s="14" t="s">
        <v>1096</v>
      </c>
      <c r="V3" s="41">
        <v>42334</v>
      </c>
      <c r="W3" s="36">
        <f t="shared" si="3"/>
        <v>92</v>
      </c>
      <c r="X3" s="129">
        <f t="shared" ref="X3:X7" si="22">O3-P3</f>
        <v>0</v>
      </c>
      <c r="Y3" s="37">
        <f t="shared" ref="Y3:Y7" si="23">ROUNDDOWN(DATEDIF(H3,V3,"m")/3,0)</f>
        <v>1</v>
      </c>
      <c r="Z3" s="153">
        <v>6.4000000000000012</v>
      </c>
      <c r="AA3" s="37">
        <f t="shared" ref="AA3:AA7" si="24">DATEDIF(H3,V3,"m")-Y3*3</f>
        <v>0</v>
      </c>
      <c r="AB3" s="153">
        <v>0.40000000000000124</v>
      </c>
      <c r="AC3" s="36">
        <f t="shared" ref="AC3:AC7" si="25">V3-EDATE(H3,Y3*3+AA3)</f>
        <v>0</v>
      </c>
      <c r="AD3" s="132">
        <v>0</v>
      </c>
      <c r="AE3" s="25">
        <f t="shared" si="4"/>
        <v>1017072963</v>
      </c>
      <c r="AF3" s="12">
        <f t="shared" si="5"/>
        <v>1017073</v>
      </c>
      <c r="AG3" s="37">
        <f t="shared" si="6"/>
        <v>1016055890</v>
      </c>
      <c r="AH3" s="70">
        <f t="shared" si="7"/>
        <v>42273</v>
      </c>
      <c r="AI3" s="70">
        <f t="shared" ref="AI3:AS3" si="26">IF(OR(IF($V3&gt;EDATE($H3,AI$1),EDATE($H3,AI$1),$V3)=AH3,AH3=""),"",IF($V3&gt;EDATE($H3,AI$1),EDATE($H3,AI$1),$V3))</f>
        <v>42303</v>
      </c>
      <c r="AJ3" s="70">
        <f t="shared" si="26"/>
        <v>42334</v>
      </c>
      <c r="AK3" s="70" t="str">
        <f t="shared" si="26"/>
        <v/>
      </c>
      <c r="AL3" s="70" t="str">
        <f t="shared" si="26"/>
        <v/>
      </c>
      <c r="AM3" s="70" t="str">
        <f t="shared" si="26"/>
        <v/>
      </c>
      <c r="AN3" s="70" t="str">
        <f t="shared" si="26"/>
        <v/>
      </c>
      <c r="AO3" s="70" t="str">
        <f t="shared" si="26"/>
        <v/>
      </c>
      <c r="AP3" s="70" t="str">
        <f t="shared" si="26"/>
        <v/>
      </c>
      <c r="AQ3" s="70" t="str">
        <f t="shared" si="26"/>
        <v/>
      </c>
      <c r="AR3" s="70" t="str">
        <f t="shared" si="26"/>
        <v/>
      </c>
      <c r="AS3" s="70" t="str">
        <f t="shared" si="26"/>
        <v/>
      </c>
      <c r="AT3" s="25">
        <f t="shared" si="9"/>
        <v>5410137</v>
      </c>
      <c r="AU3" s="25">
        <f t="shared" si="10"/>
        <v>5235616</v>
      </c>
      <c r="AV3" s="25">
        <f t="shared" si="11"/>
        <v>5410137</v>
      </c>
      <c r="AW3" s="25" t="str">
        <f t="shared" si="12"/>
        <v/>
      </c>
      <c r="AX3" s="25" t="str">
        <f t="shared" si="13"/>
        <v/>
      </c>
      <c r="AY3" s="25" t="str">
        <f t="shared" si="14"/>
        <v/>
      </c>
      <c r="AZ3" s="25" t="str">
        <f t="shared" si="15"/>
        <v/>
      </c>
      <c r="BA3" s="25" t="str">
        <f t="shared" si="16"/>
        <v/>
      </c>
      <c r="BB3" s="25" t="str">
        <f t="shared" si="17"/>
        <v/>
      </c>
      <c r="BC3" s="25" t="str">
        <f t="shared" si="18"/>
        <v/>
      </c>
      <c r="BD3" s="25" t="str">
        <f t="shared" si="19"/>
        <v/>
      </c>
      <c r="BE3" s="25" t="str">
        <f t="shared" ref="BE3:BE4" si="27">IF(ISERR(ROUND((AS3-AR3)/365*$R3/100*$M3,0)),"",ROUND((AS3-AR3)/365*$R3/100*$M3,0))</f>
        <v/>
      </c>
      <c r="BF3" s="25">
        <f t="array" aca="1" ref="BF3" ca="1">SUM(IF(AH3:AS3&lt;TODAY(),AT3:BE3))</f>
        <v>16055890</v>
      </c>
      <c r="BG3" s="25">
        <f t="array" aca="1" ref="BG3" ca="1">SUM(IF(AH3:AS3=TODAY(),AT3:BE3))</f>
        <v>0</v>
      </c>
      <c r="BH3" s="25" t="s">
        <v>227</v>
      </c>
      <c r="BI3" s="38" t="s">
        <v>228</v>
      </c>
      <c r="BJ3" s="72"/>
      <c r="BK3" s="140">
        <f t="shared" ref="BK3:BK7" si="28">AG3-M3</f>
        <v>16055890</v>
      </c>
      <c r="BM3" s="165"/>
    </row>
    <row r="4" spans="1:65" s="59" customFormat="1" ht="38.25" x14ac:dyDescent="0.25">
      <c r="A4" s="10" t="s">
        <v>41</v>
      </c>
      <c r="B4" s="31" t="str">
        <f t="shared" si="0"/>
        <v>HO</v>
      </c>
      <c r="C4" s="68" t="str">
        <f t="shared" si="20"/>
        <v>309/HĐTP-B/VPBS/HANARO/HO</v>
      </c>
      <c r="D4" s="14" t="s">
        <v>1089</v>
      </c>
      <c r="E4" s="15"/>
      <c r="F4" s="68">
        <f>VLOOKUP(C4,'CTV + HĐ'!$A$2:$C$1048576,3,0)</f>
        <v>13536613</v>
      </c>
      <c r="G4" s="68" t="str">
        <f>VLOOKUP(C4,'CTV + HĐ'!$A$2:$C$1048576,2,0)</f>
        <v>Nguyễn Văn An</v>
      </c>
      <c r="H4" s="157">
        <v>42242</v>
      </c>
      <c r="I4" s="39" t="s">
        <v>1086</v>
      </c>
      <c r="J4" s="32">
        <f t="shared" ref="J4:J7" si="29">IF(WEEKDAY(DATEVALUE(RIGHT(TRIM(SUBSTITUTE(I4,".","/")),10)),1)=7,DATEVALUE(RIGHT(TRIM(SUBSTITUTE(I4,".","/")),10))-1,IF(WEEKDAY(DATEVALUE(RIGHT(TRIM(SUBSTITUTE(I4,".","/")),10)),1)=1,DATEVALUE(RIGHT(TRIM(SUBSTITUTE(I4,".","/")),10))-2,DATEVALUE(RIGHT(TRIM(SUBSTITUTE(I4,".","/")),10))))</f>
        <v>42545</v>
      </c>
      <c r="K4" s="13">
        <v>700</v>
      </c>
      <c r="L4" s="13">
        <v>1000000</v>
      </c>
      <c r="M4" s="33">
        <f t="shared" si="1"/>
        <v>700000000</v>
      </c>
      <c r="N4" s="14">
        <v>3</v>
      </c>
      <c r="O4" s="58">
        <v>42334</v>
      </c>
      <c r="P4" s="34">
        <f>WORKDAY.INTL(H4,NETWORKDAYS.INTL(H4,IF(EDATE(H4,N4)&gt;J4,J4,EDATE(H4,N4))-1,1,holiday!$A$2:$A$120),1,holiday!$A$2:$A$120)</f>
        <v>42334</v>
      </c>
      <c r="Q4" s="35">
        <f t="shared" si="2"/>
        <v>92</v>
      </c>
      <c r="R4" s="160">
        <v>6.370000000000001</v>
      </c>
      <c r="S4" s="131">
        <v>6.37</v>
      </c>
      <c r="T4" s="11">
        <f t="shared" si="21"/>
        <v>0</v>
      </c>
      <c r="U4" s="14" t="s">
        <v>1097</v>
      </c>
      <c r="V4" s="41">
        <v>42334</v>
      </c>
      <c r="W4" s="36">
        <f t="shared" si="3"/>
        <v>92</v>
      </c>
      <c r="X4" s="129">
        <f t="shared" si="22"/>
        <v>0</v>
      </c>
      <c r="Y4" s="37">
        <f t="shared" si="23"/>
        <v>1</v>
      </c>
      <c r="Z4" s="153">
        <v>6.4000000000000012</v>
      </c>
      <c r="AA4" s="37">
        <f t="shared" si="24"/>
        <v>0</v>
      </c>
      <c r="AB4" s="153">
        <v>0.40000000000000124</v>
      </c>
      <c r="AC4" s="36">
        <f t="shared" si="25"/>
        <v>0</v>
      </c>
      <c r="AD4" s="132">
        <v>0</v>
      </c>
      <c r="AE4" s="25">
        <f t="shared" si="4"/>
        <v>711951074</v>
      </c>
      <c r="AF4" s="12">
        <f t="shared" si="5"/>
        <v>711951</v>
      </c>
      <c r="AG4" s="37">
        <f t="shared" si="6"/>
        <v>711239123</v>
      </c>
      <c r="AH4" s="70">
        <f t="shared" si="7"/>
        <v>42273</v>
      </c>
      <c r="AI4" s="70">
        <f t="shared" ref="AI4:AS4" si="30">IF(OR(IF($V4&gt;EDATE($H4,AI$1),EDATE($H4,AI$1),$V4)=AH4,AH4=""),"",IF($V4&gt;EDATE($H4,AI$1),EDATE($H4,AI$1),$V4))</f>
        <v>42303</v>
      </c>
      <c r="AJ4" s="70">
        <f t="shared" si="30"/>
        <v>42334</v>
      </c>
      <c r="AK4" s="70" t="str">
        <f t="shared" si="30"/>
        <v/>
      </c>
      <c r="AL4" s="70" t="str">
        <f t="shared" si="30"/>
        <v/>
      </c>
      <c r="AM4" s="70" t="str">
        <f t="shared" si="30"/>
        <v/>
      </c>
      <c r="AN4" s="70" t="str">
        <f t="shared" si="30"/>
        <v/>
      </c>
      <c r="AO4" s="70" t="str">
        <f t="shared" si="30"/>
        <v/>
      </c>
      <c r="AP4" s="70" t="str">
        <f t="shared" si="30"/>
        <v/>
      </c>
      <c r="AQ4" s="70" t="str">
        <f t="shared" si="30"/>
        <v/>
      </c>
      <c r="AR4" s="70" t="str">
        <f t="shared" si="30"/>
        <v/>
      </c>
      <c r="AS4" s="70" t="str">
        <f t="shared" si="30"/>
        <v/>
      </c>
      <c r="AT4" s="25">
        <f t="shared" si="9"/>
        <v>3787096</v>
      </c>
      <c r="AU4" s="25">
        <f t="shared" si="10"/>
        <v>3664932</v>
      </c>
      <c r="AV4" s="25">
        <f t="shared" si="11"/>
        <v>3787096</v>
      </c>
      <c r="AW4" s="25" t="str">
        <f t="shared" si="12"/>
        <v/>
      </c>
      <c r="AX4" s="25" t="str">
        <f t="shared" si="13"/>
        <v/>
      </c>
      <c r="AY4" s="25" t="str">
        <f t="shared" si="14"/>
        <v/>
      </c>
      <c r="AZ4" s="25" t="str">
        <f t="shared" si="15"/>
        <v/>
      </c>
      <c r="BA4" s="25" t="str">
        <f t="shared" si="16"/>
        <v/>
      </c>
      <c r="BB4" s="25" t="str">
        <f t="shared" si="17"/>
        <v/>
      </c>
      <c r="BC4" s="25" t="str">
        <f t="shared" si="18"/>
        <v/>
      </c>
      <c r="BD4" s="25" t="str">
        <f t="shared" si="19"/>
        <v/>
      </c>
      <c r="BE4" s="25" t="str">
        <f t="shared" si="27"/>
        <v/>
      </c>
      <c r="BF4" s="25">
        <f t="array" aca="1" ref="BF4" ca="1">SUM(IF(AH4:AS4&lt;TODAY(),AT4:BE4))</f>
        <v>11239124</v>
      </c>
      <c r="BG4" s="25">
        <f t="array" aca="1" ref="BG4" ca="1">SUM(IF(AH4:AS4=TODAY(),AT4:BE4))</f>
        <v>0</v>
      </c>
      <c r="BH4" s="25" t="s">
        <v>227</v>
      </c>
      <c r="BI4" s="38" t="s">
        <v>228</v>
      </c>
      <c r="BJ4" s="72"/>
      <c r="BK4" s="140">
        <f t="shared" si="28"/>
        <v>11239123</v>
      </c>
      <c r="BM4" s="165"/>
    </row>
    <row r="5" spans="1:65" s="59" customFormat="1" ht="51" x14ac:dyDescent="0.25">
      <c r="A5" s="14" t="s">
        <v>42</v>
      </c>
      <c r="B5" s="31" t="str">
        <f t="shared" si="0"/>
        <v>HO</v>
      </c>
      <c r="C5" s="68" t="str">
        <f t="shared" si="20"/>
        <v>338/HĐTP-B/VPBS/HANARO/HO</v>
      </c>
      <c r="D5" s="14" t="s">
        <v>1090</v>
      </c>
      <c r="E5" s="15" t="s">
        <v>1092</v>
      </c>
      <c r="F5" s="68">
        <f>VLOOKUP(C5,'CTV + HĐ'!$A$2:$C$1048576,3,0)</f>
        <v>12130562</v>
      </c>
      <c r="G5" s="68" t="str">
        <f>VLOOKUP(C5,'CTV + HĐ'!$A$2:$C$1048576,2,0)</f>
        <v>Lê Thị Bích Ngọc</v>
      </c>
      <c r="H5" s="157">
        <v>42255</v>
      </c>
      <c r="I5" s="39" t="s">
        <v>1087</v>
      </c>
      <c r="J5" s="32">
        <f t="shared" si="29"/>
        <v>42606</v>
      </c>
      <c r="K5" s="13">
        <v>700</v>
      </c>
      <c r="L5" s="13">
        <v>1000000</v>
      </c>
      <c r="M5" s="33">
        <f t="shared" si="1"/>
        <v>700000000</v>
      </c>
      <c r="N5" s="11">
        <v>12</v>
      </c>
      <c r="O5" s="58">
        <v>42606</v>
      </c>
      <c r="P5" s="34">
        <f>WORKDAY.INTL(H5,NETWORKDAYS.INTL(H5,IF(EDATE(H5,N5)&gt;J5,J5,EDATE(H5,N5))-1,1,holiday!$A$2:$A$120),1,holiday!$A$2:$A$120)</f>
        <v>42606</v>
      </c>
      <c r="Q5" s="35">
        <f t="shared" si="2"/>
        <v>351</v>
      </c>
      <c r="R5" s="160">
        <v>8.41</v>
      </c>
      <c r="S5" s="131">
        <v>7.81</v>
      </c>
      <c r="T5" s="11">
        <f t="shared" si="21"/>
        <v>0.60000000000000053</v>
      </c>
      <c r="U5" s="14" t="s">
        <v>1098</v>
      </c>
      <c r="V5" s="41">
        <f>O5</f>
        <v>42606</v>
      </c>
      <c r="W5" s="36">
        <f t="shared" si="3"/>
        <v>351</v>
      </c>
      <c r="X5" s="129">
        <f t="shared" si="22"/>
        <v>0</v>
      </c>
      <c r="Y5" s="37">
        <f t="shared" si="23"/>
        <v>3</v>
      </c>
      <c r="Z5" s="153">
        <v>8.3000000000000007</v>
      </c>
      <c r="AA5" s="37">
        <f t="shared" si="24"/>
        <v>2</v>
      </c>
      <c r="AB5" s="153">
        <v>5.2</v>
      </c>
      <c r="AC5" s="36">
        <f t="shared" si="25"/>
        <v>16</v>
      </c>
      <c r="AD5" s="132">
        <v>0.5</v>
      </c>
      <c r="AE5" s="25">
        <f t="shared" si="4"/>
        <v>757369342</v>
      </c>
      <c r="AF5" s="12">
        <f t="shared" si="5"/>
        <v>757369</v>
      </c>
      <c r="AG5" s="37">
        <f t="shared" si="6"/>
        <v>756611973</v>
      </c>
      <c r="AH5" s="70">
        <f t="shared" si="7"/>
        <v>42285</v>
      </c>
      <c r="AI5" s="70">
        <f t="shared" ref="AI5:AS5" si="31">IF(OR(IF($V5&gt;EDATE($H5,AI$1),EDATE($H5,AI$1),$V5)=AH5,AH5=""),"",IF($V5&gt;EDATE($H5,AI$1),EDATE($H5,AI$1),$V5))</f>
        <v>42316</v>
      </c>
      <c r="AJ5" s="70">
        <f t="shared" si="31"/>
        <v>42346</v>
      </c>
      <c r="AK5" s="70">
        <f t="shared" si="31"/>
        <v>42377</v>
      </c>
      <c r="AL5" s="70">
        <f t="shared" si="31"/>
        <v>42408</v>
      </c>
      <c r="AM5" s="70">
        <f t="shared" si="31"/>
        <v>42437</v>
      </c>
      <c r="AN5" s="70">
        <f t="shared" si="31"/>
        <v>42468</v>
      </c>
      <c r="AO5" s="70">
        <f t="shared" si="31"/>
        <v>42498</v>
      </c>
      <c r="AP5" s="70">
        <f t="shared" si="31"/>
        <v>42529</v>
      </c>
      <c r="AQ5" s="70">
        <f t="shared" si="31"/>
        <v>42559</v>
      </c>
      <c r="AR5" s="70">
        <f t="shared" si="31"/>
        <v>42590</v>
      </c>
      <c r="AS5" s="70">
        <f t="shared" si="31"/>
        <v>42606</v>
      </c>
      <c r="AT5" s="25">
        <f t="shared" si="9"/>
        <v>4838630</v>
      </c>
      <c r="AU5" s="25">
        <f t="shared" si="10"/>
        <v>4999918</v>
      </c>
      <c r="AV5" s="25">
        <f t="shared" si="11"/>
        <v>4838630</v>
      </c>
      <c r="AW5" s="25">
        <f t="shared" si="12"/>
        <v>4999918</v>
      </c>
      <c r="AX5" s="25">
        <f t="shared" si="13"/>
        <v>4999918</v>
      </c>
      <c r="AY5" s="25">
        <f t="shared" si="14"/>
        <v>4677342</v>
      </c>
      <c r="AZ5" s="25">
        <f t="shared" si="15"/>
        <v>4999918</v>
      </c>
      <c r="BA5" s="25">
        <f t="shared" si="16"/>
        <v>4838630</v>
      </c>
      <c r="BB5" s="25">
        <f t="shared" si="17"/>
        <v>4999918</v>
      </c>
      <c r="BC5" s="25">
        <f t="shared" si="18"/>
        <v>4838630</v>
      </c>
      <c r="BD5" s="25">
        <f t="shared" si="19"/>
        <v>4999918</v>
      </c>
      <c r="BE5" s="25">
        <f t="shared" si="19"/>
        <v>2580603</v>
      </c>
      <c r="BF5" s="25">
        <f t="array" aca="1" ref="BF5" ca="1">SUM(IF(AH5:AS5&lt;TODAY(),AT5:BE5))</f>
        <v>56611973</v>
      </c>
      <c r="BG5" s="25">
        <f t="array" aca="1" ref="BG5" ca="1">SUM(IF(AH5:AS5=TODAY(),AT5:BE5))</f>
        <v>0</v>
      </c>
      <c r="BH5" s="25"/>
      <c r="BI5" s="38"/>
      <c r="BJ5" s="72"/>
      <c r="BK5" s="140">
        <f t="shared" si="28"/>
        <v>56611973</v>
      </c>
      <c r="BM5" s="165"/>
    </row>
    <row r="6" spans="1:65" s="59" customFormat="1" ht="38.25" x14ac:dyDescent="0.25">
      <c r="A6" s="14" t="s">
        <v>43</v>
      </c>
      <c r="B6" s="31" t="str">
        <f t="shared" si="0"/>
        <v>HO</v>
      </c>
      <c r="C6" s="68" t="str">
        <f t="shared" si="20"/>
        <v>340/HĐTP-B/VPBS/HANARO/HO</v>
      </c>
      <c r="D6" s="14" t="s">
        <v>1091</v>
      </c>
      <c r="E6" s="15" t="s">
        <v>1094</v>
      </c>
      <c r="F6" s="68">
        <f>VLOOKUP(C6,'CTV + HĐ'!$A$2:$C$1048576,3,0)</f>
        <v>12563144</v>
      </c>
      <c r="G6" s="68" t="str">
        <f>VLOOKUP(C6,'CTV + HĐ'!$A$2:$C$1048576,2,0)</f>
        <v>Châu Ngọc Dung</v>
      </c>
      <c r="H6" s="157">
        <v>42256</v>
      </c>
      <c r="I6" s="39" t="s">
        <v>1087</v>
      </c>
      <c r="J6" s="32">
        <f t="shared" si="29"/>
        <v>42606</v>
      </c>
      <c r="K6" s="13">
        <v>150</v>
      </c>
      <c r="L6" s="13">
        <v>1000000</v>
      </c>
      <c r="M6" s="33">
        <f t="shared" si="1"/>
        <v>150000000</v>
      </c>
      <c r="N6" s="11">
        <v>12</v>
      </c>
      <c r="O6" s="58">
        <v>42606</v>
      </c>
      <c r="P6" s="34">
        <f>WORKDAY.INTL(H6,NETWORKDAYS.INTL(H6,IF(EDATE(H6,N6)&gt;J6,J6,EDATE(H6,N6))-1,1,holiday!$A$2:$A$120),1,holiday!$A$2:$A$120)</f>
        <v>42606</v>
      </c>
      <c r="Q6" s="35">
        <f t="shared" si="2"/>
        <v>350</v>
      </c>
      <c r="R6" s="160">
        <v>8.2100000000000009</v>
      </c>
      <c r="S6" s="131">
        <v>7.81</v>
      </c>
      <c r="T6" s="11">
        <f t="shared" si="21"/>
        <v>0.40000000000000124</v>
      </c>
      <c r="U6" s="14" t="s">
        <v>1099</v>
      </c>
      <c r="V6" s="41">
        <f>O6</f>
        <v>42606</v>
      </c>
      <c r="W6" s="36">
        <f t="shared" si="3"/>
        <v>350</v>
      </c>
      <c r="X6" s="129">
        <f t="shared" si="22"/>
        <v>0</v>
      </c>
      <c r="Y6" s="37">
        <f t="shared" si="23"/>
        <v>3</v>
      </c>
      <c r="Z6" s="153">
        <v>8.1000000000000014</v>
      </c>
      <c r="AA6" s="37">
        <f t="shared" si="24"/>
        <v>2</v>
      </c>
      <c r="AB6" s="153">
        <v>5.0000000000000009</v>
      </c>
      <c r="AC6" s="36">
        <f t="shared" si="25"/>
        <v>15</v>
      </c>
      <c r="AD6" s="132">
        <v>0.5</v>
      </c>
      <c r="AE6" s="25">
        <f t="shared" si="4"/>
        <v>161970875</v>
      </c>
      <c r="AF6" s="12">
        <f t="shared" si="5"/>
        <v>161971</v>
      </c>
      <c r="AG6" s="37">
        <f t="shared" si="6"/>
        <v>161808904</v>
      </c>
      <c r="AH6" s="70">
        <f t="shared" si="7"/>
        <v>42286</v>
      </c>
      <c r="AI6" s="70">
        <f t="shared" ref="AI6:AS6" si="32">IF(OR(IF($V6&gt;EDATE($H6,AI$1),EDATE($H6,AI$1),$V6)=AH6,AH6=""),"",IF($V6&gt;EDATE($H6,AI$1),EDATE($H6,AI$1),$V6))</f>
        <v>42317</v>
      </c>
      <c r="AJ6" s="70">
        <f t="shared" si="32"/>
        <v>42347</v>
      </c>
      <c r="AK6" s="70">
        <f t="shared" si="32"/>
        <v>42378</v>
      </c>
      <c r="AL6" s="70">
        <f t="shared" si="32"/>
        <v>42409</v>
      </c>
      <c r="AM6" s="70">
        <f t="shared" si="32"/>
        <v>42438</v>
      </c>
      <c r="AN6" s="70">
        <f t="shared" si="32"/>
        <v>42469</v>
      </c>
      <c r="AO6" s="70">
        <f t="shared" si="32"/>
        <v>42499</v>
      </c>
      <c r="AP6" s="70">
        <f t="shared" si="32"/>
        <v>42530</v>
      </c>
      <c r="AQ6" s="70">
        <f t="shared" si="32"/>
        <v>42560</v>
      </c>
      <c r="AR6" s="70">
        <f t="shared" si="32"/>
        <v>42591</v>
      </c>
      <c r="AS6" s="70">
        <f t="shared" si="32"/>
        <v>42606</v>
      </c>
      <c r="AT6" s="25">
        <f t="shared" si="9"/>
        <v>1012192</v>
      </c>
      <c r="AU6" s="25">
        <f t="shared" si="10"/>
        <v>1045932</v>
      </c>
      <c r="AV6" s="25">
        <f t="shared" si="11"/>
        <v>1012192</v>
      </c>
      <c r="AW6" s="25">
        <f t="shared" si="12"/>
        <v>1045932</v>
      </c>
      <c r="AX6" s="25">
        <f t="shared" si="13"/>
        <v>1045932</v>
      </c>
      <c r="AY6" s="25">
        <f t="shared" si="14"/>
        <v>978452</v>
      </c>
      <c r="AZ6" s="25">
        <f t="shared" si="15"/>
        <v>1045932</v>
      </c>
      <c r="BA6" s="25">
        <f t="shared" si="16"/>
        <v>1012192</v>
      </c>
      <c r="BB6" s="25">
        <f t="shared" si="17"/>
        <v>1045932</v>
      </c>
      <c r="BC6" s="25">
        <f t="shared" si="18"/>
        <v>1012192</v>
      </c>
      <c r="BD6" s="25">
        <f t="shared" si="19"/>
        <v>1045932</v>
      </c>
      <c r="BE6" s="25">
        <f t="shared" si="19"/>
        <v>506096</v>
      </c>
      <c r="BF6" s="25">
        <f t="array" aca="1" ref="BF6" ca="1">SUM(IF(AH6:AS6&lt;TODAY(),AT6:BE6))</f>
        <v>11808908</v>
      </c>
      <c r="BG6" s="25">
        <f t="array" aca="1" ref="BG6" ca="1">SUM(IF(AH6:AS6=TODAY(),AT6:BE6))</f>
        <v>0</v>
      </c>
      <c r="BH6" s="25"/>
      <c r="BI6" s="38"/>
      <c r="BJ6" s="72"/>
      <c r="BK6" s="140">
        <f t="shared" si="28"/>
        <v>11808904</v>
      </c>
      <c r="BM6" s="165"/>
    </row>
    <row r="7" spans="1:65" s="59" customFormat="1" ht="38.25" x14ac:dyDescent="0.25">
      <c r="A7" s="14" t="s">
        <v>44</v>
      </c>
      <c r="B7" s="31" t="str">
        <f t="shared" si="0"/>
        <v>HO</v>
      </c>
      <c r="C7" s="68" t="str">
        <f t="shared" si="20"/>
        <v>341/HĐTP-B/VPBS/HANARO/HO</v>
      </c>
      <c r="D7" s="14" t="s">
        <v>1091</v>
      </c>
      <c r="E7" s="15" t="s">
        <v>1094</v>
      </c>
      <c r="F7" s="68">
        <f>VLOOKUP(C7,'CTV + HĐ'!$A$2:$C$1048576,3,0)</f>
        <v>12563144</v>
      </c>
      <c r="G7" s="68" t="str">
        <f>VLOOKUP(C7,'CTV + HĐ'!$A$2:$C$1048576,2,0)</f>
        <v>Châu Ngọc Dung</v>
      </c>
      <c r="H7" s="157">
        <v>42256</v>
      </c>
      <c r="I7" s="39" t="s">
        <v>1087</v>
      </c>
      <c r="J7" s="32">
        <f t="shared" si="29"/>
        <v>42606</v>
      </c>
      <c r="K7" s="13">
        <v>750</v>
      </c>
      <c r="L7" s="13">
        <v>1000000</v>
      </c>
      <c r="M7" s="33">
        <f t="shared" si="1"/>
        <v>750000000</v>
      </c>
      <c r="N7" s="11">
        <v>12</v>
      </c>
      <c r="O7" s="58">
        <v>42606</v>
      </c>
      <c r="P7" s="34">
        <f>WORKDAY.INTL(H7,NETWORKDAYS.INTL(H7,IF(EDATE(H7,N7)&gt;J7,J7,EDATE(H7,N7))-1,1,holiday!$A$2:$A$120),1,holiday!$A$2:$A$120)</f>
        <v>42606</v>
      </c>
      <c r="Q7" s="35">
        <f t="shared" si="2"/>
        <v>350</v>
      </c>
      <c r="R7" s="160">
        <v>8.2100000000000009</v>
      </c>
      <c r="S7" s="131">
        <v>7.81</v>
      </c>
      <c r="T7" s="11">
        <f t="shared" si="21"/>
        <v>0.40000000000000124</v>
      </c>
      <c r="U7" s="14" t="s">
        <v>1099</v>
      </c>
      <c r="V7" s="41">
        <f>O7</f>
        <v>42606</v>
      </c>
      <c r="W7" s="36">
        <f t="shared" si="3"/>
        <v>350</v>
      </c>
      <c r="X7" s="129">
        <f t="shared" si="22"/>
        <v>0</v>
      </c>
      <c r="Y7" s="37">
        <f t="shared" si="23"/>
        <v>3</v>
      </c>
      <c r="Z7" s="153">
        <v>8.1000000000000014</v>
      </c>
      <c r="AA7" s="37">
        <f t="shared" si="24"/>
        <v>2</v>
      </c>
      <c r="AB7" s="153">
        <v>5.0000000000000009</v>
      </c>
      <c r="AC7" s="36">
        <f t="shared" si="25"/>
        <v>15</v>
      </c>
      <c r="AD7" s="132">
        <v>0.5</v>
      </c>
      <c r="AE7" s="25">
        <f t="shared" si="4"/>
        <v>809854375</v>
      </c>
      <c r="AF7" s="12">
        <f t="shared" si="5"/>
        <v>809854</v>
      </c>
      <c r="AG7" s="37">
        <f t="shared" si="6"/>
        <v>809044521</v>
      </c>
      <c r="AH7" s="70">
        <f t="shared" si="7"/>
        <v>42286</v>
      </c>
      <c r="AI7" s="70">
        <f t="shared" ref="AI7:AS7" si="33">IF(OR(IF($V7&gt;EDATE($H7,AI$1),EDATE($H7,AI$1),$V7)=AH7,AH7=""),"",IF($V7&gt;EDATE($H7,AI$1),EDATE($H7,AI$1),$V7))</f>
        <v>42317</v>
      </c>
      <c r="AJ7" s="70">
        <f t="shared" si="33"/>
        <v>42347</v>
      </c>
      <c r="AK7" s="70">
        <f t="shared" si="33"/>
        <v>42378</v>
      </c>
      <c r="AL7" s="70">
        <f t="shared" si="33"/>
        <v>42409</v>
      </c>
      <c r="AM7" s="70">
        <f t="shared" si="33"/>
        <v>42438</v>
      </c>
      <c r="AN7" s="70">
        <f t="shared" si="33"/>
        <v>42469</v>
      </c>
      <c r="AO7" s="70">
        <f t="shared" si="33"/>
        <v>42499</v>
      </c>
      <c r="AP7" s="70">
        <f t="shared" si="33"/>
        <v>42530</v>
      </c>
      <c r="AQ7" s="70">
        <f t="shared" si="33"/>
        <v>42560</v>
      </c>
      <c r="AR7" s="70">
        <f t="shared" si="33"/>
        <v>42591</v>
      </c>
      <c r="AS7" s="70">
        <f t="shared" si="33"/>
        <v>42606</v>
      </c>
      <c r="AT7" s="25">
        <f t="shared" si="9"/>
        <v>5060959</v>
      </c>
      <c r="AU7" s="25">
        <f t="shared" si="10"/>
        <v>5229658</v>
      </c>
      <c r="AV7" s="25">
        <f t="shared" si="11"/>
        <v>5060959</v>
      </c>
      <c r="AW7" s="25">
        <f t="shared" si="12"/>
        <v>5229658</v>
      </c>
      <c r="AX7" s="25">
        <f t="shared" si="13"/>
        <v>5229658</v>
      </c>
      <c r="AY7" s="25">
        <f t="shared" si="14"/>
        <v>4892260</v>
      </c>
      <c r="AZ7" s="25">
        <f t="shared" si="15"/>
        <v>5229658</v>
      </c>
      <c r="BA7" s="25">
        <f t="shared" si="16"/>
        <v>5060959</v>
      </c>
      <c r="BB7" s="25">
        <f t="shared" si="17"/>
        <v>5229658</v>
      </c>
      <c r="BC7" s="25">
        <f t="shared" si="18"/>
        <v>5060959</v>
      </c>
      <c r="BD7" s="25">
        <f t="shared" si="19"/>
        <v>5229658</v>
      </c>
      <c r="BE7" s="25">
        <f t="shared" si="19"/>
        <v>2530479</v>
      </c>
      <c r="BF7" s="25">
        <f t="array" aca="1" ref="BF7" ca="1">SUM(IF(AH7:AS7&lt;TODAY(),AT7:BE7))</f>
        <v>59044523</v>
      </c>
      <c r="BG7" s="25">
        <f t="array" aca="1" ref="BG7" ca="1">SUM(IF(AH7:AS7=TODAY(),AT7:BE7))</f>
        <v>0</v>
      </c>
      <c r="BH7" s="25"/>
      <c r="BI7" s="38"/>
      <c r="BJ7" s="72"/>
      <c r="BK7" s="140">
        <f t="shared" si="28"/>
        <v>59044521</v>
      </c>
      <c r="BM7" s="165"/>
    </row>
    <row r="8" spans="1:65" x14ac:dyDescent="0.25">
      <c r="AE8" s="66"/>
    </row>
    <row r="9" spans="1:65" x14ac:dyDescent="0.25">
      <c r="AE9" s="164"/>
    </row>
  </sheetData>
  <autoFilter ref="A1:BI7"/>
  <conditionalFormatting sqref="V1:V1048576">
    <cfRule type="timePeriod" dxfId="28" priority="302" timePeriod="nextWeek">
      <formula>AND(ROUNDDOWN(V1,0)-TODAY()&gt;(7-WEEKDAY(TODAY())),ROUNDDOWN(V1,0)-TODAY()&lt;(15-WEEKDAY(TODAY())))</formula>
    </cfRule>
  </conditionalFormatting>
  <conditionalFormatting sqref="AH2:AS1048576">
    <cfRule type="expression" dxfId="27" priority="290">
      <formula>AH2=$BJ$1+3</formula>
    </cfRule>
    <cfRule type="expression" dxfId="26" priority="291">
      <formula>AH2=$BJ$1+2</formula>
    </cfRule>
    <cfRule type="expression" dxfId="25" priority="292">
      <formula>AH2=$BJ$1</formula>
    </cfRule>
    <cfRule type="expression" dxfId="24" priority="294">
      <formula>AH2=$BJ$1+1</formula>
    </cfRule>
    <cfRule type="expression" dxfId="23" priority="297">
      <formula>AH2&lt;$BJ$1</formula>
    </cfRule>
  </conditionalFormatting>
  <conditionalFormatting sqref="AT2:BE1048576">
    <cfRule type="expression" dxfId="22" priority="289">
      <formula>AH2=$BJ$1</formula>
    </cfRule>
    <cfRule type="expression" dxfId="21" priority="293">
      <formula>AH2=$BJ$1+1</formula>
    </cfRule>
    <cfRule type="expression" dxfId="20" priority="296">
      <formula>AH2&lt;$BJ$1</formula>
    </cfRule>
  </conditionalFormatting>
  <conditionalFormatting sqref="V2:V1048576">
    <cfRule type="expression" dxfId="19" priority="304">
      <formula>$V2&lt;$BJ$1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475"/>
  <sheetViews>
    <sheetView zoomScale="85" zoomScaleNormal="85" workbookViewId="0">
      <selection activeCell="A3" sqref="A3:XFD3"/>
    </sheetView>
  </sheetViews>
  <sheetFormatPr defaultRowHeight="15" x14ac:dyDescent="0.25"/>
  <cols>
    <col min="1" max="1" width="27.5703125" style="78" bestFit="1" customWidth="1"/>
    <col min="2" max="2" width="11.42578125" style="78" bestFit="1" customWidth="1"/>
    <col min="3" max="3" width="18.42578125" style="78" customWidth="1"/>
    <col min="4" max="4" width="9" style="78" customWidth="1"/>
    <col min="5" max="8" width="6.7109375" style="78" customWidth="1"/>
    <col min="9" max="9" width="10.42578125" style="110" customWidth="1"/>
    <col min="10" max="10" width="5.140625" style="78" customWidth="1"/>
    <col min="11" max="11" width="10.7109375" style="111" customWidth="1"/>
    <col min="12" max="12" width="9.140625" style="78" customWidth="1"/>
    <col min="13" max="13" width="5.85546875" style="121" customWidth="1"/>
    <col min="14" max="14" width="5.85546875" style="78" customWidth="1"/>
    <col min="15" max="15" width="15" style="112" customWidth="1"/>
    <col min="16" max="16" width="15.42578125" style="112" customWidth="1"/>
    <col min="17" max="17" width="12.42578125" style="112" customWidth="1"/>
    <col min="18" max="18" width="9.42578125" style="171" customWidth="1"/>
    <col min="19" max="19" width="9.42578125" style="113" customWidth="1"/>
    <col min="20" max="20" width="7.140625" style="114" customWidth="1"/>
    <col min="21" max="21" width="7.42578125" style="114" customWidth="1"/>
    <col min="22" max="22" width="12.85546875" style="9" customWidth="1"/>
    <col min="23" max="23" width="12.140625" style="9" customWidth="1"/>
    <col min="24" max="34" width="10.28515625" style="9" customWidth="1"/>
    <col min="35" max="35" width="9.28515625" style="9" customWidth="1"/>
    <col min="36" max="48" width="11.42578125" style="66" customWidth="1"/>
    <col min="49" max="49" width="11.42578125" style="115" customWidth="1"/>
    <col min="50" max="50" width="10.85546875" style="108" customWidth="1"/>
    <col min="51" max="51" width="11.42578125" style="108" customWidth="1"/>
    <col min="52" max="52" width="11.5703125" style="108" customWidth="1"/>
    <col min="53" max="54" width="12.28515625" style="66" customWidth="1"/>
    <col min="55" max="55" width="12.28515625" style="116" customWidth="1"/>
    <col min="56" max="56" width="15.7109375" style="78" customWidth="1"/>
    <col min="57" max="57" width="12.7109375" style="78" customWidth="1"/>
    <col min="58" max="64" width="0" style="109" hidden="1" customWidth="1"/>
    <col min="65" max="65" width="0" style="117" hidden="1" customWidth="1"/>
    <col min="66" max="70" width="0" style="109" hidden="1" customWidth="1"/>
    <col min="71" max="280" width="9" style="78"/>
    <col min="281" max="281" width="30.42578125" style="78" bestFit="1" customWidth="1"/>
    <col min="282" max="282" width="11.28515625" style="78" customWidth="1"/>
    <col min="283" max="283" width="24.28515625" style="78" bestFit="1" customWidth="1"/>
    <col min="284" max="284" width="12.5703125" style="78" bestFit="1" customWidth="1"/>
    <col min="285" max="285" width="20.85546875" style="78" bestFit="1" customWidth="1"/>
    <col min="286" max="288" width="11.7109375" style="78" customWidth="1"/>
    <col min="289" max="289" width="14" style="78" customWidth="1"/>
    <col min="290" max="291" width="9.140625" style="78" customWidth="1"/>
    <col min="292" max="292" width="9" style="78"/>
    <col min="293" max="294" width="15" style="78" customWidth="1"/>
    <col min="295" max="295" width="16.85546875" style="78" bestFit="1" customWidth="1"/>
    <col min="296" max="296" width="12.5703125" style="78" customWidth="1"/>
    <col min="297" max="297" width="11.28515625" style="78" customWidth="1"/>
    <col min="298" max="298" width="9" style="78"/>
    <col min="299" max="299" width="12.42578125" style="78" customWidth="1"/>
    <col min="300" max="300" width="12.28515625" style="78" customWidth="1"/>
    <col min="301" max="301" width="11.28515625" style="78" customWidth="1"/>
    <col min="302" max="302" width="11.140625" style="78" customWidth="1"/>
    <col min="303" max="303" width="12.28515625" style="78" bestFit="1" customWidth="1"/>
    <col min="304" max="304" width="11" style="78" customWidth="1"/>
    <col min="305" max="306" width="11.140625" style="78" customWidth="1"/>
    <col min="307" max="307" width="19.7109375" style="78" customWidth="1"/>
    <col min="308" max="308" width="28.42578125" style="78" customWidth="1"/>
    <col min="309" max="309" width="53.85546875" style="78" bestFit="1" customWidth="1"/>
    <col min="310" max="310" width="9" style="78"/>
    <col min="311" max="311" width="12.7109375" style="78" customWidth="1"/>
    <col min="312" max="313" width="10.140625" style="78" bestFit="1" customWidth="1"/>
    <col min="314" max="536" width="9" style="78"/>
    <col min="537" max="537" width="30.42578125" style="78" bestFit="1" customWidth="1"/>
    <col min="538" max="538" width="11.28515625" style="78" customWidth="1"/>
    <col min="539" max="539" width="24.28515625" style="78" bestFit="1" customWidth="1"/>
    <col min="540" max="540" width="12.5703125" style="78" bestFit="1" customWidth="1"/>
    <col min="541" max="541" width="20.85546875" style="78" bestFit="1" customWidth="1"/>
    <col min="542" max="544" width="11.7109375" style="78" customWidth="1"/>
    <col min="545" max="545" width="14" style="78" customWidth="1"/>
    <col min="546" max="547" width="9.140625" style="78" customWidth="1"/>
    <col min="548" max="548" width="9" style="78"/>
    <col min="549" max="550" width="15" style="78" customWidth="1"/>
    <col min="551" max="551" width="16.85546875" style="78" bestFit="1" customWidth="1"/>
    <col min="552" max="552" width="12.5703125" style="78" customWidth="1"/>
    <col min="553" max="553" width="11.28515625" style="78" customWidth="1"/>
    <col min="554" max="554" width="9" style="78"/>
    <col min="555" max="555" width="12.42578125" style="78" customWidth="1"/>
    <col min="556" max="556" width="12.28515625" style="78" customWidth="1"/>
    <col min="557" max="557" width="11.28515625" style="78" customWidth="1"/>
    <col min="558" max="558" width="11.140625" style="78" customWidth="1"/>
    <col min="559" max="559" width="12.28515625" style="78" bestFit="1" customWidth="1"/>
    <col min="560" max="560" width="11" style="78" customWidth="1"/>
    <col min="561" max="562" width="11.140625" style="78" customWidth="1"/>
    <col min="563" max="563" width="19.7109375" style="78" customWidth="1"/>
    <col min="564" max="564" width="28.42578125" style="78" customWidth="1"/>
    <col min="565" max="565" width="53.85546875" style="78" bestFit="1" customWidth="1"/>
    <col min="566" max="566" width="9" style="78"/>
    <col min="567" max="567" width="12.7109375" style="78" customWidth="1"/>
    <col min="568" max="569" width="10.140625" style="78" bestFit="1" customWidth="1"/>
    <col min="570" max="792" width="9" style="78"/>
    <col min="793" max="793" width="30.42578125" style="78" bestFit="1" customWidth="1"/>
    <col min="794" max="794" width="11.28515625" style="78" customWidth="1"/>
    <col min="795" max="795" width="24.28515625" style="78" bestFit="1" customWidth="1"/>
    <col min="796" max="796" width="12.5703125" style="78" bestFit="1" customWidth="1"/>
    <col min="797" max="797" width="20.85546875" style="78" bestFit="1" customWidth="1"/>
    <col min="798" max="800" width="11.7109375" style="78" customWidth="1"/>
    <col min="801" max="801" width="14" style="78" customWidth="1"/>
    <col min="802" max="803" width="9.140625" style="78" customWidth="1"/>
    <col min="804" max="804" width="9" style="78"/>
    <col min="805" max="806" width="15" style="78" customWidth="1"/>
    <col min="807" max="807" width="16.85546875" style="78" bestFit="1" customWidth="1"/>
    <col min="808" max="808" width="12.5703125" style="78" customWidth="1"/>
    <col min="809" max="809" width="11.28515625" style="78" customWidth="1"/>
    <col min="810" max="810" width="9" style="78"/>
    <col min="811" max="811" width="12.42578125" style="78" customWidth="1"/>
    <col min="812" max="812" width="12.28515625" style="78" customWidth="1"/>
    <col min="813" max="813" width="11.28515625" style="78" customWidth="1"/>
    <col min="814" max="814" width="11.140625" style="78" customWidth="1"/>
    <col min="815" max="815" width="12.28515625" style="78" bestFit="1" customWidth="1"/>
    <col min="816" max="816" width="11" style="78" customWidth="1"/>
    <col min="817" max="818" width="11.140625" style="78" customWidth="1"/>
    <col min="819" max="819" width="19.7109375" style="78" customWidth="1"/>
    <col min="820" max="820" width="28.42578125" style="78" customWidth="1"/>
    <col min="821" max="821" width="53.85546875" style="78" bestFit="1" customWidth="1"/>
    <col min="822" max="822" width="9" style="78"/>
    <col min="823" max="823" width="12.7109375" style="78" customWidth="1"/>
    <col min="824" max="825" width="10.140625" style="78" bestFit="1" customWidth="1"/>
    <col min="826" max="1048" width="9" style="78"/>
    <col min="1049" max="1049" width="30.42578125" style="78" bestFit="1" customWidth="1"/>
    <col min="1050" max="1050" width="11.28515625" style="78" customWidth="1"/>
    <col min="1051" max="1051" width="24.28515625" style="78" bestFit="1" customWidth="1"/>
    <col min="1052" max="1052" width="12.5703125" style="78" bestFit="1" customWidth="1"/>
    <col min="1053" max="1053" width="20.85546875" style="78" bestFit="1" customWidth="1"/>
    <col min="1054" max="1056" width="11.7109375" style="78" customWidth="1"/>
    <col min="1057" max="1057" width="14" style="78" customWidth="1"/>
    <col min="1058" max="1059" width="9.140625" style="78" customWidth="1"/>
    <col min="1060" max="1060" width="9" style="78"/>
    <col min="1061" max="1062" width="15" style="78" customWidth="1"/>
    <col min="1063" max="1063" width="16.85546875" style="78" bestFit="1" customWidth="1"/>
    <col min="1064" max="1064" width="12.5703125" style="78" customWidth="1"/>
    <col min="1065" max="1065" width="11.28515625" style="78" customWidth="1"/>
    <col min="1066" max="1066" width="9" style="78"/>
    <col min="1067" max="1067" width="12.42578125" style="78" customWidth="1"/>
    <col min="1068" max="1068" width="12.28515625" style="78" customWidth="1"/>
    <col min="1069" max="1069" width="11.28515625" style="78" customWidth="1"/>
    <col min="1070" max="1070" width="11.140625" style="78" customWidth="1"/>
    <col min="1071" max="1071" width="12.28515625" style="78" bestFit="1" customWidth="1"/>
    <col min="1072" max="1072" width="11" style="78" customWidth="1"/>
    <col min="1073" max="1074" width="11.140625" style="78" customWidth="1"/>
    <col min="1075" max="1075" width="19.7109375" style="78" customWidth="1"/>
    <col min="1076" max="1076" width="28.42578125" style="78" customWidth="1"/>
    <col min="1077" max="1077" width="53.85546875" style="78" bestFit="1" customWidth="1"/>
    <col min="1078" max="1078" width="9" style="78"/>
    <col min="1079" max="1079" width="12.7109375" style="78" customWidth="1"/>
    <col min="1080" max="1081" width="10.140625" style="78" bestFit="1" customWidth="1"/>
    <col min="1082" max="1304" width="9" style="78"/>
    <col min="1305" max="1305" width="30.42578125" style="78" bestFit="1" customWidth="1"/>
    <col min="1306" max="1306" width="11.28515625" style="78" customWidth="1"/>
    <col min="1307" max="1307" width="24.28515625" style="78" bestFit="1" customWidth="1"/>
    <col min="1308" max="1308" width="12.5703125" style="78" bestFit="1" customWidth="1"/>
    <col min="1309" max="1309" width="20.85546875" style="78" bestFit="1" customWidth="1"/>
    <col min="1310" max="1312" width="11.7109375" style="78" customWidth="1"/>
    <col min="1313" max="1313" width="14" style="78" customWidth="1"/>
    <col min="1314" max="1315" width="9.140625" style="78" customWidth="1"/>
    <col min="1316" max="1316" width="9" style="78"/>
    <col min="1317" max="1318" width="15" style="78" customWidth="1"/>
    <col min="1319" max="1319" width="16.85546875" style="78" bestFit="1" customWidth="1"/>
    <col min="1320" max="1320" width="12.5703125" style="78" customWidth="1"/>
    <col min="1321" max="1321" width="11.28515625" style="78" customWidth="1"/>
    <col min="1322" max="1322" width="9" style="78"/>
    <col min="1323" max="1323" width="12.42578125" style="78" customWidth="1"/>
    <col min="1324" max="1324" width="12.28515625" style="78" customWidth="1"/>
    <col min="1325" max="1325" width="11.28515625" style="78" customWidth="1"/>
    <col min="1326" max="1326" width="11.140625" style="78" customWidth="1"/>
    <col min="1327" max="1327" width="12.28515625" style="78" bestFit="1" customWidth="1"/>
    <col min="1328" max="1328" width="11" style="78" customWidth="1"/>
    <col min="1329" max="1330" width="11.140625" style="78" customWidth="1"/>
    <col min="1331" max="1331" width="19.7109375" style="78" customWidth="1"/>
    <col min="1332" max="1332" width="28.42578125" style="78" customWidth="1"/>
    <col min="1333" max="1333" width="53.85546875" style="78" bestFit="1" customWidth="1"/>
    <col min="1334" max="1334" width="9" style="78"/>
    <col min="1335" max="1335" width="12.7109375" style="78" customWidth="1"/>
    <col min="1336" max="1337" width="10.140625" style="78" bestFit="1" customWidth="1"/>
    <col min="1338" max="1560" width="9" style="78"/>
    <col min="1561" max="1561" width="30.42578125" style="78" bestFit="1" customWidth="1"/>
    <col min="1562" max="1562" width="11.28515625" style="78" customWidth="1"/>
    <col min="1563" max="1563" width="24.28515625" style="78" bestFit="1" customWidth="1"/>
    <col min="1564" max="1564" width="12.5703125" style="78" bestFit="1" customWidth="1"/>
    <col min="1565" max="1565" width="20.85546875" style="78" bestFit="1" customWidth="1"/>
    <col min="1566" max="1568" width="11.7109375" style="78" customWidth="1"/>
    <col min="1569" max="1569" width="14" style="78" customWidth="1"/>
    <col min="1570" max="1571" width="9.140625" style="78" customWidth="1"/>
    <col min="1572" max="1572" width="9" style="78"/>
    <col min="1573" max="1574" width="15" style="78" customWidth="1"/>
    <col min="1575" max="1575" width="16.85546875" style="78" bestFit="1" customWidth="1"/>
    <col min="1576" max="1576" width="12.5703125" style="78" customWidth="1"/>
    <col min="1577" max="1577" width="11.28515625" style="78" customWidth="1"/>
    <col min="1578" max="1578" width="9" style="78"/>
    <col min="1579" max="1579" width="12.42578125" style="78" customWidth="1"/>
    <col min="1580" max="1580" width="12.28515625" style="78" customWidth="1"/>
    <col min="1581" max="1581" width="11.28515625" style="78" customWidth="1"/>
    <col min="1582" max="1582" width="11.140625" style="78" customWidth="1"/>
    <col min="1583" max="1583" width="12.28515625" style="78" bestFit="1" customWidth="1"/>
    <col min="1584" max="1584" width="11" style="78" customWidth="1"/>
    <col min="1585" max="1586" width="11.140625" style="78" customWidth="1"/>
    <col min="1587" max="1587" width="19.7109375" style="78" customWidth="1"/>
    <col min="1588" max="1588" width="28.42578125" style="78" customWidth="1"/>
    <col min="1589" max="1589" width="53.85546875" style="78" bestFit="1" customWidth="1"/>
    <col min="1590" max="1590" width="9" style="78"/>
    <col min="1591" max="1591" width="12.7109375" style="78" customWidth="1"/>
    <col min="1592" max="1593" width="10.140625" style="78" bestFit="1" customWidth="1"/>
    <col min="1594" max="1816" width="9" style="78"/>
    <col min="1817" max="1817" width="30.42578125" style="78" bestFit="1" customWidth="1"/>
    <col min="1818" max="1818" width="11.28515625" style="78" customWidth="1"/>
    <col min="1819" max="1819" width="24.28515625" style="78" bestFit="1" customWidth="1"/>
    <col min="1820" max="1820" width="12.5703125" style="78" bestFit="1" customWidth="1"/>
    <col min="1821" max="1821" width="20.85546875" style="78" bestFit="1" customWidth="1"/>
    <col min="1822" max="1824" width="11.7109375" style="78" customWidth="1"/>
    <col min="1825" max="1825" width="14" style="78" customWidth="1"/>
    <col min="1826" max="1827" width="9.140625" style="78" customWidth="1"/>
    <col min="1828" max="1828" width="9" style="78"/>
    <col min="1829" max="1830" width="15" style="78" customWidth="1"/>
    <col min="1831" max="1831" width="16.85546875" style="78" bestFit="1" customWidth="1"/>
    <col min="1832" max="1832" width="12.5703125" style="78" customWidth="1"/>
    <col min="1833" max="1833" width="11.28515625" style="78" customWidth="1"/>
    <col min="1834" max="1834" width="9" style="78"/>
    <col min="1835" max="1835" width="12.42578125" style="78" customWidth="1"/>
    <col min="1836" max="1836" width="12.28515625" style="78" customWidth="1"/>
    <col min="1837" max="1837" width="11.28515625" style="78" customWidth="1"/>
    <col min="1838" max="1838" width="11.140625" style="78" customWidth="1"/>
    <col min="1839" max="1839" width="12.28515625" style="78" bestFit="1" customWidth="1"/>
    <col min="1840" max="1840" width="11" style="78" customWidth="1"/>
    <col min="1841" max="1842" width="11.140625" style="78" customWidth="1"/>
    <col min="1843" max="1843" width="19.7109375" style="78" customWidth="1"/>
    <col min="1844" max="1844" width="28.42578125" style="78" customWidth="1"/>
    <col min="1845" max="1845" width="53.85546875" style="78" bestFit="1" customWidth="1"/>
    <col min="1846" max="1846" width="9" style="78"/>
    <col min="1847" max="1847" width="12.7109375" style="78" customWidth="1"/>
    <col min="1848" max="1849" width="10.140625" style="78" bestFit="1" customWidth="1"/>
    <col min="1850" max="2072" width="9" style="78"/>
    <col min="2073" max="2073" width="30.42578125" style="78" bestFit="1" customWidth="1"/>
    <col min="2074" max="2074" width="11.28515625" style="78" customWidth="1"/>
    <col min="2075" max="2075" width="24.28515625" style="78" bestFit="1" customWidth="1"/>
    <col min="2076" max="2076" width="12.5703125" style="78" bestFit="1" customWidth="1"/>
    <col min="2077" max="2077" width="20.85546875" style="78" bestFit="1" customWidth="1"/>
    <col min="2078" max="2080" width="11.7109375" style="78" customWidth="1"/>
    <col min="2081" max="2081" width="14" style="78" customWidth="1"/>
    <col min="2082" max="2083" width="9.140625" style="78" customWidth="1"/>
    <col min="2084" max="2084" width="9" style="78"/>
    <col min="2085" max="2086" width="15" style="78" customWidth="1"/>
    <col min="2087" max="2087" width="16.85546875" style="78" bestFit="1" customWidth="1"/>
    <col min="2088" max="2088" width="12.5703125" style="78" customWidth="1"/>
    <col min="2089" max="2089" width="11.28515625" style="78" customWidth="1"/>
    <col min="2090" max="2090" width="9" style="78"/>
    <col min="2091" max="2091" width="12.42578125" style="78" customWidth="1"/>
    <col min="2092" max="2092" width="12.28515625" style="78" customWidth="1"/>
    <col min="2093" max="2093" width="11.28515625" style="78" customWidth="1"/>
    <col min="2094" max="2094" width="11.140625" style="78" customWidth="1"/>
    <col min="2095" max="2095" width="12.28515625" style="78" bestFit="1" customWidth="1"/>
    <col min="2096" max="2096" width="11" style="78" customWidth="1"/>
    <col min="2097" max="2098" width="11.140625" style="78" customWidth="1"/>
    <col min="2099" max="2099" width="19.7109375" style="78" customWidth="1"/>
    <col min="2100" max="2100" width="28.42578125" style="78" customWidth="1"/>
    <col min="2101" max="2101" width="53.85546875" style="78" bestFit="1" customWidth="1"/>
    <col min="2102" max="2102" width="9" style="78"/>
    <col min="2103" max="2103" width="12.7109375" style="78" customWidth="1"/>
    <col min="2104" max="2105" width="10.140625" style="78" bestFit="1" customWidth="1"/>
    <col min="2106" max="2328" width="9" style="78"/>
    <col min="2329" max="2329" width="30.42578125" style="78" bestFit="1" customWidth="1"/>
    <col min="2330" max="2330" width="11.28515625" style="78" customWidth="1"/>
    <col min="2331" max="2331" width="24.28515625" style="78" bestFit="1" customWidth="1"/>
    <col min="2332" max="2332" width="12.5703125" style="78" bestFit="1" customWidth="1"/>
    <col min="2333" max="2333" width="20.85546875" style="78" bestFit="1" customWidth="1"/>
    <col min="2334" max="2336" width="11.7109375" style="78" customWidth="1"/>
    <col min="2337" max="2337" width="14" style="78" customWidth="1"/>
    <col min="2338" max="2339" width="9.140625" style="78" customWidth="1"/>
    <col min="2340" max="2340" width="9" style="78"/>
    <col min="2341" max="2342" width="15" style="78" customWidth="1"/>
    <col min="2343" max="2343" width="16.85546875" style="78" bestFit="1" customWidth="1"/>
    <col min="2344" max="2344" width="12.5703125" style="78" customWidth="1"/>
    <col min="2345" max="2345" width="11.28515625" style="78" customWidth="1"/>
    <col min="2346" max="2346" width="9" style="78"/>
    <col min="2347" max="2347" width="12.42578125" style="78" customWidth="1"/>
    <col min="2348" max="2348" width="12.28515625" style="78" customWidth="1"/>
    <col min="2349" max="2349" width="11.28515625" style="78" customWidth="1"/>
    <col min="2350" max="2350" width="11.140625" style="78" customWidth="1"/>
    <col min="2351" max="2351" width="12.28515625" style="78" bestFit="1" customWidth="1"/>
    <col min="2352" max="2352" width="11" style="78" customWidth="1"/>
    <col min="2353" max="2354" width="11.140625" style="78" customWidth="1"/>
    <col min="2355" max="2355" width="19.7109375" style="78" customWidth="1"/>
    <col min="2356" max="2356" width="28.42578125" style="78" customWidth="1"/>
    <col min="2357" max="2357" width="53.85546875" style="78" bestFit="1" customWidth="1"/>
    <col min="2358" max="2358" width="9" style="78"/>
    <col min="2359" max="2359" width="12.7109375" style="78" customWidth="1"/>
    <col min="2360" max="2361" width="10.140625" style="78" bestFit="1" customWidth="1"/>
    <col min="2362" max="2584" width="9" style="78"/>
    <col min="2585" max="2585" width="30.42578125" style="78" bestFit="1" customWidth="1"/>
    <col min="2586" max="2586" width="11.28515625" style="78" customWidth="1"/>
    <col min="2587" max="2587" width="24.28515625" style="78" bestFit="1" customWidth="1"/>
    <col min="2588" max="2588" width="12.5703125" style="78" bestFit="1" customWidth="1"/>
    <col min="2589" max="2589" width="20.85546875" style="78" bestFit="1" customWidth="1"/>
    <col min="2590" max="2592" width="11.7109375" style="78" customWidth="1"/>
    <col min="2593" max="2593" width="14" style="78" customWidth="1"/>
    <col min="2594" max="2595" width="9.140625" style="78" customWidth="1"/>
    <col min="2596" max="2596" width="9" style="78"/>
    <col min="2597" max="2598" width="15" style="78" customWidth="1"/>
    <col min="2599" max="2599" width="16.85546875" style="78" bestFit="1" customWidth="1"/>
    <col min="2600" max="2600" width="12.5703125" style="78" customWidth="1"/>
    <col min="2601" max="2601" width="11.28515625" style="78" customWidth="1"/>
    <col min="2602" max="2602" width="9" style="78"/>
    <col min="2603" max="2603" width="12.42578125" style="78" customWidth="1"/>
    <col min="2604" max="2604" width="12.28515625" style="78" customWidth="1"/>
    <col min="2605" max="2605" width="11.28515625" style="78" customWidth="1"/>
    <col min="2606" max="2606" width="11.140625" style="78" customWidth="1"/>
    <col min="2607" max="2607" width="12.28515625" style="78" bestFit="1" customWidth="1"/>
    <col min="2608" max="2608" width="11" style="78" customWidth="1"/>
    <col min="2609" max="2610" width="11.140625" style="78" customWidth="1"/>
    <col min="2611" max="2611" width="19.7109375" style="78" customWidth="1"/>
    <col min="2612" max="2612" width="28.42578125" style="78" customWidth="1"/>
    <col min="2613" max="2613" width="53.85546875" style="78" bestFit="1" customWidth="1"/>
    <col min="2614" max="2614" width="9" style="78"/>
    <col min="2615" max="2615" width="12.7109375" style="78" customWidth="1"/>
    <col min="2616" max="2617" width="10.140625" style="78" bestFit="1" customWidth="1"/>
    <col min="2618" max="2840" width="9" style="78"/>
    <col min="2841" max="2841" width="30.42578125" style="78" bestFit="1" customWidth="1"/>
    <col min="2842" max="2842" width="11.28515625" style="78" customWidth="1"/>
    <col min="2843" max="2843" width="24.28515625" style="78" bestFit="1" customWidth="1"/>
    <col min="2844" max="2844" width="12.5703125" style="78" bestFit="1" customWidth="1"/>
    <col min="2845" max="2845" width="20.85546875" style="78" bestFit="1" customWidth="1"/>
    <col min="2846" max="2848" width="11.7109375" style="78" customWidth="1"/>
    <col min="2849" max="2849" width="14" style="78" customWidth="1"/>
    <col min="2850" max="2851" width="9.140625" style="78" customWidth="1"/>
    <col min="2852" max="2852" width="9" style="78"/>
    <col min="2853" max="2854" width="15" style="78" customWidth="1"/>
    <col min="2855" max="2855" width="16.85546875" style="78" bestFit="1" customWidth="1"/>
    <col min="2856" max="2856" width="12.5703125" style="78" customWidth="1"/>
    <col min="2857" max="2857" width="11.28515625" style="78" customWidth="1"/>
    <col min="2858" max="2858" width="9" style="78"/>
    <col min="2859" max="2859" width="12.42578125" style="78" customWidth="1"/>
    <col min="2860" max="2860" width="12.28515625" style="78" customWidth="1"/>
    <col min="2861" max="2861" width="11.28515625" style="78" customWidth="1"/>
    <col min="2862" max="2862" width="11.140625" style="78" customWidth="1"/>
    <col min="2863" max="2863" width="12.28515625" style="78" bestFit="1" customWidth="1"/>
    <col min="2864" max="2864" width="11" style="78" customWidth="1"/>
    <col min="2865" max="2866" width="11.140625" style="78" customWidth="1"/>
    <col min="2867" max="2867" width="19.7109375" style="78" customWidth="1"/>
    <col min="2868" max="2868" width="28.42578125" style="78" customWidth="1"/>
    <col min="2869" max="2869" width="53.85546875" style="78" bestFit="1" customWidth="1"/>
    <col min="2870" max="2870" width="9" style="78"/>
    <col min="2871" max="2871" width="12.7109375" style="78" customWidth="1"/>
    <col min="2872" max="2873" width="10.140625" style="78" bestFit="1" customWidth="1"/>
    <col min="2874" max="3096" width="9" style="78"/>
    <col min="3097" max="3097" width="30.42578125" style="78" bestFit="1" customWidth="1"/>
    <col min="3098" max="3098" width="11.28515625" style="78" customWidth="1"/>
    <col min="3099" max="3099" width="24.28515625" style="78" bestFit="1" customWidth="1"/>
    <col min="3100" max="3100" width="12.5703125" style="78" bestFit="1" customWidth="1"/>
    <col min="3101" max="3101" width="20.85546875" style="78" bestFit="1" customWidth="1"/>
    <col min="3102" max="3104" width="11.7109375" style="78" customWidth="1"/>
    <col min="3105" max="3105" width="14" style="78" customWidth="1"/>
    <col min="3106" max="3107" width="9.140625" style="78" customWidth="1"/>
    <col min="3108" max="3108" width="9" style="78"/>
    <col min="3109" max="3110" width="15" style="78" customWidth="1"/>
    <col min="3111" max="3111" width="16.85546875" style="78" bestFit="1" customWidth="1"/>
    <col min="3112" max="3112" width="12.5703125" style="78" customWidth="1"/>
    <col min="3113" max="3113" width="11.28515625" style="78" customWidth="1"/>
    <col min="3114" max="3114" width="9" style="78"/>
    <col min="3115" max="3115" width="12.42578125" style="78" customWidth="1"/>
    <col min="3116" max="3116" width="12.28515625" style="78" customWidth="1"/>
    <col min="3117" max="3117" width="11.28515625" style="78" customWidth="1"/>
    <col min="3118" max="3118" width="11.140625" style="78" customWidth="1"/>
    <col min="3119" max="3119" width="12.28515625" style="78" bestFit="1" customWidth="1"/>
    <col min="3120" max="3120" width="11" style="78" customWidth="1"/>
    <col min="3121" max="3122" width="11.140625" style="78" customWidth="1"/>
    <col min="3123" max="3123" width="19.7109375" style="78" customWidth="1"/>
    <col min="3124" max="3124" width="28.42578125" style="78" customWidth="1"/>
    <col min="3125" max="3125" width="53.85546875" style="78" bestFit="1" customWidth="1"/>
    <col min="3126" max="3126" width="9" style="78"/>
    <col min="3127" max="3127" width="12.7109375" style="78" customWidth="1"/>
    <col min="3128" max="3129" width="10.140625" style="78" bestFit="1" customWidth="1"/>
    <col min="3130" max="3352" width="9" style="78"/>
    <col min="3353" max="3353" width="30.42578125" style="78" bestFit="1" customWidth="1"/>
    <col min="3354" max="3354" width="11.28515625" style="78" customWidth="1"/>
    <col min="3355" max="3355" width="24.28515625" style="78" bestFit="1" customWidth="1"/>
    <col min="3356" max="3356" width="12.5703125" style="78" bestFit="1" customWidth="1"/>
    <col min="3357" max="3357" width="20.85546875" style="78" bestFit="1" customWidth="1"/>
    <col min="3358" max="3360" width="11.7109375" style="78" customWidth="1"/>
    <col min="3361" max="3361" width="14" style="78" customWidth="1"/>
    <col min="3362" max="3363" width="9.140625" style="78" customWidth="1"/>
    <col min="3364" max="3364" width="9" style="78"/>
    <col min="3365" max="3366" width="15" style="78" customWidth="1"/>
    <col min="3367" max="3367" width="16.85546875" style="78" bestFit="1" customWidth="1"/>
    <col min="3368" max="3368" width="12.5703125" style="78" customWidth="1"/>
    <col min="3369" max="3369" width="11.28515625" style="78" customWidth="1"/>
    <col min="3370" max="3370" width="9" style="78"/>
    <col min="3371" max="3371" width="12.42578125" style="78" customWidth="1"/>
    <col min="3372" max="3372" width="12.28515625" style="78" customWidth="1"/>
    <col min="3373" max="3373" width="11.28515625" style="78" customWidth="1"/>
    <col min="3374" max="3374" width="11.140625" style="78" customWidth="1"/>
    <col min="3375" max="3375" width="12.28515625" style="78" bestFit="1" customWidth="1"/>
    <col min="3376" max="3376" width="11" style="78" customWidth="1"/>
    <col min="3377" max="3378" width="11.140625" style="78" customWidth="1"/>
    <col min="3379" max="3379" width="19.7109375" style="78" customWidth="1"/>
    <col min="3380" max="3380" width="28.42578125" style="78" customWidth="1"/>
    <col min="3381" max="3381" width="53.85546875" style="78" bestFit="1" customWidth="1"/>
    <col min="3382" max="3382" width="9" style="78"/>
    <col min="3383" max="3383" width="12.7109375" style="78" customWidth="1"/>
    <col min="3384" max="3385" width="10.140625" style="78" bestFit="1" customWidth="1"/>
    <col min="3386" max="3608" width="9" style="78"/>
    <col min="3609" max="3609" width="30.42578125" style="78" bestFit="1" customWidth="1"/>
    <col min="3610" max="3610" width="11.28515625" style="78" customWidth="1"/>
    <col min="3611" max="3611" width="24.28515625" style="78" bestFit="1" customWidth="1"/>
    <col min="3612" max="3612" width="12.5703125" style="78" bestFit="1" customWidth="1"/>
    <col min="3613" max="3613" width="20.85546875" style="78" bestFit="1" customWidth="1"/>
    <col min="3614" max="3616" width="11.7109375" style="78" customWidth="1"/>
    <col min="3617" max="3617" width="14" style="78" customWidth="1"/>
    <col min="3618" max="3619" width="9.140625" style="78" customWidth="1"/>
    <col min="3620" max="3620" width="9" style="78"/>
    <col min="3621" max="3622" width="15" style="78" customWidth="1"/>
    <col min="3623" max="3623" width="16.85546875" style="78" bestFit="1" customWidth="1"/>
    <col min="3624" max="3624" width="12.5703125" style="78" customWidth="1"/>
    <col min="3625" max="3625" width="11.28515625" style="78" customWidth="1"/>
    <col min="3626" max="3626" width="9" style="78"/>
    <col min="3627" max="3627" width="12.42578125" style="78" customWidth="1"/>
    <col min="3628" max="3628" width="12.28515625" style="78" customWidth="1"/>
    <col min="3629" max="3629" width="11.28515625" style="78" customWidth="1"/>
    <col min="3630" max="3630" width="11.140625" style="78" customWidth="1"/>
    <col min="3631" max="3631" width="12.28515625" style="78" bestFit="1" customWidth="1"/>
    <col min="3632" max="3632" width="11" style="78" customWidth="1"/>
    <col min="3633" max="3634" width="11.140625" style="78" customWidth="1"/>
    <col min="3635" max="3635" width="19.7109375" style="78" customWidth="1"/>
    <col min="3636" max="3636" width="28.42578125" style="78" customWidth="1"/>
    <col min="3637" max="3637" width="53.85546875" style="78" bestFit="1" customWidth="1"/>
    <col min="3638" max="3638" width="9" style="78"/>
    <col min="3639" max="3639" width="12.7109375" style="78" customWidth="1"/>
    <col min="3640" max="3641" width="10.140625" style="78" bestFit="1" customWidth="1"/>
    <col min="3642" max="3864" width="9" style="78"/>
    <col min="3865" max="3865" width="30.42578125" style="78" bestFit="1" customWidth="1"/>
    <col min="3866" max="3866" width="11.28515625" style="78" customWidth="1"/>
    <col min="3867" max="3867" width="24.28515625" style="78" bestFit="1" customWidth="1"/>
    <col min="3868" max="3868" width="12.5703125" style="78" bestFit="1" customWidth="1"/>
    <col min="3869" max="3869" width="20.85546875" style="78" bestFit="1" customWidth="1"/>
    <col min="3870" max="3872" width="11.7109375" style="78" customWidth="1"/>
    <col min="3873" max="3873" width="14" style="78" customWidth="1"/>
    <col min="3874" max="3875" width="9.140625" style="78" customWidth="1"/>
    <col min="3876" max="3876" width="9" style="78"/>
    <col min="3877" max="3878" width="15" style="78" customWidth="1"/>
    <col min="3879" max="3879" width="16.85546875" style="78" bestFit="1" customWidth="1"/>
    <col min="3880" max="3880" width="12.5703125" style="78" customWidth="1"/>
    <col min="3881" max="3881" width="11.28515625" style="78" customWidth="1"/>
    <col min="3882" max="3882" width="9" style="78"/>
    <col min="3883" max="3883" width="12.42578125" style="78" customWidth="1"/>
    <col min="3884" max="3884" width="12.28515625" style="78" customWidth="1"/>
    <col min="3885" max="3885" width="11.28515625" style="78" customWidth="1"/>
    <col min="3886" max="3886" width="11.140625" style="78" customWidth="1"/>
    <col min="3887" max="3887" width="12.28515625" style="78" bestFit="1" customWidth="1"/>
    <col min="3888" max="3888" width="11" style="78" customWidth="1"/>
    <col min="3889" max="3890" width="11.140625" style="78" customWidth="1"/>
    <col min="3891" max="3891" width="19.7109375" style="78" customWidth="1"/>
    <col min="3892" max="3892" width="28.42578125" style="78" customWidth="1"/>
    <col min="3893" max="3893" width="53.85546875" style="78" bestFit="1" customWidth="1"/>
    <col min="3894" max="3894" width="9" style="78"/>
    <col min="3895" max="3895" width="12.7109375" style="78" customWidth="1"/>
    <col min="3896" max="3897" width="10.140625" style="78" bestFit="1" customWidth="1"/>
    <col min="3898" max="4120" width="9" style="78"/>
    <col min="4121" max="4121" width="30.42578125" style="78" bestFit="1" customWidth="1"/>
    <col min="4122" max="4122" width="11.28515625" style="78" customWidth="1"/>
    <col min="4123" max="4123" width="24.28515625" style="78" bestFit="1" customWidth="1"/>
    <col min="4124" max="4124" width="12.5703125" style="78" bestFit="1" customWidth="1"/>
    <col min="4125" max="4125" width="20.85546875" style="78" bestFit="1" customWidth="1"/>
    <col min="4126" max="4128" width="11.7109375" style="78" customWidth="1"/>
    <col min="4129" max="4129" width="14" style="78" customWidth="1"/>
    <col min="4130" max="4131" width="9.140625" style="78" customWidth="1"/>
    <col min="4132" max="4132" width="9" style="78"/>
    <col min="4133" max="4134" width="15" style="78" customWidth="1"/>
    <col min="4135" max="4135" width="16.85546875" style="78" bestFit="1" customWidth="1"/>
    <col min="4136" max="4136" width="12.5703125" style="78" customWidth="1"/>
    <col min="4137" max="4137" width="11.28515625" style="78" customWidth="1"/>
    <col min="4138" max="4138" width="9" style="78"/>
    <col min="4139" max="4139" width="12.42578125" style="78" customWidth="1"/>
    <col min="4140" max="4140" width="12.28515625" style="78" customWidth="1"/>
    <col min="4141" max="4141" width="11.28515625" style="78" customWidth="1"/>
    <col min="4142" max="4142" width="11.140625" style="78" customWidth="1"/>
    <col min="4143" max="4143" width="12.28515625" style="78" bestFit="1" customWidth="1"/>
    <col min="4144" max="4144" width="11" style="78" customWidth="1"/>
    <col min="4145" max="4146" width="11.140625" style="78" customWidth="1"/>
    <col min="4147" max="4147" width="19.7109375" style="78" customWidth="1"/>
    <col min="4148" max="4148" width="28.42578125" style="78" customWidth="1"/>
    <col min="4149" max="4149" width="53.85546875" style="78" bestFit="1" customWidth="1"/>
    <col min="4150" max="4150" width="9" style="78"/>
    <col min="4151" max="4151" width="12.7109375" style="78" customWidth="1"/>
    <col min="4152" max="4153" width="10.140625" style="78" bestFit="1" customWidth="1"/>
    <col min="4154" max="4376" width="9" style="78"/>
    <col min="4377" max="4377" width="30.42578125" style="78" bestFit="1" customWidth="1"/>
    <col min="4378" max="4378" width="11.28515625" style="78" customWidth="1"/>
    <col min="4379" max="4379" width="24.28515625" style="78" bestFit="1" customWidth="1"/>
    <col min="4380" max="4380" width="12.5703125" style="78" bestFit="1" customWidth="1"/>
    <col min="4381" max="4381" width="20.85546875" style="78" bestFit="1" customWidth="1"/>
    <col min="4382" max="4384" width="11.7109375" style="78" customWidth="1"/>
    <col min="4385" max="4385" width="14" style="78" customWidth="1"/>
    <col min="4386" max="4387" width="9.140625" style="78" customWidth="1"/>
    <col min="4388" max="4388" width="9" style="78"/>
    <col min="4389" max="4390" width="15" style="78" customWidth="1"/>
    <col min="4391" max="4391" width="16.85546875" style="78" bestFit="1" customWidth="1"/>
    <col min="4392" max="4392" width="12.5703125" style="78" customWidth="1"/>
    <col min="4393" max="4393" width="11.28515625" style="78" customWidth="1"/>
    <col min="4394" max="4394" width="9" style="78"/>
    <col min="4395" max="4395" width="12.42578125" style="78" customWidth="1"/>
    <col min="4396" max="4396" width="12.28515625" style="78" customWidth="1"/>
    <col min="4397" max="4397" width="11.28515625" style="78" customWidth="1"/>
    <col min="4398" max="4398" width="11.140625" style="78" customWidth="1"/>
    <col min="4399" max="4399" width="12.28515625" style="78" bestFit="1" customWidth="1"/>
    <col min="4400" max="4400" width="11" style="78" customWidth="1"/>
    <col min="4401" max="4402" width="11.140625" style="78" customWidth="1"/>
    <col min="4403" max="4403" width="19.7109375" style="78" customWidth="1"/>
    <col min="4404" max="4404" width="28.42578125" style="78" customWidth="1"/>
    <col min="4405" max="4405" width="53.85546875" style="78" bestFit="1" customWidth="1"/>
    <col min="4406" max="4406" width="9" style="78"/>
    <col min="4407" max="4407" width="12.7109375" style="78" customWidth="1"/>
    <col min="4408" max="4409" width="10.140625" style="78" bestFit="1" customWidth="1"/>
    <col min="4410" max="4632" width="9" style="78"/>
    <col min="4633" max="4633" width="30.42578125" style="78" bestFit="1" customWidth="1"/>
    <col min="4634" max="4634" width="11.28515625" style="78" customWidth="1"/>
    <col min="4635" max="4635" width="24.28515625" style="78" bestFit="1" customWidth="1"/>
    <col min="4636" max="4636" width="12.5703125" style="78" bestFit="1" customWidth="1"/>
    <col min="4637" max="4637" width="20.85546875" style="78" bestFit="1" customWidth="1"/>
    <col min="4638" max="4640" width="11.7109375" style="78" customWidth="1"/>
    <col min="4641" max="4641" width="14" style="78" customWidth="1"/>
    <col min="4642" max="4643" width="9.140625" style="78" customWidth="1"/>
    <col min="4644" max="4644" width="9" style="78"/>
    <col min="4645" max="4646" width="15" style="78" customWidth="1"/>
    <col min="4647" max="4647" width="16.85546875" style="78" bestFit="1" customWidth="1"/>
    <col min="4648" max="4648" width="12.5703125" style="78" customWidth="1"/>
    <col min="4649" max="4649" width="11.28515625" style="78" customWidth="1"/>
    <col min="4650" max="4650" width="9" style="78"/>
    <col min="4651" max="4651" width="12.42578125" style="78" customWidth="1"/>
    <col min="4652" max="4652" width="12.28515625" style="78" customWidth="1"/>
    <col min="4653" max="4653" width="11.28515625" style="78" customWidth="1"/>
    <col min="4654" max="4654" width="11.140625" style="78" customWidth="1"/>
    <col min="4655" max="4655" width="12.28515625" style="78" bestFit="1" customWidth="1"/>
    <col min="4656" max="4656" width="11" style="78" customWidth="1"/>
    <col min="4657" max="4658" width="11.140625" style="78" customWidth="1"/>
    <col min="4659" max="4659" width="19.7109375" style="78" customWidth="1"/>
    <col min="4660" max="4660" width="28.42578125" style="78" customWidth="1"/>
    <col min="4661" max="4661" width="53.85546875" style="78" bestFit="1" customWidth="1"/>
    <col min="4662" max="4662" width="9" style="78"/>
    <col min="4663" max="4663" width="12.7109375" style="78" customWidth="1"/>
    <col min="4664" max="4665" width="10.140625" style="78" bestFit="1" customWidth="1"/>
    <col min="4666" max="4888" width="9" style="78"/>
    <col min="4889" max="4889" width="30.42578125" style="78" bestFit="1" customWidth="1"/>
    <col min="4890" max="4890" width="11.28515625" style="78" customWidth="1"/>
    <col min="4891" max="4891" width="24.28515625" style="78" bestFit="1" customWidth="1"/>
    <col min="4892" max="4892" width="12.5703125" style="78" bestFit="1" customWidth="1"/>
    <col min="4893" max="4893" width="20.85546875" style="78" bestFit="1" customWidth="1"/>
    <col min="4894" max="4896" width="11.7109375" style="78" customWidth="1"/>
    <col min="4897" max="4897" width="14" style="78" customWidth="1"/>
    <col min="4898" max="4899" width="9.140625" style="78" customWidth="1"/>
    <col min="4900" max="4900" width="9" style="78"/>
    <col min="4901" max="4902" width="15" style="78" customWidth="1"/>
    <col min="4903" max="4903" width="16.85546875" style="78" bestFit="1" customWidth="1"/>
    <col min="4904" max="4904" width="12.5703125" style="78" customWidth="1"/>
    <col min="4905" max="4905" width="11.28515625" style="78" customWidth="1"/>
    <col min="4906" max="4906" width="9" style="78"/>
    <col min="4907" max="4907" width="12.42578125" style="78" customWidth="1"/>
    <col min="4908" max="4908" width="12.28515625" style="78" customWidth="1"/>
    <col min="4909" max="4909" width="11.28515625" style="78" customWidth="1"/>
    <col min="4910" max="4910" width="11.140625" style="78" customWidth="1"/>
    <col min="4911" max="4911" width="12.28515625" style="78" bestFit="1" customWidth="1"/>
    <col min="4912" max="4912" width="11" style="78" customWidth="1"/>
    <col min="4913" max="4914" width="11.140625" style="78" customWidth="1"/>
    <col min="4915" max="4915" width="19.7109375" style="78" customWidth="1"/>
    <col min="4916" max="4916" width="28.42578125" style="78" customWidth="1"/>
    <col min="4917" max="4917" width="53.85546875" style="78" bestFit="1" customWidth="1"/>
    <col min="4918" max="4918" width="9" style="78"/>
    <col min="4919" max="4919" width="12.7109375" style="78" customWidth="1"/>
    <col min="4920" max="4921" width="10.140625" style="78" bestFit="1" customWidth="1"/>
    <col min="4922" max="5144" width="9" style="78"/>
    <col min="5145" max="5145" width="30.42578125" style="78" bestFit="1" customWidth="1"/>
    <col min="5146" max="5146" width="11.28515625" style="78" customWidth="1"/>
    <col min="5147" max="5147" width="24.28515625" style="78" bestFit="1" customWidth="1"/>
    <col min="5148" max="5148" width="12.5703125" style="78" bestFit="1" customWidth="1"/>
    <col min="5149" max="5149" width="20.85546875" style="78" bestFit="1" customWidth="1"/>
    <col min="5150" max="5152" width="11.7109375" style="78" customWidth="1"/>
    <col min="5153" max="5153" width="14" style="78" customWidth="1"/>
    <col min="5154" max="5155" width="9.140625" style="78" customWidth="1"/>
    <col min="5156" max="5156" width="9" style="78"/>
    <col min="5157" max="5158" width="15" style="78" customWidth="1"/>
    <col min="5159" max="5159" width="16.85546875" style="78" bestFit="1" customWidth="1"/>
    <col min="5160" max="5160" width="12.5703125" style="78" customWidth="1"/>
    <col min="5161" max="5161" width="11.28515625" style="78" customWidth="1"/>
    <col min="5162" max="5162" width="9" style="78"/>
    <col min="5163" max="5163" width="12.42578125" style="78" customWidth="1"/>
    <col min="5164" max="5164" width="12.28515625" style="78" customWidth="1"/>
    <col min="5165" max="5165" width="11.28515625" style="78" customWidth="1"/>
    <col min="5166" max="5166" width="11.140625" style="78" customWidth="1"/>
    <col min="5167" max="5167" width="12.28515625" style="78" bestFit="1" customWidth="1"/>
    <col min="5168" max="5168" width="11" style="78" customWidth="1"/>
    <col min="5169" max="5170" width="11.140625" style="78" customWidth="1"/>
    <col min="5171" max="5171" width="19.7109375" style="78" customWidth="1"/>
    <col min="5172" max="5172" width="28.42578125" style="78" customWidth="1"/>
    <col min="5173" max="5173" width="53.85546875" style="78" bestFit="1" customWidth="1"/>
    <col min="5174" max="5174" width="9" style="78"/>
    <col min="5175" max="5175" width="12.7109375" style="78" customWidth="1"/>
    <col min="5176" max="5177" width="10.140625" style="78" bestFit="1" customWidth="1"/>
    <col min="5178" max="5400" width="9" style="78"/>
    <col min="5401" max="5401" width="30.42578125" style="78" bestFit="1" customWidth="1"/>
    <col min="5402" max="5402" width="11.28515625" style="78" customWidth="1"/>
    <col min="5403" max="5403" width="24.28515625" style="78" bestFit="1" customWidth="1"/>
    <col min="5404" max="5404" width="12.5703125" style="78" bestFit="1" customWidth="1"/>
    <col min="5405" max="5405" width="20.85546875" style="78" bestFit="1" customWidth="1"/>
    <col min="5406" max="5408" width="11.7109375" style="78" customWidth="1"/>
    <col min="5409" max="5409" width="14" style="78" customWidth="1"/>
    <col min="5410" max="5411" width="9.140625" style="78" customWidth="1"/>
    <col min="5412" max="5412" width="9" style="78"/>
    <col min="5413" max="5414" width="15" style="78" customWidth="1"/>
    <col min="5415" max="5415" width="16.85546875" style="78" bestFit="1" customWidth="1"/>
    <col min="5416" max="5416" width="12.5703125" style="78" customWidth="1"/>
    <col min="5417" max="5417" width="11.28515625" style="78" customWidth="1"/>
    <col min="5418" max="5418" width="9" style="78"/>
    <col min="5419" max="5419" width="12.42578125" style="78" customWidth="1"/>
    <col min="5420" max="5420" width="12.28515625" style="78" customWidth="1"/>
    <col min="5421" max="5421" width="11.28515625" style="78" customWidth="1"/>
    <col min="5422" max="5422" width="11.140625" style="78" customWidth="1"/>
    <col min="5423" max="5423" width="12.28515625" style="78" bestFit="1" customWidth="1"/>
    <col min="5424" max="5424" width="11" style="78" customWidth="1"/>
    <col min="5425" max="5426" width="11.140625" style="78" customWidth="1"/>
    <col min="5427" max="5427" width="19.7109375" style="78" customWidth="1"/>
    <col min="5428" max="5428" width="28.42578125" style="78" customWidth="1"/>
    <col min="5429" max="5429" width="53.85546875" style="78" bestFit="1" customWidth="1"/>
    <col min="5430" max="5430" width="9" style="78"/>
    <col min="5431" max="5431" width="12.7109375" style="78" customWidth="1"/>
    <col min="5432" max="5433" width="10.140625" style="78" bestFit="1" customWidth="1"/>
    <col min="5434" max="5656" width="9" style="78"/>
    <col min="5657" max="5657" width="30.42578125" style="78" bestFit="1" customWidth="1"/>
    <col min="5658" max="5658" width="11.28515625" style="78" customWidth="1"/>
    <col min="5659" max="5659" width="24.28515625" style="78" bestFit="1" customWidth="1"/>
    <col min="5660" max="5660" width="12.5703125" style="78" bestFit="1" customWidth="1"/>
    <col min="5661" max="5661" width="20.85546875" style="78" bestFit="1" customWidth="1"/>
    <col min="5662" max="5664" width="11.7109375" style="78" customWidth="1"/>
    <col min="5665" max="5665" width="14" style="78" customWidth="1"/>
    <col min="5666" max="5667" width="9.140625" style="78" customWidth="1"/>
    <col min="5668" max="5668" width="9" style="78"/>
    <col min="5669" max="5670" width="15" style="78" customWidth="1"/>
    <col min="5671" max="5671" width="16.85546875" style="78" bestFit="1" customWidth="1"/>
    <col min="5672" max="5672" width="12.5703125" style="78" customWidth="1"/>
    <col min="5673" max="5673" width="11.28515625" style="78" customWidth="1"/>
    <col min="5674" max="5674" width="9" style="78"/>
    <col min="5675" max="5675" width="12.42578125" style="78" customWidth="1"/>
    <col min="5676" max="5676" width="12.28515625" style="78" customWidth="1"/>
    <col min="5677" max="5677" width="11.28515625" style="78" customWidth="1"/>
    <col min="5678" max="5678" width="11.140625" style="78" customWidth="1"/>
    <col min="5679" max="5679" width="12.28515625" style="78" bestFit="1" customWidth="1"/>
    <col min="5680" max="5680" width="11" style="78" customWidth="1"/>
    <col min="5681" max="5682" width="11.140625" style="78" customWidth="1"/>
    <col min="5683" max="5683" width="19.7109375" style="78" customWidth="1"/>
    <col min="5684" max="5684" width="28.42578125" style="78" customWidth="1"/>
    <col min="5685" max="5685" width="53.85546875" style="78" bestFit="1" customWidth="1"/>
    <col min="5686" max="5686" width="9" style="78"/>
    <col min="5687" max="5687" width="12.7109375" style="78" customWidth="1"/>
    <col min="5688" max="5689" width="10.140625" style="78" bestFit="1" customWidth="1"/>
    <col min="5690" max="5912" width="9" style="78"/>
    <col min="5913" max="5913" width="30.42578125" style="78" bestFit="1" customWidth="1"/>
    <col min="5914" max="5914" width="11.28515625" style="78" customWidth="1"/>
    <col min="5915" max="5915" width="24.28515625" style="78" bestFit="1" customWidth="1"/>
    <col min="5916" max="5916" width="12.5703125" style="78" bestFit="1" customWidth="1"/>
    <col min="5917" max="5917" width="20.85546875" style="78" bestFit="1" customWidth="1"/>
    <col min="5918" max="5920" width="11.7109375" style="78" customWidth="1"/>
    <col min="5921" max="5921" width="14" style="78" customWidth="1"/>
    <col min="5922" max="5923" width="9.140625" style="78" customWidth="1"/>
    <col min="5924" max="5924" width="9" style="78"/>
    <col min="5925" max="5926" width="15" style="78" customWidth="1"/>
    <col min="5927" max="5927" width="16.85546875" style="78" bestFit="1" customWidth="1"/>
    <col min="5928" max="5928" width="12.5703125" style="78" customWidth="1"/>
    <col min="5929" max="5929" width="11.28515625" style="78" customWidth="1"/>
    <col min="5930" max="5930" width="9" style="78"/>
    <col min="5931" max="5931" width="12.42578125" style="78" customWidth="1"/>
    <col min="5932" max="5932" width="12.28515625" style="78" customWidth="1"/>
    <col min="5933" max="5933" width="11.28515625" style="78" customWidth="1"/>
    <col min="5934" max="5934" width="11.140625" style="78" customWidth="1"/>
    <col min="5935" max="5935" width="12.28515625" style="78" bestFit="1" customWidth="1"/>
    <col min="5936" max="5936" width="11" style="78" customWidth="1"/>
    <col min="5937" max="5938" width="11.140625" style="78" customWidth="1"/>
    <col min="5939" max="5939" width="19.7109375" style="78" customWidth="1"/>
    <col min="5940" max="5940" width="28.42578125" style="78" customWidth="1"/>
    <col min="5941" max="5941" width="53.85546875" style="78" bestFit="1" customWidth="1"/>
    <col min="5942" max="5942" width="9" style="78"/>
    <col min="5943" max="5943" width="12.7109375" style="78" customWidth="1"/>
    <col min="5944" max="5945" width="10.140625" style="78" bestFit="1" customWidth="1"/>
    <col min="5946" max="6168" width="9" style="78"/>
    <col min="6169" max="6169" width="30.42578125" style="78" bestFit="1" customWidth="1"/>
    <col min="6170" max="6170" width="11.28515625" style="78" customWidth="1"/>
    <col min="6171" max="6171" width="24.28515625" style="78" bestFit="1" customWidth="1"/>
    <col min="6172" max="6172" width="12.5703125" style="78" bestFit="1" customWidth="1"/>
    <col min="6173" max="6173" width="20.85546875" style="78" bestFit="1" customWidth="1"/>
    <col min="6174" max="6176" width="11.7109375" style="78" customWidth="1"/>
    <col min="6177" max="6177" width="14" style="78" customWidth="1"/>
    <col min="6178" max="6179" width="9.140625" style="78" customWidth="1"/>
    <col min="6180" max="6180" width="9" style="78"/>
    <col min="6181" max="6182" width="15" style="78" customWidth="1"/>
    <col min="6183" max="6183" width="16.85546875" style="78" bestFit="1" customWidth="1"/>
    <col min="6184" max="6184" width="12.5703125" style="78" customWidth="1"/>
    <col min="6185" max="6185" width="11.28515625" style="78" customWidth="1"/>
    <col min="6186" max="6186" width="9" style="78"/>
    <col min="6187" max="6187" width="12.42578125" style="78" customWidth="1"/>
    <col min="6188" max="6188" width="12.28515625" style="78" customWidth="1"/>
    <col min="6189" max="6189" width="11.28515625" style="78" customWidth="1"/>
    <col min="6190" max="6190" width="11.140625" style="78" customWidth="1"/>
    <col min="6191" max="6191" width="12.28515625" style="78" bestFit="1" customWidth="1"/>
    <col min="6192" max="6192" width="11" style="78" customWidth="1"/>
    <col min="6193" max="6194" width="11.140625" style="78" customWidth="1"/>
    <col min="6195" max="6195" width="19.7109375" style="78" customWidth="1"/>
    <col min="6196" max="6196" width="28.42578125" style="78" customWidth="1"/>
    <col min="6197" max="6197" width="53.85546875" style="78" bestFit="1" customWidth="1"/>
    <col min="6198" max="6198" width="9" style="78"/>
    <col min="6199" max="6199" width="12.7109375" style="78" customWidth="1"/>
    <col min="6200" max="6201" width="10.140625" style="78" bestFit="1" customWidth="1"/>
    <col min="6202" max="6424" width="9" style="78"/>
    <col min="6425" max="6425" width="30.42578125" style="78" bestFit="1" customWidth="1"/>
    <col min="6426" max="6426" width="11.28515625" style="78" customWidth="1"/>
    <col min="6427" max="6427" width="24.28515625" style="78" bestFit="1" customWidth="1"/>
    <col min="6428" max="6428" width="12.5703125" style="78" bestFit="1" customWidth="1"/>
    <col min="6429" max="6429" width="20.85546875" style="78" bestFit="1" customWidth="1"/>
    <col min="6430" max="6432" width="11.7109375" style="78" customWidth="1"/>
    <col min="6433" max="6433" width="14" style="78" customWidth="1"/>
    <col min="6434" max="6435" width="9.140625" style="78" customWidth="1"/>
    <col min="6436" max="6436" width="9" style="78"/>
    <col min="6437" max="6438" width="15" style="78" customWidth="1"/>
    <col min="6439" max="6439" width="16.85546875" style="78" bestFit="1" customWidth="1"/>
    <col min="6440" max="6440" width="12.5703125" style="78" customWidth="1"/>
    <col min="6441" max="6441" width="11.28515625" style="78" customWidth="1"/>
    <col min="6442" max="6442" width="9" style="78"/>
    <col min="6443" max="6443" width="12.42578125" style="78" customWidth="1"/>
    <col min="6444" max="6444" width="12.28515625" style="78" customWidth="1"/>
    <col min="6445" max="6445" width="11.28515625" style="78" customWidth="1"/>
    <col min="6446" max="6446" width="11.140625" style="78" customWidth="1"/>
    <col min="6447" max="6447" width="12.28515625" style="78" bestFit="1" customWidth="1"/>
    <col min="6448" max="6448" width="11" style="78" customWidth="1"/>
    <col min="6449" max="6450" width="11.140625" style="78" customWidth="1"/>
    <col min="6451" max="6451" width="19.7109375" style="78" customWidth="1"/>
    <col min="6452" max="6452" width="28.42578125" style="78" customWidth="1"/>
    <col min="6453" max="6453" width="53.85546875" style="78" bestFit="1" customWidth="1"/>
    <col min="6454" max="6454" width="9" style="78"/>
    <col min="6455" max="6455" width="12.7109375" style="78" customWidth="1"/>
    <col min="6456" max="6457" width="10.140625" style="78" bestFit="1" customWidth="1"/>
    <col min="6458" max="6680" width="9" style="78"/>
    <col min="6681" max="6681" width="30.42578125" style="78" bestFit="1" customWidth="1"/>
    <col min="6682" max="6682" width="11.28515625" style="78" customWidth="1"/>
    <col min="6683" max="6683" width="24.28515625" style="78" bestFit="1" customWidth="1"/>
    <col min="6684" max="6684" width="12.5703125" style="78" bestFit="1" customWidth="1"/>
    <col min="6685" max="6685" width="20.85546875" style="78" bestFit="1" customWidth="1"/>
    <col min="6686" max="6688" width="11.7109375" style="78" customWidth="1"/>
    <col min="6689" max="6689" width="14" style="78" customWidth="1"/>
    <col min="6690" max="6691" width="9.140625" style="78" customWidth="1"/>
    <col min="6692" max="6692" width="9" style="78"/>
    <col min="6693" max="6694" width="15" style="78" customWidth="1"/>
    <col min="6695" max="6695" width="16.85546875" style="78" bestFit="1" customWidth="1"/>
    <col min="6696" max="6696" width="12.5703125" style="78" customWidth="1"/>
    <col min="6697" max="6697" width="11.28515625" style="78" customWidth="1"/>
    <col min="6698" max="6698" width="9" style="78"/>
    <col min="6699" max="6699" width="12.42578125" style="78" customWidth="1"/>
    <col min="6700" max="6700" width="12.28515625" style="78" customWidth="1"/>
    <col min="6701" max="6701" width="11.28515625" style="78" customWidth="1"/>
    <col min="6702" max="6702" width="11.140625" style="78" customWidth="1"/>
    <col min="6703" max="6703" width="12.28515625" style="78" bestFit="1" customWidth="1"/>
    <col min="6704" max="6704" width="11" style="78" customWidth="1"/>
    <col min="6705" max="6706" width="11.140625" style="78" customWidth="1"/>
    <col min="6707" max="6707" width="19.7109375" style="78" customWidth="1"/>
    <col min="6708" max="6708" width="28.42578125" style="78" customWidth="1"/>
    <col min="6709" max="6709" width="53.85546875" style="78" bestFit="1" customWidth="1"/>
    <col min="6710" max="6710" width="9" style="78"/>
    <col min="6711" max="6711" width="12.7109375" style="78" customWidth="1"/>
    <col min="6712" max="6713" width="10.140625" style="78" bestFit="1" customWidth="1"/>
    <col min="6714" max="6936" width="9" style="78"/>
    <col min="6937" max="6937" width="30.42578125" style="78" bestFit="1" customWidth="1"/>
    <col min="6938" max="6938" width="11.28515625" style="78" customWidth="1"/>
    <col min="6939" max="6939" width="24.28515625" style="78" bestFit="1" customWidth="1"/>
    <col min="6940" max="6940" width="12.5703125" style="78" bestFit="1" customWidth="1"/>
    <col min="6941" max="6941" width="20.85546875" style="78" bestFit="1" customWidth="1"/>
    <col min="6942" max="6944" width="11.7109375" style="78" customWidth="1"/>
    <col min="6945" max="6945" width="14" style="78" customWidth="1"/>
    <col min="6946" max="6947" width="9.140625" style="78" customWidth="1"/>
    <col min="6948" max="6948" width="9" style="78"/>
    <col min="6949" max="6950" width="15" style="78" customWidth="1"/>
    <col min="6951" max="6951" width="16.85546875" style="78" bestFit="1" customWidth="1"/>
    <col min="6952" max="6952" width="12.5703125" style="78" customWidth="1"/>
    <col min="6953" max="6953" width="11.28515625" style="78" customWidth="1"/>
    <col min="6954" max="6954" width="9" style="78"/>
    <col min="6955" max="6955" width="12.42578125" style="78" customWidth="1"/>
    <col min="6956" max="6956" width="12.28515625" style="78" customWidth="1"/>
    <col min="6957" max="6957" width="11.28515625" style="78" customWidth="1"/>
    <col min="6958" max="6958" width="11.140625" style="78" customWidth="1"/>
    <col min="6959" max="6959" width="12.28515625" style="78" bestFit="1" customWidth="1"/>
    <col min="6960" max="6960" width="11" style="78" customWidth="1"/>
    <col min="6961" max="6962" width="11.140625" style="78" customWidth="1"/>
    <col min="6963" max="6963" width="19.7109375" style="78" customWidth="1"/>
    <col min="6964" max="6964" width="28.42578125" style="78" customWidth="1"/>
    <col min="6965" max="6965" width="53.85546875" style="78" bestFit="1" customWidth="1"/>
    <col min="6966" max="6966" width="9" style="78"/>
    <col min="6967" max="6967" width="12.7109375" style="78" customWidth="1"/>
    <col min="6968" max="6969" width="10.140625" style="78" bestFit="1" customWidth="1"/>
    <col min="6970" max="7192" width="9" style="78"/>
    <col min="7193" max="7193" width="30.42578125" style="78" bestFit="1" customWidth="1"/>
    <col min="7194" max="7194" width="11.28515625" style="78" customWidth="1"/>
    <col min="7195" max="7195" width="24.28515625" style="78" bestFit="1" customWidth="1"/>
    <col min="7196" max="7196" width="12.5703125" style="78" bestFit="1" customWidth="1"/>
    <col min="7197" max="7197" width="20.85546875" style="78" bestFit="1" customWidth="1"/>
    <col min="7198" max="7200" width="11.7109375" style="78" customWidth="1"/>
    <col min="7201" max="7201" width="14" style="78" customWidth="1"/>
    <col min="7202" max="7203" width="9.140625" style="78" customWidth="1"/>
    <col min="7204" max="7204" width="9" style="78"/>
    <col min="7205" max="7206" width="15" style="78" customWidth="1"/>
    <col min="7207" max="7207" width="16.85546875" style="78" bestFit="1" customWidth="1"/>
    <col min="7208" max="7208" width="12.5703125" style="78" customWidth="1"/>
    <col min="7209" max="7209" width="11.28515625" style="78" customWidth="1"/>
    <col min="7210" max="7210" width="9" style="78"/>
    <col min="7211" max="7211" width="12.42578125" style="78" customWidth="1"/>
    <col min="7212" max="7212" width="12.28515625" style="78" customWidth="1"/>
    <col min="7213" max="7213" width="11.28515625" style="78" customWidth="1"/>
    <col min="7214" max="7214" width="11.140625" style="78" customWidth="1"/>
    <col min="7215" max="7215" width="12.28515625" style="78" bestFit="1" customWidth="1"/>
    <col min="7216" max="7216" width="11" style="78" customWidth="1"/>
    <col min="7217" max="7218" width="11.140625" style="78" customWidth="1"/>
    <col min="7219" max="7219" width="19.7109375" style="78" customWidth="1"/>
    <col min="7220" max="7220" width="28.42578125" style="78" customWidth="1"/>
    <col min="7221" max="7221" width="53.85546875" style="78" bestFit="1" customWidth="1"/>
    <col min="7222" max="7222" width="9" style="78"/>
    <col min="7223" max="7223" width="12.7109375" style="78" customWidth="1"/>
    <col min="7224" max="7225" width="10.140625" style="78" bestFit="1" customWidth="1"/>
    <col min="7226" max="7448" width="9" style="78"/>
    <col min="7449" max="7449" width="30.42578125" style="78" bestFit="1" customWidth="1"/>
    <col min="7450" max="7450" width="11.28515625" style="78" customWidth="1"/>
    <col min="7451" max="7451" width="24.28515625" style="78" bestFit="1" customWidth="1"/>
    <col min="7452" max="7452" width="12.5703125" style="78" bestFit="1" customWidth="1"/>
    <col min="7453" max="7453" width="20.85546875" style="78" bestFit="1" customWidth="1"/>
    <col min="7454" max="7456" width="11.7109375" style="78" customWidth="1"/>
    <col min="7457" max="7457" width="14" style="78" customWidth="1"/>
    <col min="7458" max="7459" width="9.140625" style="78" customWidth="1"/>
    <col min="7460" max="7460" width="9" style="78"/>
    <col min="7461" max="7462" width="15" style="78" customWidth="1"/>
    <col min="7463" max="7463" width="16.85546875" style="78" bestFit="1" customWidth="1"/>
    <col min="7464" max="7464" width="12.5703125" style="78" customWidth="1"/>
    <col min="7465" max="7465" width="11.28515625" style="78" customWidth="1"/>
    <col min="7466" max="7466" width="9" style="78"/>
    <col min="7467" max="7467" width="12.42578125" style="78" customWidth="1"/>
    <col min="7468" max="7468" width="12.28515625" style="78" customWidth="1"/>
    <col min="7469" max="7469" width="11.28515625" style="78" customWidth="1"/>
    <col min="7470" max="7470" width="11.140625" style="78" customWidth="1"/>
    <col min="7471" max="7471" width="12.28515625" style="78" bestFit="1" customWidth="1"/>
    <col min="7472" max="7472" width="11" style="78" customWidth="1"/>
    <col min="7473" max="7474" width="11.140625" style="78" customWidth="1"/>
    <col min="7475" max="7475" width="19.7109375" style="78" customWidth="1"/>
    <col min="7476" max="7476" width="28.42578125" style="78" customWidth="1"/>
    <col min="7477" max="7477" width="53.85546875" style="78" bestFit="1" customWidth="1"/>
    <col min="7478" max="7478" width="9" style="78"/>
    <col min="7479" max="7479" width="12.7109375" style="78" customWidth="1"/>
    <col min="7480" max="7481" width="10.140625" style="78" bestFit="1" customWidth="1"/>
    <col min="7482" max="7704" width="9" style="78"/>
    <col min="7705" max="7705" width="30.42578125" style="78" bestFit="1" customWidth="1"/>
    <col min="7706" max="7706" width="11.28515625" style="78" customWidth="1"/>
    <col min="7707" max="7707" width="24.28515625" style="78" bestFit="1" customWidth="1"/>
    <col min="7708" max="7708" width="12.5703125" style="78" bestFit="1" customWidth="1"/>
    <col min="7709" max="7709" width="20.85546875" style="78" bestFit="1" customWidth="1"/>
    <col min="7710" max="7712" width="11.7109375" style="78" customWidth="1"/>
    <col min="7713" max="7713" width="14" style="78" customWidth="1"/>
    <col min="7714" max="7715" width="9.140625" style="78" customWidth="1"/>
    <col min="7716" max="7716" width="9" style="78"/>
    <col min="7717" max="7718" width="15" style="78" customWidth="1"/>
    <col min="7719" max="7719" width="16.85546875" style="78" bestFit="1" customWidth="1"/>
    <col min="7720" max="7720" width="12.5703125" style="78" customWidth="1"/>
    <col min="7721" max="7721" width="11.28515625" style="78" customWidth="1"/>
    <col min="7722" max="7722" width="9" style="78"/>
    <col min="7723" max="7723" width="12.42578125" style="78" customWidth="1"/>
    <col min="7724" max="7724" width="12.28515625" style="78" customWidth="1"/>
    <col min="7725" max="7725" width="11.28515625" style="78" customWidth="1"/>
    <col min="7726" max="7726" width="11.140625" style="78" customWidth="1"/>
    <col min="7727" max="7727" width="12.28515625" style="78" bestFit="1" customWidth="1"/>
    <col min="7728" max="7728" width="11" style="78" customWidth="1"/>
    <col min="7729" max="7730" width="11.140625" style="78" customWidth="1"/>
    <col min="7731" max="7731" width="19.7109375" style="78" customWidth="1"/>
    <col min="7732" max="7732" width="28.42578125" style="78" customWidth="1"/>
    <col min="7733" max="7733" width="53.85546875" style="78" bestFit="1" customWidth="1"/>
    <col min="7734" max="7734" width="9" style="78"/>
    <col min="7735" max="7735" width="12.7109375" style="78" customWidth="1"/>
    <col min="7736" max="7737" width="10.140625" style="78" bestFit="1" customWidth="1"/>
    <col min="7738" max="7960" width="9" style="78"/>
    <col min="7961" max="7961" width="30.42578125" style="78" bestFit="1" customWidth="1"/>
    <col min="7962" max="7962" width="11.28515625" style="78" customWidth="1"/>
    <col min="7963" max="7963" width="24.28515625" style="78" bestFit="1" customWidth="1"/>
    <col min="7964" max="7964" width="12.5703125" style="78" bestFit="1" customWidth="1"/>
    <col min="7965" max="7965" width="20.85546875" style="78" bestFit="1" customWidth="1"/>
    <col min="7966" max="7968" width="11.7109375" style="78" customWidth="1"/>
    <col min="7969" max="7969" width="14" style="78" customWidth="1"/>
    <col min="7970" max="7971" width="9.140625" style="78" customWidth="1"/>
    <col min="7972" max="7972" width="9" style="78"/>
    <col min="7973" max="7974" width="15" style="78" customWidth="1"/>
    <col min="7975" max="7975" width="16.85546875" style="78" bestFit="1" customWidth="1"/>
    <col min="7976" max="7976" width="12.5703125" style="78" customWidth="1"/>
    <col min="7977" max="7977" width="11.28515625" style="78" customWidth="1"/>
    <col min="7978" max="7978" width="9" style="78"/>
    <col min="7979" max="7979" width="12.42578125" style="78" customWidth="1"/>
    <col min="7980" max="7980" width="12.28515625" style="78" customWidth="1"/>
    <col min="7981" max="7981" width="11.28515625" style="78" customWidth="1"/>
    <col min="7982" max="7982" width="11.140625" style="78" customWidth="1"/>
    <col min="7983" max="7983" width="12.28515625" style="78" bestFit="1" customWidth="1"/>
    <col min="7984" max="7984" width="11" style="78" customWidth="1"/>
    <col min="7985" max="7986" width="11.140625" style="78" customWidth="1"/>
    <col min="7987" max="7987" width="19.7109375" style="78" customWidth="1"/>
    <col min="7988" max="7988" width="28.42578125" style="78" customWidth="1"/>
    <col min="7989" max="7989" width="53.85546875" style="78" bestFit="1" customWidth="1"/>
    <col min="7990" max="7990" width="9" style="78"/>
    <col min="7991" max="7991" width="12.7109375" style="78" customWidth="1"/>
    <col min="7992" max="7993" width="10.140625" style="78" bestFit="1" customWidth="1"/>
    <col min="7994" max="8216" width="9" style="78"/>
    <col min="8217" max="8217" width="30.42578125" style="78" bestFit="1" customWidth="1"/>
    <col min="8218" max="8218" width="11.28515625" style="78" customWidth="1"/>
    <col min="8219" max="8219" width="24.28515625" style="78" bestFit="1" customWidth="1"/>
    <col min="8220" max="8220" width="12.5703125" style="78" bestFit="1" customWidth="1"/>
    <col min="8221" max="8221" width="20.85546875" style="78" bestFit="1" customWidth="1"/>
    <col min="8222" max="8224" width="11.7109375" style="78" customWidth="1"/>
    <col min="8225" max="8225" width="14" style="78" customWidth="1"/>
    <col min="8226" max="8227" width="9.140625" style="78" customWidth="1"/>
    <col min="8228" max="8228" width="9" style="78"/>
    <col min="8229" max="8230" width="15" style="78" customWidth="1"/>
    <col min="8231" max="8231" width="16.85546875" style="78" bestFit="1" customWidth="1"/>
    <col min="8232" max="8232" width="12.5703125" style="78" customWidth="1"/>
    <col min="8233" max="8233" width="11.28515625" style="78" customWidth="1"/>
    <col min="8234" max="8234" width="9" style="78"/>
    <col min="8235" max="8235" width="12.42578125" style="78" customWidth="1"/>
    <col min="8236" max="8236" width="12.28515625" style="78" customWidth="1"/>
    <col min="8237" max="8237" width="11.28515625" style="78" customWidth="1"/>
    <col min="8238" max="8238" width="11.140625" style="78" customWidth="1"/>
    <col min="8239" max="8239" width="12.28515625" style="78" bestFit="1" customWidth="1"/>
    <col min="8240" max="8240" width="11" style="78" customWidth="1"/>
    <col min="8241" max="8242" width="11.140625" style="78" customWidth="1"/>
    <col min="8243" max="8243" width="19.7109375" style="78" customWidth="1"/>
    <col min="8244" max="8244" width="28.42578125" style="78" customWidth="1"/>
    <col min="8245" max="8245" width="53.85546875" style="78" bestFit="1" customWidth="1"/>
    <col min="8246" max="8246" width="9" style="78"/>
    <col min="8247" max="8247" width="12.7109375" style="78" customWidth="1"/>
    <col min="8248" max="8249" width="10.140625" style="78" bestFit="1" customWidth="1"/>
    <col min="8250" max="8472" width="9" style="78"/>
    <col min="8473" max="8473" width="30.42578125" style="78" bestFit="1" customWidth="1"/>
    <col min="8474" max="8474" width="11.28515625" style="78" customWidth="1"/>
    <col min="8475" max="8475" width="24.28515625" style="78" bestFit="1" customWidth="1"/>
    <col min="8476" max="8476" width="12.5703125" style="78" bestFit="1" customWidth="1"/>
    <col min="8477" max="8477" width="20.85546875" style="78" bestFit="1" customWidth="1"/>
    <col min="8478" max="8480" width="11.7109375" style="78" customWidth="1"/>
    <col min="8481" max="8481" width="14" style="78" customWidth="1"/>
    <col min="8482" max="8483" width="9.140625" style="78" customWidth="1"/>
    <col min="8484" max="8484" width="9" style="78"/>
    <col min="8485" max="8486" width="15" style="78" customWidth="1"/>
    <col min="8487" max="8487" width="16.85546875" style="78" bestFit="1" customWidth="1"/>
    <col min="8488" max="8488" width="12.5703125" style="78" customWidth="1"/>
    <col min="8489" max="8489" width="11.28515625" style="78" customWidth="1"/>
    <col min="8490" max="8490" width="9" style="78"/>
    <col min="8491" max="8491" width="12.42578125" style="78" customWidth="1"/>
    <col min="8492" max="8492" width="12.28515625" style="78" customWidth="1"/>
    <col min="8493" max="8493" width="11.28515625" style="78" customWidth="1"/>
    <col min="8494" max="8494" width="11.140625" style="78" customWidth="1"/>
    <col min="8495" max="8495" width="12.28515625" style="78" bestFit="1" customWidth="1"/>
    <col min="8496" max="8496" width="11" style="78" customWidth="1"/>
    <col min="8497" max="8498" width="11.140625" style="78" customWidth="1"/>
    <col min="8499" max="8499" width="19.7109375" style="78" customWidth="1"/>
    <col min="8500" max="8500" width="28.42578125" style="78" customWidth="1"/>
    <col min="8501" max="8501" width="53.85546875" style="78" bestFit="1" customWidth="1"/>
    <col min="8502" max="8502" width="9" style="78"/>
    <col min="8503" max="8503" width="12.7109375" style="78" customWidth="1"/>
    <col min="8504" max="8505" width="10.140625" style="78" bestFit="1" customWidth="1"/>
    <col min="8506" max="8728" width="9" style="78"/>
    <col min="8729" max="8729" width="30.42578125" style="78" bestFit="1" customWidth="1"/>
    <col min="8730" max="8730" width="11.28515625" style="78" customWidth="1"/>
    <col min="8731" max="8731" width="24.28515625" style="78" bestFit="1" customWidth="1"/>
    <col min="8732" max="8732" width="12.5703125" style="78" bestFit="1" customWidth="1"/>
    <col min="8733" max="8733" width="20.85546875" style="78" bestFit="1" customWidth="1"/>
    <col min="8734" max="8736" width="11.7109375" style="78" customWidth="1"/>
    <col min="8737" max="8737" width="14" style="78" customWidth="1"/>
    <col min="8738" max="8739" width="9.140625" style="78" customWidth="1"/>
    <col min="8740" max="8740" width="9" style="78"/>
    <col min="8741" max="8742" width="15" style="78" customWidth="1"/>
    <col min="8743" max="8743" width="16.85546875" style="78" bestFit="1" customWidth="1"/>
    <col min="8744" max="8744" width="12.5703125" style="78" customWidth="1"/>
    <col min="8745" max="8745" width="11.28515625" style="78" customWidth="1"/>
    <col min="8746" max="8746" width="9" style="78"/>
    <col min="8747" max="8747" width="12.42578125" style="78" customWidth="1"/>
    <col min="8748" max="8748" width="12.28515625" style="78" customWidth="1"/>
    <col min="8749" max="8749" width="11.28515625" style="78" customWidth="1"/>
    <col min="8750" max="8750" width="11.140625" style="78" customWidth="1"/>
    <col min="8751" max="8751" width="12.28515625" style="78" bestFit="1" customWidth="1"/>
    <col min="8752" max="8752" width="11" style="78" customWidth="1"/>
    <col min="8753" max="8754" width="11.140625" style="78" customWidth="1"/>
    <col min="8755" max="8755" width="19.7109375" style="78" customWidth="1"/>
    <col min="8756" max="8756" width="28.42578125" style="78" customWidth="1"/>
    <col min="8757" max="8757" width="53.85546875" style="78" bestFit="1" customWidth="1"/>
    <col min="8758" max="8758" width="9" style="78"/>
    <col min="8759" max="8759" width="12.7109375" style="78" customWidth="1"/>
    <col min="8760" max="8761" width="10.140625" style="78" bestFit="1" customWidth="1"/>
    <col min="8762" max="8984" width="9" style="78"/>
    <col min="8985" max="8985" width="30.42578125" style="78" bestFit="1" customWidth="1"/>
    <col min="8986" max="8986" width="11.28515625" style="78" customWidth="1"/>
    <col min="8987" max="8987" width="24.28515625" style="78" bestFit="1" customWidth="1"/>
    <col min="8988" max="8988" width="12.5703125" style="78" bestFit="1" customWidth="1"/>
    <col min="8989" max="8989" width="20.85546875" style="78" bestFit="1" customWidth="1"/>
    <col min="8990" max="8992" width="11.7109375" style="78" customWidth="1"/>
    <col min="8993" max="8993" width="14" style="78" customWidth="1"/>
    <col min="8994" max="8995" width="9.140625" style="78" customWidth="1"/>
    <col min="8996" max="8996" width="9" style="78"/>
    <col min="8997" max="8998" width="15" style="78" customWidth="1"/>
    <col min="8999" max="8999" width="16.85546875" style="78" bestFit="1" customWidth="1"/>
    <col min="9000" max="9000" width="12.5703125" style="78" customWidth="1"/>
    <col min="9001" max="9001" width="11.28515625" style="78" customWidth="1"/>
    <col min="9002" max="9002" width="9" style="78"/>
    <col min="9003" max="9003" width="12.42578125" style="78" customWidth="1"/>
    <col min="9004" max="9004" width="12.28515625" style="78" customWidth="1"/>
    <col min="9005" max="9005" width="11.28515625" style="78" customWidth="1"/>
    <col min="9006" max="9006" width="11.140625" style="78" customWidth="1"/>
    <col min="9007" max="9007" width="12.28515625" style="78" bestFit="1" customWidth="1"/>
    <col min="9008" max="9008" width="11" style="78" customWidth="1"/>
    <col min="9009" max="9010" width="11.140625" style="78" customWidth="1"/>
    <col min="9011" max="9011" width="19.7109375" style="78" customWidth="1"/>
    <col min="9012" max="9012" width="28.42578125" style="78" customWidth="1"/>
    <col min="9013" max="9013" width="53.85546875" style="78" bestFit="1" customWidth="1"/>
    <col min="9014" max="9014" width="9" style="78"/>
    <col min="9015" max="9015" width="12.7109375" style="78" customWidth="1"/>
    <col min="9016" max="9017" width="10.140625" style="78" bestFit="1" customWidth="1"/>
    <col min="9018" max="9240" width="9" style="78"/>
    <col min="9241" max="9241" width="30.42578125" style="78" bestFit="1" customWidth="1"/>
    <col min="9242" max="9242" width="11.28515625" style="78" customWidth="1"/>
    <col min="9243" max="9243" width="24.28515625" style="78" bestFit="1" customWidth="1"/>
    <col min="9244" max="9244" width="12.5703125" style="78" bestFit="1" customWidth="1"/>
    <col min="9245" max="9245" width="20.85546875" style="78" bestFit="1" customWidth="1"/>
    <col min="9246" max="9248" width="11.7109375" style="78" customWidth="1"/>
    <col min="9249" max="9249" width="14" style="78" customWidth="1"/>
    <col min="9250" max="9251" width="9.140625" style="78" customWidth="1"/>
    <col min="9252" max="9252" width="9" style="78"/>
    <col min="9253" max="9254" width="15" style="78" customWidth="1"/>
    <col min="9255" max="9255" width="16.85546875" style="78" bestFit="1" customWidth="1"/>
    <col min="9256" max="9256" width="12.5703125" style="78" customWidth="1"/>
    <col min="9257" max="9257" width="11.28515625" style="78" customWidth="1"/>
    <col min="9258" max="9258" width="9" style="78"/>
    <col min="9259" max="9259" width="12.42578125" style="78" customWidth="1"/>
    <col min="9260" max="9260" width="12.28515625" style="78" customWidth="1"/>
    <col min="9261" max="9261" width="11.28515625" style="78" customWidth="1"/>
    <col min="9262" max="9262" width="11.140625" style="78" customWidth="1"/>
    <col min="9263" max="9263" width="12.28515625" style="78" bestFit="1" customWidth="1"/>
    <col min="9264" max="9264" width="11" style="78" customWidth="1"/>
    <col min="9265" max="9266" width="11.140625" style="78" customWidth="1"/>
    <col min="9267" max="9267" width="19.7109375" style="78" customWidth="1"/>
    <col min="9268" max="9268" width="28.42578125" style="78" customWidth="1"/>
    <col min="9269" max="9269" width="53.85546875" style="78" bestFit="1" customWidth="1"/>
    <col min="9270" max="9270" width="9" style="78"/>
    <col min="9271" max="9271" width="12.7109375" style="78" customWidth="1"/>
    <col min="9272" max="9273" width="10.140625" style="78" bestFit="1" customWidth="1"/>
    <col min="9274" max="9496" width="9" style="78"/>
    <col min="9497" max="9497" width="30.42578125" style="78" bestFit="1" customWidth="1"/>
    <col min="9498" max="9498" width="11.28515625" style="78" customWidth="1"/>
    <col min="9499" max="9499" width="24.28515625" style="78" bestFit="1" customWidth="1"/>
    <col min="9500" max="9500" width="12.5703125" style="78" bestFit="1" customWidth="1"/>
    <col min="9501" max="9501" width="20.85546875" style="78" bestFit="1" customWidth="1"/>
    <col min="9502" max="9504" width="11.7109375" style="78" customWidth="1"/>
    <col min="9505" max="9505" width="14" style="78" customWidth="1"/>
    <col min="9506" max="9507" width="9.140625" style="78" customWidth="1"/>
    <col min="9508" max="9508" width="9" style="78"/>
    <col min="9509" max="9510" width="15" style="78" customWidth="1"/>
    <col min="9511" max="9511" width="16.85546875" style="78" bestFit="1" customWidth="1"/>
    <col min="9512" max="9512" width="12.5703125" style="78" customWidth="1"/>
    <col min="9513" max="9513" width="11.28515625" style="78" customWidth="1"/>
    <col min="9514" max="9514" width="9" style="78"/>
    <col min="9515" max="9515" width="12.42578125" style="78" customWidth="1"/>
    <col min="9516" max="9516" width="12.28515625" style="78" customWidth="1"/>
    <col min="9517" max="9517" width="11.28515625" style="78" customWidth="1"/>
    <col min="9518" max="9518" width="11.140625" style="78" customWidth="1"/>
    <col min="9519" max="9519" width="12.28515625" style="78" bestFit="1" customWidth="1"/>
    <col min="9520" max="9520" width="11" style="78" customWidth="1"/>
    <col min="9521" max="9522" width="11.140625" style="78" customWidth="1"/>
    <col min="9523" max="9523" width="19.7109375" style="78" customWidth="1"/>
    <col min="9524" max="9524" width="28.42578125" style="78" customWidth="1"/>
    <col min="9525" max="9525" width="53.85546875" style="78" bestFit="1" customWidth="1"/>
    <col min="9526" max="9526" width="9" style="78"/>
    <col min="9527" max="9527" width="12.7109375" style="78" customWidth="1"/>
    <col min="9528" max="9529" width="10.140625" style="78" bestFit="1" customWidth="1"/>
    <col min="9530" max="9752" width="9" style="78"/>
    <col min="9753" max="9753" width="30.42578125" style="78" bestFit="1" customWidth="1"/>
    <col min="9754" max="9754" width="11.28515625" style="78" customWidth="1"/>
    <col min="9755" max="9755" width="24.28515625" style="78" bestFit="1" customWidth="1"/>
    <col min="9756" max="9756" width="12.5703125" style="78" bestFit="1" customWidth="1"/>
    <col min="9757" max="9757" width="20.85546875" style="78" bestFit="1" customWidth="1"/>
    <col min="9758" max="9760" width="11.7109375" style="78" customWidth="1"/>
    <col min="9761" max="9761" width="14" style="78" customWidth="1"/>
    <col min="9762" max="9763" width="9.140625" style="78" customWidth="1"/>
    <col min="9764" max="9764" width="9" style="78"/>
    <col min="9765" max="9766" width="15" style="78" customWidth="1"/>
    <col min="9767" max="9767" width="16.85546875" style="78" bestFit="1" customWidth="1"/>
    <col min="9768" max="9768" width="12.5703125" style="78" customWidth="1"/>
    <col min="9769" max="9769" width="11.28515625" style="78" customWidth="1"/>
    <col min="9770" max="9770" width="9" style="78"/>
    <col min="9771" max="9771" width="12.42578125" style="78" customWidth="1"/>
    <col min="9772" max="9772" width="12.28515625" style="78" customWidth="1"/>
    <col min="9773" max="9773" width="11.28515625" style="78" customWidth="1"/>
    <col min="9774" max="9774" width="11.140625" style="78" customWidth="1"/>
    <col min="9775" max="9775" width="12.28515625" style="78" bestFit="1" customWidth="1"/>
    <col min="9776" max="9776" width="11" style="78" customWidth="1"/>
    <col min="9777" max="9778" width="11.140625" style="78" customWidth="1"/>
    <col min="9779" max="9779" width="19.7109375" style="78" customWidth="1"/>
    <col min="9780" max="9780" width="28.42578125" style="78" customWidth="1"/>
    <col min="9781" max="9781" width="53.85546875" style="78" bestFit="1" customWidth="1"/>
    <col min="9782" max="9782" width="9" style="78"/>
    <col min="9783" max="9783" width="12.7109375" style="78" customWidth="1"/>
    <col min="9784" max="9785" width="10.140625" style="78" bestFit="1" customWidth="1"/>
    <col min="9786" max="10008" width="9" style="78"/>
    <col min="10009" max="10009" width="30.42578125" style="78" bestFit="1" customWidth="1"/>
    <col min="10010" max="10010" width="11.28515625" style="78" customWidth="1"/>
    <col min="10011" max="10011" width="24.28515625" style="78" bestFit="1" customWidth="1"/>
    <col min="10012" max="10012" width="12.5703125" style="78" bestFit="1" customWidth="1"/>
    <col min="10013" max="10013" width="20.85546875" style="78" bestFit="1" customWidth="1"/>
    <col min="10014" max="10016" width="11.7109375" style="78" customWidth="1"/>
    <col min="10017" max="10017" width="14" style="78" customWidth="1"/>
    <col min="10018" max="10019" width="9.140625" style="78" customWidth="1"/>
    <col min="10020" max="10020" width="9" style="78"/>
    <col min="10021" max="10022" width="15" style="78" customWidth="1"/>
    <col min="10023" max="10023" width="16.85546875" style="78" bestFit="1" customWidth="1"/>
    <col min="10024" max="10024" width="12.5703125" style="78" customWidth="1"/>
    <col min="10025" max="10025" width="11.28515625" style="78" customWidth="1"/>
    <col min="10026" max="10026" width="9" style="78"/>
    <col min="10027" max="10027" width="12.42578125" style="78" customWidth="1"/>
    <col min="10028" max="10028" width="12.28515625" style="78" customWidth="1"/>
    <col min="10029" max="10029" width="11.28515625" style="78" customWidth="1"/>
    <col min="10030" max="10030" width="11.140625" style="78" customWidth="1"/>
    <col min="10031" max="10031" width="12.28515625" style="78" bestFit="1" customWidth="1"/>
    <col min="10032" max="10032" width="11" style="78" customWidth="1"/>
    <col min="10033" max="10034" width="11.140625" style="78" customWidth="1"/>
    <col min="10035" max="10035" width="19.7109375" style="78" customWidth="1"/>
    <col min="10036" max="10036" width="28.42578125" style="78" customWidth="1"/>
    <col min="10037" max="10037" width="53.85546875" style="78" bestFit="1" customWidth="1"/>
    <col min="10038" max="10038" width="9" style="78"/>
    <col min="10039" max="10039" width="12.7109375" style="78" customWidth="1"/>
    <col min="10040" max="10041" width="10.140625" style="78" bestFit="1" customWidth="1"/>
    <col min="10042" max="10264" width="9" style="78"/>
    <col min="10265" max="10265" width="30.42578125" style="78" bestFit="1" customWidth="1"/>
    <col min="10266" max="10266" width="11.28515625" style="78" customWidth="1"/>
    <col min="10267" max="10267" width="24.28515625" style="78" bestFit="1" customWidth="1"/>
    <col min="10268" max="10268" width="12.5703125" style="78" bestFit="1" customWidth="1"/>
    <col min="10269" max="10269" width="20.85546875" style="78" bestFit="1" customWidth="1"/>
    <col min="10270" max="10272" width="11.7109375" style="78" customWidth="1"/>
    <col min="10273" max="10273" width="14" style="78" customWidth="1"/>
    <col min="10274" max="10275" width="9.140625" style="78" customWidth="1"/>
    <col min="10276" max="10276" width="9" style="78"/>
    <col min="10277" max="10278" width="15" style="78" customWidth="1"/>
    <col min="10279" max="10279" width="16.85546875" style="78" bestFit="1" customWidth="1"/>
    <col min="10280" max="10280" width="12.5703125" style="78" customWidth="1"/>
    <col min="10281" max="10281" width="11.28515625" style="78" customWidth="1"/>
    <col min="10282" max="10282" width="9" style="78"/>
    <col min="10283" max="10283" width="12.42578125" style="78" customWidth="1"/>
    <col min="10284" max="10284" width="12.28515625" style="78" customWidth="1"/>
    <col min="10285" max="10285" width="11.28515625" style="78" customWidth="1"/>
    <col min="10286" max="10286" width="11.140625" style="78" customWidth="1"/>
    <col min="10287" max="10287" width="12.28515625" style="78" bestFit="1" customWidth="1"/>
    <col min="10288" max="10288" width="11" style="78" customWidth="1"/>
    <col min="10289" max="10290" width="11.140625" style="78" customWidth="1"/>
    <col min="10291" max="10291" width="19.7109375" style="78" customWidth="1"/>
    <col min="10292" max="10292" width="28.42578125" style="78" customWidth="1"/>
    <col min="10293" max="10293" width="53.85546875" style="78" bestFit="1" customWidth="1"/>
    <col min="10294" max="10294" width="9" style="78"/>
    <col min="10295" max="10295" width="12.7109375" style="78" customWidth="1"/>
    <col min="10296" max="10297" width="10.140625" style="78" bestFit="1" customWidth="1"/>
    <col min="10298" max="10520" width="9" style="78"/>
    <col min="10521" max="10521" width="30.42578125" style="78" bestFit="1" customWidth="1"/>
    <col min="10522" max="10522" width="11.28515625" style="78" customWidth="1"/>
    <col min="10523" max="10523" width="24.28515625" style="78" bestFit="1" customWidth="1"/>
    <col min="10524" max="10524" width="12.5703125" style="78" bestFit="1" customWidth="1"/>
    <col min="10525" max="10525" width="20.85546875" style="78" bestFit="1" customWidth="1"/>
    <col min="10526" max="10528" width="11.7109375" style="78" customWidth="1"/>
    <col min="10529" max="10529" width="14" style="78" customWidth="1"/>
    <col min="10530" max="10531" width="9.140625" style="78" customWidth="1"/>
    <col min="10532" max="10532" width="9" style="78"/>
    <col min="10533" max="10534" width="15" style="78" customWidth="1"/>
    <col min="10535" max="10535" width="16.85546875" style="78" bestFit="1" customWidth="1"/>
    <col min="10536" max="10536" width="12.5703125" style="78" customWidth="1"/>
    <col min="10537" max="10537" width="11.28515625" style="78" customWidth="1"/>
    <col min="10538" max="10538" width="9" style="78"/>
    <col min="10539" max="10539" width="12.42578125" style="78" customWidth="1"/>
    <col min="10540" max="10540" width="12.28515625" style="78" customWidth="1"/>
    <col min="10541" max="10541" width="11.28515625" style="78" customWidth="1"/>
    <col min="10542" max="10542" width="11.140625" style="78" customWidth="1"/>
    <col min="10543" max="10543" width="12.28515625" style="78" bestFit="1" customWidth="1"/>
    <col min="10544" max="10544" width="11" style="78" customWidth="1"/>
    <col min="10545" max="10546" width="11.140625" style="78" customWidth="1"/>
    <col min="10547" max="10547" width="19.7109375" style="78" customWidth="1"/>
    <col min="10548" max="10548" width="28.42578125" style="78" customWidth="1"/>
    <col min="10549" max="10549" width="53.85546875" style="78" bestFit="1" customWidth="1"/>
    <col min="10550" max="10550" width="9" style="78"/>
    <col min="10551" max="10551" width="12.7109375" style="78" customWidth="1"/>
    <col min="10552" max="10553" width="10.140625" style="78" bestFit="1" customWidth="1"/>
    <col min="10554" max="10776" width="9" style="78"/>
    <col min="10777" max="10777" width="30.42578125" style="78" bestFit="1" customWidth="1"/>
    <col min="10778" max="10778" width="11.28515625" style="78" customWidth="1"/>
    <col min="10779" max="10779" width="24.28515625" style="78" bestFit="1" customWidth="1"/>
    <col min="10780" max="10780" width="12.5703125" style="78" bestFit="1" customWidth="1"/>
    <col min="10781" max="10781" width="20.85546875" style="78" bestFit="1" customWidth="1"/>
    <col min="10782" max="10784" width="11.7109375" style="78" customWidth="1"/>
    <col min="10785" max="10785" width="14" style="78" customWidth="1"/>
    <col min="10786" max="10787" width="9.140625" style="78" customWidth="1"/>
    <col min="10788" max="10788" width="9" style="78"/>
    <col min="10789" max="10790" width="15" style="78" customWidth="1"/>
    <col min="10791" max="10791" width="16.85546875" style="78" bestFit="1" customWidth="1"/>
    <col min="10792" max="10792" width="12.5703125" style="78" customWidth="1"/>
    <col min="10793" max="10793" width="11.28515625" style="78" customWidth="1"/>
    <col min="10794" max="10794" width="9" style="78"/>
    <col min="10795" max="10795" width="12.42578125" style="78" customWidth="1"/>
    <col min="10796" max="10796" width="12.28515625" style="78" customWidth="1"/>
    <col min="10797" max="10797" width="11.28515625" style="78" customWidth="1"/>
    <col min="10798" max="10798" width="11.140625" style="78" customWidth="1"/>
    <col min="10799" max="10799" width="12.28515625" style="78" bestFit="1" customWidth="1"/>
    <col min="10800" max="10800" width="11" style="78" customWidth="1"/>
    <col min="10801" max="10802" width="11.140625" style="78" customWidth="1"/>
    <col min="10803" max="10803" width="19.7109375" style="78" customWidth="1"/>
    <col min="10804" max="10804" width="28.42578125" style="78" customWidth="1"/>
    <col min="10805" max="10805" width="53.85546875" style="78" bestFit="1" customWidth="1"/>
    <col min="10806" max="10806" width="9" style="78"/>
    <col min="10807" max="10807" width="12.7109375" style="78" customWidth="1"/>
    <col min="10808" max="10809" width="10.140625" style="78" bestFit="1" customWidth="1"/>
    <col min="10810" max="11032" width="9" style="78"/>
    <col min="11033" max="11033" width="30.42578125" style="78" bestFit="1" customWidth="1"/>
    <col min="11034" max="11034" width="11.28515625" style="78" customWidth="1"/>
    <col min="11035" max="11035" width="24.28515625" style="78" bestFit="1" customWidth="1"/>
    <col min="11036" max="11036" width="12.5703125" style="78" bestFit="1" customWidth="1"/>
    <col min="11037" max="11037" width="20.85546875" style="78" bestFit="1" customWidth="1"/>
    <col min="11038" max="11040" width="11.7109375" style="78" customWidth="1"/>
    <col min="11041" max="11041" width="14" style="78" customWidth="1"/>
    <col min="11042" max="11043" width="9.140625" style="78" customWidth="1"/>
    <col min="11044" max="11044" width="9" style="78"/>
    <col min="11045" max="11046" width="15" style="78" customWidth="1"/>
    <col min="11047" max="11047" width="16.85546875" style="78" bestFit="1" customWidth="1"/>
    <col min="11048" max="11048" width="12.5703125" style="78" customWidth="1"/>
    <col min="11049" max="11049" width="11.28515625" style="78" customWidth="1"/>
    <col min="11050" max="11050" width="9" style="78"/>
    <col min="11051" max="11051" width="12.42578125" style="78" customWidth="1"/>
    <col min="11052" max="11052" width="12.28515625" style="78" customWidth="1"/>
    <col min="11053" max="11053" width="11.28515625" style="78" customWidth="1"/>
    <col min="11054" max="11054" width="11.140625" style="78" customWidth="1"/>
    <col min="11055" max="11055" width="12.28515625" style="78" bestFit="1" customWidth="1"/>
    <col min="11056" max="11056" width="11" style="78" customWidth="1"/>
    <col min="11057" max="11058" width="11.140625" style="78" customWidth="1"/>
    <col min="11059" max="11059" width="19.7109375" style="78" customWidth="1"/>
    <col min="11060" max="11060" width="28.42578125" style="78" customWidth="1"/>
    <col min="11061" max="11061" width="53.85546875" style="78" bestFit="1" customWidth="1"/>
    <col min="11062" max="11062" width="9" style="78"/>
    <col min="11063" max="11063" width="12.7109375" style="78" customWidth="1"/>
    <col min="11064" max="11065" width="10.140625" style="78" bestFit="1" customWidth="1"/>
    <col min="11066" max="11288" width="9" style="78"/>
    <col min="11289" max="11289" width="30.42578125" style="78" bestFit="1" customWidth="1"/>
    <col min="11290" max="11290" width="11.28515625" style="78" customWidth="1"/>
    <col min="11291" max="11291" width="24.28515625" style="78" bestFit="1" customWidth="1"/>
    <col min="11292" max="11292" width="12.5703125" style="78" bestFit="1" customWidth="1"/>
    <col min="11293" max="11293" width="20.85546875" style="78" bestFit="1" customWidth="1"/>
    <col min="11294" max="11296" width="11.7109375" style="78" customWidth="1"/>
    <col min="11297" max="11297" width="14" style="78" customWidth="1"/>
    <col min="11298" max="11299" width="9.140625" style="78" customWidth="1"/>
    <col min="11300" max="11300" width="9" style="78"/>
    <col min="11301" max="11302" width="15" style="78" customWidth="1"/>
    <col min="11303" max="11303" width="16.85546875" style="78" bestFit="1" customWidth="1"/>
    <col min="11304" max="11304" width="12.5703125" style="78" customWidth="1"/>
    <col min="11305" max="11305" width="11.28515625" style="78" customWidth="1"/>
    <col min="11306" max="11306" width="9" style="78"/>
    <col min="11307" max="11307" width="12.42578125" style="78" customWidth="1"/>
    <col min="11308" max="11308" width="12.28515625" style="78" customWidth="1"/>
    <col min="11309" max="11309" width="11.28515625" style="78" customWidth="1"/>
    <col min="11310" max="11310" width="11.140625" style="78" customWidth="1"/>
    <col min="11311" max="11311" width="12.28515625" style="78" bestFit="1" customWidth="1"/>
    <col min="11312" max="11312" width="11" style="78" customWidth="1"/>
    <col min="11313" max="11314" width="11.140625" style="78" customWidth="1"/>
    <col min="11315" max="11315" width="19.7109375" style="78" customWidth="1"/>
    <col min="11316" max="11316" width="28.42578125" style="78" customWidth="1"/>
    <col min="11317" max="11317" width="53.85546875" style="78" bestFit="1" customWidth="1"/>
    <col min="11318" max="11318" width="9" style="78"/>
    <col min="11319" max="11319" width="12.7109375" style="78" customWidth="1"/>
    <col min="11320" max="11321" width="10.140625" style="78" bestFit="1" customWidth="1"/>
    <col min="11322" max="11544" width="9" style="78"/>
    <col min="11545" max="11545" width="30.42578125" style="78" bestFit="1" customWidth="1"/>
    <col min="11546" max="11546" width="11.28515625" style="78" customWidth="1"/>
    <col min="11547" max="11547" width="24.28515625" style="78" bestFit="1" customWidth="1"/>
    <col min="11548" max="11548" width="12.5703125" style="78" bestFit="1" customWidth="1"/>
    <col min="11549" max="11549" width="20.85546875" style="78" bestFit="1" customWidth="1"/>
    <col min="11550" max="11552" width="11.7109375" style="78" customWidth="1"/>
    <col min="11553" max="11553" width="14" style="78" customWidth="1"/>
    <col min="11554" max="11555" width="9.140625" style="78" customWidth="1"/>
    <col min="11556" max="11556" width="9" style="78"/>
    <col min="11557" max="11558" width="15" style="78" customWidth="1"/>
    <col min="11559" max="11559" width="16.85546875" style="78" bestFit="1" customWidth="1"/>
    <col min="11560" max="11560" width="12.5703125" style="78" customWidth="1"/>
    <col min="11561" max="11561" width="11.28515625" style="78" customWidth="1"/>
    <col min="11562" max="11562" width="9" style="78"/>
    <col min="11563" max="11563" width="12.42578125" style="78" customWidth="1"/>
    <col min="11564" max="11564" width="12.28515625" style="78" customWidth="1"/>
    <col min="11565" max="11565" width="11.28515625" style="78" customWidth="1"/>
    <col min="11566" max="11566" width="11.140625" style="78" customWidth="1"/>
    <col min="11567" max="11567" width="12.28515625" style="78" bestFit="1" customWidth="1"/>
    <col min="11568" max="11568" width="11" style="78" customWidth="1"/>
    <col min="11569" max="11570" width="11.140625" style="78" customWidth="1"/>
    <col min="11571" max="11571" width="19.7109375" style="78" customWidth="1"/>
    <col min="11572" max="11572" width="28.42578125" style="78" customWidth="1"/>
    <col min="11573" max="11573" width="53.85546875" style="78" bestFit="1" customWidth="1"/>
    <col min="11574" max="11574" width="9" style="78"/>
    <col min="11575" max="11575" width="12.7109375" style="78" customWidth="1"/>
    <col min="11576" max="11577" width="10.140625" style="78" bestFit="1" customWidth="1"/>
    <col min="11578" max="11800" width="9" style="78"/>
    <col min="11801" max="11801" width="30.42578125" style="78" bestFit="1" customWidth="1"/>
    <col min="11802" max="11802" width="11.28515625" style="78" customWidth="1"/>
    <col min="11803" max="11803" width="24.28515625" style="78" bestFit="1" customWidth="1"/>
    <col min="11804" max="11804" width="12.5703125" style="78" bestFit="1" customWidth="1"/>
    <col min="11805" max="11805" width="20.85546875" style="78" bestFit="1" customWidth="1"/>
    <col min="11806" max="11808" width="11.7109375" style="78" customWidth="1"/>
    <col min="11809" max="11809" width="14" style="78" customWidth="1"/>
    <col min="11810" max="11811" width="9.140625" style="78" customWidth="1"/>
    <col min="11812" max="11812" width="9" style="78"/>
    <col min="11813" max="11814" width="15" style="78" customWidth="1"/>
    <col min="11815" max="11815" width="16.85546875" style="78" bestFit="1" customWidth="1"/>
    <col min="11816" max="11816" width="12.5703125" style="78" customWidth="1"/>
    <col min="11817" max="11817" width="11.28515625" style="78" customWidth="1"/>
    <col min="11818" max="11818" width="9" style="78"/>
    <col min="11819" max="11819" width="12.42578125" style="78" customWidth="1"/>
    <col min="11820" max="11820" width="12.28515625" style="78" customWidth="1"/>
    <col min="11821" max="11821" width="11.28515625" style="78" customWidth="1"/>
    <col min="11822" max="11822" width="11.140625" style="78" customWidth="1"/>
    <col min="11823" max="11823" width="12.28515625" style="78" bestFit="1" customWidth="1"/>
    <col min="11824" max="11824" width="11" style="78" customWidth="1"/>
    <col min="11825" max="11826" width="11.140625" style="78" customWidth="1"/>
    <col min="11827" max="11827" width="19.7109375" style="78" customWidth="1"/>
    <col min="11828" max="11828" width="28.42578125" style="78" customWidth="1"/>
    <col min="11829" max="11829" width="53.85546875" style="78" bestFit="1" customWidth="1"/>
    <col min="11830" max="11830" width="9" style="78"/>
    <col min="11831" max="11831" width="12.7109375" style="78" customWidth="1"/>
    <col min="11832" max="11833" width="10.140625" style="78" bestFit="1" customWidth="1"/>
    <col min="11834" max="12056" width="9" style="78"/>
    <col min="12057" max="12057" width="30.42578125" style="78" bestFit="1" customWidth="1"/>
    <col min="12058" max="12058" width="11.28515625" style="78" customWidth="1"/>
    <col min="12059" max="12059" width="24.28515625" style="78" bestFit="1" customWidth="1"/>
    <col min="12060" max="12060" width="12.5703125" style="78" bestFit="1" customWidth="1"/>
    <col min="12061" max="12061" width="20.85546875" style="78" bestFit="1" customWidth="1"/>
    <col min="12062" max="12064" width="11.7109375" style="78" customWidth="1"/>
    <col min="12065" max="12065" width="14" style="78" customWidth="1"/>
    <col min="12066" max="12067" width="9.140625" style="78" customWidth="1"/>
    <col min="12068" max="12068" width="9" style="78"/>
    <col min="12069" max="12070" width="15" style="78" customWidth="1"/>
    <col min="12071" max="12071" width="16.85546875" style="78" bestFit="1" customWidth="1"/>
    <col min="12072" max="12072" width="12.5703125" style="78" customWidth="1"/>
    <col min="12073" max="12073" width="11.28515625" style="78" customWidth="1"/>
    <col min="12074" max="12074" width="9" style="78"/>
    <col min="12075" max="12075" width="12.42578125" style="78" customWidth="1"/>
    <col min="12076" max="12076" width="12.28515625" style="78" customWidth="1"/>
    <col min="12077" max="12077" width="11.28515625" style="78" customWidth="1"/>
    <col min="12078" max="12078" width="11.140625" style="78" customWidth="1"/>
    <col min="12079" max="12079" width="12.28515625" style="78" bestFit="1" customWidth="1"/>
    <col min="12080" max="12080" width="11" style="78" customWidth="1"/>
    <col min="12081" max="12082" width="11.140625" style="78" customWidth="1"/>
    <col min="12083" max="12083" width="19.7109375" style="78" customWidth="1"/>
    <col min="12084" max="12084" width="28.42578125" style="78" customWidth="1"/>
    <col min="12085" max="12085" width="53.85546875" style="78" bestFit="1" customWidth="1"/>
    <col min="12086" max="12086" width="9" style="78"/>
    <col min="12087" max="12087" width="12.7109375" style="78" customWidth="1"/>
    <col min="12088" max="12089" width="10.140625" style="78" bestFit="1" customWidth="1"/>
    <col min="12090" max="12312" width="9" style="78"/>
    <col min="12313" max="12313" width="30.42578125" style="78" bestFit="1" customWidth="1"/>
    <col min="12314" max="12314" width="11.28515625" style="78" customWidth="1"/>
    <col min="12315" max="12315" width="24.28515625" style="78" bestFit="1" customWidth="1"/>
    <col min="12316" max="12316" width="12.5703125" style="78" bestFit="1" customWidth="1"/>
    <col min="12317" max="12317" width="20.85546875" style="78" bestFit="1" customWidth="1"/>
    <col min="12318" max="12320" width="11.7109375" style="78" customWidth="1"/>
    <col min="12321" max="12321" width="14" style="78" customWidth="1"/>
    <col min="12322" max="12323" width="9.140625" style="78" customWidth="1"/>
    <col min="12324" max="12324" width="9" style="78"/>
    <col min="12325" max="12326" width="15" style="78" customWidth="1"/>
    <col min="12327" max="12327" width="16.85546875" style="78" bestFit="1" customWidth="1"/>
    <col min="12328" max="12328" width="12.5703125" style="78" customWidth="1"/>
    <col min="12329" max="12329" width="11.28515625" style="78" customWidth="1"/>
    <col min="12330" max="12330" width="9" style="78"/>
    <col min="12331" max="12331" width="12.42578125" style="78" customWidth="1"/>
    <col min="12332" max="12332" width="12.28515625" style="78" customWidth="1"/>
    <col min="12333" max="12333" width="11.28515625" style="78" customWidth="1"/>
    <col min="12334" max="12334" width="11.140625" style="78" customWidth="1"/>
    <col min="12335" max="12335" width="12.28515625" style="78" bestFit="1" customWidth="1"/>
    <col min="12336" max="12336" width="11" style="78" customWidth="1"/>
    <col min="12337" max="12338" width="11.140625" style="78" customWidth="1"/>
    <col min="12339" max="12339" width="19.7109375" style="78" customWidth="1"/>
    <col min="12340" max="12340" width="28.42578125" style="78" customWidth="1"/>
    <col min="12341" max="12341" width="53.85546875" style="78" bestFit="1" customWidth="1"/>
    <col min="12342" max="12342" width="9" style="78"/>
    <col min="12343" max="12343" width="12.7109375" style="78" customWidth="1"/>
    <col min="12344" max="12345" width="10.140625" style="78" bestFit="1" customWidth="1"/>
    <col min="12346" max="12568" width="9" style="78"/>
    <col min="12569" max="12569" width="30.42578125" style="78" bestFit="1" customWidth="1"/>
    <col min="12570" max="12570" width="11.28515625" style="78" customWidth="1"/>
    <col min="12571" max="12571" width="24.28515625" style="78" bestFit="1" customWidth="1"/>
    <col min="12572" max="12572" width="12.5703125" style="78" bestFit="1" customWidth="1"/>
    <col min="12573" max="12573" width="20.85546875" style="78" bestFit="1" customWidth="1"/>
    <col min="12574" max="12576" width="11.7109375" style="78" customWidth="1"/>
    <col min="12577" max="12577" width="14" style="78" customWidth="1"/>
    <col min="12578" max="12579" width="9.140625" style="78" customWidth="1"/>
    <col min="12580" max="12580" width="9" style="78"/>
    <col min="12581" max="12582" width="15" style="78" customWidth="1"/>
    <col min="12583" max="12583" width="16.85546875" style="78" bestFit="1" customWidth="1"/>
    <col min="12584" max="12584" width="12.5703125" style="78" customWidth="1"/>
    <col min="12585" max="12585" width="11.28515625" style="78" customWidth="1"/>
    <col min="12586" max="12586" width="9" style="78"/>
    <col min="12587" max="12587" width="12.42578125" style="78" customWidth="1"/>
    <col min="12588" max="12588" width="12.28515625" style="78" customWidth="1"/>
    <col min="12589" max="12589" width="11.28515625" style="78" customWidth="1"/>
    <col min="12590" max="12590" width="11.140625" style="78" customWidth="1"/>
    <col min="12591" max="12591" width="12.28515625" style="78" bestFit="1" customWidth="1"/>
    <col min="12592" max="12592" width="11" style="78" customWidth="1"/>
    <col min="12593" max="12594" width="11.140625" style="78" customWidth="1"/>
    <col min="12595" max="12595" width="19.7109375" style="78" customWidth="1"/>
    <col min="12596" max="12596" width="28.42578125" style="78" customWidth="1"/>
    <col min="12597" max="12597" width="53.85546875" style="78" bestFit="1" customWidth="1"/>
    <col min="12598" max="12598" width="9" style="78"/>
    <col min="12599" max="12599" width="12.7109375" style="78" customWidth="1"/>
    <col min="12600" max="12601" width="10.140625" style="78" bestFit="1" customWidth="1"/>
    <col min="12602" max="12824" width="9" style="78"/>
    <col min="12825" max="12825" width="30.42578125" style="78" bestFit="1" customWidth="1"/>
    <col min="12826" max="12826" width="11.28515625" style="78" customWidth="1"/>
    <col min="12827" max="12827" width="24.28515625" style="78" bestFit="1" customWidth="1"/>
    <col min="12828" max="12828" width="12.5703125" style="78" bestFit="1" customWidth="1"/>
    <col min="12829" max="12829" width="20.85546875" style="78" bestFit="1" customWidth="1"/>
    <col min="12830" max="12832" width="11.7109375" style="78" customWidth="1"/>
    <col min="12833" max="12833" width="14" style="78" customWidth="1"/>
    <col min="12834" max="12835" width="9.140625" style="78" customWidth="1"/>
    <col min="12836" max="12836" width="9" style="78"/>
    <col min="12837" max="12838" width="15" style="78" customWidth="1"/>
    <col min="12839" max="12839" width="16.85546875" style="78" bestFit="1" customWidth="1"/>
    <col min="12840" max="12840" width="12.5703125" style="78" customWidth="1"/>
    <col min="12841" max="12841" width="11.28515625" style="78" customWidth="1"/>
    <col min="12842" max="12842" width="9" style="78"/>
    <col min="12843" max="12843" width="12.42578125" style="78" customWidth="1"/>
    <col min="12844" max="12844" width="12.28515625" style="78" customWidth="1"/>
    <col min="12845" max="12845" width="11.28515625" style="78" customWidth="1"/>
    <col min="12846" max="12846" width="11.140625" style="78" customWidth="1"/>
    <col min="12847" max="12847" width="12.28515625" style="78" bestFit="1" customWidth="1"/>
    <col min="12848" max="12848" width="11" style="78" customWidth="1"/>
    <col min="12849" max="12850" width="11.140625" style="78" customWidth="1"/>
    <col min="12851" max="12851" width="19.7109375" style="78" customWidth="1"/>
    <col min="12852" max="12852" width="28.42578125" style="78" customWidth="1"/>
    <col min="12853" max="12853" width="53.85546875" style="78" bestFit="1" customWidth="1"/>
    <col min="12854" max="12854" width="9" style="78"/>
    <col min="12855" max="12855" width="12.7109375" style="78" customWidth="1"/>
    <col min="12856" max="12857" width="10.140625" style="78" bestFit="1" customWidth="1"/>
    <col min="12858" max="13080" width="9" style="78"/>
    <col min="13081" max="13081" width="30.42578125" style="78" bestFit="1" customWidth="1"/>
    <col min="13082" max="13082" width="11.28515625" style="78" customWidth="1"/>
    <col min="13083" max="13083" width="24.28515625" style="78" bestFit="1" customWidth="1"/>
    <col min="13084" max="13084" width="12.5703125" style="78" bestFit="1" customWidth="1"/>
    <col min="13085" max="13085" width="20.85546875" style="78" bestFit="1" customWidth="1"/>
    <col min="13086" max="13088" width="11.7109375" style="78" customWidth="1"/>
    <col min="13089" max="13089" width="14" style="78" customWidth="1"/>
    <col min="13090" max="13091" width="9.140625" style="78" customWidth="1"/>
    <col min="13092" max="13092" width="9" style="78"/>
    <col min="13093" max="13094" width="15" style="78" customWidth="1"/>
    <col min="13095" max="13095" width="16.85546875" style="78" bestFit="1" customWidth="1"/>
    <col min="13096" max="13096" width="12.5703125" style="78" customWidth="1"/>
    <col min="13097" max="13097" width="11.28515625" style="78" customWidth="1"/>
    <col min="13098" max="13098" width="9" style="78"/>
    <col min="13099" max="13099" width="12.42578125" style="78" customWidth="1"/>
    <col min="13100" max="13100" width="12.28515625" style="78" customWidth="1"/>
    <col min="13101" max="13101" width="11.28515625" style="78" customWidth="1"/>
    <col min="13102" max="13102" width="11.140625" style="78" customWidth="1"/>
    <col min="13103" max="13103" width="12.28515625" style="78" bestFit="1" customWidth="1"/>
    <col min="13104" max="13104" width="11" style="78" customWidth="1"/>
    <col min="13105" max="13106" width="11.140625" style="78" customWidth="1"/>
    <col min="13107" max="13107" width="19.7109375" style="78" customWidth="1"/>
    <col min="13108" max="13108" width="28.42578125" style="78" customWidth="1"/>
    <col min="13109" max="13109" width="53.85546875" style="78" bestFit="1" customWidth="1"/>
    <col min="13110" max="13110" width="9" style="78"/>
    <col min="13111" max="13111" width="12.7109375" style="78" customWidth="1"/>
    <col min="13112" max="13113" width="10.140625" style="78" bestFit="1" customWidth="1"/>
    <col min="13114" max="13336" width="9" style="78"/>
    <col min="13337" max="13337" width="30.42578125" style="78" bestFit="1" customWidth="1"/>
    <col min="13338" max="13338" width="11.28515625" style="78" customWidth="1"/>
    <col min="13339" max="13339" width="24.28515625" style="78" bestFit="1" customWidth="1"/>
    <col min="13340" max="13340" width="12.5703125" style="78" bestFit="1" customWidth="1"/>
    <col min="13341" max="13341" width="20.85546875" style="78" bestFit="1" customWidth="1"/>
    <col min="13342" max="13344" width="11.7109375" style="78" customWidth="1"/>
    <col min="13345" max="13345" width="14" style="78" customWidth="1"/>
    <col min="13346" max="13347" width="9.140625" style="78" customWidth="1"/>
    <col min="13348" max="13348" width="9" style="78"/>
    <col min="13349" max="13350" width="15" style="78" customWidth="1"/>
    <col min="13351" max="13351" width="16.85546875" style="78" bestFit="1" customWidth="1"/>
    <col min="13352" max="13352" width="12.5703125" style="78" customWidth="1"/>
    <col min="13353" max="13353" width="11.28515625" style="78" customWidth="1"/>
    <col min="13354" max="13354" width="9" style="78"/>
    <col min="13355" max="13355" width="12.42578125" style="78" customWidth="1"/>
    <col min="13356" max="13356" width="12.28515625" style="78" customWidth="1"/>
    <col min="13357" max="13357" width="11.28515625" style="78" customWidth="1"/>
    <col min="13358" max="13358" width="11.140625" style="78" customWidth="1"/>
    <col min="13359" max="13359" width="12.28515625" style="78" bestFit="1" customWidth="1"/>
    <col min="13360" max="13360" width="11" style="78" customWidth="1"/>
    <col min="13361" max="13362" width="11.140625" style="78" customWidth="1"/>
    <col min="13363" max="13363" width="19.7109375" style="78" customWidth="1"/>
    <col min="13364" max="13364" width="28.42578125" style="78" customWidth="1"/>
    <col min="13365" max="13365" width="53.85546875" style="78" bestFit="1" customWidth="1"/>
    <col min="13366" max="13366" width="9" style="78"/>
    <col min="13367" max="13367" width="12.7109375" style="78" customWidth="1"/>
    <col min="13368" max="13369" width="10.140625" style="78" bestFit="1" customWidth="1"/>
    <col min="13370" max="13592" width="9" style="78"/>
    <col min="13593" max="13593" width="30.42578125" style="78" bestFit="1" customWidth="1"/>
    <col min="13594" max="13594" width="11.28515625" style="78" customWidth="1"/>
    <col min="13595" max="13595" width="24.28515625" style="78" bestFit="1" customWidth="1"/>
    <col min="13596" max="13596" width="12.5703125" style="78" bestFit="1" customWidth="1"/>
    <col min="13597" max="13597" width="20.85546875" style="78" bestFit="1" customWidth="1"/>
    <col min="13598" max="13600" width="11.7109375" style="78" customWidth="1"/>
    <col min="13601" max="13601" width="14" style="78" customWidth="1"/>
    <col min="13602" max="13603" width="9.140625" style="78" customWidth="1"/>
    <col min="13604" max="13604" width="9" style="78"/>
    <col min="13605" max="13606" width="15" style="78" customWidth="1"/>
    <col min="13607" max="13607" width="16.85546875" style="78" bestFit="1" customWidth="1"/>
    <col min="13608" max="13608" width="12.5703125" style="78" customWidth="1"/>
    <col min="13609" max="13609" width="11.28515625" style="78" customWidth="1"/>
    <col min="13610" max="13610" width="9" style="78"/>
    <col min="13611" max="13611" width="12.42578125" style="78" customWidth="1"/>
    <col min="13612" max="13612" width="12.28515625" style="78" customWidth="1"/>
    <col min="13613" max="13613" width="11.28515625" style="78" customWidth="1"/>
    <col min="13614" max="13614" width="11.140625" style="78" customWidth="1"/>
    <col min="13615" max="13615" width="12.28515625" style="78" bestFit="1" customWidth="1"/>
    <col min="13616" max="13616" width="11" style="78" customWidth="1"/>
    <col min="13617" max="13618" width="11.140625" style="78" customWidth="1"/>
    <col min="13619" max="13619" width="19.7109375" style="78" customWidth="1"/>
    <col min="13620" max="13620" width="28.42578125" style="78" customWidth="1"/>
    <col min="13621" max="13621" width="53.85546875" style="78" bestFit="1" customWidth="1"/>
    <col min="13622" max="13622" width="9" style="78"/>
    <col min="13623" max="13623" width="12.7109375" style="78" customWidth="1"/>
    <col min="13624" max="13625" width="10.140625" style="78" bestFit="1" customWidth="1"/>
    <col min="13626" max="13848" width="9" style="78"/>
    <col min="13849" max="13849" width="30.42578125" style="78" bestFit="1" customWidth="1"/>
    <col min="13850" max="13850" width="11.28515625" style="78" customWidth="1"/>
    <col min="13851" max="13851" width="24.28515625" style="78" bestFit="1" customWidth="1"/>
    <col min="13852" max="13852" width="12.5703125" style="78" bestFit="1" customWidth="1"/>
    <col min="13853" max="13853" width="20.85546875" style="78" bestFit="1" customWidth="1"/>
    <col min="13854" max="13856" width="11.7109375" style="78" customWidth="1"/>
    <col min="13857" max="13857" width="14" style="78" customWidth="1"/>
    <col min="13858" max="13859" width="9.140625" style="78" customWidth="1"/>
    <col min="13860" max="13860" width="9" style="78"/>
    <col min="13861" max="13862" width="15" style="78" customWidth="1"/>
    <col min="13863" max="13863" width="16.85546875" style="78" bestFit="1" customWidth="1"/>
    <col min="13864" max="13864" width="12.5703125" style="78" customWidth="1"/>
    <col min="13865" max="13865" width="11.28515625" style="78" customWidth="1"/>
    <col min="13866" max="13866" width="9" style="78"/>
    <col min="13867" max="13867" width="12.42578125" style="78" customWidth="1"/>
    <col min="13868" max="13868" width="12.28515625" style="78" customWidth="1"/>
    <col min="13869" max="13869" width="11.28515625" style="78" customWidth="1"/>
    <col min="13870" max="13870" width="11.140625" style="78" customWidth="1"/>
    <col min="13871" max="13871" width="12.28515625" style="78" bestFit="1" customWidth="1"/>
    <col min="13872" max="13872" width="11" style="78" customWidth="1"/>
    <col min="13873" max="13874" width="11.140625" style="78" customWidth="1"/>
    <col min="13875" max="13875" width="19.7109375" style="78" customWidth="1"/>
    <col min="13876" max="13876" width="28.42578125" style="78" customWidth="1"/>
    <col min="13877" max="13877" width="53.85546875" style="78" bestFit="1" customWidth="1"/>
    <col min="13878" max="13878" width="9" style="78"/>
    <col min="13879" max="13879" width="12.7109375" style="78" customWidth="1"/>
    <col min="13880" max="13881" width="10.140625" style="78" bestFit="1" customWidth="1"/>
    <col min="13882" max="14104" width="9" style="78"/>
    <col min="14105" max="14105" width="30.42578125" style="78" bestFit="1" customWidth="1"/>
    <col min="14106" max="14106" width="11.28515625" style="78" customWidth="1"/>
    <col min="14107" max="14107" width="24.28515625" style="78" bestFit="1" customWidth="1"/>
    <col min="14108" max="14108" width="12.5703125" style="78" bestFit="1" customWidth="1"/>
    <col min="14109" max="14109" width="20.85546875" style="78" bestFit="1" customWidth="1"/>
    <col min="14110" max="14112" width="11.7109375" style="78" customWidth="1"/>
    <col min="14113" max="14113" width="14" style="78" customWidth="1"/>
    <col min="14114" max="14115" width="9.140625" style="78" customWidth="1"/>
    <col min="14116" max="14116" width="9" style="78"/>
    <col min="14117" max="14118" width="15" style="78" customWidth="1"/>
    <col min="14119" max="14119" width="16.85546875" style="78" bestFit="1" customWidth="1"/>
    <col min="14120" max="14120" width="12.5703125" style="78" customWidth="1"/>
    <col min="14121" max="14121" width="11.28515625" style="78" customWidth="1"/>
    <col min="14122" max="14122" width="9" style="78"/>
    <col min="14123" max="14123" width="12.42578125" style="78" customWidth="1"/>
    <col min="14124" max="14124" width="12.28515625" style="78" customWidth="1"/>
    <col min="14125" max="14125" width="11.28515625" style="78" customWidth="1"/>
    <col min="14126" max="14126" width="11.140625" style="78" customWidth="1"/>
    <col min="14127" max="14127" width="12.28515625" style="78" bestFit="1" customWidth="1"/>
    <col min="14128" max="14128" width="11" style="78" customWidth="1"/>
    <col min="14129" max="14130" width="11.140625" style="78" customWidth="1"/>
    <col min="14131" max="14131" width="19.7109375" style="78" customWidth="1"/>
    <col min="14132" max="14132" width="28.42578125" style="78" customWidth="1"/>
    <col min="14133" max="14133" width="53.85546875" style="78" bestFit="1" customWidth="1"/>
    <col min="14134" max="14134" width="9" style="78"/>
    <col min="14135" max="14135" width="12.7109375" style="78" customWidth="1"/>
    <col min="14136" max="14137" width="10.140625" style="78" bestFit="1" customWidth="1"/>
    <col min="14138" max="14360" width="9" style="78"/>
    <col min="14361" max="14361" width="30.42578125" style="78" bestFit="1" customWidth="1"/>
    <col min="14362" max="14362" width="11.28515625" style="78" customWidth="1"/>
    <col min="14363" max="14363" width="24.28515625" style="78" bestFit="1" customWidth="1"/>
    <col min="14364" max="14364" width="12.5703125" style="78" bestFit="1" customWidth="1"/>
    <col min="14365" max="14365" width="20.85546875" style="78" bestFit="1" customWidth="1"/>
    <col min="14366" max="14368" width="11.7109375" style="78" customWidth="1"/>
    <col min="14369" max="14369" width="14" style="78" customWidth="1"/>
    <col min="14370" max="14371" width="9.140625" style="78" customWidth="1"/>
    <col min="14372" max="14372" width="9" style="78"/>
    <col min="14373" max="14374" width="15" style="78" customWidth="1"/>
    <col min="14375" max="14375" width="16.85546875" style="78" bestFit="1" customWidth="1"/>
    <col min="14376" max="14376" width="12.5703125" style="78" customWidth="1"/>
    <col min="14377" max="14377" width="11.28515625" style="78" customWidth="1"/>
    <col min="14378" max="14378" width="9" style="78"/>
    <col min="14379" max="14379" width="12.42578125" style="78" customWidth="1"/>
    <col min="14380" max="14380" width="12.28515625" style="78" customWidth="1"/>
    <col min="14381" max="14381" width="11.28515625" style="78" customWidth="1"/>
    <col min="14382" max="14382" width="11.140625" style="78" customWidth="1"/>
    <col min="14383" max="14383" width="12.28515625" style="78" bestFit="1" customWidth="1"/>
    <col min="14384" max="14384" width="11" style="78" customWidth="1"/>
    <col min="14385" max="14386" width="11.140625" style="78" customWidth="1"/>
    <col min="14387" max="14387" width="19.7109375" style="78" customWidth="1"/>
    <col min="14388" max="14388" width="28.42578125" style="78" customWidth="1"/>
    <col min="14389" max="14389" width="53.85546875" style="78" bestFit="1" customWidth="1"/>
    <col min="14390" max="14390" width="9" style="78"/>
    <col min="14391" max="14391" width="12.7109375" style="78" customWidth="1"/>
    <col min="14392" max="14393" width="10.140625" style="78" bestFit="1" customWidth="1"/>
    <col min="14394" max="14616" width="9" style="78"/>
    <col min="14617" max="14617" width="30.42578125" style="78" bestFit="1" customWidth="1"/>
    <col min="14618" max="14618" width="11.28515625" style="78" customWidth="1"/>
    <col min="14619" max="14619" width="24.28515625" style="78" bestFit="1" customWidth="1"/>
    <col min="14620" max="14620" width="12.5703125" style="78" bestFit="1" customWidth="1"/>
    <col min="14621" max="14621" width="20.85546875" style="78" bestFit="1" customWidth="1"/>
    <col min="14622" max="14624" width="11.7109375" style="78" customWidth="1"/>
    <col min="14625" max="14625" width="14" style="78" customWidth="1"/>
    <col min="14626" max="14627" width="9.140625" style="78" customWidth="1"/>
    <col min="14628" max="14628" width="9" style="78"/>
    <col min="14629" max="14630" width="15" style="78" customWidth="1"/>
    <col min="14631" max="14631" width="16.85546875" style="78" bestFit="1" customWidth="1"/>
    <col min="14632" max="14632" width="12.5703125" style="78" customWidth="1"/>
    <col min="14633" max="14633" width="11.28515625" style="78" customWidth="1"/>
    <col min="14634" max="14634" width="9" style="78"/>
    <col min="14635" max="14635" width="12.42578125" style="78" customWidth="1"/>
    <col min="14636" max="14636" width="12.28515625" style="78" customWidth="1"/>
    <col min="14637" max="14637" width="11.28515625" style="78" customWidth="1"/>
    <col min="14638" max="14638" width="11.140625" style="78" customWidth="1"/>
    <col min="14639" max="14639" width="12.28515625" style="78" bestFit="1" customWidth="1"/>
    <col min="14640" max="14640" width="11" style="78" customWidth="1"/>
    <col min="14641" max="14642" width="11.140625" style="78" customWidth="1"/>
    <col min="14643" max="14643" width="19.7109375" style="78" customWidth="1"/>
    <col min="14644" max="14644" width="28.42578125" style="78" customWidth="1"/>
    <col min="14645" max="14645" width="53.85546875" style="78" bestFit="1" customWidth="1"/>
    <col min="14646" max="14646" width="9" style="78"/>
    <col min="14647" max="14647" width="12.7109375" style="78" customWidth="1"/>
    <col min="14648" max="14649" width="10.140625" style="78" bestFit="1" customWidth="1"/>
    <col min="14650" max="14872" width="9" style="78"/>
    <col min="14873" max="14873" width="30.42578125" style="78" bestFit="1" customWidth="1"/>
    <col min="14874" max="14874" width="11.28515625" style="78" customWidth="1"/>
    <col min="14875" max="14875" width="24.28515625" style="78" bestFit="1" customWidth="1"/>
    <col min="14876" max="14876" width="12.5703125" style="78" bestFit="1" customWidth="1"/>
    <col min="14877" max="14877" width="20.85546875" style="78" bestFit="1" customWidth="1"/>
    <col min="14878" max="14880" width="11.7109375" style="78" customWidth="1"/>
    <col min="14881" max="14881" width="14" style="78" customWidth="1"/>
    <col min="14882" max="14883" width="9.140625" style="78" customWidth="1"/>
    <col min="14884" max="14884" width="9" style="78"/>
    <col min="14885" max="14886" width="15" style="78" customWidth="1"/>
    <col min="14887" max="14887" width="16.85546875" style="78" bestFit="1" customWidth="1"/>
    <col min="14888" max="14888" width="12.5703125" style="78" customWidth="1"/>
    <col min="14889" max="14889" width="11.28515625" style="78" customWidth="1"/>
    <col min="14890" max="14890" width="9" style="78"/>
    <col min="14891" max="14891" width="12.42578125" style="78" customWidth="1"/>
    <col min="14892" max="14892" width="12.28515625" style="78" customWidth="1"/>
    <col min="14893" max="14893" width="11.28515625" style="78" customWidth="1"/>
    <col min="14894" max="14894" width="11.140625" style="78" customWidth="1"/>
    <col min="14895" max="14895" width="12.28515625" style="78" bestFit="1" customWidth="1"/>
    <col min="14896" max="14896" width="11" style="78" customWidth="1"/>
    <col min="14897" max="14898" width="11.140625" style="78" customWidth="1"/>
    <col min="14899" max="14899" width="19.7109375" style="78" customWidth="1"/>
    <col min="14900" max="14900" width="28.42578125" style="78" customWidth="1"/>
    <col min="14901" max="14901" width="53.85546875" style="78" bestFit="1" customWidth="1"/>
    <col min="14902" max="14902" width="9" style="78"/>
    <col min="14903" max="14903" width="12.7109375" style="78" customWidth="1"/>
    <col min="14904" max="14905" width="10.140625" style="78" bestFit="1" customWidth="1"/>
    <col min="14906" max="15128" width="9" style="78"/>
    <col min="15129" max="15129" width="30.42578125" style="78" bestFit="1" customWidth="1"/>
    <col min="15130" max="15130" width="11.28515625" style="78" customWidth="1"/>
    <col min="15131" max="15131" width="24.28515625" style="78" bestFit="1" customWidth="1"/>
    <col min="15132" max="15132" width="12.5703125" style="78" bestFit="1" customWidth="1"/>
    <col min="15133" max="15133" width="20.85546875" style="78" bestFit="1" customWidth="1"/>
    <col min="15134" max="15136" width="11.7109375" style="78" customWidth="1"/>
    <col min="15137" max="15137" width="14" style="78" customWidth="1"/>
    <col min="15138" max="15139" width="9.140625" style="78" customWidth="1"/>
    <col min="15140" max="15140" width="9" style="78"/>
    <col min="15141" max="15142" width="15" style="78" customWidth="1"/>
    <col min="15143" max="15143" width="16.85546875" style="78" bestFit="1" customWidth="1"/>
    <col min="15144" max="15144" width="12.5703125" style="78" customWidth="1"/>
    <col min="15145" max="15145" width="11.28515625" style="78" customWidth="1"/>
    <col min="15146" max="15146" width="9" style="78"/>
    <col min="15147" max="15147" width="12.42578125" style="78" customWidth="1"/>
    <col min="15148" max="15148" width="12.28515625" style="78" customWidth="1"/>
    <col min="15149" max="15149" width="11.28515625" style="78" customWidth="1"/>
    <col min="15150" max="15150" width="11.140625" style="78" customWidth="1"/>
    <col min="15151" max="15151" width="12.28515625" style="78" bestFit="1" customWidth="1"/>
    <col min="15152" max="15152" width="11" style="78" customWidth="1"/>
    <col min="15153" max="15154" width="11.140625" style="78" customWidth="1"/>
    <col min="15155" max="15155" width="19.7109375" style="78" customWidth="1"/>
    <col min="15156" max="15156" width="28.42578125" style="78" customWidth="1"/>
    <col min="15157" max="15157" width="53.85546875" style="78" bestFit="1" customWidth="1"/>
    <col min="15158" max="15158" width="9" style="78"/>
    <col min="15159" max="15159" width="12.7109375" style="78" customWidth="1"/>
    <col min="15160" max="15161" width="10.140625" style="78" bestFit="1" customWidth="1"/>
    <col min="15162" max="15384" width="9" style="78"/>
    <col min="15385" max="15385" width="30.42578125" style="78" bestFit="1" customWidth="1"/>
    <col min="15386" max="15386" width="11.28515625" style="78" customWidth="1"/>
    <col min="15387" max="15387" width="24.28515625" style="78" bestFit="1" customWidth="1"/>
    <col min="15388" max="15388" width="12.5703125" style="78" bestFit="1" customWidth="1"/>
    <col min="15389" max="15389" width="20.85546875" style="78" bestFit="1" customWidth="1"/>
    <col min="15390" max="15392" width="11.7109375" style="78" customWidth="1"/>
    <col min="15393" max="15393" width="14" style="78" customWidth="1"/>
    <col min="15394" max="15395" width="9.140625" style="78" customWidth="1"/>
    <col min="15396" max="15396" width="9" style="78"/>
    <col min="15397" max="15398" width="15" style="78" customWidth="1"/>
    <col min="15399" max="15399" width="16.85546875" style="78" bestFit="1" customWidth="1"/>
    <col min="15400" max="15400" width="12.5703125" style="78" customWidth="1"/>
    <col min="15401" max="15401" width="11.28515625" style="78" customWidth="1"/>
    <col min="15402" max="15402" width="9" style="78"/>
    <col min="15403" max="15403" width="12.42578125" style="78" customWidth="1"/>
    <col min="15404" max="15404" width="12.28515625" style="78" customWidth="1"/>
    <col min="15405" max="15405" width="11.28515625" style="78" customWidth="1"/>
    <col min="15406" max="15406" width="11.140625" style="78" customWidth="1"/>
    <col min="15407" max="15407" width="12.28515625" style="78" bestFit="1" customWidth="1"/>
    <col min="15408" max="15408" width="11" style="78" customWidth="1"/>
    <col min="15409" max="15410" width="11.140625" style="78" customWidth="1"/>
    <col min="15411" max="15411" width="19.7109375" style="78" customWidth="1"/>
    <col min="15412" max="15412" width="28.42578125" style="78" customWidth="1"/>
    <col min="15413" max="15413" width="53.85546875" style="78" bestFit="1" customWidth="1"/>
    <col min="15414" max="15414" width="9" style="78"/>
    <col min="15415" max="15415" width="12.7109375" style="78" customWidth="1"/>
    <col min="15416" max="15417" width="10.140625" style="78" bestFit="1" customWidth="1"/>
    <col min="15418" max="15640" width="9" style="78"/>
    <col min="15641" max="15641" width="30.42578125" style="78" bestFit="1" customWidth="1"/>
    <col min="15642" max="15642" width="11.28515625" style="78" customWidth="1"/>
    <col min="15643" max="15643" width="24.28515625" style="78" bestFit="1" customWidth="1"/>
    <col min="15644" max="15644" width="12.5703125" style="78" bestFit="1" customWidth="1"/>
    <col min="15645" max="15645" width="20.85546875" style="78" bestFit="1" customWidth="1"/>
    <col min="15646" max="15648" width="11.7109375" style="78" customWidth="1"/>
    <col min="15649" max="15649" width="14" style="78" customWidth="1"/>
    <col min="15650" max="15651" width="9.140625" style="78" customWidth="1"/>
    <col min="15652" max="15652" width="9" style="78"/>
    <col min="15653" max="15654" width="15" style="78" customWidth="1"/>
    <col min="15655" max="15655" width="16.85546875" style="78" bestFit="1" customWidth="1"/>
    <col min="15656" max="15656" width="12.5703125" style="78" customWidth="1"/>
    <col min="15657" max="15657" width="11.28515625" style="78" customWidth="1"/>
    <col min="15658" max="15658" width="9" style="78"/>
    <col min="15659" max="15659" width="12.42578125" style="78" customWidth="1"/>
    <col min="15660" max="15660" width="12.28515625" style="78" customWidth="1"/>
    <col min="15661" max="15661" width="11.28515625" style="78" customWidth="1"/>
    <col min="15662" max="15662" width="11.140625" style="78" customWidth="1"/>
    <col min="15663" max="15663" width="12.28515625" style="78" bestFit="1" customWidth="1"/>
    <col min="15664" max="15664" width="11" style="78" customWidth="1"/>
    <col min="15665" max="15666" width="11.140625" style="78" customWidth="1"/>
    <col min="15667" max="15667" width="19.7109375" style="78" customWidth="1"/>
    <col min="15668" max="15668" width="28.42578125" style="78" customWidth="1"/>
    <col min="15669" max="15669" width="53.85546875" style="78" bestFit="1" customWidth="1"/>
    <col min="15670" max="15670" width="9" style="78"/>
    <col min="15671" max="15671" width="12.7109375" style="78" customWidth="1"/>
    <col min="15672" max="15673" width="10.140625" style="78" bestFit="1" customWidth="1"/>
    <col min="15674" max="15896" width="9" style="78"/>
    <col min="15897" max="15897" width="30.42578125" style="78" bestFit="1" customWidth="1"/>
    <col min="15898" max="15898" width="11.28515625" style="78" customWidth="1"/>
    <col min="15899" max="15899" width="24.28515625" style="78" bestFit="1" customWidth="1"/>
    <col min="15900" max="15900" width="12.5703125" style="78" bestFit="1" customWidth="1"/>
    <col min="15901" max="15901" width="20.85546875" style="78" bestFit="1" customWidth="1"/>
    <col min="15902" max="15904" width="11.7109375" style="78" customWidth="1"/>
    <col min="15905" max="15905" width="14" style="78" customWidth="1"/>
    <col min="15906" max="15907" width="9.140625" style="78" customWidth="1"/>
    <col min="15908" max="15908" width="9" style="78"/>
    <col min="15909" max="15910" width="15" style="78" customWidth="1"/>
    <col min="15911" max="15911" width="16.85546875" style="78" bestFit="1" customWidth="1"/>
    <col min="15912" max="15912" width="12.5703125" style="78" customWidth="1"/>
    <col min="15913" max="15913" width="11.28515625" style="78" customWidth="1"/>
    <col min="15914" max="15914" width="9" style="78"/>
    <col min="15915" max="15915" width="12.42578125" style="78" customWidth="1"/>
    <col min="15916" max="15916" width="12.28515625" style="78" customWidth="1"/>
    <col min="15917" max="15917" width="11.28515625" style="78" customWidth="1"/>
    <col min="15918" max="15918" width="11.140625" style="78" customWidth="1"/>
    <col min="15919" max="15919" width="12.28515625" style="78" bestFit="1" customWidth="1"/>
    <col min="15920" max="15920" width="11" style="78" customWidth="1"/>
    <col min="15921" max="15922" width="11.140625" style="78" customWidth="1"/>
    <col min="15923" max="15923" width="19.7109375" style="78" customWidth="1"/>
    <col min="15924" max="15924" width="28.42578125" style="78" customWidth="1"/>
    <col min="15925" max="15925" width="53.85546875" style="78" bestFit="1" customWidth="1"/>
    <col min="15926" max="15926" width="9" style="78"/>
    <col min="15927" max="15927" width="12.7109375" style="78" customWidth="1"/>
    <col min="15928" max="15929" width="10.140625" style="78" bestFit="1" customWidth="1"/>
    <col min="15930" max="16152" width="9" style="78"/>
    <col min="16153" max="16153" width="30.42578125" style="78" bestFit="1" customWidth="1"/>
    <col min="16154" max="16154" width="11.28515625" style="78" customWidth="1"/>
    <col min="16155" max="16155" width="24.28515625" style="78" bestFit="1" customWidth="1"/>
    <col min="16156" max="16156" width="12.5703125" style="78" bestFit="1" customWidth="1"/>
    <col min="16157" max="16157" width="20.85546875" style="78" bestFit="1" customWidth="1"/>
    <col min="16158" max="16160" width="11.7109375" style="78" customWidth="1"/>
    <col min="16161" max="16161" width="14" style="78" customWidth="1"/>
    <col min="16162" max="16163" width="9.140625" style="78" customWidth="1"/>
    <col min="16164" max="16164" width="9" style="78"/>
    <col min="16165" max="16166" width="15" style="78" customWidth="1"/>
    <col min="16167" max="16167" width="16.85546875" style="78" bestFit="1" customWidth="1"/>
    <col min="16168" max="16168" width="12.5703125" style="78" customWidth="1"/>
    <col min="16169" max="16169" width="11.28515625" style="78" customWidth="1"/>
    <col min="16170" max="16170" width="9" style="78"/>
    <col min="16171" max="16171" width="12.42578125" style="78" customWidth="1"/>
    <col min="16172" max="16172" width="12.28515625" style="78" customWidth="1"/>
    <col min="16173" max="16173" width="11.28515625" style="78" customWidth="1"/>
    <col min="16174" max="16174" width="11.140625" style="78" customWidth="1"/>
    <col min="16175" max="16175" width="12.28515625" style="78" bestFit="1" customWidth="1"/>
    <col min="16176" max="16176" width="11" style="78" customWidth="1"/>
    <col min="16177" max="16178" width="11.140625" style="78" customWidth="1"/>
    <col min="16179" max="16179" width="19.7109375" style="78" customWidth="1"/>
    <col min="16180" max="16180" width="28.42578125" style="78" customWidth="1"/>
    <col min="16181" max="16181" width="53.85546875" style="78" bestFit="1" customWidth="1"/>
    <col min="16182" max="16182" width="9" style="78"/>
    <col min="16183" max="16183" width="12.7109375" style="78" customWidth="1"/>
    <col min="16184" max="16185" width="10.140625" style="78" bestFit="1" customWidth="1"/>
    <col min="16186" max="16378" width="9" style="78"/>
    <col min="16379" max="16384" width="9.140625" style="78" customWidth="1"/>
  </cols>
  <sheetData>
    <row r="1" spans="1:70" ht="51.75" customHeight="1" x14ac:dyDescent="0.2">
      <c r="A1" s="80" t="s">
        <v>62</v>
      </c>
      <c r="B1" s="80" t="s">
        <v>64</v>
      </c>
      <c r="C1" s="80" t="s">
        <v>240</v>
      </c>
      <c r="D1" s="80" t="s">
        <v>241</v>
      </c>
      <c r="E1" s="80" t="s">
        <v>73</v>
      </c>
      <c r="F1" s="80" t="s">
        <v>242</v>
      </c>
      <c r="G1" s="80" t="s">
        <v>231</v>
      </c>
      <c r="H1" s="80" t="s">
        <v>243</v>
      </c>
      <c r="I1" s="91" t="s">
        <v>244</v>
      </c>
      <c r="J1" s="81" t="s">
        <v>27</v>
      </c>
      <c r="K1" s="92" t="s">
        <v>245</v>
      </c>
      <c r="L1" s="81" t="s">
        <v>246</v>
      </c>
      <c r="M1" s="119" t="s">
        <v>247</v>
      </c>
      <c r="N1" s="81" t="s">
        <v>248</v>
      </c>
      <c r="O1" s="93" t="s">
        <v>249</v>
      </c>
      <c r="P1" s="93" t="s">
        <v>250</v>
      </c>
      <c r="Q1" s="93" t="s">
        <v>251</v>
      </c>
      <c r="R1" s="169" t="s">
        <v>252</v>
      </c>
      <c r="S1" s="94" t="s">
        <v>253</v>
      </c>
      <c r="T1" s="95" t="s">
        <v>254</v>
      </c>
      <c r="U1" s="95" t="s">
        <v>255</v>
      </c>
      <c r="V1" s="63">
        <v>1</v>
      </c>
      <c r="W1" s="63">
        <v>2</v>
      </c>
      <c r="X1" s="63">
        <v>3</v>
      </c>
      <c r="Y1" s="63">
        <v>4</v>
      </c>
      <c r="Z1" s="63">
        <v>5</v>
      </c>
      <c r="AA1" s="63">
        <v>6</v>
      </c>
      <c r="AB1" s="63">
        <v>7</v>
      </c>
      <c r="AC1" s="63">
        <v>8</v>
      </c>
      <c r="AD1" s="63">
        <v>9</v>
      </c>
      <c r="AE1" s="63">
        <v>10</v>
      </c>
      <c r="AF1" s="63">
        <v>11</v>
      </c>
      <c r="AG1" s="63">
        <v>12</v>
      </c>
      <c r="AH1" s="63">
        <v>13</v>
      </c>
      <c r="AI1" s="63"/>
      <c r="AJ1" s="65">
        <v>1</v>
      </c>
      <c r="AK1" s="65">
        <v>2</v>
      </c>
      <c r="AL1" s="65">
        <v>3</v>
      </c>
      <c r="AM1" s="65">
        <v>4</v>
      </c>
      <c r="AN1" s="65">
        <v>5</v>
      </c>
      <c r="AO1" s="65">
        <v>6</v>
      </c>
      <c r="AP1" s="65">
        <v>7</v>
      </c>
      <c r="AQ1" s="65">
        <v>8</v>
      </c>
      <c r="AR1" s="65">
        <v>9</v>
      </c>
      <c r="AS1" s="65">
        <v>10</v>
      </c>
      <c r="AT1" s="65">
        <v>11</v>
      </c>
      <c r="AU1" s="65">
        <v>12</v>
      </c>
      <c r="AV1" s="65">
        <v>13</v>
      </c>
      <c r="AW1" s="96" t="s">
        <v>256</v>
      </c>
      <c r="AX1" s="97" t="s">
        <v>257</v>
      </c>
      <c r="AY1" s="97" t="s">
        <v>258</v>
      </c>
      <c r="AZ1" s="97" t="s">
        <v>259</v>
      </c>
      <c r="BA1" s="67" t="s">
        <v>260</v>
      </c>
      <c r="BB1" s="98" t="s">
        <v>261</v>
      </c>
      <c r="BC1" s="67" t="s">
        <v>262</v>
      </c>
      <c r="BD1" s="81" t="s">
        <v>10</v>
      </c>
      <c r="BE1" s="99"/>
      <c r="BF1" s="100">
        <v>1</v>
      </c>
      <c r="BG1" s="100">
        <v>2</v>
      </c>
      <c r="BH1" s="100">
        <v>3</v>
      </c>
      <c r="BI1" s="100">
        <v>4</v>
      </c>
      <c r="BJ1" s="100">
        <v>5</v>
      </c>
      <c r="BK1" s="100">
        <v>6</v>
      </c>
      <c r="BL1" s="100">
        <v>7</v>
      </c>
      <c r="BM1" s="101">
        <v>8</v>
      </c>
      <c r="BN1" s="100">
        <v>9</v>
      </c>
      <c r="BO1" s="100">
        <v>10</v>
      </c>
      <c r="BP1" s="100">
        <v>11</v>
      </c>
      <c r="BQ1" s="100">
        <v>12</v>
      </c>
      <c r="BR1" s="100">
        <v>13</v>
      </c>
    </row>
    <row r="2" spans="1:70" ht="17.25" customHeight="1" x14ac:dyDescent="0.2">
      <c r="A2" s="82" t="str">
        <f>PS!C2</f>
        <v>252/HĐTP-B/VPBS/HANARO/HO</v>
      </c>
      <c r="B2" s="83">
        <f>PS!F2</f>
        <v>12985114</v>
      </c>
      <c r="C2" s="83" t="str">
        <f>PS!G2</f>
        <v>Nguyễn Thị Ngọc Minh</v>
      </c>
      <c r="D2" s="83" t="str">
        <f>VLOOKUP(B2,CTV!$A$3:$D$1048576,4,0)</f>
        <v>STAFF</v>
      </c>
      <c r="E2" s="135">
        <v>3</v>
      </c>
      <c r="F2" s="135" t="s">
        <v>271</v>
      </c>
      <c r="G2" s="135">
        <v>20</v>
      </c>
      <c r="H2" s="135">
        <v>1</v>
      </c>
      <c r="I2" s="102">
        <f>PS!H2</f>
        <v>42228</v>
      </c>
      <c r="J2" s="83">
        <f>PS!N2</f>
        <v>12</v>
      </c>
      <c r="K2" s="103">
        <f>PS!P2</f>
        <v>42573</v>
      </c>
      <c r="L2" s="83">
        <f>K2-I2</f>
        <v>345</v>
      </c>
      <c r="M2" s="120">
        <f>PS!R2</f>
        <v>8.19</v>
      </c>
      <c r="N2" s="83">
        <f>PS!S2</f>
        <v>8.19</v>
      </c>
      <c r="O2" s="104">
        <f>PS!M2</f>
        <v>130000000</v>
      </c>
      <c r="P2" s="104">
        <f>O2-Q2</f>
        <v>130000000</v>
      </c>
      <c r="Q2" s="104">
        <v>0</v>
      </c>
      <c r="R2" s="170">
        <f>M2-N2</f>
        <v>0</v>
      </c>
      <c r="S2" s="130">
        <f>VLOOKUP(B2,CTV!$A$3:$K$1048576,11,0)</f>
        <v>0</v>
      </c>
      <c r="T2" s="136">
        <v>0.2</v>
      </c>
      <c r="U2" s="136">
        <v>0.2</v>
      </c>
      <c r="V2" s="70">
        <f>IF($H2=1,I2,IF(AND(DAY(I2)&lt;F2,F2&lt;&gt;""),DATEVALUE(F2&amp;"/"&amp;MONTH(I2)&amp;"/"&amp;YEAR(I2)),IF(AND(DAY(I2)&gt;F2,F2&lt;&gt;""),EDATE(F2&amp;"/"&amp;MONTH(I2)&amp;"/"&amp;YEAR(I2),1),IF($K2&gt;EDATE(I2,$E2),EDATE(I2,$E2),$K2))))</f>
        <v>42228</v>
      </c>
      <c r="W2" s="70">
        <f>IFERROR(IF(AND($H2=1,WORKDAY.INTL($I2,NETWORKDAYS.INTL($I2,EDATE(V2,$E3)-1,1,[1]holiday!$A$2:$A$101),1,[1]holiday!$A$2:$A$101)=$K2),"",IF(AND(IFERROR(IF(IF($K2&lt;EDATE(V2,$E2),$K2,EDATE(V2,$E2))=V2,"",IF($K2&lt;EDATE(V2,$E2),$K2,EDATE(V2,$E2))),"")=$K2,$H2=1),"",IFERROR(IF(IF($K2&lt;EDATE(V2,$E2),$K2,EDATE(V2,$E2))=V2,"",IF($K2&lt;EDATE(V2,$E2),$K2,EDATE(V2,$E2))),""))),"")</f>
        <v>42320</v>
      </c>
      <c r="X2" s="70">
        <f>IFERROR(IF(AND($H2=1,WORKDAY.INTL($I2,NETWORKDAYS.INTL($I2,EDATE(W2,$E3)-1,1,[1]holiday!$A$2:$A$101),1,[1]holiday!$A$2:$A$101)=$K2),"",IF(AND(IFERROR(IF(IF($K2&lt;EDATE(W2,$E2),$K2,EDATE(W2,$E2))=W2,"",IF($K2&lt;EDATE(W2,$E2),$K2,EDATE(W2,$E2))),"")=$K2,$H2=1),"",IFERROR(IF(IF($K2&lt;EDATE(W2,$E2),$K2,EDATE(W2,$E2))=W2,"",IF($K2&lt;EDATE(W2,$E2),$K2,EDATE(W2,$E2))),""))),"")</f>
        <v>42412</v>
      </c>
      <c r="Y2" s="70">
        <f>IFERROR(IF(AND($H2=1,WORKDAY.INTL($I2,NETWORKDAYS.INTL($I2,EDATE(X2,$E3)-1,1,[1]holiday!$A$2:$A$101),1,[1]holiday!$A$2:$A$101)=$K2),"",IF(AND(IFERROR(IF(IF($K2&lt;EDATE(X2,$E2),$K2,EDATE(X2,$E2))=X2,"",IF($K2&lt;EDATE(X2,$E2),$K2,EDATE(X2,$E2))),"")=$K2,$H2=1),"",IFERROR(IF(IF($K2&lt;EDATE(X2,$E2),$K2,EDATE(X2,$E2))=X2,"",IF($K2&lt;EDATE(X2,$E2),$K2,EDATE(X2,$E2))),""))),"")</f>
        <v>42502</v>
      </c>
      <c r="Z2" s="70" t="str">
        <f>IFERROR(IF(AND($H2=1,WORKDAY.INTL($I2,NETWORKDAYS.INTL($I2,EDATE(Y2,$E3)-1,1,[1]holiday!$A$2:$A$101),1,[1]holiday!$A$2:$A$101)=$K2),"",IF(AND(IFERROR(IF(IF($K2&lt;EDATE(Y2,$E2),$K2,EDATE(Y2,$E2))=Y2,"",IF($K2&lt;EDATE(Y2,$E2),$K2,EDATE(Y2,$E2))),"")=$K2,$H2=1),"",IFERROR(IF(IF($K2&lt;EDATE(Y2,$E2),$K2,EDATE(Y2,$E2))=Y2,"",IF($K2&lt;EDATE(Y2,$E2),$K2,EDATE(Y2,$E2))),""))),"")</f>
        <v/>
      </c>
      <c r="AA2" s="70" t="str">
        <f>IFERROR(IF(AND($H2=1,WORKDAY.INTL($I2,NETWORKDAYS.INTL($I2,EDATE(Z2,$E3)-1,1,[1]holiday!$A$2:$A$101),1,[1]holiday!$A$2:$A$101)=$K2),"",IF(AND(IFERROR(IF(IF($K2&lt;EDATE(Z2,$E2),$K2,EDATE(Z2,$E2))=Z2,"",IF($K2&lt;EDATE(Z2,$E2),$K2,EDATE(Z2,$E2))),"")=$K2,$H2=1),"",IFERROR(IF(IF($K2&lt;EDATE(Z2,$E2),$K2,EDATE(Z2,$E2))=Z2,"",IF($K2&lt;EDATE(Z2,$E2),$K2,EDATE(Z2,$E2))),""))),"")</f>
        <v/>
      </c>
      <c r="AB2" s="70" t="str">
        <f>IFERROR(IF(AND($H2=1,WORKDAY.INTL($I2,NETWORKDAYS.INTL($I2,EDATE(AA2,$E3)-1,1,[1]holiday!$A$2:$A$101),1,[1]holiday!$A$2:$A$101)=$K2),"",IF(AND(IFERROR(IF(IF($K2&lt;EDATE(AA2,$E2),$K2,EDATE(AA2,$E2))=AA2,"",IF($K2&lt;EDATE(AA2,$E2),$K2,EDATE(AA2,$E2))),"")=$K2,$H2=1),"",IFERROR(IF(IF($K2&lt;EDATE(AA2,$E2),$K2,EDATE(AA2,$E2))=AA2,"",IF($K2&lt;EDATE(AA2,$E2),$K2,EDATE(AA2,$E2))),""))),"")</f>
        <v/>
      </c>
      <c r="AC2" s="70" t="str">
        <f>IFERROR(IF(AND($H2=1,WORKDAY.INTL($I2,NETWORKDAYS.INTL($I2,EDATE(AB2,$E3)-1,1,[1]holiday!$A$2:$A$101),1,[1]holiday!$A$2:$A$101)=$K2),"",IF(AND(IFERROR(IF(IF($K2&lt;EDATE(AB2,$E2),$K2,EDATE(AB2,$E2))=AB2,"",IF($K2&lt;EDATE(AB2,$E2),$K2,EDATE(AB2,$E2))),"")=$K2,$H2=1),"",IFERROR(IF(IF($K2&lt;EDATE(AB2,$E2),$K2,EDATE(AB2,$E2))=AB2,"",IF($K2&lt;EDATE(AB2,$E2),$K2,EDATE(AB2,$E2))),""))),"")</f>
        <v/>
      </c>
      <c r="AD2" s="70" t="str">
        <f>IFERROR(IF(AND($H2=1,WORKDAY.INTL($I2,NETWORKDAYS.INTL($I2,EDATE(AC2,$E3)-1,1,[1]holiday!$A$2:$A$101),1,[1]holiday!$A$2:$A$101)=$K2),"",IF(AND(IFERROR(IF(IF($K2&lt;EDATE(AC2,$E2),$K2,EDATE(AC2,$E2))=AC2,"",IF($K2&lt;EDATE(AC2,$E2),$K2,EDATE(AC2,$E2))),"")=$K2,$H2=1),"",IFERROR(IF(IF($K2&lt;EDATE(AC2,$E2),$K2,EDATE(AC2,$E2))=AC2,"",IF($K2&lt;EDATE(AC2,$E2),$K2,EDATE(AC2,$E2))),""))),"")</f>
        <v/>
      </c>
      <c r="AE2" s="70" t="str">
        <f>IFERROR(IF(AND($H2=1,WORKDAY.INTL($I2,NETWORKDAYS.INTL($I2,EDATE(AD2,$E3)-1,1,[1]holiday!$A$2:$A$101),1,[1]holiday!$A$2:$A$101)=$K2),"",IF(AND(IFERROR(IF(IF($K2&lt;EDATE(AD2,$E2),$K2,EDATE(AD2,$E2))=AD2,"",IF($K2&lt;EDATE(AD2,$E2),$K2,EDATE(AD2,$E2))),"")=$K2,$H2=1),"",IFERROR(IF(IF($K2&lt;EDATE(AD2,$E2),$K2,EDATE(AD2,$E2))=AD2,"",IF($K2&lt;EDATE(AD2,$E2),$K2,EDATE(AD2,$E2))),""))),"")</f>
        <v/>
      </c>
      <c r="AF2" s="70" t="str">
        <f>IFERROR(IF(AND($H2=1,WORKDAY.INTL($I2,NETWORKDAYS.INTL($I2,EDATE(AE2,$E3)-1,1,[1]holiday!$A$2:$A$101),1,[1]holiday!$A$2:$A$101)=$K2),"",IF(AND(IFERROR(IF(IF($K2&lt;EDATE(AE2,$E2),$K2,EDATE(AE2,$E2))=AE2,"",IF($K2&lt;EDATE(AE2,$E2),$K2,EDATE(AE2,$E2))),"")=$K2,$H2=1),"",IFERROR(IF(IF($K2&lt;EDATE(AE2,$E2),$K2,EDATE(AE2,$E2))=AE2,"",IF($K2&lt;EDATE(AE2,$E2),$K2,EDATE(AE2,$E2))),""))),"")</f>
        <v/>
      </c>
      <c r="AG2" s="70" t="str">
        <f>IFERROR(IF(AND($H2=1,WORKDAY.INTL($I2,NETWORKDAYS.INTL($I2,EDATE(AF2,$E3)-1,1,[1]holiday!$A$2:$A$101),1,[1]holiday!$A$2:$A$101)=$K2),"",IF(AND(IFERROR(IF(IF($K2&lt;EDATE(AF2,$E2),$K2,EDATE(AF2,$E2))=AF2,"",IF($K2&lt;EDATE(AF2,$E2),$K2,EDATE(AF2,$E2))),"")=$K2,$H2=1),"",IFERROR(IF(IF($K2&lt;EDATE(AF2,$E2),$K2,EDATE(AF2,$E2))=AF2,"",IF($K2&lt;EDATE(AF2,$E2),$K2,EDATE(AF2,$E2))),""))),"")</f>
        <v/>
      </c>
      <c r="AH2" s="70" t="str">
        <f>IFERROR(IF(AND($H2=1,WORKDAY.INTL($I2,NETWORKDAYS.INTL($I2,EDATE(AG2,$E3)-1,1,[1]holiday!$A$2:$A$101),1,[1]holiday!$A$2:$A$101)=$K2),"",IF(AND(IFERROR(IF(IF($K2&lt;EDATE(AG2,$E2),$K2,EDATE(AG2,$E2))=AG2,"",IF($K2&lt;EDATE(AG2,$E2),$K2,EDATE(AG2,$E2))),"")=$K2,$H2=1),"",IFERROR(IF(IF($K2&lt;EDATE(AG2,$E2),$K2,EDATE(AG2,$E2))=AG2,"",IF($K2&lt;EDATE(AG2,$E2),$K2,EDATE(AG2,$E2))),""))),"")</f>
        <v/>
      </c>
      <c r="AI2" s="70"/>
      <c r="AJ2" s="25">
        <f>IF($H2=1,IF(W2="",IFERROR(ROUND(($K2-V2)*($P2*$T2/100+$Q2*$U2/100)/365,0),""),IFERROR(ROUND((W2-V2)*($P2*$T2/100+$Q2*$U2/100)/365,0),"")),IFERROR(ROUND((V2-I2)*($P2*$T2/100+$Q2*$U2/100)/365,0),""))</f>
        <v>65534</v>
      </c>
      <c r="AK2" s="25">
        <f>IF($H2=1,IF(X2="",IFERROR(ROUND(($K2-W2)*($P2*$T2/100+$Q2*$U2/100)/365,0),""),IFERROR(ROUND((X2-W2)*($P2*$T2/100+$Q2*$U2/100)/365,0),"")),IFERROR(ROUND((W2-V2)*($P2*$T2/100+$Q2*$U2/100)/365,0),""))</f>
        <v>65534</v>
      </c>
      <c r="AL2" s="25">
        <f t="shared" ref="AL2:AV2" si="0">IF($H2=1,IF(Y2="",IFERROR(ROUND(($K2-X2)*($P2*$T2/100+$Q2*$U2/100)/365,0),""),IFERROR(ROUND((Y2-X2)*($P2*$T2/100+$Q2*$U2/100)/365,0),"")),IFERROR(ROUND((X2-W2)*($P2*$T2/100+$Q2*$U2/100)/365,0),""))</f>
        <v>64110</v>
      </c>
      <c r="AM2" s="25">
        <f t="shared" si="0"/>
        <v>50575</v>
      </c>
      <c r="AN2" s="25" t="str">
        <f t="shared" si="0"/>
        <v/>
      </c>
      <c r="AO2" s="25" t="str">
        <f t="shared" si="0"/>
        <v/>
      </c>
      <c r="AP2" s="25" t="str">
        <f t="shared" si="0"/>
        <v/>
      </c>
      <c r="AQ2" s="25" t="str">
        <f t="shared" si="0"/>
        <v/>
      </c>
      <c r="AR2" s="25" t="str">
        <f t="shared" si="0"/>
        <v/>
      </c>
      <c r="AS2" s="25" t="str">
        <f t="shared" si="0"/>
        <v/>
      </c>
      <c r="AT2" s="25" t="str">
        <f t="shared" si="0"/>
        <v/>
      </c>
      <c r="AU2" s="25" t="str">
        <f t="shared" si="0"/>
        <v/>
      </c>
      <c r="AV2" s="25" t="str">
        <f t="shared" si="0"/>
        <v/>
      </c>
      <c r="AW2" s="106">
        <f>K2</f>
        <v>42573</v>
      </c>
      <c r="AX2" s="107" t="e">
        <f ca="1">EDATE(AY2,-1)+1</f>
        <v>#VALUE!</v>
      </c>
      <c r="AY2" s="107" t="e">
        <f ca="1">DATEVALUE(G2&amp;"/"&amp;MONTH(TODAY())&amp;"/"&amp;YEAR(TODAY()))</f>
        <v>#VALUE!</v>
      </c>
      <c r="BA2" s="25">
        <f t="shared" ref="BA2:BA65" ca="1" si="1">SUMIF($BF2:$BP2,1,$AJ2:$AV2)</f>
        <v>0</v>
      </c>
      <c r="BB2" s="25">
        <f>ROUND((AW2-I2)*$P2*$T2/100/365,0)+ROUND((AW2-I2)*$Q2*$U2/100/365,0)</f>
        <v>245753</v>
      </c>
      <c r="BC2" s="25" t="e">
        <f ca="1">IF(AND(AW2&gt;=AX2,AW2&lt;=AY2),IF(BA2-BB2&lt;0,0,BB2-BA2),0)</f>
        <v>#VALUE!</v>
      </c>
      <c r="BD2" s="83">
        <f>PS!BI2</f>
        <v>0</v>
      </c>
      <c r="BE2" s="78" t="str">
        <f ca="1">"Lần "&amp;SUMIF($BF2:$BR2,2,$BF$1:$BR$1)</f>
        <v>Lần 0</v>
      </c>
      <c r="BF2" s="109" t="e">
        <f t="shared" ref="BF2:BR2" ca="1" si="2">IF(V2&lt;$AX2,1,IF(V2&lt;=$AY2,2,""))</f>
        <v>#VALUE!</v>
      </c>
      <c r="BG2" s="109" t="e">
        <f t="shared" ca="1" si="2"/>
        <v>#VALUE!</v>
      </c>
      <c r="BH2" s="109" t="e">
        <f t="shared" ca="1" si="2"/>
        <v>#VALUE!</v>
      </c>
      <c r="BI2" s="109" t="e">
        <f t="shared" ca="1" si="2"/>
        <v>#VALUE!</v>
      </c>
      <c r="BJ2" s="109" t="e">
        <f t="shared" ca="1" si="2"/>
        <v>#VALUE!</v>
      </c>
      <c r="BK2" s="109" t="e">
        <f t="shared" ca="1" si="2"/>
        <v>#VALUE!</v>
      </c>
      <c r="BL2" s="109" t="e">
        <f t="shared" ca="1" si="2"/>
        <v>#VALUE!</v>
      </c>
      <c r="BM2" s="109" t="e">
        <f t="shared" ca="1" si="2"/>
        <v>#VALUE!</v>
      </c>
      <c r="BN2" s="109" t="e">
        <f t="shared" ca="1" si="2"/>
        <v>#VALUE!</v>
      </c>
      <c r="BO2" s="109" t="e">
        <f t="shared" ca="1" si="2"/>
        <v>#VALUE!</v>
      </c>
      <c r="BP2" s="109" t="e">
        <f t="shared" ca="1" si="2"/>
        <v>#VALUE!</v>
      </c>
      <c r="BQ2" s="109" t="e">
        <f t="shared" ca="1" si="2"/>
        <v>#VALUE!</v>
      </c>
      <c r="BR2" s="109" t="e">
        <f t="shared" ca="1" si="2"/>
        <v>#VALUE!</v>
      </c>
    </row>
    <row r="3" spans="1:70" ht="25.5" x14ac:dyDescent="0.2">
      <c r="A3" s="82" t="str">
        <f>PS!C3</f>
        <v>307/HĐTP-B/VPBS/HANARO/HO</v>
      </c>
      <c r="B3" s="83">
        <f>PS!F3</f>
        <v>13536613</v>
      </c>
      <c r="C3" s="83" t="str">
        <f>PS!G3</f>
        <v>Nguyễn Văn An</v>
      </c>
      <c r="D3" s="83" t="str">
        <f>VLOOKUP(B3,CTV!$A$3:$D$1048576,4,0)</f>
        <v>STAFF</v>
      </c>
      <c r="E3" s="135">
        <v>3</v>
      </c>
      <c r="F3" s="135" t="s">
        <v>271</v>
      </c>
      <c r="G3" s="135">
        <v>20</v>
      </c>
      <c r="H3" s="135">
        <v>1</v>
      </c>
      <c r="I3" s="102">
        <f>PS!H3</f>
        <v>42242</v>
      </c>
      <c r="J3" s="83">
        <f>PS!N3</f>
        <v>3</v>
      </c>
      <c r="K3" s="103">
        <f>PS!P3</f>
        <v>42334</v>
      </c>
      <c r="L3" s="83">
        <f t="shared" ref="L3:L62" si="3">K3-I3</f>
        <v>92</v>
      </c>
      <c r="M3" s="120">
        <f>PS!R3</f>
        <v>6.370000000000001</v>
      </c>
      <c r="N3" s="83">
        <f>PS!S3</f>
        <v>6.37</v>
      </c>
      <c r="O3" s="104">
        <f>PS!M3</f>
        <v>1000000000</v>
      </c>
      <c r="P3" s="104">
        <f t="shared" ref="P3:P62" si="4">O3-Q3</f>
        <v>1000000000</v>
      </c>
      <c r="Q3" s="104">
        <v>0</v>
      </c>
      <c r="R3" s="170">
        <f t="shared" ref="R3:R66" si="5">M3-N3</f>
        <v>0</v>
      </c>
      <c r="S3" s="130">
        <f>VLOOKUP(B3,CTV!$A$3:$K$1048576,11,0)</f>
        <v>0</v>
      </c>
      <c r="T3" s="136">
        <v>0.2</v>
      </c>
      <c r="U3" s="136">
        <v>0.2</v>
      </c>
      <c r="V3" s="70">
        <f t="shared" ref="V3:V66" si="6">IF($H3=1,I3,IF(AND(DAY(I3)&lt;F3,F3&lt;&gt;""),DATEVALUE(F3&amp;"/"&amp;MONTH(I3)&amp;"/"&amp;YEAR(I3)),IF(AND(DAY(I3)&gt;F3,F3&lt;&gt;""),EDATE(F3&amp;"/"&amp;MONTH(I3)&amp;"/"&amp;YEAR(I3),1),IF($K3&gt;EDATE(I3,$E3),EDATE(I3,$E3),$K3))))</f>
        <v>42242</v>
      </c>
      <c r="W3" s="70" t="str">
        <f>IFERROR(IF(AND($H3=1,WORKDAY.INTL($I3,NETWORKDAYS.INTL($I3,EDATE(V3,$E4)-1,1,[1]holiday!$A$2:$A$101),1,[1]holiday!$A$2:$A$101)=$K3),"",IF(AND(IFERROR(IF(IF($K3&lt;EDATE(V3,$E3),$K3,EDATE(V3,$E3))=V3,"",IF($K3&lt;EDATE(V3,$E3),$K3,EDATE(V3,$E3))),"")=$K3,$H3=1),"",IFERROR(IF(IF($K3&lt;EDATE(V3,$E3),$K3,EDATE(V3,$E3))=V3,"",IF($K3&lt;EDATE(V3,$E3),$K3,EDATE(V3,$E3))),""))),"")</f>
        <v/>
      </c>
      <c r="X3" s="70" t="str">
        <f>IFERROR(IF(AND($H3=1,WORKDAY.INTL($I3,NETWORKDAYS.INTL($I3,EDATE(W3,$E4)-1,1,[1]holiday!$A$2:$A$101),1,[1]holiday!$A$2:$A$101)=$K3),"",IF(AND(IFERROR(IF(IF($K3&lt;EDATE(W3,$E3),$K3,EDATE(W3,$E3))=W3,"",IF($K3&lt;EDATE(W3,$E3),$K3,EDATE(W3,$E3))),"")=$K3,$H3=1),"",IFERROR(IF(IF($K3&lt;EDATE(W3,$E3),$K3,EDATE(W3,$E3))=W3,"",IF($K3&lt;EDATE(W3,$E3),$K3,EDATE(W3,$E3))),""))),"")</f>
        <v/>
      </c>
      <c r="Y3" s="70" t="str">
        <f>IFERROR(IF(AND($H3=1,WORKDAY.INTL($I3,NETWORKDAYS.INTL($I3,EDATE(X3,$E4)-1,1,[1]holiday!$A$2:$A$101),1,[1]holiday!$A$2:$A$101)=$K3),"",IF(AND(IFERROR(IF(IF($K3&lt;EDATE(X3,$E3),$K3,EDATE(X3,$E3))=X3,"",IF($K3&lt;EDATE(X3,$E3),$K3,EDATE(X3,$E3))),"")=$K3,$H3=1),"",IFERROR(IF(IF($K3&lt;EDATE(X3,$E3),$K3,EDATE(X3,$E3))=X3,"",IF($K3&lt;EDATE(X3,$E3),$K3,EDATE(X3,$E3))),""))),"")</f>
        <v/>
      </c>
      <c r="Z3" s="70" t="str">
        <f>IFERROR(IF(AND($H3=1,WORKDAY.INTL($I3,NETWORKDAYS.INTL($I3,EDATE(Y3,$E4)-1,1,[1]holiday!$A$2:$A$101),1,[1]holiday!$A$2:$A$101)=$K3),"",IF(AND(IFERROR(IF(IF($K3&lt;EDATE(Y3,$E3),$K3,EDATE(Y3,$E3))=Y3,"",IF($K3&lt;EDATE(Y3,$E3),$K3,EDATE(Y3,$E3))),"")=$K3,$H3=1),"",IFERROR(IF(IF($K3&lt;EDATE(Y3,$E3),$K3,EDATE(Y3,$E3))=Y3,"",IF($K3&lt;EDATE(Y3,$E3),$K3,EDATE(Y3,$E3))),""))),"")</f>
        <v/>
      </c>
      <c r="AA3" s="70" t="str">
        <f>IFERROR(IF(AND($H3=1,WORKDAY.INTL($I3,NETWORKDAYS.INTL($I3,EDATE(Z3,$E4)-1,1,[1]holiday!$A$2:$A$101),1,[1]holiday!$A$2:$A$101)=$K3),"",IF(AND(IFERROR(IF(IF($K3&lt;EDATE(Z3,$E3),$K3,EDATE(Z3,$E3))=Z3,"",IF($K3&lt;EDATE(Z3,$E3),$K3,EDATE(Z3,$E3))),"")=$K3,$H3=1),"",IFERROR(IF(IF($K3&lt;EDATE(Z3,$E3),$K3,EDATE(Z3,$E3))=Z3,"",IF($K3&lt;EDATE(Z3,$E3),$K3,EDATE(Z3,$E3))),""))),"")</f>
        <v/>
      </c>
      <c r="AB3" s="70" t="str">
        <f>IFERROR(IF(AND($H3=1,WORKDAY.INTL($I3,NETWORKDAYS.INTL($I3,EDATE(AA3,$E4)-1,1,[1]holiday!$A$2:$A$101),1,[1]holiday!$A$2:$A$101)=$K3),"",IF(AND(IFERROR(IF(IF($K3&lt;EDATE(AA3,$E3),$K3,EDATE(AA3,$E3))=AA3,"",IF($K3&lt;EDATE(AA3,$E3),$K3,EDATE(AA3,$E3))),"")=$K3,$H3=1),"",IFERROR(IF(IF($K3&lt;EDATE(AA3,$E3),$K3,EDATE(AA3,$E3))=AA3,"",IF($K3&lt;EDATE(AA3,$E3),$K3,EDATE(AA3,$E3))),""))),"")</f>
        <v/>
      </c>
      <c r="AC3" s="70" t="str">
        <f>IFERROR(IF(AND($H3=1,WORKDAY.INTL($I3,NETWORKDAYS.INTL($I3,EDATE(AB3,$E4)-1,1,[1]holiday!$A$2:$A$101),1,[1]holiday!$A$2:$A$101)=$K3),"",IF(AND(IFERROR(IF(IF($K3&lt;EDATE(AB3,$E3),$K3,EDATE(AB3,$E3))=AB3,"",IF($K3&lt;EDATE(AB3,$E3),$K3,EDATE(AB3,$E3))),"")=$K3,$H3=1),"",IFERROR(IF(IF($K3&lt;EDATE(AB3,$E3),$K3,EDATE(AB3,$E3))=AB3,"",IF($K3&lt;EDATE(AB3,$E3),$K3,EDATE(AB3,$E3))),""))),"")</f>
        <v/>
      </c>
      <c r="AD3" s="70" t="str">
        <f>IFERROR(IF(AND($H3=1,WORKDAY.INTL($I3,NETWORKDAYS.INTL($I3,EDATE(AC3,$E4)-1,1,[1]holiday!$A$2:$A$101),1,[1]holiday!$A$2:$A$101)=$K3),"",IF(AND(IFERROR(IF(IF($K3&lt;EDATE(AC3,$E3),$K3,EDATE(AC3,$E3))=AC3,"",IF($K3&lt;EDATE(AC3,$E3),$K3,EDATE(AC3,$E3))),"")=$K3,$H3=1),"",IFERROR(IF(IF($K3&lt;EDATE(AC3,$E3),$K3,EDATE(AC3,$E3))=AC3,"",IF($K3&lt;EDATE(AC3,$E3),$K3,EDATE(AC3,$E3))),""))),"")</f>
        <v/>
      </c>
      <c r="AE3" s="70" t="str">
        <f>IFERROR(IF(AND($H3=1,WORKDAY.INTL($I3,NETWORKDAYS.INTL($I3,EDATE(AD3,$E4)-1,1,[1]holiday!$A$2:$A$101),1,[1]holiday!$A$2:$A$101)=$K3),"",IF(AND(IFERROR(IF(IF($K3&lt;EDATE(AD3,$E3),$K3,EDATE(AD3,$E3))=AD3,"",IF($K3&lt;EDATE(AD3,$E3),$K3,EDATE(AD3,$E3))),"")=$K3,$H3=1),"",IFERROR(IF(IF($K3&lt;EDATE(AD3,$E3),$K3,EDATE(AD3,$E3))=AD3,"",IF($K3&lt;EDATE(AD3,$E3),$K3,EDATE(AD3,$E3))),""))),"")</f>
        <v/>
      </c>
      <c r="AF3" s="70" t="str">
        <f>IFERROR(IF(AND($H3=1,WORKDAY.INTL($I3,NETWORKDAYS.INTL($I3,EDATE(AE3,$E4)-1,1,[1]holiday!$A$2:$A$101),1,[1]holiday!$A$2:$A$101)=$K3),"",IF(AND(IFERROR(IF(IF($K3&lt;EDATE(AE3,$E3),$K3,EDATE(AE3,$E3))=AE3,"",IF($K3&lt;EDATE(AE3,$E3),$K3,EDATE(AE3,$E3))),"")=$K3,$H3=1),"",IFERROR(IF(IF($K3&lt;EDATE(AE3,$E3),$K3,EDATE(AE3,$E3))=AE3,"",IF($K3&lt;EDATE(AE3,$E3),$K3,EDATE(AE3,$E3))),""))),"")</f>
        <v/>
      </c>
      <c r="AG3" s="70" t="str">
        <f>IFERROR(IF(AND($H3=1,WORKDAY.INTL($I3,NETWORKDAYS.INTL($I3,EDATE(AF3,$E4)-1,1,[1]holiday!$A$2:$A$101),1,[1]holiday!$A$2:$A$101)=$K3),"",IF(AND(IFERROR(IF(IF($K3&lt;EDATE(AF3,$E3),$K3,EDATE(AF3,$E3))=AF3,"",IF($K3&lt;EDATE(AF3,$E3),$K3,EDATE(AF3,$E3))),"")=$K3,$H3=1),"",IFERROR(IF(IF($K3&lt;EDATE(AF3,$E3),$K3,EDATE(AF3,$E3))=AF3,"",IF($K3&lt;EDATE(AF3,$E3),$K3,EDATE(AF3,$E3))),""))),"")</f>
        <v/>
      </c>
      <c r="AH3" s="70" t="str">
        <f>IFERROR(IF(AND($H3=1,WORKDAY.INTL($I3,NETWORKDAYS.INTL($I3,EDATE(AG3,$E4)-1,1,[1]holiday!$A$2:$A$101),1,[1]holiday!$A$2:$A$101)=$K3),"",IF(AND(IFERROR(IF(IF($K3&lt;EDATE(AG3,$E3),$K3,EDATE(AG3,$E3))=AG3,"",IF($K3&lt;EDATE(AG3,$E3),$K3,EDATE(AG3,$E3))),"")=$K3,$H3=1),"",IFERROR(IF(IF($K3&lt;EDATE(AG3,$E3),$K3,EDATE(AG3,$E3))=AG3,"",IF($K3&lt;EDATE(AG3,$E3),$K3,EDATE(AG3,$E3))),""))),"")</f>
        <v/>
      </c>
      <c r="AI3" s="70"/>
      <c r="AJ3" s="25">
        <f t="shared" ref="AJ3:AJ29" si="7">IF($H3=1,IF(W3="",IFERROR(ROUND(($K3-V3)*($P3*$T3/100+$Q3*$U3/100)/365,0),""),IFERROR(ROUND((W3-V3)*($P3*$T3/100+$Q3*$U3/100)/365,0),"")),IFERROR(ROUND((V3-I3)*($P3*$T3/100+$Q3*$U3/100)/365,0),""))</f>
        <v>504110</v>
      </c>
      <c r="AK3" s="25" t="str">
        <f t="shared" ref="AK3:AK29" si="8">IF($H3=1,IF(X3="",IFERROR(ROUND(($K3-W3)*($P3*$T3/100+$Q3*$U3/100)/365,0),""),IFERROR(ROUND((X3-W3)*($P3*$T3/100+$Q3*$U3/100)/365,0),"")),IFERROR(ROUND((W3-V3)*($P3*$T3/100+$Q3*$U3/100)/365,0),""))</f>
        <v/>
      </c>
      <c r="AL3" s="25" t="str">
        <f t="shared" ref="AL3:AL29" si="9">IF($H3=1,IF(Y3="",IFERROR(ROUND(($K3-X3)*($P3*$T3/100+$Q3*$U3/100)/365,0),""),IFERROR(ROUND((Y3-X3)*($P3*$T3/100+$Q3*$U3/100)/365,0),"")),IFERROR(ROUND((X3-W3)*($P3*$T3/100+$Q3*$U3/100)/365,0),""))</f>
        <v/>
      </c>
      <c r="AM3" s="25" t="str">
        <f t="shared" ref="AM3:AM29" si="10">IF($H3=1,IF(Z3="",IFERROR(ROUND(($K3-Y3)*($P3*$T3/100+$Q3*$U3/100)/365,0),""),IFERROR(ROUND((Z3-Y3)*($P3*$T3/100+$Q3*$U3/100)/365,0),"")),IFERROR(ROUND((Y3-X3)*($P3*$T3/100+$Q3*$U3/100)/365,0),""))</f>
        <v/>
      </c>
      <c r="AN3" s="25" t="str">
        <f t="shared" ref="AN3:AN29" si="11">IF($H3=1,IF(AA3="",IFERROR(ROUND(($K3-Z3)*($P3*$T3/100+$Q3*$U3/100)/365,0),""),IFERROR(ROUND((AA3-Z3)*($P3*$T3/100+$Q3*$U3/100)/365,0),"")),IFERROR(ROUND((Z3-Y3)*($P3*$T3/100+$Q3*$U3/100)/365,0),""))</f>
        <v/>
      </c>
      <c r="AO3" s="25" t="str">
        <f t="shared" ref="AO3:AO29" si="12">IF($H3=1,IF(AB3="",IFERROR(ROUND(($K3-AA3)*($P3*$T3/100+$Q3*$U3/100)/365,0),""),IFERROR(ROUND((AB3-AA3)*($P3*$T3/100+$Q3*$U3/100)/365,0),"")),IFERROR(ROUND((AA3-Z3)*($P3*$T3/100+$Q3*$U3/100)/365,0),""))</f>
        <v/>
      </c>
      <c r="AP3" s="25" t="str">
        <f t="shared" ref="AP3:AP29" si="13">IF($H3=1,IF(AC3="",IFERROR(ROUND(($K3-AB3)*($P3*$T3/100+$Q3*$U3/100)/365,0),""),IFERROR(ROUND((AC3-AB3)*($P3*$T3/100+$Q3*$U3/100)/365,0),"")),IFERROR(ROUND((AB3-AA3)*($P3*$T3/100+$Q3*$U3/100)/365,0),""))</f>
        <v/>
      </c>
      <c r="AQ3" s="25" t="str">
        <f t="shared" ref="AQ3:AQ29" si="14">IF($H3=1,IF(AD3="",IFERROR(ROUND(($K3-AC3)*($P3*$T3/100+$Q3*$U3/100)/365,0),""),IFERROR(ROUND((AD3-AC3)*($P3*$T3/100+$Q3*$U3/100)/365,0),"")),IFERROR(ROUND((AC3-AB3)*($P3*$T3/100+$Q3*$U3/100)/365,0),""))</f>
        <v/>
      </c>
      <c r="AR3" s="25" t="str">
        <f t="shared" ref="AR3:AR29" si="15">IF($H3=1,IF(AE3="",IFERROR(ROUND(($K3-AD3)*($P3*$T3/100+$Q3*$U3/100)/365,0),""),IFERROR(ROUND((AE3-AD3)*($P3*$T3/100+$Q3*$U3/100)/365,0),"")),IFERROR(ROUND((AD3-AC3)*($P3*$T3/100+$Q3*$U3/100)/365,0),""))</f>
        <v/>
      </c>
      <c r="AS3" s="25" t="str">
        <f t="shared" ref="AS3:AS29" si="16">IF($H3=1,IF(AF3="",IFERROR(ROUND(($K3-AE3)*($P3*$T3/100+$Q3*$U3/100)/365,0),""),IFERROR(ROUND((AF3-AE3)*($P3*$T3/100+$Q3*$U3/100)/365,0),"")),IFERROR(ROUND((AE3-AD3)*($P3*$T3/100+$Q3*$U3/100)/365,0),""))</f>
        <v/>
      </c>
      <c r="AT3" s="25" t="str">
        <f t="shared" ref="AT3:AT29" si="17">IF($H3=1,IF(AG3="",IFERROR(ROUND(($K3-AF3)*($P3*$T3/100+$Q3*$U3/100)/365,0),""),IFERROR(ROUND((AG3-AF3)*($P3*$T3/100+$Q3*$U3/100)/365,0),"")),IFERROR(ROUND((AF3-AE3)*($P3*$T3/100+$Q3*$U3/100)/365,0),""))</f>
        <v/>
      </c>
      <c r="AU3" s="25" t="str">
        <f t="shared" ref="AU3:AU29" si="18">IF($H3=1,IF(AH3="",IFERROR(ROUND(($K3-AG3)*($P3*$T3/100+$Q3*$U3/100)/365,0),""),IFERROR(ROUND((AH3-AG3)*($P3*$T3/100+$Q3*$U3/100)/365,0),"")),IFERROR(ROUND((AG3-AF3)*($P3*$T3/100+$Q3*$U3/100)/365,0),""))</f>
        <v/>
      </c>
      <c r="AV3" s="25" t="str">
        <f t="shared" ref="AV3:AV29" si="19">IF($H3=1,IF(AI3="",IFERROR(ROUND(($K3-AH3)*($P3*$T3/100+$Q3*$U3/100)/365,0),""),IFERROR(ROUND((AI3-AH3)*($P3*$T3/100+$Q3*$U3/100)/365,0),"")),IFERROR(ROUND((AH3-AG3)*($P3*$T3/100+$Q3*$U3/100)/365,0),""))</f>
        <v/>
      </c>
      <c r="AW3" s="106">
        <f t="shared" ref="AW3:AW66" si="20">K3</f>
        <v>42334</v>
      </c>
      <c r="AX3" s="107" t="e">
        <f t="shared" ref="AX3:AX66" ca="1" si="21">EDATE(AY3,-1)+1</f>
        <v>#VALUE!</v>
      </c>
      <c r="AY3" s="107" t="e">
        <f t="shared" ref="AY3:AY66" ca="1" si="22">DATEVALUE(G3&amp;"/"&amp;MONTH(TODAY())&amp;"/"&amp;YEAR(TODAY()))</f>
        <v>#VALUE!</v>
      </c>
      <c r="BA3" s="25">
        <f t="shared" ca="1" si="1"/>
        <v>0</v>
      </c>
      <c r="BB3" s="25">
        <f t="shared" ref="BB3:BB29" si="23">ROUND((AW3-I3)*$P3*$T3/100/365,0)+ROUND((AW3-I3)*$Q3*$U3/100/365,0)</f>
        <v>504110</v>
      </c>
      <c r="BC3" s="25" t="e">
        <f t="shared" ref="BC3:BC66" ca="1" si="24">IF(AND(AW3&gt;=AX3,AW3&lt;=AY3),IF(BA3-BB3&lt;0,0,BB3-BA3),0)</f>
        <v>#VALUE!</v>
      </c>
      <c r="BD3" s="83" t="str">
        <f>PS!BI3</f>
        <v>Đáo hạn</v>
      </c>
      <c r="BE3" s="78" t="str">
        <f t="shared" ref="BE3:BE66" ca="1" si="25">"Lần "&amp;SUMIF($BF3:$BR3,2,$BF$1:$BR$1)</f>
        <v>Lần 0</v>
      </c>
      <c r="BF3" s="109" t="e">
        <f t="shared" ref="BF3:BF66" ca="1" si="26">IF(V3&lt;$AX3,1,IF(V3&lt;=$AY3,2,""))</f>
        <v>#VALUE!</v>
      </c>
      <c r="BG3" s="109" t="e">
        <f t="shared" ref="BG3:BG66" ca="1" si="27">IF(W3&lt;$AX3,1,IF(W3&lt;=$AY3,2,""))</f>
        <v>#VALUE!</v>
      </c>
      <c r="BH3" s="109" t="e">
        <f t="shared" ref="BH3:BH66" ca="1" si="28">IF(X3&lt;$AX3,1,IF(X3&lt;=$AY3,2,""))</f>
        <v>#VALUE!</v>
      </c>
      <c r="BI3" s="109" t="e">
        <f t="shared" ref="BI3:BI66" ca="1" si="29">IF(Y3&lt;$AX3,1,IF(Y3&lt;=$AY3,2,""))</f>
        <v>#VALUE!</v>
      </c>
      <c r="BJ3" s="109" t="e">
        <f t="shared" ref="BJ3:BJ66" ca="1" si="30">IF(Z3&lt;$AX3,1,IF(Z3&lt;=$AY3,2,""))</f>
        <v>#VALUE!</v>
      </c>
      <c r="BK3" s="109" t="e">
        <f t="shared" ref="BK3:BK66" ca="1" si="31">IF(AA3&lt;$AX3,1,IF(AA3&lt;=$AY3,2,""))</f>
        <v>#VALUE!</v>
      </c>
      <c r="BL3" s="109" t="e">
        <f t="shared" ref="BL3:BL66" ca="1" si="32">IF(AB3&lt;$AX3,1,IF(AB3&lt;=$AY3,2,""))</f>
        <v>#VALUE!</v>
      </c>
      <c r="BM3" s="109" t="e">
        <f t="shared" ref="BM3:BM66" ca="1" si="33">IF(AC3&lt;$AX3,1,IF(AC3&lt;=$AY3,2,""))</f>
        <v>#VALUE!</v>
      </c>
      <c r="BN3" s="109" t="e">
        <f t="shared" ref="BN3:BN66" ca="1" si="34">IF(AD3&lt;$AX3,1,IF(AD3&lt;=$AY3,2,""))</f>
        <v>#VALUE!</v>
      </c>
      <c r="BO3" s="109" t="e">
        <f t="shared" ref="BO3:BO66" ca="1" si="35">IF(AE3&lt;$AX3,1,IF(AE3&lt;=$AY3,2,""))</f>
        <v>#VALUE!</v>
      </c>
      <c r="BP3" s="109" t="e">
        <f t="shared" ref="BP3:BP66" ca="1" si="36">IF(AF3&lt;$AX3,1,IF(AF3&lt;=$AY3,2,""))</f>
        <v>#VALUE!</v>
      </c>
      <c r="BQ3" s="109" t="e">
        <f t="shared" ref="BQ3:BQ66" ca="1" si="37">IF(AG3&lt;$AX3,1,IF(AG3&lt;=$AY3,2,""))</f>
        <v>#VALUE!</v>
      </c>
      <c r="BR3" s="109" t="e">
        <f t="shared" ref="BR3:BR66" ca="1" si="38">IF(AH3&lt;$AX3,1,IF(AH3&lt;=$AY3,2,""))</f>
        <v>#VALUE!</v>
      </c>
    </row>
    <row r="4" spans="1:70" ht="25.5" x14ac:dyDescent="0.2">
      <c r="A4" s="82" t="str">
        <f>PS!C4</f>
        <v>309/HĐTP-B/VPBS/HANARO/HO</v>
      </c>
      <c r="B4" s="83">
        <f>PS!F4</f>
        <v>13536613</v>
      </c>
      <c r="C4" s="83" t="str">
        <f>PS!G4</f>
        <v>Nguyễn Văn An</v>
      </c>
      <c r="D4" s="83" t="str">
        <f>VLOOKUP(B4,CTV!$A$3:$D$1048576,4,0)</f>
        <v>STAFF</v>
      </c>
      <c r="E4" s="135">
        <v>3</v>
      </c>
      <c r="F4" s="135" t="s">
        <v>271</v>
      </c>
      <c r="G4" s="135">
        <v>20</v>
      </c>
      <c r="H4" s="135">
        <v>1</v>
      </c>
      <c r="I4" s="102">
        <f>PS!H4</f>
        <v>42242</v>
      </c>
      <c r="J4" s="83">
        <f>PS!N4</f>
        <v>3</v>
      </c>
      <c r="K4" s="103">
        <f>PS!P4</f>
        <v>42334</v>
      </c>
      <c r="L4" s="83">
        <f t="shared" si="3"/>
        <v>92</v>
      </c>
      <c r="M4" s="120">
        <f>PS!R4</f>
        <v>6.370000000000001</v>
      </c>
      <c r="N4" s="83">
        <f>PS!S4</f>
        <v>6.37</v>
      </c>
      <c r="O4" s="104">
        <f>PS!M4</f>
        <v>700000000</v>
      </c>
      <c r="P4" s="104">
        <f t="shared" si="4"/>
        <v>700000000</v>
      </c>
      <c r="Q4" s="104">
        <v>0</v>
      </c>
      <c r="R4" s="170">
        <f t="shared" si="5"/>
        <v>0</v>
      </c>
      <c r="S4" s="130">
        <f>VLOOKUP(B4,CTV!$A$3:$K$1048576,11,0)</f>
        <v>0</v>
      </c>
      <c r="T4" s="136">
        <v>0.2</v>
      </c>
      <c r="U4" s="136">
        <v>0.2</v>
      </c>
      <c r="V4" s="70">
        <f t="shared" si="6"/>
        <v>42242</v>
      </c>
      <c r="W4" s="70" t="str">
        <f>IFERROR(IF(AND($H4=1,WORKDAY.INTL($I4,NETWORKDAYS.INTL($I4,EDATE(V4,$E5)-1,1,[1]holiday!$A$2:$A$101),1,[1]holiday!$A$2:$A$101)=$K4),"",IF(AND(IFERROR(IF(IF($K4&lt;EDATE(V4,$E4),$K4,EDATE(V4,$E4))=V4,"",IF($K4&lt;EDATE(V4,$E4),$K4,EDATE(V4,$E4))),"")=$K4,$H4=1),"",IFERROR(IF(IF($K4&lt;EDATE(V4,$E4),$K4,EDATE(V4,$E4))=V4,"",IF($K4&lt;EDATE(V4,$E4),$K4,EDATE(V4,$E4))),""))),"")</f>
        <v/>
      </c>
      <c r="X4" s="70" t="str">
        <f>IFERROR(IF(AND($H4=1,WORKDAY.INTL($I4,NETWORKDAYS.INTL($I4,EDATE(W4,$E5)-1,1,[1]holiday!$A$2:$A$101),1,[1]holiday!$A$2:$A$101)=$K4),"",IF(AND(IFERROR(IF(IF($K4&lt;EDATE(W4,$E4),$K4,EDATE(W4,$E4))=W4,"",IF($K4&lt;EDATE(W4,$E4),$K4,EDATE(W4,$E4))),"")=$K4,$H4=1),"",IFERROR(IF(IF($K4&lt;EDATE(W4,$E4),$K4,EDATE(W4,$E4))=W4,"",IF($K4&lt;EDATE(W4,$E4),$K4,EDATE(W4,$E4))),""))),"")</f>
        <v/>
      </c>
      <c r="Y4" s="70" t="str">
        <f>IFERROR(IF(AND($H4=1,WORKDAY.INTL($I4,NETWORKDAYS.INTL($I4,EDATE(X4,$E5)-1,1,[1]holiday!$A$2:$A$101),1,[1]holiday!$A$2:$A$101)=$K4),"",IF(AND(IFERROR(IF(IF($K4&lt;EDATE(X4,$E4),$K4,EDATE(X4,$E4))=X4,"",IF($K4&lt;EDATE(X4,$E4),$K4,EDATE(X4,$E4))),"")=$K4,$H4=1),"",IFERROR(IF(IF($K4&lt;EDATE(X4,$E4),$K4,EDATE(X4,$E4))=X4,"",IF($K4&lt;EDATE(X4,$E4),$K4,EDATE(X4,$E4))),""))),"")</f>
        <v/>
      </c>
      <c r="Z4" s="70" t="str">
        <f>IFERROR(IF(AND($H4=1,WORKDAY.INTL($I4,NETWORKDAYS.INTL($I4,EDATE(Y4,$E5)-1,1,[1]holiday!$A$2:$A$101),1,[1]holiday!$A$2:$A$101)=$K4),"",IF(AND(IFERROR(IF(IF($K4&lt;EDATE(Y4,$E4),$K4,EDATE(Y4,$E4))=Y4,"",IF($K4&lt;EDATE(Y4,$E4),$K4,EDATE(Y4,$E4))),"")=$K4,$H4=1),"",IFERROR(IF(IF($K4&lt;EDATE(Y4,$E4),$K4,EDATE(Y4,$E4))=Y4,"",IF($K4&lt;EDATE(Y4,$E4),$K4,EDATE(Y4,$E4))),""))),"")</f>
        <v/>
      </c>
      <c r="AA4" s="70" t="str">
        <f>IFERROR(IF(AND($H4=1,WORKDAY.INTL($I4,NETWORKDAYS.INTL($I4,EDATE(Z4,$E5)-1,1,[1]holiday!$A$2:$A$101),1,[1]holiday!$A$2:$A$101)=$K4),"",IF(AND(IFERROR(IF(IF($K4&lt;EDATE(Z4,$E4),$K4,EDATE(Z4,$E4))=Z4,"",IF($K4&lt;EDATE(Z4,$E4),$K4,EDATE(Z4,$E4))),"")=$K4,$H4=1),"",IFERROR(IF(IF($K4&lt;EDATE(Z4,$E4),$K4,EDATE(Z4,$E4))=Z4,"",IF($K4&lt;EDATE(Z4,$E4),$K4,EDATE(Z4,$E4))),""))),"")</f>
        <v/>
      </c>
      <c r="AB4" s="70" t="str">
        <f>IFERROR(IF(AND($H4=1,WORKDAY.INTL($I4,NETWORKDAYS.INTL($I4,EDATE(AA4,$E5)-1,1,[1]holiday!$A$2:$A$101),1,[1]holiday!$A$2:$A$101)=$K4),"",IF(AND(IFERROR(IF(IF($K4&lt;EDATE(AA4,$E4),$K4,EDATE(AA4,$E4))=AA4,"",IF($K4&lt;EDATE(AA4,$E4),$K4,EDATE(AA4,$E4))),"")=$K4,$H4=1),"",IFERROR(IF(IF($K4&lt;EDATE(AA4,$E4),$K4,EDATE(AA4,$E4))=AA4,"",IF($K4&lt;EDATE(AA4,$E4),$K4,EDATE(AA4,$E4))),""))),"")</f>
        <v/>
      </c>
      <c r="AC4" s="70" t="str">
        <f>IFERROR(IF(AND($H4=1,WORKDAY.INTL($I4,NETWORKDAYS.INTL($I4,EDATE(AB4,$E5)-1,1,[1]holiday!$A$2:$A$101),1,[1]holiday!$A$2:$A$101)=$K4),"",IF(AND(IFERROR(IF(IF($K4&lt;EDATE(AB4,$E4),$K4,EDATE(AB4,$E4))=AB4,"",IF($K4&lt;EDATE(AB4,$E4),$K4,EDATE(AB4,$E4))),"")=$K4,$H4=1),"",IFERROR(IF(IF($K4&lt;EDATE(AB4,$E4),$K4,EDATE(AB4,$E4))=AB4,"",IF($K4&lt;EDATE(AB4,$E4),$K4,EDATE(AB4,$E4))),""))),"")</f>
        <v/>
      </c>
      <c r="AD4" s="70" t="str">
        <f>IFERROR(IF(AND($H4=1,WORKDAY.INTL($I4,NETWORKDAYS.INTL($I4,EDATE(AC4,$E5)-1,1,[1]holiday!$A$2:$A$101),1,[1]holiday!$A$2:$A$101)=$K4),"",IF(AND(IFERROR(IF(IF($K4&lt;EDATE(AC4,$E4),$K4,EDATE(AC4,$E4))=AC4,"",IF($K4&lt;EDATE(AC4,$E4),$K4,EDATE(AC4,$E4))),"")=$K4,$H4=1),"",IFERROR(IF(IF($K4&lt;EDATE(AC4,$E4),$K4,EDATE(AC4,$E4))=AC4,"",IF($K4&lt;EDATE(AC4,$E4),$K4,EDATE(AC4,$E4))),""))),"")</f>
        <v/>
      </c>
      <c r="AE4" s="70" t="str">
        <f>IFERROR(IF(AND($H4=1,WORKDAY.INTL($I4,NETWORKDAYS.INTL($I4,EDATE(AD4,$E5)-1,1,[1]holiday!$A$2:$A$101),1,[1]holiday!$A$2:$A$101)=$K4),"",IF(AND(IFERROR(IF(IF($K4&lt;EDATE(AD4,$E4),$K4,EDATE(AD4,$E4))=AD4,"",IF($K4&lt;EDATE(AD4,$E4),$K4,EDATE(AD4,$E4))),"")=$K4,$H4=1),"",IFERROR(IF(IF($K4&lt;EDATE(AD4,$E4),$K4,EDATE(AD4,$E4))=AD4,"",IF($K4&lt;EDATE(AD4,$E4),$K4,EDATE(AD4,$E4))),""))),"")</f>
        <v/>
      </c>
      <c r="AF4" s="70" t="str">
        <f>IFERROR(IF(AND($H4=1,WORKDAY.INTL($I4,NETWORKDAYS.INTL($I4,EDATE(AE4,$E5)-1,1,[1]holiday!$A$2:$A$101),1,[1]holiday!$A$2:$A$101)=$K4),"",IF(AND(IFERROR(IF(IF($K4&lt;EDATE(AE4,$E4),$K4,EDATE(AE4,$E4))=AE4,"",IF($K4&lt;EDATE(AE4,$E4),$K4,EDATE(AE4,$E4))),"")=$K4,$H4=1),"",IFERROR(IF(IF($K4&lt;EDATE(AE4,$E4),$K4,EDATE(AE4,$E4))=AE4,"",IF($K4&lt;EDATE(AE4,$E4),$K4,EDATE(AE4,$E4))),""))),"")</f>
        <v/>
      </c>
      <c r="AG4" s="70" t="str">
        <f>IFERROR(IF(AND($H4=1,WORKDAY.INTL($I4,NETWORKDAYS.INTL($I4,EDATE(AF4,$E5)-1,1,[1]holiday!$A$2:$A$101),1,[1]holiday!$A$2:$A$101)=$K4),"",IF(AND(IFERROR(IF(IF($K4&lt;EDATE(AF4,$E4),$K4,EDATE(AF4,$E4))=AF4,"",IF($K4&lt;EDATE(AF4,$E4),$K4,EDATE(AF4,$E4))),"")=$K4,$H4=1),"",IFERROR(IF(IF($K4&lt;EDATE(AF4,$E4),$K4,EDATE(AF4,$E4))=AF4,"",IF($K4&lt;EDATE(AF4,$E4),$K4,EDATE(AF4,$E4))),""))),"")</f>
        <v/>
      </c>
      <c r="AH4" s="70" t="str">
        <f>IFERROR(IF(AND($H4=1,WORKDAY.INTL($I4,NETWORKDAYS.INTL($I4,EDATE(AG4,$E5)-1,1,[1]holiday!$A$2:$A$101),1,[1]holiday!$A$2:$A$101)=$K4),"",IF(AND(IFERROR(IF(IF($K4&lt;EDATE(AG4,$E4),$K4,EDATE(AG4,$E4))=AG4,"",IF($K4&lt;EDATE(AG4,$E4),$K4,EDATE(AG4,$E4))),"")=$K4,$H4=1),"",IFERROR(IF(IF($K4&lt;EDATE(AG4,$E4),$K4,EDATE(AG4,$E4))=AG4,"",IF($K4&lt;EDATE(AG4,$E4),$K4,EDATE(AG4,$E4))),""))),"")</f>
        <v/>
      </c>
      <c r="AI4" s="70"/>
      <c r="AJ4" s="25">
        <f t="shared" si="7"/>
        <v>352877</v>
      </c>
      <c r="AK4" s="25" t="str">
        <f t="shared" si="8"/>
        <v/>
      </c>
      <c r="AL4" s="25" t="str">
        <f t="shared" si="9"/>
        <v/>
      </c>
      <c r="AM4" s="25" t="str">
        <f t="shared" si="10"/>
        <v/>
      </c>
      <c r="AN4" s="25" t="str">
        <f t="shared" si="11"/>
        <v/>
      </c>
      <c r="AO4" s="25" t="str">
        <f t="shared" si="12"/>
        <v/>
      </c>
      <c r="AP4" s="25" t="str">
        <f t="shared" si="13"/>
        <v/>
      </c>
      <c r="AQ4" s="25" t="str">
        <f t="shared" si="14"/>
        <v/>
      </c>
      <c r="AR4" s="25" t="str">
        <f t="shared" si="15"/>
        <v/>
      </c>
      <c r="AS4" s="25" t="str">
        <f t="shared" si="16"/>
        <v/>
      </c>
      <c r="AT4" s="25" t="str">
        <f t="shared" si="17"/>
        <v/>
      </c>
      <c r="AU4" s="25" t="str">
        <f t="shared" si="18"/>
        <v/>
      </c>
      <c r="AV4" s="25" t="str">
        <f t="shared" si="19"/>
        <v/>
      </c>
      <c r="AW4" s="106">
        <f t="shared" si="20"/>
        <v>42334</v>
      </c>
      <c r="AX4" s="107" t="e">
        <f t="shared" ca="1" si="21"/>
        <v>#VALUE!</v>
      </c>
      <c r="AY4" s="107" t="e">
        <f t="shared" ca="1" si="22"/>
        <v>#VALUE!</v>
      </c>
      <c r="BA4" s="25">
        <f t="shared" ca="1" si="1"/>
        <v>0</v>
      </c>
      <c r="BB4" s="25">
        <f t="shared" si="23"/>
        <v>352877</v>
      </c>
      <c r="BC4" s="25" t="e">
        <f t="shared" ca="1" si="24"/>
        <v>#VALUE!</v>
      </c>
      <c r="BD4" s="83" t="str">
        <f>PS!BI4</f>
        <v>Đáo hạn</v>
      </c>
      <c r="BE4" s="78" t="str">
        <f t="shared" ca="1" si="25"/>
        <v>Lần 0</v>
      </c>
      <c r="BF4" s="109" t="e">
        <f t="shared" ca="1" si="26"/>
        <v>#VALUE!</v>
      </c>
      <c r="BG4" s="109" t="e">
        <f t="shared" ca="1" si="27"/>
        <v>#VALUE!</v>
      </c>
      <c r="BH4" s="109" t="e">
        <f t="shared" ca="1" si="28"/>
        <v>#VALUE!</v>
      </c>
      <c r="BI4" s="109" t="e">
        <f t="shared" ca="1" si="29"/>
        <v>#VALUE!</v>
      </c>
      <c r="BJ4" s="109" t="e">
        <f t="shared" ca="1" si="30"/>
        <v>#VALUE!</v>
      </c>
      <c r="BK4" s="109" t="e">
        <f t="shared" ca="1" si="31"/>
        <v>#VALUE!</v>
      </c>
      <c r="BL4" s="109" t="e">
        <f t="shared" ca="1" si="32"/>
        <v>#VALUE!</v>
      </c>
      <c r="BM4" s="109" t="e">
        <f t="shared" ca="1" si="33"/>
        <v>#VALUE!</v>
      </c>
      <c r="BN4" s="109" t="e">
        <f t="shared" ca="1" si="34"/>
        <v>#VALUE!</v>
      </c>
      <c r="BO4" s="109" t="e">
        <f t="shared" ca="1" si="35"/>
        <v>#VALUE!</v>
      </c>
      <c r="BP4" s="109" t="e">
        <f t="shared" ca="1" si="36"/>
        <v>#VALUE!</v>
      </c>
      <c r="BQ4" s="109" t="e">
        <f t="shared" ca="1" si="37"/>
        <v>#VALUE!</v>
      </c>
      <c r="BR4" s="109" t="e">
        <f t="shared" ca="1" si="38"/>
        <v>#VALUE!</v>
      </c>
    </row>
    <row r="5" spans="1:70" ht="17.25" customHeight="1" x14ac:dyDescent="0.2">
      <c r="A5" s="82" t="str">
        <f>PS!C5</f>
        <v>338/HĐTP-B/VPBS/HANARO/HO</v>
      </c>
      <c r="B5" s="83">
        <f>PS!F5</f>
        <v>12130562</v>
      </c>
      <c r="C5" s="83" t="str">
        <f>PS!G5</f>
        <v>Lê Thị Bích Ngọc</v>
      </c>
      <c r="D5" s="83" t="str">
        <f>VLOOKUP(B5,CTV!$A$3:$D$1048576,4,0)</f>
        <v>STAFF</v>
      </c>
      <c r="E5" s="135">
        <v>3</v>
      </c>
      <c r="F5" s="135" t="s">
        <v>271</v>
      </c>
      <c r="G5" s="135">
        <v>20</v>
      </c>
      <c r="H5" s="135">
        <v>1</v>
      </c>
      <c r="I5" s="102">
        <f>PS!H5</f>
        <v>42255</v>
      </c>
      <c r="J5" s="83">
        <f>PS!N5</f>
        <v>12</v>
      </c>
      <c r="K5" s="103">
        <f>PS!P5</f>
        <v>42606</v>
      </c>
      <c r="L5" s="83">
        <f t="shared" si="3"/>
        <v>351</v>
      </c>
      <c r="M5" s="120">
        <f>PS!R5</f>
        <v>8.41</v>
      </c>
      <c r="N5" s="83">
        <f>PS!S5</f>
        <v>7.81</v>
      </c>
      <c r="O5" s="104">
        <f>PS!M5</f>
        <v>700000000</v>
      </c>
      <c r="P5" s="104">
        <f t="shared" si="4"/>
        <v>700000000</v>
      </c>
      <c r="Q5" s="104">
        <v>0</v>
      </c>
      <c r="R5" s="170">
        <f t="shared" si="5"/>
        <v>0.60000000000000053</v>
      </c>
      <c r="S5" s="130">
        <f>VLOOKUP(B5,CTV!$A$3:$K$1048576,11,0)</f>
        <v>0</v>
      </c>
      <c r="T5" s="105">
        <f>IF(VLOOKUP(B5,CTV!$A$3:$E$1048576,5,0)-R5+S5&lt;0,0,VLOOKUP(B5,CTV!$A$3:$E$1048576,5,0)-R5+S5)</f>
        <v>0</v>
      </c>
      <c r="U5" s="105">
        <f>IF(VLOOKUP(B5,CTV!$A$3:$F$1048576,6,0)-R5+S5&lt;0,0,VLOOKUP(B5,CTV!$A$3:$F$1048576,6,0)-R5+S5)</f>
        <v>9.9999999999999534E-2</v>
      </c>
      <c r="V5" s="70">
        <f t="shared" si="6"/>
        <v>42255</v>
      </c>
      <c r="W5" s="70">
        <f>IFERROR(IF(AND($H5=1,WORKDAY.INTL($I5,NETWORKDAYS.INTL($I5,EDATE(V5,$E6)-1,1,[1]holiday!$A$2:$A$101),1,[1]holiday!$A$2:$A$101)=$K5),"",IF(AND(IFERROR(IF(IF($K5&lt;EDATE(V5,$E5),$K5,EDATE(V5,$E5))=V5,"",IF($K5&lt;EDATE(V5,$E5),$K5,EDATE(V5,$E5))),"")=$K5,$H5=1),"",IFERROR(IF(IF($K5&lt;EDATE(V5,$E5),$K5,EDATE(V5,$E5))=V5,"",IF($K5&lt;EDATE(V5,$E5),$K5,EDATE(V5,$E5))),""))),"")</f>
        <v>42346</v>
      </c>
      <c r="X5" s="70">
        <f>IFERROR(IF(AND($H5=1,WORKDAY.INTL($I5,NETWORKDAYS.INTL($I5,EDATE(W5,$E6)-1,1,[1]holiday!$A$2:$A$101),1,[1]holiday!$A$2:$A$101)=$K5),"",IF(AND(IFERROR(IF(IF($K5&lt;EDATE(W5,$E5),$K5,EDATE(W5,$E5))=W5,"",IF($K5&lt;EDATE(W5,$E5),$K5,EDATE(W5,$E5))),"")=$K5,$H5=1),"",IFERROR(IF(IF($K5&lt;EDATE(W5,$E5),$K5,EDATE(W5,$E5))=W5,"",IF($K5&lt;EDATE(W5,$E5),$K5,EDATE(W5,$E5))),""))),"")</f>
        <v>42437</v>
      </c>
      <c r="Y5" s="70">
        <f>IFERROR(IF(AND($H5=1,WORKDAY.INTL($I5,NETWORKDAYS.INTL($I5,EDATE(X5,$E6)-1,1,[1]holiday!$A$2:$A$101),1,[1]holiday!$A$2:$A$101)=$K5),"",IF(AND(IFERROR(IF(IF($K5&lt;EDATE(X5,$E5),$K5,EDATE(X5,$E5))=X5,"",IF($K5&lt;EDATE(X5,$E5),$K5,EDATE(X5,$E5))),"")=$K5,$H5=1),"",IFERROR(IF(IF($K5&lt;EDATE(X5,$E5),$K5,EDATE(X5,$E5))=X5,"",IF($K5&lt;EDATE(X5,$E5),$K5,EDATE(X5,$E5))),""))),"")</f>
        <v>42529</v>
      </c>
      <c r="Z5" s="70" t="str">
        <f>IFERROR(IF(AND($H5=1,WORKDAY.INTL($I5,NETWORKDAYS.INTL($I5,EDATE(Y5,$E6)-1,1,[1]holiday!$A$2:$A$101),1,[1]holiday!$A$2:$A$101)=$K5),"",IF(AND(IFERROR(IF(IF($K5&lt;EDATE(Y5,$E5),$K5,EDATE(Y5,$E5))=Y5,"",IF($K5&lt;EDATE(Y5,$E5),$K5,EDATE(Y5,$E5))),"")=$K5,$H5=1),"",IFERROR(IF(IF($K5&lt;EDATE(Y5,$E5),$K5,EDATE(Y5,$E5))=Y5,"",IF($K5&lt;EDATE(Y5,$E5),$K5,EDATE(Y5,$E5))),""))),"")</f>
        <v/>
      </c>
      <c r="AA5" s="70" t="str">
        <f>IFERROR(IF(AND($H5=1,WORKDAY.INTL($I5,NETWORKDAYS.INTL($I5,EDATE(Z5,$E6)-1,1,[1]holiday!$A$2:$A$101),1,[1]holiday!$A$2:$A$101)=$K5),"",IF(AND(IFERROR(IF(IF($K5&lt;EDATE(Z5,$E5),$K5,EDATE(Z5,$E5))=Z5,"",IF($K5&lt;EDATE(Z5,$E5),$K5,EDATE(Z5,$E5))),"")=$K5,$H5=1),"",IFERROR(IF(IF($K5&lt;EDATE(Z5,$E5),$K5,EDATE(Z5,$E5))=Z5,"",IF($K5&lt;EDATE(Z5,$E5),$K5,EDATE(Z5,$E5))),""))),"")</f>
        <v/>
      </c>
      <c r="AB5" s="70" t="str">
        <f>IFERROR(IF(AND($H5=1,WORKDAY.INTL($I5,NETWORKDAYS.INTL($I5,EDATE(AA5,$E6)-1,1,[1]holiday!$A$2:$A$101),1,[1]holiday!$A$2:$A$101)=$K5),"",IF(AND(IFERROR(IF(IF($K5&lt;EDATE(AA5,$E5),$K5,EDATE(AA5,$E5))=AA5,"",IF($K5&lt;EDATE(AA5,$E5),$K5,EDATE(AA5,$E5))),"")=$K5,$H5=1),"",IFERROR(IF(IF($K5&lt;EDATE(AA5,$E5),$K5,EDATE(AA5,$E5))=AA5,"",IF($K5&lt;EDATE(AA5,$E5),$K5,EDATE(AA5,$E5))),""))),"")</f>
        <v/>
      </c>
      <c r="AC5" s="70" t="str">
        <f>IFERROR(IF(AND($H5=1,WORKDAY.INTL($I5,NETWORKDAYS.INTL($I5,EDATE(AB5,$E6)-1,1,[1]holiday!$A$2:$A$101),1,[1]holiday!$A$2:$A$101)=$K5),"",IF(AND(IFERROR(IF(IF($K5&lt;EDATE(AB5,$E5),$K5,EDATE(AB5,$E5))=AB5,"",IF($K5&lt;EDATE(AB5,$E5),$K5,EDATE(AB5,$E5))),"")=$K5,$H5=1),"",IFERROR(IF(IF($K5&lt;EDATE(AB5,$E5),$K5,EDATE(AB5,$E5))=AB5,"",IF($K5&lt;EDATE(AB5,$E5),$K5,EDATE(AB5,$E5))),""))),"")</f>
        <v/>
      </c>
      <c r="AD5" s="70" t="str">
        <f>IFERROR(IF(AND($H5=1,WORKDAY.INTL($I5,NETWORKDAYS.INTL($I5,EDATE(AC5,$E6)-1,1,[1]holiday!$A$2:$A$101),1,[1]holiday!$A$2:$A$101)=$K5),"",IF(AND(IFERROR(IF(IF($K5&lt;EDATE(AC5,$E5),$K5,EDATE(AC5,$E5))=AC5,"",IF($K5&lt;EDATE(AC5,$E5),$K5,EDATE(AC5,$E5))),"")=$K5,$H5=1),"",IFERROR(IF(IF($K5&lt;EDATE(AC5,$E5),$K5,EDATE(AC5,$E5))=AC5,"",IF($K5&lt;EDATE(AC5,$E5),$K5,EDATE(AC5,$E5))),""))),"")</f>
        <v/>
      </c>
      <c r="AE5" s="70" t="str">
        <f>IFERROR(IF(AND($H5=1,WORKDAY.INTL($I5,NETWORKDAYS.INTL($I5,EDATE(AD5,$E6)-1,1,[1]holiday!$A$2:$A$101),1,[1]holiday!$A$2:$A$101)=$K5),"",IF(AND(IFERROR(IF(IF($K5&lt;EDATE(AD5,$E5),$K5,EDATE(AD5,$E5))=AD5,"",IF($K5&lt;EDATE(AD5,$E5),$K5,EDATE(AD5,$E5))),"")=$K5,$H5=1),"",IFERROR(IF(IF($K5&lt;EDATE(AD5,$E5),$K5,EDATE(AD5,$E5))=AD5,"",IF($K5&lt;EDATE(AD5,$E5),$K5,EDATE(AD5,$E5))),""))),"")</f>
        <v/>
      </c>
      <c r="AF5" s="70" t="str">
        <f>IFERROR(IF(AND($H5=1,WORKDAY.INTL($I5,NETWORKDAYS.INTL($I5,EDATE(AE5,$E6)-1,1,[1]holiday!$A$2:$A$101),1,[1]holiday!$A$2:$A$101)=$K5),"",IF(AND(IFERROR(IF(IF($K5&lt;EDATE(AE5,$E5),$K5,EDATE(AE5,$E5))=AE5,"",IF($K5&lt;EDATE(AE5,$E5),$K5,EDATE(AE5,$E5))),"")=$K5,$H5=1),"",IFERROR(IF(IF($K5&lt;EDATE(AE5,$E5),$K5,EDATE(AE5,$E5))=AE5,"",IF($K5&lt;EDATE(AE5,$E5),$K5,EDATE(AE5,$E5))),""))),"")</f>
        <v/>
      </c>
      <c r="AG5" s="70" t="str">
        <f>IFERROR(IF(AND($H5=1,WORKDAY.INTL($I5,NETWORKDAYS.INTL($I5,EDATE(AF5,$E6)-1,1,[1]holiday!$A$2:$A$101),1,[1]holiday!$A$2:$A$101)=$K5),"",IF(AND(IFERROR(IF(IF($K5&lt;EDATE(AF5,$E5),$K5,EDATE(AF5,$E5))=AF5,"",IF($K5&lt;EDATE(AF5,$E5),$K5,EDATE(AF5,$E5))),"")=$K5,$H5=1),"",IFERROR(IF(IF($K5&lt;EDATE(AF5,$E5),$K5,EDATE(AF5,$E5))=AF5,"",IF($K5&lt;EDATE(AF5,$E5),$K5,EDATE(AF5,$E5))),""))),"")</f>
        <v/>
      </c>
      <c r="AH5" s="70" t="str">
        <f>IFERROR(IF(AND($H5=1,WORKDAY.INTL($I5,NETWORKDAYS.INTL($I5,EDATE(AG5,$E6)-1,1,[1]holiday!$A$2:$A$101),1,[1]holiday!$A$2:$A$101)=$K5),"",IF(AND(IFERROR(IF(IF($K5&lt;EDATE(AG5,$E5),$K5,EDATE(AG5,$E5))=AG5,"",IF($K5&lt;EDATE(AG5,$E5),$K5,EDATE(AG5,$E5))),"")=$K5,$H5=1),"",IFERROR(IF(IF($K5&lt;EDATE(AG5,$E5),$K5,EDATE(AG5,$E5))=AG5,"",IF($K5&lt;EDATE(AG5,$E5),$K5,EDATE(AG5,$E5))),""))),"")</f>
        <v/>
      </c>
      <c r="AI5" s="70"/>
      <c r="AJ5" s="25">
        <f t="shared" si="7"/>
        <v>0</v>
      </c>
      <c r="AK5" s="25">
        <f t="shared" si="8"/>
        <v>0</v>
      </c>
      <c r="AL5" s="25">
        <f t="shared" si="9"/>
        <v>0</v>
      </c>
      <c r="AM5" s="25">
        <f t="shared" si="10"/>
        <v>0</v>
      </c>
      <c r="AN5" s="25" t="str">
        <f t="shared" si="11"/>
        <v/>
      </c>
      <c r="AO5" s="25" t="str">
        <f t="shared" si="12"/>
        <v/>
      </c>
      <c r="AP5" s="25" t="str">
        <f t="shared" si="13"/>
        <v/>
      </c>
      <c r="AQ5" s="25" t="str">
        <f t="shared" si="14"/>
        <v/>
      </c>
      <c r="AR5" s="25" t="str">
        <f t="shared" si="15"/>
        <v/>
      </c>
      <c r="AS5" s="25" t="str">
        <f t="shared" si="16"/>
        <v/>
      </c>
      <c r="AT5" s="25" t="str">
        <f t="shared" si="17"/>
        <v/>
      </c>
      <c r="AU5" s="25" t="str">
        <f t="shared" si="18"/>
        <v/>
      </c>
      <c r="AV5" s="25" t="str">
        <f t="shared" si="19"/>
        <v/>
      </c>
      <c r="AW5" s="106">
        <f t="shared" si="20"/>
        <v>42606</v>
      </c>
      <c r="AX5" s="107" t="e">
        <f t="shared" ca="1" si="21"/>
        <v>#VALUE!</v>
      </c>
      <c r="AY5" s="107" t="e">
        <f t="shared" ca="1" si="22"/>
        <v>#VALUE!</v>
      </c>
      <c r="BA5" s="25">
        <f t="shared" ca="1" si="1"/>
        <v>0</v>
      </c>
      <c r="BB5" s="25">
        <f t="shared" si="23"/>
        <v>0</v>
      </c>
      <c r="BC5" s="25" t="e">
        <f t="shared" ca="1" si="24"/>
        <v>#VALUE!</v>
      </c>
      <c r="BD5" s="83">
        <f>PS!BI5</f>
        <v>0</v>
      </c>
      <c r="BE5" s="78" t="str">
        <f t="shared" ca="1" si="25"/>
        <v>Lần 0</v>
      </c>
      <c r="BF5" s="109" t="e">
        <f t="shared" ca="1" si="26"/>
        <v>#VALUE!</v>
      </c>
      <c r="BG5" s="109" t="e">
        <f t="shared" ca="1" si="27"/>
        <v>#VALUE!</v>
      </c>
      <c r="BH5" s="109" t="e">
        <f t="shared" ca="1" si="28"/>
        <v>#VALUE!</v>
      </c>
      <c r="BI5" s="109" t="e">
        <f t="shared" ca="1" si="29"/>
        <v>#VALUE!</v>
      </c>
      <c r="BJ5" s="109" t="e">
        <f t="shared" ca="1" si="30"/>
        <v>#VALUE!</v>
      </c>
      <c r="BK5" s="109" t="e">
        <f t="shared" ca="1" si="31"/>
        <v>#VALUE!</v>
      </c>
      <c r="BL5" s="109" t="e">
        <f t="shared" ca="1" si="32"/>
        <v>#VALUE!</v>
      </c>
      <c r="BM5" s="109" t="e">
        <f t="shared" ca="1" si="33"/>
        <v>#VALUE!</v>
      </c>
      <c r="BN5" s="109" t="e">
        <f t="shared" ca="1" si="34"/>
        <v>#VALUE!</v>
      </c>
      <c r="BO5" s="109" t="e">
        <f t="shared" ca="1" si="35"/>
        <v>#VALUE!</v>
      </c>
      <c r="BP5" s="109" t="e">
        <f t="shared" ca="1" si="36"/>
        <v>#VALUE!</v>
      </c>
      <c r="BQ5" s="109" t="e">
        <f t="shared" ca="1" si="37"/>
        <v>#VALUE!</v>
      </c>
      <c r="BR5" s="109" t="e">
        <f t="shared" ca="1" si="38"/>
        <v>#VALUE!</v>
      </c>
    </row>
    <row r="6" spans="1:70" ht="25.5" x14ac:dyDescent="0.2">
      <c r="A6" s="82" t="str">
        <f>PS!C6</f>
        <v>340/HĐTP-B/VPBS/HANARO/HO</v>
      </c>
      <c r="B6" s="83">
        <f>PS!F6</f>
        <v>12563144</v>
      </c>
      <c r="C6" s="83" t="str">
        <f>PS!G6</f>
        <v>Châu Ngọc Dung</v>
      </c>
      <c r="D6" s="83" t="str">
        <f>VLOOKUP(B6,CTV!$A$3:$D$1048576,4,0)</f>
        <v>STAFF</v>
      </c>
      <c r="E6" s="135">
        <v>3</v>
      </c>
      <c r="F6" s="135" t="s">
        <v>271</v>
      </c>
      <c r="G6" s="135">
        <v>20</v>
      </c>
      <c r="H6" s="135">
        <v>1</v>
      </c>
      <c r="I6" s="102">
        <f>PS!H6</f>
        <v>42256</v>
      </c>
      <c r="J6" s="83">
        <f>PS!N6</f>
        <v>12</v>
      </c>
      <c r="K6" s="103">
        <f>PS!P6</f>
        <v>42606</v>
      </c>
      <c r="L6" s="83">
        <f t="shared" si="3"/>
        <v>350</v>
      </c>
      <c r="M6" s="120">
        <f>PS!R6</f>
        <v>8.2100000000000009</v>
      </c>
      <c r="N6" s="83">
        <f>PS!S6</f>
        <v>7.81</v>
      </c>
      <c r="O6" s="104">
        <f>PS!M6</f>
        <v>150000000</v>
      </c>
      <c r="P6" s="104">
        <f t="shared" si="4"/>
        <v>150000000</v>
      </c>
      <c r="Q6" s="104">
        <v>0</v>
      </c>
      <c r="R6" s="170">
        <f t="shared" si="5"/>
        <v>0.40000000000000124</v>
      </c>
      <c r="S6" s="130">
        <f>VLOOKUP(B6,CTV!$A$3:$K$1048576,11,0)</f>
        <v>0</v>
      </c>
      <c r="T6" s="105">
        <f>IF(VLOOKUP(B6,CTV!$A$3:$E$1048576,5,0)-R6+S6&lt;0,0,VLOOKUP(B6,CTV!$A$3:$E$1048576,5,0)-R6+S6)</f>
        <v>0.19999999999999873</v>
      </c>
      <c r="U6" s="105">
        <f>IF(VLOOKUP(B6,CTV!$A$3:$F$1048576,6,0)-R6+S6&lt;0,0,VLOOKUP(B6,CTV!$A$3:$F$1048576,6,0)-R6+S6)</f>
        <v>0.29999999999999882</v>
      </c>
      <c r="V6" s="70">
        <f t="shared" si="6"/>
        <v>42256</v>
      </c>
      <c r="W6" s="70">
        <f>IFERROR(IF(AND($H6=1,WORKDAY.INTL($I6,NETWORKDAYS.INTL($I6,EDATE(V6,$E7)-1,1,[1]holiday!$A$2:$A$101),1,[1]holiday!$A$2:$A$101)=$K6),"",IF(AND(IFERROR(IF(IF($K6&lt;EDATE(V6,$E6),$K6,EDATE(V6,$E6))=V6,"",IF($K6&lt;EDATE(V6,$E6),$K6,EDATE(V6,$E6))),"")=$K6,$H6=1),"",IFERROR(IF(IF($K6&lt;EDATE(V6,$E6),$K6,EDATE(V6,$E6))=V6,"",IF($K6&lt;EDATE(V6,$E6),$K6,EDATE(V6,$E6))),""))),"")</f>
        <v>42347</v>
      </c>
      <c r="X6" s="70">
        <f>IFERROR(IF(AND($H6=1,WORKDAY.INTL($I6,NETWORKDAYS.INTL($I6,EDATE(W6,$E7)-1,1,[1]holiday!$A$2:$A$101),1,[1]holiday!$A$2:$A$101)=$K6),"",IF(AND(IFERROR(IF(IF($K6&lt;EDATE(W6,$E6),$K6,EDATE(W6,$E6))=W6,"",IF($K6&lt;EDATE(W6,$E6),$K6,EDATE(W6,$E6))),"")=$K6,$H6=1),"",IFERROR(IF(IF($K6&lt;EDATE(W6,$E6),$K6,EDATE(W6,$E6))=W6,"",IF($K6&lt;EDATE(W6,$E6),$K6,EDATE(W6,$E6))),""))),"")</f>
        <v>42438</v>
      </c>
      <c r="Y6" s="70">
        <f>IFERROR(IF(AND($H6=1,WORKDAY.INTL($I6,NETWORKDAYS.INTL($I6,EDATE(X6,$E7)-1,1,[1]holiday!$A$2:$A$101),1,[1]holiday!$A$2:$A$101)=$K6),"",IF(AND(IFERROR(IF(IF($K6&lt;EDATE(X6,$E6),$K6,EDATE(X6,$E6))=X6,"",IF($K6&lt;EDATE(X6,$E6),$K6,EDATE(X6,$E6))),"")=$K6,$H6=1),"",IFERROR(IF(IF($K6&lt;EDATE(X6,$E6),$K6,EDATE(X6,$E6))=X6,"",IF($K6&lt;EDATE(X6,$E6),$K6,EDATE(X6,$E6))),""))),"")</f>
        <v>42530</v>
      </c>
      <c r="Z6" s="70" t="str">
        <f>IFERROR(IF(AND($H6=1,WORKDAY.INTL($I6,NETWORKDAYS.INTL($I6,EDATE(Y6,$E7)-1,1,[1]holiday!$A$2:$A$101),1,[1]holiday!$A$2:$A$101)=$K6),"",IF(AND(IFERROR(IF(IF($K6&lt;EDATE(Y6,$E6),$K6,EDATE(Y6,$E6))=Y6,"",IF($K6&lt;EDATE(Y6,$E6),$K6,EDATE(Y6,$E6))),"")=$K6,$H6=1),"",IFERROR(IF(IF($K6&lt;EDATE(Y6,$E6),$K6,EDATE(Y6,$E6))=Y6,"",IF($K6&lt;EDATE(Y6,$E6),$K6,EDATE(Y6,$E6))),""))),"")</f>
        <v/>
      </c>
      <c r="AA6" s="70" t="str">
        <f>IFERROR(IF(AND($H6=1,WORKDAY.INTL($I6,NETWORKDAYS.INTL($I6,EDATE(Z6,$E7)-1,1,[1]holiday!$A$2:$A$101),1,[1]holiday!$A$2:$A$101)=$K6),"",IF(AND(IFERROR(IF(IF($K6&lt;EDATE(Z6,$E6),$K6,EDATE(Z6,$E6))=Z6,"",IF($K6&lt;EDATE(Z6,$E6),$K6,EDATE(Z6,$E6))),"")=$K6,$H6=1),"",IFERROR(IF(IF($K6&lt;EDATE(Z6,$E6),$K6,EDATE(Z6,$E6))=Z6,"",IF($K6&lt;EDATE(Z6,$E6),$K6,EDATE(Z6,$E6))),""))),"")</f>
        <v/>
      </c>
      <c r="AB6" s="70" t="str">
        <f>IFERROR(IF(AND($H6=1,WORKDAY.INTL($I6,NETWORKDAYS.INTL($I6,EDATE(AA6,$E7)-1,1,[1]holiday!$A$2:$A$101),1,[1]holiday!$A$2:$A$101)=$K6),"",IF(AND(IFERROR(IF(IF($K6&lt;EDATE(AA6,$E6),$K6,EDATE(AA6,$E6))=AA6,"",IF($K6&lt;EDATE(AA6,$E6),$K6,EDATE(AA6,$E6))),"")=$K6,$H6=1),"",IFERROR(IF(IF($K6&lt;EDATE(AA6,$E6),$K6,EDATE(AA6,$E6))=AA6,"",IF($K6&lt;EDATE(AA6,$E6),$K6,EDATE(AA6,$E6))),""))),"")</f>
        <v/>
      </c>
      <c r="AC6" s="70" t="str">
        <f>IFERROR(IF(AND($H6=1,WORKDAY.INTL($I6,NETWORKDAYS.INTL($I6,EDATE(AB6,$E7)-1,1,[1]holiday!$A$2:$A$101),1,[1]holiday!$A$2:$A$101)=$K6),"",IF(AND(IFERROR(IF(IF($K6&lt;EDATE(AB6,$E6),$K6,EDATE(AB6,$E6))=AB6,"",IF($K6&lt;EDATE(AB6,$E6),$K6,EDATE(AB6,$E6))),"")=$K6,$H6=1),"",IFERROR(IF(IF($K6&lt;EDATE(AB6,$E6),$K6,EDATE(AB6,$E6))=AB6,"",IF($K6&lt;EDATE(AB6,$E6),$K6,EDATE(AB6,$E6))),""))),"")</f>
        <v/>
      </c>
      <c r="AD6" s="70" t="str">
        <f>IFERROR(IF(AND($H6=1,WORKDAY.INTL($I6,NETWORKDAYS.INTL($I6,EDATE(AC6,$E7)-1,1,[1]holiday!$A$2:$A$101),1,[1]holiday!$A$2:$A$101)=$K6),"",IF(AND(IFERROR(IF(IF($K6&lt;EDATE(AC6,$E6),$K6,EDATE(AC6,$E6))=AC6,"",IF($K6&lt;EDATE(AC6,$E6),$K6,EDATE(AC6,$E6))),"")=$K6,$H6=1),"",IFERROR(IF(IF($K6&lt;EDATE(AC6,$E6),$K6,EDATE(AC6,$E6))=AC6,"",IF($K6&lt;EDATE(AC6,$E6),$K6,EDATE(AC6,$E6))),""))),"")</f>
        <v/>
      </c>
      <c r="AE6" s="70" t="str">
        <f>IFERROR(IF(AND($H6=1,WORKDAY.INTL($I6,NETWORKDAYS.INTL($I6,EDATE(AD6,$E7)-1,1,[1]holiday!$A$2:$A$101),1,[1]holiday!$A$2:$A$101)=$K6),"",IF(AND(IFERROR(IF(IF($K6&lt;EDATE(AD6,$E6),$K6,EDATE(AD6,$E6))=AD6,"",IF($K6&lt;EDATE(AD6,$E6),$K6,EDATE(AD6,$E6))),"")=$K6,$H6=1),"",IFERROR(IF(IF($K6&lt;EDATE(AD6,$E6),$K6,EDATE(AD6,$E6))=AD6,"",IF($K6&lt;EDATE(AD6,$E6),$K6,EDATE(AD6,$E6))),""))),"")</f>
        <v/>
      </c>
      <c r="AF6" s="70" t="str">
        <f>IFERROR(IF(AND($H6=1,WORKDAY.INTL($I6,NETWORKDAYS.INTL($I6,EDATE(AE6,$E7)-1,1,[1]holiday!$A$2:$A$101),1,[1]holiday!$A$2:$A$101)=$K6),"",IF(AND(IFERROR(IF(IF($K6&lt;EDATE(AE6,$E6),$K6,EDATE(AE6,$E6))=AE6,"",IF($K6&lt;EDATE(AE6,$E6),$K6,EDATE(AE6,$E6))),"")=$K6,$H6=1),"",IFERROR(IF(IF($K6&lt;EDATE(AE6,$E6),$K6,EDATE(AE6,$E6))=AE6,"",IF($K6&lt;EDATE(AE6,$E6),$K6,EDATE(AE6,$E6))),""))),"")</f>
        <v/>
      </c>
      <c r="AG6" s="70" t="str">
        <f>IFERROR(IF(AND($H6=1,WORKDAY.INTL($I6,NETWORKDAYS.INTL($I6,EDATE(AF6,$E7)-1,1,[1]holiday!$A$2:$A$101),1,[1]holiday!$A$2:$A$101)=$K6),"",IF(AND(IFERROR(IF(IF($K6&lt;EDATE(AF6,$E6),$K6,EDATE(AF6,$E6))=AF6,"",IF($K6&lt;EDATE(AF6,$E6),$K6,EDATE(AF6,$E6))),"")=$K6,$H6=1),"",IFERROR(IF(IF($K6&lt;EDATE(AF6,$E6),$K6,EDATE(AF6,$E6))=AF6,"",IF($K6&lt;EDATE(AF6,$E6),$K6,EDATE(AF6,$E6))),""))),"")</f>
        <v/>
      </c>
      <c r="AH6" s="70" t="str">
        <f>IFERROR(IF(AND($H6=1,WORKDAY.INTL($I6,NETWORKDAYS.INTL($I6,EDATE(AG6,$E7)-1,1,[1]holiday!$A$2:$A$101),1,[1]holiday!$A$2:$A$101)=$K6),"",IF(AND(IFERROR(IF(IF($K6&lt;EDATE(AG6,$E6),$K6,EDATE(AG6,$E6))=AG6,"",IF($K6&lt;EDATE(AG6,$E6),$K6,EDATE(AG6,$E6))),"")=$K6,$H6=1),"",IFERROR(IF(IF($K6&lt;EDATE(AG6,$E6),$K6,EDATE(AG6,$E6))=AG6,"",IF($K6&lt;EDATE(AG6,$E6),$K6,EDATE(AG6,$E6))),""))),"")</f>
        <v/>
      </c>
      <c r="AI6" s="70"/>
      <c r="AJ6" s="25">
        <f t="shared" si="7"/>
        <v>74795</v>
      </c>
      <c r="AK6" s="25">
        <f t="shared" si="8"/>
        <v>74795</v>
      </c>
      <c r="AL6" s="25">
        <f t="shared" si="9"/>
        <v>75616</v>
      </c>
      <c r="AM6" s="25">
        <f t="shared" si="10"/>
        <v>62466</v>
      </c>
      <c r="AN6" s="25" t="str">
        <f t="shared" si="11"/>
        <v/>
      </c>
      <c r="AO6" s="25" t="str">
        <f t="shared" si="12"/>
        <v/>
      </c>
      <c r="AP6" s="25" t="str">
        <f t="shared" si="13"/>
        <v/>
      </c>
      <c r="AQ6" s="25" t="str">
        <f t="shared" si="14"/>
        <v/>
      </c>
      <c r="AR6" s="25" t="str">
        <f t="shared" si="15"/>
        <v/>
      </c>
      <c r="AS6" s="25" t="str">
        <f t="shared" si="16"/>
        <v/>
      </c>
      <c r="AT6" s="25" t="str">
        <f t="shared" si="17"/>
        <v/>
      </c>
      <c r="AU6" s="25" t="str">
        <f t="shared" si="18"/>
        <v/>
      </c>
      <c r="AV6" s="25" t="str">
        <f t="shared" si="19"/>
        <v/>
      </c>
      <c r="AW6" s="106">
        <f t="shared" si="20"/>
        <v>42606</v>
      </c>
      <c r="AX6" s="107" t="e">
        <f t="shared" ca="1" si="21"/>
        <v>#VALUE!</v>
      </c>
      <c r="AY6" s="107" t="e">
        <f t="shared" ca="1" si="22"/>
        <v>#VALUE!</v>
      </c>
      <c r="BA6" s="25">
        <f t="shared" ca="1" si="1"/>
        <v>0</v>
      </c>
      <c r="BB6" s="25">
        <f t="shared" si="23"/>
        <v>287671</v>
      </c>
      <c r="BC6" s="25" t="e">
        <f t="shared" ca="1" si="24"/>
        <v>#VALUE!</v>
      </c>
      <c r="BD6" s="83">
        <f>PS!BI6</f>
        <v>0</v>
      </c>
      <c r="BE6" s="78" t="str">
        <f t="shared" ca="1" si="25"/>
        <v>Lần 0</v>
      </c>
      <c r="BF6" s="109" t="e">
        <f t="shared" ca="1" si="26"/>
        <v>#VALUE!</v>
      </c>
      <c r="BG6" s="109" t="e">
        <f t="shared" ca="1" si="27"/>
        <v>#VALUE!</v>
      </c>
      <c r="BH6" s="109" t="e">
        <f t="shared" ca="1" si="28"/>
        <v>#VALUE!</v>
      </c>
      <c r="BI6" s="109" t="e">
        <f t="shared" ca="1" si="29"/>
        <v>#VALUE!</v>
      </c>
      <c r="BJ6" s="109" t="e">
        <f t="shared" ca="1" si="30"/>
        <v>#VALUE!</v>
      </c>
      <c r="BK6" s="109" t="e">
        <f t="shared" ca="1" si="31"/>
        <v>#VALUE!</v>
      </c>
      <c r="BL6" s="109" t="e">
        <f t="shared" ca="1" si="32"/>
        <v>#VALUE!</v>
      </c>
      <c r="BM6" s="109" t="e">
        <f t="shared" ca="1" si="33"/>
        <v>#VALUE!</v>
      </c>
      <c r="BN6" s="109" t="e">
        <f t="shared" ca="1" si="34"/>
        <v>#VALUE!</v>
      </c>
      <c r="BO6" s="109" t="e">
        <f t="shared" ca="1" si="35"/>
        <v>#VALUE!</v>
      </c>
      <c r="BP6" s="109" t="e">
        <f t="shared" ca="1" si="36"/>
        <v>#VALUE!</v>
      </c>
      <c r="BQ6" s="109" t="e">
        <f t="shared" ca="1" si="37"/>
        <v>#VALUE!</v>
      </c>
      <c r="BR6" s="109" t="e">
        <f t="shared" ca="1" si="38"/>
        <v>#VALUE!</v>
      </c>
    </row>
    <row r="7" spans="1:70" ht="25.5" x14ac:dyDescent="0.2">
      <c r="A7" s="82" t="str">
        <f>PS!C7</f>
        <v>341/HĐTP-B/VPBS/HANARO/HO</v>
      </c>
      <c r="B7" s="83">
        <f>PS!F7</f>
        <v>12563144</v>
      </c>
      <c r="C7" s="83" t="str">
        <f>PS!G7</f>
        <v>Châu Ngọc Dung</v>
      </c>
      <c r="D7" s="83" t="str">
        <f>VLOOKUP(B7,CTV!$A$3:$D$1048576,4,0)</f>
        <v>STAFF</v>
      </c>
      <c r="E7" s="135">
        <v>3</v>
      </c>
      <c r="F7" s="135" t="s">
        <v>271</v>
      </c>
      <c r="G7" s="135">
        <v>20</v>
      </c>
      <c r="H7" s="135">
        <v>1</v>
      </c>
      <c r="I7" s="102">
        <f>PS!H7</f>
        <v>42256</v>
      </c>
      <c r="J7" s="83">
        <f>PS!N7</f>
        <v>12</v>
      </c>
      <c r="K7" s="103">
        <f>PS!P7</f>
        <v>42606</v>
      </c>
      <c r="L7" s="83">
        <f t="shared" si="3"/>
        <v>350</v>
      </c>
      <c r="M7" s="120">
        <f>PS!R7</f>
        <v>8.2100000000000009</v>
      </c>
      <c r="N7" s="83">
        <f>PS!S7</f>
        <v>7.81</v>
      </c>
      <c r="O7" s="104">
        <f>PS!M7</f>
        <v>750000000</v>
      </c>
      <c r="P7" s="104">
        <f t="shared" si="4"/>
        <v>750000000</v>
      </c>
      <c r="Q7" s="104">
        <v>0</v>
      </c>
      <c r="R7" s="170">
        <f t="shared" si="5"/>
        <v>0.40000000000000124</v>
      </c>
      <c r="S7" s="130">
        <f>VLOOKUP(B7,CTV!$A$3:$K$1048576,11,0)</f>
        <v>0</v>
      </c>
      <c r="T7" s="105">
        <f>IF(VLOOKUP(B7,CTV!$A$3:$E$1048576,5,0)-R7+S7&lt;0,0,VLOOKUP(B7,CTV!$A$3:$E$1048576,5,0)-R7+S7)</f>
        <v>0.19999999999999873</v>
      </c>
      <c r="U7" s="105">
        <f>IF(VLOOKUP(B7,CTV!$A$3:$F$1048576,6,0)-R7+S7&lt;0,0,VLOOKUP(B7,CTV!$A$3:$F$1048576,6,0)-R7+S7)</f>
        <v>0.29999999999999882</v>
      </c>
      <c r="V7" s="70">
        <f t="shared" si="6"/>
        <v>42256</v>
      </c>
      <c r="W7" s="70">
        <f>IFERROR(IF(AND($H7=1,WORKDAY.INTL($I7,NETWORKDAYS.INTL($I7,EDATE(V7,$E8)-1,1,[1]holiday!$A$2:$A$101),1,[1]holiday!$A$2:$A$101)=$K7),"",IF(AND(IFERROR(IF(IF($K7&lt;EDATE(V7,$E7),$K7,EDATE(V7,$E7))=V7,"",IF($K7&lt;EDATE(V7,$E7),$K7,EDATE(V7,$E7))),"")=$K7,$H7=1),"",IFERROR(IF(IF($K7&lt;EDATE(V7,$E7),$K7,EDATE(V7,$E7))=V7,"",IF($K7&lt;EDATE(V7,$E7),$K7,EDATE(V7,$E7))),""))),"")</f>
        <v>42347</v>
      </c>
      <c r="X7" s="70">
        <f>IFERROR(IF(AND($H7=1,WORKDAY.INTL($I7,NETWORKDAYS.INTL($I7,EDATE(W7,$E8)-1,1,[1]holiday!$A$2:$A$101),1,[1]holiday!$A$2:$A$101)=$K7),"",IF(AND(IFERROR(IF(IF($K7&lt;EDATE(W7,$E7),$K7,EDATE(W7,$E7))=W7,"",IF($K7&lt;EDATE(W7,$E7),$K7,EDATE(W7,$E7))),"")=$K7,$H7=1),"",IFERROR(IF(IF($K7&lt;EDATE(W7,$E7),$K7,EDATE(W7,$E7))=W7,"",IF($K7&lt;EDATE(W7,$E7),$K7,EDATE(W7,$E7))),""))),"")</f>
        <v>42438</v>
      </c>
      <c r="Y7" s="70">
        <f>IFERROR(IF(AND($H7=1,WORKDAY.INTL($I7,NETWORKDAYS.INTL($I7,EDATE(X7,$E8)-1,1,[1]holiday!$A$2:$A$101),1,[1]holiday!$A$2:$A$101)=$K7),"",IF(AND(IFERROR(IF(IF($K7&lt;EDATE(X7,$E7),$K7,EDATE(X7,$E7))=X7,"",IF($K7&lt;EDATE(X7,$E7),$K7,EDATE(X7,$E7))),"")=$K7,$H7=1),"",IFERROR(IF(IF($K7&lt;EDATE(X7,$E7),$K7,EDATE(X7,$E7))=X7,"",IF($K7&lt;EDATE(X7,$E7),$K7,EDATE(X7,$E7))),""))),"")</f>
        <v>42530</v>
      </c>
      <c r="Z7" s="70" t="str">
        <f>IFERROR(IF(AND($H7=1,WORKDAY.INTL($I7,NETWORKDAYS.INTL($I7,EDATE(Y7,$E8)-1,1,[1]holiday!$A$2:$A$101),1,[1]holiday!$A$2:$A$101)=$K7),"",IF(AND(IFERROR(IF(IF($K7&lt;EDATE(Y7,$E7),$K7,EDATE(Y7,$E7))=Y7,"",IF($K7&lt;EDATE(Y7,$E7),$K7,EDATE(Y7,$E7))),"")=$K7,$H7=1),"",IFERROR(IF(IF($K7&lt;EDATE(Y7,$E7),$K7,EDATE(Y7,$E7))=Y7,"",IF($K7&lt;EDATE(Y7,$E7),$K7,EDATE(Y7,$E7))),""))),"")</f>
        <v/>
      </c>
      <c r="AA7" s="70" t="str">
        <f>IFERROR(IF(AND($H7=1,WORKDAY.INTL($I7,NETWORKDAYS.INTL($I7,EDATE(Z7,$E8)-1,1,[1]holiday!$A$2:$A$101),1,[1]holiday!$A$2:$A$101)=$K7),"",IF(AND(IFERROR(IF(IF($K7&lt;EDATE(Z7,$E7),$K7,EDATE(Z7,$E7))=Z7,"",IF($K7&lt;EDATE(Z7,$E7),$K7,EDATE(Z7,$E7))),"")=$K7,$H7=1),"",IFERROR(IF(IF($K7&lt;EDATE(Z7,$E7),$K7,EDATE(Z7,$E7))=Z7,"",IF($K7&lt;EDATE(Z7,$E7),$K7,EDATE(Z7,$E7))),""))),"")</f>
        <v/>
      </c>
      <c r="AB7" s="70" t="str">
        <f>IFERROR(IF(AND($H7=1,WORKDAY.INTL($I7,NETWORKDAYS.INTL($I7,EDATE(AA7,$E8)-1,1,[1]holiday!$A$2:$A$101),1,[1]holiday!$A$2:$A$101)=$K7),"",IF(AND(IFERROR(IF(IF($K7&lt;EDATE(AA7,$E7),$K7,EDATE(AA7,$E7))=AA7,"",IF($K7&lt;EDATE(AA7,$E7),$K7,EDATE(AA7,$E7))),"")=$K7,$H7=1),"",IFERROR(IF(IF($K7&lt;EDATE(AA7,$E7),$K7,EDATE(AA7,$E7))=AA7,"",IF($K7&lt;EDATE(AA7,$E7),$K7,EDATE(AA7,$E7))),""))),"")</f>
        <v/>
      </c>
      <c r="AC7" s="70" t="str">
        <f>IFERROR(IF(AND($H7=1,WORKDAY.INTL($I7,NETWORKDAYS.INTL($I7,EDATE(AB7,$E8)-1,1,[1]holiday!$A$2:$A$101),1,[1]holiday!$A$2:$A$101)=$K7),"",IF(AND(IFERROR(IF(IF($K7&lt;EDATE(AB7,$E7),$K7,EDATE(AB7,$E7))=AB7,"",IF($K7&lt;EDATE(AB7,$E7),$K7,EDATE(AB7,$E7))),"")=$K7,$H7=1),"",IFERROR(IF(IF($K7&lt;EDATE(AB7,$E7),$K7,EDATE(AB7,$E7))=AB7,"",IF($K7&lt;EDATE(AB7,$E7),$K7,EDATE(AB7,$E7))),""))),"")</f>
        <v/>
      </c>
      <c r="AD7" s="70" t="str">
        <f>IFERROR(IF(AND($H7=1,WORKDAY.INTL($I7,NETWORKDAYS.INTL($I7,EDATE(AC7,$E8)-1,1,[1]holiday!$A$2:$A$101),1,[1]holiday!$A$2:$A$101)=$K7),"",IF(AND(IFERROR(IF(IF($K7&lt;EDATE(AC7,$E7),$K7,EDATE(AC7,$E7))=AC7,"",IF($K7&lt;EDATE(AC7,$E7),$K7,EDATE(AC7,$E7))),"")=$K7,$H7=1),"",IFERROR(IF(IF($K7&lt;EDATE(AC7,$E7),$K7,EDATE(AC7,$E7))=AC7,"",IF($K7&lt;EDATE(AC7,$E7),$K7,EDATE(AC7,$E7))),""))),"")</f>
        <v/>
      </c>
      <c r="AE7" s="70" t="str">
        <f>IFERROR(IF(AND($H7=1,WORKDAY.INTL($I7,NETWORKDAYS.INTL($I7,EDATE(AD7,$E8)-1,1,[1]holiday!$A$2:$A$101),1,[1]holiday!$A$2:$A$101)=$K7),"",IF(AND(IFERROR(IF(IF($K7&lt;EDATE(AD7,$E7),$K7,EDATE(AD7,$E7))=AD7,"",IF($K7&lt;EDATE(AD7,$E7),$K7,EDATE(AD7,$E7))),"")=$K7,$H7=1),"",IFERROR(IF(IF($K7&lt;EDATE(AD7,$E7),$K7,EDATE(AD7,$E7))=AD7,"",IF($K7&lt;EDATE(AD7,$E7),$K7,EDATE(AD7,$E7))),""))),"")</f>
        <v/>
      </c>
      <c r="AF7" s="70" t="str">
        <f>IFERROR(IF(AND($H7=1,WORKDAY.INTL($I7,NETWORKDAYS.INTL($I7,EDATE(AE7,$E8)-1,1,[1]holiday!$A$2:$A$101),1,[1]holiday!$A$2:$A$101)=$K7),"",IF(AND(IFERROR(IF(IF($K7&lt;EDATE(AE7,$E7),$K7,EDATE(AE7,$E7))=AE7,"",IF($K7&lt;EDATE(AE7,$E7),$K7,EDATE(AE7,$E7))),"")=$K7,$H7=1),"",IFERROR(IF(IF($K7&lt;EDATE(AE7,$E7),$K7,EDATE(AE7,$E7))=AE7,"",IF($K7&lt;EDATE(AE7,$E7),$K7,EDATE(AE7,$E7))),""))),"")</f>
        <v/>
      </c>
      <c r="AG7" s="70" t="str">
        <f>IFERROR(IF(AND($H7=1,WORKDAY.INTL($I7,NETWORKDAYS.INTL($I7,EDATE(AF7,$E8)-1,1,[1]holiday!$A$2:$A$101),1,[1]holiday!$A$2:$A$101)=$K7),"",IF(AND(IFERROR(IF(IF($K7&lt;EDATE(AF7,$E7),$K7,EDATE(AF7,$E7))=AF7,"",IF($K7&lt;EDATE(AF7,$E7),$K7,EDATE(AF7,$E7))),"")=$K7,$H7=1),"",IFERROR(IF(IF($K7&lt;EDATE(AF7,$E7),$K7,EDATE(AF7,$E7))=AF7,"",IF($K7&lt;EDATE(AF7,$E7),$K7,EDATE(AF7,$E7))),""))),"")</f>
        <v/>
      </c>
      <c r="AH7" s="70" t="str">
        <f>IFERROR(IF(AND($H7=1,WORKDAY.INTL($I7,NETWORKDAYS.INTL($I7,EDATE(AG7,$E8)-1,1,[1]holiday!$A$2:$A$101),1,[1]holiday!$A$2:$A$101)=$K7),"",IF(AND(IFERROR(IF(IF($K7&lt;EDATE(AG7,$E7),$K7,EDATE(AG7,$E7))=AG7,"",IF($K7&lt;EDATE(AG7,$E7),$K7,EDATE(AG7,$E7))),"")=$K7,$H7=1),"",IFERROR(IF(IF($K7&lt;EDATE(AG7,$E7),$K7,EDATE(AG7,$E7))=AG7,"",IF($K7&lt;EDATE(AG7,$E7),$K7,EDATE(AG7,$E7))),""))),"")</f>
        <v/>
      </c>
      <c r="AI7" s="70"/>
      <c r="AJ7" s="25">
        <f t="shared" si="7"/>
        <v>373973</v>
      </c>
      <c r="AK7" s="25">
        <f t="shared" si="8"/>
        <v>373973</v>
      </c>
      <c r="AL7" s="25">
        <f t="shared" si="9"/>
        <v>378082</v>
      </c>
      <c r="AM7" s="25">
        <f t="shared" si="10"/>
        <v>312329</v>
      </c>
      <c r="AN7" s="25" t="str">
        <f t="shared" si="11"/>
        <v/>
      </c>
      <c r="AO7" s="25" t="str">
        <f t="shared" si="12"/>
        <v/>
      </c>
      <c r="AP7" s="25" t="str">
        <f t="shared" si="13"/>
        <v/>
      </c>
      <c r="AQ7" s="25" t="str">
        <f t="shared" si="14"/>
        <v/>
      </c>
      <c r="AR7" s="25" t="str">
        <f t="shared" si="15"/>
        <v/>
      </c>
      <c r="AS7" s="25" t="str">
        <f t="shared" si="16"/>
        <v/>
      </c>
      <c r="AT7" s="25" t="str">
        <f t="shared" si="17"/>
        <v/>
      </c>
      <c r="AU7" s="25" t="str">
        <f t="shared" si="18"/>
        <v/>
      </c>
      <c r="AV7" s="25" t="str">
        <f t="shared" si="19"/>
        <v/>
      </c>
      <c r="AW7" s="106">
        <f t="shared" si="20"/>
        <v>42606</v>
      </c>
      <c r="AX7" s="107" t="e">
        <f t="shared" ca="1" si="21"/>
        <v>#VALUE!</v>
      </c>
      <c r="AY7" s="107" t="e">
        <f t="shared" ca="1" si="22"/>
        <v>#VALUE!</v>
      </c>
      <c r="BA7" s="25">
        <f t="shared" ca="1" si="1"/>
        <v>0</v>
      </c>
      <c r="BB7" s="25">
        <f t="shared" si="23"/>
        <v>1438356</v>
      </c>
      <c r="BC7" s="25" t="e">
        <f t="shared" ca="1" si="24"/>
        <v>#VALUE!</v>
      </c>
      <c r="BD7" s="83">
        <f>PS!BI7</f>
        <v>0</v>
      </c>
      <c r="BE7" s="78" t="str">
        <f t="shared" ca="1" si="25"/>
        <v>Lần 0</v>
      </c>
      <c r="BF7" s="109" t="e">
        <f t="shared" ca="1" si="26"/>
        <v>#VALUE!</v>
      </c>
      <c r="BG7" s="109" t="e">
        <f t="shared" ca="1" si="27"/>
        <v>#VALUE!</v>
      </c>
      <c r="BH7" s="109" t="e">
        <f t="shared" ca="1" si="28"/>
        <v>#VALUE!</v>
      </c>
      <c r="BI7" s="109" t="e">
        <f t="shared" ca="1" si="29"/>
        <v>#VALUE!</v>
      </c>
      <c r="BJ7" s="109" t="e">
        <f t="shared" ca="1" si="30"/>
        <v>#VALUE!</v>
      </c>
      <c r="BK7" s="109" t="e">
        <f t="shared" ca="1" si="31"/>
        <v>#VALUE!</v>
      </c>
      <c r="BL7" s="109" t="e">
        <f t="shared" ca="1" si="32"/>
        <v>#VALUE!</v>
      </c>
      <c r="BM7" s="109" t="e">
        <f t="shared" ca="1" si="33"/>
        <v>#VALUE!</v>
      </c>
      <c r="BN7" s="109" t="e">
        <f t="shared" ca="1" si="34"/>
        <v>#VALUE!</v>
      </c>
      <c r="BO7" s="109" t="e">
        <f t="shared" ca="1" si="35"/>
        <v>#VALUE!</v>
      </c>
      <c r="BP7" s="109" t="e">
        <f t="shared" ca="1" si="36"/>
        <v>#VALUE!</v>
      </c>
      <c r="BQ7" s="109" t="e">
        <f t="shared" ca="1" si="37"/>
        <v>#VALUE!</v>
      </c>
      <c r="BR7" s="109" t="e">
        <f t="shared" ca="1" si="38"/>
        <v>#VALUE!</v>
      </c>
    </row>
    <row r="8" spans="1:70" ht="12.75" x14ac:dyDescent="0.2">
      <c r="A8" s="82" t="e">
        <f>PS!#REF!</f>
        <v>#REF!</v>
      </c>
      <c r="B8" s="83" t="e">
        <f>PS!#REF!</f>
        <v>#REF!</v>
      </c>
      <c r="C8" s="83" t="e">
        <f>PS!#REF!</f>
        <v>#REF!</v>
      </c>
      <c r="D8" s="83" t="e">
        <f>VLOOKUP(B8,CTV!$A$3:$D$1048576,4,0)</f>
        <v>#REF!</v>
      </c>
      <c r="E8" s="135">
        <v>3</v>
      </c>
      <c r="F8" s="135" t="s">
        <v>271</v>
      </c>
      <c r="G8" s="135">
        <v>20</v>
      </c>
      <c r="H8" s="135">
        <v>1</v>
      </c>
      <c r="I8" s="102" t="e">
        <f>PS!#REF!</f>
        <v>#REF!</v>
      </c>
      <c r="J8" s="83" t="e">
        <f>PS!#REF!</f>
        <v>#REF!</v>
      </c>
      <c r="K8" s="103" t="e">
        <f>PS!#REF!</f>
        <v>#REF!</v>
      </c>
      <c r="L8" s="83" t="e">
        <f t="shared" si="3"/>
        <v>#REF!</v>
      </c>
      <c r="M8" s="120" t="e">
        <f>PS!#REF!</f>
        <v>#REF!</v>
      </c>
      <c r="N8" s="83" t="e">
        <f>PS!#REF!</f>
        <v>#REF!</v>
      </c>
      <c r="O8" s="104" t="e">
        <f>PS!#REF!</f>
        <v>#REF!</v>
      </c>
      <c r="P8" s="104" t="e">
        <f t="shared" si="4"/>
        <v>#REF!</v>
      </c>
      <c r="Q8" s="104">
        <v>0</v>
      </c>
      <c r="R8" s="170" t="e">
        <f t="shared" si="5"/>
        <v>#REF!</v>
      </c>
      <c r="S8" s="130" t="e">
        <f>VLOOKUP(B8,CTV!$A$3:$K$1048576,11,0)</f>
        <v>#REF!</v>
      </c>
      <c r="T8" s="105" t="e">
        <f>IF(VLOOKUP(B8,CTV!$A$3:$E$1048576,5,0)-R8+S8&lt;0,0,VLOOKUP(B8,CTV!$A$3:$E$1048576,5,0)-R8+S8)</f>
        <v>#REF!</v>
      </c>
      <c r="U8" s="105" t="e">
        <f>IF(VLOOKUP(B8,CTV!$A$3:$F$1048576,6,0)-R8+S8&lt;0,0,VLOOKUP(B8,CTV!$A$3:$F$1048576,6,0)-R8+S8)</f>
        <v>#REF!</v>
      </c>
      <c r="V8" s="70" t="e">
        <f t="shared" si="6"/>
        <v>#REF!</v>
      </c>
      <c r="W8" s="70" t="str">
        <f>IFERROR(IF(AND($H8=1,WORKDAY.INTL($I8,NETWORKDAYS.INTL($I8,EDATE(V8,$E9)-1,1,[1]holiday!$A$2:$A$101),1,[1]holiday!$A$2:$A$101)=$K8),"",IF(AND(IFERROR(IF(IF($K8&lt;EDATE(V8,$E8),$K8,EDATE(V8,$E8))=V8,"",IF($K8&lt;EDATE(V8,$E8),$K8,EDATE(V8,$E8))),"")=$K8,$H8=1),"",IFERROR(IF(IF($K8&lt;EDATE(V8,$E8),$K8,EDATE(V8,$E8))=V8,"",IF($K8&lt;EDATE(V8,$E8),$K8,EDATE(V8,$E8))),""))),"")</f>
        <v/>
      </c>
      <c r="X8" s="70" t="str">
        <f>IFERROR(IF(AND($H8=1,WORKDAY.INTL($I8,NETWORKDAYS.INTL($I8,EDATE(W8,$E9)-1,1,[1]holiday!$A$2:$A$101),1,[1]holiday!$A$2:$A$101)=$K8),"",IF(AND(IFERROR(IF(IF($K8&lt;EDATE(W8,$E8),$K8,EDATE(W8,$E8))=W8,"",IF($K8&lt;EDATE(W8,$E8),$K8,EDATE(W8,$E8))),"")=$K8,$H8=1),"",IFERROR(IF(IF($K8&lt;EDATE(W8,$E8),$K8,EDATE(W8,$E8))=W8,"",IF($K8&lt;EDATE(W8,$E8),$K8,EDATE(W8,$E8))),""))),"")</f>
        <v/>
      </c>
      <c r="Y8" s="70" t="str">
        <f>IFERROR(IF(AND($H8=1,WORKDAY.INTL($I8,NETWORKDAYS.INTL($I8,EDATE(X8,$E9)-1,1,[1]holiday!$A$2:$A$101),1,[1]holiday!$A$2:$A$101)=$K8),"",IF(AND(IFERROR(IF(IF($K8&lt;EDATE(X8,$E8),$K8,EDATE(X8,$E8))=X8,"",IF($K8&lt;EDATE(X8,$E8),$K8,EDATE(X8,$E8))),"")=$K8,$H8=1),"",IFERROR(IF(IF($K8&lt;EDATE(X8,$E8),$K8,EDATE(X8,$E8))=X8,"",IF($K8&lt;EDATE(X8,$E8),$K8,EDATE(X8,$E8))),""))),"")</f>
        <v/>
      </c>
      <c r="Z8" s="70" t="str">
        <f>IFERROR(IF(AND($H8=1,WORKDAY.INTL($I8,NETWORKDAYS.INTL($I8,EDATE(Y8,$E9)-1,1,[1]holiday!$A$2:$A$101),1,[1]holiday!$A$2:$A$101)=$K8),"",IF(AND(IFERROR(IF(IF($K8&lt;EDATE(Y8,$E8),$K8,EDATE(Y8,$E8))=Y8,"",IF($K8&lt;EDATE(Y8,$E8),$K8,EDATE(Y8,$E8))),"")=$K8,$H8=1),"",IFERROR(IF(IF($K8&lt;EDATE(Y8,$E8),$K8,EDATE(Y8,$E8))=Y8,"",IF($K8&lt;EDATE(Y8,$E8),$K8,EDATE(Y8,$E8))),""))),"")</f>
        <v/>
      </c>
      <c r="AA8" s="70" t="str">
        <f>IFERROR(IF(AND($H8=1,WORKDAY.INTL($I8,NETWORKDAYS.INTL($I8,EDATE(Z8,$E9)-1,1,[1]holiday!$A$2:$A$101),1,[1]holiday!$A$2:$A$101)=$K8),"",IF(AND(IFERROR(IF(IF($K8&lt;EDATE(Z8,$E8),$K8,EDATE(Z8,$E8))=Z8,"",IF($K8&lt;EDATE(Z8,$E8),$K8,EDATE(Z8,$E8))),"")=$K8,$H8=1),"",IFERROR(IF(IF($K8&lt;EDATE(Z8,$E8),$K8,EDATE(Z8,$E8))=Z8,"",IF($K8&lt;EDATE(Z8,$E8),$K8,EDATE(Z8,$E8))),""))),"")</f>
        <v/>
      </c>
      <c r="AB8" s="70" t="str">
        <f>IFERROR(IF(AND($H8=1,WORKDAY.INTL($I8,NETWORKDAYS.INTL($I8,EDATE(AA8,$E9)-1,1,[1]holiday!$A$2:$A$101),1,[1]holiday!$A$2:$A$101)=$K8),"",IF(AND(IFERROR(IF(IF($K8&lt;EDATE(AA8,$E8),$K8,EDATE(AA8,$E8))=AA8,"",IF($K8&lt;EDATE(AA8,$E8),$K8,EDATE(AA8,$E8))),"")=$K8,$H8=1),"",IFERROR(IF(IF($K8&lt;EDATE(AA8,$E8),$K8,EDATE(AA8,$E8))=AA8,"",IF($K8&lt;EDATE(AA8,$E8),$K8,EDATE(AA8,$E8))),""))),"")</f>
        <v/>
      </c>
      <c r="AC8" s="70" t="str">
        <f>IFERROR(IF(AND($H8=1,WORKDAY.INTL($I8,NETWORKDAYS.INTL($I8,EDATE(AB8,$E9)-1,1,[1]holiday!$A$2:$A$101),1,[1]holiday!$A$2:$A$101)=$K8),"",IF(AND(IFERROR(IF(IF($K8&lt;EDATE(AB8,$E8),$K8,EDATE(AB8,$E8))=AB8,"",IF($K8&lt;EDATE(AB8,$E8),$K8,EDATE(AB8,$E8))),"")=$K8,$H8=1),"",IFERROR(IF(IF($K8&lt;EDATE(AB8,$E8),$K8,EDATE(AB8,$E8))=AB8,"",IF($K8&lt;EDATE(AB8,$E8),$K8,EDATE(AB8,$E8))),""))),"")</f>
        <v/>
      </c>
      <c r="AD8" s="70" t="str">
        <f>IFERROR(IF(AND($H8=1,WORKDAY.INTL($I8,NETWORKDAYS.INTL($I8,EDATE(AC8,$E9)-1,1,[1]holiday!$A$2:$A$101),1,[1]holiday!$A$2:$A$101)=$K8),"",IF(AND(IFERROR(IF(IF($K8&lt;EDATE(AC8,$E8),$K8,EDATE(AC8,$E8))=AC8,"",IF($K8&lt;EDATE(AC8,$E8),$K8,EDATE(AC8,$E8))),"")=$K8,$H8=1),"",IFERROR(IF(IF($K8&lt;EDATE(AC8,$E8),$K8,EDATE(AC8,$E8))=AC8,"",IF($K8&lt;EDATE(AC8,$E8),$K8,EDATE(AC8,$E8))),""))),"")</f>
        <v/>
      </c>
      <c r="AE8" s="70" t="str">
        <f>IFERROR(IF(AND($H8=1,WORKDAY.INTL($I8,NETWORKDAYS.INTL($I8,EDATE(AD8,$E9)-1,1,[1]holiday!$A$2:$A$101),1,[1]holiday!$A$2:$A$101)=$K8),"",IF(AND(IFERROR(IF(IF($K8&lt;EDATE(AD8,$E8),$K8,EDATE(AD8,$E8))=AD8,"",IF($K8&lt;EDATE(AD8,$E8),$K8,EDATE(AD8,$E8))),"")=$K8,$H8=1),"",IFERROR(IF(IF($K8&lt;EDATE(AD8,$E8),$K8,EDATE(AD8,$E8))=AD8,"",IF($K8&lt;EDATE(AD8,$E8),$K8,EDATE(AD8,$E8))),""))),"")</f>
        <v/>
      </c>
      <c r="AF8" s="70" t="str">
        <f>IFERROR(IF(AND($H8=1,WORKDAY.INTL($I8,NETWORKDAYS.INTL($I8,EDATE(AE8,$E9)-1,1,[1]holiday!$A$2:$A$101),1,[1]holiday!$A$2:$A$101)=$K8),"",IF(AND(IFERROR(IF(IF($K8&lt;EDATE(AE8,$E8),$K8,EDATE(AE8,$E8))=AE8,"",IF($K8&lt;EDATE(AE8,$E8),$K8,EDATE(AE8,$E8))),"")=$K8,$H8=1),"",IFERROR(IF(IF($K8&lt;EDATE(AE8,$E8),$K8,EDATE(AE8,$E8))=AE8,"",IF($K8&lt;EDATE(AE8,$E8),$K8,EDATE(AE8,$E8))),""))),"")</f>
        <v/>
      </c>
      <c r="AG8" s="70" t="str">
        <f>IFERROR(IF(AND($H8=1,WORKDAY.INTL($I8,NETWORKDAYS.INTL($I8,EDATE(AF8,$E9)-1,1,[1]holiday!$A$2:$A$101),1,[1]holiday!$A$2:$A$101)=$K8),"",IF(AND(IFERROR(IF(IF($K8&lt;EDATE(AF8,$E8),$K8,EDATE(AF8,$E8))=AF8,"",IF($K8&lt;EDATE(AF8,$E8),$K8,EDATE(AF8,$E8))),"")=$K8,$H8=1),"",IFERROR(IF(IF($K8&lt;EDATE(AF8,$E8),$K8,EDATE(AF8,$E8))=AF8,"",IF($K8&lt;EDATE(AF8,$E8),$K8,EDATE(AF8,$E8))),""))),"")</f>
        <v/>
      </c>
      <c r="AH8" s="70" t="str">
        <f>IFERROR(IF(AND($H8=1,WORKDAY.INTL($I8,NETWORKDAYS.INTL($I8,EDATE(AG8,$E9)-1,1,[1]holiday!$A$2:$A$101),1,[1]holiday!$A$2:$A$101)=$K8),"",IF(AND(IFERROR(IF(IF($K8&lt;EDATE(AG8,$E8),$K8,EDATE(AG8,$E8))=AG8,"",IF($K8&lt;EDATE(AG8,$E8),$K8,EDATE(AG8,$E8))),"")=$K8,$H8=1),"",IFERROR(IF(IF($K8&lt;EDATE(AG8,$E8),$K8,EDATE(AG8,$E8))=AG8,"",IF($K8&lt;EDATE(AG8,$E8),$K8,EDATE(AG8,$E8))),""))),"")</f>
        <v/>
      </c>
      <c r="AI8" s="70"/>
      <c r="AJ8" s="25" t="str">
        <f t="shared" si="7"/>
        <v/>
      </c>
      <c r="AK8" s="25" t="str">
        <f t="shared" si="8"/>
        <v/>
      </c>
      <c r="AL8" s="25" t="str">
        <f t="shared" si="9"/>
        <v/>
      </c>
      <c r="AM8" s="25" t="str">
        <f t="shared" si="10"/>
        <v/>
      </c>
      <c r="AN8" s="25" t="str">
        <f t="shared" si="11"/>
        <v/>
      </c>
      <c r="AO8" s="25" t="str">
        <f t="shared" si="12"/>
        <v/>
      </c>
      <c r="AP8" s="25" t="str">
        <f t="shared" si="13"/>
        <v/>
      </c>
      <c r="AQ8" s="25" t="str">
        <f t="shared" si="14"/>
        <v/>
      </c>
      <c r="AR8" s="25" t="str">
        <f t="shared" si="15"/>
        <v/>
      </c>
      <c r="AS8" s="25" t="str">
        <f t="shared" si="16"/>
        <v/>
      </c>
      <c r="AT8" s="25" t="str">
        <f t="shared" si="17"/>
        <v/>
      </c>
      <c r="AU8" s="25" t="str">
        <f t="shared" si="18"/>
        <v/>
      </c>
      <c r="AV8" s="25" t="str">
        <f t="shared" si="19"/>
        <v/>
      </c>
      <c r="AW8" s="106" t="e">
        <f t="shared" si="20"/>
        <v>#REF!</v>
      </c>
      <c r="AX8" s="107" t="e">
        <f t="shared" ca="1" si="21"/>
        <v>#VALUE!</v>
      </c>
      <c r="AY8" s="107" t="e">
        <f t="shared" ca="1" si="22"/>
        <v>#VALUE!</v>
      </c>
      <c r="BA8" s="25">
        <f t="shared" ca="1" si="1"/>
        <v>0</v>
      </c>
      <c r="BB8" s="25" t="e">
        <f t="shared" si="23"/>
        <v>#REF!</v>
      </c>
      <c r="BC8" s="25" t="e">
        <f t="shared" ca="1" si="24"/>
        <v>#REF!</v>
      </c>
      <c r="BD8" s="83" t="e">
        <f>PS!#REF!</f>
        <v>#REF!</v>
      </c>
      <c r="BE8" s="78" t="str">
        <f t="shared" ca="1" si="25"/>
        <v>Lần 0</v>
      </c>
      <c r="BF8" s="109" t="e">
        <f t="shared" ca="1" si="26"/>
        <v>#REF!</v>
      </c>
      <c r="BG8" s="109" t="e">
        <f t="shared" ca="1" si="27"/>
        <v>#VALUE!</v>
      </c>
      <c r="BH8" s="109" t="e">
        <f t="shared" ca="1" si="28"/>
        <v>#VALUE!</v>
      </c>
      <c r="BI8" s="109" t="e">
        <f t="shared" ca="1" si="29"/>
        <v>#VALUE!</v>
      </c>
      <c r="BJ8" s="109" t="e">
        <f t="shared" ca="1" si="30"/>
        <v>#VALUE!</v>
      </c>
      <c r="BK8" s="109" t="e">
        <f t="shared" ca="1" si="31"/>
        <v>#VALUE!</v>
      </c>
      <c r="BL8" s="109" t="e">
        <f t="shared" ca="1" si="32"/>
        <v>#VALUE!</v>
      </c>
      <c r="BM8" s="109" t="e">
        <f t="shared" ca="1" si="33"/>
        <v>#VALUE!</v>
      </c>
      <c r="BN8" s="109" t="e">
        <f t="shared" ca="1" si="34"/>
        <v>#VALUE!</v>
      </c>
      <c r="BO8" s="109" t="e">
        <f t="shared" ca="1" si="35"/>
        <v>#VALUE!</v>
      </c>
      <c r="BP8" s="109" t="e">
        <f t="shared" ca="1" si="36"/>
        <v>#VALUE!</v>
      </c>
      <c r="BQ8" s="109" t="e">
        <f t="shared" ca="1" si="37"/>
        <v>#VALUE!</v>
      </c>
      <c r="BR8" s="109" t="e">
        <f t="shared" ca="1" si="38"/>
        <v>#VALUE!</v>
      </c>
    </row>
    <row r="9" spans="1:70" ht="12.75" x14ac:dyDescent="0.2">
      <c r="A9" s="82" t="e">
        <f>PS!#REF!</f>
        <v>#REF!</v>
      </c>
      <c r="B9" s="83" t="e">
        <f>PS!#REF!</f>
        <v>#REF!</v>
      </c>
      <c r="C9" s="83" t="e">
        <f>PS!#REF!</f>
        <v>#REF!</v>
      </c>
      <c r="D9" s="83" t="e">
        <f>VLOOKUP(B9,CTV!$A$3:$D$1048576,4,0)</f>
        <v>#REF!</v>
      </c>
      <c r="E9" s="135">
        <v>3</v>
      </c>
      <c r="F9" s="135" t="s">
        <v>271</v>
      </c>
      <c r="G9" s="135">
        <v>20</v>
      </c>
      <c r="H9" s="135">
        <v>1</v>
      </c>
      <c r="I9" s="102" t="e">
        <f>PS!#REF!</f>
        <v>#REF!</v>
      </c>
      <c r="J9" s="83" t="e">
        <f>PS!#REF!</f>
        <v>#REF!</v>
      </c>
      <c r="K9" s="103" t="e">
        <f>PS!#REF!</f>
        <v>#REF!</v>
      </c>
      <c r="L9" s="83" t="e">
        <f t="shared" si="3"/>
        <v>#REF!</v>
      </c>
      <c r="M9" s="120" t="e">
        <f>PS!#REF!</f>
        <v>#REF!</v>
      </c>
      <c r="N9" s="83" t="e">
        <f>PS!#REF!</f>
        <v>#REF!</v>
      </c>
      <c r="O9" s="104" t="e">
        <f>PS!#REF!</f>
        <v>#REF!</v>
      </c>
      <c r="P9" s="104" t="e">
        <f t="shared" si="4"/>
        <v>#REF!</v>
      </c>
      <c r="Q9" s="104">
        <v>0</v>
      </c>
      <c r="R9" s="170" t="e">
        <f t="shared" si="5"/>
        <v>#REF!</v>
      </c>
      <c r="S9" s="130" t="e">
        <f>VLOOKUP(B9,CTV!$A$3:$K$1048576,11,0)</f>
        <v>#REF!</v>
      </c>
      <c r="T9" s="105" t="e">
        <f>IF(VLOOKUP(B9,CTV!$A$3:$E$1048576,5,0)-R9+S9&lt;0,0,VLOOKUP(B9,CTV!$A$3:$E$1048576,5,0)-R9+S9)</f>
        <v>#REF!</v>
      </c>
      <c r="U9" s="105" t="e">
        <f>IF(VLOOKUP(B9,CTV!$A$3:$F$1048576,6,0)-R9+S9&lt;0,0,VLOOKUP(B9,CTV!$A$3:$F$1048576,6,0)-R9+S9)</f>
        <v>#REF!</v>
      </c>
      <c r="V9" s="70" t="e">
        <f t="shared" si="6"/>
        <v>#REF!</v>
      </c>
      <c r="W9" s="70" t="str">
        <f>IFERROR(IF(AND($H9=1,WORKDAY.INTL($I9,NETWORKDAYS.INTL($I9,EDATE(V9,$E10)-1,1,[1]holiday!$A$2:$A$101),1,[1]holiday!$A$2:$A$101)=$K9),"",IF(AND(IFERROR(IF(IF($K9&lt;EDATE(V9,$E9),$K9,EDATE(V9,$E9))=V9,"",IF($K9&lt;EDATE(V9,$E9),$K9,EDATE(V9,$E9))),"")=$K9,$H9=1),"",IFERROR(IF(IF($K9&lt;EDATE(V9,$E9),$K9,EDATE(V9,$E9))=V9,"",IF($K9&lt;EDATE(V9,$E9),$K9,EDATE(V9,$E9))),""))),"")</f>
        <v/>
      </c>
      <c r="X9" s="70" t="str">
        <f>IFERROR(IF(AND($H9=1,WORKDAY.INTL($I9,NETWORKDAYS.INTL($I9,EDATE(W9,$E10)-1,1,[1]holiday!$A$2:$A$101),1,[1]holiday!$A$2:$A$101)=$K9),"",IF(AND(IFERROR(IF(IF($K9&lt;EDATE(W9,$E9),$K9,EDATE(W9,$E9))=W9,"",IF($K9&lt;EDATE(W9,$E9),$K9,EDATE(W9,$E9))),"")=$K9,$H9=1),"",IFERROR(IF(IF($K9&lt;EDATE(W9,$E9),$K9,EDATE(W9,$E9))=W9,"",IF($K9&lt;EDATE(W9,$E9),$K9,EDATE(W9,$E9))),""))),"")</f>
        <v/>
      </c>
      <c r="Y9" s="70" t="str">
        <f>IFERROR(IF(AND($H9=1,WORKDAY.INTL($I9,NETWORKDAYS.INTL($I9,EDATE(X9,$E10)-1,1,[1]holiday!$A$2:$A$101),1,[1]holiday!$A$2:$A$101)=$K9),"",IF(AND(IFERROR(IF(IF($K9&lt;EDATE(X9,$E9),$K9,EDATE(X9,$E9))=X9,"",IF($K9&lt;EDATE(X9,$E9),$K9,EDATE(X9,$E9))),"")=$K9,$H9=1),"",IFERROR(IF(IF($K9&lt;EDATE(X9,$E9),$K9,EDATE(X9,$E9))=X9,"",IF($K9&lt;EDATE(X9,$E9),$K9,EDATE(X9,$E9))),""))),"")</f>
        <v/>
      </c>
      <c r="Z9" s="70" t="str">
        <f>IFERROR(IF(AND($H9=1,WORKDAY.INTL($I9,NETWORKDAYS.INTL($I9,EDATE(Y9,$E10)-1,1,[1]holiday!$A$2:$A$101),1,[1]holiday!$A$2:$A$101)=$K9),"",IF(AND(IFERROR(IF(IF($K9&lt;EDATE(Y9,$E9),$K9,EDATE(Y9,$E9))=Y9,"",IF($K9&lt;EDATE(Y9,$E9),$K9,EDATE(Y9,$E9))),"")=$K9,$H9=1),"",IFERROR(IF(IF($K9&lt;EDATE(Y9,$E9),$K9,EDATE(Y9,$E9))=Y9,"",IF($K9&lt;EDATE(Y9,$E9),$K9,EDATE(Y9,$E9))),""))),"")</f>
        <v/>
      </c>
      <c r="AA9" s="70" t="str">
        <f>IFERROR(IF(AND($H9=1,WORKDAY.INTL($I9,NETWORKDAYS.INTL($I9,EDATE(Z9,$E10)-1,1,[1]holiday!$A$2:$A$101),1,[1]holiday!$A$2:$A$101)=$K9),"",IF(AND(IFERROR(IF(IF($K9&lt;EDATE(Z9,$E9),$K9,EDATE(Z9,$E9))=Z9,"",IF($K9&lt;EDATE(Z9,$E9),$K9,EDATE(Z9,$E9))),"")=$K9,$H9=1),"",IFERROR(IF(IF($K9&lt;EDATE(Z9,$E9),$K9,EDATE(Z9,$E9))=Z9,"",IF($K9&lt;EDATE(Z9,$E9),$K9,EDATE(Z9,$E9))),""))),"")</f>
        <v/>
      </c>
      <c r="AB9" s="70" t="str">
        <f>IFERROR(IF(AND($H9=1,WORKDAY.INTL($I9,NETWORKDAYS.INTL($I9,EDATE(AA9,$E10)-1,1,[1]holiday!$A$2:$A$101),1,[1]holiday!$A$2:$A$101)=$K9),"",IF(AND(IFERROR(IF(IF($K9&lt;EDATE(AA9,$E9),$K9,EDATE(AA9,$E9))=AA9,"",IF($K9&lt;EDATE(AA9,$E9),$K9,EDATE(AA9,$E9))),"")=$K9,$H9=1),"",IFERROR(IF(IF($K9&lt;EDATE(AA9,$E9),$K9,EDATE(AA9,$E9))=AA9,"",IF($K9&lt;EDATE(AA9,$E9),$K9,EDATE(AA9,$E9))),""))),"")</f>
        <v/>
      </c>
      <c r="AC9" s="70" t="str">
        <f>IFERROR(IF(AND($H9=1,WORKDAY.INTL($I9,NETWORKDAYS.INTL($I9,EDATE(AB9,$E10)-1,1,[1]holiday!$A$2:$A$101),1,[1]holiday!$A$2:$A$101)=$K9),"",IF(AND(IFERROR(IF(IF($K9&lt;EDATE(AB9,$E9),$K9,EDATE(AB9,$E9))=AB9,"",IF($K9&lt;EDATE(AB9,$E9),$K9,EDATE(AB9,$E9))),"")=$K9,$H9=1),"",IFERROR(IF(IF($K9&lt;EDATE(AB9,$E9),$K9,EDATE(AB9,$E9))=AB9,"",IF($K9&lt;EDATE(AB9,$E9),$K9,EDATE(AB9,$E9))),""))),"")</f>
        <v/>
      </c>
      <c r="AD9" s="70" t="str">
        <f>IFERROR(IF(AND($H9=1,WORKDAY.INTL($I9,NETWORKDAYS.INTL($I9,EDATE(AC9,$E10)-1,1,[1]holiday!$A$2:$A$101),1,[1]holiday!$A$2:$A$101)=$K9),"",IF(AND(IFERROR(IF(IF($K9&lt;EDATE(AC9,$E9),$K9,EDATE(AC9,$E9))=AC9,"",IF($K9&lt;EDATE(AC9,$E9),$K9,EDATE(AC9,$E9))),"")=$K9,$H9=1),"",IFERROR(IF(IF($K9&lt;EDATE(AC9,$E9),$K9,EDATE(AC9,$E9))=AC9,"",IF($K9&lt;EDATE(AC9,$E9),$K9,EDATE(AC9,$E9))),""))),"")</f>
        <v/>
      </c>
      <c r="AE9" s="70" t="str">
        <f>IFERROR(IF(AND($H9=1,WORKDAY.INTL($I9,NETWORKDAYS.INTL($I9,EDATE(AD9,$E10)-1,1,[1]holiday!$A$2:$A$101),1,[1]holiday!$A$2:$A$101)=$K9),"",IF(AND(IFERROR(IF(IF($K9&lt;EDATE(AD9,$E9),$K9,EDATE(AD9,$E9))=AD9,"",IF($K9&lt;EDATE(AD9,$E9),$K9,EDATE(AD9,$E9))),"")=$K9,$H9=1),"",IFERROR(IF(IF($K9&lt;EDATE(AD9,$E9),$K9,EDATE(AD9,$E9))=AD9,"",IF($K9&lt;EDATE(AD9,$E9),$K9,EDATE(AD9,$E9))),""))),"")</f>
        <v/>
      </c>
      <c r="AF9" s="70" t="str">
        <f>IFERROR(IF(AND($H9=1,WORKDAY.INTL($I9,NETWORKDAYS.INTL($I9,EDATE(AE9,$E10)-1,1,[1]holiday!$A$2:$A$101),1,[1]holiday!$A$2:$A$101)=$K9),"",IF(AND(IFERROR(IF(IF($K9&lt;EDATE(AE9,$E9),$K9,EDATE(AE9,$E9))=AE9,"",IF($K9&lt;EDATE(AE9,$E9),$K9,EDATE(AE9,$E9))),"")=$K9,$H9=1),"",IFERROR(IF(IF($K9&lt;EDATE(AE9,$E9),$K9,EDATE(AE9,$E9))=AE9,"",IF($K9&lt;EDATE(AE9,$E9),$K9,EDATE(AE9,$E9))),""))),"")</f>
        <v/>
      </c>
      <c r="AG9" s="70" t="str">
        <f>IFERROR(IF(AND($H9=1,WORKDAY.INTL($I9,NETWORKDAYS.INTL($I9,EDATE(AF9,$E10)-1,1,[1]holiday!$A$2:$A$101),1,[1]holiday!$A$2:$A$101)=$K9),"",IF(AND(IFERROR(IF(IF($K9&lt;EDATE(AF9,$E9),$K9,EDATE(AF9,$E9))=AF9,"",IF($K9&lt;EDATE(AF9,$E9),$K9,EDATE(AF9,$E9))),"")=$K9,$H9=1),"",IFERROR(IF(IF($K9&lt;EDATE(AF9,$E9),$K9,EDATE(AF9,$E9))=AF9,"",IF($K9&lt;EDATE(AF9,$E9),$K9,EDATE(AF9,$E9))),""))),"")</f>
        <v/>
      </c>
      <c r="AH9" s="70" t="str">
        <f>IFERROR(IF(AND($H9=1,WORKDAY.INTL($I9,NETWORKDAYS.INTL($I9,EDATE(AG9,$E10)-1,1,[1]holiday!$A$2:$A$101),1,[1]holiday!$A$2:$A$101)=$K9),"",IF(AND(IFERROR(IF(IF($K9&lt;EDATE(AG9,$E9),$K9,EDATE(AG9,$E9))=AG9,"",IF($K9&lt;EDATE(AG9,$E9),$K9,EDATE(AG9,$E9))),"")=$K9,$H9=1),"",IFERROR(IF(IF($K9&lt;EDATE(AG9,$E9),$K9,EDATE(AG9,$E9))=AG9,"",IF($K9&lt;EDATE(AG9,$E9),$K9,EDATE(AG9,$E9))),""))),"")</f>
        <v/>
      </c>
      <c r="AI9" s="70"/>
      <c r="AJ9" s="25" t="str">
        <f t="shared" si="7"/>
        <v/>
      </c>
      <c r="AK9" s="25" t="str">
        <f t="shared" si="8"/>
        <v/>
      </c>
      <c r="AL9" s="25" t="str">
        <f t="shared" si="9"/>
        <v/>
      </c>
      <c r="AM9" s="25" t="str">
        <f t="shared" si="10"/>
        <v/>
      </c>
      <c r="AN9" s="25" t="str">
        <f t="shared" si="11"/>
        <v/>
      </c>
      <c r="AO9" s="25" t="str">
        <f t="shared" si="12"/>
        <v/>
      </c>
      <c r="AP9" s="25" t="str">
        <f t="shared" si="13"/>
        <v/>
      </c>
      <c r="AQ9" s="25" t="str">
        <f t="shared" si="14"/>
        <v/>
      </c>
      <c r="AR9" s="25" t="str">
        <f t="shared" si="15"/>
        <v/>
      </c>
      <c r="AS9" s="25" t="str">
        <f t="shared" si="16"/>
        <v/>
      </c>
      <c r="AT9" s="25" t="str">
        <f t="shared" si="17"/>
        <v/>
      </c>
      <c r="AU9" s="25" t="str">
        <f t="shared" si="18"/>
        <v/>
      </c>
      <c r="AV9" s="25" t="str">
        <f t="shared" si="19"/>
        <v/>
      </c>
      <c r="AW9" s="106" t="e">
        <f t="shared" si="20"/>
        <v>#REF!</v>
      </c>
      <c r="AX9" s="107" t="e">
        <f t="shared" ca="1" si="21"/>
        <v>#VALUE!</v>
      </c>
      <c r="AY9" s="107" t="e">
        <f t="shared" ca="1" si="22"/>
        <v>#VALUE!</v>
      </c>
      <c r="BA9" s="25">
        <f t="shared" ca="1" si="1"/>
        <v>0</v>
      </c>
      <c r="BB9" s="25" t="e">
        <f t="shared" si="23"/>
        <v>#REF!</v>
      </c>
      <c r="BC9" s="25" t="e">
        <f t="shared" ca="1" si="24"/>
        <v>#REF!</v>
      </c>
      <c r="BD9" s="83" t="e">
        <f>PS!#REF!</f>
        <v>#REF!</v>
      </c>
      <c r="BE9" s="78" t="str">
        <f t="shared" ca="1" si="25"/>
        <v>Lần 0</v>
      </c>
      <c r="BF9" s="109" t="e">
        <f t="shared" ca="1" si="26"/>
        <v>#REF!</v>
      </c>
      <c r="BG9" s="109" t="e">
        <f t="shared" ca="1" si="27"/>
        <v>#VALUE!</v>
      </c>
      <c r="BH9" s="109" t="e">
        <f t="shared" ca="1" si="28"/>
        <v>#VALUE!</v>
      </c>
      <c r="BI9" s="109" t="e">
        <f t="shared" ca="1" si="29"/>
        <v>#VALUE!</v>
      </c>
      <c r="BJ9" s="109" t="e">
        <f t="shared" ca="1" si="30"/>
        <v>#VALUE!</v>
      </c>
      <c r="BK9" s="109" t="e">
        <f t="shared" ca="1" si="31"/>
        <v>#VALUE!</v>
      </c>
      <c r="BL9" s="109" t="e">
        <f t="shared" ca="1" si="32"/>
        <v>#VALUE!</v>
      </c>
      <c r="BM9" s="109" t="e">
        <f t="shared" ca="1" si="33"/>
        <v>#VALUE!</v>
      </c>
      <c r="BN9" s="109" t="e">
        <f t="shared" ca="1" si="34"/>
        <v>#VALUE!</v>
      </c>
      <c r="BO9" s="109" t="e">
        <f t="shared" ca="1" si="35"/>
        <v>#VALUE!</v>
      </c>
      <c r="BP9" s="109" t="e">
        <f t="shared" ca="1" si="36"/>
        <v>#VALUE!</v>
      </c>
      <c r="BQ9" s="109" t="e">
        <f t="shared" ca="1" si="37"/>
        <v>#VALUE!</v>
      </c>
      <c r="BR9" s="109" t="e">
        <f t="shared" ca="1" si="38"/>
        <v>#VALUE!</v>
      </c>
    </row>
    <row r="10" spans="1:70" ht="12.75" x14ac:dyDescent="0.2">
      <c r="A10" s="134" t="e">
        <f>PS!#REF!</f>
        <v>#REF!</v>
      </c>
      <c r="B10" s="83" t="e">
        <f>PS!#REF!</f>
        <v>#REF!</v>
      </c>
      <c r="C10" s="83" t="e">
        <f>PS!#REF!</f>
        <v>#REF!</v>
      </c>
      <c r="D10" s="83" t="e">
        <f>VLOOKUP(B10,CTV!$A$3:$D$1048576,4,0)</f>
        <v>#REF!</v>
      </c>
      <c r="E10" s="135">
        <v>3</v>
      </c>
      <c r="F10" s="135" t="s">
        <v>271</v>
      </c>
      <c r="G10" s="135">
        <v>20</v>
      </c>
      <c r="H10" s="135">
        <v>1</v>
      </c>
      <c r="I10" s="102" t="e">
        <f>PS!#REF!</f>
        <v>#REF!</v>
      </c>
      <c r="J10" s="83" t="e">
        <f>PS!#REF!</f>
        <v>#REF!</v>
      </c>
      <c r="K10" s="103" t="e">
        <f>PS!#REF!</f>
        <v>#REF!</v>
      </c>
      <c r="L10" s="83" t="e">
        <f t="shared" si="3"/>
        <v>#REF!</v>
      </c>
      <c r="M10" s="120" t="e">
        <f>PS!#REF!</f>
        <v>#REF!</v>
      </c>
      <c r="N10" s="83" t="e">
        <f>PS!#REF!</f>
        <v>#REF!</v>
      </c>
      <c r="O10" s="104" t="e">
        <f>PS!#REF!</f>
        <v>#REF!</v>
      </c>
      <c r="P10" s="104" t="e">
        <f t="shared" si="4"/>
        <v>#REF!</v>
      </c>
      <c r="Q10" s="104">
        <v>0</v>
      </c>
      <c r="R10" s="170" t="e">
        <f t="shared" si="5"/>
        <v>#REF!</v>
      </c>
      <c r="S10" s="130" t="e">
        <f>VLOOKUP(B10,CTV!$A$3:$K$1048576,11,0)</f>
        <v>#REF!</v>
      </c>
      <c r="T10" s="136">
        <v>0</v>
      </c>
      <c r="U10" s="136">
        <v>0</v>
      </c>
      <c r="V10" s="70" t="e">
        <f t="shared" si="6"/>
        <v>#REF!</v>
      </c>
      <c r="W10" s="70" t="str">
        <f>IFERROR(IF(AND($H10=1,WORKDAY.INTL($I10,NETWORKDAYS.INTL($I10,EDATE(V10,$E11)-1,1,[1]holiday!$A$2:$A$101),1,[1]holiday!$A$2:$A$101)=$K10),"",IF(AND(IFERROR(IF(IF($K10&lt;EDATE(V10,$E10),$K10,EDATE(V10,$E10))=V10,"",IF($K10&lt;EDATE(V10,$E10),$K10,EDATE(V10,$E10))),"")=$K10,$H10=1),"",IFERROR(IF(IF($K10&lt;EDATE(V10,$E10),$K10,EDATE(V10,$E10))=V10,"",IF($K10&lt;EDATE(V10,$E10),$K10,EDATE(V10,$E10))),""))),"")</f>
        <v/>
      </c>
      <c r="X10" s="70" t="str">
        <f>IFERROR(IF(AND($H10=1,WORKDAY.INTL($I10,NETWORKDAYS.INTL($I10,EDATE(W10,$E11)-1,1,[1]holiday!$A$2:$A$101),1,[1]holiday!$A$2:$A$101)=$K10),"",IF(AND(IFERROR(IF(IF($K10&lt;EDATE(W10,$E10),$K10,EDATE(W10,$E10))=W10,"",IF($K10&lt;EDATE(W10,$E10),$K10,EDATE(W10,$E10))),"")=$K10,$H10=1),"",IFERROR(IF(IF($K10&lt;EDATE(W10,$E10),$K10,EDATE(W10,$E10))=W10,"",IF($K10&lt;EDATE(W10,$E10),$K10,EDATE(W10,$E10))),""))),"")</f>
        <v/>
      </c>
      <c r="Y10" s="70" t="str">
        <f>IFERROR(IF(AND($H10=1,WORKDAY.INTL($I10,NETWORKDAYS.INTL($I10,EDATE(X10,$E11)-1,1,[1]holiday!$A$2:$A$101),1,[1]holiday!$A$2:$A$101)=$K10),"",IF(AND(IFERROR(IF(IF($K10&lt;EDATE(X10,$E10),$K10,EDATE(X10,$E10))=X10,"",IF($K10&lt;EDATE(X10,$E10),$K10,EDATE(X10,$E10))),"")=$K10,$H10=1),"",IFERROR(IF(IF($K10&lt;EDATE(X10,$E10),$K10,EDATE(X10,$E10))=X10,"",IF($K10&lt;EDATE(X10,$E10),$K10,EDATE(X10,$E10))),""))),"")</f>
        <v/>
      </c>
      <c r="Z10" s="70" t="str">
        <f>IFERROR(IF(AND($H10=1,WORKDAY.INTL($I10,NETWORKDAYS.INTL($I10,EDATE(Y10,$E11)-1,1,[1]holiday!$A$2:$A$101),1,[1]holiday!$A$2:$A$101)=$K10),"",IF(AND(IFERROR(IF(IF($K10&lt;EDATE(Y10,$E10),$K10,EDATE(Y10,$E10))=Y10,"",IF($K10&lt;EDATE(Y10,$E10),$K10,EDATE(Y10,$E10))),"")=$K10,$H10=1),"",IFERROR(IF(IF($K10&lt;EDATE(Y10,$E10),$K10,EDATE(Y10,$E10))=Y10,"",IF($K10&lt;EDATE(Y10,$E10),$K10,EDATE(Y10,$E10))),""))),"")</f>
        <v/>
      </c>
      <c r="AA10" s="70" t="str">
        <f>IFERROR(IF(AND($H10=1,WORKDAY.INTL($I10,NETWORKDAYS.INTL($I10,EDATE(Z10,$E11)-1,1,[1]holiday!$A$2:$A$101),1,[1]holiday!$A$2:$A$101)=$K10),"",IF(AND(IFERROR(IF(IF($K10&lt;EDATE(Z10,$E10),$K10,EDATE(Z10,$E10))=Z10,"",IF($K10&lt;EDATE(Z10,$E10),$K10,EDATE(Z10,$E10))),"")=$K10,$H10=1),"",IFERROR(IF(IF($K10&lt;EDATE(Z10,$E10),$K10,EDATE(Z10,$E10))=Z10,"",IF($K10&lt;EDATE(Z10,$E10),$K10,EDATE(Z10,$E10))),""))),"")</f>
        <v/>
      </c>
      <c r="AB10" s="70" t="str">
        <f>IFERROR(IF(AND($H10=1,WORKDAY.INTL($I10,NETWORKDAYS.INTL($I10,EDATE(AA10,$E11)-1,1,[1]holiday!$A$2:$A$101),1,[1]holiday!$A$2:$A$101)=$K10),"",IF(AND(IFERROR(IF(IF($K10&lt;EDATE(AA10,$E10),$K10,EDATE(AA10,$E10))=AA10,"",IF($K10&lt;EDATE(AA10,$E10),$K10,EDATE(AA10,$E10))),"")=$K10,$H10=1),"",IFERROR(IF(IF($K10&lt;EDATE(AA10,$E10),$K10,EDATE(AA10,$E10))=AA10,"",IF($K10&lt;EDATE(AA10,$E10),$K10,EDATE(AA10,$E10))),""))),"")</f>
        <v/>
      </c>
      <c r="AC10" s="70" t="str">
        <f>IFERROR(IF(AND($H10=1,WORKDAY.INTL($I10,NETWORKDAYS.INTL($I10,EDATE(AB10,$E11)-1,1,[1]holiday!$A$2:$A$101),1,[1]holiday!$A$2:$A$101)=$K10),"",IF(AND(IFERROR(IF(IF($K10&lt;EDATE(AB10,$E10),$K10,EDATE(AB10,$E10))=AB10,"",IF($K10&lt;EDATE(AB10,$E10),$K10,EDATE(AB10,$E10))),"")=$K10,$H10=1),"",IFERROR(IF(IF($K10&lt;EDATE(AB10,$E10),$K10,EDATE(AB10,$E10))=AB10,"",IF($K10&lt;EDATE(AB10,$E10),$K10,EDATE(AB10,$E10))),""))),"")</f>
        <v/>
      </c>
      <c r="AD10" s="70" t="str">
        <f>IFERROR(IF(AND($H10=1,WORKDAY.INTL($I10,NETWORKDAYS.INTL($I10,EDATE(AC10,$E11)-1,1,[1]holiday!$A$2:$A$101),1,[1]holiday!$A$2:$A$101)=$K10),"",IF(AND(IFERROR(IF(IF($K10&lt;EDATE(AC10,$E10),$K10,EDATE(AC10,$E10))=AC10,"",IF($K10&lt;EDATE(AC10,$E10),$K10,EDATE(AC10,$E10))),"")=$K10,$H10=1),"",IFERROR(IF(IF($K10&lt;EDATE(AC10,$E10),$K10,EDATE(AC10,$E10))=AC10,"",IF($K10&lt;EDATE(AC10,$E10),$K10,EDATE(AC10,$E10))),""))),"")</f>
        <v/>
      </c>
      <c r="AE10" s="70" t="str">
        <f>IFERROR(IF(AND($H10=1,WORKDAY.INTL($I10,NETWORKDAYS.INTL($I10,EDATE(AD10,$E11)-1,1,[1]holiday!$A$2:$A$101),1,[1]holiday!$A$2:$A$101)=$K10),"",IF(AND(IFERROR(IF(IF($K10&lt;EDATE(AD10,$E10),$K10,EDATE(AD10,$E10))=AD10,"",IF($K10&lt;EDATE(AD10,$E10),$K10,EDATE(AD10,$E10))),"")=$K10,$H10=1),"",IFERROR(IF(IF($K10&lt;EDATE(AD10,$E10),$K10,EDATE(AD10,$E10))=AD10,"",IF($K10&lt;EDATE(AD10,$E10),$K10,EDATE(AD10,$E10))),""))),"")</f>
        <v/>
      </c>
      <c r="AF10" s="70" t="str">
        <f>IFERROR(IF(AND($H10=1,WORKDAY.INTL($I10,NETWORKDAYS.INTL($I10,EDATE(AE10,$E11)-1,1,[1]holiday!$A$2:$A$101),1,[1]holiday!$A$2:$A$101)=$K10),"",IF(AND(IFERROR(IF(IF($K10&lt;EDATE(AE10,$E10),$K10,EDATE(AE10,$E10))=AE10,"",IF($K10&lt;EDATE(AE10,$E10),$K10,EDATE(AE10,$E10))),"")=$K10,$H10=1),"",IFERROR(IF(IF($K10&lt;EDATE(AE10,$E10),$K10,EDATE(AE10,$E10))=AE10,"",IF($K10&lt;EDATE(AE10,$E10),$K10,EDATE(AE10,$E10))),""))),"")</f>
        <v/>
      </c>
      <c r="AG10" s="70" t="str">
        <f>IFERROR(IF(AND($H10=1,WORKDAY.INTL($I10,NETWORKDAYS.INTL($I10,EDATE(AF10,$E11)-1,1,[1]holiday!$A$2:$A$101),1,[1]holiday!$A$2:$A$101)=$K10),"",IF(AND(IFERROR(IF(IF($K10&lt;EDATE(AF10,$E10),$K10,EDATE(AF10,$E10))=AF10,"",IF($K10&lt;EDATE(AF10,$E10),$K10,EDATE(AF10,$E10))),"")=$K10,$H10=1),"",IFERROR(IF(IF($K10&lt;EDATE(AF10,$E10),$K10,EDATE(AF10,$E10))=AF10,"",IF($K10&lt;EDATE(AF10,$E10),$K10,EDATE(AF10,$E10))),""))),"")</f>
        <v/>
      </c>
      <c r="AH10" s="70" t="str">
        <f>IFERROR(IF(AND($H10=1,WORKDAY.INTL($I10,NETWORKDAYS.INTL($I10,EDATE(AG10,$E11)-1,1,[1]holiday!$A$2:$A$101),1,[1]holiday!$A$2:$A$101)=$K10),"",IF(AND(IFERROR(IF(IF($K10&lt;EDATE(AG10,$E10),$K10,EDATE(AG10,$E10))=AG10,"",IF($K10&lt;EDATE(AG10,$E10),$K10,EDATE(AG10,$E10))),"")=$K10,$H10=1),"",IFERROR(IF(IF($K10&lt;EDATE(AG10,$E10),$K10,EDATE(AG10,$E10))=AG10,"",IF($K10&lt;EDATE(AG10,$E10),$K10,EDATE(AG10,$E10))),""))),"")</f>
        <v/>
      </c>
      <c r="AI10" s="70"/>
      <c r="AJ10" s="25" t="str">
        <f t="shared" si="7"/>
        <v/>
      </c>
      <c r="AK10" s="25" t="str">
        <f t="shared" si="8"/>
        <v/>
      </c>
      <c r="AL10" s="25" t="str">
        <f t="shared" si="9"/>
        <v/>
      </c>
      <c r="AM10" s="25" t="str">
        <f t="shared" si="10"/>
        <v/>
      </c>
      <c r="AN10" s="25" t="str">
        <f t="shared" si="11"/>
        <v/>
      </c>
      <c r="AO10" s="25" t="str">
        <f t="shared" si="12"/>
        <v/>
      </c>
      <c r="AP10" s="25" t="str">
        <f t="shared" si="13"/>
        <v/>
      </c>
      <c r="AQ10" s="25" t="str">
        <f t="shared" si="14"/>
        <v/>
      </c>
      <c r="AR10" s="25" t="str">
        <f t="shared" si="15"/>
        <v/>
      </c>
      <c r="AS10" s="25" t="str">
        <f t="shared" si="16"/>
        <v/>
      </c>
      <c r="AT10" s="25" t="str">
        <f t="shared" si="17"/>
        <v/>
      </c>
      <c r="AU10" s="25" t="str">
        <f t="shared" si="18"/>
        <v/>
      </c>
      <c r="AV10" s="25" t="str">
        <f t="shared" si="19"/>
        <v/>
      </c>
      <c r="AW10" s="137">
        <v>42348</v>
      </c>
      <c r="AX10" s="107" t="e">
        <f t="shared" ca="1" si="21"/>
        <v>#VALUE!</v>
      </c>
      <c r="AY10" s="107" t="e">
        <f t="shared" ca="1" si="22"/>
        <v>#VALUE!</v>
      </c>
      <c r="BA10" s="25">
        <f t="shared" ca="1" si="1"/>
        <v>0</v>
      </c>
      <c r="BB10" s="25" t="e">
        <f t="shared" si="23"/>
        <v>#REF!</v>
      </c>
      <c r="BC10" s="25" t="e">
        <f t="shared" ca="1" si="24"/>
        <v>#VALUE!</v>
      </c>
      <c r="BD10" s="83" t="e">
        <f>PS!#REF!</f>
        <v>#REF!</v>
      </c>
      <c r="BE10" s="78" t="str">
        <f t="shared" ca="1" si="25"/>
        <v>Lần 0</v>
      </c>
      <c r="BF10" s="109" t="e">
        <f t="shared" ca="1" si="26"/>
        <v>#REF!</v>
      </c>
      <c r="BG10" s="109" t="e">
        <f t="shared" ca="1" si="27"/>
        <v>#VALUE!</v>
      </c>
      <c r="BH10" s="109" t="e">
        <f t="shared" ca="1" si="28"/>
        <v>#VALUE!</v>
      </c>
      <c r="BI10" s="109" t="e">
        <f t="shared" ca="1" si="29"/>
        <v>#VALUE!</v>
      </c>
      <c r="BJ10" s="109" t="e">
        <f t="shared" ca="1" si="30"/>
        <v>#VALUE!</v>
      </c>
      <c r="BK10" s="109" t="e">
        <f t="shared" ca="1" si="31"/>
        <v>#VALUE!</v>
      </c>
      <c r="BL10" s="109" t="e">
        <f t="shared" ca="1" si="32"/>
        <v>#VALUE!</v>
      </c>
      <c r="BM10" s="109" t="e">
        <f t="shared" ca="1" si="33"/>
        <v>#VALUE!</v>
      </c>
      <c r="BN10" s="109" t="e">
        <f t="shared" ca="1" si="34"/>
        <v>#VALUE!</v>
      </c>
      <c r="BO10" s="109" t="e">
        <f t="shared" ca="1" si="35"/>
        <v>#VALUE!</v>
      </c>
      <c r="BP10" s="109" t="e">
        <f t="shared" ca="1" si="36"/>
        <v>#VALUE!</v>
      </c>
      <c r="BQ10" s="109" t="e">
        <f t="shared" ca="1" si="37"/>
        <v>#VALUE!</v>
      </c>
      <c r="BR10" s="109" t="e">
        <f t="shared" ca="1" si="38"/>
        <v>#VALUE!</v>
      </c>
    </row>
    <row r="11" spans="1:70" ht="12.75" x14ac:dyDescent="0.2">
      <c r="A11" s="134" t="e">
        <f>PS!#REF!</f>
        <v>#REF!</v>
      </c>
      <c r="B11" s="83" t="e">
        <f>PS!#REF!</f>
        <v>#REF!</v>
      </c>
      <c r="C11" s="83" t="e">
        <f>PS!#REF!</f>
        <v>#REF!</v>
      </c>
      <c r="D11" s="83" t="e">
        <f>VLOOKUP(B11,CTV!$A$3:$D$1048576,4,0)</f>
        <v>#REF!</v>
      </c>
      <c r="E11" s="135">
        <v>3</v>
      </c>
      <c r="F11" s="135" t="s">
        <v>271</v>
      </c>
      <c r="G11" s="135">
        <v>20</v>
      </c>
      <c r="H11" s="135">
        <v>1</v>
      </c>
      <c r="I11" s="102" t="e">
        <f>PS!#REF!</f>
        <v>#REF!</v>
      </c>
      <c r="J11" s="83" t="e">
        <f>PS!#REF!</f>
        <v>#REF!</v>
      </c>
      <c r="K11" s="103" t="e">
        <f>PS!#REF!</f>
        <v>#REF!</v>
      </c>
      <c r="L11" s="83" t="e">
        <f t="shared" si="3"/>
        <v>#REF!</v>
      </c>
      <c r="M11" s="120" t="e">
        <f>PS!#REF!</f>
        <v>#REF!</v>
      </c>
      <c r="N11" s="83" t="e">
        <f>PS!#REF!</f>
        <v>#REF!</v>
      </c>
      <c r="O11" s="104" t="e">
        <f>PS!#REF!</f>
        <v>#REF!</v>
      </c>
      <c r="P11" s="104" t="e">
        <f t="shared" si="4"/>
        <v>#REF!</v>
      </c>
      <c r="Q11" s="104">
        <v>0</v>
      </c>
      <c r="R11" s="170" t="e">
        <f t="shared" si="5"/>
        <v>#REF!</v>
      </c>
      <c r="S11" s="130" t="e">
        <f>VLOOKUP(B11,CTV!$A$3:$K$1048576,11,0)</f>
        <v>#REF!</v>
      </c>
      <c r="T11" s="136">
        <v>0</v>
      </c>
      <c r="U11" s="136">
        <v>0</v>
      </c>
      <c r="V11" s="70" t="e">
        <f t="shared" si="6"/>
        <v>#REF!</v>
      </c>
      <c r="W11" s="70" t="str">
        <f>IFERROR(IF(AND($H11=1,WORKDAY.INTL($I11,NETWORKDAYS.INTL($I11,EDATE(V11,$E12)-1,1,[1]holiday!$A$2:$A$101),1,[1]holiday!$A$2:$A$101)=$K11),"",IF(AND(IFERROR(IF(IF($K11&lt;EDATE(V11,$E11),$K11,EDATE(V11,$E11))=V11,"",IF($K11&lt;EDATE(V11,$E11),$K11,EDATE(V11,$E11))),"")=$K11,$H11=1),"",IFERROR(IF(IF($K11&lt;EDATE(V11,$E11),$K11,EDATE(V11,$E11))=V11,"",IF($K11&lt;EDATE(V11,$E11),$K11,EDATE(V11,$E11))),""))),"")</f>
        <v/>
      </c>
      <c r="X11" s="70" t="str">
        <f>IFERROR(IF(AND($H11=1,WORKDAY.INTL($I11,NETWORKDAYS.INTL($I11,EDATE(W11,$E12)-1,1,[1]holiday!$A$2:$A$101),1,[1]holiday!$A$2:$A$101)=$K11),"",IF(AND(IFERROR(IF(IF($K11&lt;EDATE(W11,$E11),$K11,EDATE(W11,$E11))=W11,"",IF($K11&lt;EDATE(W11,$E11),$K11,EDATE(W11,$E11))),"")=$K11,$H11=1),"",IFERROR(IF(IF($K11&lt;EDATE(W11,$E11),$K11,EDATE(W11,$E11))=W11,"",IF($K11&lt;EDATE(W11,$E11),$K11,EDATE(W11,$E11))),""))),"")</f>
        <v/>
      </c>
      <c r="Y11" s="70" t="str">
        <f>IFERROR(IF(AND($H11=1,WORKDAY.INTL($I11,NETWORKDAYS.INTL($I11,EDATE(X11,$E12)-1,1,[1]holiday!$A$2:$A$101),1,[1]holiday!$A$2:$A$101)=$K11),"",IF(AND(IFERROR(IF(IF($K11&lt;EDATE(X11,$E11),$K11,EDATE(X11,$E11))=X11,"",IF($K11&lt;EDATE(X11,$E11),$K11,EDATE(X11,$E11))),"")=$K11,$H11=1),"",IFERROR(IF(IF($K11&lt;EDATE(X11,$E11),$K11,EDATE(X11,$E11))=X11,"",IF($K11&lt;EDATE(X11,$E11),$K11,EDATE(X11,$E11))),""))),"")</f>
        <v/>
      </c>
      <c r="Z11" s="70" t="str">
        <f>IFERROR(IF(AND($H11=1,WORKDAY.INTL($I11,NETWORKDAYS.INTL($I11,EDATE(Y11,$E12)-1,1,[1]holiday!$A$2:$A$101),1,[1]holiday!$A$2:$A$101)=$K11),"",IF(AND(IFERROR(IF(IF($K11&lt;EDATE(Y11,$E11),$K11,EDATE(Y11,$E11))=Y11,"",IF($K11&lt;EDATE(Y11,$E11),$K11,EDATE(Y11,$E11))),"")=$K11,$H11=1),"",IFERROR(IF(IF($K11&lt;EDATE(Y11,$E11),$K11,EDATE(Y11,$E11))=Y11,"",IF($K11&lt;EDATE(Y11,$E11),$K11,EDATE(Y11,$E11))),""))),"")</f>
        <v/>
      </c>
      <c r="AA11" s="70" t="str">
        <f>IFERROR(IF(AND($H11=1,WORKDAY.INTL($I11,NETWORKDAYS.INTL($I11,EDATE(Z11,$E12)-1,1,[1]holiday!$A$2:$A$101),1,[1]holiday!$A$2:$A$101)=$K11),"",IF(AND(IFERROR(IF(IF($K11&lt;EDATE(Z11,$E11),$K11,EDATE(Z11,$E11))=Z11,"",IF($K11&lt;EDATE(Z11,$E11),$K11,EDATE(Z11,$E11))),"")=$K11,$H11=1),"",IFERROR(IF(IF($K11&lt;EDATE(Z11,$E11),$K11,EDATE(Z11,$E11))=Z11,"",IF($K11&lt;EDATE(Z11,$E11),$K11,EDATE(Z11,$E11))),""))),"")</f>
        <v/>
      </c>
      <c r="AB11" s="70" t="str">
        <f>IFERROR(IF(AND($H11=1,WORKDAY.INTL($I11,NETWORKDAYS.INTL($I11,EDATE(AA11,$E12)-1,1,[1]holiday!$A$2:$A$101),1,[1]holiday!$A$2:$A$101)=$K11),"",IF(AND(IFERROR(IF(IF($K11&lt;EDATE(AA11,$E11),$K11,EDATE(AA11,$E11))=AA11,"",IF($K11&lt;EDATE(AA11,$E11),$K11,EDATE(AA11,$E11))),"")=$K11,$H11=1),"",IFERROR(IF(IF($K11&lt;EDATE(AA11,$E11),$K11,EDATE(AA11,$E11))=AA11,"",IF($K11&lt;EDATE(AA11,$E11),$K11,EDATE(AA11,$E11))),""))),"")</f>
        <v/>
      </c>
      <c r="AC11" s="70" t="str">
        <f>IFERROR(IF(AND($H11=1,WORKDAY.INTL($I11,NETWORKDAYS.INTL($I11,EDATE(AB11,$E12)-1,1,[1]holiday!$A$2:$A$101),1,[1]holiday!$A$2:$A$101)=$K11),"",IF(AND(IFERROR(IF(IF($K11&lt;EDATE(AB11,$E11),$K11,EDATE(AB11,$E11))=AB11,"",IF($K11&lt;EDATE(AB11,$E11),$K11,EDATE(AB11,$E11))),"")=$K11,$H11=1),"",IFERROR(IF(IF($K11&lt;EDATE(AB11,$E11),$K11,EDATE(AB11,$E11))=AB11,"",IF($K11&lt;EDATE(AB11,$E11),$K11,EDATE(AB11,$E11))),""))),"")</f>
        <v/>
      </c>
      <c r="AD11" s="70" t="str">
        <f>IFERROR(IF(AND($H11=1,WORKDAY.INTL($I11,NETWORKDAYS.INTL($I11,EDATE(AC11,$E12)-1,1,[1]holiday!$A$2:$A$101),1,[1]holiday!$A$2:$A$101)=$K11),"",IF(AND(IFERROR(IF(IF($K11&lt;EDATE(AC11,$E11),$K11,EDATE(AC11,$E11))=AC11,"",IF($K11&lt;EDATE(AC11,$E11),$K11,EDATE(AC11,$E11))),"")=$K11,$H11=1),"",IFERROR(IF(IF($K11&lt;EDATE(AC11,$E11),$K11,EDATE(AC11,$E11))=AC11,"",IF($K11&lt;EDATE(AC11,$E11),$K11,EDATE(AC11,$E11))),""))),"")</f>
        <v/>
      </c>
      <c r="AE11" s="70" t="str">
        <f>IFERROR(IF(AND($H11=1,WORKDAY.INTL($I11,NETWORKDAYS.INTL($I11,EDATE(AD11,$E12)-1,1,[1]holiday!$A$2:$A$101),1,[1]holiday!$A$2:$A$101)=$K11),"",IF(AND(IFERROR(IF(IF($K11&lt;EDATE(AD11,$E11),$K11,EDATE(AD11,$E11))=AD11,"",IF($K11&lt;EDATE(AD11,$E11),$K11,EDATE(AD11,$E11))),"")=$K11,$H11=1),"",IFERROR(IF(IF($K11&lt;EDATE(AD11,$E11),$K11,EDATE(AD11,$E11))=AD11,"",IF($K11&lt;EDATE(AD11,$E11),$K11,EDATE(AD11,$E11))),""))),"")</f>
        <v/>
      </c>
      <c r="AF11" s="70" t="str">
        <f>IFERROR(IF(AND($H11=1,WORKDAY.INTL($I11,NETWORKDAYS.INTL($I11,EDATE(AE11,$E12)-1,1,[1]holiday!$A$2:$A$101),1,[1]holiday!$A$2:$A$101)=$K11),"",IF(AND(IFERROR(IF(IF($K11&lt;EDATE(AE11,$E11),$K11,EDATE(AE11,$E11))=AE11,"",IF($K11&lt;EDATE(AE11,$E11),$K11,EDATE(AE11,$E11))),"")=$K11,$H11=1),"",IFERROR(IF(IF($K11&lt;EDATE(AE11,$E11),$K11,EDATE(AE11,$E11))=AE11,"",IF($K11&lt;EDATE(AE11,$E11),$K11,EDATE(AE11,$E11))),""))),"")</f>
        <v/>
      </c>
      <c r="AG11" s="70" t="str">
        <f>IFERROR(IF(AND($H11=1,WORKDAY.INTL($I11,NETWORKDAYS.INTL($I11,EDATE(AF11,$E12)-1,1,[1]holiday!$A$2:$A$101),1,[1]holiday!$A$2:$A$101)=$K11),"",IF(AND(IFERROR(IF(IF($K11&lt;EDATE(AF11,$E11),$K11,EDATE(AF11,$E11))=AF11,"",IF($K11&lt;EDATE(AF11,$E11),$K11,EDATE(AF11,$E11))),"")=$K11,$H11=1),"",IFERROR(IF(IF($K11&lt;EDATE(AF11,$E11),$K11,EDATE(AF11,$E11))=AF11,"",IF($K11&lt;EDATE(AF11,$E11),$K11,EDATE(AF11,$E11))),""))),"")</f>
        <v/>
      </c>
      <c r="AH11" s="70" t="str">
        <f>IFERROR(IF(AND($H11=1,WORKDAY.INTL($I11,NETWORKDAYS.INTL($I11,EDATE(AG11,$E12)-1,1,[1]holiday!$A$2:$A$101),1,[1]holiday!$A$2:$A$101)=$K11),"",IF(AND(IFERROR(IF(IF($K11&lt;EDATE(AG11,$E11),$K11,EDATE(AG11,$E11))=AG11,"",IF($K11&lt;EDATE(AG11,$E11),$K11,EDATE(AG11,$E11))),"")=$K11,$H11=1),"",IFERROR(IF(IF($K11&lt;EDATE(AG11,$E11),$K11,EDATE(AG11,$E11))=AG11,"",IF($K11&lt;EDATE(AG11,$E11),$K11,EDATE(AG11,$E11))),""))),"")</f>
        <v/>
      </c>
      <c r="AI11" s="70"/>
      <c r="AJ11" s="25" t="str">
        <f t="shared" si="7"/>
        <v/>
      </c>
      <c r="AK11" s="25" t="str">
        <f t="shared" si="8"/>
        <v/>
      </c>
      <c r="AL11" s="25" t="str">
        <f t="shared" si="9"/>
        <v/>
      </c>
      <c r="AM11" s="25" t="str">
        <f t="shared" si="10"/>
        <v/>
      </c>
      <c r="AN11" s="25" t="str">
        <f t="shared" si="11"/>
        <v/>
      </c>
      <c r="AO11" s="25" t="str">
        <f t="shared" si="12"/>
        <v/>
      </c>
      <c r="AP11" s="25" t="str">
        <f t="shared" si="13"/>
        <v/>
      </c>
      <c r="AQ11" s="25" t="str">
        <f t="shared" si="14"/>
        <v/>
      </c>
      <c r="AR11" s="25" t="str">
        <f t="shared" si="15"/>
        <v/>
      </c>
      <c r="AS11" s="25" t="str">
        <f t="shared" si="16"/>
        <v/>
      </c>
      <c r="AT11" s="25" t="str">
        <f t="shared" si="17"/>
        <v/>
      </c>
      <c r="AU11" s="25" t="str">
        <f t="shared" si="18"/>
        <v/>
      </c>
      <c r="AV11" s="25" t="str">
        <f t="shared" si="19"/>
        <v/>
      </c>
      <c r="AW11" s="137">
        <v>42348</v>
      </c>
      <c r="AX11" s="107" t="e">
        <f t="shared" ca="1" si="21"/>
        <v>#VALUE!</v>
      </c>
      <c r="AY11" s="107" t="e">
        <f t="shared" ca="1" si="22"/>
        <v>#VALUE!</v>
      </c>
      <c r="BA11" s="25">
        <f t="shared" ca="1" si="1"/>
        <v>0</v>
      </c>
      <c r="BB11" s="25" t="e">
        <f t="shared" si="23"/>
        <v>#REF!</v>
      </c>
      <c r="BC11" s="25" t="e">
        <f t="shared" ca="1" si="24"/>
        <v>#VALUE!</v>
      </c>
      <c r="BD11" s="83" t="e">
        <f>PS!#REF!</f>
        <v>#REF!</v>
      </c>
      <c r="BE11" s="78" t="str">
        <f t="shared" ca="1" si="25"/>
        <v>Lần 0</v>
      </c>
      <c r="BF11" s="109" t="e">
        <f t="shared" ca="1" si="26"/>
        <v>#REF!</v>
      </c>
      <c r="BG11" s="109" t="e">
        <f t="shared" ca="1" si="27"/>
        <v>#VALUE!</v>
      </c>
      <c r="BH11" s="109" t="e">
        <f t="shared" ca="1" si="28"/>
        <v>#VALUE!</v>
      </c>
      <c r="BI11" s="109" t="e">
        <f t="shared" ca="1" si="29"/>
        <v>#VALUE!</v>
      </c>
      <c r="BJ11" s="109" t="e">
        <f t="shared" ca="1" si="30"/>
        <v>#VALUE!</v>
      </c>
      <c r="BK11" s="109" t="e">
        <f t="shared" ca="1" si="31"/>
        <v>#VALUE!</v>
      </c>
      <c r="BL11" s="109" t="e">
        <f t="shared" ca="1" si="32"/>
        <v>#VALUE!</v>
      </c>
      <c r="BM11" s="109" t="e">
        <f t="shared" ca="1" si="33"/>
        <v>#VALUE!</v>
      </c>
      <c r="BN11" s="109" t="e">
        <f t="shared" ca="1" si="34"/>
        <v>#VALUE!</v>
      </c>
      <c r="BO11" s="109" t="e">
        <f t="shared" ca="1" si="35"/>
        <v>#VALUE!</v>
      </c>
      <c r="BP11" s="109" t="e">
        <f t="shared" ca="1" si="36"/>
        <v>#VALUE!</v>
      </c>
      <c r="BQ11" s="109" t="e">
        <f t="shared" ca="1" si="37"/>
        <v>#VALUE!</v>
      </c>
      <c r="BR11" s="109" t="e">
        <f t="shared" ca="1" si="38"/>
        <v>#VALUE!</v>
      </c>
    </row>
    <row r="12" spans="1:70" ht="12.75" x14ac:dyDescent="0.2">
      <c r="A12" s="134" t="e">
        <f>PS!#REF!</f>
        <v>#REF!</v>
      </c>
      <c r="B12" s="83" t="e">
        <f>PS!#REF!</f>
        <v>#REF!</v>
      </c>
      <c r="C12" s="83" t="e">
        <f>PS!#REF!</f>
        <v>#REF!</v>
      </c>
      <c r="D12" s="83" t="e">
        <f>VLOOKUP(B12,CTV!$A$3:$D$1048576,4,0)</f>
        <v>#REF!</v>
      </c>
      <c r="E12" s="135">
        <v>3</v>
      </c>
      <c r="F12" s="135" t="s">
        <v>271</v>
      </c>
      <c r="G12" s="135">
        <v>20</v>
      </c>
      <c r="H12" s="135">
        <v>1</v>
      </c>
      <c r="I12" s="102" t="e">
        <f>PS!#REF!</f>
        <v>#REF!</v>
      </c>
      <c r="J12" s="83" t="e">
        <f>PS!#REF!</f>
        <v>#REF!</v>
      </c>
      <c r="K12" s="103" t="e">
        <f>PS!#REF!</f>
        <v>#REF!</v>
      </c>
      <c r="L12" s="83" t="e">
        <f t="shared" si="3"/>
        <v>#REF!</v>
      </c>
      <c r="M12" s="120" t="e">
        <f>PS!#REF!</f>
        <v>#REF!</v>
      </c>
      <c r="N12" s="83" t="e">
        <f>PS!#REF!</f>
        <v>#REF!</v>
      </c>
      <c r="O12" s="104" t="e">
        <f>PS!#REF!</f>
        <v>#REF!</v>
      </c>
      <c r="P12" s="104" t="e">
        <f t="shared" si="4"/>
        <v>#REF!</v>
      </c>
      <c r="Q12" s="104">
        <v>0</v>
      </c>
      <c r="R12" s="170" t="e">
        <f t="shared" si="5"/>
        <v>#REF!</v>
      </c>
      <c r="S12" s="130" t="e">
        <f>VLOOKUP(B12,CTV!$A$3:$K$1048576,11,0)</f>
        <v>#REF!</v>
      </c>
      <c r="T12" s="136">
        <v>0</v>
      </c>
      <c r="U12" s="136">
        <v>0</v>
      </c>
      <c r="V12" s="70" t="e">
        <f t="shared" si="6"/>
        <v>#REF!</v>
      </c>
      <c r="W12" s="70" t="str">
        <f>IFERROR(IF(AND($H12=1,WORKDAY.INTL($I12,NETWORKDAYS.INTL($I12,EDATE(V12,$E13)-1,1,[1]holiday!$A$2:$A$101),1,[1]holiday!$A$2:$A$101)=$K12),"",IF(AND(IFERROR(IF(IF($K12&lt;EDATE(V12,$E12),$K12,EDATE(V12,$E12))=V12,"",IF($K12&lt;EDATE(V12,$E12),$K12,EDATE(V12,$E12))),"")=$K12,$H12=1),"",IFERROR(IF(IF($K12&lt;EDATE(V12,$E12),$K12,EDATE(V12,$E12))=V12,"",IF($K12&lt;EDATE(V12,$E12),$K12,EDATE(V12,$E12))),""))),"")</f>
        <v/>
      </c>
      <c r="X12" s="70" t="str">
        <f>IFERROR(IF(AND($H12=1,WORKDAY.INTL($I12,NETWORKDAYS.INTL($I12,EDATE(W12,$E13)-1,1,[1]holiday!$A$2:$A$101),1,[1]holiday!$A$2:$A$101)=$K12),"",IF(AND(IFERROR(IF(IF($K12&lt;EDATE(W12,$E12),$K12,EDATE(W12,$E12))=W12,"",IF($K12&lt;EDATE(W12,$E12),$K12,EDATE(W12,$E12))),"")=$K12,$H12=1),"",IFERROR(IF(IF($K12&lt;EDATE(W12,$E12),$K12,EDATE(W12,$E12))=W12,"",IF($K12&lt;EDATE(W12,$E12),$K12,EDATE(W12,$E12))),""))),"")</f>
        <v/>
      </c>
      <c r="Y12" s="70" t="str">
        <f>IFERROR(IF(AND($H12=1,WORKDAY.INTL($I12,NETWORKDAYS.INTL($I12,EDATE(X12,$E13)-1,1,[1]holiday!$A$2:$A$101),1,[1]holiday!$A$2:$A$101)=$K12),"",IF(AND(IFERROR(IF(IF($K12&lt;EDATE(X12,$E12),$K12,EDATE(X12,$E12))=X12,"",IF($K12&lt;EDATE(X12,$E12),$K12,EDATE(X12,$E12))),"")=$K12,$H12=1),"",IFERROR(IF(IF($K12&lt;EDATE(X12,$E12),$K12,EDATE(X12,$E12))=X12,"",IF($K12&lt;EDATE(X12,$E12),$K12,EDATE(X12,$E12))),""))),"")</f>
        <v/>
      </c>
      <c r="Z12" s="70" t="str">
        <f>IFERROR(IF(AND($H12=1,WORKDAY.INTL($I12,NETWORKDAYS.INTL($I12,EDATE(Y12,$E13)-1,1,[1]holiday!$A$2:$A$101),1,[1]holiday!$A$2:$A$101)=$K12),"",IF(AND(IFERROR(IF(IF($K12&lt;EDATE(Y12,$E12),$K12,EDATE(Y12,$E12))=Y12,"",IF($K12&lt;EDATE(Y12,$E12),$K12,EDATE(Y12,$E12))),"")=$K12,$H12=1),"",IFERROR(IF(IF($K12&lt;EDATE(Y12,$E12),$K12,EDATE(Y12,$E12))=Y12,"",IF($K12&lt;EDATE(Y12,$E12),$K12,EDATE(Y12,$E12))),""))),"")</f>
        <v/>
      </c>
      <c r="AA12" s="70" t="str">
        <f>IFERROR(IF(AND($H12=1,WORKDAY.INTL($I12,NETWORKDAYS.INTL($I12,EDATE(Z12,$E13)-1,1,[1]holiday!$A$2:$A$101),1,[1]holiday!$A$2:$A$101)=$K12),"",IF(AND(IFERROR(IF(IF($K12&lt;EDATE(Z12,$E12),$K12,EDATE(Z12,$E12))=Z12,"",IF($K12&lt;EDATE(Z12,$E12),$K12,EDATE(Z12,$E12))),"")=$K12,$H12=1),"",IFERROR(IF(IF($K12&lt;EDATE(Z12,$E12),$K12,EDATE(Z12,$E12))=Z12,"",IF($K12&lt;EDATE(Z12,$E12),$K12,EDATE(Z12,$E12))),""))),"")</f>
        <v/>
      </c>
      <c r="AB12" s="70" t="str">
        <f>IFERROR(IF(AND($H12=1,WORKDAY.INTL($I12,NETWORKDAYS.INTL($I12,EDATE(AA12,$E13)-1,1,[1]holiday!$A$2:$A$101),1,[1]holiday!$A$2:$A$101)=$K12),"",IF(AND(IFERROR(IF(IF($K12&lt;EDATE(AA12,$E12),$K12,EDATE(AA12,$E12))=AA12,"",IF($K12&lt;EDATE(AA12,$E12),$K12,EDATE(AA12,$E12))),"")=$K12,$H12=1),"",IFERROR(IF(IF($K12&lt;EDATE(AA12,$E12),$K12,EDATE(AA12,$E12))=AA12,"",IF($K12&lt;EDATE(AA12,$E12),$K12,EDATE(AA12,$E12))),""))),"")</f>
        <v/>
      </c>
      <c r="AC12" s="70" t="str">
        <f>IFERROR(IF(AND($H12=1,WORKDAY.INTL($I12,NETWORKDAYS.INTL($I12,EDATE(AB12,$E13)-1,1,[1]holiday!$A$2:$A$101),1,[1]holiday!$A$2:$A$101)=$K12),"",IF(AND(IFERROR(IF(IF($K12&lt;EDATE(AB12,$E12),$K12,EDATE(AB12,$E12))=AB12,"",IF($K12&lt;EDATE(AB12,$E12),$K12,EDATE(AB12,$E12))),"")=$K12,$H12=1),"",IFERROR(IF(IF($K12&lt;EDATE(AB12,$E12),$K12,EDATE(AB12,$E12))=AB12,"",IF($K12&lt;EDATE(AB12,$E12),$K12,EDATE(AB12,$E12))),""))),"")</f>
        <v/>
      </c>
      <c r="AD12" s="70" t="str">
        <f>IFERROR(IF(AND($H12=1,WORKDAY.INTL($I12,NETWORKDAYS.INTL($I12,EDATE(AC12,$E13)-1,1,[1]holiday!$A$2:$A$101),1,[1]holiday!$A$2:$A$101)=$K12),"",IF(AND(IFERROR(IF(IF($K12&lt;EDATE(AC12,$E12),$K12,EDATE(AC12,$E12))=AC12,"",IF($K12&lt;EDATE(AC12,$E12),$K12,EDATE(AC12,$E12))),"")=$K12,$H12=1),"",IFERROR(IF(IF($K12&lt;EDATE(AC12,$E12),$K12,EDATE(AC12,$E12))=AC12,"",IF($K12&lt;EDATE(AC12,$E12),$K12,EDATE(AC12,$E12))),""))),"")</f>
        <v/>
      </c>
      <c r="AE12" s="70" t="str">
        <f>IFERROR(IF(AND($H12=1,WORKDAY.INTL($I12,NETWORKDAYS.INTL($I12,EDATE(AD12,$E13)-1,1,[1]holiday!$A$2:$A$101),1,[1]holiday!$A$2:$A$101)=$K12),"",IF(AND(IFERROR(IF(IF($K12&lt;EDATE(AD12,$E12),$K12,EDATE(AD12,$E12))=AD12,"",IF($K12&lt;EDATE(AD12,$E12),$K12,EDATE(AD12,$E12))),"")=$K12,$H12=1),"",IFERROR(IF(IF($K12&lt;EDATE(AD12,$E12),$K12,EDATE(AD12,$E12))=AD12,"",IF($K12&lt;EDATE(AD12,$E12),$K12,EDATE(AD12,$E12))),""))),"")</f>
        <v/>
      </c>
      <c r="AF12" s="70" t="str">
        <f>IFERROR(IF(AND($H12=1,WORKDAY.INTL($I12,NETWORKDAYS.INTL($I12,EDATE(AE12,$E13)-1,1,[1]holiday!$A$2:$A$101),1,[1]holiday!$A$2:$A$101)=$K12),"",IF(AND(IFERROR(IF(IF($K12&lt;EDATE(AE12,$E12),$K12,EDATE(AE12,$E12))=AE12,"",IF($K12&lt;EDATE(AE12,$E12),$K12,EDATE(AE12,$E12))),"")=$K12,$H12=1),"",IFERROR(IF(IF($K12&lt;EDATE(AE12,$E12),$K12,EDATE(AE12,$E12))=AE12,"",IF($K12&lt;EDATE(AE12,$E12),$K12,EDATE(AE12,$E12))),""))),"")</f>
        <v/>
      </c>
      <c r="AG12" s="70" t="str">
        <f>IFERROR(IF(AND($H12=1,WORKDAY.INTL($I12,NETWORKDAYS.INTL($I12,EDATE(AF12,$E13)-1,1,[1]holiday!$A$2:$A$101),1,[1]holiday!$A$2:$A$101)=$K12),"",IF(AND(IFERROR(IF(IF($K12&lt;EDATE(AF12,$E12),$K12,EDATE(AF12,$E12))=AF12,"",IF($K12&lt;EDATE(AF12,$E12),$K12,EDATE(AF12,$E12))),"")=$K12,$H12=1),"",IFERROR(IF(IF($K12&lt;EDATE(AF12,$E12),$K12,EDATE(AF12,$E12))=AF12,"",IF($K12&lt;EDATE(AF12,$E12),$K12,EDATE(AF12,$E12))),""))),"")</f>
        <v/>
      </c>
      <c r="AH12" s="70" t="str">
        <f>IFERROR(IF(AND($H12=1,WORKDAY.INTL($I12,NETWORKDAYS.INTL($I12,EDATE(AG12,$E13)-1,1,[1]holiday!$A$2:$A$101),1,[1]holiday!$A$2:$A$101)=$K12),"",IF(AND(IFERROR(IF(IF($K12&lt;EDATE(AG12,$E12),$K12,EDATE(AG12,$E12))=AG12,"",IF($K12&lt;EDATE(AG12,$E12),$K12,EDATE(AG12,$E12))),"")=$K12,$H12=1),"",IFERROR(IF(IF($K12&lt;EDATE(AG12,$E12),$K12,EDATE(AG12,$E12))=AG12,"",IF($K12&lt;EDATE(AG12,$E12),$K12,EDATE(AG12,$E12))),""))),"")</f>
        <v/>
      </c>
      <c r="AI12" s="70"/>
      <c r="AJ12" s="25" t="str">
        <f t="shared" si="7"/>
        <v/>
      </c>
      <c r="AK12" s="25" t="str">
        <f t="shared" si="8"/>
        <v/>
      </c>
      <c r="AL12" s="25" t="str">
        <f t="shared" si="9"/>
        <v/>
      </c>
      <c r="AM12" s="25" t="str">
        <f t="shared" si="10"/>
        <v/>
      </c>
      <c r="AN12" s="25" t="str">
        <f t="shared" si="11"/>
        <v/>
      </c>
      <c r="AO12" s="25" t="str">
        <f t="shared" si="12"/>
        <v/>
      </c>
      <c r="AP12" s="25" t="str">
        <f t="shared" si="13"/>
        <v/>
      </c>
      <c r="AQ12" s="25" t="str">
        <f t="shared" si="14"/>
        <v/>
      </c>
      <c r="AR12" s="25" t="str">
        <f t="shared" si="15"/>
        <v/>
      </c>
      <c r="AS12" s="25" t="str">
        <f t="shared" si="16"/>
        <v/>
      </c>
      <c r="AT12" s="25" t="str">
        <f t="shared" si="17"/>
        <v/>
      </c>
      <c r="AU12" s="25" t="str">
        <f t="shared" si="18"/>
        <v/>
      </c>
      <c r="AV12" s="25" t="str">
        <f t="shared" si="19"/>
        <v/>
      </c>
      <c r="AW12" s="137">
        <v>42348</v>
      </c>
      <c r="AX12" s="107" t="e">
        <f t="shared" ca="1" si="21"/>
        <v>#VALUE!</v>
      </c>
      <c r="AY12" s="107" t="e">
        <f t="shared" ca="1" si="22"/>
        <v>#VALUE!</v>
      </c>
      <c r="BA12" s="25">
        <f t="shared" ca="1" si="1"/>
        <v>0</v>
      </c>
      <c r="BB12" s="25" t="e">
        <f t="shared" si="23"/>
        <v>#REF!</v>
      </c>
      <c r="BC12" s="25" t="e">
        <f t="shared" ca="1" si="24"/>
        <v>#VALUE!</v>
      </c>
      <c r="BD12" s="83" t="e">
        <f>PS!#REF!</f>
        <v>#REF!</v>
      </c>
      <c r="BE12" s="78" t="str">
        <f t="shared" ca="1" si="25"/>
        <v>Lần 0</v>
      </c>
      <c r="BF12" s="109" t="e">
        <f t="shared" ca="1" si="26"/>
        <v>#REF!</v>
      </c>
      <c r="BG12" s="109" t="e">
        <f t="shared" ca="1" si="27"/>
        <v>#VALUE!</v>
      </c>
      <c r="BH12" s="109" t="e">
        <f t="shared" ca="1" si="28"/>
        <v>#VALUE!</v>
      </c>
      <c r="BI12" s="109" t="e">
        <f t="shared" ca="1" si="29"/>
        <v>#VALUE!</v>
      </c>
      <c r="BJ12" s="109" t="e">
        <f t="shared" ca="1" si="30"/>
        <v>#VALUE!</v>
      </c>
      <c r="BK12" s="109" t="e">
        <f t="shared" ca="1" si="31"/>
        <v>#VALUE!</v>
      </c>
      <c r="BL12" s="109" t="e">
        <f t="shared" ca="1" si="32"/>
        <v>#VALUE!</v>
      </c>
      <c r="BM12" s="109" t="e">
        <f t="shared" ca="1" si="33"/>
        <v>#VALUE!</v>
      </c>
      <c r="BN12" s="109" t="e">
        <f t="shared" ca="1" si="34"/>
        <v>#VALUE!</v>
      </c>
      <c r="BO12" s="109" t="e">
        <f t="shared" ca="1" si="35"/>
        <v>#VALUE!</v>
      </c>
      <c r="BP12" s="109" t="e">
        <f t="shared" ca="1" si="36"/>
        <v>#VALUE!</v>
      </c>
      <c r="BQ12" s="109" t="e">
        <f t="shared" ca="1" si="37"/>
        <v>#VALUE!</v>
      </c>
      <c r="BR12" s="109" t="e">
        <f t="shared" ca="1" si="38"/>
        <v>#VALUE!</v>
      </c>
    </row>
    <row r="13" spans="1:70" ht="12.75" x14ac:dyDescent="0.2">
      <c r="A13" s="134" t="e">
        <f>PS!#REF!</f>
        <v>#REF!</v>
      </c>
      <c r="B13" s="83" t="e">
        <f>PS!#REF!</f>
        <v>#REF!</v>
      </c>
      <c r="C13" s="83" t="e">
        <f>PS!#REF!</f>
        <v>#REF!</v>
      </c>
      <c r="D13" s="83" t="e">
        <f>VLOOKUP(B13,CTV!$A$3:$D$1048576,4,0)</f>
        <v>#REF!</v>
      </c>
      <c r="E13" s="135">
        <v>3</v>
      </c>
      <c r="F13" s="135" t="s">
        <v>271</v>
      </c>
      <c r="G13" s="135">
        <v>20</v>
      </c>
      <c r="H13" s="135">
        <v>1</v>
      </c>
      <c r="I13" s="102" t="e">
        <f>PS!#REF!</f>
        <v>#REF!</v>
      </c>
      <c r="J13" s="83" t="e">
        <f>PS!#REF!</f>
        <v>#REF!</v>
      </c>
      <c r="K13" s="103" t="e">
        <f>PS!#REF!</f>
        <v>#REF!</v>
      </c>
      <c r="L13" s="83" t="e">
        <f t="shared" si="3"/>
        <v>#REF!</v>
      </c>
      <c r="M13" s="120" t="e">
        <f>PS!#REF!</f>
        <v>#REF!</v>
      </c>
      <c r="N13" s="83" t="e">
        <f>PS!#REF!</f>
        <v>#REF!</v>
      </c>
      <c r="O13" s="104" t="e">
        <f>PS!#REF!</f>
        <v>#REF!</v>
      </c>
      <c r="P13" s="104" t="e">
        <f t="shared" si="4"/>
        <v>#REF!</v>
      </c>
      <c r="Q13" s="104">
        <v>0</v>
      </c>
      <c r="R13" s="170" t="e">
        <f t="shared" si="5"/>
        <v>#REF!</v>
      </c>
      <c r="S13" s="130" t="e">
        <f>VLOOKUP(B13,CTV!$A$3:$K$1048576,11,0)</f>
        <v>#REF!</v>
      </c>
      <c r="T13" s="136">
        <v>0</v>
      </c>
      <c r="U13" s="136">
        <v>0</v>
      </c>
      <c r="V13" s="70" t="e">
        <f t="shared" si="6"/>
        <v>#REF!</v>
      </c>
      <c r="W13" s="70" t="str">
        <f>IFERROR(IF(AND($H13=1,WORKDAY.INTL($I13,NETWORKDAYS.INTL($I13,EDATE(V13,$E14)-1,1,[1]holiday!$A$2:$A$101),1,[1]holiday!$A$2:$A$101)=$K13),"",IF(AND(IFERROR(IF(IF($K13&lt;EDATE(V13,$E13),$K13,EDATE(V13,$E13))=V13,"",IF($K13&lt;EDATE(V13,$E13),$K13,EDATE(V13,$E13))),"")=$K13,$H13=1),"",IFERROR(IF(IF($K13&lt;EDATE(V13,$E13),$K13,EDATE(V13,$E13))=V13,"",IF($K13&lt;EDATE(V13,$E13),$K13,EDATE(V13,$E13))),""))),"")</f>
        <v/>
      </c>
      <c r="X13" s="70" t="str">
        <f>IFERROR(IF(AND($H13=1,WORKDAY.INTL($I13,NETWORKDAYS.INTL($I13,EDATE(W13,$E14)-1,1,[1]holiday!$A$2:$A$101),1,[1]holiday!$A$2:$A$101)=$K13),"",IF(AND(IFERROR(IF(IF($K13&lt;EDATE(W13,$E13),$K13,EDATE(W13,$E13))=W13,"",IF($K13&lt;EDATE(W13,$E13),$K13,EDATE(W13,$E13))),"")=$K13,$H13=1),"",IFERROR(IF(IF($K13&lt;EDATE(W13,$E13),$K13,EDATE(W13,$E13))=W13,"",IF($K13&lt;EDATE(W13,$E13),$K13,EDATE(W13,$E13))),""))),"")</f>
        <v/>
      </c>
      <c r="Y13" s="70" t="str">
        <f>IFERROR(IF(AND($H13=1,WORKDAY.INTL($I13,NETWORKDAYS.INTL($I13,EDATE(X13,$E14)-1,1,[1]holiday!$A$2:$A$101),1,[1]holiday!$A$2:$A$101)=$K13),"",IF(AND(IFERROR(IF(IF($K13&lt;EDATE(X13,$E13),$K13,EDATE(X13,$E13))=X13,"",IF($K13&lt;EDATE(X13,$E13),$K13,EDATE(X13,$E13))),"")=$K13,$H13=1),"",IFERROR(IF(IF($K13&lt;EDATE(X13,$E13),$K13,EDATE(X13,$E13))=X13,"",IF($K13&lt;EDATE(X13,$E13),$K13,EDATE(X13,$E13))),""))),"")</f>
        <v/>
      </c>
      <c r="Z13" s="70" t="str">
        <f>IFERROR(IF(AND($H13=1,WORKDAY.INTL($I13,NETWORKDAYS.INTL($I13,EDATE(Y13,$E14)-1,1,[1]holiday!$A$2:$A$101),1,[1]holiday!$A$2:$A$101)=$K13),"",IF(AND(IFERROR(IF(IF($K13&lt;EDATE(Y13,$E13),$K13,EDATE(Y13,$E13))=Y13,"",IF($K13&lt;EDATE(Y13,$E13),$K13,EDATE(Y13,$E13))),"")=$K13,$H13=1),"",IFERROR(IF(IF($K13&lt;EDATE(Y13,$E13),$K13,EDATE(Y13,$E13))=Y13,"",IF($K13&lt;EDATE(Y13,$E13),$K13,EDATE(Y13,$E13))),""))),"")</f>
        <v/>
      </c>
      <c r="AA13" s="70" t="str">
        <f>IFERROR(IF(AND($H13=1,WORKDAY.INTL($I13,NETWORKDAYS.INTL($I13,EDATE(Z13,$E14)-1,1,[1]holiday!$A$2:$A$101),1,[1]holiday!$A$2:$A$101)=$K13),"",IF(AND(IFERROR(IF(IF($K13&lt;EDATE(Z13,$E13),$K13,EDATE(Z13,$E13))=Z13,"",IF($K13&lt;EDATE(Z13,$E13),$K13,EDATE(Z13,$E13))),"")=$K13,$H13=1),"",IFERROR(IF(IF($K13&lt;EDATE(Z13,$E13),$K13,EDATE(Z13,$E13))=Z13,"",IF($K13&lt;EDATE(Z13,$E13),$K13,EDATE(Z13,$E13))),""))),"")</f>
        <v/>
      </c>
      <c r="AB13" s="70" t="str">
        <f>IFERROR(IF(AND($H13=1,WORKDAY.INTL($I13,NETWORKDAYS.INTL($I13,EDATE(AA13,$E14)-1,1,[1]holiday!$A$2:$A$101),1,[1]holiday!$A$2:$A$101)=$K13),"",IF(AND(IFERROR(IF(IF($K13&lt;EDATE(AA13,$E13),$K13,EDATE(AA13,$E13))=AA13,"",IF($K13&lt;EDATE(AA13,$E13),$K13,EDATE(AA13,$E13))),"")=$K13,$H13=1),"",IFERROR(IF(IF($K13&lt;EDATE(AA13,$E13),$K13,EDATE(AA13,$E13))=AA13,"",IF($K13&lt;EDATE(AA13,$E13),$K13,EDATE(AA13,$E13))),""))),"")</f>
        <v/>
      </c>
      <c r="AC13" s="70" t="str">
        <f>IFERROR(IF(AND($H13=1,WORKDAY.INTL($I13,NETWORKDAYS.INTL($I13,EDATE(AB13,$E14)-1,1,[1]holiday!$A$2:$A$101),1,[1]holiday!$A$2:$A$101)=$K13),"",IF(AND(IFERROR(IF(IF($K13&lt;EDATE(AB13,$E13),$K13,EDATE(AB13,$E13))=AB13,"",IF($K13&lt;EDATE(AB13,$E13),$K13,EDATE(AB13,$E13))),"")=$K13,$H13=1),"",IFERROR(IF(IF($K13&lt;EDATE(AB13,$E13),$K13,EDATE(AB13,$E13))=AB13,"",IF($K13&lt;EDATE(AB13,$E13),$K13,EDATE(AB13,$E13))),""))),"")</f>
        <v/>
      </c>
      <c r="AD13" s="70" t="str">
        <f>IFERROR(IF(AND($H13=1,WORKDAY.INTL($I13,NETWORKDAYS.INTL($I13,EDATE(AC13,$E14)-1,1,[1]holiday!$A$2:$A$101),1,[1]holiday!$A$2:$A$101)=$K13),"",IF(AND(IFERROR(IF(IF($K13&lt;EDATE(AC13,$E13),$K13,EDATE(AC13,$E13))=AC13,"",IF($K13&lt;EDATE(AC13,$E13),$K13,EDATE(AC13,$E13))),"")=$K13,$H13=1),"",IFERROR(IF(IF($K13&lt;EDATE(AC13,$E13),$K13,EDATE(AC13,$E13))=AC13,"",IF($K13&lt;EDATE(AC13,$E13),$K13,EDATE(AC13,$E13))),""))),"")</f>
        <v/>
      </c>
      <c r="AE13" s="70" t="str">
        <f>IFERROR(IF(AND($H13=1,WORKDAY.INTL($I13,NETWORKDAYS.INTL($I13,EDATE(AD13,$E14)-1,1,[1]holiday!$A$2:$A$101),1,[1]holiday!$A$2:$A$101)=$K13),"",IF(AND(IFERROR(IF(IF($K13&lt;EDATE(AD13,$E13),$K13,EDATE(AD13,$E13))=AD13,"",IF($K13&lt;EDATE(AD13,$E13),$K13,EDATE(AD13,$E13))),"")=$K13,$H13=1),"",IFERROR(IF(IF($K13&lt;EDATE(AD13,$E13),$K13,EDATE(AD13,$E13))=AD13,"",IF($K13&lt;EDATE(AD13,$E13),$K13,EDATE(AD13,$E13))),""))),"")</f>
        <v/>
      </c>
      <c r="AF13" s="70" t="str">
        <f>IFERROR(IF(AND($H13=1,WORKDAY.INTL($I13,NETWORKDAYS.INTL($I13,EDATE(AE13,$E14)-1,1,[1]holiday!$A$2:$A$101),1,[1]holiday!$A$2:$A$101)=$K13),"",IF(AND(IFERROR(IF(IF($K13&lt;EDATE(AE13,$E13),$K13,EDATE(AE13,$E13))=AE13,"",IF($K13&lt;EDATE(AE13,$E13),$K13,EDATE(AE13,$E13))),"")=$K13,$H13=1),"",IFERROR(IF(IF($K13&lt;EDATE(AE13,$E13),$K13,EDATE(AE13,$E13))=AE13,"",IF($K13&lt;EDATE(AE13,$E13),$K13,EDATE(AE13,$E13))),""))),"")</f>
        <v/>
      </c>
      <c r="AG13" s="70" t="str">
        <f>IFERROR(IF(AND($H13=1,WORKDAY.INTL($I13,NETWORKDAYS.INTL($I13,EDATE(AF13,$E14)-1,1,[1]holiday!$A$2:$A$101),1,[1]holiday!$A$2:$A$101)=$K13),"",IF(AND(IFERROR(IF(IF($K13&lt;EDATE(AF13,$E13),$K13,EDATE(AF13,$E13))=AF13,"",IF($K13&lt;EDATE(AF13,$E13),$K13,EDATE(AF13,$E13))),"")=$K13,$H13=1),"",IFERROR(IF(IF($K13&lt;EDATE(AF13,$E13),$K13,EDATE(AF13,$E13))=AF13,"",IF($K13&lt;EDATE(AF13,$E13),$K13,EDATE(AF13,$E13))),""))),"")</f>
        <v/>
      </c>
      <c r="AH13" s="70" t="str">
        <f>IFERROR(IF(AND($H13=1,WORKDAY.INTL($I13,NETWORKDAYS.INTL($I13,EDATE(AG13,$E14)-1,1,[1]holiday!$A$2:$A$101),1,[1]holiday!$A$2:$A$101)=$K13),"",IF(AND(IFERROR(IF(IF($K13&lt;EDATE(AG13,$E13),$K13,EDATE(AG13,$E13))=AG13,"",IF($K13&lt;EDATE(AG13,$E13),$K13,EDATE(AG13,$E13))),"")=$K13,$H13=1),"",IFERROR(IF(IF($K13&lt;EDATE(AG13,$E13),$K13,EDATE(AG13,$E13))=AG13,"",IF($K13&lt;EDATE(AG13,$E13),$K13,EDATE(AG13,$E13))),""))),"")</f>
        <v/>
      </c>
      <c r="AI13" s="70"/>
      <c r="AJ13" s="25" t="str">
        <f t="shared" si="7"/>
        <v/>
      </c>
      <c r="AK13" s="25" t="str">
        <f t="shared" si="8"/>
        <v/>
      </c>
      <c r="AL13" s="25" t="str">
        <f t="shared" si="9"/>
        <v/>
      </c>
      <c r="AM13" s="25" t="str">
        <f t="shared" si="10"/>
        <v/>
      </c>
      <c r="AN13" s="25" t="str">
        <f t="shared" si="11"/>
        <v/>
      </c>
      <c r="AO13" s="25" t="str">
        <f t="shared" si="12"/>
        <v/>
      </c>
      <c r="AP13" s="25" t="str">
        <f t="shared" si="13"/>
        <v/>
      </c>
      <c r="AQ13" s="25" t="str">
        <f t="shared" si="14"/>
        <v/>
      </c>
      <c r="AR13" s="25" t="str">
        <f t="shared" si="15"/>
        <v/>
      </c>
      <c r="AS13" s="25" t="str">
        <f t="shared" si="16"/>
        <v/>
      </c>
      <c r="AT13" s="25" t="str">
        <f t="shared" si="17"/>
        <v/>
      </c>
      <c r="AU13" s="25" t="str">
        <f t="shared" si="18"/>
        <v/>
      </c>
      <c r="AV13" s="25" t="str">
        <f t="shared" si="19"/>
        <v/>
      </c>
      <c r="AW13" s="137">
        <v>42348</v>
      </c>
      <c r="AX13" s="107" t="e">
        <f t="shared" ca="1" si="21"/>
        <v>#VALUE!</v>
      </c>
      <c r="AY13" s="107" t="e">
        <f t="shared" ca="1" si="22"/>
        <v>#VALUE!</v>
      </c>
      <c r="BA13" s="25">
        <f t="shared" ca="1" si="1"/>
        <v>0</v>
      </c>
      <c r="BB13" s="25" t="e">
        <f t="shared" si="23"/>
        <v>#REF!</v>
      </c>
      <c r="BC13" s="25" t="e">
        <f t="shared" ca="1" si="24"/>
        <v>#VALUE!</v>
      </c>
      <c r="BD13" s="83" t="e">
        <f>PS!#REF!</f>
        <v>#REF!</v>
      </c>
      <c r="BE13" s="78" t="str">
        <f t="shared" ca="1" si="25"/>
        <v>Lần 0</v>
      </c>
      <c r="BF13" s="109" t="e">
        <f t="shared" ca="1" si="26"/>
        <v>#REF!</v>
      </c>
      <c r="BG13" s="109" t="e">
        <f t="shared" ca="1" si="27"/>
        <v>#VALUE!</v>
      </c>
      <c r="BH13" s="109" t="e">
        <f t="shared" ca="1" si="28"/>
        <v>#VALUE!</v>
      </c>
      <c r="BI13" s="109" t="e">
        <f t="shared" ca="1" si="29"/>
        <v>#VALUE!</v>
      </c>
      <c r="BJ13" s="109" t="e">
        <f t="shared" ca="1" si="30"/>
        <v>#VALUE!</v>
      </c>
      <c r="BK13" s="109" t="e">
        <f t="shared" ca="1" si="31"/>
        <v>#VALUE!</v>
      </c>
      <c r="BL13" s="109" t="e">
        <f t="shared" ca="1" si="32"/>
        <v>#VALUE!</v>
      </c>
      <c r="BM13" s="109" t="e">
        <f t="shared" ca="1" si="33"/>
        <v>#VALUE!</v>
      </c>
      <c r="BN13" s="109" t="e">
        <f t="shared" ca="1" si="34"/>
        <v>#VALUE!</v>
      </c>
      <c r="BO13" s="109" t="e">
        <f t="shared" ca="1" si="35"/>
        <v>#VALUE!</v>
      </c>
      <c r="BP13" s="109" t="e">
        <f t="shared" ca="1" si="36"/>
        <v>#VALUE!</v>
      </c>
      <c r="BQ13" s="109" t="e">
        <f t="shared" ca="1" si="37"/>
        <v>#VALUE!</v>
      </c>
      <c r="BR13" s="109" t="e">
        <f t="shared" ca="1" si="38"/>
        <v>#VALUE!</v>
      </c>
    </row>
    <row r="14" spans="1:70" ht="12.75" x14ac:dyDescent="0.2">
      <c r="A14" s="134" t="e">
        <f>PS!#REF!</f>
        <v>#REF!</v>
      </c>
      <c r="B14" s="83" t="e">
        <f>PS!#REF!</f>
        <v>#REF!</v>
      </c>
      <c r="C14" s="83" t="e">
        <f>PS!#REF!</f>
        <v>#REF!</v>
      </c>
      <c r="D14" s="83" t="e">
        <f>VLOOKUP(B14,CTV!$A$3:$D$1048576,4,0)</f>
        <v>#REF!</v>
      </c>
      <c r="E14" s="135">
        <v>3</v>
      </c>
      <c r="F14" s="135" t="s">
        <v>271</v>
      </c>
      <c r="G14" s="135">
        <v>20</v>
      </c>
      <c r="H14" s="135">
        <v>1</v>
      </c>
      <c r="I14" s="102" t="e">
        <f>PS!#REF!</f>
        <v>#REF!</v>
      </c>
      <c r="J14" s="83" t="e">
        <f>PS!#REF!</f>
        <v>#REF!</v>
      </c>
      <c r="K14" s="103" t="e">
        <f>PS!#REF!</f>
        <v>#REF!</v>
      </c>
      <c r="L14" s="83" t="e">
        <f t="shared" si="3"/>
        <v>#REF!</v>
      </c>
      <c r="M14" s="120" t="e">
        <f>PS!#REF!</f>
        <v>#REF!</v>
      </c>
      <c r="N14" s="83" t="e">
        <f>PS!#REF!</f>
        <v>#REF!</v>
      </c>
      <c r="O14" s="104" t="e">
        <f>PS!#REF!</f>
        <v>#REF!</v>
      </c>
      <c r="P14" s="104" t="e">
        <f t="shared" si="4"/>
        <v>#REF!</v>
      </c>
      <c r="Q14" s="104">
        <v>0</v>
      </c>
      <c r="R14" s="170" t="e">
        <f t="shared" si="5"/>
        <v>#REF!</v>
      </c>
      <c r="S14" s="130" t="e">
        <f>VLOOKUP(B14,CTV!$A$3:$K$1048576,11,0)</f>
        <v>#REF!</v>
      </c>
      <c r="T14" s="136">
        <v>0</v>
      </c>
      <c r="U14" s="136">
        <v>0</v>
      </c>
      <c r="V14" s="70" t="e">
        <f t="shared" si="6"/>
        <v>#REF!</v>
      </c>
      <c r="W14" s="70" t="str">
        <f>IFERROR(IF(AND($H14=1,WORKDAY.INTL($I14,NETWORKDAYS.INTL($I14,EDATE(V14,$E15)-1,1,[1]holiday!$A$2:$A$101),1,[1]holiday!$A$2:$A$101)=$K14),"",IF(AND(IFERROR(IF(IF($K14&lt;EDATE(V14,$E14),$K14,EDATE(V14,$E14))=V14,"",IF($K14&lt;EDATE(V14,$E14),$K14,EDATE(V14,$E14))),"")=$K14,$H14=1),"",IFERROR(IF(IF($K14&lt;EDATE(V14,$E14),$K14,EDATE(V14,$E14))=V14,"",IF($K14&lt;EDATE(V14,$E14),$K14,EDATE(V14,$E14))),""))),"")</f>
        <v/>
      </c>
      <c r="X14" s="70" t="str">
        <f>IFERROR(IF(AND($H14=1,WORKDAY.INTL($I14,NETWORKDAYS.INTL($I14,EDATE(W14,$E15)-1,1,[1]holiday!$A$2:$A$101),1,[1]holiday!$A$2:$A$101)=$K14),"",IF(AND(IFERROR(IF(IF($K14&lt;EDATE(W14,$E14),$K14,EDATE(W14,$E14))=W14,"",IF($K14&lt;EDATE(W14,$E14),$K14,EDATE(W14,$E14))),"")=$K14,$H14=1),"",IFERROR(IF(IF($K14&lt;EDATE(W14,$E14),$K14,EDATE(W14,$E14))=W14,"",IF($K14&lt;EDATE(W14,$E14),$K14,EDATE(W14,$E14))),""))),"")</f>
        <v/>
      </c>
      <c r="Y14" s="70" t="str">
        <f>IFERROR(IF(AND($H14=1,WORKDAY.INTL($I14,NETWORKDAYS.INTL($I14,EDATE(X14,$E15)-1,1,[1]holiday!$A$2:$A$101),1,[1]holiday!$A$2:$A$101)=$K14),"",IF(AND(IFERROR(IF(IF($K14&lt;EDATE(X14,$E14),$K14,EDATE(X14,$E14))=X14,"",IF($K14&lt;EDATE(X14,$E14),$K14,EDATE(X14,$E14))),"")=$K14,$H14=1),"",IFERROR(IF(IF($K14&lt;EDATE(X14,$E14),$K14,EDATE(X14,$E14))=X14,"",IF($K14&lt;EDATE(X14,$E14),$K14,EDATE(X14,$E14))),""))),"")</f>
        <v/>
      </c>
      <c r="Z14" s="70" t="str">
        <f>IFERROR(IF(AND($H14=1,WORKDAY.INTL($I14,NETWORKDAYS.INTL($I14,EDATE(Y14,$E15)-1,1,[1]holiday!$A$2:$A$101),1,[1]holiday!$A$2:$A$101)=$K14),"",IF(AND(IFERROR(IF(IF($K14&lt;EDATE(Y14,$E14),$K14,EDATE(Y14,$E14))=Y14,"",IF($K14&lt;EDATE(Y14,$E14),$K14,EDATE(Y14,$E14))),"")=$K14,$H14=1),"",IFERROR(IF(IF($K14&lt;EDATE(Y14,$E14),$K14,EDATE(Y14,$E14))=Y14,"",IF($K14&lt;EDATE(Y14,$E14),$K14,EDATE(Y14,$E14))),""))),"")</f>
        <v/>
      </c>
      <c r="AA14" s="70" t="str">
        <f>IFERROR(IF(AND($H14=1,WORKDAY.INTL($I14,NETWORKDAYS.INTL($I14,EDATE(Z14,$E15)-1,1,[1]holiday!$A$2:$A$101),1,[1]holiday!$A$2:$A$101)=$K14),"",IF(AND(IFERROR(IF(IF($K14&lt;EDATE(Z14,$E14),$K14,EDATE(Z14,$E14))=Z14,"",IF($K14&lt;EDATE(Z14,$E14),$K14,EDATE(Z14,$E14))),"")=$K14,$H14=1),"",IFERROR(IF(IF($K14&lt;EDATE(Z14,$E14),$K14,EDATE(Z14,$E14))=Z14,"",IF($K14&lt;EDATE(Z14,$E14),$K14,EDATE(Z14,$E14))),""))),"")</f>
        <v/>
      </c>
      <c r="AB14" s="70" t="str">
        <f>IFERROR(IF(AND($H14=1,WORKDAY.INTL($I14,NETWORKDAYS.INTL($I14,EDATE(AA14,$E15)-1,1,[1]holiday!$A$2:$A$101),1,[1]holiday!$A$2:$A$101)=$K14),"",IF(AND(IFERROR(IF(IF($K14&lt;EDATE(AA14,$E14),$K14,EDATE(AA14,$E14))=AA14,"",IF($K14&lt;EDATE(AA14,$E14),$K14,EDATE(AA14,$E14))),"")=$K14,$H14=1),"",IFERROR(IF(IF($K14&lt;EDATE(AA14,$E14),$K14,EDATE(AA14,$E14))=AA14,"",IF($K14&lt;EDATE(AA14,$E14),$K14,EDATE(AA14,$E14))),""))),"")</f>
        <v/>
      </c>
      <c r="AC14" s="70" t="str">
        <f>IFERROR(IF(AND($H14=1,WORKDAY.INTL($I14,NETWORKDAYS.INTL($I14,EDATE(AB14,$E15)-1,1,[1]holiday!$A$2:$A$101),1,[1]holiday!$A$2:$A$101)=$K14),"",IF(AND(IFERROR(IF(IF($K14&lt;EDATE(AB14,$E14),$K14,EDATE(AB14,$E14))=AB14,"",IF($K14&lt;EDATE(AB14,$E14),$K14,EDATE(AB14,$E14))),"")=$K14,$H14=1),"",IFERROR(IF(IF($K14&lt;EDATE(AB14,$E14),$K14,EDATE(AB14,$E14))=AB14,"",IF($K14&lt;EDATE(AB14,$E14),$K14,EDATE(AB14,$E14))),""))),"")</f>
        <v/>
      </c>
      <c r="AD14" s="70" t="str">
        <f>IFERROR(IF(AND($H14=1,WORKDAY.INTL($I14,NETWORKDAYS.INTL($I14,EDATE(AC14,$E15)-1,1,[1]holiday!$A$2:$A$101),1,[1]holiday!$A$2:$A$101)=$K14),"",IF(AND(IFERROR(IF(IF($K14&lt;EDATE(AC14,$E14),$K14,EDATE(AC14,$E14))=AC14,"",IF($K14&lt;EDATE(AC14,$E14),$K14,EDATE(AC14,$E14))),"")=$K14,$H14=1),"",IFERROR(IF(IF($K14&lt;EDATE(AC14,$E14),$K14,EDATE(AC14,$E14))=AC14,"",IF($K14&lt;EDATE(AC14,$E14),$K14,EDATE(AC14,$E14))),""))),"")</f>
        <v/>
      </c>
      <c r="AE14" s="70" t="str">
        <f>IFERROR(IF(AND($H14=1,WORKDAY.INTL($I14,NETWORKDAYS.INTL($I14,EDATE(AD14,$E15)-1,1,[1]holiday!$A$2:$A$101),1,[1]holiday!$A$2:$A$101)=$K14),"",IF(AND(IFERROR(IF(IF($K14&lt;EDATE(AD14,$E14),$K14,EDATE(AD14,$E14))=AD14,"",IF($K14&lt;EDATE(AD14,$E14),$K14,EDATE(AD14,$E14))),"")=$K14,$H14=1),"",IFERROR(IF(IF($K14&lt;EDATE(AD14,$E14),$K14,EDATE(AD14,$E14))=AD14,"",IF($K14&lt;EDATE(AD14,$E14),$K14,EDATE(AD14,$E14))),""))),"")</f>
        <v/>
      </c>
      <c r="AF14" s="70" t="str">
        <f>IFERROR(IF(AND($H14=1,WORKDAY.INTL($I14,NETWORKDAYS.INTL($I14,EDATE(AE14,$E15)-1,1,[1]holiday!$A$2:$A$101),1,[1]holiday!$A$2:$A$101)=$K14),"",IF(AND(IFERROR(IF(IF($K14&lt;EDATE(AE14,$E14),$K14,EDATE(AE14,$E14))=AE14,"",IF($K14&lt;EDATE(AE14,$E14),$K14,EDATE(AE14,$E14))),"")=$K14,$H14=1),"",IFERROR(IF(IF($K14&lt;EDATE(AE14,$E14),$K14,EDATE(AE14,$E14))=AE14,"",IF($K14&lt;EDATE(AE14,$E14),$K14,EDATE(AE14,$E14))),""))),"")</f>
        <v/>
      </c>
      <c r="AG14" s="70" t="str">
        <f>IFERROR(IF(AND($H14=1,WORKDAY.INTL($I14,NETWORKDAYS.INTL($I14,EDATE(AF14,$E15)-1,1,[1]holiday!$A$2:$A$101),1,[1]holiday!$A$2:$A$101)=$K14),"",IF(AND(IFERROR(IF(IF($K14&lt;EDATE(AF14,$E14),$K14,EDATE(AF14,$E14))=AF14,"",IF($K14&lt;EDATE(AF14,$E14),$K14,EDATE(AF14,$E14))),"")=$K14,$H14=1),"",IFERROR(IF(IF($K14&lt;EDATE(AF14,$E14),$K14,EDATE(AF14,$E14))=AF14,"",IF($K14&lt;EDATE(AF14,$E14),$K14,EDATE(AF14,$E14))),""))),"")</f>
        <v/>
      </c>
      <c r="AH14" s="70" t="str">
        <f>IFERROR(IF(AND($H14=1,WORKDAY.INTL($I14,NETWORKDAYS.INTL($I14,EDATE(AG14,$E15)-1,1,[1]holiday!$A$2:$A$101),1,[1]holiday!$A$2:$A$101)=$K14),"",IF(AND(IFERROR(IF(IF($K14&lt;EDATE(AG14,$E14),$K14,EDATE(AG14,$E14))=AG14,"",IF($K14&lt;EDATE(AG14,$E14),$K14,EDATE(AG14,$E14))),"")=$K14,$H14=1),"",IFERROR(IF(IF($K14&lt;EDATE(AG14,$E14),$K14,EDATE(AG14,$E14))=AG14,"",IF($K14&lt;EDATE(AG14,$E14),$K14,EDATE(AG14,$E14))),""))),"")</f>
        <v/>
      </c>
      <c r="AI14" s="70"/>
      <c r="AJ14" s="25" t="str">
        <f t="shared" si="7"/>
        <v/>
      </c>
      <c r="AK14" s="25" t="str">
        <f t="shared" si="8"/>
        <v/>
      </c>
      <c r="AL14" s="25" t="str">
        <f t="shared" si="9"/>
        <v/>
      </c>
      <c r="AM14" s="25" t="str">
        <f t="shared" si="10"/>
        <v/>
      </c>
      <c r="AN14" s="25" t="str">
        <f t="shared" si="11"/>
        <v/>
      </c>
      <c r="AO14" s="25" t="str">
        <f t="shared" si="12"/>
        <v/>
      </c>
      <c r="AP14" s="25" t="str">
        <f t="shared" si="13"/>
        <v/>
      </c>
      <c r="AQ14" s="25" t="str">
        <f t="shared" si="14"/>
        <v/>
      </c>
      <c r="AR14" s="25" t="str">
        <f t="shared" si="15"/>
        <v/>
      </c>
      <c r="AS14" s="25" t="str">
        <f t="shared" si="16"/>
        <v/>
      </c>
      <c r="AT14" s="25" t="str">
        <f t="shared" si="17"/>
        <v/>
      </c>
      <c r="AU14" s="25" t="str">
        <f t="shared" si="18"/>
        <v/>
      </c>
      <c r="AV14" s="25" t="str">
        <f t="shared" si="19"/>
        <v/>
      </c>
      <c r="AW14" s="137">
        <v>42348</v>
      </c>
      <c r="AX14" s="107" t="e">
        <f t="shared" ca="1" si="21"/>
        <v>#VALUE!</v>
      </c>
      <c r="AY14" s="107" t="e">
        <f t="shared" ca="1" si="22"/>
        <v>#VALUE!</v>
      </c>
      <c r="BA14" s="25">
        <f t="shared" ca="1" si="1"/>
        <v>0</v>
      </c>
      <c r="BB14" s="25" t="e">
        <f t="shared" si="23"/>
        <v>#REF!</v>
      </c>
      <c r="BC14" s="25" t="e">
        <f t="shared" ca="1" si="24"/>
        <v>#VALUE!</v>
      </c>
      <c r="BD14" s="83" t="e">
        <f>PS!#REF!</f>
        <v>#REF!</v>
      </c>
      <c r="BE14" s="78" t="str">
        <f t="shared" ca="1" si="25"/>
        <v>Lần 0</v>
      </c>
      <c r="BF14" s="109" t="e">
        <f t="shared" ca="1" si="26"/>
        <v>#REF!</v>
      </c>
      <c r="BG14" s="109" t="e">
        <f t="shared" ca="1" si="27"/>
        <v>#VALUE!</v>
      </c>
      <c r="BH14" s="109" t="e">
        <f t="shared" ca="1" si="28"/>
        <v>#VALUE!</v>
      </c>
      <c r="BI14" s="109" t="e">
        <f t="shared" ca="1" si="29"/>
        <v>#VALUE!</v>
      </c>
      <c r="BJ14" s="109" t="e">
        <f t="shared" ca="1" si="30"/>
        <v>#VALUE!</v>
      </c>
      <c r="BK14" s="109" t="e">
        <f t="shared" ca="1" si="31"/>
        <v>#VALUE!</v>
      </c>
      <c r="BL14" s="109" t="e">
        <f t="shared" ca="1" si="32"/>
        <v>#VALUE!</v>
      </c>
      <c r="BM14" s="109" t="e">
        <f t="shared" ca="1" si="33"/>
        <v>#VALUE!</v>
      </c>
      <c r="BN14" s="109" t="e">
        <f t="shared" ca="1" si="34"/>
        <v>#VALUE!</v>
      </c>
      <c r="BO14" s="109" t="e">
        <f t="shared" ca="1" si="35"/>
        <v>#VALUE!</v>
      </c>
      <c r="BP14" s="109" t="e">
        <f t="shared" ca="1" si="36"/>
        <v>#VALUE!</v>
      </c>
      <c r="BQ14" s="109" t="e">
        <f t="shared" ca="1" si="37"/>
        <v>#VALUE!</v>
      </c>
      <c r="BR14" s="109" t="e">
        <f t="shared" ca="1" si="38"/>
        <v>#VALUE!</v>
      </c>
    </row>
    <row r="15" spans="1:70" ht="12.75" x14ac:dyDescent="0.2">
      <c r="A15" s="134" t="e">
        <f>PS!#REF!</f>
        <v>#REF!</v>
      </c>
      <c r="B15" s="83" t="e">
        <f>PS!#REF!</f>
        <v>#REF!</v>
      </c>
      <c r="C15" s="83" t="e">
        <f>PS!#REF!</f>
        <v>#REF!</v>
      </c>
      <c r="D15" s="83" t="e">
        <f>VLOOKUP(B15,CTV!$A$3:$D$1048576,4,0)</f>
        <v>#REF!</v>
      </c>
      <c r="E15" s="135">
        <v>3</v>
      </c>
      <c r="F15" s="135" t="s">
        <v>271</v>
      </c>
      <c r="G15" s="135">
        <v>20</v>
      </c>
      <c r="H15" s="135">
        <v>1</v>
      </c>
      <c r="I15" s="102" t="e">
        <f>PS!#REF!</f>
        <v>#REF!</v>
      </c>
      <c r="J15" s="83" t="e">
        <f>PS!#REF!</f>
        <v>#REF!</v>
      </c>
      <c r="K15" s="103" t="e">
        <f>PS!#REF!</f>
        <v>#REF!</v>
      </c>
      <c r="L15" s="83" t="e">
        <f t="shared" si="3"/>
        <v>#REF!</v>
      </c>
      <c r="M15" s="120" t="e">
        <f>PS!#REF!</f>
        <v>#REF!</v>
      </c>
      <c r="N15" s="83" t="e">
        <f>PS!#REF!</f>
        <v>#REF!</v>
      </c>
      <c r="O15" s="104" t="e">
        <f>PS!#REF!</f>
        <v>#REF!</v>
      </c>
      <c r="P15" s="104" t="e">
        <f t="shared" si="4"/>
        <v>#REF!</v>
      </c>
      <c r="Q15" s="104">
        <v>0</v>
      </c>
      <c r="R15" s="170" t="e">
        <f t="shared" si="5"/>
        <v>#REF!</v>
      </c>
      <c r="S15" s="130" t="e">
        <f>VLOOKUP(B15,CTV!$A$3:$K$1048576,11,0)</f>
        <v>#REF!</v>
      </c>
      <c r="T15" s="136">
        <v>0</v>
      </c>
      <c r="U15" s="136">
        <v>0</v>
      </c>
      <c r="V15" s="70" t="e">
        <f t="shared" si="6"/>
        <v>#REF!</v>
      </c>
      <c r="W15" s="70" t="str">
        <f>IFERROR(IF(AND($H15=1,WORKDAY.INTL($I15,NETWORKDAYS.INTL($I15,EDATE(V15,$E16)-1,1,[1]holiday!$A$2:$A$101),1,[1]holiday!$A$2:$A$101)=$K15),"",IF(AND(IFERROR(IF(IF($K15&lt;EDATE(V15,$E15),$K15,EDATE(V15,$E15))=V15,"",IF($K15&lt;EDATE(V15,$E15),$K15,EDATE(V15,$E15))),"")=$K15,$H15=1),"",IFERROR(IF(IF($K15&lt;EDATE(V15,$E15),$K15,EDATE(V15,$E15))=V15,"",IF($K15&lt;EDATE(V15,$E15),$K15,EDATE(V15,$E15))),""))),"")</f>
        <v/>
      </c>
      <c r="X15" s="70" t="str">
        <f>IFERROR(IF(AND($H15=1,WORKDAY.INTL($I15,NETWORKDAYS.INTL($I15,EDATE(W15,$E16)-1,1,[1]holiday!$A$2:$A$101),1,[1]holiday!$A$2:$A$101)=$K15),"",IF(AND(IFERROR(IF(IF($K15&lt;EDATE(W15,$E15),$K15,EDATE(W15,$E15))=W15,"",IF($K15&lt;EDATE(W15,$E15),$K15,EDATE(W15,$E15))),"")=$K15,$H15=1),"",IFERROR(IF(IF($K15&lt;EDATE(W15,$E15),$K15,EDATE(W15,$E15))=W15,"",IF($K15&lt;EDATE(W15,$E15),$K15,EDATE(W15,$E15))),""))),"")</f>
        <v/>
      </c>
      <c r="Y15" s="70" t="str">
        <f>IFERROR(IF(AND($H15=1,WORKDAY.INTL($I15,NETWORKDAYS.INTL($I15,EDATE(X15,$E16)-1,1,[1]holiday!$A$2:$A$101),1,[1]holiday!$A$2:$A$101)=$K15),"",IF(AND(IFERROR(IF(IF($K15&lt;EDATE(X15,$E15),$K15,EDATE(X15,$E15))=X15,"",IF($K15&lt;EDATE(X15,$E15),$K15,EDATE(X15,$E15))),"")=$K15,$H15=1),"",IFERROR(IF(IF($K15&lt;EDATE(X15,$E15),$K15,EDATE(X15,$E15))=X15,"",IF($K15&lt;EDATE(X15,$E15),$K15,EDATE(X15,$E15))),""))),"")</f>
        <v/>
      </c>
      <c r="Z15" s="70" t="str">
        <f>IFERROR(IF(AND($H15=1,WORKDAY.INTL($I15,NETWORKDAYS.INTL($I15,EDATE(Y15,$E16)-1,1,[1]holiday!$A$2:$A$101),1,[1]holiday!$A$2:$A$101)=$K15),"",IF(AND(IFERROR(IF(IF($K15&lt;EDATE(Y15,$E15),$K15,EDATE(Y15,$E15))=Y15,"",IF($K15&lt;EDATE(Y15,$E15),$K15,EDATE(Y15,$E15))),"")=$K15,$H15=1),"",IFERROR(IF(IF($K15&lt;EDATE(Y15,$E15),$K15,EDATE(Y15,$E15))=Y15,"",IF($K15&lt;EDATE(Y15,$E15),$K15,EDATE(Y15,$E15))),""))),"")</f>
        <v/>
      </c>
      <c r="AA15" s="70" t="str">
        <f>IFERROR(IF(AND($H15=1,WORKDAY.INTL($I15,NETWORKDAYS.INTL($I15,EDATE(Z15,$E16)-1,1,[1]holiday!$A$2:$A$101),1,[1]holiday!$A$2:$A$101)=$K15),"",IF(AND(IFERROR(IF(IF($K15&lt;EDATE(Z15,$E15),$K15,EDATE(Z15,$E15))=Z15,"",IF($K15&lt;EDATE(Z15,$E15),$K15,EDATE(Z15,$E15))),"")=$K15,$H15=1),"",IFERROR(IF(IF($K15&lt;EDATE(Z15,$E15),$K15,EDATE(Z15,$E15))=Z15,"",IF($K15&lt;EDATE(Z15,$E15),$K15,EDATE(Z15,$E15))),""))),"")</f>
        <v/>
      </c>
      <c r="AB15" s="70" t="str">
        <f>IFERROR(IF(AND($H15=1,WORKDAY.INTL($I15,NETWORKDAYS.INTL($I15,EDATE(AA15,$E16)-1,1,[1]holiday!$A$2:$A$101),1,[1]holiday!$A$2:$A$101)=$K15),"",IF(AND(IFERROR(IF(IF($K15&lt;EDATE(AA15,$E15),$K15,EDATE(AA15,$E15))=AA15,"",IF($K15&lt;EDATE(AA15,$E15),$K15,EDATE(AA15,$E15))),"")=$K15,$H15=1),"",IFERROR(IF(IF($K15&lt;EDATE(AA15,$E15),$K15,EDATE(AA15,$E15))=AA15,"",IF($K15&lt;EDATE(AA15,$E15),$K15,EDATE(AA15,$E15))),""))),"")</f>
        <v/>
      </c>
      <c r="AC15" s="70" t="str">
        <f>IFERROR(IF(AND($H15=1,WORKDAY.INTL($I15,NETWORKDAYS.INTL($I15,EDATE(AB15,$E16)-1,1,[1]holiday!$A$2:$A$101),1,[1]holiday!$A$2:$A$101)=$K15),"",IF(AND(IFERROR(IF(IF($K15&lt;EDATE(AB15,$E15),$K15,EDATE(AB15,$E15))=AB15,"",IF($K15&lt;EDATE(AB15,$E15),$K15,EDATE(AB15,$E15))),"")=$K15,$H15=1),"",IFERROR(IF(IF($K15&lt;EDATE(AB15,$E15),$K15,EDATE(AB15,$E15))=AB15,"",IF($K15&lt;EDATE(AB15,$E15),$K15,EDATE(AB15,$E15))),""))),"")</f>
        <v/>
      </c>
      <c r="AD15" s="70" t="str">
        <f>IFERROR(IF(AND($H15=1,WORKDAY.INTL($I15,NETWORKDAYS.INTL($I15,EDATE(AC15,$E16)-1,1,[1]holiday!$A$2:$A$101),1,[1]holiday!$A$2:$A$101)=$K15),"",IF(AND(IFERROR(IF(IF($K15&lt;EDATE(AC15,$E15),$K15,EDATE(AC15,$E15))=AC15,"",IF($K15&lt;EDATE(AC15,$E15),$K15,EDATE(AC15,$E15))),"")=$K15,$H15=1),"",IFERROR(IF(IF($K15&lt;EDATE(AC15,$E15),$K15,EDATE(AC15,$E15))=AC15,"",IF($K15&lt;EDATE(AC15,$E15),$K15,EDATE(AC15,$E15))),""))),"")</f>
        <v/>
      </c>
      <c r="AE15" s="70" t="str">
        <f>IFERROR(IF(AND($H15=1,WORKDAY.INTL($I15,NETWORKDAYS.INTL($I15,EDATE(AD15,$E16)-1,1,[1]holiday!$A$2:$A$101),1,[1]holiday!$A$2:$A$101)=$K15),"",IF(AND(IFERROR(IF(IF($K15&lt;EDATE(AD15,$E15),$K15,EDATE(AD15,$E15))=AD15,"",IF($K15&lt;EDATE(AD15,$E15),$K15,EDATE(AD15,$E15))),"")=$K15,$H15=1),"",IFERROR(IF(IF($K15&lt;EDATE(AD15,$E15),$K15,EDATE(AD15,$E15))=AD15,"",IF($K15&lt;EDATE(AD15,$E15),$K15,EDATE(AD15,$E15))),""))),"")</f>
        <v/>
      </c>
      <c r="AF15" s="70" t="str">
        <f>IFERROR(IF(AND($H15=1,WORKDAY.INTL($I15,NETWORKDAYS.INTL($I15,EDATE(AE15,$E16)-1,1,[1]holiday!$A$2:$A$101),1,[1]holiday!$A$2:$A$101)=$K15),"",IF(AND(IFERROR(IF(IF($K15&lt;EDATE(AE15,$E15),$K15,EDATE(AE15,$E15))=AE15,"",IF($K15&lt;EDATE(AE15,$E15),$K15,EDATE(AE15,$E15))),"")=$K15,$H15=1),"",IFERROR(IF(IF($K15&lt;EDATE(AE15,$E15),$K15,EDATE(AE15,$E15))=AE15,"",IF($K15&lt;EDATE(AE15,$E15),$K15,EDATE(AE15,$E15))),""))),"")</f>
        <v/>
      </c>
      <c r="AG15" s="70" t="str">
        <f>IFERROR(IF(AND($H15=1,WORKDAY.INTL($I15,NETWORKDAYS.INTL($I15,EDATE(AF15,$E16)-1,1,[1]holiday!$A$2:$A$101),1,[1]holiday!$A$2:$A$101)=$K15),"",IF(AND(IFERROR(IF(IF($K15&lt;EDATE(AF15,$E15),$K15,EDATE(AF15,$E15))=AF15,"",IF($K15&lt;EDATE(AF15,$E15),$K15,EDATE(AF15,$E15))),"")=$K15,$H15=1),"",IFERROR(IF(IF($K15&lt;EDATE(AF15,$E15),$K15,EDATE(AF15,$E15))=AF15,"",IF($K15&lt;EDATE(AF15,$E15),$K15,EDATE(AF15,$E15))),""))),"")</f>
        <v/>
      </c>
      <c r="AH15" s="70" t="str">
        <f>IFERROR(IF(AND($H15=1,WORKDAY.INTL($I15,NETWORKDAYS.INTL($I15,EDATE(AG15,$E16)-1,1,[1]holiday!$A$2:$A$101),1,[1]holiday!$A$2:$A$101)=$K15),"",IF(AND(IFERROR(IF(IF($K15&lt;EDATE(AG15,$E15),$K15,EDATE(AG15,$E15))=AG15,"",IF($K15&lt;EDATE(AG15,$E15),$K15,EDATE(AG15,$E15))),"")=$K15,$H15=1),"",IFERROR(IF(IF($K15&lt;EDATE(AG15,$E15),$K15,EDATE(AG15,$E15))=AG15,"",IF($K15&lt;EDATE(AG15,$E15),$K15,EDATE(AG15,$E15))),""))),"")</f>
        <v/>
      </c>
      <c r="AI15" s="70"/>
      <c r="AJ15" s="25" t="str">
        <f t="shared" si="7"/>
        <v/>
      </c>
      <c r="AK15" s="25" t="str">
        <f t="shared" si="8"/>
        <v/>
      </c>
      <c r="AL15" s="25" t="str">
        <f t="shared" si="9"/>
        <v/>
      </c>
      <c r="AM15" s="25" t="str">
        <f t="shared" si="10"/>
        <v/>
      </c>
      <c r="AN15" s="25" t="str">
        <f t="shared" si="11"/>
        <v/>
      </c>
      <c r="AO15" s="25" t="str">
        <f t="shared" si="12"/>
        <v/>
      </c>
      <c r="AP15" s="25" t="str">
        <f t="shared" si="13"/>
        <v/>
      </c>
      <c r="AQ15" s="25" t="str">
        <f t="shared" si="14"/>
        <v/>
      </c>
      <c r="AR15" s="25" t="str">
        <f t="shared" si="15"/>
        <v/>
      </c>
      <c r="AS15" s="25" t="str">
        <f t="shared" si="16"/>
        <v/>
      </c>
      <c r="AT15" s="25" t="str">
        <f t="shared" si="17"/>
        <v/>
      </c>
      <c r="AU15" s="25" t="str">
        <f t="shared" si="18"/>
        <v/>
      </c>
      <c r="AV15" s="25" t="str">
        <f t="shared" si="19"/>
        <v/>
      </c>
      <c r="AW15" s="137">
        <v>42348</v>
      </c>
      <c r="AX15" s="107" t="e">
        <f t="shared" ca="1" si="21"/>
        <v>#VALUE!</v>
      </c>
      <c r="AY15" s="107" t="e">
        <f t="shared" ca="1" si="22"/>
        <v>#VALUE!</v>
      </c>
      <c r="BA15" s="25">
        <f t="shared" ca="1" si="1"/>
        <v>0</v>
      </c>
      <c r="BB15" s="25" t="e">
        <f t="shared" si="23"/>
        <v>#REF!</v>
      </c>
      <c r="BC15" s="25" t="e">
        <f t="shared" ca="1" si="24"/>
        <v>#VALUE!</v>
      </c>
      <c r="BD15" s="83" t="e">
        <f>PS!#REF!</f>
        <v>#REF!</v>
      </c>
      <c r="BE15" s="78" t="str">
        <f t="shared" ca="1" si="25"/>
        <v>Lần 0</v>
      </c>
      <c r="BF15" s="109" t="e">
        <f t="shared" ca="1" si="26"/>
        <v>#REF!</v>
      </c>
      <c r="BG15" s="109" t="e">
        <f t="shared" ca="1" si="27"/>
        <v>#VALUE!</v>
      </c>
      <c r="BH15" s="109" t="e">
        <f t="shared" ca="1" si="28"/>
        <v>#VALUE!</v>
      </c>
      <c r="BI15" s="109" t="e">
        <f t="shared" ca="1" si="29"/>
        <v>#VALUE!</v>
      </c>
      <c r="BJ15" s="109" t="e">
        <f t="shared" ca="1" si="30"/>
        <v>#VALUE!</v>
      </c>
      <c r="BK15" s="109" t="e">
        <f t="shared" ca="1" si="31"/>
        <v>#VALUE!</v>
      </c>
      <c r="BL15" s="109" t="e">
        <f t="shared" ca="1" si="32"/>
        <v>#VALUE!</v>
      </c>
      <c r="BM15" s="109" t="e">
        <f t="shared" ca="1" si="33"/>
        <v>#VALUE!</v>
      </c>
      <c r="BN15" s="109" t="e">
        <f t="shared" ca="1" si="34"/>
        <v>#VALUE!</v>
      </c>
      <c r="BO15" s="109" t="e">
        <f t="shared" ca="1" si="35"/>
        <v>#VALUE!</v>
      </c>
      <c r="BP15" s="109" t="e">
        <f t="shared" ca="1" si="36"/>
        <v>#VALUE!</v>
      </c>
      <c r="BQ15" s="109" t="e">
        <f t="shared" ca="1" si="37"/>
        <v>#VALUE!</v>
      </c>
      <c r="BR15" s="109" t="e">
        <f t="shared" ca="1" si="38"/>
        <v>#VALUE!</v>
      </c>
    </row>
    <row r="16" spans="1:70" ht="12.75" x14ac:dyDescent="0.2">
      <c r="A16" s="134" t="e">
        <f>PS!#REF!</f>
        <v>#REF!</v>
      </c>
      <c r="B16" s="83" t="e">
        <f>PS!#REF!</f>
        <v>#REF!</v>
      </c>
      <c r="C16" s="83" t="e">
        <f>PS!#REF!</f>
        <v>#REF!</v>
      </c>
      <c r="D16" s="83" t="e">
        <f>VLOOKUP(B16,CTV!$A$3:$D$1048576,4,0)</f>
        <v>#REF!</v>
      </c>
      <c r="E16" s="135">
        <v>3</v>
      </c>
      <c r="F16" s="135" t="s">
        <v>271</v>
      </c>
      <c r="G16" s="135">
        <v>20</v>
      </c>
      <c r="H16" s="135">
        <v>1</v>
      </c>
      <c r="I16" s="102" t="e">
        <f>PS!#REF!</f>
        <v>#REF!</v>
      </c>
      <c r="J16" s="83" t="e">
        <f>PS!#REF!</f>
        <v>#REF!</v>
      </c>
      <c r="K16" s="103" t="e">
        <f>PS!#REF!</f>
        <v>#REF!</v>
      </c>
      <c r="L16" s="83" t="e">
        <f t="shared" si="3"/>
        <v>#REF!</v>
      </c>
      <c r="M16" s="120" t="e">
        <f>PS!#REF!</f>
        <v>#REF!</v>
      </c>
      <c r="N16" s="83" t="e">
        <f>PS!#REF!</f>
        <v>#REF!</v>
      </c>
      <c r="O16" s="104" t="e">
        <f>PS!#REF!</f>
        <v>#REF!</v>
      </c>
      <c r="P16" s="104" t="e">
        <f t="shared" si="4"/>
        <v>#REF!</v>
      </c>
      <c r="Q16" s="104">
        <v>0</v>
      </c>
      <c r="R16" s="170" t="e">
        <f t="shared" si="5"/>
        <v>#REF!</v>
      </c>
      <c r="S16" s="130" t="e">
        <f>VLOOKUP(B16,CTV!$A$3:$K$1048576,11,0)</f>
        <v>#REF!</v>
      </c>
      <c r="T16" s="136">
        <v>0</v>
      </c>
      <c r="U16" s="136">
        <v>0</v>
      </c>
      <c r="V16" s="70" t="e">
        <f t="shared" si="6"/>
        <v>#REF!</v>
      </c>
      <c r="W16" s="70" t="str">
        <f>IFERROR(IF(AND($H16=1,WORKDAY.INTL($I16,NETWORKDAYS.INTL($I16,EDATE(V16,$E17)-1,1,[1]holiday!$A$2:$A$101),1,[1]holiday!$A$2:$A$101)=$K16),"",IF(AND(IFERROR(IF(IF($K16&lt;EDATE(V16,$E16),$K16,EDATE(V16,$E16))=V16,"",IF($K16&lt;EDATE(V16,$E16),$K16,EDATE(V16,$E16))),"")=$K16,$H16=1),"",IFERROR(IF(IF($K16&lt;EDATE(V16,$E16),$K16,EDATE(V16,$E16))=V16,"",IF($K16&lt;EDATE(V16,$E16),$K16,EDATE(V16,$E16))),""))),"")</f>
        <v/>
      </c>
      <c r="X16" s="70" t="str">
        <f>IFERROR(IF(AND($H16=1,WORKDAY.INTL($I16,NETWORKDAYS.INTL($I16,EDATE(W16,$E17)-1,1,[1]holiday!$A$2:$A$101),1,[1]holiday!$A$2:$A$101)=$K16),"",IF(AND(IFERROR(IF(IF($K16&lt;EDATE(W16,$E16),$K16,EDATE(W16,$E16))=W16,"",IF($K16&lt;EDATE(W16,$E16),$K16,EDATE(W16,$E16))),"")=$K16,$H16=1),"",IFERROR(IF(IF($K16&lt;EDATE(W16,$E16),$K16,EDATE(W16,$E16))=W16,"",IF($K16&lt;EDATE(W16,$E16),$K16,EDATE(W16,$E16))),""))),"")</f>
        <v/>
      </c>
      <c r="Y16" s="70" t="str">
        <f>IFERROR(IF(AND($H16=1,WORKDAY.INTL($I16,NETWORKDAYS.INTL($I16,EDATE(X16,$E17)-1,1,[1]holiday!$A$2:$A$101),1,[1]holiday!$A$2:$A$101)=$K16),"",IF(AND(IFERROR(IF(IF($K16&lt;EDATE(X16,$E16),$K16,EDATE(X16,$E16))=X16,"",IF($K16&lt;EDATE(X16,$E16),$K16,EDATE(X16,$E16))),"")=$K16,$H16=1),"",IFERROR(IF(IF($K16&lt;EDATE(X16,$E16),$K16,EDATE(X16,$E16))=X16,"",IF($K16&lt;EDATE(X16,$E16),$K16,EDATE(X16,$E16))),""))),"")</f>
        <v/>
      </c>
      <c r="Z16" s="70" t="str">
        <f>IFERROR(IF(AND($H16=1,WORKDAY.INTL($I16,NETWORKDAYS.INTL($I16,EDATE(Y16,$E17)-1,1,[1]holiday!$A$2:$A$101),1,[1]holiday!$A$2:$A$101)=$K16),"",IF(AND(IFERROR(IF(IF($K16&lt;EDATE(Y16,$E16),$K16,EDATE(Y16,$E16))=Y16,"",IF($K16&lt;EDATE(Y16,$E16),$K16,EDATE(Y16,$E16))),"")=$K16,$H16=1),"",IFERROR(IF(IF($K16&lt;EDATE(Y16,$E16),$K16,EDATE(Y16,$E16))=Y16,"",IF($K16&lt;EDATE(Y16,$E16),$K16,EDATE(Y16,$E16))),""))),"")</f>
        <v/>
      </c>
      <c r="AA16" s="70" t="str">
        <f>IFERROR(IF(AND($H16=1,WORKDAY.INTL($I16,NETWORKDAYS.INTL($I16,EDATE(Z16,$E17)-1,1,[1]holiday!$A$2:$A$101),1,[1]holiday!$A$2:$A$101)=$K16),"",IF(AND(IFERROR(IF(IF($K16&lt;EDATE(Z16,$E16),$K16,EDATE(Z16,$E16))=Z16,"",IF($K16&lt;EDATE(Z16,$E16),$K16,EDATE(Z16,$E16))),"")=$K16,$H16=1),"",IFERROR(IF(IF($K16&lt;EDATE(Z16,$E16),$K16,EDATE(Z16,$E16))=Z16,"",IF($K16&lt;EDATE(Z16,$E16),$K16,EDATE(Z16,$E16))),""))),"")</f>
        <v/>
      </c>
      <c r="AB16" s="70" t="str">
        <f>IFERROR(IF(AND($H16=1,WORKDAY.INTL($I16,NETWORKDAYS.INTL($I16,EDATE(AA16,$E17)-1,1,[1]holiday!$A$2:$A$101),1,[1]holiday!$A$2:$A$101)=$K16),"",IF(AND(IFERROR(IF(IF($K16&lt;EDATE(AA16,$E16),$K16,EDATE(AA16,$E16))=AA16,"",IF($K16&lt;EDATE(AA16,$E16),$K16,EDATE(AA16,$E16))),"")=$K16,$H16=1),"",IFERROR(IF(IF($K16&lt;EDATE(AA16,$E16),$K16,EDATE(AA16,$E16))=AA16,"",IF($K16&lt;EDATE(AA16,$E16),$K16,EDATE(AA16,$E16))),""))),"")</f>
        <v/>
      </c>
      <c r="AC16" s="70" t="str">
        <f>IFERROR(IF(AND($H16=1,WORKDAY.INTL($I16,NETWORKDAYS.INTL($I16,EDATE(AB16,$E17)-1,1,[1]holiday!$A$2:$A$101),1,[1]holiday!$A$2:$A$101)=$K16),"",IF(AND(IFERROR(IF(IF($K16&lt;EDATE(AB16,$E16),$K16,EDATE(AB16,$E16))=AB16,"",IF($K16&lt;EDATE(AB16,$E16),$K16,EDATE(AB16,$E16))),"")=$K16,$H16=1),"",IFERROR(IF(IF($K16&lt;EDATE(AB16,$E16),$K16,EDATE(AB16,$E16))=AB16,"",IF($K16&lt;EDATE(AB16,$E16),$K16,EDATE(AB16,$E16))),""))),"")</f>
        <v/>
      </c>
      <c r="AD16" s="70" t="str">
        <f>IFERROR(IF(AND($H16=1,WORKDAY.INTL($I16,NETWORKDAYS.INTL($I16,EDATE(AC16,$E17)-1,1,[1]holiday!$A$2:$A$101),1,[1]holiday!$A$2:$A$101)=$K16),"",IF(AND(IFERROR(IF(IF($K16&lt;EDATE(AC16,$E16),$K16,EDATE(AC16,$E16))=AC16,"",IF($K16&lt;EDATE(AC16,$E16),$K16,EDATE(AC16,$E16))),"")=$K16,$H16=1),"",IFERROR(IF(IF($K16&lt;EDATE(AC16,$E16),$K16,EDATE(AC16,$E16))=AC16,"",IF($K16&lt;EDATE(AC16,$E16),$K16,EDATE(AC16,$E16))),""))),"")</f>
        <v/>
      </c>
      <c r="AE16" s="70" t="str">
        <f>IFERROR(IF(AND($H16=1,WORKDAY.INTL($I16,NETWORKDAYS.INTL($I16,EDATE(AD16,$E17)-1,1,[1]holiday!$A$2:$A$101),1,[1]holiday!$A$2:$A$101)=$K16),"",IF(AND(IFERROR(IF(IF($K16&lt;EDATE(AD16,$E16),$K16,EDATE(AD16,$E16))=AD16,"",IF($K16&lt;EDATE(AD16,$E16),$K16,EDATE(AD16,$E16))),"")=$K16,$H16=1),"",IFERROR(IF(IF($K16&lt;EDATE(AD16,$E16),$K16,EDATE(AD16,$E16))=AD16,"",IF($K16&lt;EDATE(AD16,$E16),$K16,EDATE(AD16,$E16))),""))),"")</f>
        <v/>
      </c>
      <c r="AF16" s="70" t="str">
        <f>IFERROR(IF(AND($H16=1,WORKDAY.INTL($I16,NETWORKDAYS.INTL($I16,EDATE(AE16,$E17)-1,1,[1]holiday!$A$2:$A$101),1,[1]holiday!$A$2:$A$101)=$K16),"",IF(AND(IFERROR(IF(IF($K16&lt;EDATE(AE16,$E16),$K16,EDATE(AE16,$E16))=AE16,"",IF($K16&lt;EDATE(AE16,$E16),$K16,EDATE(AE16,$E16))),"")=$K16,$H16=1),"",IFERROR(IF(IF($K16&lt;EDATE(AE16,$E16),$K16,EDATE(AE16,$E16))=AE16,"",IF($K16&lt;EDATE(AE16,$E16),$K16,EDATE(AE16,$E16))),""))),"")</f>
        <v/>
      </c>
      <c r="AG16" s="70" t="str">
        <f>IFERROR(IF(AND($H16=1,WORKDAY.INTL($I16,NETWORKDAYS.INTL($I16,EDATE(AF16,$E17)-1,1,[1]holiday!$A$2:$A$101),1,[1]holiday!$A$2:$A$101)=$K16),"",IF(AND(IFERROR(IF(IF($K16&lt;EDATE(AF16,$E16),$K16,EDATE(AF16,$E16))=AF16,"",IF($K16&lt;EDATE(AF16,$E16),$K16,EDATE(AF16,$E16))),"")=$K16,$H16=1),"",IFERROR(IF(IF($K16&lt;EDATE(AF16,$E16),$K16,EDATE(AF16,$E16))=AF16,"",IF($K16&lt;EDATE(AF16,$E16),$K16,EDATE(AF16,$E16))),""))),"")</f>
        <v/>
      </c>
      <c r="AH16" s="70" t="str">
        <f>IFERROR(IF(AND($H16=1,WORKDAY.INTL($I16,NETWORKDAYS.INTL($I16,EDATE(AG16,$E17)-1,1,[1]holiday!$A$2:$A$101),1,[1]holiday!$A$2:$A$101)=$K16),"",IF(AND(IFERROR(IF(IF($K16&lt;EDATE(AG16,$E16),$K16,EDATE(AG16,$E16))=AG16,"",IF($K16&lt;EDATE(AG16,$E16),$K16,EDATE(AG16,$E16))),"")=$K16,$H16=1),"",IFERROR(IF(IF($K16&lt;EDATE(AG16,$E16),$K16,EDATE(AG16,$E16))=AG16,"",IF($K16&lt;EDATE(AG16,$E16),$K16,EDATE(AG16,$E16))),""))),"")</f>
        <v/>
      </c>
      <c r="AI16" s="70"/>
      <c r="AJ16" s="25" t="str">
        <f t="shared" si="7"/>
        <v/>
      </c>
      <c r="AK16" s="25" t="str">
        <f t="shared" si="8"/>
        <v/>
      </c>
      <c r="AL16" s="25" t="str">
        <f t="shared" si="9"/>
        <v/>
      </c>
      <c r="AM16" s="25" t="str">
        <f t="shared" si="10"/>
        <v/>
      </c>
      <c r="AN16" s="25" t="str">
        <f t="shared" si="11"/>
        <v/>
      </c>
      <c r="AO16" s="25" t="str">
        <f t="shared" si="12"/>
        <v/>
      </c>
      <c r="AP16" s="25" t="str">
        <f t="shared" si="13"/>
        <v/>
      </c>
      <c r="AQ16" s="25" t="str">
        <f t="shared" si="14"/>
        <v/>
      </c>
      <c r="AR16" s="25" t="str">
        <f t="shared" si="15"/>
        <v/>
      </c>
      <c r="AS16" s="25" t="str">
        <f t="shared" si="16"/>
        <v/>
      </c>
      <c r="AT16" s="25" t="str">
        <f t="shared" si="17"/>
        <v/>
      </c>
      <c r="AU16" s="25" t="str">
        <f t="shared" si="18"/>
        <v/>
      </c>
      <c r="AV16" s="25" t="str">
        <f t="shared" si="19"/>
        <v/>
      </c>
      <c r="AW16" s="137">
        <v>42348</v>
      </c>
      <c r="AX16" s="107" t="e">
        <f t="shared" ca="1" si="21"/>
        <v>#VALUE!</v>
      </c>
      <c r="AY16" s="107" t="e">
        <f t="shared" ca="1" si="22"/>
        <v>#VALUE!</v>
      </c>
      <c r="BA16" s="25">
        <f t="shared" ca="1" si="1"/>
        <v>0</v>
      </c>
      <c r="BB16" s="25" t="e">
        <f t="shared" si="23"/>
        <v>#REF!</v>
      </c>
      <c r="BC16" s="25" t="e">
        <f t="shared" ca="1" si="24"/>
        <v>#VALUE!</v>
      </c>
      <c r="BD16" s="83" t="e">
        <f>PS!#REF!</f>
        <v>#REF!</v>
      </c>
      <c r="BE16" s="78" t="str">
        <f t="shared" ca="1" si="25"/>
        <v>Lần 0</v>
      </c>
      <c r="BF16" s="109" t="e">
        <f t="shared" ca="1" si="26"/>
        <v>#REF!</v>
      </c>
      <c r="BG16" s="109" t="e">
        <f t="shared" ca="1" si="27"/>
        <v>#VALUE!</v>
      </c>
      <c r="BH16" s="109" t="e">
        <f t="shared" ca="1" si="28"/>
        <v>#VALUE!</v>
      </c>
      <c r="BI16" s="109" t="e">
        <f t="shared" ca="1" si="29"/>
        <v>#VALUE!</v>
      </c>
      <c r="BJ16" s="109" t="e">
        <f t="shared" ca="1" si="30"/>
        <v>#VALUE!</v>
      </c>
      <c r="BK16" s="109" t="e">
        <f t="shared" ca="1" si="31"/>
        <v>#VALUE!</v>
      </c>
      <c r="BL16" s="109" t="e">
        <f t="shared" ca="1" si="32"/>
        <v>#VALUE!</v>
      </c>
      <c r="BM16" s="109" t="e">
        <f t="shared" ca="1" si="33"/>
        <v>#VALUE!</v>
      </c>
      <c r="BN16" s="109" t="e">
        <f t="shared" ca="1" si="34"/>
        <v>#VALUE!</v>
      </c>
      <c r="BO16" s="109" t="e">
        <f t="shared" ca="1" si="35"/>
        <v>#VALUE!</v>
      </c>
      <c r="BP16" s="109" t="e">
        <f t="shared" ca="1" si="36"/>
        <v>#VALUE!</v>
      </c>
      <c r="BQ16" s="109" t="e">
        <f t="shared" ca="1" si="37"/>
        <v>#VALUE!</v>
      </c>
      <c r="BR16" s="109" t="e">
        <f t="shared" ca="1" si="38"/>
        <v>#VALUE!</v>
      </c>
    </row>
    <row r="17" spans="1:70" ht="12.75" x14ac:dyDescent="0.2">
      <c r="A17" s="134" t="e">
        <f>PS!#REF!</f>
        <v>#REF!</v>
      </c>
      <c r="B17" s="83" t="e">
        <f>PS!#REF!</f>
        <v>#REF!</v>
      </c>
      <c r="C17" s="83" t="e">
        <f>PS!#REF!</f>
        <v>#REF!</v>
      </c>
      <c r="D17" s="83" t="e">
        <f>VLOOKUP(B17,CTV!$A$3:$D$1048576,4,0)</f>
        <v>#REF!</v>
      </c>
      <c r="E17" s="135">
        <v>3</v>
      </c>
      <c r="F17" s="135" t="s">
        <v>271</v>
      </c>
      <c r="G17" s="135">
        <v>20</v>
      </c>
      <c r="H17" s="135">
        <v>1</v>
      </c>
      <c r="I17" s="102" t="e">
        <f>PS!#REF!</f>
        <v>#REF!</v>
      </c>
      <c r="J17" s="83" t="e">
        <f>PS!#REF!</f>
        <v>#REF!</v>
      </c>
      <c r="K17" s="103" t="e">
        <f>PS!#REF!</f>
        <v>#REF!</v>
      </c>
      <c r="L17" s="83" t="e">
        <f t="shared" si="3"/>
        <v>#REF!</v>
      </c>
      <c r="M17" s="120" t="e">
        <f>PS!#REF!</f>
        <v>#REF!</v>
      </c>
      <c r="N17" s="83" t="e">
        <f>PS!#REF!</f>
        <v>#REF!</v>
      </c>
      <c r="O17" s="104" t="e">
        <f>PS!#REF!</f>
        <v>#REF!</v>
      </c>
      <c r="P17" s="104" t="e">
        <f t="shared" si="4"/>
        <v>#REF!</v>
      </c>
      <c r="Q17" s="104">
        <v>0</v>
      </c>
      <c r="R17" s="170" t="e">
        <f t="shared" si="5"/>
        <v>#REF!</v>
      </c>
      <c r="S17" s="130" t="e">
        <f>VLOOKUP(B17,CTV!$A$3:$K$1048576,11,0)</f>
        <v>#REF!</v>
      </c>
      <c r="T17" s="136">
        <v>0</v>
      </c>
      <c r="U17" s="136">
        <v>0</v>
      </c>
      <c r="V17" s="70" t="e">
        <f t="shared" si="6"/>
        <v>#REF!</v>
      </c>
      <c r="W17" s="70" t="str">
        <f>IFERROR(IF(AND($H17=1,WORKDAY.INTL($I17,NETWORKDAYS.INTL($I17,EDATE(V17,$E18)-1,1,[1]holiday!$A$2:$A$101),1,[1]holiday!$A$2:$A$101)=$K17),"",IF(AND(IFERROR(IF(IF($K17&lt;EDATE(V17,$E17),$K17,EDATE(V17,$E17))=V17,"",IF($K17&lt;EDATE(V17,$E17),$K17,EDATE(V17,$E17))),"")=$K17,$H17=1),"",IFERROR(IF(IF($K17&lt;EDATE(V17,$E17),$K17,EDATE(V17,$E17))=V17,"",IF($K17&lt;EDATE(V17,$E17),$K17,EDATE(V17,$E17))),""))),"")</f>
        <v/>
      </c>
      <c r="X17" s="70" t="str">
        <f>IFERROR(IF(AND($H17=1,WORKDAY.INTL($I17,NETWORKDAYS.INTL($I17,EDATE(W17,$E18)-1,1,[1]holiday!$A$2:$A$101),1,[1]holiday!$A$2:$A$101)=$K17),"",IF(AND(IFERROR(IF(IF($K17&lt;EDATE(W17,$E17),$K17,EDATE(W17,$E17))=W17,"",IF($K17&lt;EDATE(W17,$E17),$K17,EDATE(W17,$E17))),"")=$K17,$H17=1),"",IFERROR(IF(IF($K17&lt;EDATE(W17,$E17),$K17,EDATE(W17,$E17))=W17,"",IF($K17&lt;EDATE(W17,$E17),$K17,EDATE(W17,$E17))),""))),"")</f>
        <v/>
      </c>
      <c r="Y17" s="70" t="str">
        <f>IFERROR(IF(AND($H17=1,WORKDAY.INTL($I17,NETWORKDAYS.INTL($I17,EDATE(X17,$E18)-1,1,[1]holiday!$A$2:$A$101),1,[1]holiday!$A$2:$A$101)=$K17),"",IF(AND(IFERROR(IF(IF($K17&lt;EDATE(X17,$E17),$K17,EDATE(X17,$E17))=X17,"",IF($K17&lt;EDATE(X17,$E17),$K17,EDATE(X17,$E17))),"")=$K17,$H17=1),"",IFERROR(IF(IF($K17&lt;EDATE(X17,$E17),$K17,EDATE(X17,$E17))=X17,"",IF($K17&lt;EDATE(X17,$E17),$K17,EDATE(X17,$E17))),""))),"")</f>
        <v/>
      </c>
      <c r="Z17" s="70" t="str">
        <f>IFERROR(IF(AND($H17=1,WORKDAY.INTL($I17,NETWORKDAYS.INTL($I17,EDATE(Y17,$E18)-1,1,[1]holiday!$A$2:$A$101),1,[1]holiday!$A$2:$A$101)=$K17),"",IF(AND(IFERROR(IF(IF($K17&lt;EDATE(Y17,$E17),$K17,EDATE(Y17,$E17))=Y17,"",IF($K17&lt;EDATE(Y17,$E17),$K17,EDATE(Y17,$E17))),"")=$K17,$H17=1),"",IFERROR(IF(IF($K17&lt;EDATE(Y17,$E17),$K17,EDATE(Y17,$E17))=Y17,"",IF($K17&lt;EDATE(Y17,$E17),$K17,EDATE(Y17,$E17))),""))),"")</f>
        <v/>
      </c>
      <c r="AA17" s="70" t="str">
        <f>IFERROR(IF(AND($H17=1,WORKDAY.INTL($I17,NETWORKDAYS.INTL($I17,EDATE(Z17,$E18)-1,1,[1]holiday!$A$2:$A$101),1,[1]holiday!$A$2:$A$101)=$K17),"",IF(AND(IFERROR(IF(IF($K17&lt;EDATE(Z17,$E17),$K17,EDATE(Z17,$E17))=Z17,"",IF($K17&lt;EDATE(Z17,$E17),$K17,EDATE(Z17,$E17))),"")=$K17,$H17=1),"",IFERROR(IF(IF($K17&lt;EDATE(Z17,$E17),$K17,EDATE(Z17,$E17))=Z17,"",IF($K17&lt;EDATE(Z17,$E17),$K17,EDATE(Z17,$E17))),""))),"")</f>
        <v/>
      </c>
      <c r="AB17" s="70" t="str">
        <f>IFERROR(IF(AND($H17=1,WORKDAY.INTL($I17,NETWORKDAYS.INTL($I17,EDATE(AA17,$E18)-1,1,[1]holiday!$A$2:$A$101),1,[1]holiday!$A$2:$A$101)=$K17),"",IF(AND(IFERROR(IF(IF($K17&lt;EDATE(AA17,$E17),$K17,EDATE(AA17,$E17))=AA17,"",IF($K17&lt;EDATE(AA17,$E17),$K17,EDATE(AA17,$E17))),"")=$K17,$H17=1),"",IFERROR(IF(IF($K17&lt;EDATE(AA17,$E17),$K17,EDATE(AA17,$E17))=AA17,"",IF($K17&lt;EDATE(AA17,$E17),$K17,EDATE(AA17,$E17))),""))),"")</f>
        <v/>
      </c>
      <c r="AC17" s="70" t="str">
        <f>IFERROR(IF(AND($H17=1,WORKDAY.INTL($I17,NETWORKDAYS.INTL($I17,EDATE(AB17,$E18)-1,1,[1]holiday!$A$2:$A$101),1,[1]holiday!$A$2:$A$101)=$K17),"",IF(AND(IFERROR(IF(IF($K17&lt;EDATE(AB17,$E17),$K17,EDATE(AB17,$E17))=AB17,"",IF($K17&lt;EDATE(AB17,$E17),$K17,EDATE(AB17,$E17))),"")=$K17,$H17=1),"",IFERROR(IF(IF($K17&lt;EDATE(AB17,$E17),$K17,EDATE(AB17,$E17))=AB17,"",IF($K17&lt;EDATE(AB17,$E17),$K17,EDATE(AB17,$E17))),""))),"")</f>
        <v/>
      </c>
      <c r="AD17" s="70" t="str">
        <f>IFERROR(IF(AND($H17=1,WORKDAY.INTL($I17,NETWORKDAYS.INTL($I17,EDATE(AC17,$E18)-1,1,[1]holiday!$A$2:$A$101),1,[1]holiday!$A$2:$A$101)=$K17),"",IF(AND(IFERROR(IF(IF($K17&lt;EDATE(AC17,$E17),$K17,EDATE(AC17,$E17))=AC17,"",IF($K17&lt;EDATE(AC17,$E17),$K17,EDATE(AC17,$E17))),"")=$K17,$H17=1),"",IFERROR(IF(IF($K17&lt;EDATE(AC17,$E17),$K17,EDATE(AC17,$E17))=AC17,"",IF($K17&lt;EDATE(AC17,$E17),$K17,EDATE(AC17,$E17))),""))),"")</f>
        <v/>
      </c>
      <c r="AE17" s="70" t="str">
        <f>IFERROR(IF(AND($H17=1,WORKDAY.INTL($I17,NETWORKDAYS.INTL($I17,EDATE(AD17,$E18)-1,1,[1]holiday!$A$2:$A$101),1,[1]holiday!$A$2:$A$101)=$K17),"",IF(AND(IFERROR(IF(IF($K17&lt;EDATE(AD17,$E17),$K17,EDATE(AD17,$E17))=AD17,"",IF($K17&lt;EDATE(AD17,$E17),$K17,EDATE(AD17,$E17))),"")=$K17,$H17=1),"",IFERROR(IF(IF($K17&lt;EDATE(AD17,$E17),$K17,EDATE(AD17,$E17))=AD17,"",IF($K17&lt;EDATE(AD17,$E17),$K17,EDATE(AD17,$E17))),""))),"")</f>
        <v/>
      </c>
      <c r="AF17" s="70" t="str">
        <f>IFERROR(IF(AND($H17=1,WORKDAY.INTL($I17,NETWORKDAYS.INTL($I17,EDATE(AE17,$E18)-1,1,[1]holiday!$A$2:$A$101),1,[1]holiday!$A$2:$A$101)=$K17),"",IF(AND(IFERROR(IF(IF($K17&lt;EDATE(AE17,$E17),$K17,EDATE(AE17,$E17))=AE17,"",IF($K17&lt;EDATE(AE17,$E17),$K17,EDATE(AE17,$E17))),"")=$K17,$H17=1),"",IFERROR(IF(IF($K17&lt;EDATE(AE17,$E17),$K17,EDATE(AE17,$E17))=AE17,"",IF($K17&lt;EDATE(AE17,$E17),$K17,EDATE(AE17,$E17))),""))),"")</f>
        <v/>
      </c>
      <c r="AG17" s="70" t="str">
        <f>IFERROR(IF(AND($H17=1,WORKDAY.INTL($I17,NETWORKDAYS.INTL($I17,EDATE(AF17,$E18)-1,1,[1]holiday!$A$2:$A$101),1,[1]holiday!$A$2:$A$101)=$K17),"",IF(AND(IFERROR(IF(IF($K17&lt;EDATE(AF17,$E17),$K17,EDATE(AF17,$E17))=AF17,"",IF($K17&lt;EDATE(AF17,$E17),$K17,EDATE(AF17,$E17))),"")=$K17,$H17=1),"",IFERROR(IF(IF($K17&lt;EDATE(AF17,$E17),$K17,EDATE(AF17,$E17))=AF17,"",IF($K17&lt;EDATE(AF17,$E17),$K17,EDATE(AF17,$E17))),""))),"")</f>
        <v/>
      </c>
      <c r="AH17" s="70" t="str">
        <f>IFERROR(IF(AND($H17=1,WORKDAY.INTL($I17,NETWORKDAYS.INTL($I17,EDATE(AG17,$E18)-1,1,[1]holiday!$A$2:$A$101),1,[1]holiday!$A$2:$A$101)=$K17),"",IF(AND(IFERROR(IF(IF($K17&lt;EDATE(AG17,$E17),$K17,EDATE(AG17,$E17))=AG17,"",IF($K17&lt;EDATE(AG17,$E17),$K17,EDATE(AG17,$E17))),"")=$K17,$H17=1),"",IFERROR(IF(IF($K17&lt;EDATE(AG17,$E17),$K17,EDATE(AG17,$E17))=AG17,"",IF($K17&lt;EDATE(AG17,$E17),$K17,EDATE(AG17,$E17))),""))),"")</f>
        <v/>
      </c>
      <c r="AI17" s="70"/>
      <c r="AJ17" s="25" t="str">
        <f t="shared" si="7"/>
        <v/>
      </c>
      <c r="AK17" s="25" t="str">
        <f t="shared" si="8"/>
        <v/>
      </c>
      <c r="AL17" s="25" t="str">
        <f t="shared" si="9"/>
        <v/>
      </c>
      <c r="AM17" s="25" t="str">
        <f t="shared" si="10"/>
        <v/>
      </c>
      <c r="AN17" s="25" t="str">
        <f t="shared" si="11"/>
        <v/>
      </c>
      <c r="AO17" s="25" t="str">
        <f t="shared" si="12"/>
        <v/>
      </c>
      <c r="AP17" s="25" t="str">
        <f t="shared" si="13"/>
        <v/>
      </c>
      <c r="AQ17" s="25" t="str">
        <f t="shared" si="14"/>
        <v/>
      </c>
      <c r="AR17" s="25" t="str">
        <f t="shared" si="15"/>
        <v/>
      </c>
      <c r="AS17" s="25" t="str">
        <f t="shared" si="16"/>
        <v/>
      </c>
      <c r="AT17" s="25" t="str">
        <f t="shared" si="17"/>
        <v/>
      </c>
      <c r="AU17" s="25" t="str">
        <f t="shared" si="18"/>
        <v/>
      </c>
      <c r="AV17" s="25" t="str">
        <f t="shared" si="19"/>
        <v/>
      </c>
      <c r="AW17" s="137">
        <v>42348</v>
      </c>
      <c r="AX17" s="107" t="e">
        <f t="shared" ca="1" si="21"/>
        <v>#VALUE!</v>
      </c>
      <c r="AY17" s="107" t="e">
        <f t="shared" ca="1" si="22"/>
        <v>#VALUE!</v>
      </c>
      <c r="BA17" s="25">
        <f t="shared" ca="1" si="1"/>
        <v>0</v>
      </c>
      <c r="BB17" s="25" t="e">
        <f t="shared" si="23"/>
        <v>#REF!</v>
      </c>
      <c r="BC17" s="25" t="e">
        <f t="shared" ca="1" si="24"/>
        <v>#VALUE!</v>
      </c>
      <c r="BD17" s="83" t="e">
        <f>PS!#REF!</f>
        <v>#REF!</v>
      </c>
      <c r="BE17" s="78" t="str">
        <f t="shared" ca="1" si="25"/>
        <v>Lần 0</v>
      </c>
      <c r="BF17" s="109" t="e">
        <f t="shared" ca="1" si="26"/>
        <v>#REF!</v>
      </c>
      <c r="BG17" s="109" t="e">
        <f t="shared" ca="1" si="27"/>
        <v>#VALUE!</v>
      </c>
      <c r="BH17" s="109" t="e">
        <f t="shared" ca="1" si="28"/>
        <v>#VALUE!</v>
      </c>
      <c r="BI17" s="109" t="e">
        <f t="shared" ca="1" si="29"/>
        <v>#VALUE!</v>
      </c>
      <c r="BJ17" s="109" t="e">
        <f t="shared" ca="1" si="30"/>
        <v>#VALUE!</v>
      </c>
      <c r="BK17" s="109" t="e">
        <f t="shared" ca="1" si="31"/>
        <v>#VALUE!</v>
      </c>
      <c r="BL17" s="109" t="e">
        <f t="shared" ca="1" si="32"/>
        <v>#VALUE!</v>
      </c>
      <c r="BM17" s="109" t="e">
        <f t="shared" ca="1" si="33"/>
        <v>#VALUE!</v>
      </c>
      <c r="BN17" s="109" t="e">
        <f t="shared" ca="1" si="34"/>
        <v>#VALUE!</v>
      </c>
      <c r="BO17" s="109" t="e">
        <f t="shared" ca="1" si="35"/>
        <v>#VALUE!</v>
      </c>
      <c r="BP17" s="109" t="e">
        <f t="shared" ca="1" si="36"/>
        <v>#VALUE!</v>
      </c>
      <c r="BQ17" s="109" t="e">
        <f t="shared" ca="1" si="37"/>
        <v>#VALUE!</v>
      </c>
      <c r="BR17" s="109" t="e">
        <f t="shared" ca="1" si="38"/>
        <v>#VALUE!</v>
      </c>
    </row>
    <row r="18" spans="1:70" ht="12.75" x14ac:dyDescent="0.2">
      <c r="A18" s="82" t="e">
        <f>PS!#REF!</f>
        <v>#REF!</v>
      </c>
      <c r="B18" s="83" t="e">
        <f>PS!#REF!</f>
        <v>#REF!</v>
      </c>
      <c r="C18" s="83" t="e">
        <f>PS!#REF!</f>
        <v>#REF!</v>
      </c>
      <c r="D18" s="83" t="e">
        <f>VLOOKUP(B18,CTV!$A$3:$D$1048576,4,0)</f>
        <v>#REF!</v>
      </c>
      <c r="E18" s="135">
        <v>3</v>
      </c>
      <c r="F18" s="135" t="s">
        <v>271</v>
      </c>
      <c r="G18" s="135">
        <v>20</v>
      </c>
      <c r="H18" s="135">
        <v>1</v>
      </c>
      <c r="I18" s="102" t="e">
        <f>PS!#REF!</f>
        <v>#REF!</v>
      </c>
      <c r="J18" s="83" t="e">
        <f>PS!#REF!</f>
        <v>#REF!</v>
      </c>
      <c r="K18" s="103" t="e">
        <f>PS!#REF!</f>
        <v>#REF!</v>
      </c>
      <c r="L18" s="83" t="e">
        <f t="shared" si="3"/>
        <v>#REF!</v>
      </c>
      <c r="M18" s="120" t="e">
        <f>PS!#REF!</f>
        <v>#REF!</v>
      </c>
      <c r="N18" s="83" t="e">
        <f>PS!#REF!</f>
        <v>#REF!</v>
      </c>
      <c r="O18" s="104" t="e">
        <f>PS!#REF!</f>
        <v>#REF!</v>
      </c>
      <c r="P18" s="104" t="e">
        <f t="shared" si="4"/>
        <v>#REF!</v>
      </c>
      <c r="Q18" s="104">
        <v>0</v>
      </c>
      <c r="R18" s="170" t="e">
        <f t="shared" si="5"/>
        <v>#REF!</v>
      </c>
      <c r="S18" s="130" t="e">
        <f>VLOOKUP(B18,CTV!$A$3:$K$1048576,11,0)</f>
        <v>#REF!</v>
      </c>
      <c r="T18" s="105" t="e">
        <f>IF(VLOOKUP(B18,CTV!$A$3:$E$1048576,5,0)-R18+S18&lt;0,0,VLOOKUP(B18,CTV!$A$3:$E$1048576,5,0)-R18+S18)</f>
        <v>#REF!</v>
      </c>
      <c r="U18" s="105" t="e">
        <f>IF(VLOOKUP(B18,CTV!$A$3:$F$1048576,6,0)-R18+S18&lt;0,0,VLOOKUP(B18,CTV!$A$3:$F$1048576,6,0)-R18+S18)</f>
        <v>#REF!</v>
      </c>
      <c r="V18" s="70" t="e">
        <f t="shared" si="6"/>
        <v>#REF!</v>
      </c>
      <c r="W18" s="70" t="str">
        <f>IFERROR(IF(AND($H18=1,WORKDAY.INTL($I18,NETWORKDAYS.INTL($I18,EDATE(V18,$E19)-1,1,[1]holiday!$A$2:$A$101),1,[1]holiday!$A$2:$A$101)=$K18),"",IF(AND(IFERROR(IF(IF($K18&lt;EDATE(V18,$E18),$K18,EDATE(V18,$E18))=V18,"",IF($K18&lt;EDATE(V18,$E18),$K18,EDATE(V18,$E18))),"")=$K18,$H18=1),"",IFERROR(IF(IF($K18&lt;EDATE(V18,$E18),$K18,EDATE(V18,$E18))=V18,"",IF($K18&lt;EDATE(V18,$E18),$K18,EDATE(V18,$E18))),""))),"")</f>
        <v/>
      </c>
      <c r="X18" s="70" t="str">
        <f>IFERROR(IF(AND($H18=1,WORKDAY.INTL($I18,NETWORKDAYS.INTL($I18,EDATE(W18,$E19)-1,1,[1]holiday!$A$2:$A$101),1,[1]holiday!$A$2:$A$101)=$K18),"",IF(AND(IFERROR(IF(IF($K18&lt;EDATE(W18,$E18),$K18,EDATE(W18,$E18))=W18,"",IF($K18&lt;EDATE(W18,$E18),$K18,EDATE(W18,$E18))),"")=$K18,$H18=1),"",IFERROR(IF(IF($K18&lt;EDATE(W18,$E18),$K18,EDATE(W18,$E18))=W18,"",IF($K18&lt;EDATE(W18,$E18),$K18,EDATE(W18,$E18))),""))),"")</f>
        <v/>
      </c>
      <c r="Y18" s="70" t="str">
        <f>IFERROR(IF(AND($H18=1,WORKDAY.INTL($I18,NETWORKDAYS.INTL($I18,EDATE(X18,$E19)-1,1,[1]holiday!$A$2:$A$101),1,[1]holiday!$A$2:$A$101)=$K18),"",IF(AND(IFERROR(IF(IF($K18&lt;EDATE(X18,$E18),$K18,EDATE(X18,$E18))=X18,"",IF($K18&lt;EDATE(X18,$E18),$K18,EDATE(X18,$E18))),"")=$K18,$H18=1),"",IFERROR(IF(IF($K18&lt;EDATE(X18,$E18),$K18,EDATE(X18,$E18))=X18,"",IF($K18&lt;EDATE(X18,$E18),$K18,EDATE(X18,$E18))),""))),"")</f>
        <v/>
      </c>
      <c r="Z18" s="70" t="str">
        <f>IFERROR(IF(AND($H18=1,WORKDAY.INTL($I18,NETWORKDAYS.INTL($I18,EDATE(Y18,$E19)-1,1,[1]holiday!$A$2:$A$101),1,[1]holiday!$A$2:$A$101)=$K18),"",IF(AND(IFERROR(IF(IF($K18&lt;EDATE(Y18,$E18),$K18,EDATE(Y18,$E18))=Y18,"",IF($K18&lt;EDATE(Y18,$E18),$K18,EDATE(Y18,$E18))),"")=$K18,$H18=1),"",IFERROR(IF(IF($K18&lt;EDATE(Y18,$E18),$K18,EDATE(Y18,$E18))=Y18,"",IF($K18&lt;EDATE(Y18,$E18),$K18,EDATE(Y18,$E18))),""))),"")</f>
        <v/>
      </c>
      <c r="AA18" s="70" t="str">
        <f>IFERROR(IF(AND($H18=1,WORKDAY.INTL($I18,NETWORKDAYS.INTL($I18,EDATE(Z18,$E19)-1,1,[1]holiday!$A$2:$A$101),1,[1]holiday!$A$2:$A$101)=$K18),"",IF(AND(IFERROR(IF(IF($K18&lt;EDATE(Z18,$E18),$K18,EDATE(Z18,$E18))=Z18,"",IF($K18&lt;EDATE(Z18,$E18),$K18,EDATE(Z18,$E18))),"")=$K18,$H18=1),"",IFERROR(IF(IF($K18&lt;EDATE(Z18,$E18),$K18,EDATE(Z18,$E18))=Z18,"",IF($K18&lt;EDATE(Z18,$E18),$K18,EDATE(Z18,$E18))),""))),"")</f>
        <v/>
      </c>
      <c r="AB18" s="70" t="str">
        <f>IFERROR(IF(AND($H18=1,WORKDAY.INTL($I18,NETWORKDAYS.INTL($I18,EDATE(AA18,$E19)-1,1,[1]holiday!$A$2:$A$101),1,[1]holiday!$A$2:$A$101)=$K18),"",IF(AND(IFERROR(IF(IF($K18&lt;EDATE(AA18,$E18),$K18,EDATE(AA18,$E18))=AA18,"",IF($K18&lt;EDATE(AA18,$E18),$K18,EDATE(AA18,$E18))),"")=$K18,$H18=1),"",IFERROR(IF(IF($K18&lt;EDATE(AA18,$E18),$K18,EDATE(AA18,$E18))=AA18,"",IF($K18&lt;EDATE(AA18,$E18),$K18,EDATE(AA18,$E18))),""))),"")</f>
        <v/>
      </c>
      <c r="AC18" s="70" t="str">
        <f>IFERROR(IF(AND($H18=1,WORKDAY.INTL($I18,NETWORKDAYS.INTL($I18,EDATE(AB18,$E19)-1,1,[1]holiday!$A$2:$A$101),1,[1]holiday!$A$2:$A$101)=$K18),"",IF(AND(IFERROR(IF(IF($K18&lt;EDATE(AB18,$E18),$K18,EDATE(AB18,$E18))=AB18,"",IF($K18&lt;EDATE(AB18,$E18),$K18,EDATE(AB18,$E18))),"")=$K18,$H18=1),"",IFERROR(IF(IF($K18&lt;EDATE(AB18,$E18),$K18,EDATE(AB18,$E18))=AB18,"",IF($K18&lt;EDATE(AB18,$E18),$K18,EDATE(AB18,$E18))),""))),"")</f>
        <v/>
      </c>
      <c r="AD18" s="70" t="str">
        <f>IFERROR(IF(AND($H18=1,WORKDAY.INTL($I18,NETWORKDAYS.INTL($I18,EDATE(AC18,$E19)-1,1,[1]holiday!$A$2:$A$101),1,[1]holiday!$A$2:$A$101)=$K18),"",IF(AND(IFERROR(IF(IF($K18&lt;EDATE(AC18,$E18),$K18,EDATE(AC18,$E18))=AC18,"",IF($K18&lt;EDATE(AC18,$E18),$K18,EDATE(AC18,$E18))),"")=$K18,$H18=1),"",IFERROR(IF(IF($K18&lt;EDATE(AC18,$E18),$K18,EDATE(AC18,$E18))=AC18,"",IF($K18&lt;EDATE(AC18,$E18),$K18,EDATE(AC18,$E18))),""))),"")</f>
        <v/>
      </c>
      <c r="AE18" s="70" t="str">
        <f>IFERROR(IF(AND($H18=1,WORKDAY.INTL($I18,NETWORKDAYS.INTL($I18,EDATE(AD18,$E19)-1,1,[1]holiday!$A$2:$A$101),1,[1]holiday!$A$2:$A$101)=$K18),"",IF(AND(IFERROR(IF(IF($K18&lt;EDATE(AD18,$E18),$K18,EDATE(AD18,$E18))=AD18,"",IF($K18&lt;EDATE(AD18,$E18),$K18,EDATE(AD18,$E18))),"")=$K18,$H18=1),"",IFERROR(IF(IF($K18&lt;EDATE(AD18,$E18),$K18,EDATE(AD18,$E18))=AD18,"",IF($K18&lt;EDATE(AD18,$E18),$K18,EDATE(AD18,$E18))),""))),"")</f>
        <v/>
      </c>
      <c r="AF18" s="70" t="str">
        <f>IFERROR(IF(AND($H18=1,WORKDAY.INTL($I18,NETWORKDAYS.INTL($I18,EDATE(AE18,$E19)-1,1,[1]holiday!$A$2:$A$101),1,[1]holiday!$A$2:$A$101)=$K18),"",IF(AND(IFERROR(IF(IF($K18&lt;EDATE(AE18,$E18),$K18,EDATE(AE18,$E18))=AE18,"",IF($K18&lt;EDATE(AE18,$E18),$K18,EDATE(AE18,$E18))),"")=$K18,$H18=1),"",IFERROR(IF(IF($K18&lt;EDATE(AE18,$E18),$K18,EDATE(AE18,$E18))=AE18,"",IF($K18&lt;EDATE(AE18,$E18),$K18,EDATE(AE18,$E18))),""))),"")</f>
        <v/>
      </c>
      <c r="AG18" s="70" t="str">
        <f>IFERROR(IF(AND($H18=1,WORKDAY.INTL($I18,NETWORKDAYS.INTL($I18,EDATE(AF18,$E19)-1,1,[1]holiday!$A$2:$A$101),1,[1]holiday!$A$2:$A$101)=$K18),"",IF(AND(IFERROR(IF(IF($K18&lt;EDATE(AF18,$E18),$K18,EDATE(AF18,$E18))=AF18,"",IF($K18&lt;EDATE(AF18,$E18),$K18,EDATE(AF18,$E18))),"")=$K18,$H18=1),"",IFERROR(IF(IF($K18&lt;EDATE(AF18,$E18),$K18,EDATE(AF18,$E18))=AF18,"",IF($K18&lt;EDATE(AF18,$E18),$K18,EDATE(AF18,$E18))),""))),"")</f>
        <v/>
      </c>
      <c r="AH18" s="70" t="str">
        <f>IFERROR(IF(AND($H18=1,WORKDAY.INTL($I18,NETWORKDAYS.INTL($I18,EDATE(AG18,$E19)-1,1,[1]holiday!$A$2:$A$101),1,[1]holiday!$A$2:$A$101)=$K18),"",IF(AND(IFERROR(IF(IF($K18&lt;EDATE(AG18,$E18),$K18,EDATE(AG18,$E18))=AG18,"",IF($K18&lt;EDATE(AG18,$E18),$K18,EDATE(AG18,$E18))),"")=$K18,$H18=1),"",IFERROR(IF(IF($K18&lt;EDATE(AG18,$E18),$K18,EDATE(AG18,$E18))=AG18,"",IF($K18&lt;EDATE(AG18,$E18),$K18,EDATE(AG18,$E18))),""))),"")</f>
        <v/>
      </c>
      <c r="AI18" s="70"/>
      <c r="AJ18" s="25" t="str">
        <f t="shared" si="7"/>
        <v/>
      </c>
      <c r="AK18" s="25" t="str">
        <f t="shared" si="8"/>
        <v/>
      </c>
      <c r="AL18" s="25" t="str">
        <f t="shared" si="9"/>
        <v/>
      </c>
      <c r="AM18" s="25" t="str">
        <f t="shared" si="10"/>
        <v/>
      </c>
      <c r="AN18" s="25" t="str">
        <f t="shared" si="11"/>
        <v/>
      </c>
      <c r="AO18" s="25" t="str">
        <f t="shared" si="12"/>
        <v/>
      </c>
      <c r="AP18" s="25" t="str">
        <f t="shared" si="13"/>
        <v/>
      </c>
      <c r="AQ18" s="25" t="str">
        <f t="shared" si="14"/>
        <v/>
      </c>
      <c r="AR18" s="25" t="str">
        <f t="shared" si="15"/>
        <v/>
      </c>
      <c r="AS18" s="25" t="str">
        <f t="shared" si="16"/>
        <v/>
      </c>
      <c r="AT18" s="25" t="str">
        <f t="shared" si="17"/>
        <v/>
      </c>
      <c r="AU18" s="25" t="str">
        <f t="shared" si="18"/>
        <v/>
      </c>
      <c r="AV18" s="25" t="str">
        <f t="shared" si="19"/>
        <v/>
      </c>
      <c r="AW18" s="106" t="e">
        <f t="shared" si="20"/>
        <v>#REF!</v>
      </c>
      <c r="AX18" s="107" t="e">
        <f t="shared" ca="1" si="21"/>
        <v>#VALUE!</v>
      </c>
      <c r="AY18" s="107" t="e">
        <f t="shared" ca="1" si="22"/>
        <v>#VALUE!</v>
      </c>
      <c r="BA18" s="25">
        <f t="shared" ca="1" si="1"/>
        <v>0</v>
      </c>
      <c r="BB18" s="25" t="e">
        <f t="shared" si="23"/>
        <v>#REF!</v>
      </c>
      <c r="BC18" s="25" t="e">
        <f t="shared" ca="1" si="24"/>
        <v>#REF!</v>
      </c>
      <c r="BD18" s="83" t="e">
        <f>PS!#REF!</f>
        <v>#REF!</v>
      </c>
      <c r="BE18" s="78" t="str">
        <f t="shared" ca="1" si="25"/>
        <v>Lần 0</v>
      </c>
      <c r="BF18" s="109" t="e">
        <f t="shared" ca="1" si="26"/>
        <v>#REF!</v>
      </c>
      <c r="BG18" s="109" t="e">
        <f t="shared" ca="1" si="27"/>
        <v>#VALUE!</v>
      </c>
      <c r="BH18" s="109" t="e">
        <f t="shared" ca="1" si="28"/>
        <v>#VALUE!</v>
      </c>
      <c r="BI18" s="109" t="e">
        <f t="shared" ca="1" si="29"/>
        <v>#VALUE!</v>
      </c>
      <c r="BJ18" s="109" t="e">
        <f t="shared" ca="1" si="30"/>
        <v>#VALUE!</v>
      </c>
      <c r="BK18" s="109" t="e">
        <f t="shared" ca="1" si="31"/>
        <v>#VALUE!</v>
      </c>
      <c r="BL18" s="109" t="e">
        <f t="shared" ca="1" si="32"/>
        <v>#VALUE!</v>
      </c>
      <c r="BM18" s="109" t="e">
        <f t="shared" ca="1" si="33"/>
        <v>#VALUE!</v>
      </c>
      <c r="BN18" s="109" t="e">
        <f t="shared" ca="1" si="34"/>
        <v>#VALUE!</v>
      </c>
      <c r="BO18" s="109" t="e">
        <f t="shared" ca="1" si="35"/>
        <v>#VALUE!</v>
      </c>
      <c r="BP18" s="109" t="e">
        <f t="shared" ca="1" si="36"/>
        <v>#VALUE!</v>
      </c>
      <c r="BQ18" s="109" t="e">
        <f t="shared" ca="1" si="37"/>
        <v>#VALUE!</v>
      </c>
      <c r="BR18" s="109" t="e">
        <f t="shared" ca="1" si="38"/>
        <v>#VALUE!</v>
      </c>
    </row>
    <row r="19" spans="1:70" ht="12.75" x14ac:dyDescent="0.2">
      <c r="A19" s="82" t="e">
        <f>PS!#REF!</f>
        <v>#REF!</v>
      </c>
      <c r="B19" s="83" t="e">
        <f>PS!#REF!</f>
        <v>#REF!</v>
      </c>
      <c r="C19" s="83" t="e">
        <f>PS!#REF!</f>
        <v>#REF!</v>
      </c>
      <c r="D19" s="83" t="e">
        <f>VLOOKUP(B19,CTV!$A$3:$D$1048576,4,0)</f>
        <v>#REF!</v>
      </c>
      <c r="E19" s="135">
        <v>1</v>
      </c>
      <c r="F19" s="135" t="s">
        <v>271</v>
      </c>
      <c r="G19" s="135">
        <v>25</v>
      </c>
      <c r="H19" s="135">
        <v>0</v>
      </c>
      <c r="I19" s="102" t="e">
        <f>PS!#REF!</f>
        <v>#REF!</v>
      </c>
      <c r="J19" s="83" t="e">
        <f>PS!#REF!</f>
        <v>#REF!</v>
      </c>
      <c r="K19" s="103" t="e">
        <f>PS!#REF!</f>
        <v>#REF!</v>
      </c>
      <c r="L19" s="83" t="e">
        <f t="shared" si="3"/>
        <v>#REF!</v>
      </c>
      <c r="M19" s="120" t="e">
        <f>PS!#REF!</f>
        <v>#REF!</v>
      </c>
      <c r="N19" s="83" t="e">
        <f>PS!#REF!</f>
        <v>#REF!</v>
      </c>
      <c r="O19" s="104" t="e">
        <f>PS!#REF!</f>
        <v>#REF!</v>
      </c>
      <c r="P19" s="104" t="e">
        <f t="shared" si="4"/>
        <v>#REF!</v>
      </c>
      <c r="Q19" s="104">
        <v>0</v>
      </c>
      <c r="R19" s="170" t="e">
        <f t="shared" si="5"/>
        <v>#REF!</v>
      </c>
      <c r="S19" s="130" t="e">
        <f>VLOOKUP(B19,CTV!$A$3:$K$1048576,11,0)</f>
        <v>#REF!</v>
      </c>
      <c r="T19" s="105" t="e">
        <f>IF(VLOOKUP(B19,CTV!$A$3:$E$1048576,5,0)-R19+S19&lt;0,0,VLOOKUP(B19,CTV!$A$3:$E$1048576,5,0)-R19+S19)</f>
        <v>#REF!</v>
      </c>
      <c r="U19" s="105" t="e">
        <f>IF(VLOOKUP(B19,CTV!$A$3:$F$1048576,6,0)-R19+S19&lt;0,0,VLOOKUP(B19,CTV!$A$3:$F$1048576,6,0)-R19+S19)</f>
        <v>#REF!</v>
      </c>
      <c r="V19" s="70" t="e">
        <f t="shared" si="6"/>
        <v>#REF!</v>
      </c>
      <c r="W19" s="70" t="str">
        <f>IFERROR(IF(AND($H19=1,WORKDAY.INTL($I19,NETWORKDAYS.INTL($I19,EDATE(V19,$E20)-1,1,[1]holiday!$A$2:$A$101),1,[1]holiday!$A$2:$A$101)=$K19),"",IF(AND(IFERROR(IF(IF($K19&lt;EDATE(V19,$E19),$K19,EDATE(V19,$E19))=V19,"",IF($K19&lt;EDATE(V19,$E19),$K19,EDATE(V19,$E19))),"")=$K19,$H19=1),"",IFERROR(IF(IF($K19&lt;EDATE(V19,$E19),$K19,EDATE(V19,$E19))=V19,"",IF($K19&lt;EDATE(V19,$E19),$K19,EDATE(V19,$E19))),""))),"")</f>
        <v/>
      </c>
      <c r="X19" s="70" t="str">
        <f>IFERROR(IF(AND($H19=1,WORKDAY.INTL($I19,NETWORKDAYS.INTL($I19,EDATE(W19,$E20)-1,1,[1]holiday!$A$2:$A$101),1,[1]holiday!$A$2:$A$101)=$K19),"",IF(AND(IFERROR(IF(IF($K19&lt;EDATE(W19,$E19),$K19,EDATE(W19,$E19))=W19,"",IF($K19&lt;EDATE(W19,$E19),$K19,EDATE(W19,$E19))),"")=$K19,$H19=1),"",IFERROR(IF(IF($K19&lt;EDATE(W19,$E19),$K19,EDATE(W19,$E19))=W19,"",IF($K19&lt;EDATE(W19,$E19),$K19,EDATE(W19,$E19))),""))),"")</f>
        <v/>
      </c>
      <c r="Y19" s="70" t="str">
        <f>IFERROR(IF(AND($H19=1,WORKDAY.INTL($I19,NETWORKDAYS.INTL($I19,EDATE(X19,$E20)-1,1,[1]holiday!$A$2:$A$101),1,[1]holiday!$A$2:$A$101)=$K19),"",IF(AND(IFERROR(IF(IF($K19&lt;EDATE(X19,$E19),$K19,EDATE(X19,$E19))=X19,"",IF($K19&lt;EDATE(X19,$E19),$K19,EDATE(X19,$E19))),"")=$K19,$H19=1),"",IFERROR(IF(IF($K19&lt;EDATE(X19,$E19),$K19,EDATE(X19,$E19))=X19,"",IF($K19&lt;EDATE(X19,$E19),$K19,EDATE(X19,$E19))),""))),"")</f>
        <v/>
      </c>
      <c r="Z19" s="70" t="str">
        <f>IFERROR(IF(AND($H19=1,WORKDAY.INTL($I19,NETWORKDAYS.INTL($I19,EDATE(Y19,$E20)-1,1,[1]holiday!$A$2:$A$101),1,[1]holiday!$A$2:$A$101)=$K19),"",IF(AND(IFERROR(IF(IF($K19&lt;EDATE(Y19,$E19),$K19,EDATE(Y19,$E19))=Y19,"",IF($K19&lt;EDATE(Y19,$E19),$K19,EDATE(Y19,$E19))),"")=$K19,$H19=1),"",IFERROR(IF(IF($K19&lt;EDATE(Y19,$E19),$K19,EDATE(Y19,$E19))=Y19,"",IF($K19&lt;EDATE(Y19,$E19),$K19,EDATE(Y19,$E19))),""))),"")</f>
        <v/>
      </c>
      <c r="AA19" s="70" t="str">
        <f>IFERROR(IF(AND($H19=1,WORKDAY.INTL($I19,NETWORKDAYS.INTL($I19,EDATE(Z19,$E20)-1,1,[1]holiday!$A$2:$A$101),1,[1]holiday!$A$2:$A$101)=$K19),"",IF(AND(IFERROR(IF(IF($K19&lt;EDATE(Z19,$E19),$K19,EDATE(Z19,$E19))=Z19,"",IF($K19&lt;EDATE(Z19,$E19),$K19,EDATE(Z19,$E19))),"")=$K19,$H19=1),"",IFERROR(IF(IF($K19&lt;EDATE(Z19,$E19),$K19,EDATE(Z19,$E19))=Z19,"",IF($K19&lt;EDATE(Z19,$E19),$K19,EDATE(Z19,$E19))),""))),"")</f>
        <v/>
      </c>
      <c r="AB19" s="70" t="str">
        <f>IFERROR(IF(AND($H19=1,WORKDAY.INTL($I19,NETWORKDAYS.INTL($I19,EDATE(AA19,$E20)-1,1,[1]holiday!$A$2:$A$101),1,[1]holiday!$A$2:$A$101)=$K19),"",IF(AND(IFERROR(IF(IF($K19&lt;EDATE(AA19,$E19),$K19,EDATE(AA19,$E19))=AA19,"",IF($K19&lt;EDATE(AA19,$E19),$K19,EDATE(AA19,$E19))),"")=$K19,$H19=1),"",IFERROR(IF(IF($K19&lt;EDATE(AA19,$E19),$K19,EDATE(AA19,$E19))=AA19,"",IF($K19&lt;EDATE(AA19,$E19),$K19,EDATE(AA19,$E19))),""))),"")</f>
        <v/>
      </c>
      <c r="AC19" s="70" t="str">
        <f>IFERROR(IF(AND($H19=1,WORKDAY.INTL($I19,NETWORKDAYS.INTL($I19,EDATE(AB19,$E20)-1,1,[1]holiday!$A$2:$A$101),1,[1]holiday!$A$2:$A$101)=$K19),"",IF(AND(IFERROR(IF(IF($K19&lt;EDATE(AB19,$E19),$K19,EDATE(AB19,$E19))=AB19,"",IF($K19&lt;EDATE(AB19,$E19),$K19,EDATE(AB19,$E19))),"")=$K19,$H19=1),"",IFERROR(IF(IF($K19&lt;EDATE(AB19,$E19),$K19,EDATE(AB19,$E19))=AB19,"",IF($K19&lt;EDATE(AB19,$E19),$K19,EDATE(AB19,$E19))),""))),"")</f>
        <v/>
      </c>
      <c r="AD19" s="70" t="str">
        <f>IFERROR(IF(AND($H19=1,WORKDAY.INTL($I19,NETWORKDAYS.INTL($I19,EDATE(AC19,$E20)-1,1,[1]holiday!$A$2:$A$101),1,[1]holiday!$A$2:$A$101)=$K19),"",IF(AND(IFERROR(IF(IF($K19&lt;EDATE(AC19,$E19),$K19,EDATE(AC19,$E19))=AC19,"",IF($K19&lt;EDATE(AC19,$E19),$K19,EDATE(AC19,$E19))),"")=$K19,$H19=1),"",IFERROR(IF(IF($K19&lt;EDATE(AC19,$E19),$K19,EDATE(AC19,$E19))=AC19,"",IF($K19&lt;EDATE(AC19,$E19),$K19,EDATE(AC19,$E19))),""))),"")</f>
        <v/>
      </c>
      <c r="AE19" s="70" t="str">
        <f>IFERROR(IF(AND($H19=1,WORKDAY.INTL($I19,NETWORKDAYS.INTL($I19,EDATE(AD19,$E20)-1,1,[1]holiday!$A$2:$A$101),1,[1]holiday!$A$2:$A$101)=$K19),"",IF(AND(IFERROR(IF(IF($K19&lt;EDATE(AD19,$E19),$K19,EDATE(AD19,$E19))=AD19,"",IF($K19&lt;EDATE(AD19,$E19),$K19,EDATE(AD19,$E19))),"")=$K19,$H19=1),"",IFERROR(IF(IF($K19&lt;EDATE(AD19,$E19),$K19,EDATE(AD19,$E19))=AD19,"",IF($K19&lt;EDATE(AD19,$E19),$K19,EDATE(AD19,$E19))),""))),"")</f>
        <v/>
      </c>
      <c r="AF19" s="70" t="str">
        <f>IFERROR(IF(AND($H19=1,WORKDAY.INTL($I19,NETWORKDAYS.INTL($I19,EDATE(AE19,$E20)-1,1,[1]holiday!$A$2:$A$101),1,[1]holiday!$A$2:$A$101)=$K19),"",IF(AND(IFERROR(IF(IF($K19&lt;EDATE(AE19,$E19),$K19,EDATE(AE19,$E19))=AE19,"",IF($K19&lt;EDATE(AE19,$E19),$K19,EDATE(AE19,$E19))),"")=$K19,$H19=1),"",IFERROR(IF(IF($K19&lt;EDATE(AE19,$E19),$K19,EDATE(AE19,$E19))=AE19,"",IF($K19&lt;EDATE(AE19,$E19),$K19,EDATE(AE19,$E19))),""))),"")</f>
        <v/>
      </c>
      <c r="AG19" s="70" t="str">
        <f>IFERROR(IF(AND($H19=1,WORKDAY.INTL($I19,NETWORKDAYS.INTL($I19,EDATE(AF19,$E20)-1,1,[1]holiday!$A$2:$A$101),1,[1]holiday!$A$2:$A$101)=$K19),"",IF(AND(IFERROR(IF(IF($K19&lt;EDATE(AF19,$E19),$K19,EDATE(AF19,$E19))=AF19,"",IF($K19&lt;EDATE(AF19,$E19),$K19,EDATE(AF19,$E19))),"")=$K19,$H19=1),"",IFERROR(IF(IF($K19&lt;EDATE(AF19,$E19),$K19,EDATE(AF19,$E19))=AF19,"",IF($K19&lt;EDATE(AF19,$E19),$K19,EDATE(AF19,$E19))),""))),"")</f>
        <v/>
      </c>
      <c r="AH19" s="70" t="str">
        <f>IFERROR(IF(AND($H19=1,WORKDAY.INTL($I19,NETWORKDAYS.INTL($I19,EDATE(AG19,$E20)-1,1,[1]holiday!$A$2:$A$101),1,[1]holiday!$A$2:$A$101)=$K19),"",IF(AND(IFERROR(IF(IF($K19&lt;EDATE(AG19,$E19),$K19,EDATE(AG19,$E19))=AG19,"",IF($K19&lt;EDATE(AG19,$E19),$K19,EDATE(AG19,$E19))),"")=$K19,$H19=1),"",IFERROR(IF(IF($K19&lt;EDATE(AG19,$E19),$K19,EDATE(AG19,$E19))=AG19,"",IF($K19&lt;EDATE(AG19,$E19),$K19,EDATE(AG19,$E19))),""))),"")</f>
        <v/>
      </c>
      <c r="AI19" s="70"/>
      <c r="AJ19" s="25" t="str">
        <f t="shared" si="7"/>
        <v/>
      </c>
      <c r="AK19" s="25" t="str">
        <f t="shared" si="8"/>
        <v/>
      </c>
      <c r="AL19" s="25" t="str">
        <f t="shared" si="9"/>
        <v/>
      </c>
      <c r="AM19" s="25" t="str">
        <f t="shared" si="10"/>
        <v/>
      </c>
      <c r="AN19" s="25" t="str">
        <f t="shared" si="11"/>
        <v/>
      </c>
      <c r="AO19" s="25" t="str">
        <f t="shared" si="12"/>
        <v/>
      </c>
      <c r="AP19" s="25" t="str">
        <f t="shared" si="13"/>
        <v/>
      </c>
      <c r="AQ19" s="25" t="str">
        <f t="shared" si="14"/>
        <v/>
      </c>
      <c r="AR19" s="25" t="str">
        <f t="shared" si="15"/>
        <v/>
      </c>
      <c r="AS19" s="25" t="str">
        <f t="shared" si="16"/>
        <v/>
      </c>
      <c r="AT19" s="25" t="str">
        <f t="shared" si="17"/>
        <v/>
      </c>
      <c r="AU19" s="25" t="str">
        <f t="shared" si="18"/>
        <v/>
      </c>
      <c r="AV19" s="25" t="str">
        <f t="shared" si="19"/>
        <v/>
      </c>
      <c r="AW19" s="106" t="e">
        <f t="shared" si="20"/>
        <v>#REF!</v>
      </c>
      <c r="AX19" s="107" t="e">
        <f t="shared" ca="1" si="21"/>
        <v>#VALUE!</v>
      </c>
      <c r="AY19" s="107" t="e">
        <f t="shared" ca="1" si="22"/>
        <v>#VALUE!</v>
      </c>
      <c r="BA19" s="25">
        <f t="shared" ca="1" si="1"/>
        <v>0</v>
      </c>
      <c r="BB19" s="25" t="e">
        <f t="shared" si="23"/>
        <v>#REF!</v>
      </c>
      <c r="BC19" s="25" t="e">
        <f t="shared" ca="1" si="24"/>
        <v>#REF!</v>
      </c>
      <c r="BD19" s="83" t="e">
        <f>PS!#REF!</f>
        <v>#REF!</v>
      </c>
      <c r="BE19" s="78" t="str">
        <f t="shared" ca="1" si="25"/>
        <v>Lần 0</v>
      </c>
      <c r="BF19" s="109" t="e">
        <f t="shared" ca="1" si="26"/>
        <v>#REF!</v>
      </c>
      <c r="BG19" s="109" t="e">
        <f t="shared" ca="1" si="27"/>
        <v>#VALUE!</v>
      </c>
      <c r="BH19" s="109" t="e">
        <f t="shared" ca="1" si="28"/>
        <v>#VALUE!</v>
      </c>
      <c r="BI19" s="109" t="e">
        <f t="shared" ca="1" si="29"/>
        <v>#VALUE!</v>
      </c>
      <c r="BJ19" s="109" t="e">
        <f t="shared" ca="1" si="30"/>
        <v>#VALUE!</v>
      </c>
      <c r="BK19" s="109" t="e">
        <f t="shared" ca="1" si="31"/>
        <v>#VALUE!</v>
      </c>
      <c r="BL19" s="109" t="e">
        <f t="shared" ca="1" si="32"/>
        <v>#VALUE!</v>
      </c>
      <c r="BM19" s="109" t="e">
        <f t="shared" ca="1" si="33"/>
        <v>#VALUE!</v>
      </c>
      <c r="BN19" s="109" t="e">
        <f t="shared" ca="1" si="34"/>
        <v>#VALUE!</v>
      </c>
      <c r="BO19" s="109" t="e">
        <f t="shared" ca="1" si="35"/>
        <v>#VALUE!</v>
      </c>
      <c r="BP19" s="109" t="e">
        <f t="shared" ca="1" si="36"/>
        <v>#VALUE!</v>
      </c>
      <c r="BQ19" s="109" t="e">
        <f t="shared" ca="1" si="37"/>
        <v>#VALUE!</v>
      </c>
      <c r="BR19" s="109" t="e">
        <f t="shared" ca="1" si="38"/>
        <v>#VALUE!</v>
      </c>
    </row>
    <row r="20" spans="1:70" ht="19.5" customHeight="1" x14ac:dyDescent="0.2">
      <c r="A20" s="82" t="e">
        <f>PS!#REF!</f>
        <v>#REF!</v>
      </c>
      <c r="B20" s="83" t="e">
        <f>PS!#REF!</f>
        <v>#REF!</v>
      </c>
      <c r="C20" s="83" t="e">
        <f>PS!#REF!</f>
        <v>#REF!</v>
      </c>
      <c r="D20" s="83" t="e">
        <f>VLOOKUP(B20,CTV!$A$3:$D$1048576,4,0)</f>
        <v>#REF!</v>
      </c>
      <c r="E20" s="135">
        <v>3</v>
      </c>
      <c r="F20" s="135" t="s">
        <v>271</v>
      </c>
      <c r="G20" s="135">
        <v>20</v>
      </c>
      <c r="H20" s="135">
        <v>1</v>
      </c>
      <c r="I20" s="102" t="e">
        <f>PS!#REF!</f>
        <v>#REF!</v>
      </c>
      <c r="J20" s="83" t="e">
        <f>PS!#REF!</f>
        <v>#REF!</v>
      </c>
      <c r="K20" s="103" t="e">
        <f>PS!#REF!</f>
        <v>#REF!</v>
      </c>
      <c r="L20" s="83" t="e">
        <f t="shared" si="3"/>
        <v>#REF!</v>
      </c>
      <c r="M20" s="120" t="e">
        <f>PS!#REF!</f>
        <v>#REF!</v>
      </c>
      <c r="N20" s="83" t="e">
        <f>PS!#REF!</f>
        <v>#REF!</v>
      </c>
      <c r="O20" s="104" t="e">
        <f>PS!#REF!</f>
        <v>#REF!</v>
      </c>
      <c r="P20" s="104" t="e">
        <f t="shared" si="4"/>
        <v>#REF!</v>
      </c>
      <c r="Q20" s="104">
        <v>0</v>
      </c>
      <c r="R20" s="170" t="e">
        <f t="shared" si="5"/>
        <v>#REF!</v>
      </c>
      <c r="S20" s="130" t="e">
        <f>VLOOKUP(B20,CTV!$A$3:$K$1048576,11,0)</f>
        <v>#REF!</v>
      </c>
      <c r="T20" s="136">
        <v>0</v>
      </c>
      <c r="U20" s="136">
        <v>0</v>
      </c>
      <c r="V20" s="70" t="e">
        <f t="shared" si="6"/>
        <v>#REF!</v>
      </c>
      <c r="W20" s="70" t="str">
        <f>IFERROR(IF(AND($H20=1,WORKDAY.INTL($I20,NETWORKDAYS.INTL($I20,EDATE(V20,$E21)-1,1,[1]holiday!$A$2:$A$101),1,[1]holiday!$A$2:$A$101)=$K20),"",IF(AND(IFERROR(IF(IF($K20&lt;EDATE(V20,$E20),$K20,EDATE(V20,$E20))=V20,"",IF($K20&lt;EDATE(V20,$E20),$K20,EDATE(V20,$E20))),"")=$K20,$H20=1),"",IFERROR(IF(IF($K20&lt;EDATE(V20,$E20),$K20,EDATE(V20,$E20))=V20,"",IF($K20&lt;EDATE(V20,$E20),$K20,EDATE(V20,$E20))),""))),"")</f>
        <v/>
      </c>
      <c r="X20" s="70" t="str">
        <f>IFERROR(IF(AND($H20=1,WORKDAY.INTL($I20,NETWORKDAYS.INTL($I20,EDATE(W20,$E21)-1,1,[1]holiday!$A$2:$A$101),1,[1]holiday!$A$2:$A$101)=$K20),"",IF(AND(IFERROR(IF(IF($K20&lt;EDATE(W20,$E20),$K20,EDATE(W20,$E20))=W20,"",IF($K20&lt;EDATE(W20,$E20),$K20,EDATE(W20,$E20))),"")=$K20,$H20=1),"",IFERROR(IF(IF($K20&lt;EDATE(W20,$E20),$K20,EDATE(W20,$E20))=W20,"",IF($K20&lt;EDATE(W20,$E20),$K20,EDATE(W20,$E20))),""))),"")</f>
        <v/>
      </c>
      <c r="Y20" s="70" t="str">
        <f>IFERROR(IF(AND($H20=1,WORKDAY.INTL($I20,NETWORKDAYS.INTL($I20,EDATE(X20,$E21)-1,1,[1]holiday!$A$2:$A$101),1,[1]holiday!$A$2:$A$101)=$K20),"",IF(AND(IFERROR(IF(IF($K20&lt;EDATE(X20,$E20),$K20,EDATE(X20,$E20))=X20,"",IF($K20&lt;EDATE(X20,$E20),$K20,EDATE(X20,$E20))),"")=$K20,$H20=1),"",IFERROR(IF(IF($K20&lt;EDATE(X20,$E20),$K20,EDATE(X20,$E20))=X20,"",IF($K20&lt;EDATE(X20,$E20),$K20,EDATE(X20,$E20))),""))),"")</f>
        <v/>
      </c>
      <c r="Z20" s="70" t="str">
        <f>IFERROR(IF(AND($H20=1,WORKDAY.INTL($I20,NETWORKDAYS.INTL($I20,EDATE(Y20,$E21)-1,1,[1]holiday!$A$2:$A$101),1,[1]holiday!$A$2:$A$101)=$K20),"",IF(AND(IFERROR(IF(IF($K20&lt;EDATE(Y20,$E20),$K20,EDATE(Y20,$E20))=Y20,"",IF($K20&lt;EDATE(Y20,$E20),$K20,EDATE(Y20,$E20))),"")=$K20,$H20=1),"",IFERROR(IF(IF($K20&lt;EDATE(Y20,$E20),$K20,EDATE(Y20,$E20))=Y20,"",IF($K20&lt;EDATE(Y20,$E20),$K20,EDATE(Y20,$E20))),""))),"")</f>
        <v/>
      </c>
      <c r="AA20" s="70" t="str">
        <f>IFERROR(IF(AND($H20=1,WORKDAY.INTL($I20,NETWORKDAYS.INTL($I20,EDATE(Z20,$E21)-1,1,[1]holiday!$A$2:$A$101),1,[1]holiday!$A$2:$A$101)=$K20),"",IF(AND(IFERROR(IF(IF($K20&lt;EDATE(Z20,$E20),$K20,EDATE(Z20,$E20))=Z20,"",IF($K20&lt;EDATE(Z20,$E20),$K20,EDATE(Z20,$E20))),"")=$K20,$H20=1),"",IFERROR(IF(IF($K20&lt;EDATE(Z20,$E20),$K20,EDATE(Z20,$E20))=Z20,"",IF($K20&lt;EDATE(Z20,$E20),$K20,EDATE(Z20,$E20))),""))),"")</f>
        <v/>
      </c>
      <c r="AB20" s="70" t="str">
        <f>IFERROR(IF(AND($H20=1,WORKDAY.INTL($I20,NETWORKDAYS.INTL($I20,EDATE(AA20,$E21)-1,1,[1]holiday!$A$2:$A$101),1,[1]holiday!$A$2:$A$101)=$K20),"",IF(AND(IFERROR(IF(IF($K20&lt;EDATE(AA20,$E20),$K20,EDATE(AA20,$E20))=AA20,"",IF($K20&lt;EDATE(AA20,$E20),$K20,EDATE(AA20,$E20))),"")=$K20,$H20=1),"",IFERROR(IF(IF($K20&lt;EDATE(AA20,$E20),$K20,EDATE(AA20,$E20))=AA20,"",IF($K20&lt;EDATE(AA20,$E20),$K20,EDATE(AA20,$E20))),""))),"")</f>
        <v/>
      </c>
      <c r="AC20" s="70" t="str">
        <f>IFERROR(IF(AND($H20=1,WORKDAY.INTL($I20,NETWORKDAYS.INTL($I20,EDATE(AB20,$E21)-1,1,[1]holiday!$A$2:$A$101),1,[1]holiday!$A$2:$A$101)=$K20),"",IF(AND(IFERROR(IF(IF($K20&lt;EDATE(AB20,$E20),$K20,EDATE(AB20,$E20))=AB20,"",IF($K20&lt;EDATE(AB20,$E20),$K20,EDATE(AB20,$E20))),"")=$K20,$H20=1),"",IFERROR(IF(IF($K20&lt;EDATE(AB20,$E20),$K20,EDATE(AB20,$E20))=AB20,"",IF($K20&lt;EDATE(AB20,$E20),$K20,EDATE(AB20,$E20))),""))),"")</f>
        <v/>
      </c>
      <c r="AD20" s="70" t="str">
        <f>IFERROR(IF(AND($H20=1,WORKDAY.INTL($I20,NETWORKDAYS.INTL($I20,EDATE(AC20,$E21)-1,1,[1]holiday!$A$2:$A$101),1,[1]holiday!$A$2:$A$101)=$K20),"",IF(AND(IFERROR(IF(IF($K20&lt;EDATE(AC20,$E20),$K20,EDATE(AC20,$E20))=AC20,"",IF($K20&lt;EDATE(AC20,$E20),$K20,EDATE(AC20,$E20))),"")=$K20,$H20=1),"",IFERROR(IF(IF($K20&lt;EDATE(AC20,$E20),$K20,EDATE(AC20,$E20))=AC20,"",IF($K20&lt;EDATE(AC20,$E20),$K20,EDATE(AC20,$E20))),""))),"")</f>
        <v/>
      </c>
      <c r="AE20" s="70" t="str">
        <f>IFERROR(IF(AND($H20=1,WORKDAY.INTL($I20,NETWORKDAYS.INTL($I20,EDATE(AD20,$E21)-1,1,[1]holiday!$A$2:$A$101),1,[1]holiday!$A$2:$A$101)=$K20),"",IF(AND(IFERROR(IF(IF($K20&lt;EDATE(AD20,$E20),$K20,EDATE(AD20,$E20))=AD20,"",IF($K20&lt;EDATE(AD20,$E20),$K20,EDATE(AD20,$E20))),"")=$K20,$H20=1),"",IFERROR(IF(IF($K20&lt;EDATE(AD20,$E20),$K20,EDATE(AD20,$E20))=AD20,"",IF($K20&lt;EDATE(AD20,$E20),$K20,EDATE(AD20,$E20))),""))),"")</f>
        <v/>
      </c>
      <c r="AF20" s="70" t="str">
        <f>IFERROR(IF(AND($H20=1,WORKDAY.INTL($I20,NETWORKDAYS.INTL($I20,EDATE(AE20,$E21)-1,1,[1]holiday!$A$2:$A$101),1,[1]holiday!$A$2:$A$101)=$K20),"",IF(AND(IFERROR(IF(IF($K20&lt;EDATE(AE20,$E20),$K20,EDATE(AE20,$E20))=AE20,"",IF($K20&lt;EDATE(AE20,$E20),$K20,EDATE(AE20,$E20))),"")=$K20,$H20=1),"",IFERROR(IF(IF($K20&lt;EDATE(AE20,$E20),$K20,EDATE(AE20,$E20))=AE20,"",IF($K20&lt;EDATE(AE20,$E20),$K20,EDATE(AE20,$E20))),""))),"")</f>
        <v/>
      </c>
      <c r="AG20" s="70" t="str">
        <f>IFERROR(IF(AND($H20=1,WORKDAY.INTL($I20,NETWORKDAYS.INTL($I20,EDATE(AF20,$E21)-1,1,[1]holiday!$A$2:$A$101),1,[1]holiday!$A$2:$A$101)=$K20),"",IF(AND(IFERROR(IF(IF($K20&lt;EDATE(AF20,$E20),$K20,EDATE(AF20,$E20))=AF20,"",IF($K20&lt;EDATE(AF20,$E20),$K20,EDATE(AF20,$E20))),"")=$K20,$H20=1),"",IFERROR(IF(IF($K20&lt;EDATE(AF20,$E20),$K20,EDATE(AF20,$E20))=AF20,"",IF($K20&lt;EDATE(AF20,$E20),$K20,EDATE(AF20,$E20))),""))),"")</f>
        <v/>
      </c>
      <c r="AH20" s="70" t="str">
        <f>IFERROR(IF(AND($H20=1,WORKDAY.INTL($I20,NETWORKDAYS.INTL($I20,EDATE(AG20,$E21)-1,1,[1]holiday!$A$2:$A$101),1,[1]holiday!$A$2:$A$101)=$K20),"",IF(AND(IFERROR(IF(IF($K20&lt;EDATE(AG20,$E20),$K20,EDATE(AG20,$E20))=AG20,"",IF($K20&lt;EDATE(AG20,$E20),$K20,EDATE(AG20,$E20))),"")=$K20,$H20=1),"",IFERROR(IF(IF($K20&lt;EDATE(AG20,$E20),$K20,EDATE(AG20,$E20))=AG20,"",IF($K20&lt;EDATE(AG20,$E20),$K20,EDATE(AG20,$E20))),""))),"")</f>
        <v/>
      </c>
      <c r="AI20" s="70"/>
      <c r="AJ20" s="25" t="str">
        <f t="shared" si="7"/>
        <v/>
      </c>
      <c r="AK20" s="25" t="str">
        <f t="shared" si="8"/>
        <v/>
      </c>
      <c r="AL20" s="25" t="str">
        <f t="shared" si="9"/>
        <v/>
      </c>
      <c r="AM20" s="25" t="str">
        <f t="shared" si="10"/>
        <v/>
      </c>
      <c r="AN20" s="25" t="str">
        <f t="shared" si="11"/>
        <v/>
      </c>
      <c r="AO20" s="25" t="str">
        <f t="shared" si="12"/>
        <v/>
      </c>
      <c r="AP20" s="25" t="str">
        <f t="shared" si="13"/>
        <v/>
      </c>
      <c r="AQ20" s="25" t="str">
        <f t="shared" si="14"/>
        <v/>
      </c>
      <c r="AR20" s="25" t="str">
        <f t="shared" si="15"/>
        <v/>
      </c>
      <c r="AS20" s="25" t="str">
        <f t="shared" si="16"/>
        <v/>
      </c>
      <c r="AT20" s="25" t="str">
        <f t="shared" si="17"/>
        <v/>
      </c>
      <c r="AU20" s="25" t="str">
        <f t="shared" si="18"/>
        <v/>
      </c>
      <c r="AV20" s="25" t="str">
        <f t="shared" si="19"/>
        <v/>
      </c>
      <c r="AW20" s="106" t="e">
        <f t="shared" si="20"/>
        <v>#REF!</v>
      </c>
      <c r="AX20" s="107" t="e">
        <f t="shared" ca="1" si="21"/>
        <v>#VALUE!</v>
      </c>
      <c r="AY20" s="107" t="e">
        <f t="shared" ca="1" si="22"/>
        <v>#VALUE!</v>
      </c>
      <c r="BA20" s="25">
        <f t="shared" ca="1" si="1"/>
        <v>0</v>
      </c>
      <c r="BB20" s="25" t="e">
        <f t="shared" si="23"/>
        <v>#REF!</v>
      </c>
      <c r="BC20" s="25" t="e">
        <f t="shared" ca="1" si="24"/>
        <v>#REF!</v>
      </c>
      <c r="BD20" s="83" t="e">
        <f>PS!#REF!</f>
        <v>#REF!</v>
      </c>
      <c r="BE20" s="78" t="str">
        <f t="shared" ca="1" si="25"/>
        <v>Lần 0</v>
      </c>
      <c r="BF20" s="109" t="e">
        <f t="shared" ca="1" si="26"/>
        <v>#REF!</v>
      </c>
      <c r="BG20" s="109" t="e">
        <f t="shared" ca="1" si="27"/>
        <v>#VALUE!</v>
      </c>
      <c r="BH20" s="109" t="e">
        <f t="shared" ca="1" si="28"/>
        <v>#VALUE!</v>
      </c>
      <c r="BI20" s="109" t="e">
        <f t="shared" ca="1" si="29"/>
        <v>#VALUE!</v>
      </c>
      <c r="BJ20" s="109" t="e">
        <f t="shared" ca="1" si="30"/>
        <v>#VALUE!</v>
      </c>
      <c r="BK20" s="109" t="e">
        <f t="shared" ca="1" si="31"/>
        <v>#VALUE!</v>
      </c>
      <c r="BL20" s="109" t="e">
        <f t="shared" ca="1" si="32"/>
        <v>#VALUE!</v>
      </c>
      <c r="BM20" s="109" t="e">
        <f t="shared" ca="1" si="33"/>
        <v>#VALUE!</v>
      </c>
      <c r="BN20" s="109" t="e">
        <f t="shared" ca="1" si="34"/>
        <v>#VALUE!</v>
      </c>
      <c r="BO20" s="109" t="e">
        <f t="shared" ca="1" si="35"/>
        <v>#VALUE!</v>
      </c>
      <c r="BP20" s="109" t="e">
        <f t="shared" ca="1" si="36"/>
        <v>#VALUE!</v>
      </c>
      <c r="BQ20" s="109" t="e">
        <f t="shared" ca="1" si="37"/>
        <v>#VALUE!</v>
      </c>
      <c r="BR20" s="109" t="e">
        <f t="shared" ca="1" si="38"/>
        <v>#VALUE!</v>
      </c>
    </row>
    <row r="21" spans="1:70" ht="12.75" x14ac:dyDescent="0.2">
      <c r="A21" s="82" t="e">
        <f>PS!#REF!</f>
        <v>#REF!</v>
      </c>
      <c r="B21" s="83" t="e">
        <f>PS!#REF!</f>
        <v>#REF!</v>
      </c>
      <c r="C21" s="83" t="e">
        <f>PS!#REF!</f>
        <v>#REF!</v>
      </c>
      <c r="D21" s="83" t="e">
        <f>VLOOKUP(B21,CTV!$A$3:$D$1048576,4,0)</f>
        <v>#REF!</v>
      </c>
      <c r="E21" s="135">
        <v>3</v>
      </c>
      <c r="F21" s="135" t="s">
        <v>271</v>
      </c>
      <c r="G21" s="135">
        <v>20</v>
      </c>
      <c r="H21" s="135">
        <v>1</v>
      </c>
      <c r="I21" s="102" t="e">
        <f>PS!#REF!</f>
        <v>#REF!</v>
      </c>
      <c r="J21" s="83" t="e">
        <f>PS!#REF!</f>
        <v>#REF!</v>
      </c>
      <c r="K21" s="103" t="e">
        <f>PS!#REF!</f>
        <v>#REF!</v>
      </c>
      <c r="L21" s="83" t="e">
        <f t="shared" si="3"/>
        <v>#REF!</v>
      </c>
      <c r="M21" s="120" t="e">
        <f>PS!#REF!</f>
        <v>#REF!</v>
      </c>
      <c r="N21" s="83" t="e">
        <f>PS!#REF!</f>
        <v>#REF!</v>
      </c>
      <c r="O21" s="104" t="e">
        <f>PS!#REF!</f>
        <v>#REF!</v>
      </c>
      <c r="P21" s="104" t="e">
        <f t="shared" si="4"/>
        <v>#REF!</v>
      </c>
      <c r="Q21" s="104">
        <v>0</v>
      </c>
      <c r="R21" s="170" t="e">
        <f t="shared" si="5"/>
        <v>#REF!</v>
      </c>
      <c r="S21" s="130" t="e">
        <f>VLOOKUP(B21,CTV!$A$3:$K$1048576,11,0)</f>
        <v>#REF!</v>
      </c>
      <c r="T21" s="105" t="e">
        <f>IF(VLOOKUP(B21,CTV!$A$3:$E$1048576,5,0)-R21+S21&lt;0,0,VLOOKUP(B21,CTV!$A$3:$E$1048576,5,0)-R21+S21)</f>
        <v>#REF!</v>
      </c>
      <c r="U21" s="105" t="e">
        <f>IF(VLOOKUP(B21,CTV!$A$3:$F$1048576,6,0)-R21+S21&lt;0,0,VLOOKUP(B21,CTV!$A$3:$F$1048576,6,0)-R21+S21)</f>
        <v>#REF!</v>
      </c>
      <c r="V21" s="70" t="e">
        <f t="shared" si="6"/>
        <v>#REF!</v>
      </c>
      <c r="W21" s="70" t="str">
        <f>IFERROR(IF(AND($H21=1,WORKDAY.INTL($I21,NETWORKDAYS.INTL($I21,EDATE(V21,$E22)-1,1,[1]holiday!$A$2:$A$101),1,[1]holiday!$A$2:$A$101)=$K21),"",IF(AND(IFERROR(IF(IF($K21&lt;EDATE(V21,$E21),$K21,EDATE(V21,$E21))=V21,"",IF($K21&lt;EDATE(V21,$E21),$K21,EDATE(V21,$E21))),"")=$K21,$H21=1),"",IFERROR(IF(IF($K21&lt;EDATE(V21,$E21),$K21,EDATE(V21,$E21))=V21,"",IF($K21&lt;EDATE(V21,$E21),$K21,EDATE(V21,$E21))),""))),"")</f>
        <v/>
      </c>
      <c r="X21" s="70" t="str">
        <f>IFERROR(IF(AND($H21=1,WORKDAY.INTL($I21,NETWORKDAYS.INTL($I21,EDATE(W21,$E22)-1,1,[1]holiday!$A$2:$A$101),1,[1]holiday!$A$2:$A$101)=$K21),"",IF(AND(IFERROR(IF(IF($K21&lt;EDATE(W21,$E21),$K21,EDATE(W21,$E21))=W21,"",IF($K21&lt;EDATE(W21,$E21),$K21,EDATE(W21,$E21))),"")=$K21,$H21=1),"",IFERROR(IF(IF($K21&lt;EDATE(W21,$E21),$K21,EDATE(W21,$E21))=W21,"",IF($K21&lt;EDATE(W21,$E21),$K21,EDATE(W21,$E21))),""))),"")</f>
        <v/>
      </c>
      <c r="Y21" s="70" t="str">
        <f>IFERROR(IF(AND($H21=1,WORKDAY.INTL($I21,NETWORKDAYS.INTL($I21,EDATE(X21,$E22)-1,1,[1]holiday!$A$2:$A$101),1,[1]holiday!$A$2:$A$101)=$K21),"",IF(AND(IFERROR(IF(IF($K21&lt;EDATE(X21,$E21),$K21,EDATE(X21,$E21))=X21,"",IF($K21&lt;EDATE(X21,$E21),$K21,EDATE(X21,$E21))),"")=$K21,$H21=1),"",IFERROR(IF(IF($K21&lt;EDATE(X21,$E21),$K21,EDATE(X21,$E21))=X21,"",IF($K21&lt;EDATE(X21,$E21),$K21,EDATE(X21,$E21))),""))),"")</f>
        <v/>
      </c>
      <c r="Z21" s="70" t="str">
        <f>IFERROR(IF(AND($H21=1,WORKDAY.INTL($I21,NETWORKDAYS.INTL($I21,EDATE(Y21,$E22)-1,1,[1]holiday!$A$2:$A$101),1,[1]holiday!$A$2:$A$101)=$K21),"",IF(AND(IFERROR(IF(IF($K21&lt;EDATE(Y21,$E21),$K21,EDATE(Y21,$E21))=Y21,"",IF($K21&lt;EDATE(Y21,$E21),$K21,EDATE(Y21,$E21))),"")=$K21,$H21=1),"",IFERROR(IF(IF($K21&lt;EDATE(Y21,$E21),$K21,EDATE(Y21,$E21))=Y21,"",IF($K21&lt;EDATE(Y21,$E21),$K21,EDATE(Y21,$E21))),""))),"")</f>
        <v/>
      </c>
      <c r="AA21" s="70" t="str">
        <f>IFERROR(IF(AND($H21=1,WORKDAY.INTL($I21,NETWORKDAYS.INTL($I21,EDATE(Z21,$E22)-1,1,[1]holiday!$A$2:$A$101),1,[1]holiday!$A$2:$A$101)=$K21),"",IF(AND(IFERROR(IF(IF($K21&lt;EDATE(Z21,$E21),$K21,EDATE(Z21,$E21))=Z21,"",IF($K21&lt;EDATE(Z21,$E21),$K21,EDATE(Z21,$E21))),"")=$K21,$H21=1),"",IFERROR(IF(IF($K21&lt;EDATE(Z21,$E21),$K21,EDATE(Z21,$E21))=Z21,"",IF($K21&lt;EDATE(Z21,$E21),$K21,EDATE(Z21,$E21))),""))),"")</f>
        <v/>
      </c>
      <c r="AB21" s="70" t="str">
        <f>IFERROR(IF(AND($H21=1,WORKDAY.INTL($I21,NETWORKDAYS.INTL($I21,EDATE(AA21,$E22)-1,1,[1]holiday!$A$2:$A$101),1,[1]holiday!$A$2:$A$101)=$K21),"",IF(AND(IFERROR(IF(IF($K21&lt;EDATE(AA21,$E21),$K21,EDATE(AA21,$E21))=AA21,"",IF($K21&lt;EDATE(AA21,$E21),$K21,EDATE(AA21,$E21))),"")=$K21,$H21=1),"",IFERROR(IF(IF($K21&lt;EDATE(AA21,$E21),$K21,EDATE(AA21,$E21))=AA21,"",IF($K21&lt;EDATE(AA21,$E21),$K21,EDATE(AA21,$E21))),""))),"")</f>
        <v/>
      </c>
      <c r="AC21" s="70" t="str">
        <f>IFERROR(IF(AND($H21=1,WORKDAY.INTL($I21,NETWORKDAYS.INTL($I21,EDATE(AB21,$E22)-1,1,[1]holiday!$A$2:$A$101),1,[1]holiday!$A$2:$A$101)=$K21),"",IF(AND(IFERROR(IF(IF($K21&lt;EDATE(AB21,$E21),$K21,EDATE(AB21,$E21))=AB21,"",IF($K21&lt;EDATE(AB21,$E21),$K21,EDATE(AB21,$E21))),"")=$K21,$H21=1),"",IFERROR(IF(IF($K21&lt;EDATE(AB21,$E21),$K21,EDATE(AB21,$E21))=AB21,"",IF($K21&lt;EDATE(AB21,$E21),$K21,EDATE(AB21,$E21))),""))),"")</f>
        <v/>
      </c>
      <c r="AD21" s="70" t="str">
        <f>IFERROR(IF(AND($H21=1,WORKDAY.INTL($I21,NETWORKDAYS.INTL($I21,EDATE(AC21,$E22)-1,1,[1]holiday!$A$2:$A$101),1,[1]holiday!$A$2:$A$101)=$K21),"",IF(AND(IFERROR(IF(IF($K21&lt;EDATE(AC21,$E21),$K21,EDATE(AC21,$E21))=AC21,"",IF($K21&lt;EDATE(AC21,$E21),$K21,EDATE(AC21,$E21))),"")=$K21,$H21=1),"",IFERROR(IF(IF($K21&lt;EDATE(AC21,$E21),$K21,EDATE(AC21,$E21))=AC21,"",IF($K21&lt;EDATE(AC21,$E21),$K21,EDATE(AC21,$E21))),""))),"")</f>
        <v/>
      </c>
      <c r="AE21" s="70" t="str">
        <f>IFERROR(IF(AND($H21=1,WORKDAY.INTL($I21,NETWORKDAYS.INTL($I21,EDATE(AD21,$E22)-1,1,[1]holiday!$A$2:$A$101),1,[1]holiday!$A$2:$A$101)=$K21),"",IF(AND(IFERROR(IF(IF($K21&lt;EDATE(AD21,$E21),$K21,EDATE(AD21,$E21))=AD21,"",IF($K21&lt;EDATE(AD21,$E21),$K21,EDATE(AD21,$E21))),"")=$K21,$H21=1),"",IFERROR(IF(IF($K21&lt;EDATE(AD21,$E21),$K21,EDATE(AD21,$E21))=AD21,"",IF($K21&lt;EDATE(AD21,$E21),$K21,EDATE(AD21,$E21))),""))),"")</f>
        <v/>
      </c>
      <c r="AF21" s="70" t="str">
        <f>IFERROR(IF(AND($H21=1,WORKDAY.INTL($I21,NETWORKDAYS.INTL($I21,EDATE(AE21,$E22)-1,1,[1]holiday!$A$2:$A$101),1,[1]holiday!$A$2:$A$101)=$K21),"",IF(AND(IFERROR(IF(IF($K21&lt;EDATE(AE21,$E21),$K21,EDATE(AE21,$E21))=AE21,"",IF($K21&lt;EDATE(AE21,$E21),$K21,EDATE(AE21,$E21))),"")=$K21,$H21=1),"",IFERROR(IF(IF($K21&lt;EDATE(AE21,$E21),$K21,EDATE(AE21,$E21))=AE21,"",IF($K21&lt;EDATE(AE21,$E21),$K21,EDATE(AE21,$E21))),""))),"")</f>
        <v/>
      </c>
      <c r="AG21" s="70" t="str">
        <f>IFERROR(IF(AND($H21=1,WORKDAY.INTL($I21,NETWORKDAYS.INTL($I21,EDATE(AF21,$E22)-1,1,[1]holiday!$A$2:$A$101),1,[1]holiday!$A$2:$A$101)=$K21),"",IF(AND(IFERROR(IF(IF($K21&lt;EDATE(AF21,$E21),$K21,EDATE(AF21,$E21))=AF21,"",IF($K21&lt;EDATE(AF21,$E21),$K21,EDATE(AF21,$E21))),"")=$K21,$H21=1),"",IFERROR(IF(IF($K21&lt;EDATE(AF21,$E21),$K21,EDATE(AF21,$E21))=AF21,"",IF($K21&lt;EDATE(AF21,$E21),$K21,EDATE(AF21,$E21))),""))),"")</f>
        <v/>
      </c>
      <c r="AH21" s="70" t="str">
        <f>IFERROR(IF(AND($H21=1,WORKDAY.INTL($I21,NETWORKDAYS.INTL($I21,EDATE(AG21,$E22)-1,1,[1]holiday!$A$2:$A$101),1,[1]holiday!$A$2:$A$101)=$K21),"",IF(AND(IFERROR(IF(IF($K21&lt;EDATE(AG21,$E21),$K21,EDATE(AG21,$E21))=AG21,"",IF($K21&lt;EDATE(AG21,$E21),$K21,EDATE(AG21,$E21))),"")=$K21,$H21=1),"",IFERROR(IF(IF($K21&lt;EDATE(AG21,$E21),$K21,EDATE(AG21,$E21))=AG21,"",IF($K21&lt;EDATE(AG21,$E21),$K21,EDATE(AG21,$E21))),""))),"")</f>
        <v/>
      </c>
      <c r="AI21" s="70"/>
      <c r="AJ21" s="25" t="str">
        <f t="shared" si="7"/>
        <v/>
      </c>
      <c r="AK21" s="25" t="str">
        <f t="shared" si="8"/>
        <v/>
      </c>
      <c r="AL21" s="25" t="str">
        <f t="shared" si="9"/>
        <v/>
      </c>
      <c r="AM21" s="25" t="str">
        <f t="shared" si="10"/>
        <v/>
      </c>
      <c r="AN21" s="25" t="str">
        <f t="shared" si="11"/>
        <v/>
      </c>
      <c r="AO21" s="25" t="str">
        <f t="shared" si="12"/>
        <v/>
      </c>
      <c r="AP21" s="25" t="str">
        <f t="shared" si="13"/>
        <v/>
      </c>
      <c r="AQ21" s="25" t="str">
        <f t="shared" si="14"/>
        <v/>
      </c>
      <c r="AR21" s="25" t="str">
        <f t="shared" si="15"/>
        <v/>
      </c>
      <c r="AS21" s="25" t="str">
        <f t="shared" si="16"/>
        <v/>
      </c>
      <c r="AT21" s="25" t="str">
        <f t="shared" si="17"/>
        <v/>
      </c>
      <c r="AU21" s="25" t="str">
        <f t="shared" si="18"/>
        <v/>
      </c>
      <c r="AV21" s="25" t="str">
        <f t="shared" si="19"/>
        <v/>
      </c>
      <c r="AW21" s="106">
        <v>42590</v>
      </c>
      <c r="AX21" s="107" t="e">
        <f t="shared" ca="1" si="21"/>
        <v>#VALUE!</v>
      </c>
      <c r="AY21" s="107" t="e">
        <f t="shared" ca="1" si="22"/>
        <v>#VALUE!</v>
      </c>
      <c r="BA21" s="25">
        <f t="shared" ca="1" si="1"/>
        <v>0</v>
      </c>
      <c r="BB21" s="25" t="e">
        <f>ROUND((EDATE(I21,8)-I21)*$P21*$T21/100/365,0)+ROUND((AW21-I21)*$Q21*$U21/100/365,0)+ROUND((AW21-EDATE(I21,8))*$P21*0.2/100/365,0)</f>
        <v>#REF!</v>
      </c>
      <c r="BC21" s="25" t="e">
        <f t="shared" ca="1" si="24"/>
        <v>#VALUE!</v>
      </c>
      <c r="BD21" s="83" t="e">
        <f>PS!#REF!</f>
        <v>#REF!</v>
      </c>
      <c r="BE21" s="78" t="str">
        <f t="shared" ca="1" si="25"/>
        <v>Lần 0</v>
      </c>
      <c r="BF21" s="109" t="e">
        <f t="shared" ca="1" si="26"/>
        <v>#REF!</v>
      </c>
      <c r="BG21" s="109" t="e">
        <f t="shared" ca="1" si="27"/>
        <v>#VALUE!</v>
      </c>
      <c r="BH21" s="109" t="e">
        <f t="shared" ca="1" si="28"/>
        <v>#VALUE!</v>
      </c>
      <c r="BI21" s="109" t="e">
        <f t="shared" ca="1" si="29"/>
        <v>#VALUE!</v>
      </c>
      <c r="BJ21" s="109" t="e">
        <f t="shared" ca="1" si="30"/>
        <v>#VALUE!</v>
      </c>
      <c r="BK21" s="109" t="e">
        <f t="shared" ca="1" si="31"/>
        <v>#VALUE!</v>
      </c>
      <c r="BL21" s="109" t="e">
        <f t="shared" ca="1" si="32"/>
        <v>#VALUE!</v>
      </c>
      <c r="BM21" s="109" t="e">
        <f t="shared" ca="1" si="33"/>
        <v>#VALUE!</v>
      </c>
      <c r="BN21" s="109" t="e">
        <f t="shared" ca="1" si="34"/>
        <v>#VALUE!</v>
      </c>
      <c r="BO21" s="109" t="e">
        <f t="shared" ca="1" si="35"/>
        <v>#VALUE!</v>
      </c>
      <c r="BP21" s="109" t="e">
        <f t="shared" ca="1" si="36"/>
        <v>#VALUE!</v>
      </c>
      <c r="BQ21" s="109" t="e">
        <f t="shared" ca="1" si="37"/>
        <v>#VALUE!</v>
      </c>
      <c r="BR21" s="109" t="e">
        <f t="shared" ca="1" si="38"/>
        <v>#VALUE!</v>
      </c>
    </row>
    <row r="22" spans="1:70" ht="12.75" x14ac:dyDescent="0.2">
      <c r="A22" s="82" t="e">
        <f>PS!#REF!</f>
        <v>#REF!</v>
      </c>
      <c r="B22" s="83" t="e">
        <f>PS!#REF!</f>
        <v>#REF!</v>
      </c>
      <c r="C22" s="83" t="e">
        <f>PS!#REF!</f>
        <v>#REF!</v>
      </c>
      <c r="D22" s="83" t="e">
        <f>VLOOKUP(B22,CTV!$A$3:$D$1048576,4,0)</f>
        <v>#REF!</v>
      </c>
      <c r="E22" s="135">
        <v>3</v>
      </c>
      <c r="F22" s="135" t="s">
        <v>271</v>
      </c>
      <c r="G22" s="135">
        <v>20</v>
      </c>
      <c r="H22" s="135">
        <v>1</v>
      </c>
      <c r="I22" s="102" t="e">
        <f>PS!#REF!</f>
        <v>#REF!</v>
      </c>
      <c r="J22" s="83" t="e">
        <f>PS!#REF!</f>
        <v>#REF!</v>
      </c>
      <c r="K22" s="103" t="e">
        <f>PS!#REF!</f>
        <v>#REF!</v>
      </c>
      <c r="L22" s="83" t="e">
        <f t="shared" si="3"/>
        <v>#REF!</v>
      </c>
      <c r="M22" s="120" t="e">
        <f>PS!#REF!</f>
        <v>#REF!</v>
      </c>
      <c r="N22" s="83" t="e">
        <f>PS!#REF!</f>
        <v>#REF!</v>
      </c>
      <c r="O22" s="104" t="e">
        <f>PS!#REF!</f>
        <v>#REF!</v>
      </c>
      <c r="P22" s="104" t="e">
        <f t="shared" si="4"/>
        <v>#REF!</v>
      </c>
      <c r="Q22" s="104">
        <v>0</v>
      </c>
      <c r="R22" s="170" t="e">
        <f t="shared" si="5"/>
        <v>#REF!</v>
      </c>
      <c r="S22" s="130" t="e">
        <f>VLOOKUP(B22,CTV!$A$3:$K$1048576,11,0)</f>
        <v>#REF!</v>
      </c>
      <c r="T22" s="105" t="e">
        <f>IF(VLOOKUP(B22,CTV!$A$3:$E$1048576,5,0)-R22+S22&lt;0,0,VLOOKUP(B22,CTV!$A$3:$E$1048576,5,0)-R22+S22)</f>
        <v>#REF!</v>
      </c>
      <c r="U22" s="105" t="e">
        <f>IF(VLOOKUP(B22,CTV!$A$3:$F$1048576,6,0)-R22+S22&lt;0,0,VLOOKUP(B22,CTV!$A$3:$F$1048576,6,0)-R22+S22)</f>
        <v>#REF!</v>
      </c>
      <c r="V22" s="70" t="e">
        <f t="shared" si="6"/>
        <v>#REF!</v>
      </c>
      <c r="W22" s="70" t="str">
        <f>IFERROR(IF(AND($H22=1,WORKDAY.INTL($I22,NETWORKDAYS.INTL($I22,EDATE(V22,$E23)-1,1,[1]holiday!$A$2:$A$101),1,[1]holiday!$A$2:$A$101)=$K22),"",IF(AND(IFERROR(IF(IF($K22&lt;EDATE(V22,$E22),$K22,EDATE(V22,$E22))=V22,"",IF($K22&lt;EDATE(V22,$E22),$K22,EDATE(V22,$E22))),"")=$K22,$H22=1),"",IFERROR(IF(IF($K22&lt;EDATE(V22,$E22),$K22,EDATE(V22,$E22))=V22,"",IF($K22&lt;EDATE(V22,$E22),$K22,EDATE(V22,$E22))),""))),"")</f>
        <v/>
      </c>
      <c r="X22" s="70" t="str">
        <f>IFERROR(IF(AND($H22=1,WORKDAY.INTL($I22,NETWORKDAYS.INTL($I22,EDATE(W22,$E23)-1,1,[1]holiday!$A$2:$A$101),1,[1]holiday!$A$2:$A$101)=$K22),"",IF(AND(IFERROR(IF(IF($K22&lt;EDATE(W22,$E22),$K22,EDATE(W22,$E22))=W22,"",IF($K22&lt;EDATE(W22,$E22),$K22,EDATE(W22,$E22))),"")=$K22,$H22=1),"",IFERROR(IF(IF($K22&lt;EDATE(W22,$E22),$K22,EDATE(W22,$E22))=W22,"",IF($K22&lt;EDATE(W22,$E22),$K22,EDATE(W22,$E22))),""))),"")</f>
        <v/>
      </c>
      <c r="Y22" s="70" t="str">
        <f>IFERROR(IF(AND($H22=1,WORKDAY.INTL($I22,NETWORKDAYS.INTL($I22,EDATE(X22,$E23)-1,1,[1]holiday!$A$2:$A$101),1,[1]holiday!$A$2:$A$101)=$K22),"",IF(AND(IFERROR(IF(IF($K22&lt;EDATE(X22,$E22),$K22,EDATE(X22,$E22))=X22,"",IF($K22&lt;EDATE(X22,$E22),$K22,EDATE(X22,$E22))),"")=$K22,$H22=1),"",IFERROR(IF(IF($K22&lt;EDATE(X22,$E22),$K22,EDATE(X22,$E22))=X22,"",IF($K22&lt;EDATE(X22,$E22),$K22,EDATE(X22,$E22))),""))),"")</f>
        <v/>
      </c>
      <c r="Z22" s="70" t="str">
        <f>IFERROR(IF(AND($H22=1,WORKDAY.INTL($I22,NETWORKDAYS.INTL($I22,EDATE(Y22,$E23)-1,1,[1]holiday!$A$2:$A$101),1,[1]holiday!$A$2:$A$101)=$K22),"",IF(AND(IFERROR(IF(IF($K22&lt;EDATE(Y22,$E22),$K22,EDATE(Y22,$E22))=Y22,"",IF($K22&lt;EDATE(Y22,$E22),$K22,EDATE(Y22,$E22))),"")=$K22,$H22=1),"",IFERROR(IF(IF($K22&lt;EDATE(Y22,$E22),$K22,EDATE(Y22,$E22))=Y22,"",IF($K22&lt;EDATE(Y22,$E22),$K22,EDATE(Y22,$E22))),""))),"")</f>
        <v/>
      </c>
      <c r="AA22" s="70" t="str">
        <f>IFERROR(IF(AND($H22=1,WORKDAY.INTL($I22,NETWORKDAYS.INTL($I22,EDATE(Z22,$E23)-1,1,[1]holiday!$A$2:$A$101),1,[1]holiday!$A$2:$A$101)=$K22),"",IF(AND(IFERROR(IF(IF($K22&lt;EDATE(Z22,$E22),$K22,EDATE(Z22,$E22))=Z22,"",IF($K22&lt;EDATE(Z22,$E22),$K22,EDATE(Z22,$E22))),"")=$K22,$H22=1),"",IFERROR(IF(IF($K22&lt;EDATE(Z22,$E22),$K22,EDATE(Z22,$E22))=Z22,"",IF($K22&lt;EDATE(Z22,$E22),$K22,EDATE(Z22,$E22))),""))),"")</f>
        <v/>
      </c>
      <c r="AB22" s="70" t="str">
        <f>IFERROR(IF(AND($H22=1,WORKDAY.INTL($I22,NETWORKDAYS.INTL($I22,EDATE(AA22,$E23)-1,1,[1]holiday!$A$2:$A$101),1,[1]holiday!$A$2:$A$101)=$K22),"",IF(AND(IFERROR(IF(IF($K22&lt;EDATE(AA22,$E22),$K22,EDATE(AA22,$E22))=AA22,"",IF($K22&lt;EDATE(AA22,$E22),$K22,EDATE(AA22,$E22))),"")=$K22,$H22=1),"",IFERROR(IF(IF($K22&lt;EDATE(AA22,$E22),$K22,EDATE(AA22,$E22))=AA22,"",IF($K22&lt;EDATE(AA22,$E22),$K22,EDATE(AA22,$E22))),""))),"")</f>
        <v/>
      </c>
      <c r="AC22" s="70" t="str">
        <f>IFERROR(IF(AND($H22=1,WORKDAY.INTL($I22,NETWORKDAYS.INTL($I22,EDATE(AB22,$E23)-1,1,[1]holiday!$A$2:$A$101),1,[1]holiday!$A$2:$A$101)=$K22),"",IF(AND(IFERROR(IF(IF($K22&lt;EDATE(AB22,$E22),$K22,EDATE(AB22,$E22))=AB22,"",IF($K22&lt;EDATE(AB22,$E22),$K22,EDATE(AB22,$E22))),"")=$K22,$H22=1),"",IFERROR(IF(IF($K22&lt;EDATE(AB22,$E22),$K22,EDATE(AB22,$E22))=AB22,"",IF($K22&lt;EDATE(AB22,$E22),$K22,EDATE(AB22,$E22))),""))),"")</f>
        <v/>
      </c>
      <c r="AD22" s="70" t="str">
        <f>IFERROR(IF(AND($H22=1,WORKDAY.INTL($I22,NETWORKDAYS.INTL($I22,EDATE(AC22,$E23)-1,1,[1]holiday!$A$2:$A$101),1,[1]holiday!$A$2:$A$101)=$K22),"",IF(AND(IFERROR(IF(IF($K22&lt;EDATE(AC22,$E22),$K22,EDATE(AC22,$E22))=AC22,"",IF($K22&lt;EDATE(AC22,$E22),$K22,EDATE(AC22,$E22))),"")=$K22,$H22=1),"",IFERROR(IF(IF($K22&lt;EDATE(AC22,$E22),$K22,EDATE(AC22,$E22))=AC22,"",IF($K22&lt;EDATE(AC22,$E22),$K22,EDATE(AC22,$E22))),""))),"")</f>
        <v/>
      </c>
      <c r="AE22" s="70" t="str">
        <f>IFERROR(IF(AND($H22=1,WORKDAY.INTL($I22,NETWORKDAYS.INTL($I22,EDATE(AD22,$E23)-1,1,[1]holiday!$A$2:$A$101),1,[1]holiday!$A$2:$A$101)=$K22),"",IF(AND(IFERROR(IF(IF($K22&lt;EDATE(AD22,$E22),$K22,EDATE(AD22,$E22))=AD22,"",IF($K22&lt;EDATE(AD22,$E22),$K22,EDATE(AD22,$E22))),"")=$K22,$H22=1),"",IFERROR(IF(IF($K22&lt;EDATE(AD22,$E22),$K22,EDATE(AD22,$E22))=AD22,"",IF($K22&lt;EDATE(AD22,$E22),$K22,EDATE(AD22,$E22))),""))),"")</f>
        <v/>
      </c>
      <c r="AF22" s="70" t="str">
        <f>IFERROR(IF(AND($H22=1,WORKDAY.INTL($I22,NETWORKDAYS.INTL($I22,EDATE(AE22,$E23)-1,1,[1]holiday!$A$2:$A$101),1,[1]holiday!$A$2:$A$101)=$K22),"",IF(AND(IFERROR(IF(IF($K22&lt;EDATE(AE22,$E22),$K22,EDATE(AE22,$E22))=AE22,"",IF($K22&lt;EDATE(AE22,$E22),$K22,EDATE(AE22,$E22))),"")=$K22,$H22=1),"",IFERROR(IF(IF($K22&lt;EDATE(AE22,$E22),$K22,EDATE(AE22,$E22))=AE22,"",IF($K22&lt;EDATE(AE22,$E22),$K22,EDATE(AE22,$E22))),""))),"")</f>
        <v/>
      </c>
      <c r="AG22" s="70" t="str">
        <f>IFERROR(IF(AND($H22=1,WORKDAY.INTL($I22,NETWORKDAYS.INTL($I22,EDATE(AF22,$E23)-1,1,[1]holiday!$A$2:$A$101),1,[1]holiday!$A$2:$A$101)=$K22),"",IF(AND(IFERROR(IF(IF($K22&lt;EDATE(AF22,$E22),$K22,EDATE(AF22,$E22))=AF22,"",IF($K22&lt;EDATE(AF22,$E22),$K22,EDATE(AF22,$E22))),"")=$K22,$H22=1),"",IFERROR(IF(IF($K22&lt;EDATE(AF22,$E22),$K22,EDATE(AF22,$E22))=AF22,"",IF($K22&lt;EDATE(AF22,$E22),$K22,EDATE(AF22,$E22))),""))),"")</f>
        <v/>
      </c>
      <c r="AH22" s="70" t="str">
        <f>IFERROR(IF(AND($H22=1,WORKDAY.INTL($I22,NETWORKDAYS.INTL($I22,EDATE(AG22,$E23)-1,1,[1]holiday!$A$2:$A$101),1,[1]holiday!$A$2:$A$101)=$K22),"",IF(AND(IFERROR(IF(IF($K22&lt;EDATE(AG22,$E22),$K22,EDATE(AG22,$E22))=AG22,"",IF($K22&lt;EDATE(AG22,$E22),$K22,EDATE(AG22,$E22))),"")=$K22,$H22=1),"",IFERROR(IF(IF($K22&lt;EDATE(AG22,$E22),$K22,EDATE(AG22,$E22))=AG22,"",IF($K22&lt;EDATE(AG22,$E22),$K22,EDATE(AG22,$E22))),""))),"")</f>
        <v/>
      </c>
      <c r="AI22" s="70"/>
      <c r="AJ22" s="25" t="str">
        <f t="shared" si="7"/>
        <v/>
      </c>
      <c r="AK22" s="25" t="str">
        <f t="shared" si="8"/>
        <v/>
      </c>
      <c r="AL22" s="25" t="str">
        <f t="shared" si="9"/>
        <v/>
      </c>
      <c r="AM22" s="25" t="str">
        <f t="shared" si="10"/>
        <v/>
      </c>
      <c r="AN22" s="25" t="str">
        <f t="shared" si="11"/>
        <v/>
      </c>
      <c r="AO22" s="25" t="str">
        <f t="shared" si="12"/>
        <v/>
      </c>
      <c r="AP22" s="25" t="str">
        <f t="shared" si="13"/>
        <v/>
      </c>
      <c r="AQ22" s="25" t="str">
        <f t="shared" si="14"/>
        <v/>
      </c>
      <c r="AR22" s="25" t="str">
        <f t="shared" si="15"/>
        <v/>
      </c>
      <c r="AS22" s="25" t="str">
        <f t="shared" si="16"/>
        <v/>
      </c>
      <c r="AT22" s="25" t="str">
        <f t="shared" si="17"/>
        <v/>
      </c>
      <c r="AU22" s="25" t="str">
        <f t="shared" si="18"/>
        <v/>
      </c>
      <c r="AV22" s="25" t="str">
        <f t="shared" si="19"/>
        <v/>
      </c>
      <c r="AW22" s="106" t="e">
        <f t="shared" si="20"/>
        <v>#REF!</v>
      </c>
      <c r="AX22" s="107" t="e">
        <f t="shared" ca="1" si="21"/>
        <v>#VALUE!</v>
      </c>
      <c r="AY22" s="107" t="e">
        <f t="shared" ca="1" si="22"/>
        <v>#VALUE!</v>
      </c>
      <c r="BA22" s="25">
        <f t="shared" ca="1" si="1"/>
        <v>0</v>
      </c>
      <c r="BB22" s="25" t="e">
        <f t="shared" si="23"/>
        <v>#REF!</v>
      </c>
      <c r="BC22" s="25" t="e">
        <f t="shared" ca="1" si="24"/>
        <v>#REF!</v>
      </c>
      <c r="BD22" s="83" t="e">
        <f>PS!#REF!</f>
        <v>#REF!</v>
      </c>
      <c r="BE22" s="78" t="str">
        <f t="shared" ca="1" si="25"/>
        <v>Lần 0</v>
      </c>
      <c r="BF22" s="109" t="e">
        <f t="shared" ca="1" si="26"/>
        <v>#REF!</v>
      </c>
      <c r="BG22" s="109" t="e">
        <f t="shared" ca="1" si="27"/>
        <v>#VALUE!</v>
      </c>
      <c r="BH22" s="109" t="e">
        <f t="shared" ca="1" si="28"/>
        <v>#VALUE!</v>
      </c>
      <c r="BI22" s="109" t="e">
        <f t="shared" ca="1" si="29"/>
        <v>#VALUE!</v>
      </c>
      <c r="BJ22" s="109" t="e">
        <f t="shared" ca="1" si="30"/>
        <v>#VALUE!</v>
      </c>
      <c r="BK22" s="109" t="e">
        <f t="shared" ca="1" si="31"/>
        <v>#VALUE!</v>
      </c>
      <c r="BL22" s="109" t="e">
        <f t="shared" ca="1" si="32"/>
        <v>#VALUE!</v>
      </c>
      <c r="BM22" s="109" t="e">
        <f t="shared" ca="1" si="33"/>
        <v>#VALUE!</v>
      </c>
      <c r="BN22" s="109" t="e">
        <f t="shared" ca="1" si="34"/>
        <v>#VALUE!</v>
      </c>
      <c r="BO22" s="109" t="e">
        <f t="shared" ca="1" si="35"/>
        <v>#VALUE!</v>
      </c>
      <c r="BP22" s="109" t="e">
        <f t="shared" ca="1" si="36"/>
        <v>#VALUE!</v>
      </c>
      <c r="BQ22" s="109" t="e">
        <f t="shared" ca="1" si="37"/>
        <v>#VALUE!</v>
      </c>
      <c r="BR22" s="109" t="e">
        <f t="shared" ca="1" si="38"/>
        <v>#VALUE!</v>
      </c>
    </row>
    <row r="23" spans="1:70" ht="12.75" x14ac:dyDescent="0.2">
      <c r="A23" s="134" t="e">
        <f>PS!#REF!</f>
        <v>#REF!</v>
      </c>
      <c r="B23" s="83" t="e">
        <f>PS!#REF!</f>
        <v>#REF!</v>
      </c>
      <c r="C23" s="83" t="e">
        <f>PS!#REF!</f>
        <v>#REF!</v>
      </c>
      <c r="D23" s="83" t="e">
        <f>VLOOKUP(B23,CTV!$A$3:$D$1048576,4,0)</f>
        <v>#REF!</v>
      </c>
      <c r="E23" s="135">
        <v>3</v>
      </c>
      <c r="F23" s="135" t="s">
        <v>271</v>
      </c>
      <c r="G23" s="135">
        <v>20</v>
      </c>
      <c r="H23" s="135">
        <v>1</v>
      </c>
      <c r="I23" s="102" t="e">
        <f>PS!#REF!</f>
        <v>#REF!</v>
      </c>
      <c r="J23" s="83" t="e">
        <f>PS!#REF!</f>
        <v>#REF!</v>
      </c>
      <c r="K23" s="103" t="e">
        <f>PS!#REF!</f>
        <v>#REF!</v>
      </c>
      <c r="L23" s="83" t="e">
        <f t="shared" si="3"/>
        <v>#REF!</v>
      </c>
      <c r="M23" s="120" t="e">
        <f>PS!#REF!</f>
        <v>#REF!</v>
      </c>
      <c r="N23" s="83" t="e">
        <f>PS!#REF!</f>
        <v>#REF!</v>
      </c>
      <c r="O23" s="104" t="e">
        <f>PS!#REF!</f>
        <v>#REF!</v>
      </c>
      <c r="P23" s="104" t="e">
        <f t="shared" si="4"/>
        <v>#REF!</v>
      </c>
      <c r="Q23" s="104">
        <v>0</v>
      </c>
      <c r="R23" s="170" t="e">
        <f t="shared" si="5"/>
        <v>#REF!</v>
      </c>
      <c r="S23" s="130" t="e">
        <f>VLOOKUP(B23,CTV!$A$3:$K$1048576,11,0)</f>
        <v>#REF!</v>
      </c>
      <c r="T23" s="105" t="e">
        <f>IF(VLOOKUP(B23,CTV!$A$3:$E$1048576,5,0)-R23+S23&lt;0,0,VLOOKUP(B23,CTV!$A$3:$E$1048576,5,0)-R23+S23)</f>
        <v>#REF!</v>
      </c>
      <c r="U23" s="105" t="e">
        <f>IF(VLOOKUP(B23,CTV!$A$3:$F$1048576,6,0)-R23+S23&lt;0,0,VLOOKUP(B23,CTV!$A$3:$F$1048576,6,0)-R23+S23)</f>
        <v>#REF!</v>
      </c>
      <c r="V23" s="70" t="e">
        <f t="shared" si="6"/>
        <v>#REF!</v>
      </c>
      <c r="W23" s="70" t="str">
        <f>IFERROR(IF(AND($H23=1,WORKDAY.INTL($I23,NETWORKDAYS.INTL($I23,EDATE(V23,$E24)-1,1,[1]holiday!$A$2:$A$101),1,[1]holiday!$A$2:$A$101)=$K23),"",IF(AND(IFERROR(IF(IF($K23&lt;EDATE(V23,$E23),$K23,EDATE(V23,$E23))=V23,"",IF($K23&lt;EDATE(V23,$E23),$K23,EDATE(V23,$E23))),"")=$K23,$H23=1),"",IFERROR(IF(IF($K23&lt;EDATE(V23,$E23),$K23,EDATE(V23,$E23))=V23,"",IF($K23&lt;EDATE(V23,$E23),$K23,EDATE(V23,$E23))),""))),"")</f>
        <v/>
      </c>
      <c r="X23" s="70" t="str">
        <f>IFERROR(IF(AND($H23=1,WORKDAY.INTL($I23,NETWORKDAYS.INTL($I23,EDATE(W23,$E24)-1,1,[1]holiday!$A$2:$A$101),1,[1]holiday!$A$2:$A$101)=$K23),"",IF(AND(IFERROR(IF(IF($K23&lt;EDATE(W23,$E23),$K23,EDATE(W23,$E23))=W23,"",IF($K23&lt;EDATE(W23,$E23),$K23,EDATE(W23,$E23))),"")=$K23,$H23=1),"",IFERROR(IF(IF($K23&lt;EDATE(W23,$E23),$K23,EDATE(W23,$E23))=W23,"",IF($K23&lt;EDATE(W23,$E23),$K23,EDATE(W23,$E23))),""))),"")</f>
        <v/>
      </c>
      <c r="Y23" s="70" t="str">
        <f>IFERROR(IF(AND($H23=1,WORKDAY.INTL($I23,NETWORKDAYS.INTL($I23,EDATE(X23,$E24)-1,1,[1]holiday!$A$2:$A$101),1,[1]holiday!$A$2:$A$101)=$K23),"",IF(AND(IFERROR(IF(IF($K23&lt;EDATE(X23,$E23),$K23,EDATE(X23,$E23))=X23,"",IF($K23&lt;EDATE(X23,$E23),$K23,EDATE(X23,$E23))),"")=$K23,$H23=1),"",IFERROR(IF(IF($K23&lt;EDATE(X23,$E23),$K23,EDATE(X23,$E23))=X23,"",IF($K23&lt;EDATE(X23,$E23),$K23,EDATE(X23,$E23))),""))),"")</f>
        <v/>
      </c>
      <c r="Z23" s="70" t="str">
        <f>IFERROR(IF(AND($H23=1,WORKDAY.INTL($I23,NETWORKDAYS.INTL($I23,EDATE(Y23,$E24)-1,1,[1]holiday!$A$2:$A$101),1,[1]holiday!$A$2:$A$101)=$K23),"",IF(AND(IFERROR(IF(IF($K23&lt;EDATE(Y23,$E23),$K23,EDATE(Y23,$E23))=Y23,"",IF($K23&lt;EDATE(Y23,$E23),$K23,EDATE(Y23,$E23))),"")=$K23,$H23=1),"",IFERROR(IF(IF($K23&lt;EDATE(Y23,$E23),$K23,EDATE(Y23,$E23))=Y23,"",IF($K23&lt;EDATE(Y23,$E23),$K23,EDATE(Y23,$E23))),""))),"")</f>
        <v/>
      </c>
      <c r="AA23" s="70" t="str">
        <f>IFERROR(IF(AND($H23=1,WORKDAY.INTL($I23,NETWORKDAYS.INTL($I23,EDATE(Z23,$E24)-1,1,[1]holiday!$A$2:$A$101),1,[1]holiday!$A$2:$A$101)=$K23),"",IF(AND(IFERROR(IF(IF($K23&lt;EDATE(Z23,$E23),$K23,EDATE(Z23,$E23))=Z23,"",IF($K23&lt;EDATE(Z23,$E23),$K23,EDATE(Z23,$E23))),"")=$K23,$H23=1),"",IFERROR(IF(IF($K23&lt;EDATE(Z23,$E23),$K23,EDATE(Z23,$E23))=Z23,"",IF($K23&lt;EDATE(Z23,$E23),$K23,EDATE(Z23,$E23))),""))),"")</f>
        <v/>
      </c>
      <c r="AB23" s="70" t="str">
        <f>IFERROR(IF(AND($H23=1,WORKDAY.INTL($I23,NETWORKDAYS.INTL($I23,EDATE(AA23,$E24)-1,1,[1]holiday!$A$2:$A$101),1,[1]holiday!$A$2:$A$101)=$K23),"",IF(AND(IFERROR(IF(IF($K23&lt;EDATE(AA23,$E23),$K23,EDATE(AA23,$E23))=AA23,"",IF($K23&lt;EDATE(AA23,$E23),$K23,EDATE(AA23,$E23))),"")=$K23,$H23=1),"",IFERROR(IF(IF($K23&lt;EDATE(AA23,$E23),$K23,EDATE(AA23,$E23))=AA23,"",IF($K23&lt;EDATE(AA23,$E23),$K23,EDATE(AA23,$E23))),""))),"")</f>
        <v/>
      </c>
      <c r="AC23" s="70" t="str">
        <f>IFERROR(IF(AND($H23=1,WORKDAY.INTL($I23,NETWORKDAYS.INTL($I23,EDATE(AB23,$E24)-1,1,[1]holiday!$A$2:$A$101),1,[1]holiday!$A$2:$A$101)=$K23),"",IF(AND(IFERROR(IF(IF($K23&lt;EDATE(AB23,$E23),$K23,EDATE(AB23,$E23))=AB23,"",IF($K23&lt;EDATE(AB23,$E23),$K23,EDATE(AB23,$E23))),"")=$K23,$H23=1),"",IFERROR(IF(IF($K23&lt;EDATE(AB23,$E23),$K23,EDATE(AB23,$E23))=AB23,"",IF($K23&lt;EDATE(AB23,$E23),$K23,EDATE(AB23,$E23))),""))),"")</f>
        <v/>
      </c>
      <c r="AD23" s="70" t="str">
        <f>IFERROR(IF(AND($H23=1,WORKDAY.INTL($I23,NETWORKDAYS.INTL($I23,EDATE(AC23,$E24)-1,1,[1]holiday!$A$2:$A$101),1,[1]holiday!$A$2:$A$101)=$K23),"",IF(AND(IFERROR(IF(IF($K23&lt;EDATE(AC23,$E23),$K23,EDATE(AC23,$E23))=AC23,"",IF($K23&lt;EDATE(AC23,$E23),$K23,EDATE(AC23,$E23))),"")=$K23,$H23=1),"",IFERROR(IF(IF($K23&lt;EDATE(AC23,$E23),$K23,EDATE(AC23,$E23))=AC23,"",IF($K23&lt;EDATE(AC23,$E23),$K23,EDATE(AC23,$E23))),""))),"")</f>
        <v/>
      </c>
      <c r="AE23" s="70" t="str">
        <f>IFERROR(IF(AND($H23=1,WORKDAY.INTL($I23,NETWORKDAYS.INTL($I23,EDATE(AD23,$E24)-1,1,[1]holiday!$A$2:$A$101),1,[1]holiday!$A$2:$A$101)=$K23),"",IF(AND(IFERROR(IF(IF($K23&lt;EDATE(AD23,$E23),$K23,EDATE(AD23,$E23))=AD23,"",IF($K23&lt;EDATE(AD23,$E23),$K23,EDATE(AD23,$E23))),"")=$K23,$H23=1),"",IFERROR(IF(IF($K23&lt;EDATE(AD23,$E23),$K23,EDATE(AD23,$E23))=AD23,"",IF($K23&lt;EDATE(AD23,$E23),$K23,EDATE(AD23,$E23))),""))),"")</f>
        <v/>
      </c>
      <c r="AF23" s="70" t="str">
        <f>IFERROR(IF(AND($H23=1,WORKDAY.INTL($I23,NETWORKDAYS.INTL($I23,EDATE(AE23,$E24)-1,1,[1]holiday!$A$2:$A$101),1,[1]holiday!$A$2:$A$101)=$K23),"",IF(AND(IFERROR(IF(IF($K23&lt;EDATE(AE23,$E23),$K23,EDATE(AE23,$E23))=AE23,"",IF($K23&lt;EDATE(AE23,$E23),$K23,EDATE(AE23,$E23))),"")=$K23,$H23=1),"",IFERROR(IF(IF($K23&lt;EDATE(AE23,$E23),$K23,EDATE(AE23,$E23))=AE23,"",IF($K23&lt;EDATE(AE23,$E23),$K23,EDATE(AE23,$E23))),""))),"")</f>
        <v/>
      </c>
      <c r="AG23" s="70" t="str">
        <f>IFERROR(IF(AND($H23=1,WORKDAY.INTL($I23,NETWORKDAYS.INTL($I23,EDATE(AF23,$E24)-1,1,[1]holiday!$A$2:$A$101),1,[1]holiday!$A$2:$A$101)=$K23),"",IF(AND(IFERROR(IF(IF($K23&lt;EDATE(AF23,$E23),$K23,EDATE(AF23,$E23))=AF23,"",IF($K23&lt;EDATE(AF23,$E23),$K23,EDATE(AF23,$E23))),"")=$K23,$H23=1),"",IFERROR(IF(IF($K23&lt;EDATE(AF23,$E23),$K23,EDATE(AF23,$E23))=AF23,"",IF($K23&lt;EDATE(AF23,$E23),$K23,EDATE(AF23,$E23))),""))),"")</f>
        <v/>
      </c>
      <c r="AH23" s="70" t="str">
        <f>IFERROR(IF(AND($H23=1,WORKDAY.INTL($I23,NETWORKDAYS.INTL($I23,EDATE(AG23,$E24)-1,1,[1]holiday!$A$2:$A$101),1,[1]holiday!$A$2:$A$101)=$K23),"",IF(AND(IFERROR(IF(IF($K23&lt;EDATE(AG23,$E23),$K23,EDATE(AG23,$E23))=AG23,"",IF($K23&lt;EDATE(AG23,$E23),$K23,EDATE(AG23,$E23))),"")=$K23,$H23=1),"",IFERROR(IF(IF($K23&lt;EDATE(AG23,$E23),$K23,EDATE(AG23,$E23))=AG23,"",IF($K23&lt;EDATE(AG23,$E23),$K23,EDATE(AG23,$E23))),""))),"")</f>
        <v/>
      </c>
      <c r="AI23" s="70"/>
      <c r="AJ23" s="25" t="str">
        <f t="shared" si="7"/>
        <v/>
      </c>
      <c r="AK23" s="25" t="str">
        <f t="shared" si="8"/>
        <v/>
      </c>
      <c r="AL23" s="25" t="str">
        <f t="shared" si="9"/>
        <v/>
      </c>
      <c r="AM23" s="25" t="str">
        <f t="shared" si="10"/>
        <v/>
      </c>
      <c r="AN23" s="25" t="str">
        <f t="shared" si="11"/>
        <v/>
      </c>
      <c r="AO23" s="25" t="str">
        <f t="shared" si="12"/>
        <v/>
      </c>
      <c r="AP23" s="25" t="str">
        <f t="shared" si="13"/>
        <v/>
      </c>
      <c r="AQ23" s="25" t="str">
        <f t="shared" si="14"/>
        <v/>
      </c>
      <c r="AR23" s="25" t="str">
        <f t="shared" si="15"/>
        <v/>
      </c>
      <c r="AS23" s="25" t="str">
        <f t="shared" si="16"/>
        <v/>
      </c>
      <c r="AT23" s="25" t="str">
        <f t="shared" si="17"/>
        <v/>
      </c>
      <c r="AU23" s="25" t="str">
        <f t="shared" si="18"/>
        <v/>
      </c>
      <c r="AV23" s="25" t="str">
        <f t="shared" si="19"/>
        <v/>
      </c>
      <c r="AW23" s="137">
        <v>42464</v>
      </c>
      <c r="AX23" s="107" t="e">
        <f t="shared" ca="1" si="21"/>
        <v>#VALUE!</v>
      </c>
      <c r="AY23" s="107" t="e">
        <f t="shared" ca="1" si="22"/>
        <v>#VALUE!</v>
      </c>
      <c r="BA23" s="25">
        <f t="shared" ca="1" si="1"/>
        <v>0</v>
      </c>
      <c r="BB23" s="25" t="e">
        <f t="shared" si="23"/>
        <v>#REF!</v>
      </c>
      <c r="BC23" s="25" t="e">
        <f t="shared" ca="1" si="24"/>
        <v>#VALUE!</v>
      </c>
      <c r="BD23" s="83" t="e">
        <f>PS!#REF!</f>
        <v>#REF!</v>
      </c>
      <c r="BE23" s="78" t="str">
        <f t="shared" ca="1" si="25"/>
        <v>Lần 0</v>
      </c>
      <c r="BF23" s="109" t="e">
        <f t="shared" ca="1" si="26"/>
        <v>#REF!</v>
      </c>
      <c r="BG23" s="109" t="e">
        <f t="shared" ca="1" si="27"/>
        <v>#VALUE!</v>
      </c>
      <c r="BH23" s="109" t="e">
        <f t="shared" ca="1" si="28"/>
        <v>#VALUE!</v>
      </c>
      <c r="BI23" s="109" t="e">
        <f t="shared" ca="1" si="29"/>
        <v>#VALUE!</v>
      </c>
      <c r="BJ23" s="109" t="e">
        <f t="shared" ca="1" si="30"/>
        <v>#VALUE!</v>
      </c>
      <c r="BK23" s="109" t="e">
        <f t="shared" ca="1" si="31"/>
        <v>#VALUE!</v>
      </c>
      <c r="BL23" s="109" t="e">
        <f t="shared" ca="1" si="32"/>
        <v>#VALUE!</v>
      </c>
      <c r="BM23" s="109" t="e">
        <f t="shared" ca="1" si="33"/>
        <v>#VALUE!</v>
      </c>
      <c r="BN23" s="109" t="e">
        <f t="shared" ca="1" si="34"/>
        <v>#VALUE!</v>
      </c>
      <c r="BO23" s="109" t="e">
        <f t="shared" ca="1" si="35"/>
        <v>#VALUE!</v>
      </c>
      <c r="BP23" s="109" t="e">
        <f t="shared" ca="1" si="36"/>
        <v>#VALUE!</v>
      </c>
      <c r="BQ23" s="109" t="e">
        <f t="shared" ca="1" si="37"/>
        <v>#VALUE!</v>
      </c>
      <c r="BR23" s="109" t="e">
        <f t="shared" ca="1" si="38"/>
        <v>#VALUE!</v>
      </c>
    </row>
    <row r="24" spans="1:70" ht="12.75" x14ac:dyDescent="0.2">
      <c r="A24" s="82" t="e">
        <f>PS!#REF!</f>
        <v>#REF!</v>
      </c>
      <c r="B24" s="83" t="e">
        <f>PS!#REF!</f>
        <v>#REF!</v>
      </c>
      <c r="C24" s="83" t="e">
        <f>PS!#REF!</f>
        <v>#REF!</v>
      </c>
      <c r="D24" s="83" t="e">
        <f>VLOOKUP(B24,CTV!$A$3:$D$1048576,4,0)</f>
        <v>#REF!</v>
      </c>
      <c r="E24" s="135">
        <v>3</v>
      </c>
      <c r="F24" s="135" t="s">
        <v>271</v>
      </c>
      <c r="G24" s="135">
        <v>20</v>
      </c>
      <c r="H24" s="135">
        <v>1</v>
      </c>
      <c r="I24" s="102" t="e">
        <f>PS!#REF!</f>
        <v>#REF!</v>
      </c>
      <c r="J24" s="83" t="e">
        <f>PS!#REF!</f>
        <v>#REF!</v>
      </c>
      <c r="K24" s="103" t="e">
        <f>PS!#REF!</f>
        <v>#REF!</v>
      </c>
      <c r="L24" s="83" t="e">
        <f t="shared" si="3"/>
        <v>#REF!</v>
      </c>
      <c r="M24" s="120" t="e">
        <f>PS!#REF!</f>
        <v>#REF!</v>
      </c>
      <c r="N24" s="83" t="e">
        <f>PS!#REF!</f>
        <v>#REF!</v>
      </c>
      <c r="O24" s="104" t="e">
        <f>PS!#REF!</f>
        <v>#REF!</v>
      </c>
      <c r="P24" s="104" t="e">
        <f t="shared" si="4"/>
        <v>#REF!</v>
      </c>
      <c r="Q24" s="104">
        <v>0</v>
      </c>
      <c r="R24" s="170" t="e">
        <f t="shared" si="5"/>
        <v>#REF!</v>
      </c>
      <c r="S24" s="130" t="e">
        <f>VLOOKUP(B24,CTV!$A$3:$K$1048576,11,0)</f>
        <v>#REF!</v>
      </c>
      <c r="T24" s="105" t="e">
        <f>IF(VLOOKUP(B24,CTV!$A$3:$E$1048576,5,0)-R24+S24&lt;0,0,VLOOKUP(B24,CTV!$A$3:$E$1048576,5,0)-R24+S24)</f>
        <v>#REF!</v>
      </c>
      <c r="U24" s="105" t="e">
        <f>IF(VLOOKUP(B24,CTV!$A$3:$F$1048576,6,0)-R24+S24&lt;0,0,VLOOKUP(B24,CTV!$A$3:$F$1048576,6,0)-R24+S24)</f>
        <v>#REF!</v>
      </c>
      <c r="V24" s="70" t="e">
        <f t="shared" si="6"/>
        <v>#REF!</v>
      </c>
      <c r="W24" s="70" t="str">
        <f>IFERROR(IF(AND($H24=1,WORKDAY.INTL($I24,NETWORKDAYS.INTL($I24,EDATE(V24,$E25)-1,1,[1]holiday!$A$2:$A$101),1,[1]holiday!$A$2:$A$101)=$K24),"",IF(AND(IFERROR(IF(IF($K24&lt;EDATE(V24,$E24),$K24,EDATE(V24,$E24))=V24,"",IF($K24&lt;EDATE(V24,$E24),$K24,EDATE(V24,$E24))),"")=$K24,$H24=1),"",IFERROR(IF(IF($K24&lt;EDATE(V24,$E24),$K24,EDATE(V24,$E24))=V24,"",IF($K24&lt;EDATE(V24,$E24),$K24,EDATE(V24,$E24))),""))),"")</f>
        <v/>
      </c>
      <c r="X24" s="70" t="str">
        <f>IFERROR(IF(AND($H24=1,WORKDAY.INTL($I24,NETWORKDAYS.INTL($I24,EDATE(W24,$E25)-1,1,[1]holiday!$A$2:$A$101),1,[1]holiday!$A$2:$A$101)=$K24),"",IF(AND(IFERROR(IF(IF($K24&lt;EDATE(W24,$E24),$K24,EDATE(W24,$E24))=W24,"",IF($K24&lt;EDATE(W24,$E24),$K24,EDATE(W24,$E24))),"")=$K24,$H24=1),"",IFERROR(IF(IF($K24&lt;EDATE(W24,$E24),$K24,EDATE(W24,$E24))=W24,"",IF($K24&lt;EDATE(W24,$E24),$K24,EDATE(W24,$E24))),""))),"")</f>
        <v/>
      </c>
      <c r="Y24" s="70" t="str">
        <f>IFERROR(IF(AND($H24=1,WORKDAY.INTL($I24,NETWORKDAYS.INTL($I24,EDATE(X24,$E25)-1,1,[1]holiday!$A$2:$A$101),1,[1]holiday!$A$2:$A$101)=$K24),"",IF(AND(IFERROR(IF(IF($K24&lt;EDATE(X24,$E24),$K24,EDATE(X24,$E24))=X24,"",IF($K24&lt;EDATE(X24,$E24),$K24,EDATE(X24,$E24))),"")=$K24,$H24=1),"",IFERROR(IF(IF($K24&lt;EDATE(X24,$E24),$K24,EDATE(X24,$E24))=X24,"",IF($K24&lt;EDATE(X24,$E24),$K24,EDATE(X24,$E24))),""))),"")</f>
        <v/>
      </c>
      <c r="Z24" s="70" t="str">
        <f>IFERROR(IF(AND($H24=1,WORKDAY.INTL($I24,NETWORKDAYS.INTL($I24,EDATE(Y24,$E25)-1,1,[1]holiday!$A$2:$A$101),1,[1]holiday!$A$2:$A$101)=$K24),"",IF(AND(IFERROR(IF(IF($K24&lt;EDATE(Y24,$E24),$K24,EDATE(Y24,$E24))=Y24,"",IF($K24&lt;EDATE(Y24,$E24),$K24,EDATE(Y24,$E24))),"")=$K24,$H24=1),"",IFERROR(IF(IF($K24&lt;EDATE(Y24,$E24),$K24,EDATE(Y24,$E24))=Y24,"",IF($K24&lt;EDATE(Y24,$E24),$K24,EDATE(Y24,$E24))),""))),"")</f>
        <v/>
      </c>
      <c r="AA24" s="70" t="str">
        <f>IFERROR(IF(AND($H24=1,WORKDAY.INTL($I24,NETWORKDAYS.INTL($I24,EDATE(Z24,$E25)-1,1,[1]holiday!$A$2:$A$101),1,[1]holiday!$A$2:$A$101)=$K24),"",IF(AND(IFERROR(IF(IF($K24&lt;EDATE(Z24,$E24),$K24,EDATE(Z24,$E24))=Z24,"",IF($K24&lt;EDATE(Z24,$E24),$K24,EDATE(Z24,$E24))),"")=$K24,$H24=1),"",IFERROR(IF(IF($K24&lt;EDATE(Z24,$E24),$K24,EDATE(Z24,$E24))=Z24,"",IF($K24&lt;EDATE(Z24,$E24),$K24,EDATE(Z24,$E24))),""))),"")</f>
        <v/>
      </c>
      <c r="AB24" s="70" t="str">
        <f>IFERROR(IF(AND($H24=1,WORKDAY.INTL($I24,NETWORKDAYS.INTL($I24,EDATE(AA24,$E25)-1,1,[1]holiday!$A$2:$A$101),1,[1]holiday!$A$2:$A$101)=$K24),"",IF(AND(IFERROR(IF(IF($K24&lt;EDATE(AA24,$E24),$K24,EDATE(AA24,$E24))=AA24,"",IF($K24&lt;EDATE(AA24,$E24),$K24,EDATE(AA24,$E24))),"")=$K24,$H24=1),"",IFERROR(IF(IF($K24&lt;EDATE(AA24,$E24),$K24,EDATE(AA24,$E24))=AA24,"",IF($K24&lt;EDATE(AA24,$E24),$K24,EDATE(AA24,$E24))),""))),"")</f>
        <v/>
      </c>
      <c r="AC24" s="70" t="str">
        <f>IFERROR(IF(AND($H24=1,WORKDAY.INTL($I24,NETWORKDAYS.INTL($I24,EDATE(AB24,$E25)-1,1,[1]holiday!$A$2:$A$101),1,[1]holiday!$A$2:$A$101)=$K24),"",IF(AND(IFERROR(IF(IF($K24&lt;EDATE(AB24,$E24),$K24,EDATE(AB24,$E24))=AB24,"",IF($K24&lt;EDATE(AB24,$E24),$K24,EDATE(AB24,$E24))),"")=$K24,$H24=1),"",IFERROR(IF(IF($K24&lt;EDATE(AB24,$E24),$K24,EDATE(AB24,$E24))=AB24,"",IF($K24&lt;EDATE(AB24,$E24),$K24,EDATE(AB24,$E24))),""))),"")</f>
        <v/>
      </c>
      <c r="AD24" s="70" t="str">
        <f>IFERROR(IF(AND($H24=1,WORKDAY.INTL($I24,NETWORKDAYS.INTL($I24,EDATE(AC24,$E25)-1,1,[1]holiday!$A$2:$A$101),1,[1]holiday!$A$2:$A$101)=$K24),"",IF(AND(IFERROR(IF(IF($K24&lt;EDATE(AC24,$E24),$K24,EDATE(AC24,$E24))=AC24,"",IF($K24&lt;EDATE(AC24,$E24),$K24,EDATE(AC24,$E24))),"")=$K24,$H24=1),"",IFERROR(IF(IF($K24&lt;EDATE(AC24,$E24),$K24,EDATE(AC24,$E24))=AC24,"",IF($K24&lt;EDATE(AC24,$E24),$K24,EDATE(AC24,$E24))),""))),"")</f>
        <v/>
      </c>
      <c r="AE24" s="70" t="str">
        <f>IFERROR(IF(AND($H24=1,WORKDAY.INTL($I24,NETWORKDAYS.INTL($I24,EDATE(AD24,$E25)-1,1,[1]holiday!$A$2:$A$101),1,[1]holiday!$A$2:$A$101)=$K24),"",IF(AND(IFERROR(IF(IF($K24&lt;EDATE(AD24,$E24),$K24,EDATE(AD24,$E24))=AD24,"",IF($K24&lt;EDATE(AD24,$E24),$K24,EDATE(AD24,$E24))),"")=$K24,$H24=1),"",IFERROR(IF(IF($K24&lt;EDATE(AD24,$E24),$K24,EDATE(AD24,$E24))=AD24,"",IF($K24&lt;EDATE(AD24,$E24),$K24,EDATE(AD24,$E24))),""))),"")</f>
        <v/>
      </c>
      <c r="AF24" s="70" t="str">
        <f>IFERROR(IF(AND($H24=1,WORKDAY.INTL($I24,NETWORKDAYS.INTL($I24,EDATE(AE24,$E25)-1,1,[1]holiday!$A$2:$A$101),1,[1]holiday!$A$2:$A$101)=$K24),"",IF(AND(IFERROR(IF(IF($K24&lt;EDATE(AE24,$E24),$K24,EDATE(AE24,$E24))=AE24,"",IF($K24&lt;EDATE(AE24,$E24),$K24,EDATE(AE24,$E24))),"")=$K24,$H24=1),"",IFERROR(IF(IF($K24&lt;EDATE(AE24,$E24),$K24,EDATE(AE24,$E24))=AE24,"",IF($K24&lt;EDATE(AE24,$E24),$K24,EDATE(AE24,$E24))),""))),"")</f>
        <v/>
      </c>
      <c r="AG24" s="70" t="str">
        <f>IFERROR(IF(AND($H24=1,WORKDAY.INTL($I24,NETWORKDAYS.INTL($I24,EDATE(AF24,$E25)-1,1,[1]holiday!$A$2:$A$101),1,[1]holiday!$A$2:$A$101)=$K24),"",IF(AND(IFERROR(IF(IF($K24&lt;EDATE(AF24,$E24),$K24,EDATE(AF24,$E24))=AF24,"",IF($K24&lt;EDATE(AF24,$E24),$K24,EDATE(AF24,$E24))),"")=$K24,$H24=1),"",IFERROR(IF(IF($K24&lt;EDATE(AF24,$E24),$K24,EDATE(AF24,$E24))=AF24,"",IF($K24&lt;EDATE(AF24,$E24),$K24,EDATE(AF24,$E24))),""))),"")</f>
        <v/>
      </c>
      <c r="AH24" s="70" t="str">
        <f>IFERROR(IF(AND($H24=1,WORKDAY.INTL($I24,NETWORKDAYS.INTL($I24,EDATE(AG24,$E25)-1,1,[1]holiday!$A$2:$A$101),1,[1]holiday!$A$2:$A$101)=$K24),"",IF(AND(IFERROR(IF(IF($K24&lt;EDATE(AG24,$E24),$K24,EDATE(AG24,$E24))=AG24,"",IF($K24&lt;EDATE(AG24,$E24),$K24,EDATE(AG24,$E24))),"")=$K24,$H24=1),"",IFERROR(IF(IF($K24&lt;EDATE(AG24,$E24),$K24,EDATE(AG24,$E24))=AG24,"",IF($K24&lt;EDATE(AG24,$E24),$K24,EDATE(AG24,$E24))),""))),"")</f>
        <v/>
      </c>
      <c r="AI24" s="70"/>
      <c r="AJ24" s="25" t="str">
        <f t="shared" si="7"/>
        <v/>
      </c>
      <c r="AK24" s="25" t="str">
        <f t="shared" si="8"/>
        <v/>
      </c>
      <c r="AL24" s="25" t="str">
        <f t="shared" si="9"/>
        <v/>
      </c>
      <c r="AM24" s="25" t="str">
        <f t="shared" si="10"/>
        <v/>
      </c>
      <c r="AN24" s="25" t="str">
        <f t="shared" si="11"/>
        <v/>
      </c>
      <c r="AO24" s="25" t="str">
        <f t="shared" si="12"/>
        <v/>
      </c>
      <c r="AP24" s="25" t="str">
        <f t="shared" si="13"/>
        <v/>
      </c>
      <c r="AQ24" s="25" t="str">
        <f t="shared" si="14"/>
        <v/>
      </c>
      <c r="AR24" s="25" t="str">
        <f t="shared" si="15"/>
        <v/>
      </c>
      <c r="AS24" s="25" t="str">
        <f t="shared" si="16"/>
        <v/>
      </c>
      <c r="AT24" s="25" t="str">
        <f t="shared" si="17"/>
        <v/>
      </c>
      <c r="AU24" s="25" t="str">
        <f t="shared" si="18"/>
        <v/>
      </c>
      <c r="AV24" s="25" t="str">
        <f t="shared" si="19"/>
        <v/>
      </c>
      <c r="AW24" s="106">
        <v>42599</v>
      </c>
      <c r="AX24" s="107" t="e">
        <f t="shared" ca="1" si="21"/>
        <v>#VALUE!</v>
      </c>
      <c r="AY24" s="107" t="e">
        <f t="shared" ca="1" si="22"/>
        <v>#VALUE!</v>
      </c>
      <c r="BA24" s="25">
        <f t="shared" ca="1" si="1"/>
        <v>0</v>
      </c>
      <c r="BB24" s="25" t="e">
        <f t="shared" si="23"/>
        <v>#REF!</v>
      </c>
      <c r="BC24" s="25" t="e">
        <f t="shared" ca="1" si="24"/>
        <v>#VALUE!</v>
      </c>
      <c r="BD24" s="83" t="e">
        <f>PS!#REF!</f>
        <v>#REF!</v>
      </c>
      <c r="BE24" s="78" t="str">
        <f t="shared" ca="1" si="25"/>
        <v>Lần 0</v>
      </c>
      <c r="BF24" s="109" t="e">
        <f t="shared" ca="1" si="26"/>
        <v>#REF!</v>
      </c>
      <c r="BG24" s="109" t="e">
        <f t="shared" ca="1" si="27"/>
        <v>#VALUE!</v>
      </c>
      <c r="BH24" s="109" t="e">
        <f t="shared" ca="1" si="28"/>
        <v>#VALUE!</v>
      </c>
      <c r="BI24" s="109" t="e">
        <f t="shared" ca="1" si="29"/>
        <v>#VALUE!</v>
      </c>
      <c r="BJ24" s="109" t="e">
        <f t="shared" ca="1" si="30"/>
        <v>#VALUE!</v>
      </c>
      <c r="BK24" s="109" t="e">
        <f t="shared" ca="1" si="31"/>
        <v>#VALUE!</v>
      </c>
      <c r="BL24" s="109" t="e">
        <f t="shared" ca="1" si="32"/>
        <v>#VALUE!</v>
      </c>
      <c r="BM24" s="109" t="e">
        <f t="shared" ca="1" si="33"/>
        <v>#VALUE!</v>
      </c>
      <c r="BN24" s="109" t="e">
        <f t="shared" ca="1" si="34"/>
        <v>#VALUE!</v>
      </c>
      <c r="BO24" s="109" t="e">
        <f t="shared" ca="1" si="35"/>
        <v>#VALUE!</v>
      </c>
      <c r="BP24" s="109" t="e">
        <f t="shared" ca="1" si="36"/>
        <v>#VALUE!</v>
      </c>
      <c r="BQ24" s="109" t="e">
        <f t="shared" ca="1" si="37"/>
        <v>#VALUE!</v>
      </c>
      <c r="BR24" s="109" t="e">
        <f t="shared" ca="1" si="38"/>
        <v>#VALUE!</v>
      </c>
    </row>
    <row r="25" spans="1:70" ht="12.75" x14ac:dyDescent="0.2">
      <c r="A25" s="134" t="e">
        <f>PS!#REF!</f>
        <v>#REF!</v>
      </c>
      <c r="B25" s="83" t="e">
        <f>PS!#REF!</f>
        <v>#REF!</v>
      </c>
      <c r="C25" s="83" t="e">
        <f>PS!#REF!</f>
        <v>#REF!</v>
      </c>
      <c r="D25" s="83" t="e">
        <f>VLOOKUP(B25,CTV!$A$3:$D$1048576,4,0)</f>
        <v>#REF!</v>
      </c>
      <c r="E25" s="135">
        <v>3</v>
      </c>
      <c r="F25" s="135" t="s">
        <v>271</v>
      </c>
      <c r="G25" s="135">
        <v>20</v>
      </c>
      <c r="H25" s="135">
        <v>1</v>
      </c>
      <c r="I25" s="102" t="e">
        <f>PS!#REF!</f>
        <v>#REF!</v>
      </c>
      <c r="J25" s="83" t="e">
        <f>PS!#REF!</f>
        <v>#REF!</v>
      </c>
      <c r="K25" s="103" t="e">
        <f>PS!#REF!</f>
        <v>#REF!</v>
      </c>
      <c r="L25" s="83" t="e">
        <f t="shared" si="3"/>
        <v>#REF!</v>
      </c>
      <c r="M25" s="120" t="e">
        <f>PS!#REF!</f>
        <v>#REF!</v>
      </c>
      <c r="N25" s="83" t="e">
        <f>PS!#REF!</f>
        <v>#REF!</v>
      </c>
      <c r="O25" s="104" t="e">
        <f>PS!#REF!</f>
        <v>#REF!</v>
      </c>
      <c r="P25" s="104" t="e">
        <f t="shared" si="4"/>
        <v>#REF!</v>
      </c>
      <c r="Q25" s="104">
        <v>0</v>
      </c>
      <c r="R25" s="170" t="e">
        <f t="shared" si="5"/>
        <v>#REF!</v>
      </c>
      <c r="S25" s="130">
        <v>0.2</v>
      </c>
      <c r="T25" s="105" t="e">
        <f>IF(VLOOKUP(B25,CTV!$A$3:$E$1048576,5,0)-R25+S25&lt;0,0,VLOOKUP(B25,CTV!$A$3:$E$1048576,5,0)-R25+S25)</f>
        <v>#REF!</v>
      </c>
      <c r="U25" s="105" t="e">
        <f>IF(VLOOKUP(B25,CTV!$A$3:$F$1048576,6,0)-R25+S25&lt;0,0,VLOOKUP(B25,CTV!$A$3:$F$1048576,6,0)-R25+S25)</f>
        <v>#REF!</v>
      </c>
      <c r="V25" s="70" t="e">
        <f t="shared" si="6"/>
        <v>#REF!</v>
      </c>
      <c r="W25" s="70" t="str">
        <f>IFERROR(IF(AND($H25=1,WORKDAY.INTL($I25,NETWORKDAYS.INTL($I25,EDATE(V25,$E26)-1,1,[1]holiday!$A$2:$A$101),1,[1]holiday!$A$2:$A$101)=$K25),"",IF(AND(IFERROR(IF(IF($K25&lt;EDATE(V25,$E25),$K25,EDATE(V25,$E25))=V25,"",IF($K25&lt;EDATE(V25,$E25),$K25,EDATE(V25,$E25))),"")=$K25,$H25=1),"",IFERROR(IF(IF($K25&lt;EDATE(V25,$E25),$K25,EDATE(V25,$E25))=V25,"",IF($K25&lt;EDATE(V25,$E25),$K25,EDATE(V25,$E25))),""))),"")</f>
        <v/>
      </c>
      <c r="X25" s="70" t="str">
        <f>IFERROR(IF(AND($H25=1,WORKDAY.INTL($I25,NETWORKDAYS.INTL($I25,EDATE(W25,$E26)-1,1,[1]holiday!$A$2:$A$101),1,[1]holiday!$A$2:$A$101)=$K25),"",IF(AND(IFERROR(IF(IF($K25&lt;EDATE(W25,$E25),$K25,EDATE(W25,$E25))=W25,"",IF($K25&lt;EDATE(W25,$E25),$K25,EDATE(W25,$E25))),"")=$K25,$H25=1),"",IFERROR(IF(IF($K25&lt;EDATE(W25,$E25),$K25,EDATE(W25,$E25))=W25,"",IF($K25&lt;EDATE(W25,$E25),$K25,EDATE(W25,$E25))),""))),"")</f>
        <v/>
      </c>
      <c r="Y25" s="70" t="str">
        <f>IFERROR(IF(AND($H25=1,WORKDAY.INTL($I25,NETWORKDAYS.INTL($I25,EDATE(X25,$E26)-1,1,[1]holiday!$A$2:$A$101),1,[1]holiday!$A$2:$A$101)=$K25),"",IF(AND(IFERROR(IF(IF($K25&lt;EDATE(X25,$E25),$K25,EDATE(X25,$E25))=X25,"",IF($K25&lt;EDATE(X25,$E25),$K25,EDATE(X25,$E25))),"")=$K25,$H25=1),"",IFERROR(IF(IF($K25&lt;EDATE(X25,$E25),$K25,EDATE(X25,$E25))=X25,"",IF($K25&lt;EDATE(X25,$E25),$K25,EDATE(X25,$E25))),""))),"")</f>
        <v/>
      </c>
      <c r="Z25" s="70" t="str">
        <f>IFERROR(IF(AND($H25=1,WORKDAY.INTL($I25,NETWORKDAYS.INTL($I25,EDATE(Y25,$E26)-1,1,[1]holiday!$A$2:$A$101),1,[1]holiday!$A$2:$A$101)=$K25),"",IF(AND(IFERROR(IF(IF($K25&lt;EDATE(Y25,$E25),$K25,EDATE(Y25,$E25))=Y25,"",IF($K25&lt;EDATE(Y25,$E25),$K25,EDATE(Y25,$E25))),"")=$K25,$H25=1),"",IFERROR(IF(IF($K25&lt;EDATE(Y25,$E25),$K25,EDATE(Y25,$E25))=Y25,"",IF($K25&lt;EDATE(Y25,$E25),$K25,EDATE(Y25,$E25))),""))),"")</f>
        <v/>
      </c>
      <c r="AA25" s="70" t="str">
        <f>IFERROR(IF(AND($H25=1,WORKDAY.INTL($I25,NETWORKDAYS.INTL($I25,EDATE(Z25,$E26)-1,1,[1]holiday!$A$2:$A$101),1,[1]holiday!$A$2:$A$101)=$K25),"",IF(AND(IFERROR(IF(IF($K25&lt;EDATE(Z25,$E25),$K25,EDATE(Z25,$E25))=Z25,"",IF($K25&lt;EDATE(Z25,$E25),$K25,EDATE(Z25,$E25))),"")=$K25,$H25=1),"",IFERROR(IF(IF($K25&lt;EDATE(Z25,$E25),$K25,EDATE(Z25,$E25))=Z25,"",IF($K25&lt;EDATE(Z25,$E25),$K25,EDATE(Z25,$E25))),""))),"")</f>
        <v/>
      </c>
      <c r="AB25" s="70" t="str">
        <f>IFERROR(IF(AND($H25=1,WORKDAY.INTL($I25,NETWORKDAYS.INTL($I25,EDATE(AA25,$E26)-1,1,[1]holiday!$A$2:$A$101),1,[1]holiday!$A$2:$A$101)=$K25),"",IF(AND(IFERROR(IF(IF($K25&lt;EDATE(AA25,$E25),$K25,EDATE(AA25,$E25))=AA25,"",IF($K25&lt;EDATE(AA25,$E25),$K25,EDATE(AA25,$E25))),"")=$K25,$H25=1),"",IFERROR(IF(IF($K25&lt;EDATE(AA25,$E25),$K25,EDATE(AA25,$E25))=AA25,"",IF($K25&lt;EDATE(AA25,$E25),$K25,EDATE(AA25,$E25))),""))),"")</f>
        <v/>
      </c>
      <c r="AC25" s="70" t="str">
        <f>IFERROR(IF(AND($H25=1,WORKDAY.INTL($I25,NETWORKDAYS.INTL($I25,EDATE(AB25,$E26)-1,1,[1]holiday!$A$2:$A$101),1,[1]holiday!$A$2:$A$101)=$K25),"",IF(AND(IFERROR(IF(IF($K25&lt;EDATE(AB25,$E25),$K25,EDATE(AB25,$E25))=AB25,"",IF($K25&lt;EDATE(AB25,$E25),$K25,EDATE(AB25,$E25))),"")=$K25,$H25=1),"",IFERROR(IF(IF($K25&lt;EDATE(AB25,$E25),$K25,EDATE(AB25,$E25))=AB25,"",IF($K25&lt;EDATE(AB25,$E25),$K25,EDATE(AB25,$E25))),""))),"")</f>
        <v/>
      </c>
      <c r="AD25" s="70" t="str">
        <f>IFERROR(IF(AND($H25=1,WORKDAY.INTL($I25,NETWORKDAYS.INTL($I25,EDATE(AC25,$E26)-1,1,[1]holiday!$A$2:$A$101),1,[1]holiday!$A$2:$A$101)=$K25),"",IF(AND(IFERROR(IF(IF($K25&lt;EDATE(AC25,$E25),$K25,EDATE(AC25,$E25))=AC25,"",IF($K25&lt;EDATE(AC25,$E25),$K25,EDATE(AC25,$E25))),"")=$K25,$H25=1),"",IFERROR(IF(IF($K25&lt;EDATE(AC25,$E25),$K25,EDATE(AC25,$E25))=AC25,"",IF($K25&lt;EDATE(AC25,$E25),$K25,EDATE(AC25,$E25))),""))),"")</f>
        <v/>
      </c>
      <c r="AE25" s="70" t="str">
        <f>IFERROR(IF(AND($H25=1,WORKDAY.INTL($I25,NETWORKDAYS.INTL($I25,EDATE(AD25,$E26)-1,1,[1]holiday!$A$2:$A$101),1,[1]holiday!$A$2:$A$101)=$K25),"",IF(AND(IFERROR(IF(IF($K25&lt;EDATE(AD25,$E25),$K25,EDATE(AD25,$E25))=AD25,"",IF($K25&lt;EDATE(AD25,$E25),$K25,EDATE(AD25,$E25))),"")=$K25,$H25=1),"",IFERROR(IF(IF($K25&lt;EDATE(AD25,$E25),$K25,EDATE(AD25,$E25))=AD25,"",IF($K25&lt;EDATE(AD25,$E25),$K25,EDATE(AD25,$E25))),""))),"")</f>
        <v/>
      </c>
      <c r="AF25" s="70" t="str">
        <f>IFERROR(IF(AND($H25=1,WORKDAY.INTL($I25,NETWORKDAYS.INTL($I25,EDATE(AE25,$E26)-1,1,[1]holiday!$A$2:$A$101),1,[1]holiday!$A$2:$A$101)=$K25),"",IF(AND(IFERROR(IF(IF($K25&lt;EDATE(AE25,$E25),$K25,EDATE(AE25,$E25))=AE25,"",IF($K25&lt;EDATE(AE25,$E25),$K25,EDATE(AE25,$E25))),"")=$K25,$H25=1),"",IFERROR(IF(IF($K25&lt;EDATE(AE25,$E25),$K25,EDATE(AE25,$E25))=AE25,"",IF($K25&lt;EDATE(AE25,$E25),$K25,EDATE(AE25,$E25))),""))),"")</f>
        <v/>
      </c>
      <c r="AG25" s="70" t="str">
        <f>IFERROR(IF(AND($H25=1,WORKDAY.INTL($I25,NETWORKDAYS.INTL($I25,EDATE(AF25,$E26)-1,1,[1]holiday!$A$2:$A$101),1,[1]holiday!$A$2:$A$101)=$K25),"",IF(AND(IFERROR(IF(IF($K25&lt;EDATE(AF25,$E25),$K25,EDATE(AF25,$E25))=AF25,"",IF($K25&lt;EDATE(AF25,$E25),$K25,EDATE(AF25,$E25))),"")=$K25,$H25=1),"",IFERROR(IF(IF($K25&lt;EDATE(AF25,$E25),$K25,EDATE(AF25,$E25))=AF25,"",IF($K25&lt;EDATE(AF25,$E25),$K25,EDATE(AF25,$E25))),""))),"")</f>
        <v/>
      </c>
      <c r="AH25" s="70" t="str">
        <f>IFERROR(IF(AND($H25=1,WORKDAY.INTL($I25,NETWORKDAYS.INTL($I25,EDATE(AG25,$E26)-1,1,[1]holiday!$A$2:$A$101),1,[1]holiday!$A$2:$A$101)=$K25),"",IF(AND(IFERROR(IF(IF($K25&lt;EDATE(AG25,$E25),$K25,EDATE(AG25,$E25))=AG25,"",IF($K25&lt;EDATE(AG25,$E25),$K25,EDATE(AG25,$E25))),"")=$K25,$H25=1),"",IFERROR(IF(IF($K25&lt;EDATE(AG25,$E25),$K25,EDATE(AG25,$E25))=AG25,"",IF($K25&lt;EDATE(AG25,$E25),$K25,EDATE(AG25,$E25))),""))),"")</f>
        <v/>
      </c>
      <c r="AI25" s="70"/>
      <c r="AJ25" s="25" t="str">
        <f t="shared" si="7"/>
        <v/>
      </c>
      <c r="AK25" s="25" t="str">
        <f t="shared" si="8"/>
        <v/>
      </c>
      <c r="AL25" s="25" t="str">
        <f t="shared" si="9"/>
        <v/>
      </c>
      <c r="AM25" s="25" t="str">
        <f t="shared" si="10"/>
        <v/>
      </c>
      <c r="AN25" s="25" t="str">
        <f t="shared" si="11"/>
        <v/>
      </c>
      <c r="AO25" s="25" t="str">
        <f t="shared" si="12"/>
        <v/>
      </c>
      <c r="AP25" s="25" t="str">
        <f t="shared" si="13"/>
        <v/>
      </c>
      <c r="AQ25" s="25" t="str">
        <f t="shared" si="14"/>
        <v/>
      </c>
      <c r="AR25" s="25" t="str">
        <f t="shared" si="15"/>
        <v/>
      </c>
      <c r="AS25" s="25" t="str">
        <f t="shared" si="16"/>
        <v/>
      </c>
      <c r="AT25" s="25" t="str">
        <f t="shared" si="17"/>
        <v/>
      </c>
      <c r="AU25" s="25" t="str">
        <f t="shared" si="18"/>
        <v/>
      </c>
      <c r="AV25" s="25" t="str">
        <f t="shared" si="19"/>
        <v/>
      </c>
      <c r="AW25" s="137">
        <v>42464</v>
      </c>
      <c r="AX25" s="107" t="e">
        <f t="shared" ca="1" si="21"/>
        <v>#VALUE!</v>
      </c>
      <c r="AY25" s="107" t="e">
        <f t="shared" ca="1" si="22"/>
        <v>#VALUE!</v>
      </c>
      <c r="BA25" s="25">
        <f t="shared" ca="1" si="1"/>
        <v>0</v>
      </c>
      <c r="BB25" s="133" t="e">
        <f>ROUND((EDATE(I25,3)-I25)*$P25*$T25/100/365,0)+ROUND((AW25-EDATE(I25,3))*$P25*0/100/365,0)</f>
        <v>#REF!</v>
      </c>
      <c r="BC25" s="25" t="e">
        <f t="shared" ca="1" si="24"/>
        <v>#VALUE!</v>
      </c>
      <c r="BD25" s="83" t="e">
        <f>PS!#REF!</f>
        <v>#REF!</v>
      </c>
      <c r="BE25" s="78" t="str">
        <f t="shared" ca="1" si="25"/>
        <v>Lần 0</v>
      </c>
      <c r="BF25" s="109" t="e">
        <f t="shared" ca="1" si="26"/>
        <v>#REF!</v>
      </c>
      <c r="BG25" s="109" t="e">
        <f t="shared" ca="1" si="27"/>
        <v>#VALUE!</v>
      </c>
      <c r="BH25" s="109" t="e">
        <f t="shared" ca="1" si="28"/>
        <v>#VALUE!</v>
      </c>
      <c r="BI25" s="109" t="e">
        <f t="shared" ca="1" si="29"/>
        <v>#VALUE!</v>
      </c>
      <c r="BJ25" s="109" t="e">
        <f t="shared" ca="1" si="30"/>
        <v>#VALUE!</v>
      </c>
      <c r="BK25" s="109" t="e">
        <f t="shared" ca="1" si="31"/>
        <v>#VALUE!</v>
      </c>
      <c r="BL25" s="109" t="e">
        <f t="shared" ca="1" si="32"/>
        <v>#VALUE!</v>
      </c>
      <c r="BM25" s="109" t="e">
        <f t="shared" ca="1" si="33"/>
        <v>#VALUE!</v>
      </c>
      <c r="BN25" s="109" t="e">
        <f t="shared" ca="1" si="34"/>
        <v>#VALUE!</v>
      </c>
      <c r="BO25" s="109" t="e">
        <f t="shared" ca="1" si="35"/>
        <v>#VALUE!</v>
      </c>
      <c r="BP25" s="109" t="e">
        <f t="shared" ca="1" si="36"/>
        <v>#VALUE!</v>
      </c>
      <c r="BQ25" s="109" t="e">
        <f t="shared" ca="1" si="37"/>
        <v>#VALUE!</v>
      </c>
      <c r="BR25" s="109" t="e">
        <f t="shared" ca="1" si="38"/>
        <v>#VALUE!</v>
      </c>
    </row>
    <row r="26" spans="1:70" ht="19.5" customHeight="1" x14ac:dyDescent="0.2">
      <c r="A26" s="134" t="e">
        <f>PS!#REF!</f>
        <v>#REF!</v>
      </c>
      <c r="B26" s="83" t="e">
        <f>PS!#REF!</f>
        <v>#REF!</v>
      </c>
      <c r="C26" s="83" t="e">
        <f>PS!#REF!</f>
        <v>#REF!</v>
      </c>
      <c r="D26" s="83" t="e">
        <f>VLOOKUP(B26,CTV!$A$3:$D$1048576,4,0)</f>
        <v>#REF!</v>
      </c>
      <c r="E26" s="135">
        <v>3</v>
      </c>
      <c r="F26" s="135" t="s">
        <v>271</v>
      </c>
      <c r="G26" s="135">
        <v>20</v>
      </c>
      <c r="H26" s="135">
        <v>1</v>
      </c>
      <c r="I26" s="102" t="e">
        <f>PS!#REF!</f>
        <v>#REF!</v>
      </c>
      <c r="J26" s="83" t="e">
        <f>PS!#REF!</f>
        <v>#REF!</v>
      </c>
      <c r="K26" s="103" t="e">
        <f>PS!#REF!</f>
        <v>#REF!</v>
      </c>
      <c r="L26" s="83" t="e">
        <f t="shared" si="3"/>
        <v>#REF!</v>
      </c>
      <c r="M26" s="120" t="e">
        <f>PS!#REF!</f>
        <v>#REF!</v>
      </c>
      <c r="N26" s="83" t="e">
        <f>PS!#REF!</f>
        <v>#REF!</v>
      </c>
      <c r="O26" s="104" t="e">
        <f>PS!#REF!</f>
        <v>#REF!</v>
      </c>
      <c r="P26" s="104" t="e">
        <f t="shared" si="4"/>
        <v>#REF!</v>
      </c>
      <c r="Q26" s="104">
        <v>0</v>
      </c>
      <c r="R26" s="170" t="e">
        <f t="shared" si="5"/>
        <v>#REF!</v>
      </c>
      <c r="S26" s="130" t="e">
        <f>VLOOKUP(B26,CTV!$A$3:$K$1048576,11,0)</f>
        <v>#REF!</v>
      </c>
      <c r="T26" s="105" t="e">
        <f>IF(VLOOKUP(B26,CTV!$A$3:$E$1048576,5,0)-R26+S26&lt;0,0,VLOOKUP(B26,CTV!$A$3:$E$1048576,5,0)-R26+S26)</f>
        <v>#REF!</v>
      </c>
      <c r="U26" s="105" t="e">
        <f>IF(VLOOKUP(B26,CTV!$A$3:$F$1048576,6,0)-R26+S26&lt;0,0,VLOOKUP(B26,CTV!$A$3:$F$1048576,6,0)-R26+S26)</f>
        <v>#REF!</v>
      </c>
      <c r="V26" s="70" t="e">
        <f t="shared" si="6"/>
        <v>#REF!</v>
      </c>
      <c r="W26" s="70" t="str">
        <f>IFERROR(IF(AND($H26=1,WORKDAY.INTL($I26,NETWORKDAYS.INTL($I26,EDATE(V26,$E27)-1,1,[1]holiday!$A$2:$A$101),1,[1]holiday!$A$2:$A$101)=$K26),"",IF(AND(IFERROR(IF(IF($K26&lt;EDATE(V26,$E26),$K26,EDATE(V26,$E26))=V26,"",IF($K26&lt;EDATE(V26,$E26),$K26,EDATE(V26,$E26))),"")=$K26,$H26=1),"",IFERROR(IF(IF($K26&lt;EDATE(V26,$E26),$K26,EDATE(V26,$E26))=V26,"",IF($K26&lt;EDATE(V26,$E26),$K26,EDATE(V26,$E26))),""))),"")</f>
        <v/>
      </c>
      <c r="X26" s="70" t="str">
        <f>IFERROR(IF(AND($H26=1,WORKDAY.INTL($I26,NETWORKDAYS.INTL($I26,EDATE(W26,$E27)-1,1,[1]holiday!$A$2:$A$101),1,[1]holiday!$A$2:$A$101)=$K26),"",IF(AND(IFERROR(IF(IF($K26&lt;EDATE(W26,$E26),$K26,EDATE(W26,$E26))=W26,"",IF($K26&lt;EDATE(W26,$E26),$K26,EDATE(W26,$E26))),"")=$K26,$H26=1),"",IFERROR(IF(IF($K26&lt;EDATE(W26,$E26),$K26,EDATE(W26,$E26))=W26,"",IF($K26&lt;EDATE(W26,$E26),$K26,EDATE(W26,$E26))),""))),"")</f>
        <v/>
      </c>
      <c r="Y26" s="70" t="str">
        <f>IFERROR(IF(AND($H26=1,WORKDAY.INTL($I26,NETWORKDAYS.INTL($I26,EDATE(X26,$E27)-1,1,[1]holiday!$A$2:$A$101),1,[1]holiday!$A$2:$A$101)=$K26),"",IF(AND(IFERROR(IF(IF($K26&lt;EDATE(X26,$E26),$K26,EDATE(X26,$E26))=X26,"",IF($K26&lt;EDATE(X26,$E26),$K26,EDATE(X26,$E26))),"")=$K26,$H26=1),"",IFERROR(IF(IF($K26&lt;EDATE(X26,$E26),$K26,EDATE(X26,$E26))=X26,"",IF($K26&lt;EDATE(X26,$E26),$K26,EDATE(X26,$E26))),""))),"")</f>
        <v/>
      </c>
      <c r="Z26" s="70" t="str">
        <f>IFERROR(IF(AND($H26=1,WORKDAY.INTL($I26,NETWORKDAYS.INTL($I26,EDATE(Y26,$E27)-1,1,[1]holiday!$A$2:$A$101),1,[1]holiday!$A$2:$A$101)=$K26),"",IF(AND(IFERROR(IF(IF($K26&lt;EDATE(Y26,$E26),$K26,EDATE(Y26,$E26))=Y26,"",IF($K26&lt;EDATE(Y26,$E26),$K26,EDATE(Y26,$E26))),"")=$K26,$H26=1),"",IFERROR(IF(IF($K26&lt;EDATE(Y26,$E26),$K26,EDATE(Y26,$E26))=Y26,"",IF($K26&lt;EDATE(Y26,$E26),$K26,EDATE(Y26,$E26))),""))),"")</f>
        <v/>
      </c>
      <c r="AA26" s="70" t="str">
        <f>IFERROR(IF(AND($H26=1,WORKDAY.INTL($I26,NETWORKDAYS.INTL($I26,EDATE(Z26,$E27)-1,1,[1]holiday!$A$2:$A$101),1,[1]holiday!$A$2:$A$101)=$K26),"",IF(AND(IFERROR(IF(IF($K26&lt;EDATE(Z26,$E26),$K26,EDATE(Z26,$E26))=Z26,"",IF($K26&lt;EDATE(Z26,$E26),$K26,EDATE(Z26,$E26))),"")=$K26,$H26=1),"",IFERROR(IF(IF($K26&lt;EDATE(Z26,$E26),$K26,EDATE(Z26,$E26))=Z26,"",IF($K26&lt;EDATE(Z26,$E26),$K26,EDATE(Z26,$E26))),""))),"")</f>
        <v/>
      </c>
      <c r="AB26" s="70" t="str">
        <f>IFERROR(IF(AND($H26=1,WORKDAY.INTL($I26,NETWORKDAYS.INTL($I26,EDATE(AA26,$E27)-1,1,[1]holiday!$A$2:$A$101),1,[1]holiday!$A$2:$A$101)=$K26),"",IF(AND(IFERROR(IF(IF($K26&lt;EDATE(AA26,$E26),$K26,EDATE(AA26,$E26))=AA26,"",IF($K26&lt;EDATE(AA26,$E26),$K26,EDATE(AA26,$E26))),"")=$K26,$H26=1),"",IFERROR(IF(IF($K26&lt;EDATE(AA26,$E26),$K26,EDATE(AA26,$E26))=AA26,"",IF($K26&lt;EDATE(AA26,$E26),$K26,EDATE(AA26,$E26))),""))),"")</f>
        <v/>
      </c>
      <c r="AC26" s="70" t="str">
        <f>IFERROR(IF(AND($H26=1,WORKDAY.INTL($I26,NETWORKDAYS.INTL($I26,EDATE(AB26,$E27)-1,1,[1]holiday!$A$2:$A$101),1,[1]holiday!$A$2:$A$101)=$K26),"",IF(AND(IFERROR(IF(IF($K26&lt;EDATE(AB26,$E26),$K26,EDATE(AB26,$E26))=AB26,"",IF($K26&lt;EDATE(AB26,$E26),$K26,EDATE(AB26,$E26))),"")=$K26,$H26=1),"",IFERROR(IF(IF($K26&lt;EDATE(AB26,$E26),$K26,EDATE(AB26,$E26))=AB26,"",IF($K26&lt;EDATE(AB26,$E26),$K26,EDATE(AB26,$E26))),""))),"")</f>
        <v/>
      </c>
      <c r="AD26" s="70" t="str">
        <f>IFERROR(IF(AND($H26=1,WORKDAY.INTL($I26,NETWORKDAYS.INTL($I26,EDATE(AC26,$E27)-1,1,[1]holiday!$A$2:$A$101),1,[1]holiday!$A$2:$A$101)=$K26),"",IF(AND(IFERROR(IF(IF($K26&lt;EDATE(AC26,$E26),$K26,EDATE(AC26,$E26))=AC26,"",IF($K26&lt;EDATE(AC26,$E26),$K26,EDATE(AC26,$E26))),"")=$K26,$H26=1),"",IFERROR(IF(IF($K26&lt;EDATE(AC26,$E26),$K26,EDATE(AC26,$E26))=AC26,"",IF($K26&lt;EDATE(AC26,$E26),$K26,EDATE(AC26,$E26))),""))),"")</f>
        <v/>
      </c>
      <c r="AE26" s="70" t="str">
        <f>IFERROR(IF(AND($H26=1,WORKDAY.INTL($I26,NETWORKDAYS.INTL($I26,EDATE(AD26,$E27)-1,1,[1]holiday!$A$2:$A$101),1,[1]holiday!$A$2:$A$101)=$K26),"",IF(AND(IFERROR(IF(IF($K26&lt;EDATE(AD26,$E26),$K26,EDATE(AD26,$E26))=AD26,"",IF($K26&lt;EDATE(AD26,$E26),$K26,EDATE(AD26,$E26))),"")=$K26,$H26=1),"",IFERROR(IF(IF($K26&lt;EDATE(AD26,$E26),$K26,EDATE(AD26,$E26))=AD26,"",IF($K26&lt;EDATE(AD26,$E26),$K26,EDATE(AD26,$E26))),""))),"")</f>
        <v/>
      </c>
      <c r="AF26" s="70" t="str">
        <f>IFERROR(IF(AND($H26=1,WORKDAY.INTL($I26,NETWORKDAYS.INTL($I26,EDATE(AE26,$E27)-1,1,[1]holiday!$A$2:$A$101),1,[1]holiday!$A$2:$A$101)=$K26),"",IF(AND(IFERROR(IF(IF($K26&lt;EDATE(AE26,$E26),$K26,EDATE(AE26,$E26))=AE26,"",IF($K26&lt;EDATE(AE26,$E26),$K26,EDATE(AE26,$E26))),"")=$K26,$H26=1),"",IFERROR(IF(IF($K26&lt;EDATE(AE26,$E26),$K26,EDATE(AE26,$E26))=AE26,"",IF($K26&lt;EDATE(AE26,$E26),$K26,EDATE(AE26,$E26))),""))),"")</f>
        <v/>
      </c>
      <c r="AG26" s="70" t="str">
        <f>IFERROR(IF(AND($H26=1,WORKDAY.INTL($I26,NETWORKDAYS.INTL($I26,EDATE(AF26,$E27)-1,1,[1]holiday!$A$2:$A$101),1,[1]holiday!$A$2:$A$101)=$K26),"",IF(AND(IFERROR(IF(IF($K26&lt;EDATE(AF26,$E26),$K26,EDATE(AF26,$E26))=AF26,"",IF($K26&lt;EDATE(AF26,$E26),$K26,EDATE(AF26,$E26))),"")=$K26,$H26=1),"",IFERROR(IF(IF($K26&lt;EDATE(AF26,$E26),$K26,EDATE(AF26,$E26))=AF26,"",IF($K26&lt;EDATE(AF26,$E26),$K26,EDATE(AF26,$E26))),""))),"")</f>
        <v/>
      </c>
      <c r="AH26" s="70" t="str">
        <f>IFERROR(IF(AND($H26=1,WORKDAY.INTL($I26,NETWORKDAYS.INTL($I26,EDATE(AG26,$E27)-1,1,[1]holiday!$A$2:$A$101),1,[1]holiday!$A$2:$A$101)=$K26),"",IF(AND(IFERROR(IF(IF($K26&lt;EDATE(AG26,$E26),$K26,EDATE(AG26,$E26))=AG26,"",IF($K26&lt;EDATE(AG26,$E26),$K26,EDATE(AG26,$E26))),"")=$K26,$H26=1),"",IFERROR(IF(IF($K26&lt;EDATE(AG26,$E26),$K26,EDATE(AG26,$E26))=AG26,"",IF($K26&lt;EDATE(AG26,$E26),$K26,EDATE(AG26,$E26))),""))),"")</f>
        <v/>
      </c>
      <c r="AI26" s="70"/>
      <c r="AJ26" s="25" t="str">
        <f t="shared" si="7"/>
        <v/>
      </c>
      <c r="AK26" s="25" t="str">
        <f t="shared" si="8"/>
        <v/>
      </c>
      <c r="AL26" s="25" t="str">
        <f t="shared" si="9"/>
        <v/>
      </c>
      <c r="AM26" s="25" t="str">
        <f t="shared" si="10"/>
        <v/>
      </c>
      <c r="AN26" s="25" t="str">
        <f t="shared" si="11"/>
        <v/>
      </c>
      <c r="AO26" s="25" t="str">
        <f t="shared" si="12"/>
        <v/>
      </c>
      <c r="AP26" s="25" t="str">
        <f t="shared" si="13"/>
        <v/>
      </c>
      <c r="AQ26" s="25" t="str">
        <f t="shared" si="14"/>
        <v/>
      </c>
      <c r="AR26" s="25" t="str">
        <f t="shared" si="15"/>
        <v/>
      </c>
      <c r="AS26" s="25" t="str">
        <f t="shared" si="16"/>
        <v/>
      </c>
      <c r="AT26" s="25" t="str">
        <f t="shared" si="17"/>
        <v/>
      </c>
      <c r="AU26" s="25" t="str">
        <f t="shared" si="18"/>
        <v/>
      </c>
      <c r="AV26" s="25" t="str">
        <f t="shared" si="19"/>
        <v/>
      </c>
      <c r="AW26" s="137">
        <v>42446</v>
      </c>
      <c r="AX26" s="107" t="e">
        <f t="shared" ca="1" si="21"/>
        <v>#VALUE!</v>
      </c>
      <c r="AY26" s="107" t="e">
        <f t="shared" ca="1" si="22"/>
        <v>#VALUE!</v>
      </c>
      <c r="BA26" s="25">
        <f t="shared" ca="1" si="1"/>
        <v>0</v>
      </c>
      <c r="BB26" s="25" t="e">
        <f t="shared" si="23"/>
        <v>#REF!</v>
      </c>
      <c r="BC26" s="25" t="e">
        <f t="shared" ca="1" si="24"/>
        <v>#VALUE!</v>
      </c>
      <c r="BD26" s="83" t="e">
        <f>PS!#REF!</f>
        <v>#REF!</v>
      </c>
      <c r="BE26" s="78" t="str">
        <f t="shared" ca="1" si="25"/>
        <v>Lần 0</v>
      </c>
      <c r="BF26" s="109" t="e">
        <f t="shared" ca="1" si="26"/>
        <v>#REF!</v>
      </c>
      <c r="BG26" s="109" t="e">
        <f t="shared" ca="1" si="27"/>
        <v>#VALUE!</v>
      </c>
      <c r="BH26" s="109" t="e">
        <f t="shared" ca="1" si="28"/>
        <v>#VALUE!</v>
      </c>
      <c r="BI26" s="109" t="e">
        <f t="shared" ca="1" si="29"/>
        <v>#VALUE!</v>
      </c>
      <c r="BJ26" s="109" t="e">
        <f t="shared" ca="1" si="30"/>
        <v>#VALUE!</v>
      </c>
      <c r="BK26" s="109" t="e">
        <f t="shared" ca="1" si="31"/>
        <v>#VALUE!</v>
      </c>
      <c r="BL26" s="109" t="e">
        <f t="shared" ca="1" si="32"/>
        <v>#VALUE!</v>
      </c>
      <c r="BM26" s="109" t="e">
        <f t="shared" ca="1" si="33"/>
        <v>#VALUE!</v>
      </c>
      <c r="BN26" s="109" t="e">
        <f t="shared" ca="1" si="34"/>
        <v>#VALUE!</v>
      </c>
      <c r="BO26" s="109" t="e">
        <f t="shared" ca="1" si="35"/>
        <v>#VALUE!</v>
      </c>
      <c r="BP26" s="109" t="e">
        <f t="shared" ca="1" si="36"/>
        <v>#VALUE!</v>
      </c>
      <c r="BQ26" s="109" t="e">
        <f t="shared" ca="1" si="37"/>
        <v>#VALUE!</v>
      </c>
      <c r="BR26" s="109" t="e">
        <f t="shared" ca="1" si="38"/>
        <v>#VALUE!</v>
      </c>
    </row>
    <row r="27" spans="1:70" ht="12.75" x14ac:dyDescent="0.2">
      <c r="A27" s="82" t="e">
        <f>PS!#REF!</f>
        <v>#REF!</v>
      </c>
      <c r="B27" s="83" t="e">
        <f>PS!#REF!</f>
        <v>#REF!</v>
      </c>
      <c r="C27" s="83" t="e">
        <f>PS!#REF!</f>
        <v>#REF!</v>
      </c>
      <c r="D27" s="83" t="e">
        <f>VLOOKUP(B27,CTV!$A$3:$D$1048576,4,0)</f>
        <v>#REF!</v>
      </c>
      <c r="E27" s="83" t="e">
        <f>VLOOKUP(B27,CTV!$A$3:$G$1048576,7,0)</f>
        <v>#REF!</v>
      </c>
      <c r="F27" s="83" t="e">
        <f>IF(ISNA(VLOOKUP(D27,CTV!$A$3:$H$1048576,8,0)),"",VLOOKUP(D27,CTV!$A$3:$H$1048576,8,0))</f>
        <v>#REF!</v>
      </c>
      <c r="G27" s="83" t="e">
        <f>VLOOKUP(B27,CTV!$A$3:$I$1048576,9,0)</f>
        <v>#REF!</v>
      </c>
      <c r="H27" s="83" t="e">
        <f>VLOOKUP(B27,CTV!$A$3:$J$1048576,10,0)</f>
        <v>#REF!</v>
      </c>
      <c r="I27" s="102" t="e">
        <f>PS!#REF!</f>
        <v>#REF!</v>
      </c>
      <c r="J27" s="83" t="e">
        <f>PS!#REF!</f>
        <v>#REF!</v>
      </c>
      <c r="K27" s="103" t="e">
        <f>PS!#REF!</f>
        <v>#REF!</v>
      </c>
      <c r="L27" s="83" t="e">
        <f t="shared" si="3"/>
        <v>#REF!</v>
      </c>
      <c r="M27" s="120" t="e">
        <f>PS!#REF!</f>
        <v>#REF!</v>
      </c>
      <c r="N27" s="83" t="e">
        <f>PS!#REF!</f>
        <v>#REF!</v>
      </c>
      <c r="O27" s="104" t="e">
        <f>PS!#REF!</f>
        <v>#REF!</v>
      </c>
      <c r="P27" s="104" t="e">
        <f t="shared" si="4"/>
        <v>#REF!</v>
      </c>
      <c r="Q27" s="104">
        <v>0</v>
      </c>
      <c r="R27" s="170" t="e">
        <f t="shared" si="5"/>
        <v>#REF!</v>
      </c>
      <c r="S27" s="130" t="e">
        <f>VLOOKUP(B27,CTV!$A$3:$K$1048576,11,0)</f>
        <v>#REF!</v>
      </c>
      <c r="T27" s="105" t="e">
        <f>IF(VLOOKUP(B27,CTV!$A$3:$E$1048576,5,0)-R27+S27&lt;0,0,VLOOKUP(B27,CTV!$A$3:$E$1048576,5,0)-R27+S27)</f>
        <v>#REF!</v>
      </c>
      <c r="U27" s="105" t="e">
        <f>IF(VLOOKUP(B27,CTV!$A$3:$F$1048576,6,0)-R27+S27&lt;0,0,VLOOKUP(B27,CTV!$A$3:$F$1048576,6,0)-R27+S27)</f>
        <v>#REF!</v>
      </c>
      <c r="V27" s="70" t="e">
        <f t="shared" si="6"/>
        <v>#REF!</v>
      </c>
      <c r="W27" s="70" t="str">
        <f>IFERROR(IF(AND($H27=1,WORKDAY.INTL($I27,NETWORKDAYS.INTL($I27,EDATE(V27,$E28)-1,1,[1]holiday!$A$2:$A$101),1,[1]holiday!$A$2:$A$101)=$K27),"",IF(AND(IFERROR(IF(IF($K27&lt;EDATE(V27,$E27),$K27,EDATE(V27,$E27))=V27,"",IF($K27&lt;EDATE(V27,$E27),$K27,EDATE(V27,$E27))),"")=$K27,$H27=1),"",IFERROR(IF(IF($K27&lt;EDATE(V27,$E27),$K27,EDATE(V27,$E27))=V27,"",IF($K27&lt;EDATE(V27,$E27),$K27,EDATE(V27,$E27))),""))),"")</f>
        <v/>
      </c>
      <c r="X27" s="70" t="str">
        <f>IFERROR(IF(AND($H27=1,WORKDAY.INTL($I27,NETWORKDAYS.INTL($I27,EDATE(W27,$E28)-1,1,[1]holiday!$A$2:$A$101),1,[1]holiday!$A$2:$A$101)=$K27),"",IF(AND(IFERROR(IF(IF($K27&lt;EDATE(W27,$E27),$K27,EDATE(W27,$E27))=W27,"",IF($K27&lt;EDATE(W27,$E27),$K27,EDATE(W27,$E27))),"")=$K27,$H27=1),"",IFERROR(IF(IF($K27&lt;EDATE(W27,$E27),$K27,EDATE(W27,$E27))=W27,"",IF($K27&lt;EDATE(W27,$E27),$K27,EDATE(W27,$E27))),""))),"")</f>
        <v/>
      </c>
      <c r="Y27" s="70" t="str">
        <f>IFERROR(IF(AND($H27=1,WORKDAY.INTL($I27,NETWORKDAYS.INTL($I27,EDATE(X27,$E28)-1,1,[1]holiday!$A$2:$A$101),1,[1]holiday!$A$2:$A$101)=$K27),"",IF(AND(IFERROR(IF(IF($K27&lt;EDATE(X27,$E27),$K27,EDATE(X27,$E27))=X27,"",IF($K27&lt;EDATE(X27,$E27),$K27,EDATE(X27,$E27))),"")=$K27,$H27=1),"",IFERROR(IF(IF($K27&lt;EDATE(X27,$E27),$K27,EDATE(X27,$E27))=X27,"",IF($K27&lt;EDATE(X27,$E27),$K27,EDATE(X27,$E27))),""))),"")</f>
        <v/>
      </c>
      <c r="Z27" s="70" t="str">
        <f>IFERROR(IF(AND($H27=1,WORKDAY.INTL($I27,NETWORKDAYS.INTL($I27,EDATE(Y27,$E28)-1,1,[1]holiday!$A$2:$A$101),1,[1]holiday!$A$2:$A$101)=$K27),"",IF(AND(IFERROR(IF(IF($K27&lt;EDATE(Y27,$E27),$K27,EDATE(Y27,$E27))=Y27,"",IF($K27&lt;EDATE(Y27,$E27),$K27,EDATE(Y27,$E27))),"")=$K27,$H27=1),"",IFERROR(IF(IF($K27&lt;EDATE(Y27,$E27),$K27,EDATE(Y27,$E27))=Y27,"",IF($K27&lt;EDATE(Y27,$E27),$K27,EDATE(Y27,$E27))),""))),"")</f>
        <v/>
      </c>
      <c r="AA27" s="70" t="str">
        <f>IFERROR(IF(AND($H27=1,WORKDAY.INTL($I27,NETWORKDAYS.INTL($I27,EDATE(Z27,$E28)-1,1,[1]holiday!$A$2:$A$101),1,[1]holiday!$A$2:$A$101)=$K27),"",IF(AND(IFERROR(IF(IF($K27&lt;EDATE(Z27,$E27),$K27,EDATE(Z27,$E27))=Z27,"",IF($K27&lt;EDATE(Z27,$E27),$K27,EDATE(Z27,$E27))),"")=$K27,$H27=1),"",IFERROR(IF(IF($K27&lt;EDATE(Z27,$E27),$K27,EDATE(Z27,$E27))=Z27,"",IF($K27&lt;EDATE(Z27,$E27),$K27,EDATE(Z27,$E27))),""))),"")</f>
        <v/>
      </c>
      <c r="AB27" s="70" t="str">
        <f>IFERROR(IF(AND($H27=1,WORKDAY.INTL($I27,NETWORKDAYS.INTL($I27,EDATE(AA27,$E28)-1,1,[1]holiday!$A$2:$A$101),1,[1]holiday!$A$2:$A$101)=$K27),"",IF(AND(IFERROR(IF(IF($K27&lt;EDATE(AA27,$E27),$K27,EDATE(AA27,$E27))=AA27,"",IF($K27&lt;EDATE(AA27,$E27),$K27,EDATE(AA27,$E27))),"")=$K27,$H27=1),"",IFERROR(IF(IF($K27&lt;EDATE(AA27,$E27),$K27,EDATE(AA27,$E27))=AA27,"",IF($K27&lt;EDATE(AA27,$E27),$K27,EDATE(AA27,$E27))),""))),"")</f>
        <v/>
      </c>
      <c r="AC27" s="70" t="str">
        <f>IFERROR(IF(AND($H27=1,WORKDAY.INTL($I27,NETWORKDAYS.INTL($I27,EDATE(AB27,$E28)-1,1,[1]holiday!$A$2:$A$101),1,[1]holiday!$A$2:$A$101)=$K27),"",IF(AND(IFERROR(IF(IF($K27&lt;EDATE(AB27,$E27),$K27,EDATE(AB27,$E27))=AB27,"",IF($K27&lt;EDATE(AB27,$E27),$K27,EDATE(AB27,$E27))),"")=$K27,$H27=1),"",IFERROR(IF(IF($K27&lt;EDATE(AB27,$E27),$K27,EDATE(AB27,$E27))=AB27,"",IF($K27&lt;EDATE(AB27,$E27),$K27,EDATE(AB27,$E27))),""))),"")</f>
        <v/>
      </c>
      <c r="AD27" s="70" t="str">
        <f>IFERROR(IF(AND($H27=1,WORKDAY.INTL($I27,NETWORKDAYS.INTL($I27,EDATE(AC27,$E28)-1,1,[1]holiday!$A$2:$A$101),1,[1]holiday!$A$2:$A$101)=$K27),"",IF(AND(IFERROR(IF(IF($K27&lt;EDATE(AC27,$E27),$K27,EDATE(AC27,$E27))=AC27,"",IF($K27&lt;EDATE(AC27,$E27),$K27,EDATE(AC27,$E27))),"")=$K27,$H27=1),"",IFERROR(IF(IF($K27&lt;EDATE(AC27,$E27),$K27,EDATE(AC27,$E27))=AC27,"",IF($K27&lt;EDATE(AC27,$E27),$K27,EDATE(AC27,$E27))),""))),"")</f>
        <v/>
      </c>
      <c r="AE27" s="70" t="str">
        <f>IFERROR(IF(AND($H27=1,WORKDAY.INTL($I27,NETWORKDAYS.INTL($I27,EDATE(AD27,$E28)-1,1,[1]holiday!$A$2:$A$101),1,[1]holiday!$A$2:$A$101)=$K27),"",IF(AND(IFERROR(IF(IF($K27&lt;EDATE(AD27,$E27),$K27,EDATE(AD27,$E27))=AD27,"",IF($K27&lt;EDATE(AD27,$E27),$K27,EDATE(AD27,$E27))),"")=$K27,$H27=1),"",IFERROR(IF(IF($K27&lt;EDATE(AD27,$E27),$K27,EDATE(AD27,$E27))=AD27,"",IF($K27&lt;EDATE(AD27,$E27),$K27,EDATE(AD27,$E27))),""))),"")</f>
        <v/>
      </c>
      <c r="AF27" s="70" t="str">
        <f>IFERROR(IF(AND($H27=1,WORKDAY.INTL($I27,NETWORKDAYS.INTL($I27,EDATE(AE27,$E28)-1,1,[1]holiday!$A$2:$A$101),1,[1]holiday!$A$2:$A$101)=$K27),"",IF(AND(IFERROR(IF(IF($K27&lt;EDATE(AE27,$E27),$K27,EDATE(AE27,$E27))=AE27,"",IF($K27&lt;EDATE(AE27,$E27),$K27,EDATE(AE27,$E27))),"")=$K27,$H27=1),"",IFERROR(IF(IF($K27&lt;EDATE(AE27,$E27),$K27,EDATE(AE27,$E27))=AE27,"",IF($K27&lt;EDATE(AE27,$E27),$K27,EDATE(AE27,$E27))),""))),"")</f>
        <v/>
      </c>
      <c r="AG27" s="70" t="str">
        <f>IFERROR(IF(AND($H27=1,WORKDAY.INTL($I27,NETWORKDAYS.INTL($I27,EDATE(AF27,$E28)-1,1,[1]holiday!$A$2:$A$101),1,[1]holiday!$A$2:$A$101)=$K27),"",IF(AND(IFERROR(IF(IF($K27&lt;EDATE(AF27,$E27),$K27,EDATE(AF27,$E27))=AF27,"",IF($K27&lt;EDATE(AF27,$E27),$K27,EDATE(AF27,$E27))),"")=$K27,$H27=1),"",IFERROR(IF(IF($K27&lt;EDATE(AF27,$E27),$K27,EDATE(AF27,$E27))=AF27,"",IF($K27&lt;EDATE(AF27,$E27),$K27,EDATE(AF27,$E27))),""))),"")</f>
        <v/>
      </c>
      <c r="AH27" s="70" t="str">
        <f>IFERROR(IF(AND($H27=1,WORKDAY.INTL($I27,NETWORKDAYS.INTL($I27,EDATE(AG27,$E28)-1,1,[1]holiday!$A$2:$A$101),1,[1]holiday!$A$2:$A$101)=$K27),"",IF(AND(IFERROR(IF(IF($K27&lt;EDATE(AG27,$E27),$K27,EDATE(AG27,$E27))=AG27,"",IF($K27&lt;EDATE(AG27,$E27),$K27,EDATE(AG27,$E27))),"")=$K27,$H27=1),"",IFERROR(IF(IF($K27&lt;EDATE(AG27,$E27),$K27,EDATE(AG27,$E27))=AG27,"",IF($K27&lt;EDATE(AG27,$E27),$K27,EDATE(AG27,$E27))),""))),"")</f>
        <v/>
      </c>
      <c r="AI27" s="70"/>
      <c r="AJ27" s="25" t="e">
        <f t="shared" si="7"/>
        <v>#REF!</v>
      </c>
      <c r="AK27" s="25" t="e">
        <f t="shared" si="8"/>
        <v>#REF!</v>
      </c>
      <c r="AL27" s="25" t="e">
        <f t="shared" si="9"/>
        <v>#REF!</v>
      </c>
      <c r="AM27" s="25" t="e">
        <f t="shared" si="10"/>
        <v>#REF!</v>
      </c>
      <c r="AN27" s="25" t="e">
        <f t="shared" si="11"/>
        <v>#REF!</v>
      </c>
      <c r="AO27" s="25" t="e">
        <f t="shared" si="12"/>
        <v>#REF!</v>
      </c>
      <c r="AP27" s="25" t="e">
        <f t="shared" si="13"/>
        <v>#REF!</v>
      </c>
      <c r="AQ27" s="25" t="e">
        <f t="shared" si="14"/>
        <v>#REF!</v>
      </c>
      <c r="AR27" s="25" t="e">
        <f t="shared" si="15"/>
        <v>#REF!</v>
      </c>
      <c r="AS27" s="25" t="e">
        <f t="shared" si="16"/>
        <v>#REF!</v>
      </c>
      <c r="AT27" s="25" t="e">
        <f t="shared" si="17"/>
        <v>#REF!</v>
      </c>
      <c r="AU27" s="25" t="e">
        <f t="shared" si="18"/>
        <v>#REF!</v>
      </c>
      <c r="AV27" s="25" t="e">
        <f t="shared" si="19"/>
        <v>#REF!</v>
      </c>
      <c r="AW27" s="106" t="e">
        <f t="shared" si="20"/>
        <v>#REF!</v>
      </c>
      <c r="AX27" s="107" t="e">
        <f t="shared" ca="1" si="21"/>
        <v>#REF!</v>
      </c>
      <c r="AY27" s="107" t="e">
        <f t="shared" ca="1" si="22"/>
        <v>#REF!</v>
      </c>
      <c r="BA27" s="25">
        <f t="shared" ca="1" si="1"/>
        <v>0</v>
      </c>
      <c r="BB27" s="25" t="e">
        <f t="shared" si="23"/>
        <v>#REF!</v>
      </c>
      <c r="BC27" s="25" t="e">
        <f t="shared" ca="1" si="24"/>
        <v>#REF!</v>
      </c>
      <c r="BD27" s="83" t="e">
        <f>PS!#REF!</f>
        <v>#REF!</v>
      </c>
      <c r="BE27" s="78" t="str">
        <f t="shared" ca="1" si="25"/>
        <v>Lần 0</v>
      </c>
      <c r="BF27" s="109" t="e">
        <f t="shared" ca="1" si="26"/>
        <v>#REF!</v>
      </c>
      <c r="BG27" s="109" t="e">
        <f t="shared" ca="1" si="27"/>
        <v>#REF!</v>
      </c>
      <c r="BH27" s="109" t="e">
        <f t="shared" ca="1" si="28"/>
        <v>#REF!</v>
      </c>
      <c r="BI27" s="109" t="e">
        <f t="shared" ca="1" si="29"/>
        <v>#REF!</v>
      </c>
      <c r="BJ27" s="109" t="e">
        <f t="shared" ca="1" si="30"/>
        <v>#REF!</v>
      </c>
      <c r="BK27" s="109" t="e">
        <f t="shared" ca="1" si="31"/>
        <v>#REF!</v>
      </c>
      <c r="BL27" s="109" t="e">
        <f t="shared" ca="1" si="32"/>
        <v>#REF!</v>
      </c>
      <c r="BM27" s="109" t="e">
        <f t="shared" ca="1" si="33"/>
        <v>#REF!</v>
      </c>
      <c r="BN27" s="109" t="e">
        <f t="shared" ca="1" si="34"/>
        <v>#REF!</v>
      </c>
      <c r="BO27" s="109" t="e">
        <f t="shared" ca="1" si="35"/>
        <v>#REF!</v>
      </c>
      <c r="BP27" s="109" t="e">
        <f t="shared" ca="1" si="36"/>
        <v>#REF!</v>
      </c>
      <c r="BQ27" s="109" t="e">
        <f t="shared" ca="1" si="37"/>
        <v>#REF!</v>
      </c>
      <c r="BR27" s="109" t="e">
        <f t="shared" ca="1" si="38"/>
        <v>#REF!</v>
      </c>
    </row>
    <row r="28" spans="1:70" ht="12.75" x14ac:dyDescent="0.2">
      <c r="A28" s="82" t="e">
        <f>PS!#REF!</f>
        <v>#REF!</v>
      </c>
      <c r="B28" s="83" t="e">
        <f>PS!#REF!</f>
        <v>#REF!</v>
      </c>
      <c r="C28" s="83" t="e">
        <f>PS!#REF!</f>
        <v>#REF!</v>
      </c>
      <c r="D28" s="83" t="e">
        <f>VLOOKUP(B28,CTV!$A$3:$D$1048576,4,0)</f>
        <v>#REF!</v>
      </c>
      <c r="E28" s="83" t="e">
        <f>VLOOKUP(B28,CTV!$A$3:$G$1048576,7,0)</f>
        <v>#REF!</v>
      </c>
      <c r="F28" s="83" t="e">
        <f>IF(ISNA(VLOOKUP(D28,CTV!$A$3:$H$1048576,8,0)),"",VLOOKUP(D28,CTV!$A$3:$H$1048576,8,0))</f>
        <v>#REF!</v>
      </c>
      <c r="G28" s="83" t="e">
        <f>VLOOKUP(B28,CTV!$A$3:$I$1048576,9,0)</f>
        <v>#REF!</v>
      </c>
      <c r="H28" s="83" t="e">
        <f>VLOOKUP(B28,CTV!$A$3:$J$1048576,10,0)</f>
        <v>#REF!</v>
      </c>
      <c r="I28" s="102" t="e">
        <f>PS!#REF!</f>
        <v>#REF!</v>
      </c>
      <c r="J28" s="83" t="e">
        <f>PS!#REF!</f>
        <v>#REF!</v>
      </c>
      <c r="K28" s="103" t="e">
        <f>PS!#REF!</f>
        <v>#REF!</v>
      </c>
      <c r="L28" s="83" t="e">
        <f t="shared" si="3"/>
        <v>#REF!</v>
      </c>
      <c r="M28" s="120" t="e">
        <f>PS!#REF!</f>
        <v>#REF!</v>
      </c>
      <c r="N28" s="83" t="e">
        <f>PS!#REF!</f>
        <v>#REF!</v>
      </c>
      <c r="O28" s="104" t="e">
        <f>PS!#REF!</f>
        <v>#REF!</v>
      </c>
      <c r="P28" s="104" t="e">
        <f t="shared" si="4"/>
        <v>#REF!</v>
      </c>
      <c r="Q28" s="104">
        <v>0</v>
      </c>
      <c r="R28" s="170" t="e">
        <f t="shared" si="5"/>
        <v>#REF!</v>
      </c>
      <c r="S28" s="130" t="e">
        <f>VLOOKUP(B28,CTV!$A$3:$K$1048576,11,0)</f>
        <v>#REF!</v>
      </c>
      <c r="T28" s="105" t="e">
        <f>IF(VLOOKUP(B28,CTV!$A$3:$E$1048576,5,0)-R28+S28&lt;0,0,VLOOKUP(B28,CTV!$A$3:$E$1048576,5,0)-R28+S28)</f>
        <v>#REF!</v>
      </c>
      <c r="U28" s="105" t="e">
        <f>IF(VLOOKUP(B28,CTV!$A$3:$F$1048576,6,0)-R28+S28&lt;0,0,VLOOKUP(B28,CTV!$A$3:$F$1048576,6,0)-R28+S28)</f>
        <v>#REF!</v>
      </c>
      <c r="V28" s="70" t="e">
        <f t="shared" si="6"/>
        <v>#REF!</v>
      </c>
      <c r="W28" s="70" t="str">
        <f>IFERROR(IF(AND($H28=1,WORKDAY.INTL($I28,NETWORKDAYS.INTL($I28,EDATE(V28,$E29)-1,1,[1]holiday!$A$2:$A$101),1,[1]holiday!$A$2:$A$101)=$K28),"",IF(AND(IFERROR(IF(IF($K28&lt;EDATE(V28,$E28),$K28,EDATE(V28,$E28))=V28,"",IF($K28&lt;EDATE(V28,$E28),$K28,EDATE(V28,$E28))),"")=$K28,$H28=1),"",IFERROR(IF(IF($K28&lt;EDATE(V28,$E28),$K28,EDATE(V28,$E28))=V28,"",IF($K28&lt;EDATE(V28,$E28),$K28,EDATE(V28,$E28))),""))),"")</f>
        <v/>
      </c>
      <c r="X28" s="70" t="str">
        <f>IFERROR(IF(AND($H28=1,WORKDAY.INTL($I28,NETWORKDAYS.INTL($I28,EDATE(W28,$E29)-1,1,[1]holiday!$A$2:$A$101),1,[1]holiday!$A$2:$A$101)=$K28),"",IF(AND(IFERROR(IF(IF($K28&lt;EDATE(W28,$E28),$K28,EDATE(W28,$E28))=W28,"",IF($K28&lt;EDATE(W28,$E28),$K28,EDATE(W28,$E28))),"")=$K28,$H28=1),"",IFERROR(IF(IF($K28&lt;EDATE(W28,$E28),$K28,EDATE(W28,$E28))=W28,"",IF($K28&lt;EDATE(W28,$E28),$K28,EDATE(W28,$E28))),""))),"")</f>
        <v/>
      </c>
      <c r="Y28" s="70" t="str">
        <f>IFERROR(IF(AND($H28=1,WORKDAY.INTL($I28,NETWORKDAYS.INTL($I28,EDATE(X28,$E29)-1,1,[1]holiday!$A$2:$A$101),1,[1]holiday!$A$2:$A$101)=$K28),"",IF(AND(IFERROR(IF(IF($K28&lt;EDATE(X28,$E28),$K28,EDATE(X28,$E28))=X28,"",IF($K28&lt;EDATE(X28,$E28),$K28,EDATE(X28,$E28))),"")=$K28,$H28=1),"",IFERROR(IF(IF($K28&lt;EDATE(X28,$E28),$K28,EDATE(X28,$E28))=X28,"",IF($K28&lt;EDATE(X28,$E28),$K28,EDATE(X28,$E28))),""))),"")</f>
        <v/>
      </c>
      <c r="Z28" s="70" t="str">
        <f>IFERROR(IF(AND($H28=1,WORKDAY.INTL($I28,NETWORKDAYS.INTL($I28,EDATE(Y28,$E29)-1,1,[1]holiday!$A$2:$A$101),1,[1]holiday!$A$2:$A$101)=$K28),"",IF(AND(IFERROR(IF(IF($K28&lt;EDATE(Y28,$E28),$K28,EDATE(Y28,$E28))=Y28,"",IF($K28&lt;EDATE(Y28,$E28),$K28,EDATE(Y28,$E28))),"")=$K28,$H28=1),"",IFERROR(IF(IF($K28&lt;EDATE(Y28,$E28),$K28,EDATE(Y28,$E28))=Y28,"",IF($K28&lt;EDATE(Y28,$E28),$K28,EDATE(Y28,$E28))),""))),"")</f>
        <v/>
      </c>
      <c r="AA28" s="70" t="str">
        <f>IFERROR(IF(AND($H28=1,WORKDAY.INTL($I28,NETWORKDAYS.INTL($I28,EDATE(Z28,$E29)-1,1,[1]holiday!$A$2:$A$101),1,[1]holiday!$A$2:$A$101)=$K28),"",IF(AND(IFERROR(IF(IF($K28&lt;EDATE(Z28,$E28),$K28,EDATE(Z28,$E28))=Z28,"",IF($K28&lt;EDATE(Z28,$E28),$K28,EDATE(Z28,$E28))),"")=$K28,$H28=1),"",IFERROR(IF(IF($K28&lt;EDATE(Z28,$E28),$K28,EDATE(Z28,$E28))=Z28,"",IF($K28&lt;EDATE(Z28,$E28),$K28,EDATE(Z28,$E28))),""))),"")</f>
        <v/>
      </c>
      <c r="AB28" s="70" t="str">
        <f>IFERROR(IF(AND($H28=1,WORKDAY.INTL($I28,NETWORKDAYS.INTL($I28,EDATE(AA28,$E29)-1,1,[1]holiday!$A$2:$A$101),1,[1]holiday!$A$2:$A$101)=$K28),"",IF(AND(IFERROR(IF(IF($K28&lt;EDATE(AA28,$E28),$K28,EDATE(AA28,$E28))=AA28,"",IF($K28&lt;EDATE(AA28,$E28),$K28,EDATE(AA28,$E28))),"")=$K28,$H28=1),"",IFERROR(IF(IF($K28&lt;EDATE(AA28,$E28),$K28,EDATE(AA28,$E28))=AA28,"",IF($K28&lt;EDATE(AA28,$E28),$K28,EDATE(AA28,$E28))),""))),"")</f>
        <v/>
      </c>
      <c r="AC28" s="70" t="str">
        <f>IFERROR(IF(AND($H28=1,WORKDAY.INTL($I28,NETWORKDAYS.INTL($I28,EDATE(AB28,$E29)-1,1,[1]holiday!$A$2:$A$101),1,[1]holiday!$A$2:$A$101)=$K28),"",IF(AND(IFERROR(IF(IF($K28&lt;EDATE(AB28,$E28),$K28,EDATE(AB28,$E28))=AB28,"",IF($K28&lt;EDATE(AB28,$E28),$K28,EDATE(AB28,$E28))),"")=$K28,$H28=1),"",IFERROR(IF(IF($K28&lt;EDATE(AB28,$E28),$K28,EDATE(AB28,$E28))=AB28,"",IF($K28&lt;EDATE(AB28,$E28),$K28,EDATE(AB28,$E28))),""))),"")</f>
        <v/>
      </c>
      <c r="AD28" s="70" t="str">
        <f>IFERROR(IF(AND($H28=1,WORKDAY.INTL($I28,NETWORKDAYS.INTL($I28,EDATE(AC28,$E29)-1,1,[1]holiday!$A$2:$A$101),1,[1]holiday!$A$2:$A$101)=$K28),"",IF(AND(IFERROR(IF(IF($K28&lt;EDATE(AC28,$E28),$K28,EDATE(AC28,$E28))=AC28,"",IF($K28&lt;EDATE(AC28,$E28),$K28,EDATE(AC28,$E28))),"")=$K28,$H28=1),"",IFERROR(IF(IF($K28&lt;EDATE(AC28,$E28),$K28,EDATE(AC28,$E28))=AC28,"",IF($K28&lt;EDATE(AC28,$E28),$K28,EDATE(AC28,$E28))),""))),"")</f>
        <v/>
      </c>
      <c r="AE28" s="70" t="str">
        <f>IFERROR(IF(AND($H28=1,WORKDAY.INTL($I28,NETWORKDAYS.INTL($I28,EDATE(AD28,$E29)-1,1,[1]holiday!$A$2:$A$101),1,[1]holiday!$A$2:$A$101)=$K28),"",IF(AND(IFERROR(IF(IF($K28&lt;EDATE(AD28,$E28),$K28,EDATE(AD28,$E28))=AD28,"",IF($K28&lt;EDATE(AD28,$E28),$K28,EDATE(AD28,$E28))),"")=$K28,$H28=1),"",IFERROR(IF(IF($K28&lt;EDATE(AD28,$E28),$K28,EDATE(AD28,$E28))=AD28,"",IF($K28&lt;EDATE(AD28,$E28),$K28,EDATE(AD28,$E28))),""))),"")</f>
        <v/>
      </c>
      <c r="AF28" s="70" t="str">
        <f>IFERROR(IF(AND($H28=1,WORKDAY.INTL($I28,NETWORKDAYS.INTL($I28,EDATE(AE28,$E29)-1,1,[1]holiday!$A$2:$A$101),1,[1]holiday!$A$2:$A$101)=$K28),"",IF(AND(IFERROR(IF(IF($K28&lt;EDATE(AE28,$E28),$K28,EDATE(AE28,$E28))=AE28,"",IF($K28&lt;EDATE(AE28,$E28),$K28,EDATE(AE28,$E28))),"")=$K28,$H28=1),"",IFERROR(IF(IF($K28&lt;EDATE(AE28,$E28),$K28,EDATE(AE28,$E28))=AE28,"",IF($K28&lt;EDATE(AE28,$E28),$K28,EDATE(AE28,$E28))),""))),"")</f>
        <v/>
      </c>
      <c r="AG28" s="70" t="str">
        <f>IFERROR(IF(AND($H28=1,WORKDAY.INTL($I28,NETWORKDAYS.INTL($I28,EDATE(AF28,$E29)-1,1,[1]holiday!$A$2:$A$101),1,[1]holiday!$A$2:$A$101)=$K28),"",IF(AND(IFERROR(IF(IF($K28&lt;EDATE(AF28,$E28),$K28,EDATE(AF28,$E28))=AF28,"",IF($K28&lt;EDATE(AF28,$E28),$K28,EDATE(AF28,$E28))),"")=$K28,$H28=1),"",IFERROR(IF(IF($K28&lt;EDATE(AF28,$E28),$K28,EDATE(AF28,$E28))=AF28,"",IF($K28&lt;EDATE(AF28,$E28),$K28,EDATE(AF28,$E28))),""))),"")</f>
        <v/>
      </c>
      <c r="AH28" s="70" t="str">
        <f>IFERROR(IF(AND($H28=1,WORKDAY.INTL($I28,NETWORKDAYS.INTL($I28,EDATE(AG28,$E29)-1,1,[1]holiday!$A$2:$A$101),1,[1]holiday!$A$2:$A$101)=$K28),"",IF(AND(IFERROR(IF(IF($K28&lt;EDATE(AG28,$E28),$K28,EDATE(AG28,$E28))=AG28,"",IF($K28&lt;EDATE(AG28,$E28),$K28,EDATE(AG28,$E28))),"")=$K28,$H28=1),"",IFERROR(IF(IF($K28&lt;EDATE(AG28,$E28),$K28,EDATE(AG28,$E28))=AG28,"",IF($K28&lt;EDATE(AG28,$E28),$K28,EDATE(AG28,$E28))),""))),"")</f>
        <v/>
      </c>
      <c r="AI28" s="70"/>
      <c r="AJ28" s="25" t="e">
        <f t="shared" si="7"/>
        <v>#REF!</v>
      </c>
      <c r="AK28" s="25" t="e">
        <f t="shared" si="8"/>
        <v>#REF!</v>
      </c>
      <c r="AL28" s="25" t="e">
        <f t="shared" si="9"/>
        <v>#REF!</v>
      </c>
      <c r="AM28" s="25" t="e">
        <f t="shared" si="10"/>
        <v>#REF!</v>
      </c>
      <c r="AN28" s="25" t="e">
        <f t="shared" si="11"/>
        <v>#REF!</v>
      </c>
      <c r="AO28" s="25" t="e">
        <f t="shared" si="12"/>
        <v>#REF!</v>
      </c>
      <c r="AP28" s="25" t="e">
        <f t="shared" si="13"/>
        <v>#REF!</v>
      </c>
      <c r="AQ28" s="25" t="e">
        <f t="shared" si="14"/>
        <v>#REF!</v>
      </c>
      <c r="AR28" s="25" t="e">
        <f t="shared" si="15"/>
        <v>#REF!</v>
      </c>
      <c r="AS28" s="25" t="e">
        <f t="shared" si="16"/>
        <v>#REF!</v>
      </c>
      <c r="AT28" s="25" t="e">
        <f t="shared" si="17"/>
        <v>#REF!</v>
      </c>
      <c r="AU28" s="25" t="e">
        <f t="shared" si="18"/>
        <v>#REF!</v>
      </c>
      <c r="AV28" s="25" t="e">
        <f t="shared" si="19"/>
        <v>#REF!</v>
      </c>
      <c r="AW28" s="106" t="e">
        <f t="shared" si="20"/>
        <v>#REF!</v>
      </c>
      <c r="AX28" s="107" t="e">
        <f t="shared" ca="1" si="21"/>
        <v>#REF!</v>
      </c>
      <c r="AY28" s="107" t="e">
        <f t="shared" ca="1" si="22"/>
        <v>#REF!</v>
      </c>
      <c r="BA28" s="25">
        <f t="shared" ca="1" si="1"/>
        <v>0</v>
      </c>
      <c r="BB28" s="25" t="e">
        <f t="shared" si="23"/>
        <v>#REF!</v>
      </c>
      <c r="BC28" s="25" t="e">
        <f t="shared" ca="1" si="24"/>
        <v>#REF!</v>
      </c>
      <c r="BD28" s="83" t="e">
        <f>PS!#REF!</f>
        <v>#REF!</v>
      </c>
      <c r="BE28" s="78" t="str">
        <f t="shared" ca="1" si="25"/>
        <v>Lần 0</v>
      </c>
      <c r="BF28" s="109" t="e">
        <f t="shared" ca="1" si="26"/>
        <v>#REF!</v>
      </c>
      <c r="BG28" s="109" t="e">
        <f t="shared" ca="1" si="27"/>
        <v>#REF!</v>
      </c>
      <c r="BH28" s="109" t="e">
        <f t="shared" ca="1" si="28"/>
        <v>#REF!</v>
      </c>
      <c r="BI28" s="109" t="e">
        <f t="shared" ca="1" si="29"/>
        <v>#REF!</v>
      </c>
      <c r="BJ28" s="109" t="e">
        <f t="shared" ca="1" si="30"/>
        <v>#REF!</v>
      </c>
      <c r="BK28" s="109" t="e">
        <f t="shared" ca="1" si="31"/>
        <v>#REF!</v>
      </c>
      <c r="BL28" s="109" t="e">
        <f t="shared" ca="1" si="32"/>
        <v>#REF!</v>
      </c>
      <c r="BM28" s="109" t="e">
        <f t="shared" ca="1" si="33"/>
        <v>#REF!</v>
      </c>
      <c r="BN28" s="109" t="e">
        <f t="shared" ca="1" si="34"/>
        <v>#REF!</v>
      </c>
      <c r="BO28" s="109" t="e">
        <f t="shared" ca="1" si="35"/>
        <v>#REF!</v>
      </c>
      <c r="BP28" s="109" t="e">
        <f t="shared" ca="1" si="36"/>
        <v>#REF!</v>
      </c>
      <c r="BQ28" s="109" t="e">
        <f t="shared" ca="1" si="37"/>
        <v>#REF!</v>
      </c>
      <c r="BR28" s="109" t="e">
        <f t="shared" ca="1" si="38"/>
        <v>#REF!</v>
      </c>
    </row>
    <row r="29" spans="1:70" ht="12.75" x14ac:dyDescent="0.2">
      <c r="A29" s="82" t="e">
        <f>PS!#REF!</f>
        <v>#REF!</v>
      </c>
      <c r="B29" s="83" t="e">
        <f>PS!#REF!</f>
        <v>#REF!</v>
      </c>
      <c r="C29" s="83" t="e">
        <f>PS!#REF!</f>
        <v>#REF!</v>
      </c>
      <c r="D29" s="83" t="e">
        <f>VLOOKUP(B29,CTV!$A$3:$D$1048576,4,0)</f>
        <v>#REF!</v>
      </c>
      <c r="E29" s="83" t="e">
        <f>VLOOKUP(B29,CTV!$A$3:$G$1048576,7,0)</f>
        <v>#REF!</v>
      </c>
      <c r="F29" s="83" t="e">
        <f>IF(ISNA(VLOOKUP(D29,CTV!$A$3:$H$1048576,8,0)),"",VLOOKUP(D29,CTV!$A$3:$H$1048576,8,0))</f>
        <v>#REF!</v>
      </c>
      <c r="G29" s="83" t="e">
        <f>VLOOKUP(B29,CTV!$A$3:$I$1048576,9,0)</f>
        <v>#REF!</v>
      </c>
      <c r="H29" s="83" t="e">
        <f>VLOOKUP(B29,CTV!$A$3:$J$1048576,10,0)</f>
        <v>#REF!</v>
      </c>
      <c r="I29" s="102" t="e">
        <f>PS!#REF!</f>
        <v>#REF!</v>
      </c>
      <c r="J29" s="83" t="e">
        <f>PS!#REF!</f>
        <v>#REF!</v>
      </c>
      <c r="K29" s="103" t="e">
        <f>PS!#REF!</f>
        <v>#REF!</v>
      </c>
      <c r="L29" s="83" t="e">
        <f t="shared" si="3"/>
        <v>#REF!</v>
      </c>
      <c r="M29" s="120" t="e">
        <f>PS!#REF!</f>
        <v>#REF!</v>
      </c>
      <c r="N29" s="83" t="e">
        <f>PS!#REF!</f>
        <v>#REF!</v>
      </c>
      <c r="O29" s="104" t="e">
        <f>PS!#REF!</f>
        <v>#REF!</v>
      </c>
      <c r="P29" s="104" t="e">
        <f t="shared" si="4"/>
        <v>#REF!</v>
      </c>
      <c r="Q29" s="104">
        <v>0</v>
      </c>
      <c r="R29" s="170" t="e">
        <f t="shared" si="5"/>
        <v>#REF!</v>
      </c>
      <c r="S29" s="130" t="e">
        <f>VLOOKUP(B29,CTV!$A$3:$K$1048576,11,0)</f>
        <v>#REF!</v>
      </c>
      <c r="T29" s="105" t="e">
        <f>IF(VLOOKUP(B29,CTV!$A$3:$E$1048576,5,0)-R29+S29&lt;0,0,VLOOKUP(B29,CTV!$A$3:$E$1048576,5,0)-R29+S29)</f>
        <v>#REF!</v>
      </c>
      <c r="U29" s="105" t="e">
        <f>IF(VLOOKUP(B29,CTV!$A$3:$F$1048576,6,0)-R29+S29&lt;0,0,VLOOKUP(B29,CTV!$A$3:$F$1048576,6,0)-R29+S29)</f>
        <v>#REF!</v>
      </c>
      <c r="V29" s="70" t="e">
        <f t="shared" si="6"/>
        <v>#REF!</v>
      </c>
      <c r="W29" s="70" t="str">
        <f>IFERROR(IF(AND($H29=1,WORKDAY.INTL($I29,NETWORKDAYS.INTL($I29,EDATE(V29,$E30)-1,1,[1]holiday!$A$2:$A$101),1,[1]holiday!$A$2:$A$101)=$K29),"",IF(AND(IFERROR(IF(IF($K29&lt;EDATE(V29,$E29),$K29,EDATE(V29,$E29))=V29,"",IF($K29&lt;EDATE(V29,$E29),$K29,EDATE(V29,$E29))),"")=$K29,$H29=1),"",IFERROR(IF(IF($K29&lt;EDATE(V29,$E29),$K29,EDATE(V29,$E29))=V29,"",IF($K29&lt;EDATE(V29,$E29),$K29,EDATE(V29,$E29))),""))),"")</f>
        <v/>
      </c>
      <c r="X29" s="70" t="str">
        <f>IFERROR(IF(AND($H29=1,WORKDAY.INTL($I29,NETWORKDAYS.INTL($I29,EDATE(W29,$E30)-1,1,[1]holiday!$A$2:$A$101),1,[1]holiday!$A$2:$A$101)=$K29),"",IF(AND(IFERROR(IF(IF($K29&lt;EDATE(W29,$E29),$K29,EDATE(W29,$E29))=W29,"",IF($K29&lt;EDATE(W29,$E29),$K29,EDATE(W29,$E29))),"")=$K29,$H29=1),"",IFERROR(IF(IF($K29&lt;EDATE(W29,$E29),$K29,EDATE(W29,$E29))=W29,"",IF($K29&lt;EDATE(W29,$E29),$K29,EDATE(W29,$E29))),""))),"")</f>
        <v/>
      </c>
      <c r="Y29" s="70" t="str">
        <f>IFERROR(IF(AND($H29=1,WORKDAY.INTL($I29,NETWORKDAYS.INTL($I29,EDATE(X29,$E30)-1,1,[1]holiday!$A$2:$A$101),1,[1]holiday!$A$2:$A$101)=$K29),"",IF(AND(IFERROR(IF(IF($K29&lt;EDATE(X29,$E29),$K29,EDATE(X29,$E29))=X29,"",IF($K29&lt;EDATE(X29,$E29),$K29,EDATE(X29,$E29))),"")=$K29,$H29=1),"",IFERROR(IF(IF($K29&lt;EDATE(X29,$E29),$K29,EDATE(X29,$E29))=X29,"",IF($K29&lt;EDATE(X29,$E29),$K29,EDATE(X29,$E29))),""))),"")</f>
        <v/>
      </c>
      <c r="Z29" s="70" t="str">
        <f>IFERROR(IF(AND($H29=1,WORKDAY.INTL($I29,NETWORKDAYS.INTL($I29,EDATE(Y29,$E30)-1,1,[1]holiday!$A$2:$A$101),1,[1]holiday!$A$2:$A$101)=$K29),"",IF(AND(IFERROR(IF(IF($K29&lt;EDATE(Y29,$E29),$K29,EDATE(Y29,$E29))=Y29,"",IF($K29&lt;EDATE(Y29,$E29),$K29,EDATE(Y29,$E29))),"")=$K29,$H29=1),"",IFERROR(IF(IF($K29&lt;EDATE(Y29,$E29),$K29,EDATE(Y29,$E29))=Y29,"",IF($K29&lt;EDATE(Y29,$E29),$K29,EDATE(Y29,$E29))),""))),"")</f>
        <v/>
      </c>
      <c r="AA29" s="70" t="str">
        <f>IFERROR(IF(AND($H29=1,WORKDAY.INTL($I29,NETWORKDAYS.INTL($I29,EDATE(Z29,$E30)-1,1,[1]holiday!$A$2:$A$101),1,[1]holiday!$A$2:$A$101)=$K29),"",IF(AND(IFERROR(IF(IF($K29&lt;EDATE(Z29,$E29),$K29,EDATE(Z29,$E29))=Z29,"",IF($K29&lt;EDATE(Z29,$E29),$K29,EDATE(Z29,$E29))),"")=$K29,$H29=1),"",IFERROR(IF(IF($K29&lt;EDATE(Z29,$E29),$K29,EDATE(Z29,$E29))=Z29,"",IF($K29&lt;EDATE(Z29,$E29),$K29,EDATE(Z29,$E29))),""))),"")</f>
        <v/>
      </c>
      <c r="AB29" s="70" t="str">
        <f>IFERROR(IF(AND($H29=1,WORKDAY.INTL($I29,NETWORKDAYS.INTL($I29,EDATE(AA29,$E30)-1,1,[1]holiday!$A$2:$A$101),1,[1]holiday!$A$2:$A$101)=$K29),"",IF(AND(IFERROR(IF(IF($K29&lt;EDATE(AA29,$E29),$K29,EDATE(AA29,$E29))=AA29,"",IF($K29&lt;EDATE(AA29,$E29),$K29,EDATE(AA29,$E29))),"")=$K29,$H29=1),"",IFERROR(IF(IF($K29&lt;EDATE(AA29,$E29),$K29,EDATE(AA29,$E29))=AA29,"",IF($K29&lt;EDATE(AA29,$E29),$K29,EDATE(AA29,$E29))),""))),"")</f>
        <v/>
      </c>
      <c r="AC29" s="70" t="str">
        <f>IFERROR(IF(AND($H29=1,WORKDAY.INTL($I29,NETWORKDAYS.INTL($I29,EDATE(AB29,$E30)-1,1,[1]holiday!$A$2:$A$101),1,[1]holiday!$A$2:$A$101)=$K29),"",IF(AND(IFERROR(IF(IF($K29&lt;EDATE(AB29,$E29),$K29,EDATE(AB29,$E29))=AB29,"",IF($K29&lt;EDATE(AB29,$E29),$K29,EDATE(AB29,$E29))),"")=$K29,$H29=1),"",IFERROR(IF(IF($K29&lt;EDATE(AB29,$E29),$K29,EDATE(AB29,$E29))=AB29,"",IF($K29&lt;EDATE(AB29,$E29),$K29,EDATE(AB29,$E29))),""))),"")</f>
        <v/>
      </c>
      <c r="AD29" s="70" t="str">
        <f>IFERROR(IF(AND($H29=1,WORKDAY.INTL($I29,NETWORKDAYS.INTL($I29,EDATE(AC29,$E30)-1,1,[1]holiday!$A$2:$A$101),1,[1]holiday!$A$2:$A$101)=$K29),"",IF(AND(IFERROR(IF(IF($K29&lt;EDATE(AC29,$E29),$K29,EDATE(AC29,$E29))=AC29,"",IF($K29&lt;EDATE(AC29,$E29),$K29,EDATE(AC29,$E29))),"")=$K29,$H29=1),"",IFERROR(IF(IF($K29&lt;EDATE(AC29,$E29),$K29,EDATE(AC29,$E29))=AC29,"",IF($K29&lt;EDATE(AC29,$E29),$K29,EDATE(AC29,$E29))),""))),"")</f>
        <v/>
      </c>
      <c r="AE29" s="70" t="str">
        <f>IFERROR(IF(AND($H29=1,WORKDAY.INTL($I29,NETWORKDAYS.INTL($I29,EDATE(AD29,$E30)-1,1,[1]holiday!$A$2:$A$101),1,[1]holiday!$A$2:$A$101)=$K29),"",IF(AND(IFERROR(IF(IF($K29&lt;EDATE(AD29,$E29),$K29,EDATE(AD29,$E29))=AD29,"",IF($K29&lt;EDATE(AD29,$E29),$K29,EDATE(AD29,$E29))),"")=$K29,$H29=1),"",IFERROR(IF(IF($K29&lt;EDATE(AD29,$E29),$K29,EDATE(AD29,$E29))=AD29,"",IF($K29&lt;EDATE(AD29,$E29),$K29,EDATE(AD29,$E29))),""))),"")</f>
        <v/>
      </c>
      <c r="AF29" s="70" t="str">
        <f>IFERROR(IF(AND($H29=1,WORKDAY.INTL($I29,NETWORKDAYS.INTL($I29,EDATE(AE29,$E30)-1,1,[1]holiday!$A$2:$A$101),1,[1]holiday!$A$2:$A$101)=$K29),"",IF(AND(IFERROR(IF(IF($K29&lt;EDATE(AE29,$E29),$K29,EDATE(AE29,$E29))=AE29,"",IF($K29&lt;EDATE(AE29,$E29),$K29,EDATE(AE29,$E29))),"")=$K29,$H29=1),"",IFERROR(IF(IF($K29&lt;EDATE(AE29,$E29),$K29,EDATE(AE29,$E29))=AE29,"",IF($K29&lt;EDATE(AE29,$E29),$K29,EDATE(AE29,$E29))),""))),"")</f>
        <v/>
      </c>
      <c r="AG29" s="70" t="str">
        <f>IFERROR(IF(AND($H29=1,WORKDAY.INTL($I29,NETWORKDAYS.INTL($I29,EDATE(AF29,$E30)-1,1,[1]holiday!$A$2:$A$101),1,[1]holiday!$A$2:$A$101)=$K29),"",IF(AND(IFERROR(IF(IF($K29&lt;EDATE(AF29,$E29),$K29,EDATE(AF29,$E29))=AF29,"",IF($K29&lt;EDATE(AF29,$E29),$K29,EDATE(AF29,$E29))),"")=$K29,$H29=1),"",IFERROR(IF(IF($K29&lt;EDATE(AF29,$E29),$K29,EDATE(AF29,$E29))=AF29,"",IF($K29&lt;EDATE(AF29,$E29),$K29,EDATE(AF29,$E29))),""))),"")</f>
        <v/>
      </c>
      <c r="AH29" s="70" t="str">
        <f>IFERROR(IF(AND($H29=1,WORKDAY.INTL($I29,NETWORKDAYS.INTL($I29,EDATE(AG29,$E30)-1,1,[1]holiday!$A$2:$A$101),1,[1]holiday!$A$2:$A$101)=$K29),"",IF(AND(IFERROR(IF(IF($K29&lt;EDATE(AG29,$E29),$K29,EDATE(AG29,$E29))=AG29,"",IF($K29&lt;EDATE(AG29,$E29),$K29,EDATE(AG29,$E29))),"")=$K29,$H29=1),"",IFERROR(IF(IF($K29&lt;EDATE(AG29,$E29),$K29,EDATE(AG29,$E29))=AG29,"",IF($K29&lt;EDATE(AG29,$E29),$K29,EDATE(AG29,$E29))),""))),"")</f>
        <v/>
      </c>
      <c r="AI29" s="70"/>
      <c r="AJ29" s="25" t="e">
        <f t="shared" si="7"/>
        <v>#REF!</v>
      </c>
      <c r="AK29" s="25" t="e">
        <f t="shared" si="8"/>
        <v>#REF!</v>
      </c>
      <c r="AL29" s="25" t="e">
        <f t="shared" si="9"/>
        <v>#REF!</v>
      </c>
      <c r="AM29" s="25" t="e">
        <f t="shared" si="10"/>
        <v>#REF!</v>
      </c>
      <c r="AN29" s="25" t="e">
        <f t="shared" si="11"/>
        <v>#REF!</v>
      </c>
      <c r="AO29" s="25" t="e">
        <f t="shared" si="12"/>
        <v>#REF!</v>
      </c>
      <c r="AP29" s="25" t="e">
        <f t="shared" si="13"/>
        <v>#REF!</v>
      </c>
      <c r="AQ29" s="25" t="e">
        <f t="shared" si="14"/>
        <v>#REF!</v>
      </c>
      <c r="AR29" s="25" t="e">
        <f t="shared" si="15"/>
        <v>#REF!</v>
      </c>
      <c r="AS29" s="25" t="e">
        <f t="shared" si="16"/>
        <v>#REF!</v>
      </c>
      <c r="AT29" s="25" t="e">
        <f t="shared" si="17"/>
        <v>#REF!</v>
      </c>
      <c r="AU29" s="25" t="e">
        <f t="shared" si="18"/>
        <v>#REF!</v>
      </c>
      <c r="AV29" s="25" t="e">
        <f t="shared" si="19"/>
        <v>#REF!</v>
      </c>
      <c r="AW29" s="106" t="e">
        <f t="shared" si="20"/>
        <v>#REF!</v>
      </c>
      <c r="AX29" s="107" t="e">
        <f t="shared" ca="1" si="21"/>
        <v>#REF!</v>
      </c>
      <c r="AY29" s="107" t="e">
        <f t="shared" ca="1" si="22"/>
        <v>#REF!</v>
      </c>
      <c r="BA29" s="25">
        <f t="shared" ca="1" si="1"/>
        <v>0</v>
      </c>
      <c r="BB29" s="25" t="e">
        <f t="shared" si="23"/>
        <v>#REF!</v>
      </c>
      <c r="BC29" s="25" t="e">
        <f t="shared" ca="1" si="24"/>
        <v>#REF!</v>
      </c>
      <c r="BD29" s="83" t="e">
        <f>PS!#REF!</f>
        <v>#REF!</v>
      </c>
      <c r="BE29" s="78" t="str">
        <f t="shared" ca="1" si="25"/>
        <v>Lần 0</v>
      </c>
      <c r="BF29" s="109" t="e">
        <f t="shared" ca="1" si="26"/>
        <v>#REF!</v>
      </c>
      <c r="BG29" s="109" t="e">
        <f t="shared" ca="1" si="27"/>
        <v>#REF!</v>
      </c>
      <c r="BH29" s="109" t="e">
        <f t="shared" ca="1" si="28"/>
        <v>#REF!</v>
      </c>
      <c r="BI29" s="109" t="e">
        <f t="shared" ca="1" si="29"/>
        <v>#REF!</v>
      </c>
      <c r="BJ29" s="109" t="e">
        <f t="shared" ca="1" si="30"/>
        <v>#REF!</v>
      </c>
      <c r="BK29" s="109" t="e">
        <f t="shared" ca="1" si="31"/>
        <v>#REF!</v>
      </c>
      <c r="BL29" s="109" t="e">
        <f t="shared" ca="1" si="32"/>
        <v>#REF!</v>
      </c>
      <c r="BM29" s="109" t="e">
        <f t="shared" ca="1" si="33"/>
        <v>#REF!</v>
      </c>
      <c r="BN29" s="109" t="e">
        <f t="shared" ca="1" si="34"/>
        <v>#REF!</v>
      </c>
      <c r="BO29" s="109" t="e">
        <f t="shared" ca="1" si="35"/>
        <v>#REF!</v>
      </c>
      <c r="BP29" s="109" t="e">
        <f t="shared" ca="1" si="36"/>
        <v>#REF!</v>
      </c>
      <c r="BQ29" s="109" t="e">
        <f t="shared" ca="1" si="37"/>
        <v>#REF!</v>
      </c>
      <c r="BR29" s="109" t="e">
        <f t="shared" ca="1" si="38"/>
        <v>#REF!</v>
      </c>
    </row>
    <row r="30" spans="1:70" ht="12.75" x14ac:dyDescent="0.2">
      <c r="A30" s="82" t="e">
        <f>PS!#REF!</f>
        <v>#REF!</v>
      </c>
      <c r="B30" s="83" t="e">
        <f>PS!#REF!</f>
        <v>#REF!</v>
      </c>
      <c r="C30" s="83" t="e">
        <f>PS!#REF!</f>
        <v>#REF!</v>
      </c>
      <c r="D30" s="83" t="e">
        <f>VLOOKUP(B30,CTV!$A$3:$D$1048576,4,0)</f>
        <v>#REF!</v>
      </c>
      <c r="E30" s="83" t="e">
        <f>VLOOKUP(B30,CTV!$A$3:$G$1048576,7,0)</f>
        <v>#REF!</v>
      </c>
      <c r="F30" s="83" t="e">
        <f>IF(ISNA(VLOOKUP(D30,CTV!$A$3:$H$1048576,8,0)),"",VLOOKUP(D30,CTV!$A$3:$H$1048576,8,0))</f>
        <v>#REF!</v>
      </c>
      <c r="G30" s="83" t="e">
        <f>VLOOKUP(B30,CTV!$A$3:$I$1048576,9,0)</f>
        <v>#REF!</v>
      </c>
      <c r="H30" s="83" t="e">
        <f>VLOOKUP(B30,CTV!$A$3:$J$1048576,10,0)</f>
        <v>#REF!</v>
      </c>
      <c r="I30" s="102" t="e">
        <f>PS!#REF!</f>
        <v>#REF!</v>
      </c>
      <c r="J30" s="83" t="e">
        <f>PS!#REF!</f>
        <v>#REF!</v>
      </c>
      <c r="K30" s="103" t="e">
        <f>PS!#REF!</f>
        <v>#REF!</v>
      </c>
      <c r="L30" s="83" t="e">
        <f>K30-I30</f>
        <v>#REF!</v>
      </c>
      <c r="M30" s="120" t="e">
        <f>PS!#REF!</f>
        <v>#REF!</v>
      </c>
      <c r="N30" s="83" t="e">
        <f>PS!#REF!</f>
        <v>#REF!</v>
      </c>
      <c r="O30" s="104" t="e">
        <f>PS!#REF!</f>
        <v>#REF!</v>
      </c>
      <c r="P30" s="104" t="e">
        <f>O30-Q30</f>
        <v>#REF!</v>
      </c>
      <c r="Q30" s="104">
        <v>0</v>
      </c>
      <c r="R30" s="170" t="e">
        <f>M30-N30</f>
        <v>#REF!</v>
      </c>
      <c r="S30" s="130" t="e">
        <f>VLOOKUP(B30,CTV!$A$3:$K$1048576,11,0)</f>
        <v>#REF!</v>
      </c>
      <c r="T30" s="105" t="e">
        <f>IF(VLOOKUP(B30,CTV!$A$3:$E$1048576,5,0)-R30+S30&lt;0,0,VLOOKUP(B30,CTV!$A$3:$E$1048576,5,0)-R30+S30)</f>
        <v>#REF!</v>
      </c>
      <c r="U30" s="105" t="e">
        <f>IF(VLOOKUP(B30,CTV!$A$3:$F$1048576,6,0)-R30+S30&lt;0,0,VLOOKUP(B30,CTV!$A$3:$F$1048576,6,0)-R30+S30)</f>
        <v>#REF!</v>
      </c>
      <c r="V30" s="70" t="e">
        <f>IF($H30=1,I30,IF(AND(DAY(I30)&lt;F30,F30&lt;&gt;""),DATEVALUE(F30&amp;"/"&amp;MONTH(I30)&amp;"/"&amp;YEAR(I30)),IF(AND(DAY(I30)&gt;F30,F30&lt;&gt;""),EDATE(F30&amp;"/"&amp;MONTH(I30)&amp;"/"&amp;YEAR(I30),1),IF($K30&gt;EDATE(I30,$E30),EDATE(I30,$E30),$K30))))</f>
        <v>#REF!</v>
      </c>
      <c r="W30" s="70" t="str">
        <f>IFERROR(IF(AND($H30=1,WORKDAY.INTL($I30,NETWORKDAYS.INTL($I30,EDATE(V30,$E31)-1,1,[1]holiday!$A$2:$A$101),1,[1]holiday!$A$2:$A$101)=$K30),"",IF(AND(IFERROR(IF(IF($K30&lt;EDATE(V30,$E30),$K30,EDATE(V30,$E30))=V30,"",IF($K30&lt;EDATE(V30,$E30),$K30,EDATE(V30,$E30))),"")=$K30,$H30=1),"",IFERROR(IF(IF($K30&lt;EDATE(V30,$E30),$K30,EDATE(V30,$E30))=V30,"",IF($K30&lt;EDATE(V30,$E30),$K30,EDATE(V30,$E30))),""))),"")</f>
        <v/>
      </c>
      <c r="X30" s="70" t="str">
        <f>IFERROR(IF(AND($H30=1,WORKDAY.INTL($I30,NETWORKDAYS.INTL($I30,EDATE(W30,$E31)-1,1,[1]holiday!$A$2:$A$101),1,[1]holiday!$A$2:$A$101)=$K30),"",IF(AND(IFERROR(IF(IF($K30&lt;EDATE(W30,$E30),$K30,EDATE(W30,$E30))=W30,"",IF($K30&lt;EDATE(W30,$E30),$K30,EDATE(W30,$E30))),"")=$K30,$H30=1),"",IFERROR(IF(IF($K30&lt;EDATE(W30,$E30),$K30,EDATE(W30,$E30))=W30,"",IF($K30&lt;EDATE(W30,$E30),$K30,EDATE(W30,$E30))),""))),"")</f>
        <v/>
      </c>
      <c r="Y30" s="70" t="str">
        <f>IFERROR(IF(AND($H30=1,WORKDAY.INTL($I30,NETWORKDAYS.INTL($I30,EDATE(X30,$E31)-1,1,[1]holiday!$A$2:$A$101),1,[1]holiday!$A$2:$A$101)=$K30),"",IF(AND(IFERROR(IF(IF($K30&lt;EDATE(X30,$E30),$K30,EDATE(X30,$E30))=X30,"",IF($K30&lt;EDATE(X30,$E30),$K30,EDATE(X30,$E30))),"")=$K30,$H30=1),"",IFERROR(IF(IF($K30&lt;EDATE(X30,$E30),$K30,EDATE(X30,$E30))=X30,"",IF($K30&lt;EDATE(X30,$E30),$K30,EDATE(X30,$E30))),""))),"")</f>
        <v/>
      </c>
      <c r="Z30" s="70" t="str">
        <f>IFERROR(IF(AND($H30=1,WORKDAY.INTL($I30,NETWORKDAYS.INTL($I30,EDATE(Y30,$E31)-1,1,[1]holiday!$A$2:$A$101),1,[1]holiday!$A$2:$A$101)=$K30),"",IF(AND(IFERROR(IF(IF($K30&lt;EDATE(Y30,$E30),$K30,EDATE(Y30,$E30))=Y30,"",IF($K30&lt;EDATE(Y30,$E30),$K30,EDATE(Y30,$E30))),"")=$K30,$H30=1),"",IFERROR(IF(IF($K30&lt;EDATE(Y30,$E30),$K30,EDATE(Y30,$E30))=Y30,"",IF($K30&lt;EDATE(Y30,$E30),$K30,EDATE(Y30,$E30))),""))),"")</f>
        <v/>
      </c>
      <c r="AA30" s="70" t="str">
        <f>IFERROR(IF(AND($H30=1,WORKDAY.INTL($I30,NETWORKDAYS.INTL($I30,EDATE(Z30,$E31)-1,1,[1]holiday!$A$2:$A$101),1,[1]holiday!$A$2:$A$101)=$K30),"",IF(AND(IFERROR(IF(IF($K30&lt;EDATE(Z30,$E30),$K30,EDATE(Z30,$E30))=Z30,"",IF($K30&lt;EDATE(Z30,$E30),$K30,EDATE(Z30,$E30))),"")=$K30,$H30=1),"",IFERROR(IF(IF($K30&lt;EDATE(Z30,$E30),$K30,EDATE(Z30,$E30))=Z30,"",IF($K30&lt;EDATE(Z30,$E30),$K30,EDATE(Z30,$E30))),""))),"")</f>
        <v/>
      </c>
      <c r="AB30" s="70" t="str">
        <f>IFERROR(IF(AND($H30=1,WORKDAY.INTL($I30,NETWORKDAYS.INTL($I30,EDATE(AA30,$E31)-1,1,[1]holiday!$A$2:$A$101),1,[1]holiday!$A$2:$A$101)=$K30),"",IF(AND(IFERROR(IF(IF($K30&lt;EDATE(AA30,$E30),$K30,EDATE(AA30,$E30))=AA30,"",IF($K30&lt;EDATE(AA30,$E30),$K30,EDATE(AA30,$E30))),"")=$K30,$H30=1),"",IFERROR(IF(IF($K30&lt;EDATE(AA30,$E30),$K30,EDATE(AA30,$E30))=AA30,"",IF($K30&lt;EDATE(AA30,$E30),$K30,EDATE(AA30,$E30))),""))),"")</f>
        <v/>
      </c>
      <c r="AC30" s="70" t="str">
        <f>IFERROR(IF(AND($H30=1,WORKDAY.INTL($I30,NETWORKDAYS.INTL($I30,EDATE(AB30,$E31)-1,1,[1]holiday!$A$2:$A$101),1,[1]holiday!$A$2:$A$101)=$K30),"",IF(AND(IFERROR(IF(IF($K30&lt;EDATE(AB30,$E30),$K30,EDATE(AB30,$E30))=AB30,"",IF($K30&lt;EDATE(AB30,$E30),$K30,EDATE(AB30,$E30))),"")=$K30,$H30=1),"",IFERROR(IF(IF($K30&lt;EDATE(AB30,$E30),$K30,EDATE(AB30,$E30))=AB30,"",IF($K30&lt;EDATE(AB30,$E30),$K30,EDATE(AB30,$E30))),""))),"")</f>
        <v/>
      </c>
      <c r="AD30" s="70" t="str">
        <f>IFERROR(IF(AND($H30=1,WORKDAY.INTL($I30,NETWORKDAYS.INTL($I30,EDATE(AC30,$E31)-1,1,[1]holiday!$A$2:$A$101),1,[1]holiday!$A$2:$A$101)=$K30),"",IF(AND(IFERROR(IF(IF($K30&lt;EDATE(AC30,$E30),$K30,EDATE(AC30,$E30))=AC30,"",IF($K30&lt;EDATE(AC30,$E30),$K30,EDATE(AC30,$E30))),"")=$K30,$H30=1),"",IFERROR(IF(IF($K30&lt;EDATE(AC30,$E30),$K30,EDATE(AC30,$E30))=AC30,"",IF($K30&lt;EDATE(AC30,$E30),$K30,EDATE(AC30,$E30))),""))),"")</f>
        <v/>
      </c>
      <c r="AE30" s="70" t="str">
        <f>IFERROR(IF(AND($H30=1,WORKDAY.INTL($I30,NETWORKDAYS.INTL($I30,EDATE(AD30,$E31)-1,1,[1]holiday!$A$2:$A$101),1,[1]holiday!$A$2:$A$101)=$K30),"",IF(AND(IFERROR(IF(IF($K30&lt;EDATE(AD30,$E30),$K30,EDATE(AD30,$E30))=AD30,"",IF($K30&lt;EDATE(AD30,$E30),$K30,EDATE(AD30,$E30))),"")=$K30,$H30=1),"",IFERROR(IF(IF($K30&lt;EDATE(AD30,$E30),$K30,EDATE(AD30,$E30))=AD30,"",IF($K30&lt;EDATE(AD30,$E30),$K30,EDATE(AD30,$E30))),""))),"")</f>
        <v/>
      </c>
      <c r="AF30" s="70" t="str">
        <f>IFERROR(IF(AND($H30=1,WORKDAY.INTL($I30,NETWORKDAYS.INTL($I30,EDATE(AE30,$E31)-1,1,[1]holiday!$A$2:$A$101),1,[1]holiday!$A$2:$A$101)=$K30),"",IF(AND(IFERROR(IF(IF($K30&lt;EDATE(AE30,$E30),$K30,EDATE(AE30,$E30))=AE30,"",IF($K30&lt;EDATE(AE30,$E30),$K30,EDATE(AE30,$E30))),"")=$K30,$H30=1),"",IFERROR(IF(IF($K30&lt;EDATE(AE30,$E30),$K30,EDATE(AE30,$E30))=AE30,"",IF($K30&lt;EDATE(AE30,$E30),$K30,EDATE(AE30,$E30))),""))),"")</f>
        <v/>
      </c>
      <c r="AG30" s="70" t="str">
        <f>IFERROR(IF(AND($H30=1,WORKDAY.INTL($I30,NETWORKDAYS.INTL($I30,EDATE(AF30,$E31)-1,1,[1]holiday!$A$2:$A$101),1,[1]holiday!$A$2:$A$101)=$K30),"",IF(AND(IFERROR(IF(IF($K30&lt;EDATE(AF30,$E30),$K30,EDATE(AF30,$E30))=AF30,"",IF($K30&lt;EDATE(AF30,$E30),$K30,EDATE(AF30,$E30))),"")=$K30,$H30=1),"",IFERROR(IF(IF($K30&lt;EDATE(AF30,$E30),$K30,EDATE(AF30,$E30))=AF30,"",IF($K30&lt;EDATE(AF30,$E30),$K30,EDATE(AF30,$E30))),""))),"")</f>
        <v/>
      </c>
      <c r="AH30" s="70" t="str">
        <f>IFERROR(IF(AND($H30=1,WORKDAY.INTL($I30,NETWORKDAYS.INTL($I30,EDATE(AG30,$E31)-1,1,[1]holiday!$A$2:$A$101),1,[1]holiday!$A$2:$A$101)=$K30),"",IF(AND(IFERROR(IF(IF($K30&lt;EDATE(AG30,$E30),$K30,EDATE(AG30,$E30))=AG30,"",IF($K30&lt;EDATE(AG30,$E30),$K30,EDATE(AG30,$E30))),"")=$K30,$H30=1),"",IFERROR(IF(IF($K30&lt;EDATE(AG30,$E30),$K30,EDATE(AG30,$E30))=AG30,"",IF($K30&lt;EDATE(AG30,$E30),$K30,EDATE(AG30,$E30))),""))),"")</f>
        <v/>
      </c>
      <c r="AI30" s="70"/>
      <c r="AJ30" s="25" t="e">
        <f>IF($H30=1,IF(W30="",IFERROR(ROUND(($K30-V30)*($P30*$T30/100+$Q30*$U30/100)/365,0),""),IFERROR(ROUND((W30-V30)*($P30*$T30/100+$Q30*$U30/100)/365,0),"")),IFERROR(ROUND((V30-I30)*($P30*$T30/100+$Q30*$U30/100)/365,0),""))</f>
        <v>#REF!</v>
      </c>
      <c r="AK30" s="25" t="e">
        <f t="shared" ref="AK30:AV30" si="39">IF($H30=1,IF(X30="",IFERROR(ROUND(($K30-W30)*($P30*$T30/100+$Q30*$U30/100)/365,0),""),IFERROR(ROUND((X30-W30)*($P30*$T30/100+$Q30*$U30/100)/365,0),"")),IFERROR(ROUND((W30-V30)*($P30*$T30/100+$Q30*$U30/100)/365,0),""))</f>
        <v>#REF!</v>
      </c>
      <c r="AL30" s="25" t="e">
        <f t="shared" si="39"/>
        <v>#REF!</v>
      </c>
      <c r="AM30" s="25" t="e">
        <f t="shared" si="39"/>
        <v>#REF!</v>
      </c>
      <c r="AN30" s="25" t="e">
        <f t="shared" si="39"/>
        <v>#REF!</v>
      </c>
      <c r="AO30" s="25" t="e">
        <f t="shared" si="39"/>
        <v>#REF!</v>
      </c>
      <c r="AP30" s="25" t="e">
        <f t="shared" si="39"/>
        <v>#REF!</v>
      </c>
      <c r="AQ30" s="25" t="e">
        <f t="shared" si="39"/>
        <v>#REF!</v>
      </c>
      <c r="AR30" s="25" t="e">
        <f t="shared" si="39"/>
        <v>#REF!</v>
      </c>
      <c r="AS30" s="25" t="e">
        <f t="shared" si="39"/>
        <v>#REF!</v>
      </c>
      <c r="AT30" s="25" t="e">
        <f t="shared" si="39"/>
        <v>#REF!</v>
      </c>
      <c r="AU30" s="25" t="e">
        <f t="shared" si="39"/>
        <v>#REF!</v>
      </c>
      <c r="AV30" s="25" t="e">
        <f t="shared" si="39"/>
        <v>#REF!</v>
      </c>
      <c r="AW30" s="106" t="e">
        <f>K30</f>
        <v>#REF!</v>
      </c>
      <c r="AX30" s="107" t="e">
        <f ca="1">EDATE(AY30,-1)+1</f>
        <v>#REF!</v>
      </c>
      <c r="AY30" s="107" t="e">
        <f ca="1">DATEVALUE(G30&amp;"/"&amp;MONTH(TODAY())&amp;"/"&amp;YEAR(TODAY()))</f>
        <v>#REF!</v>
      </c>
      <c r="BA30" s="25">
        <f t="shared" ca="1" si="1"/>
        <v>0</v>
      </c>
      <c r="BB30" s="25" t="e">
        <f>ROUND((AW30-I30)*$P30*$T30/100/365,0)+ROUND((AW30-I30)*$Q30*$U30/100/365,0)</f>
        <v>#REF!</v>
      </c>
      <c r="BC30" s="25" t="e">
        <f ca="1">IF(AND(AW30&gt;=AX30,AW30&lt;=AY30),IF(BA30-BB30&lt;0,0,BB30-BA30),0)</f>
        <v>#REF!</v>
      </c>
      <c r="BD30" s="83" t="e">
        <f>PS!#REF!</f>
        <v>#REF!</v>
      </c>
      <c r="BE30" s="78" t="str">
        <f t="shared" ca="1" si="25"/>
        <v>Lần 0</v>
      </c>
      <c r="BF30" s="109" t="e">
        <f t="shared" ref="BF30:BR30" ca="1" si="40">IF(V30&lt;$AX30,1,IF(V30&lt;=$AY30,2,""))</f>
        <v>#REF!</v>
      </c>
      <c r="BG30" s="109" t="e">
        <f t="shared" ca="1" si="40"/>
        <v>#REF!</v>
      </c>
      <c r="BH30" s="109" t="e">
        <f t="shared" ca="1" si="40"/>
        <v>#REF!</v>
      </c>
      <c r="BI30" s="109" t="e">
        <f t="shared" ca="1" si="40"/>
        <v>#REF!</v>
      </c>
      <c r="BJ30" s="109" t="e">
        <f t="shared" ca="1" si="40"/>
        <v>#REF!</v>
      </c>
      <c r="BK30" s="109" t="e">
        <f t="shared" ca="1" si="40"/>
        <v>#REF!</v>
      </c>
      <c r="BL30" s="109" t="e">
        <f t="shared" ca="1" si="40"/>
        <v>#REF!</v>
      </c>
      <c r="BM30" s="109" t="e">
        <f t="shared" ca="1" si="40"/>
        <v>#REF!</v>
      </c>
      <c r="BN30" s="109" t="e">
        <f t="shared" ca="1" si="40"/>
        <v>#REF!</v>
      </c>
      <c r="BO30" s="109" t="e">
        <f t="shared" ca="1" si="40"/>
        <v>#REF!</v>
      </c>
      <c r="BP30" s="109" t="e">
        <f t="shared" ca="1" si="40"/>
        <v>#REF!</v>
      </c>
      <c r="BQ30" s="109" t="e">
        <f t="shared" ca="1" si="40"/>
        <v>#REF!</v>
      </c>
      <c r="BR30" s="109" t="e">
        <f t="shared" ca="1" si="40"/>
        <v>#REF!</v>
      </c>
    </row>
    <row r="31" spans="1:70" ht="12.75" x14ac:dyDescent="0.2">
      <c r="A31" s="82" t="e">
        <f>PS!#REF!</f>
        <v>#REF!</v>
      </c>
      <c r="B31" s="83" t="e">
        <f>PS!#REF!</f>
        <v>#REF!</v>
      </c>
      <c r="C31" s="83" t="e">
        <f>PS!#REF!</f>
        <v>#REF!</v>
      </c>
      <c r="D31" s="83" t="e">
        <f>VLOOKUP(B31,CTV!$A$3:$D$1048576,4,0)</f>
        <v>#REF!</v>
      </c>
      <c r="E31" s="83" t="e">
        <f>VLOOKUP(B31,CTV!$A$3:$G$1048576,7,0)</f>
        <v>#REF!</v>
      </c>
      <c r="F31" s="83" t="e">
        <f>IF(ISNA(VLOOKUP(D31,CTV!$A$3:$H$1048576,8,0)),"",VLOOKUP(D31,CTV!$A$3:$H$1048576,8,0))</f>
        <v>#REF!</v>
      </c>
      <c r="G31" s="83" t="e">
        <f>VLOOKUP(B31,CTV!$A$3:$I$1048576,9,0)</f>
        <v>#REF!</v>
      </c>
      <c r="H31" s="83" t="e">
        <f>VLOOKUP(B31,CTV!$A$3:$J$1048576,10,0)</f>
        <v>#REF!</v>
      </c>
      <c r="I31" s="102" t="e">
        <f>PS!#REF!</f>
        <v>#REF!</v>
      </c>
      <c r="J31" s="83" t="e">
        <f>PS!#REF!</f>
        <v>#REF!</v>
      </c>
      <c r="K31" s="103" t="e">
        <f>PS!#REF!</f>
        <v>#REF!</v>
      </c>
      <c r="L31" s="83" t="e">
        <f t="shared" si="3"/>
        <v>#REF!</v>
      </c>
      <c r="M31" s="120" t="e">
        <f>PS!#REF!</f>
        <v>#REF!</v>
      </c>
      <c r="N31" s="83" t="e">
        <f>PS!#REF!</f>
        <v>#REF!</v>
      </c>
      <c r="O31" s="104" t="e">
        <f>PS!#REF!</f>
        <v>#REF!</v>
      </c>
      <c r="P31" s="104" t="e">
        <f t="shared" si="4"/>
        <v>#REF!</v>
      </c>
      <c r="Q31" s="104">
        <v>0</v>
      </c>
      <c r="R31" s="170" t="e">
        <f t="shared" si="5"/>
        <v>#REF!</v>
      </c>
      <c r="S31" s="130" t="e">
        <f>VLOOKUP(B31,CTV!$A$3:$K$1048576,11,0)</f>
        <v>#REF!</v>
      </c>
      <c r="T31" s="105" t="e">
        <f>IF(VLOOKUP(B31,CTV!$A$3:$E$1048576,5,0)-R31+S31&lt;0,0,VLOOKUP(B31,CTV!$A$3:$E$1048576,5,0)-R31+S31)</f>
        <v>#REF!</v>
      </c>
      <c r="U31" s="105" t="e">
        <f>IF(VLOOKUP(B31,CTV!$A$3:$F$1048576,6,0)-R31+S31&lt;0,0,VLOOKUP(B31,CTV!$A$3:$F$1048576,6,0)-R31+S31)</f>
        <v>#REF!</v>
      </c>
      <c r="V31" s="70" t="e">
        <f t="shared" si="6"/>
        <v>#REF!</v>
      </c>
      <c r="W31" s="70" t="str">
        <f>IFERROR(IF(AND($H31=1,WORKDAY.INTL($I31,NETWORKDAYS.INTL($I31,EDATE(V31,$E32)-1,1,[1]holiday!$A$2:$A$101),1,[1]holiday!$A$2:$A$101)=$K31),"",IF(AND(IFERROR(IF(IF($K31&lt;EDATE(V31,$E31),$K31,EDATE(V31,$E31))=V31,"",IF($K31&lt;EDATE(V31,$E31),$K31,EDATE(V31,$E31))),"")=$K31,$H31=1),"",IFERROR(IF(IF($K31&lt;EDATE(V31,$E31),$K31,EDATE(V31,$E31))=V31,"",IF($K31&lt;EDATE(V31,$E31),$K31,EDATE(V31,$E31))),""))),"")</f>
        <v/>
      </c>
      <c r="X31" s="70" t="str">
        <f>IFERROR(IF(AND($H31=1,WORKDAY.INTL($I31,NETWORKDAYS.INTL($I31,EDATE(W31,$E32)-1,1,[1]holiday!$A$2:$A$101),1,[1]holiday!$A$2:$A$101)=$K31),"",IF(AND(IFERROR(IF(IF($K31&lt;EDATE(W31,$E31),$K31,EDATE(W31,$E31))=W31,"",IF($K31&lt;EDATE(W31,$E31),$K31,EDATE(W31,$E31))),"")=$K31,$H31=1),"",IFERROR(IF(IF($K31&lt;EDATE(W31,$E31),$K31,EDATE(W31,$E31))=W31,"",IF($K31&lt;EDATE(W31,$E31),$K31,EDATE(W31,$E31))),""))),"")</f>
        <v/>
      </c>
      <c r="Y31" s="70" t="str">
        <f>IFERROR(IF(AND($H31=1,WORKDAY.INTL($I31,NETWORKDAYS.INTL($I31,EDATE(X31,$E32)-1,1,[1]holiday!$A$2:$A$101),1,[1]holiday!$A$2:$A$101)=$K31),"",IF(AND(IFERROR(IF(IF($K31&lt;EDATE(X31,$E31),$K31,EDATE(X31,$E31))=X31,"",IF($K31&lt;EDATE(X31,$E31),$K31,EDATE(X31,$E31))),"")=$K31,$H31=1),"",IFERROR(IF(IF($K31&lt;EDATE(X31,$E31),$K31,EDATE(X31,$E31))=X31,"",IF($K31&lt;EDATE(X31,$E31),$K31,EDATE(X31,$E31))),""))),"")</f>
        <v/>
      </c>
      <c r="Z31" s="70" t="str">
        <f>IFERROR(IF(AND($H31=1,WORKDAY.INTL($I31,NETWORKDAYS.INTL($I31,EDATE(Y31,$E32)-1,1,[1]holiday!$A$2:$A$101),1,[1]holiday!$A$2:$A$101)=$K31),"",IF(AND(IFERROR(IF(IF($K31&lt;EDATE(Y31,$E31),$K31,EDATE(Y31,$E31))=Y31,"",IF($K31&lt;EDATE(Y31,$E31),$K31,EDATE(Y31,$E31))),"")=$K31,$H31=1),"",IFERROR(IF(IF($K31&lt;EDATE(Y31,$E31),$K31,EDATE(Y31,$E31))=Y31,"",IF($K31&lt;EDATE(Y31,$E31),$K31,EDATE(Y31,$E31))),""))),"")</f>
        <v/>
      </c>
      <c r="AA31" s="70" t="str">
        <f>IFERROR(IF(AND($H31=1,WORKDAY.INTL($I31,NETWORKDAYS.INTL($I31,EDATE(Z31,$E32)-1,1,[1]holiday!$A$2:$A$101),1,[1]holiday!$A$2:$A$101)=$K31),"",IF(AND(IFERROR(IF(IF($K31&lt;EDATE(Z31,$E31),$K31,EDATE(Z31,$E31))=Z31,"",IF($K31&lt;EDATE(Z31,$E31),$K31,EDATE(Z31,$E31))),"")=$K31,$H31=1),"",IFERROR(IF(IF($K31&lt;EDATE(Z31,$E31),$K31,EDATE(Z31,$E31))=Z31,"",IF($K31&lt;EDATE(Z31,$E31),$K31,EDATE(Z31,$E31))),""))),"")</f>
        <v/>
      </c>
      <c r="AB31" s="70" t="str">
        <f>IFERROR(IF(AND($H31=1,WORKDAY.INTL($I31,NETWORKDAYS.INTL($I31,EDATE(AA31,$E32)-1,1,[1]holiday!$A$2:$A$101),1,[1]holiday!$A$2:$A$101)=$K31),"",IF(AND(IFERROR(IF(IF($K31&lt;EDATE(AA31,$E31),$K31,EDATE(AA31,$E31))=AA31,"",IF($K31&lt;EDATE(AA31,$E31),$K31,EDATE(AA31,$E31))),"")=$K31,$H31=1),"",IFERROR(IF(IF($K31&lt;EDATE(AA31,$E31),$K31,EDATE(AA31,$E31))=AA31,"",IF($K31&lt;EDATE(AA31,$E31),$K31,EDATE(AA31,$E31))),""))),"")</f>
        <v/>
      </c>
      <c r="AC31" s="70" t="str">
        <f>IFERROR(IF(AND($H31=1,WORKDAY.INTL($I31,NETWORKDAYS.INTL($I31,EDATE(AB31,$E32)-1,1,[1]holiday!$A$2:$A$101),1,[1]holiday!$A$2:$A$101)=$K31),"",IF(AND(IFERROR(IF(IF($K31&lt;EDATE(AB31,$E31),$K31,EDATE(AB31,$E31))=AB31,"",IF($K31&lt;EDATE(AB31,$E31),$K31,EDATE(AB31,$E31))),"")=$K31,$H31=1),"",IFERROR(IF(IF($K31&lt;EDATE(AB31,$E31),$K31,EDATE(AB31,$E31))=AB31,"",IF($K31&lt;EDATE(AB31,$E31),$K31,EDATE(AB31,$E31))),""))),"")</f>
        <v/>
      </c>
      <c r="AD31" s="70" t="str">
        <f>IFERROR(IF(AND($H31=1,WORKDAY.INTL($I31,NETWORKDAYS.INTL($I31,EDATE(AC31,$E32)-1,1,[1]holiday!$A$2:$A$101),1,[1]holiday!$A$2:$A$101)=$K31),"",IF(AND(IFERROR(IF(IF($K31&lt;EDATE(AC31,$E31),$K31,EDATE(AC31,$E31))=AC31,"",IF($K31&lt;EDATE(AC31,$E31),$K31,EDATE(AC31,$E31))),"")=$K31,$H31=1),"",IFERROR(IF(IF($K31&lt;EDATE(AC31,$E31),$K31,EDATE(AC31,$E31))=AC31,"",IF($K31&lt;EDATE(AC31,$E31),$K31,EDATE(AC31,$E31))),""))),"")</f>
        <v/>
      </c>
      <c r="AE31" s="70" t="str">
        <f>IFERROR(IF(AND($H31=1,WORKDAY.INTL($I31,NETWORKDAYS.INTL($I31,EDATE(AD31,$E32)-1,1,[1]holiday!$A$2:$A$101),1,[1]holiday!$A$2:$A$101)=$K31),"",IF(AND(IFERROR(IF(IF($K31&lt;EDATE(AD31,$E31),$K31,EDATE(AD31,$E31))=AD31,"",IF($K31&lt;EDATE(AD31,$E31),$K31,EDATE(AD31,$E31))),"")=$K31,$H31=1),"",IFERROR(IF(IF($K31&lt;EDATE(AD31,$E31),$K31,EDATE(AD31,$E31))=AD31,"",IF($K31&lt;EDATE(AD31,$E31),$K31,EDATE(AD31,$E31))),""))),"")</f>
        <v/>
      </c>
      <c r="AF31" s="70" t="str">
        <f>IFERROR(IF(AND($H31=1,WORKDAY.INTL($I31,NETWORKDAYS.INTL($I31,EDATE(AE31,$E32)-1,1,[1]holiday!$A$2:$A$101),1,[1]holiday!$A$2:$A$101)=$K31),"",IF(AND(IFERROR(IF(IF($K31&lt;EDATE(AE31,$E31),$K31,EDATE(AE31,$E31))=AE31,"",IF($K31&lt;EDATE(AE31,$E31),$K31,EDATE(AE31,$E31))),"")=$K31,$H31=1),"",IFERROR(IF(IF($K31&lt;EDATE(AE31,$E31),$K31,EDATE(AE31,$E31))=AE31,"",IF($K31&lt;EDATE(AE31,$E31),$K31,EDATE(AE31,$E31))),""))),"")</f>
        <v/>
      </c>
      <c r="AG31" s="70" t="str">
        <f>IFERROR(IF(AND($H31=1,WORKDAY.INTL($I31,NETWORKDAYS.INTL($I31,EDATE(AF31,$E32)-1,1,[1]holiday!$A$2:$A$101),1,[1]holiday!$A$2:$A$101)=$K31),"",IF(AND(IFERROR(IF(IF($K31&lt;EDATE(AF31,$E31),$K31,EDATE(AF31,$E31))=AF31,"",IF($K31&lt;EDATE(AF31,$E31),$K31,EDATE(AF31,$E31))),"")=$K31,$H31=1),"",IFERROR(IF(IF($K31&lt;EDATE(AF31,$E31),$K31,EDATE(AF31,$E31))=AF31,"",IF($K31&lt;EDATE(AF31,$E31),$K31,EDATE(AF31,$E31))),""))),"")</f>
        <v/>
      </c>
      <c r="AH31" s="70" t="str">
        <f>IFERROR(IF(AND($H31=1,WORKDAY.INTL($I31,NETWORKDAYS.INTL($I31,EDATE(AG31,$E32)-1,1,[1]holiday!$A$2:$A$101),1,[1]holiday!$A$2:$A$101)=$K31),"",IF(AND(IFERROR(IF(IF($K31&lt;EDATE(AG31,$E31),$K31,EDATE(AG31,$E31))=AG31,"",IF($K31&lt;EDATE(AG31,$E31),$K31,EDATE(AG31,$E31))),"")=$K31,$H31=1),"",IFERROR(IF(IF($K31&lt;EDATE(AG31,$E31),$K31,EDATE(AG31,$E31))=AG31,"",IF($K31&lt;EDATE(AG31,$E31),$K31,EDATE(AG31,$E31))),""))),"")</f>
        <v/>
      </c>
      <c r="AI31" s="70"/>
      <c r="AJ31" s="25" t="e">
        <f t="shared" ref="AJ31:AJ94" si="41">IF($H31=1,IF(W31="",IFERROR(ROUND(($K31-V31)*($P31*$T31/100+$Q31*$U31/100)/360,0),""),IFERROR(ROUND((W31-V31)*($P31*$T31/100+$Q31*$U31/100)/360,0),"")),IFERROR(ROUND((V31-I31)*($P31*$T31/100+$Q31*$U31/100)/360,0),""))</f>
        <v>#REF!</v>
      </c>
      <c r="AK31" s="25" t="e">
        <f t="shared" ref="AK31:AK94" si="42">IF($H31=1,IF(X31="",IFERROR(ROUND(($K31-W31)*($P31*$T31/100+$Q31*$U31/100)/360,0),""),IFERROR(ROUND((X31-W31)*($P31*$T31/100+$Q31*$U31/100)/360,0),"")),IFERROR(ROUND((W31-V31)*($P31*$T31/100+$Q31*$U31/100)/360,0),""))</f>
        <v>#REF!</v>
      </c>
      <c r="AL31" s="25" t="e">
        <f t="shared" ref="AL31:AL94" si="43">IF($H31=1,IF(Y31="",IFERROR(ROUND(($K31-X31)*($P31*$T31/100+$Q31*$U31/100)/360,0),""),IFERROR(ROUND((Y31-X31)*($P31*$T31/100+$Q31*$U31/100)/360,0),"")),IFERROR(ROUND((X31-W31)*($P31*$T31/100+$Q31*$U31/100)/360,0),""))</f>
        <v>#REF!</v>
      </c>
      <c r="AM31" s="25" t="e">
        <f t="shared" ref="AM31:AM94" si="44">IF($H31=1,IF(Z31="",IFERROR(ROUND(($K31-Y31)*($P31*$T31/100+$Q31*$U31/100)/360,0),""),IFERROR(ROUND((Z31-Y31)*($P31*$T31/100+$Q31*$U31/100)/360,0),"")),IFERROR(ROUND((Y31-X31)*($P31*$T31/100+$Q31*$U31/100)/360,0),""))</f>
        <v>#REF!</v>
      </c>
      <c r="AN31" s="25" t="e">
        <f t="shared" ref="AN31:AN94" si="45">IF($H31=1,IF(AA31="",IFERROR(ROUND(($K31-Z31)*($P31*$T31/100+$Q31*$U31/100)/360,0),""),IFERROR(ROUND((AA31-Z31)*($P31*$T31/100+$Q31*$U31/100)/360,0),"")),IFERROR(ROUND((Z31-Y31)*($P31*$T31/100+$Q31*$U31/100)/360,0),""))</f>
        <v>#REF!</v>
      </c>
      <c r="AO31" s="25" t="e">
        <f t="shared" ref="AO31:AO94" si="46">IF($H31=1,IF(AB31="",IFERROR(ROUND(($K31-AA31)*($P31*$T31/100+$Q31*$U31/100)/360,0),""),IFERROR(ROUND((AB31-AA31)*($P31*$T31/100+$Q31*$U31/100)/360,0),"")),IFERROR(ROUND((AA31-Z31)*($P31*$T31/100+$Q31*$U31/100)/360,0),""))</f>
        <v>#REF!</v>
      </c>
      <c r="AP31" s="25" t="e">
        <f t="shared" ref="AP31:AP94" si="47">IF($H31=1,IF(AC31="",IFERROR(ROUND(($K31-AB31)*($P31*$T31/100+$Q31*$U31/100)/360,0),""),IFERROR(ROUND((AC31-AB31)*($P31*$T31/100+$Q31*$U31/100)/360,0),"")),IFERROR(ROUND((AB31-AA31)*($P31*$T31/100+$Q31*$U31/100)/360,0),""))</f>
        <v>#REF!</v>
      </c>
      <c r="AQ31" s="25" t="e">
        <f t="shared" ref="AQ31:AQ94" si="48">IF($H31=1,IF(AD31="",IFERROR(ROUND(($K31-AC31)*($P31*$T31/100+$Q31*$U31/100)/360,0),""),IFERROR(ROUND((AD31-AC31)*($P31*$T31/100+$Q31*$U31/100)/360,0),"")),IFERROR(ROUND((AC31-AB31)*($P31*$T31/100+$Q31*$U31/100)/360,0),""))</f>
        <v>#REF!</v>
      </c>
      <c r="AR31" s="25" t="e">
        <f t="shared" ref="AR31:AR94" si="49">IF($H31=1,IF(AE31="",IFERROR(ROUND(($K31-AD31)*($P31*$T31/100+$Q31*$U31/100)/360,0),""),IFERROR(ROUND((AE31-AD31)*($P31*$T31/100+$Q31*$U31/100)/360,0),"")),IFERROR(ROUND((AD31-AC31)*($P31*$T31/100+$Q31*$U31/100)/360,0),""))</f>
        <v>#REF!</v>
      </c>
      <c r="AS31" s="25" t="e">
        <f t="shared" ref="AS31:AS94" si="50">IF($H31=1,IF(AF31="",IFERROR(ROUND(($K31-AE31)*($P31*$T31/100+$Q31*$U31/100)/360,0),""),IFERROR(ROUND((AF31-AE31)*($P31*$T31/100+$Q31*$U31/100)/360,0),"")),IFERROR(ROUND((AE31-AD31)*($P31*$T31/100+$Q31*$U31/100)/360,0),""))</f>
        <v>#REF!</v>
      </c>
      <c r="AT31" s="25" t="e">
        <f t="shared" ref="AT31:AT94" si="51">IF($H31=1,IF(AG31="",IFERROR(ROUND(($K31-AF31)*($P31*$T31/100+$Q31*$U31/100)/360,0),""),IFERROR(ROUND((AG31-AF31)*($P31*$T31/100+$Q31*$U31/100)/360,0),"")),IFERROR(ROUND((AF31-AE31)*($P31*$T31/100+$Q31*$U31/100)/360,0),""))</f>
        <v>#REF!</v>
      </c>
      <c r="AU31" s="25" t="e">
        <f t="shared" ref="AU31:AU94" si="52">IF($H31=1,IF(AH31="",IFERROR(ROUND(($K31-AG31)*($P31*$T31/100+$Q31*$U31/100)/360,0),""),IFERROR(ROUND((AH31-AG31)*($P31*$T31/100+$Q31*$U31/100)/360,0),"")),IFERROR(ROUND((AG31-AF31)*($P31*$T31/100+$Q31*$U31/100)/360,0),""))</f>
        <v>#REF!</v>
      </c>
      <c r="AV31" s="25" t="e">
        <f t="shared" ref="AV31:AV94" si="53">IF($H31=1,IF(AI31="",IFERROR(ROUND(($K31-AH31)*($P31*$T31/100+$Q31*$U31/100)/360,0),""),IFERROR(ROUND((AI31-AH31)*($P31*$T31/100+$Q31*$U31/100)/360,0),"")),IFERROR(ROUND((AH31-AG31)*($P31*$T31/100+$Q31*$U31/100)/360,0),""))</f>
        <v>#REF!</v>
      </c>
      <c r="AW31" s="106" t="e">
        <f t="shared" si="20"/>
        <v>#REF!</v>
      </c>
      <c r="AX31" s="107" t="e">
        <f t="shared" ca="1" si="21"/>
        <v>#REF!</v>
      </c>
      <c r="AY31" s="107" t="e">
        <f t="shared" ca="1" si="22"/>
        <v>#REF!</v>
      </c>
      <c r="BA31" s="25">
        <f t="shared" ca="1" si="1"/>
        <v>0</v>
      </c>
      <c r="BB31" s="25" t="e">
        <f t="shared" ref="BB31:BB94" si="54">ROUND((AW31-I31)*$P31*$T31/100/360,0)+ROUND((AW31-I31)*$Q31*$U31/100/360,0)</f>
        <v>#REF!</v>
      </c>
      <c r="BC31" s="25" t="e">
        <f t="shared" ca="1" si="24"/>
        <v>#REF!</v>
      </c>
      <c r="BD31" s="83" t="e">
        <f>PS!#REF!</f>
        <v>#REF!</v>
      </c>
      <c r="BE31" s="78" t="str">
        <f t="shared" ca="1" si="25"/>
        <v>Lần 0</v>
      </c>
      <c r="BF31" s="109" t="e">
        <f t="shared" ca="1" si="26"/>
        <v>#REF!</v>
      </c>
      <c r="BG31" s="109" t="e">
        <f t="shared" ca="1" si="27"/>
        <v>#REF!</v>
      </c>
      <c r="BH31" s="109" t="e">
        <f t="shared" ca="1" si="28"/>
        <v>#REF!</v>
      </c>
      <c r="BI31" s="109" t="e">
        <f t="shared" ca="1" si="29"/>
        <v>#REF!</v>
      </c>
      <c r="BJ31" s="109" t="e">
        <f t="shared" ca="1" si="30"/>
        <v>#REF!</v>
      </c>
      <c r="BK31" s="109" t="e">
        <f t="shared" ca="1" si="31"/>
        <v>#REF!</v>
      </c>
      <c r="BL31" s="109" t="e">
        <f t="shared" ca="1" si="32"/>
        <v>#REF!</v>
      </c>
      <c r="BM31" s="109" t="e">
        <f t="shared" ca="1" si="33"/>
        <v>#REF!</v>
      </c>
      <c r="BN31" s="109" t="e">
        <f t="shared" ca="1" si="34"/>
        <v>#REF!</v>
      </c>
      <c r="BO31" s="109" t="e">
        <f t="shared" ca="1" si="35"/>
        <v>#REF!</v>
      </c>
      <c r="BP31" s="109" t="e">
        <f t="shared" ca="1" si="36"/>
        <v>#REF!</v>
      </c>
      <c r="BQ31" s="109" t="e">
        <f t="shared" ca="1" si="37"/>
        <v>#REF!</v>
      </c>
      <c r="BR31" s="109" t="e">
        <f t="shared" ca="1" si="38"/>
        <v>#REF!</v>
      </c>
    </row>
    <row r="32" spans="1:70" ht="12.75" x14ac:dyDescent="0.2">
      <c r="A32" s="82" t="e">
        <f>PS!#REF!</f>
        <v>#REF!</v>
      </c>
      <c r="B32" s="83" t="e">
        <f>PS!#REF!</f>
        <v>#REF!</v>
      </c>
      <c r="C32" s="83" t="e">
        <f>PS!#REF!</f>
        <v>#REF!</v>
      </c>
      <c r="D32" s="83" t="e">
        <f>VLOOKUP(B32,CTV!$A$3:$D$1048576,4,0)</f>
        <v>#REF!</v>
      </c>
      <c r="E32" s="83" t="e">
        <f>VLOOKUP(B32,CTV!$A$3:$G$1048576,7,0)</f>
        <v>#REF!</v>
      </c>
      <c r="F32" s="83" t="e">
        <f>IF(ISNA(VLOOKUP(D32,CTV!$A$3:$H$1048576,8,0)),"",VLOOKUP(D32,CTV!$A$3:$H$1048576,8,0))</f>
        <v>#REF!</v>
      </c>
      <c r="G32" s="83" t="e">
        <f>VLOOKUP(B32,CTV!$A$3:$I$1048576,9,0)</f>
        <v>#REF!</v>
      </c>
      <c r="H32" s="83" t="e">
        <f>VLOOKUP(B32,CTV!$A$3:$J$1048576,10,0)</f>
        <v>#REF!</v>
      </c>
      <c r="I32" s="102" t="e">
        <f>PS!#REF!</f>
        <v>#REF!</v>
      </c>
      <c r="J32" s="83" t="e">
        <f>PS!#REF!</f>
        <v>#REF!</v>
      </c>
      <c r="K32" s="103" t="e">
        <f>PS!#REF!</f>
        <v>#REF!</v>
      </c>
      <c r="L32" s="83" t="e">
        <f t="shared" si="3"/>
        <v>#REF!</v>
      </c>
      <c r="M32" s="120" t="e">
        <f>PS!#REF!</f>
        <v>#REF!</v>
      </c>
      <c r="N32" s="83" t="e">
        <f>PS!#REF!</f>
        <v>#REF!</v>
      </c>
      <c r="O32" s="104" t="e">
        <f>PS!#REF!</f>
        <v>#REF!</v>
      </c>
      <c r="P32" s="104" t="e">
        <f t="shared" si="4"/>
        <v>#REF!</v>
      </c>
      <c r="Q32" s="104">
        <v>0</v>
      </c>
      <c r="R32" s="170" t="e">
        <f t="shared" si="5"/>
        <v>#REF!</v>
      </c>
      <c r="S32" s="130" t="e">
        <f>VLOOKUP(B32,CTV!$A$3:$K$1048576,11,0)</f>
        <v>#REF!</v>
      </c>
      <c r="T32" s="105" t="e">
        <f>IF(VLOOKUP(B32,CTV!$A$3:$E$1048576,5,0)-R32+S32&lt;0,0,VLOOKUP(B32,CTV!$A$3:$E$1048576,5,0)-R32+S32)</f>
        <v>#REF!</v>
      </c>
      <c r="U32" s="105" t="e">
        <f>IF(VLOOKUP(B32,CTV!$A$3:$F$1048576,6,0)-R32+S32&lt;0,0,VLOOKUP(B32,CTV!$A$3:$F$1048576,6,0)-R32+S32)</f>
        <v>#REF!</v>
      </c>
      <c r="V32" s="70" t="e">
        <f t="shared" si="6"/>
        <v>#REF!</v>
      </c>
      <c r="W32" s="70" t="str">
        <f>IFERROR(IF(AND($H32=1,WORKDAY.INTL($I32,NETWORKDAYS.INTL($I32,EDATE(V32,$E33)-1,1,[1]holiday!$A$2:$A$101),1,[1]holiday!$A$2:$A$101)=$K32),"",IF(AND(IFERROR(IF(IF($K32&lt;EDATE(V32,$E32),$K32,EDATE(V32,$E32))=V32,"",IF($K32&lt;EDATE(V32,$E32),$K32,EDATE(V32,$E32))),"")=$K32,$H32=1),"",IFERROR(IF(IF($K32&lt;EDATE(V32,$E32),$K32,EDATE(V32,$E32))=V32,"",IF($K32&lt;EDATE(V32,$E32),$K32,EDATE(V32,$E32))),""))),"")</f>
        <v/>
      </c>
      <c r="X32" s="70" t="str">
        <f>IFERROR(IF(AND($H32=1,WORKDAY.INTL($I32,NETWORKDAYS.INTL($I32,EDATE(W32,$E33)-1,1,[1]holiday!$A$2:$A$101),1,[1]holiday!$A$2:$A$101)=$K32),"",IF(AND(IFERROR(IF(IF($K32&lt;EDATE(W32,$E32),$K32,EDATE(W32,$E32))=W32,"",IF($K32&lt;EDATE(W32,$E32),$K32,EDATE(W32,$E32))),"")=$K32,$H32=1),"",IFERROR(IF(IF($K32&lt;EDATE(W32,$E32),$K32,EDATE(W32,$E32))=W32,"",IF($K32&lt;EDATE(W32,$E32),$K32,EDATE(W32,$E32))),""))),"")</f>
        <v/>
      </c>
      <c r="Y32" s="70" t="str">
        <f>IFERROR(IF(AND($H32=1,WORKDAY.INTL($I32,NETWORKDAYS.INTL($I32,EDATE(X32,$E33)-1,1,[1]holiday!$A$2:$A$101),1,[1]holiday!$A$2:$A$101)=$K32),"",IF(AND(IFERROR(IF(IF($K32&lt;EDATE(X32,$E32),$K32,EDATE(X32,$E32))=X32,"",IF($K32&lt;EDATE(X32,$E32),$K32,EDATE(X32,$E32))),"")=$K32,$H32=1),"",IFERROR(IF(IF($K32&lt;EDATE(X32,$E32),$K32,EDATE(X32,$E32))=X32,"",IF($K32&lt;EDATE(X32,$E32),$K32,EDATE(X32,$E32))),""))),"")</f>
        <v/>
      </c>
      <c r="Z32" s="70" t="str">
        <f>IFERROR(IF(AND($H32=1,WORKDAY.INTL($I32,NETWORKDAYS.INTL($I32,EDATE(Y32,$E33)-1,1,[1]holiday!$A$2:$A$101),1,[1]holiday!$A$2:$A$101)=$K32),"",IF(AND(IFERROR(IF(IF($K32&lt;EDATE(Y32,$E32),$K32,EDATE(Y32,$E32))=Y32,"",IF($K32&lt;EDATE(Y32,$E32),$K32,EDATE(Y32,$E32))),"")=$K32,$H32=1),"",IFERROR(IF(IF($K32&lt;EDATE(Y32,$E32),$K32,EDATE(Y32,$E32))=Y32,"",IF($K32&lt;EDATE(Y32,$E32),$K32,EDATE(Y32,$E32))),""))),"")</f>
        <v/>
      </c>
      <c r="AA32" s="70" t="str">
        <f>IFERROR(IF(AND($H32=1,WORKDAY.INTL($I32,NETWORKDAYS.INTL($I32,EDATE(Z32,$E33)-1,1,[1]holiday!$A$2:$A$101),1,[1]holiday!$A$2:$A$101)=$K32),"",IF(AND(IFERROR(IF(IF($K32&lt;EDATE(Z32,$E32),$K32,EDATE(Z32,$E32))=Z32,"",IF($K32&lt;EDATE(Z32,$E32),$K32,EDATE(Z32,$E32))),"")=$K32,$H32=1),"",IFERROR(IF(IF($K32&lt;EDATE(Z32,$E32),$K32,EDATE(Z32,$E32))=Z32,"",IF($K32&lt;EDATE(Z32,$E32),$K32,EDATE(Z32,$E32))),""))),"")</f>
        <v/>
      </c>
      <c r="AB32" s="70" t="str">
        <f>IFERROR(IF(AND($H32=1,WORKDAY.INTL($I32,NETWORKDAYS.INTL($I32,EDATE(AA32,$E33)-1,1,[1]holiday!$A$2:$A$101),1,[1]holiday!$A$2:$A$101)=$K32),"",IF(AND(IFERROR(IF(IF($K32&lt;EDATE(AA32,$E32),$K32,EDATE(AA32,$E32))=AA32,"",IF($K32&lt;EDATE(AA32,$E32),$K32,EDATE(AA32,$E32))),"")=$K32,$H32=1),"",IFERROR(IF(IF($K32&lt;EDATE(AA32,$E32),$K32,EDATE(AA32,$E32))=AA32,"",IF($K32&lt;EDATE(AA32,$E32),$K32,EDATE(AA32,$E32))),""))),"")</f>
        <v/>
      </c>
      <c r="AC32" s="70" t="str">
        <f>IFERROR(IF(AND($H32=1,WORKDAY.INTL($I32,NETWORKDAYS.INTL($I32,EDATE(AB32,$E33)-1,1,[1]holiday!$A$2:$A$101),1,[1]holiday!$A$2:$A$101)=$K32),"",IF(AND(IFERROR(IF(IF($K32&lt;EDATE(AB32,$E32),$K32,EDATE(AB32,$E32))=AB32,"",IF($K32&lt;EDATE(AB32,$E32),$K32,EDATE(AB32,$E32))),"")=$K32,$H32=1),"",IFERROR(IF(IF($K32&lt;EDATE(AB32,$E32),$K32,EDATE(AB32,$E32))=AB32,"",IF($K32&lt;EDATE(AB32,$E32),$K32,EDATE(AB32,$E32))),""))),"")</f>
        <v/>
      </c>
      <c r="AD32" s="70" t="str">
        <f>IFERROR(IF(AND($H32=1,WORKDAY.INTL($I32,NETWORKDAYS.INTL($I32,EDATE(AC32,$E33)-1,1,[1]holiday!$A$2:$A$101),1,[1]holiday!$A$2:$A$101)=$K32),"",IF(AND(IFERROR(IF(IF($K32&lt;EDATE(AC32,$E32),$K32,EDATE(AC32,$E32))=AC32,"",IF($K32&lt;EDATE(AC32,$E32),$K32,EDATE(AC32,$E32))),"")=$K32,$H32=1),"",IFERROR(IF(IF($K32&lt;EDATE(AC32,$E32),$K32,EDATE(AC32,$E32))=AC32,"",IF($K32&lt;EDATE(AC32,$E32),$K32,EDATE(AC32,$E32))),""))),"")</f>
        <v/>
      </c>
      <c r="AE32" s="70" t="str">
        <f>IFERROR(IF(AND($H32=1,WORKDAY.INTL($I32,NETWORKDAYS.INTL($I32,EDATE(AD32,$E33)-1,1,[1]holiday!$A$2:$A$101),1,[1]holiday!$A$2:$A$101)=$K32),"",IF(AND(IFERROR(IF(IF($K32&lt;EDATE(AD32,$E32),$K32,EDATE(AD32,$E32))=AD32,"",IF($K32&lt;EDATE(AD32,$E32),$K32,EDATE(AD32,$E32))),"")=$K32,$H32=1),"",IFERROR(IF(IF($K32&lt;EDATE(AD32,$E32),$K32,EDATE(AD32,$E32))=AD32,"",IF($K32&lt;EDATE(AD32,$E32),$K32,EDATE(AD32,$E32))),""))),"")</f>
        <v/>
      </c>
      <c r="AF32" s="70" t="str">
        <f>IFERROR(IF(AND($H32=1,WORKDAY.INTL($I32,NETWORKDAYS.INTL($I32,EDATE(AE32,$E33)-1,1,[1]holiday!$A$2:$A$101),1,[1]holiday!$A$2:$A$101)=$K32),"",IF(AND(IFERROR(IF(IF($K32&lt;EDATE(AE32,$E32),$K32,EDATE(AE32,$E32))=AE32,"",IF($K32&lt;EDATE(AE32,$E32),$K32,EDATE(AE32,$E32))),"")=$K32,$H32=1),"",IFERROR(IF(IF($K32&lt;EDATE(AE32,$E32),$K32,EDATE(AE32,$E32))=AE32,"",IF($K32&lt;EDATE(AE32,$E32),$K32,EDATE(AE32,$E32))),""))),"")</f>
        <v/>
      </c>
      <c r="AG32" s="70" t="str">
        <f>IFERROR(IF(AND($H32=1,WORKDAY.INTL($I32,NETWORKDAYS.INTL($I32,EDATE(AF32,$E33)-1,1,[1]holiday!$A$2:$A$101),1,[1]holiday!$A$2:$A$101)=$K32),"",IF(AND(IFERROR(IF(IF($K32&lt;EDATE(AF32,$E32),$K32,EDATE(AF32,$E32))=AF32,"",IF($K32&lt;EDATE(AF32,$E32),$K32,EDATE(AF32,$E32))),"")=$K32,$H32=1),"",IFERROR(IF(IF($K32&lt;EDATE(AF32,$E32),$K32,EDATE(AF32,$E32))=AF32,"",IF($K32&lt;EDATE(AF32,$E32),$K32,EDATE(AF32,$E32))),""))),"")</f>
        <v/>
      </c>
      <c r="AH32" s="70" t="str">
        <f>IFERROR(IF(AND($H32=1,WORKDAY.INTL($I32,NETWORKDAYS.INTL($I32,EDATE(AG32,$E33)-1,1,[1]holiday!$A$2:$A$101),1,[1]holiday!$A$2:$A$101)=$K32),"",IF(AND(IFERROR(IF(IF($K32&lt;EDATE(AG32,$E32),$K32,EDATE(AG32,$E32))=AG32,"",IF($K32&lt;EDATE(AG32,$E32),$K32,EDATE(AG32,$E32))),"")=$K32,$H32=1),"",IFERROR(IF(IF($K32&lt;EDATE(AG32,$E32),$K32,EDATE(AG32,$E32))=AG32,"",IF($K32&lt;EDATE(AG32,$E32),$K32,EDATE(AG32,$E32))),""))),"")</f>
        <v/>
      </c>
      <c r="AI32" s="70"/>
      <c r="AJ32" s="25" t="e">
        <f t="shared" si="41"/>
        <v>#REF!</v>
      </c>
      <c r="AK32" s="25" t="e">
        <f t="shared" si="42"/>
        <v>#REF!</v>
      </c>
      <c r="AL32" s="25" t="e">
        <f t="shared" si="43"/>
        <v>#REF!</v>
      </c>
      <c r="AM32" s="25" t="e">
        <f t="shared" si="44"/>
        <v>#REF!</v>
      </c>
      <c r="AN32" s="25" t="e">
        <f t="shared" si="45"/>
        <v>#REF!</v>
      </c>
      <c r="AO32" s="25" t="e">
        <f t="shared" si="46"/>
        <v>#REF!</v>
      </c>
      <c r="AP32" s="25" t="e">
        <f t="shared" si="47"/>
        <v>#REF!</v>
      </c>
      <c r="AQ32" s="25" t="e">
        <f t="shared" si="48"/>
        <v>#REF!</v>
      </c>
      <c r="AR32" s="25" t="e">
        <f t="shared" si="49"/>
        <v>#REF!</v>
      </c>
      <c r="AS32" s="25" t="e">
        <f t="shared" si="50"/>
        <v>#REF!</v>
      </c>
      <c r="AT32" s="25" t="e">
        <f t="shared" si="51"/>
        <v>#REF!</v>
      </c>
      <c r="AU32" s="25" t="e">
        <f t="shared" si="52"/>
        <v>#REF!</v>
      </c>
      <c r="AV32" s="25" t="e">
        <f t="shared" si="53"/>
        <v>#REF!</v>
      </c>
      <c r="AW32" s="106" t="e">
        <f t="shared" si="20"/>
        <v>#REF!</v>
      </c>
      <c r="AX32" s="107" t="e">
        <f t="shared" ca="1" si="21"/>
        <v>#REF!</v>
      </c>
      <c r="AY32" s="107" t="e">
        <f t="shared" ca="1" si="22"/>
        <v>#REF!</v>
      </c>
      <c r="AZ32" s="108" t="e">
        <f t="shared" ref="AZ32:AZ66" ca="1" si="55">IF(BC32&lt;&gt;0,0,IF(AW32&lt;K32,BB32-BA32,SUMIF($BF32:$BR32,2,$AJ32:$AV32)))</f>
        <v>#REF!</v>
      </c>
      <c r="BA32" s="25">
        <f t="shared" ca="1" si="1"/>
        <v>0</v>
      </c>
      <c r="BB32" s="25" t="e">
        <f t="shared" si="54"/>
        <v>#REF!</v>
      </c>
      <c r="BC32" s="25" t="e">
        <f t="shared" ca="1" si="24"/>
        <v>#REF!</v>
      </c>
      <c r="BD32" s="83" t="e">
        <f>PS!#REF!</f>
        <v>#REF!</v>
      </c>
      <c r="BE32" s="78" t="str">
        <f t="shared" ca="1" si="25"/>
        <v>Lần 0</v>
      </c>
      <c r="BF32" s="109" t="e">
        <f t="shared" ca="1" si="26"/>
        <v>#REF!</v>
      </c>
      <c r="BG32" s="109" t="e">
        <f t="shared" ca="1" si="27"/>
        <v>#REF!</v>
      </c>
      <c r="BH32" s="109" t="e">
        <f t="shared" ca="1" si="28"/>
        <v>#REF!</v>
      </c>
      <c r="BI32" s="109" t="e">
        <f t="shared" ca="1" si="29"/>
        <v>#REF!</v>
      </c>
      <c r="BJ32" s="109" t="e">
        <f t="shared" ca="1" si="30"/>
        <v>#REF!</v>
      </c>
      <c r="BK32" s="109" t="e">
        <f t="shared" ca="1" si="31"/>
        <v>#REF!</v>
      </c>
      <c r="BL32" s="109" t="e">
        <f t="shared" ca="1" si="32"/>
        <v>#REF!</v>
      </c>
      <c r="BM32" s="109" t="e">
        <f t="shared" ca="1" si="33"/>
        <v>#REF!</v>
      </c>
      <c r="BN32" s="109" t="e">
        <f t="shared" ca="1" si="34"/>
        <v>#REF!</v>
      </c>
      <c r="BO32" s="109" t="e">
        <f t="shared" ca="1" si="35"/>
        <v>#REF!</v>
      </c>
      <c r="BP32" s="109" t="e">
        <f t="shared" ca="1" si="36"/>
        <v>#REF!</v>
      </c>
      <c r="BQ32" s="109" t="e">
        <f t="shared" ca="1" si="37"/>
        <v>#REF!</v>
      </c>
      <c r="BR32" s="109" t="e">
        <f t="shared" ca="1" si="38"/>
        <v>#REF!</v>
      </c>
    </row>
    <row r="33" spans="1:70" ht="12.75" x14ac:dyDescent="0.2">
      <c r="A33" s="82" t="e">
        <f>PS!#REF!</f>
        <v>#REF!</v>
      </c>
      <c r="B33" s="83" t="e">
        <f>PS!#REF!</f>
        <v>#REF!</v>
      </c>
      <c r="C33" s="83" t="e">
        <f>PS!#REF!</f>
        <v>#REF!</v>
      </c>
      <c r="D33" s="83" t="e">
        <f>VLOOKUP(B33,CTV!$A$3:$D$1048576,4,0)</f>
        <v>#REF!</v>
      </c>
      <c r="E33" s="83" t="e">
        <f>VLOOKUP(B33,CTV!$A$3:$G$1048576,7,0)</f>
        <v>#REF!</v>
      </c>
      <c r="F33" s="83" t="e">
        <f>IF(ISNA(VLOOKUP(D33,CTV!$A$3:$H$1048576,8,0)),"",VLOOKUP(D33,CTV!$A$3:$H$1048576,8,0))</f>
        <v>#REF!</v>
      </c>
      <c r="G33" s="83" t="e">
        <f>VLOOKUP(B33,CTV!$A$3:$I$1048576,9,0)</f>
        <v>#REF!</v>
      </c>
      <c r="H33" s="83" t="e">
        <f>VLOOKUP(B33,CTV!$A$3:$J$1048576,10,0)</f>
        <v>#REF!</v>
      </c>
      <c r="I33" s="102" t="e">
        <f>PS!#REF!</f>
        <v>#REF!</v>
      </c>
      <c r="J33" s="83" t="e">
        <f>PS!#REF!</f>
        <v>#REF!</v>
      </c>
      <c r="K33" s="103" t="e">
        <f>PS!#REF!</f>
        <v>#REF!</v>
      </c>
      <c r="L33" s="83" t="e">
        <f t="shared" si="3"/>
        <v>#REF!</v>
      </c>
      <c r="M33" s="120" t="e">
        <f>PS!#REF!</f>
        <v>#REF!</v>
      </c>
      <c r="N33" s="83" t="e">
        <f>PS!#REF!</f>
        <v>#REF!</v>
      </c>
      <c r="O33" s="104" t="e">
        <f>PS!#REF!</f>
        <v>#REF!</v>
      </c>
      <c r="P33" s="104" t="e">
        <f t="shared" si="4"/>
        <v>#REF!</v>
      </c>
      <c r="Q33" s="104">
        <v>0</v>
      </c>
      <c r="R33" s="170" t="e">
        <f t="shared" si="5"/>
        <v>#REF!</v>
      </c>
      <c r="S33" s="130" t="e">
        <f>VLOOKUP(B33,CTV!$A$3:$K$1048576,11,0)</f>
        <v>#REF!</v>
      </c>
      <c r="T33" s="105" t="e">
        <f>IF(VLOOKUP(B33,CTV!$A$3:$E$1048576,5,0)-R33+S33&lt;0,0,VLOOKUP(B33,CTV!$A$3:$E$1048576,5,0)-R33+S33)</f>
        <v>#REF!</v>
      </c>
      <c r="U33" s="105" t="e">
        <f>IF(VLOOKUP(B33,CTV!$A$3:$F$1048576,6,0)-R33+S33&lt;0,0,VLOOKUP(B33,CTV!$A$3:$F$1048576,6,0)-R33+S33)</f>
        <v>#REF!</v>
      </c>
      <c r="V33" s="70" t="e">
        <f t="shared" si="6"/>
        <v>#REF!</v>
      </c>
      <c r="W33" s="70" t="str">
        <f>IFERROR(IF(AND($H33=1,WORKDAY.INTL($I33,NETWORKDAYS.INTL($I33,EDATE(V33,$E34)-1,1,[1]holiday!$A$2:$A$101),1,[1]holiday!$A$2:$A$101)=$K33),"",IF(AND(IFERROR(IF(IF($K33&lt;EDATE(V33,$E33),$K33,EDATE(V33,$E33))=V33,"",IF($K33&lt;EDATE(V33,$E33),$K33,EDATE(V33,$E33))),"")=$K33,$H33=1),"",IFERROR(IF(IF($K33&lt;EDATE(V33,$E33),$K33,EDATE(V33,$E33))=V33,"",IF($K33&lt;EDATE(V33,$E33),$K33,EDATE(V33,$E33))),""))),"")</f>
        <v/>
      </c>
      <c r="X33" s="70" t="str">
        <f>IFERROR(IF(AND($H33=1,WORKDAY.INTL($I33,NETWORKDAYS.INTL($I33,EDATE(W33,$E34)-1,1,[1]holiday!$A$2:$A$101),1,[1]holiday!$A$2:$A$101)=$K33),"",IF(AND(IFERROR(IF(IF($K33&lt;EDATE(W33,$E33),$K33,EDATE(W33,$E33))=W33,"",IF($K33&lt;EDATE(W33,$E33),$K33,EDATE(W33,$E33))),"")=$K33,$H33=1),"",IFERROR(IF(IF($K33&lt;EDATE(W33,$E33),$K33,EDATE(W33,$E33))=W33,"",IF($K33&lt;EDATE(W33,$E33),$K33,EDATE(W33,$E33))),""))),"")</f>
        <v/>
      </c>
      <c r="Y33" s="70" t="str">
        <f>IFERROR(IF(AND($H33=1,WORKDAY.INTL($I33,NETWORKDAYS.INTL($I33,EDATE(X33,$E34)-1,1,[1]holiday!$A$2:$A$101),1,[1]holiday!$A$2:$A$101)=$K33),"",IF(AND(IFERROR(IF(IF($K33&lt;EDATE(X33,$E33),$K33,EDATE(X33,$E33))=X33,"",IF($K33&lt;EDATE(X33,$E33),$K33,EDATE(X33,$E33))),"")=$K33,$H33=1),"",IFERROR(IF(IF($K33&lt;EDATE(X33,$E33),$K33,EDATE(X33,$E33))=X33,"",IF($K33&lt;EDATE(X33,$E33),$K33,EDATE(X33,$E33))),""))),"")</f>
        <v/>
      </c>
      <c r="Z33" s="70" t="str">
        <f>IFERROR(IF(AND($H33=1,WORKDAY.INTL($I33,NETWORKDAYS.INTL($I33,EDATE(Y33,$E34)-1,1,[1]holiday!$A$2:$A$101),1,[1]holiday!$A$2:$A$101)=$K33),"",IF(AND(IFERROR(IF(IF($K33&lt;EDATE(Y33,$E33),$K33,EDATE(Y33,$E33))=Y33,"",IF($K33&lt;EDATE(Y33,$E33),$K33,EDATE(Y33,$E33))),"")=$K33,$H33=1),"",IFERROR(IF(IF($K33&lt;EDATE(Y33,$E33),$K33,EDATE(Y33,$E33))=Y33,"",IF($K33&lt;EDATE(Y33,$E33),$K33,EDATE(Y33,$E33))),""))),"")</f>
        <v/>
      </c>
      <c r="AA33" s="70" t="str">
        <f>IFERROR(IF(AND($H33=1,WORKDAY.INTL($I33,NETWORKDAYS.INTL($I33,EDATE(Z33,$E34)-1,1,[1]holiday!$A$2:$A$101),1,[1]holiday!$A$2:$A$101)=$K33),"",IF(AND(IFERROR(IF(IF($K33&lt;EDATE(Z33,$E33),$K33,EDATE(Z33,$E33))=Z33,"",IF($K33&lt;EDATE(Z33,$E33),$K33,EDATE(Z33,$E33))),"")=$K33,$H33=1),"",IFERROR(IF(IF($K33&lt;EDATE(Z33,$E33),$K33,EDATE(Z33,$E33))=Z33,"",IF($K33&lt;EDATE(Z33,$E33),$K33,EDATE(Z33,$E33))),""))),"")</f>
        <v/>
      </c>
      <c r="AB33" s="70" t="str">
        <f>IFERROR(IF(AND($H33=1,WORKDAY.INTL($I33,NETWORKDAYS.INTL($I33,EDATE(AA33,$E34)-1,1,[1]holiday!$A$2:$A$101),1,[1]holiday!$A$2:$A$101)=$K33),"",IF(AND(IFERROR(IF(IF($K33&lt;EDATE(AA33,$E33),$K33,EDATE(AA33,$E33))=AA33,"",IF($K33&lt;EDATE(AA33,$E33),$K33,EDATE(AA33,$E33))),"")=$K33,$H33=1),"",IFERROR(IF(IF($K33&lt;EDATE(AA33,$E33),$K33,EDATE(AA33,$E33))=AA33,"",IF($K33&lt;EDATE(AA33,$E33),$K33,EDATE(AA33,$E33))),""))),"")</f>
        <v/>
      </c>
      <c r="AC33" s="70" t="str">
        <f>IFERROR(IF(AND($H33=1,WORKDAY.INTL($I33,NETWORKDAYS.INTL($I33,EDATE(AB33,$E34)-1,1,[1]holiday!$A$2:$A$101),1,[1]holiday!$A$2:$A$101)=$K33),"",IF(AND(IFERROR(IF(IF($K33&lt;EDATE(AB33,$E33),$K33,EDATE(AB33,$E33))=AB33,"",IF($K33&lt;EDATE(AB33,$E33),$K33,EDATE(AB33,$E33))),"")=$K33,$H33=1),"",IFERROR(IF(IF($K33&lt;EDATE(AB33,$E33),$K33,EDATE(AB33,$E33))=AB33,"",IF($K33&lt;EDATE(AB33,$E33),$K33,EDATE(AB33,$E33))),""))),"")</f>
        <v/>
      </c>
      <c r="AD33" s="70" t="str">
        <f>IFERROR(IF(AND($H33=1,WORKDAY.INTL($I33,NETWORKDAYS.INTL($I33,EDATE(AC33,$E34)-1,1,[1]holiday!$A$2:$A$101),1,[1]holiday!$A$2:$A$101)=$K33),"",IF(AND(IFERROR(IF(IF($K33&lt;EDATE(AC33,$E33),$K33,EDATE(AC33,$E33))=AC33,"",IF($K33&lt;EDATE(AC33,$E33),$K33,EDATE(AC33,$E33))),"")=$K33,$H33=1),"",IFERROR(IF(IF($K33&lt;EDATE(AC33,$E33),$K33,EDATE(AC33,$E33))=AC33,"",IF($K33&lt;EDATE(AC33,$E33),$K33,EDATE(AC33,$E33))),""))),"")</f>
        <v/>
      </c>
      <c r="AE33" s="70" t="str">
        <f>IFERROR(IF(AND($H33=1,WORKDAY.INTL($I33,NETWORKDAYS.INTL($I33,EDATE(AD33,$E34)-1,1,[1]holiday!$A$2:$A$101),1,[1]holiday!$A$2:$A$101)=$K33),"",IF(AND(IFERROR(IF(IF($K33&lt;EDATE(AD33,$E33),$K33,EDATE(AD33,$E33))=AD33,"",IF($K33&lt;EDATE(AD33,$E33),$K33,EDATE(AD33,$E33))),"")=$K33,$H33=1),"",IFERROR(IF(IF($K33&lt;EDATE(AD33,$E33),$K33,EDATE(AD33,$E33))=AD33,"",IF($K33&lt;EDATE(AD33,$E33),$K33,EDATE(AD33,$E33))),""))),"")</f>
        <v/>
      </c>
      <c r="AF33" s="70" t="str">
        <f>IFERROR(IF(AND($H33=1,WORKDAY.INTL($I33,NETWORKDAYS.INTL($I33,EDATE(AE33,$E34)-1,1,[1]holiday!$A$2:$A$101),1,[1]holiday!$A$2:$A$101)=$K33),"",IF(AND(IFERROR(IF(IF($K33&lt;EDATE(AE33,$E33),$K33,EDATE(AE33,$E33))=AE33,"",IF($K33&lt;EDATE(AE33,$E33),$K33,EDATE(AE33,$E33))),"")=$K33,$H33=1),"",IFERROR(IF(IF($K33&lt;EDATE(AE33,$E33),$K33,EDATE(AE33,$E33))=AE33,"",IF($K33&lt;EDATE(AE33,$E33),$K33,EDATE(AE33,$E33))),""))),"")</f>
        <v/>
      </c>
      <c r="AG33" s="70" t="str">
        <f>IFERROR(IF(AND($H33=1,WORKDAY.INTL($I33,NETWORKDAYS.INTL($I33,EDATE(AF33,$E34)-1,1,[1]holiday!$A$2:$A$101),1,[1]holiday!$A$2:$A$101)=$K33),"",IF(AND(IFERROR(IF(IF($K33&lt;EDATE(AF33,$E33),$K33,EDATE(AF33,$E33))=AF33,"",IF($K33&lt;EDATE(AF33,$E33),$K33,EDATE(AF33,$E33))),"")=$K33,$H33=1),"",IFERROR(IF(IF($K33&lt;EDATE(AF33,$E33),$K33,EDATE(AF33,$E33))=AF33,"",IF($K33&lt;EDATE(AF33,$E33),$K33,EDATE(AF33,$E33))),""))),"")</f>
        <v/>
      </c>
      <c r="AH33" s="70" t="str">
        <f>IFERROR(IF(AND($H33=1,WORKDAY.INTL($I33,NETWORKDAYS.INTL($I33,EDATE(AG33,$E34)-1,1,[1]holiday!$A$2:$A$101),1,[1]holiday!$A$2:$A$101)=$K33),"",IF(AND(IFERROR(IF(IF($K33&lt;EDATE(AG33,$E33),$K33,EDATE(AG33,$E33))=AG33,"",IF($K33&lt;EDATE(AG33,$E33),$K33,EDATE(AG33,$E33))),"")=$K33,$H33=1),"",IFERROR(IF(IF($K33&lt;EDATE(AG33,$E33),$K33,EDATE(AG33,$E33))=AG33,"",IF($K33&lt;EDATE(AG33,$E33),$K33,EDATE(AG33,$E33))),""))),"")</f>
        <v/>
      </c>
      <c r="AI33" s="70"/>
      <c r="AJ33" s="25" t="e">
        <f t="shared" si="41"/>
        <v>#REF!</v>
      </c>
      <c r="AK33" s="25" t="e">
        <f t="shared" si="42"/>
        <v>#REF!</v>
      </c>
      <c r="AL33" s="25" t="e">
        <f t="shared" si="43"/>
        <v>#REF!</v>
      </c>
      <c r="AM33" s="25" t="e">
        <f t="shared" si="44"/>
        <v>#REF!</v>
      </c>
      <c r="AN33" s="25" t="e">
        <f t="shared" si="45"/>
        <v>#REF!</v>
      </c>
      <c r="AO33" s="25" t="e">
        <f t="shared" si="46"/>
        <v>#REF!</v>
      </c>
      <c r="AP33" s="25" t="e">
        <f t="shared" si="47"/>
        <v>#REF!</v>
      </c>
      <c r="AQ33" s="25" t="e">
        <f t="shared" si="48"/>
        <v>#REF!</v>
      </c>
      <c r="AR33" s="25" t="e">
        <f t="shared" si="49"/>
        <v>#REF!</v>
      </c>
      <c r="AS33" s="25" t="e">
        <f t="shared" si="50"/>
        <v>#REF!</v>
      </c>
      <c r="AT33" s="25" t="e">
        <f t="shared" si="51"/>
        <v>#REF!</v>
      </c>
      <c r="AU33" s="25" t="e">
        <f t="shared" si="52"/>
        <v>#REF!</v>
      </c>
      <c r="AV33" s="25" t="e">
        <f t="shared" si="53"/>
        <v>#REF!</v>
      </c>
      <c r="AW33" s="106" t="e">
        <f t="shared" si="20"/>
        <v>#REF!</v>
      </c>
      <c r="AX33" s="107" t="e">
        <f t="shared" ca="1" si="21"/>
        <v>#REF!</v>
      </c>
      <c r="AY33" s="107" t="e">
        <f t="shared" ca="1" si="22"/>
        <v>#REF!</v>
      </c>
      <c r="AZ33" s="108" t="e">
        <f t="shared" ca="1" si="55"/>
        <v>#REF!</v>
      </c>
      <c r="BA33" s="25">
        <f t="shared" ca="1" si="1"/>
        <v>0</v>
      </c>
      <c r="BB33" s="25" t="e">
        <f t="shared" si="54"/>
        <v>#REF!</v>
      </c>
      <c r="BC33" s="25" t="e">
        <f t="shared" ca="1" si="24"/>
        <v>#REF!</v>
      </c>
      <c r="BD33" s="83" t="e">
        <f>PS!#REF!</f>
        <v>#REF!</v>
      </c>
      <c r="BE33" s="78" t="str">
        <f t="shared" ca="1" si="25"/>
        <v>Lần 0</v>
      </c>
      <c r="BF33" s="109" t="e">
        <f t="shared" ca="1" si="26"/>
        <v>#REF!</v>
      </c>
      <c r="BG33" s="109" t="e">
        <f t="shared" ca="1" si="27"/>
        <v>#REF!</v>
      </c>
      <c r="BH33" s="109" t="e">
        <f t="shared" ca="1" si="28"/>
        <v>#REF!</v>
      </c>
      <c r="BI33" s="109" t="e">
        <f t="shared" ca="1" si="29"/>
        <v>#REF!</v>
      </c>
      <c r="BJ33" s="109" t="e">
        <f t="shared" ca="1" si="30"/>
        <v>#REF!</v>
      </c>
      <c r="BK33" s="109" t="e">
        <f t="shared" ca="1" si="31"/>
        <v>#REF!</v>
      </c>
      <c r="BL33" s="109" t="e">
        <f t="shared" ca="1" si="32"/>
        <v>#REF!</v>
      </c>
      <c r="BM33" s="109" t="e">
        <f t="shared" ca="1" si="33"/>
        <v>#REF!</v>
      </c>
      <c r="BN33" s="109" t="e">
        <f t="shared" ca="1" si="34"/>
        <v>#REF!</v>
      </c>
      <c r="BO33" s="109" t="e">
        <f t="shared" ca="1" si="35"/>
        <v>#REF!</v>
      </c>
      <c r="BP33" s="109" t="e">
        <f t="shared" ca="1" si="36"/>
        <v>#REF!</v>
      </c>
      <c r="BQ33" s="109" t="e">
        <f t="shared" ca="1" si="37"/>
        <v>#REF!</v>
      </c>
      <c r="BR33" s="109" t="e">
        <f t="shared" ca="1" si="38"/>
        <v>#REF!</v>
      </c>
    </row>
    <row r="34" spans="1:70" ht="12.75" x14ac:dyDescent="0.2">
      <c r="A34" s="82" t="e">
        <f>PS!#REF!</f>
        <v>#REF!</v>
      </c>
      <c r="B34" s="83" t="e">
        <f>PS!#REF!</f>
        <v>#REF!</v>
      </c>
      <c r="C34" s="83" t="e">
        <f>PS!#REF!</f>
        <v>#REF!</v>
      </c>
      <c r="D34" s="83" t="e">
        <f>VLOOKUP(B34,CTV!$A$3:$D$1048576,4,0)</f>
        <v>#REF!</v>
      </c>
      <c r="E34" s="83" t="e">
        <f>VLOOKUP(B34,CTV!$A$3:$G$1048576,7,0)</f>
        <v>#REF!</v>
      </c>
      <c r="F34" s="83" t="e">
        <f>IF(ISNA(VLOOKUP(D34,CTV!$A$3:$H$1048576,8,0)),"",VLOOKUP(D34,CTV!$A$3:$H$1048576,8,0))</f>
        <v>#REF!</v>
      </c>
      <c r="G34" s="83" t="e">
        <f>VLOOKUP(B34,CTV!$A$3:$I$1048576,9,0)</f>
        <v>#REF!</v>
      </c>
      <c r="H34" s="83" t="e">
        <f>VLOOKUP(B34,CTV!$A$3:$J$1048576,10,0)</f>
        <v>#REF!</v>
      </c>
      <c r="I34" s="102" t="e">
        <f>PS!#REF!</f>
        <v>#REF!</v>
      </c>
      <c r="J34" s="83" t="e">
        <f>PS!#REF!</f>
        <v>#REF!</v>
      </c>
      <c r="K34" s="103" t="e">
        <f>PS!#REF!</f>
        <v>#REF!</v>
      </c>
      <c r="L34" s="83" t="e">
        <f t="shared" si="3"/>
        <v>#REF!</v>
      </c>
      <c r="M34" s="120" t="e">
        <f>PS!#REF!</f>
        <v>#REF!</v>
      </c>
      <c r="N34" s="83" t="e">
        <f>PS!#REF!</f>
        <v>#REF!</v>
      </c>
      <c r="O34" s="104" t="e">
        <f>PS!#REF!</f>
        <v>#REF!</v>
      </c>
      <c r="P34" s="104" t="e">
        <f t="shared" si="4"/>
        <v>#REF!</v>
      </c>
      <c r="Q34" s="104">
        <v>0</v>
      </c>
      <c r="R34" s="170" t="e">
        <f t="shared" si="5"/>
        <v>#REF!</v>
      </c>
      <c r="S34" s="130" t="e">
        <f>VLOOKUP(B34,CTV!$A$3:$K$1048576,11,0)</f>
        <v>#REF!</v>
      </c>
      <c r="T34" s="105" t="e">
        <f>IF(VLOOKUP(B34,CTV!$A$3:$E$1048576,5,0)-R34+S34&lt;0,0,VLOOKUP(B34,CTV!$A$3:$E$1048576,5,0)-R34+S34)</f>
        <v>#REF!</v>
      </c>
      <c r="U34" s="105" t="e">
        <f>IF(VLOOKUP(B34,CTV!$A$3:$F$1048576,6,0)-R34+S34&lt;0,0,VLOOKUP(B34,CTV!$A$3:$F$1048576,6,0)-R34+S34)</f>
        <v>#REF!</v>
      </c>
      <c r="V34" s="70" t="e">
        <f t="shared" si="6"/>
        <v>#REF!</v>
      </c>
      <c r="W34" s="70" t="str">
        <f>IFERROR(IF(AND($H34=1,WORKDAY.INTL($I34,NETWORKDAYS.INTL($I34,EDATE(V34,$E35)-1,1,[1]holiday!$A$2:$A$101),1,[1]holiday!$A$2:$A$101)=$K34),"",IF(AND(IFERROR(IF(IF($K34&lt;EDATE(V34,$E34),$K34,EDATE(V34,$E34))=V34,"",IF($K34&lt;EDATE(V34,$E34),$K34,EDATE(V34,$E34))),"")=$K34,$H34=1),"",IFERROR(IF(IF($K34&lt;EDATE(V34,$E34),$K34,EDATE(V34,$E34))=V34,"",IF($K34&lt;EDATE(V34,$E34),$K34,EDATE(V34,$E34))),""))),"")</f>
        <v/>
      </c>
      <c r="X34" s="70" t="str">
        <f>IFERROR(IF(AND($H34=1,WORKDAY.INTL($I34,NETWORKDAYS.INTL($I34,EDATE(W34,$E35)-1,1,[1]holiday!$A$2:$A$101),1,[1]holiday!$A$2:$A$101)=$K34),"",IF(AND(IFERROR(IF(IF($K34&lt;EDATE(W34,$E34),$K34,EDATE(W34,$E34))=W34,"",IF($K34&lt;EDATE(W34,$E34),$K34,EDATE(W34,$E34))),"")=$K34,$H34=1),"",IFERROR(IF(IF($K34&lt;EDATE(W34,$E34),$K34,EDATE(W34,$E34))=W34,"",IF($K34&lt;EDATE(W34,$E34),$K34,EDATE(W34,$E34))),""))),"")</f>
        <v/>
      </c>
      <c r="Y34" s="70" t="str">
        <f>IFERROR(IF(AND($H34=1,WORKDAY.INTL($I34,NETWORKDAYS.INTL($I34,EDATE(X34,$E35)-1,1,[1]holiday!$A$2:$A$101),1,[1]holiday!$A$2:$A$101)=$K34),"",IF(AND(IFERROR(IF(IF($K34&lt;EDATE(X34,$E34),$K34,EDATE(X34,$E34))=X34,"",IF($K34&lt;EDATE(X34,$E34),$K34,EDATE(X34,$E34))),"")=$K34,$H34=1),"",IFERROR(IF(IF($K34&lt;EDATE(X34,$E34),$K34,EDATE(X34,$E34))=X34,"",IF($K34&lt;EDATE(X34,$E34),$K34,EDATE(X34,$E34))),""))),"")</f>
        <v/>
      </c>
      <c r="Z34" s="70" t="str">
        <f>IFERROR(IF(AND($H34=1,WORKDAY.INTL($I34,NETWORKDAYS.INTL($I34,EDATE(Y34,$E35)-1,1,[1]holiday!$A$2:$A$101),1,[1]holiday!$A$2:$A$101)=$K34),"",IF(AND(IFERROR(IF(IF($K34&lt;EDATE(Y34,$E34),$K34,EDATE(Y34,$E34))=Y34,"",IF($K34&lt;EDATE(Y34,$E34),$K34,EDATE(Y34,$E34))),"")=$K34,$H34=1),"",IFERROR(IF(IF($K34&lt;EDATE(Y34,$E34),$K34,EDATE(Y34,$E34))=Y34,"",IF($K34&lt;EDATE(Y34,$E34),$K34,EDATE(Y34,$E34))),""))),"")</f>
        <v/>
      </c>
      <c r="AA34" s="70" t="str">
        <f>IFERROR(IF(AND($H34=1,WORKDAY.INTL($I34,NETWORKDAYS.INTL($I34,EDATE(Z34,$E35)-1,1,[1]holiday!$A$2:$A$101),1,[1]holiday!$A$2:$A$101)=$K34),"",IF(AND(IFERROR(IF(IF($K34&lt;EDATE(Z34,$E34),$K34,EDATE(Z34,$E34))=Z34,"",IF($K34&lt;EDATE(Z34,$E34),$K34,EDATE(Z34,$E34))),"")=$K34,$H34=1),"",IFERROR(IF(IF($K34&lt;EDATE(Z34,$E34),$K34,EDATE(Z34,$E34))=Z34,"",IF($K34&lt;EDATE(Z34,$E34),$K34,EDATE(Z34,$E34))),""))),"")</f>
        <v/>
      </c>
      <c r="AB34" s="70" t="str">
        <f>IFERROR(IF(AND($H34=1,WORKDAY.INTL($I34,NETWORKDAYS.INTL($I34,EDATE(AA34,$E35)-1,1,[1]holiday!$A$2:$A$101),1,[1]holiday!$A$2:$A$101)=$K34),"",IF(AND(IFERROR(IF(IF($K34&lt;EDATE(AA34,$E34),$K34,EDATE(AA34,$E34))=AA34,"",IF($K34&lt;EDATE(AA34,$E34),$K34,EDATE(AA34,$E34))),"")=$K34,$H34=1),"",IFERROR(IF(IF($K34&lt;EDATE(AA34,$E34),$K34,EDATE(AA34,$E34))=AA34,"",IF($K34&lt;EDATE(AA34,$E34),$K34,EDATE(AA34,$E34))),""))),"")</f>
        <v/>
      </c>
      <c r="AC34" s="70" t="str">
        <f>IFERROR(IF(AND($H34=1,WORKDAY.INTL($I34,NETWORKDAYS.INTL($I34,EDATE(AB34,$E35)-1,1,[1]holiday!$A$2:$A$101),1,[1]holiday!$A$2:$A$101)=$K34),"",IF(AND(IFERROR(IF(IF($K34&lt;EDATE(AB34,$E34),$K34,EDATE(AB34,$E34))=AB34,"",IF($K34&lt;EDATE(AB34,$E34),$K34,EDATE(AB34,$E34))),"")=$K34,$H34=1),"",IFERROR(IF(IF($K34&lt;EDATE(AB34,$E34),$K34,EDATE(AB34,$E34))=AB34,"",IF($K34&lt;EDATE(AB34,$E34),$K34,EDATE(AB34,$E34))),""))),"")</f>
        <v/>
      </c>
      <c r="AD34" s="70" t="str">
        <f>IFERROR(IF(AND($H34=1,WORKDAY.INTL($I34,NETWORKDAYS.INTL($I34,EDATE(AC34,$E35)-1,1,[1]holiday!$A$2:$A$101),1,[1]holiday!$A$2:$A$101)=$K34),"",IF(AND(IFERROR(IF(IF($K34&lt;EDATE(AC34,$E34),$K34,EDATE(AC34,$E34))=AC34,"",IF($K34&lt;EDATE(AC34,$E34),$K34,EDATE(AC34,$E34))),"")=$K34,$H34=1),"",IFERROR(IF(IF($K34&lt;EDATE(AC34,$E34),$K34,EDATE(AC34,$E34))=AC34,"",IF($K34&lt;EDATE(AC34,$E34),$K34,EDATE(AC34,$E34))),""))),"")</f>
        <v/>
      </c>
      <c r="AE34" s="70" t="str">
        <f>IFERROR(IF(AND($H34=1,WORKDAY.INTL($I34,NETWORKDAYS.INTL($I34,EDATE(AD34,$E35)-1,1,[1]holiday!$A$2:$A$101),1,[1]holiday!$A$2:$A$101)=$K34),"",IF(AND(IFERROR(IF(IF($K34&lt;EDATE(AD34,$E34),$K34,EDATE(AD34,$E34))=AD34,"",IF($K34&lt;EDATE(AD34,$E34),$K34,EDATE(AD34,$E34))),"")=$K34,$H34=1),"",IFERROR(IF(IF($K34&lt;EDATE(AD34,$E34),$K34,EDATE(AD34,$E34))=AD34,"",IF($K34&lt;EDATE(AD34,$E34),$K34,EDATE(AD34,$E34))),""))),"")</f>
        <v/>
      </c>
      <c r="AF34" s="70" t="str">
        <f>IFERROR(IF(AND($H34=1,WORKDAY.INTL($I34,NETWORKDAYS.INTL($I34,EDATE(AE34,$E35)-1,1,[1]holiday!$A$2:$A$101),1,[1]holiday!$A$2:$A$101)=$K34),"",IF(AND(IFERROR(IF(IF($K34&lt;EDATE(AE34,$E34),$K34,EDATE(AE34,$E34))=AE34,"",IF($K34&lt;EDATE(AE34,$E34),$K34,EDATE(AE34,$E34))),"")=$K34,$H34=1),"",IFERROR(IF(IF($K34&lt;EDATE(AE34,$E34),$K34,EDATE(AE34,$E34))=AE34,"",IF($K34&lt;EDATE(AE34,$E34),$K34,EDATE(AE34,$E34))),""))),"")</f>
        <v/>
      </c>
      <c r="AG34" s="70" t="str">
        <f>IFERROR(IF(AND($H34=1,WORKDAY.INTL($I34,NETWORKDAYS.INTL($I34,EDATE(AF34,$E35)-1,1,[1]holiday!$A$2:$A$101),1,[1]holiday!$A$2:$A$101)=$K34),"",IF(AND(IFERROR(IF(IF($K34&lt;EDATE(AF34,$E34),$K34,EDATE(AF34,$E34))=AF34,"",IF($K34&lt;EDATE(AF34,$E34),$K34,EDATE(AF34,$E34))),"")=$K34,$H34=1),"",IFERROR(IF(IF($K34&lt;EDATE(AF34,$E34),$K34,EDATE(AF34,$E34))=AF34,"",IF($K34&lt;EDATE(AF34,$E34),$K34,EDATE(AF34,$E34))),""))),"")</f>
        <v/>
      </c>
      <c r="AH34" s="70" t="str">
        <f>IFERROR(IF(AND($H34=1,WORKDAY.INTL($I34,NETWORKDAYS.INTL($I34,EDATE(AG34,$E35)-1,1,[1]holiday!$A$2:$A$101),1,[1]holiday!$A$2:$A$101)=$K34),"",IF(AND(IFERROR(IF(IF($K34&lt;EDATE(AG34,$E34),$K34,EDATE(AG34,$E34))=AG34,"",IF($K34&lt;EDATE(AG34,$E34),$K34,EDATE(AG34,$E34))),"")=$K34,$H34=1),"",IFERROR(IF(IF($K34&lt;EDATE(AG34,$E34),$K34,EDATE(AG34,$E34))=AG34,"",IF($K34&lt;EDATE(AG34,$E34),$K34,EDATE(AG34,$E34))),""))),"")</f>
        <v/>
      </c>
      <c r="AI34" s="70"/>
      <c r="AJ34" s="25" t="e">
        <f t="shared" si="41"/>
        <v>#REF!</v>
      </c>
      <c r="AK34" s="25" t="e">
        <f t="shared" si="42"/>
        <v>#REF!</v>
      </c>
      <c r="AL34" s="25" t="e">
        <f t="shared" si="43"/>
        <v>#REF!</v>
      </c>
      <c r="AM34" s="25" t="e">
        <f t="shared" si="44"/>
        <v>#REF!</v>
      </c>
      <c r="AN34" s="25" t="e">
        <f t="shared" si="45"/>
        <v>#REF!</v>
      </c>
      <c r="AO34" s="25" t="e">
        <f t="shared" si="46"/>
        <v>#REF!</v>
      </c>
      <c r="AP34" s="25" t="e">
        <f t="shared" si="47"/>
        <v>#REF!</v>
      </c>
      <c r="AQ34" s="25" t="e">
        <f t="shared" si="48"/>
        <v>#REF!</v>
      </c>
      <c r="AR34" s="25" t="e">
        <f t="shared" si="49"/>
        <v>#REF!</v>
      </c>
      <c r="AS34" s="25" t="e">
        <f t="shared" si="50"/>
        <v>#REF!</v>
      </c>
      <c r="AT34" s="25" t="e">
        <f t="shared" si="51"/>
        <v>#REF!</v>
      </c>
      <c r="AU34" s="25" t="e">
        <f t="shared" si="52"/>
        <v>#REF!</v>
      </c>
      <c r="AV34" s="25" t="e">
        <f t="shared" si="53"/>
        <v>#REF!</v>
      </c>
      <c r="AW34" s="106">
        <v>42600</v>
      </c>
      <c r="AX34" s="107" t="e">
        <f t="shared" ca="1" si="21"/>
        <v>#REF!</v>
      </c>
      <c r="AY34" s="107" t="e">
        <f t="shared" ca="1" si="22"/>
        <v>#REF!</v>
      </c>
      <c r="BA34" s="25">
        <f t="shared" ca="1" si="1"/>
        <v>0</v>
      </c>
      <c r="BB34" s="25" t="e">
        <f>ROUND((EDATE(I34,2)-I34)*$P34*$T34/100/360,0)+ROUND((AW34-I34)*$Q34*$U34/100/360,0)</f>
        <v>#REF!</v>
      </c>
      <c r="BC34" s="25" t="e">
        <f t="shared" ca="1" si="24"/>
        <v>#REF!</v>
      </c>
      <c r="BD34" s="83" t="e">
        <f>PS!#REF!</f>
        <v>#REF!</v>
      </c>
      <c r="BE34" s="78" t="str">
        <f t="shared" ca="1" si="25"/>
        <v>Lần 0</v>
      </c>
      <c r="BF34" s="109" t="e">
        <f t="shared" ca="1" si="26"/>
        <v>#REF!</v>
      </c>
      <c r="BG34" s="109" t="e">
        <f t="shared" ca="1" si="27"/>
        <v>#REF!</v>
      </c>
      <c r="BH34" s="109" t="e">
        <f t="shared" ca="1" si="28"/>
        <v>#REF!</v>
      </c>
      <c r="BI34" s="109" t="e">
        <f t="shared" ca="1" si="29"/>
        <v>#REF!</v>
      </c>
      <c r="BJ34" s="109" t="e">
        <f t="shared" ca="1" si="30"/>
        <v>#REF!</v>
      </c>
      <c r="BK34" s="109" t="e">
        <f t="shared" ca="1" si="31"/>
        <v>#REF!</v>
      </c>
      <c r="BL34" s="109" t="e">
        <f t="shared" ca="1" si="32"/>
        <v>#REF!</v>
      </c>
      <c r="BM34" s="109" t="e">
        <f t="shared" ca="1" si="33"/>
        <v>#REF!</v>
      </c>
      <c r="BN34" s="109" t="e">
        <f t="shared" ca="1" si="34"/>
        <v>#REF!</v>
      </c>
      <c r="BO34" s="109" t="e">
        <f t="shared" ca="1" si="35"/>
        <v>#REF!</v>
      </c>
      <c r="BP34" s="109" t="e">
        <f t="shared" ca="1" si="36"/>
        <v>#REF!</v>
      </c>
      <c r="BQ34" s="109" t="e">
        <f t="shared" ca="1" si="37"/>
        <v>#REF!</v>
      </c>
      <c r="BR34" s="109" t="e">
        <f t="shared" ca="1" si="38"/>
        <v>#REF!</v>
      </c>
    </row>
    <row r="35" spans="1:70" ht="12.75" x14ac:dyDescent="0.2">
      <c r="A35" s="82" t="e">
        <f>PS!#REF!</f>
        <v>#REF!</v>
      </c>
      <c r="B35" s="83" t="e">
        <f>PS!#REF!</f>
        <v>#REF!</v>
      </c>
      <c r="C35" s="83" t="e">
        <f>PS!#REF!</f>
        <v>#REF!</v>
      </c>
      <c r="D35" s="83" t="e">
        <f>VLOOKUP(B35,CTV!$A$3:$D$1048576,4,0)</f>
        <v>#REF!</v>
      </c>
      <c r="E35" s="83" t="e">
        <f>VLOOKUP(B35,CTV!$A$3:$G$1048576,7,0)</f>
        <v>#REF!</v>
      </c>
      <c r="F35" s="83" t="e">
        <f>IF(ISNA(VLOOKUP(D35,CTV!$A$3:$H$1048576,8,0)),"",VLOOKUP(D35,CTV!$A$3:$H$1048576,8,0))</f>
        <v>#REF!</v>
      </c>
      <c r="G35" s="83" t="e">
        <f>VLOOKUP(B35,CTV!$A$3:$I$1048576,9,0)</f>
        <v>#REF!</v>
      </c>
      <c r="H35" s="83" t="e">
        <f>VLOOKUP(B35,CTV!$A$3:$J$1048576,10,0)</f>
        <v>#REF!</v>
      </c>
      <c r="I35" s="102" t="e">
        <f>PS!#REF!</f>
        <v>#REF!</v>
      </c>
      <c r="J35" s="83" t="e">
        <f>PS!#REF!</f>
        <v>#REF!</v>
      </c>
      <c r="K35" s="103" t="e">
        <f>PS!#REF!</f>
        <v>#REF!</v>
      </c>
      <c r="L35" s="83" t="e">
        <f t="shared" si="3"/>
        <v>#REF!</v>
      </c>
      <c r="M35" s="120" t="e">
        <f>PS!#REF!</f>
        <v>#REF!</v>
      </c>
      <c r="N35" s="83" t="e">
        <f>PS!#REF!</f>
        <v>#REF!</v>
      </c>
      <c r="O35" s="104" t="e">
        <f>PS!#REF!</f>
        <v>#REF!</v>
      </c>
      <c r="P35" s="104" t="e">
        <f t="shared" si="4"/>
        <v>#REF!</v>
      </c>
      <c r="Q35" s="104">
        <v>0</v>
      </c>
      <c r="R35" s="170" t="e">
        <f t="shared" si="5"/>
        <v>#REF!</v>
      </c>
      <c r="S35" s="130" t="e">
        <f>VLOOKUP(B35,CTV!$A$3:$K$1048576,11,0)</f>
        <v>#REF!</v>
      </c>
      <c r="T35" s="105" t="e">
        <f>IF(VLOOKUP(B35,CTV!$A$3:$E$1048576,5,0)-R35+S35&lt;0,0,VLOOKUP(B35,CTV!$A$3:$E$1048576,5,0)-R35+S35)</f>
        <v>#REF!</v>
      </c>
      <c r="U35" s="105" t="e">
        <f>IF(VLOOKUP(B35,CTV!$A$3:$F$1048576,6,0)-R35+S35&lt;0,0,VLOOKUP(B35,CTV!$A$3:$F$1048576,6,0)-R35+S35)</f>
        <v>#REF!</v>
      </c>
      <c r="V35" s="70" t="e">
        <f t="shared" si="6"/>
        <v>#REF!</v>
      </c>
      <c r="W35" s="70" t="str">
        <f>IFERROR(IF(AND($H35=1,WORKDAY.INTL($I35,NETWORKDAYS.INTL($I35,EDATE(V35,$E36)-1,1,[1]holiday!$A$2:$A$101),1,[1]holiday!$A$2:$A$101)=$K35),"",IF(AND(IFERROR(IF(IF($K35&lt;EDATE(V35,$E35),$K35,EDATE(V35,$E35))=V35,"",IF($K35&lt;EDATE(V35,$E35),$K35,EDATE(V35,$E35))),"")=$K35,$H35=1),"",IFERROR(IF(IF($K35&lt;EDATE(V35,$E35),$K35,EDATE(V35,$E35))=V35,"",IF($K35&lt;EDATE(V35,$E35),$K35,EDATE(V35,$E35))),""))),"")</f>
        <v/>
      </c>
      <c r="X35" s="70" t="str">
        <f>IFERROR(IF(AND($H35=1,WORKDAY.INTL($I35,NETWORKDAYS.INTL($I35,EDATE(W35,$E36)-1,1,[1]holiday!$A$2:$A$101),1,[1]holiday!$A$2:$A$101)=$K35),"",IF(AND(IFERROR(IF(IF($K35&lt;EDATE(W35,$E35),$K35,EDATE(W35,$E35))=W35,"",IF($K35&lt;EDATE(W35,$E35),$K35,EDATE(W35,$E35))),"")=$K35,$H35=1),"",IFERROR(IF(IF($K35&lt;EDATE(W35,$E35),$K35,EDATE(W35,$E35))=W35,"",IF($K35&lt;EDATE(W35,$E35),$K35,EDATE(W35,$E35))),""))),"")</f>
        <v/>
      </c>
      <c r="Y35" s="70" t="str">
        <f>IFERROR(IF(AND($H35=1,WORKDAY.INTL($I35,NETWORKDAYS.INTL($I35,EDATE(X35,$E36)-1,1,[1]holiday!$A$2:$A$101),1,[1]holiday!$A$2:$A$101)=$K35),"",IF(AND(IFERROR(IF(IF($K35&lt;EDATE(X35,$E35),$K35,EDATE(X35,$E35))=X35,"",IF($K35&lt;EDATE(X35,$E35),$K35,EDATE(X35,$E35))),"")=$K35,$H35=1),"",IFERROR(IF(IF($K35&lt;EDATE(X35,$E35),$K35,EDATE(X35,$E35))=X35,"",IF($K35&lt;EDATE(X35,$E35),$K35,EDATE(X35,$E35))),""))),"")</f>
        <v/>
      </c>
      <c r="Z35" s="70" t="str">
        <f>IFERROR(IF(AND($H35=1,WORKDAY.INTL($I35,NETWORKDAYS.INTL($I35,EDATE(Y35,$E36)-1,1,[1]holiday!$A$2:$A$101),1,[1]holiday!$A$2:$A$101)=$K35),"",IF(AND(IFERROR(IF(IF($K35&lt;EDATE(Y35,$E35),$K35,EDATE(Y35,$E35))=Y35,"",IF($K35&lt;EDATE(Y35,$E35),$K35,EDATE(Y35,$E35))),"")=$K35,$H35=1),"",IFERROR(IF(IF($K35&lt;EDATE(Y35,$E35),$K35,EDATE(Y35,$E35))=Y35,"",IF($K35&lt;EDATE(Y35,$E35),$K35,EDATE(Y35,$E35))),""))),"")</f>
        <v/>
      </c>
      <c r="AA35" s="70" t="str">
        <f>IFERROR(IF(AND($H35=1,WORKDAY.INTL($I35,NETWORKDAYS.INTL($I35,EDATE(Z35,$E36)-1,1,[1]holiday!$A$2:$A$101),1,[1]holiday!$A$2:$A$101)=$K35),"",IF(AND(IFERROR(IF(IF($K35&lt;EDATE(Z35,$E35),$K35,EDATE(Z35,$E35))=Z35,"",IF($K35&lt;EDATE(Z35,$E35),$K35,EDATE(Z35,$E35))),"")=$K35,$H35=1),"",IFERROR(IF(IF($K35&lt;EDATE(Z35,$E35),$K35,EDATE(Z35,$E35))=Z35,"",IF($K35&lt;EDATE(Z35,$E35),$K35,EDATE(Z35,$E35))),""))),"")</f>
        <v/>
      </c>
      <c r="AB35" s="70" t="str">
        <f>IFERROR(IF(AND($H35=1,WORKDAY.INTL($I35,NETWORKDAYS.INTL($I35,EDATE(AA35,$E36)-1,1,[1]holiday!$A$2:$A$101),1,[1]holiday!$A$2:$A$101)=$K35),"",IF(AND(IFERROR(IF(IF($K35&lt;EDATE(AA35,$E35),$K35,EDATE(AA35,$E35))=AA35,"",IF($K35&lt;EDATE(AA35,$E35),$K35,EDATE(AA35,$E35))),"")=$K35,$H35=1),"",IFERROR(IF(IF($K35&lt;EDATE(AA35,$E35),$K35,EDATE(AA35,$E35))=AA35,"",IF($K35&lt;EDATE(AA35,$E35),$K35,EDATE(AA35,$E35))),""))),"")</f>
        <v/>
      </c>
      <c r="AC35" s="70" t="str">
        <f>IFERROR(IF(AND($H35=1,WORKDAY.INTL($I35,NETWORKDAYS.INTL($I35,EDATE(AB35,$E36)-1,1,[1]holiday!$A$2:$A$101),1,[1]holiday!$A$2:$A$101)=$K35),"",IF(AND(IFERROR(IF(IF($K35&lt;EDATE(AB35,$E35),$K35,EDATE(AB35,$E35))=AB35,"",IF($K35&lt;EDATE(AB35,$E35),$K35,EDATE(AB35,$E35))),"")=$K35,$H35=1),"",IFERROR(IF(IF($K35&lt;EDATE(AB35,$E35),$K35,EDATE(AB35,$E35))=AB35,"",IF($K35&lt;EDATE(AB35,$E35),$K35,EDATE(AB35,$E35))),""))),"")</f>
        <v/>
      </c>
      <c r="AD35" s="70" t="str">
        <f>IFERROR(IF(AND($H35=1,WORKDAY.INTL($I35,NETWORKDAYS.INTL($I35,EDATE(AC35,$E36)-1,1,[1]holiday!$A$2:$A$101),1,[1]holiday!$A$2:$A$101)=$K35),"",IF(AND(IFERROR(IF(IF($K35&lt;EDATE(AC35,$E35),$K35,EDATE(AC35,$E35))=AC35,"",IF($K35&lt;EDATE(AC35,$E35),$K35,EDATE(AC35,$E35))),"")=$K35,$H35=1),"",IFERROR(IF(IF($K35&lt;EDATE(AC35,$E35),$K35,EDATE(AC35,$E35))=AC35,"",IF($K35&lt;EDATE(AC35,$E35),$K35,EDATE(AC35,$E35))),""))),"")</f>
        <v/>
      </c>
      <c r="AE35" s="70" t="str">
        <f>IFERROR(IF(AND($H35=1,WORKDAY.INTL($I35,NETWORKDAYS.INTL($I35,EDATE(AD35,$E36)-1,1,[1]holiday!$A$2:$A$101),1,[1]holiday!$A$2:$A$101)=$K35),"",IF(AND(IFERROR(IF(IF($K35&lt;EDATE(AD35,$E35),$K35,EDATE(AD35,$E35))=AD35,"",IF($K35&lt;EDATE(AD35,$E35),$K35,EDATE(AD35,$E35))),"")=$K35,$H35=1),"",IFERROR(IF(IF($K35&lt;EDATE(AD35,$E35),$K35,EDATE(AD35,$E35))=AD35,"",IF($K35&lt;EDATE(AD35,$E35),$K35,EDATE(AD35,$E35))),""))),"")</f>
        <v/>
      </c>
      <c r="AF35" s="70" t="str">
        <f>IFERROR(IF(AND($H35=1,WORKDAY.INTL($I35,NETWORKDAYS.INTL($I35,EDATE(AE35,$E36)-1,1,[1]holiday!$A$2:$A$101),1,[1]holiday!$A$2:$A$101)=$K35),"",IF(AND(IFERROR(IF(IF($K35&lt;EDATE(AE35,$E35),$K35,EDATE(AE35,$E35))=AE35,"",IF($K35&lt;EDATE(AE35,$E35),$K35,EDATE(AE35,$E35))),"")=$K35,$H35=1),"",IFERROR(IF(IF($K35&lt;EDATE(AE35,$E35),$K35,EDATE(AE35,$E35))=AE35,"",IF($K35&lt;EDATE(AE35,$E35),$K35,EDATE(AE35,$E35))),""))),"")</f>
        <v/>
      </c>
      <c r="AG35" s="70" t="str">
        <f>IFERROR(IF(AND($H35=1,WORKDAY.INTL($I35,NETWORKDAYS.INTL($I35,EDATE(AF35,$E36)-1,1,[1]holiday!$A$2:$A$101),1,[1]holiday!$A$2:$A$101)=$K35),"",IF(AND(IFERROR(IF(IF($K35&lt;EDATE(AF35,$E35),$K35,EDATE(AF35,$E35))=AF35,"",IF($K35&lt;EDATE(AF35,$E35),$K35,EDATE(AF35,$E35))),"")=$K35,$H35=1),"",IFERROR(IF(IF($K35&lt;EDATE(AF35,$E35),$K35,EDATE(AF35,$E35))=AF35,"",IF($K35&lt;EDATE(AF35,$E35),$K35,EDATE(AF35,$E35))),""))),"")</f>
        <v/>
      </c>
      <c r="AH35" s="70" t="str">
        <f>IFERROR(IF(AND($H35=1,WORKDAY.INTL($I35,NETWORKDAYS.INTL($I35,EDATE(AG35,$E36)-1,1,[1]holiday!$A$2:$A$101),1,[1]holiday!$A$2:$A$101)=$K35),"",IF(AND(IFERROR(IF(IF($K35&lt;EDATE(AG35,$E35),$K35,EDATE(AG35,$E35))=AG35,"",IF($K35&lt;EDATE(AG35,$E35),$K35,EDATE(AG35,$E35))),"")=$K35,$H35=1),"",IFERROR(IF(IF($K35&lt;EDATE(AG35,$E35),$K35,EDATE(AG35,$E35))=AG35,"",IF($K35&lt;EDATE(AG35,$E35),$K35,EDATE(AG35,$E35))),""))),"")</f>
        <v/>
      </c>
      <c r="AI35" s="70"/>
      <c r="AJ35" s="25" t="e">
        <f t="shared" si="41"/>
        <v>#REF!</v>
      </c>
      <c r="AK35" s="25" t="e">
        <f t="shared" si="42"/>
        <v>#REF!</v>
      </c>
      <c r="AL35" s="25" t="e">
        <f t="shared" si="43"/>
        <v>#REF!</v>
      </c>
      <c r="AM35" s="25" t="e">
        <f t="shared" si="44"/>
        <v>#REF!</v>
      </c>
      <c r="AN35" s="25" t="e">
        <f t="shared" si="45"/>
        <v>#REF!</v>
      </c>
      <c r="AO35" s="25" t="e">
        <f t="shared" si="46"/>
        <v>#REF!</v>
      </c>
      <c r="AP35" s="25" t="e">
        <f t="shared" si="47"/>
        <v>#REF!</v>
      </c>
      <c r="AQ35" s="25" t="e">
        <f t="shared" si="48"/>
        <v>#REF!</v>
      </c>
      <c r="AR35" s="25" t="e">
        <f t="shared" si="49"/>
        <v>#REF!</v>
      </c>
      <c r="AS35" s="25" t="e">
        <f t="shared" si="50"/>
        <v>#REF!</v>
      </c>
      <c r="AT35" s="25" t="e">
        <f t="shared" si="51"/>
        <v>#REF!</v>
      </c>
      <c r="AU35" s="25" t="e">
        <f t="shared" si="52"/>
        <v>#REF!</v>
      </c>
      <c r="AV35" s="25" t="e">
        <f t="shared" si="53"/>
        <v>#REF!</v>
      </c>
      <c r="AW35" s="106" t="e">
        <f t="shared" si="20"/>
        <v>#REF!</v>
      </c>
      <c r="AX35" s="107" t="e">
        <f t="shared" ca="1" si="21"/>
        <v>#REF!</v>
      </c>
      <c r="AY35" s="107" t="e">
        <f t="shared" ca="1" si="22"/>
        <v>#REF!</v>
      </c>
      <c r="AZ35" s="108" t="e">
        <f t="shared" ca="1" si="55"/>
        <v>#REF!</v>
      </c>
      <c r="BA35" s="25">
        <f t="shared" ca="1" si="1"/>
        <v>0</v>
      </c>
      <c r="BB35" s="25" t="e">
        <f t="shared" si="54"/>
        <v>#REF!</v>
      </c>
      <c r="BC35" s="25" t="e">
        <f t="shared" ca="1" si="24"/>
        <v>#REF!</v>
      </c>
      <c r="BD35" s="83" t="e">
        <f>PS!#REF!</f>
        <v>#REF!</v>
      </c>
      <c r="BE35" s="78" t="str">
        <f t="shared" ca="1" si="25"/>
        <v>Lần 0</v>
      </c>
      <c r="BF35" s="109" t="e">
        <f t="shared" ca="1" si="26"/>
        <v>#REF!</v>
      </c>
      <c r="BG35" s="109" t="e">
        <f t="shared" ca="1" si="27"/>
        <v>#REF!</v>
      </c>
      <c r="BH35" s="109" t="e">
        <f t="shared" ca="1" si="28"/>
        <v>#REF!</v>
      </c>
      <c r="BI35" s="109" t="e">
        <f t="shared" ca="1" si="29"/>
        <v>#REF!</v>
      </c>
      <c r="BJ35" s="109" t="e">
        <f t="shared" ca="1" si="30"/>
        <v>#REF!</v>
      </c>
      <c r="BK35" s="109" t="e">
        <f t="shared" ca="1" si="31"/>
        <v>#REF!</v>
      </c>
      <c r="BL35" s="109" t="e">
        <f t="shared" ca="1" si="32"/>
        <v>#REF!</v>
      </c>
      <c r="BM35" s="109" t="e">
        <f t="shared" ca="1" si="33"/>
        <v>#REF!</v>
      </c>
      <c r="BN35" s="109" t="e">
        <f t="shared" ca="1" si="34"/>
        <v>#REF!</v>
      </c>
      <c r="BO35" s="109" t="e">
        <f t="shared" ca="1" si="35"/>
        <v>#REF!</v>
      </c>
      <c r="BP35" s="109" t="e">
        <f t="shared" ca="1" si="36"/>
        <v>#REF!</v>
      </c>
      <c r="BQ35" s="109" t="e">
        <f t="shared" ca="1" si="37"/>
        <v>#REF!</v>
      </c>
      <c r="BR35" s="109" t="e">
        <f t="shared" ca="1" si="38"/>
        <v>#REF!</v>
      </c>
    </row>
    <row r="36" spans="1:70" ht="12.75" x14ac:dyDescent="0.2">
      <c r="A36" s="82" t="e">
        <f>PS!#REF!</f>
        <v>#REF!</v>
      </c>
      <c r="B36" s="83" t="e">
        <f>PS!#REF!</f>
        <v>#REF!</v>
      </c>
      <c r="C36" s="83" t="e">
        <f>PS!#REF!</f>
        <v>#REF!</v>
      </c>
      <c r="D36" s="83" t="e">
        <f>VLOOKUP(B36,CTV!$A$3:$D$1048576,4,0)</f>
        <v>#REF!</v>
      </c>
      <c r="E36" s="83" t="e">
        <f>VLOOKUP(B36,CTV!$A$3:$G$1048576,7,0)</f>
        <v>#REF!</v>
      </c>
      <c r="F36" s="83" t="e">
        <f>IF(ISNA(VLOOKUP(D36,CTV!$A$3:$H$1048576,8,0)),"",VLOOKUP(D36,CTV!$A$3:$H$1048576,8,0))</f>
        <v>#REF!</v>
      </c>
      <c r="G36" s="83" t="e">
        <f>VLOOKUP(B36,CTV!$A$3:$I$1048576,9,0)</f>
        <v>#REF!</v>
      </c>
      <c r="H36" s="83" t="e">
        <f>VLOOKUP(B36,CTV!$A$3:$J$1048576,10,0)</f>
        <v>#REF!</v>
      </c>
      <c r="I36" s="102" t="e">
        <f>PS!#REF!</f>
        <v>#REF!</v>
      </c>
      <c r="J36" s="83" t="e">
        <f>PS!#REF!</f>
        <v>#REF!</v>
      </c>
      <c r="K36" s="103" t="e">
        <f>PS!#REF!</f>
        <v>#REF!</v>
      </c>
      <c r="L36" s="83" t="e">
        <f t="shared" si="3"/>
        <v>#REF!</v>
      </c>
      <c r="M36" s="120" t="e">
        <f>PS!#REF!</f>
        <v>#REF!</v>
      </c>
      <c r="N36" s="83" t="e">
        <f>PS!#REF!</f>
        <v>#REF!</v>
      </c>
      <c r="O36" s="104" t="e">
        <f>PS!#REF!</f>
        <v>#REF!</v>
      </c>
      <c r="P36" s="104" t="e">
        <f t="shared" si="4"/>
        <v>#REF!</v>
      </c>
      <c r="Q36" s="104">
        <v>0</v>
      </c>
      <c r="R36" s="170" t="e">
        <f t="shared" si="5"/>
        <v>#REF!</v>
      </c>
      <c r="S36" s="130" t="e">
        <f>VLOOKUP(B36,CTV!$A$3:$K$1048576,11,0)</f>
        <v>#REF!</v>
      </c>
      <c r="T36" s="105" t="e">
        <f>IF(VLOOKUP(B36,CTV!$A$3:$E$1048576,5,0)-R36+S36&lt;0,0,VLOOKUP(B36,CTV!$A$3:$E$1048576,5,0)-R36+S36)</f>
        <v>#REF!</v>
      </c>
      <c r="U36" s="105" t="e">
        <f>IF(VLOOKUP(B36,CTV!$A$3:$F$1048576,6,0)-R36+S36&lt;0,0,VLOOKUP(B36,CTV!$A$3:$F$1048576,6,0)-R36+S36)</f>
        <v>#REF!</v>
      </c>
      <c r="V36" s="70" t="e">
        <f t="shared" si="6"/>
        <v>#REF!</v>
      </c>
      <c r="W36" s="70" t="str">
        <f>IFERROR(IF(AND($H36=1,WORKDAY.INTL($I36,NETWORKDAYS.INTL($I36,EDATE(V36,$E37)-1,1,[1]holiday!$A$2:$A$101),1,[1]holiday!$A$2:$A$101)=$K36),"",IF(AND(IFERROR(IF(IF($K36&lt;EDATE(V36,$E36),$K36,EDATE(V36,$E36))=V36,"",IF($K36&lt;EDATE(V36,$E36),$K36,EDATE(V36,$E36))),"")=$K36,$H36=1),"",IFERROR(IF(IF($K36&lt;EDATE(V36,$E36),$K36,EDATE(V36,$E36))=V36,"",IF($K36&lt;EDATE(V36,$E36),$K36,EDATE(V36,$E36))),""))),"")</f>
        <v/>
      </c>
      <c r="X36" s="70" t="str">
        <f>IFERROR(IF(AND($H36=1,WORKDAY.INTL($I36,NETWORKDAYS.INTL($I36,EDATE(W36,$E37)-1,1,[1]holiday!$A$2:$A$101),1,[1]holiday!$A$2:$A$101)=$K36),"",IF(AND(IFERROR(IF(IF($K36&lt;EDATE(W36,$E36),$K36,EDATE(W36,$E36))=W36,"",IF($K36&lt;EDATE(W36,$E36),$K36,EDATE(W36,$E36))),"")=$K36,$H36=1),"",IFERROR(IF(IF($K36&lt;EDATE(W36,$E36),$K36,EDATE(W36,$E36))=W36,"",IF($K36&lt;EDATE(W36,$E36),$K36,EDATE(W36,$E36))),""))),"")</f>
        <v/>
      </c>
      <c r="Y36" s="70" t="str">
        <f>IFERROR(IF(AND($H36=1,WORKDAY.INTL($I36,NETWORKDAYS.INTL($I36,EDATE(X36,$E37)-1,1,[1]holiday!$A$2:$A$101),1,[1]holiday!$A$2:$A$101)=$K36),"",IF(AND(IFERROR(IF(IF($K36&lt;EDATE(X36,$E36),$K36,EDATE(X36,$E36))=X36,"",IF($K36&lt;EDATE(X36,$E36),$K36,EDATE(X36,$E36))),"")=$K36,$H36=1),"",IFERROR(IF(IF($K36&lt;EDATE(X36,$E36),$K36,EDATE(X36,$E36))=X36,"",IF($K36&lt;EDATE(X36,$E36),$K36,EDATE(X36,$E36))),""))),"")</f>
        <v/>
      </c>
      <c r="Z36" s="70" t="str">
        <f>IFERROR(IF(AND($H36=1,WORKDAY.INTL($I36,NETWORKDAYS.INTL($I36,EDATE(Y36,$E37)-1,1,[1]holiday!$A$2:$A$101),1,[1]holiday!$A$2:$A$101)=$K36),"",IF(AND(IFERROR(IF(IF($K36&lt;EDATE(Y36,$E36),$K36,EDATE(Y36,$E36))=Y36,"",IF($K36&lt;EDATE(Y36,$E36),$K36,EDATE(Y36,$E36))),"")=$K36,$H36=1),"",IFERROR(IF(IF($K36&lt;EDATE(Y36,$E36),$K36,EDATE(Y36,$E36))=Y36,"",IF($K36&lt;EDATE(Y36,$E36),$K36,EDATE(Y36,$E36))),""))),"")</f>
        <v/>
      </c>
      <c r="AA36" s="70" t="str">
        <f>IFERROR(IF(AND($H36=1,WORKDAY.INTL($I36,NETWORKDAYS.INTL($I36,EDATE(Z36,$E37)-1,1,[1]holiday!$A$2:$A$101),1,[1]holiday!$A$2:$A$101)=$K36),"",IF(AND(IFERROR(IF(IF($K36&lt;EDATE(Z36,$E36),$K36,EDATE(Z36,$E36))=Z36,"",IF($K36&lt;EDATE(Z36,$E36),$K36,EDATE(Z36,$E36))),"")=$K36,$H36=1),"",IFERROR(IF(IF($K36&lt;EDATE(Z36,$E36),$K36,EDATE(Z36,$E36))=Z36,"",IF($K36&lt;EDATE(Z36,$E36),$K36,EDATE(Z36,$E36))),""))),"")</f>
        <v/>
      </c>
      <c r="AB36" s="70" t="str">
        <f>IFERROR(IF(AND($H36=1,WORKDAY.INTL($I36,NETWORKDAYS.INTL($I36,EDATE(AA36,$E37)-1,1,[1]holiday!$A$2:$A$101),1,[1]holiday!$A$2:$A$101)=$K36),"",IF(AND(IFERROR(IF(IF($K36&lt;EDATE(AA36,$E36),$K36,EDATE(AA36,$E36))=AA36,"",IF($K36&lt;EDATE(AA36,$E36),$K36,EDATE(AA36,$E36))),"")=$K36,$H36=1),"",IFERROR(IF(IF($K36&lt;EDATE(AA36,$E36),$K36,EDATE(AA36,$E36))=AA36,"",IF($K36&lt;EDATE(AA36,$E36),$K36,EDATE(AA36,$E36))),""))),"")</f>
        <v/>
      </c>
      <c r="AC36" s="70" t="str">
        <f>IFERROR(IF(AND($H36=1,WORKDAY.INTL($I36,NETWORKDAYS.INTL($I36,EDATE(AB36,$E37)-1,1,[1]holiday!$A$2:$A$101),1,[1]holiday!$A$2:$A$101)=$K36),"",IF(AND(IFERROR(IF(IF($K36&lt;EDATE(AB36,$E36),$K36,EDATE(AB36,$E36))=AB36,"",IF($K36&lt;EDATE(AB36,$E36),$K36,EDATE(AB36,$E36))),"")=$K36,$H36=1),"",IFERROR(IF(IF($K36&lt;EDATE(AB36,$E36),$K36,EDATE(AB36,$E36))=AB36,"",IF($K36&lt;EDATE(AB36,$E36),$K36,EDATE(AB36,$E36))),""))),"")</f>
        <v/>
      </c>
      <c r="AD36" s="70" t="str">
        <f>IFERROR(IF(AND($H36=1,WORKDAY.INTL($I36,NETWORKDAYS.INTL($I36,EDATE(AC36,$E37)-1,1,[1]holiday!$A$2:$A$101),1,[1]holiday!$A$2:$A$101)=$K36),"",IF(AND(IFERROR(IF(IF($K36&lt;EDATE(AC36,$E36),$K36,EDATE(AC36,$E36))=AC36,"",IF($K36&lt;EDATE(AC36,$E36),$K36,EDATE(AC36,$E36))),"")=$K36,$H36=1),"",IFERROR(IF(IF($K36&lt;EDATE(AC36,$E36),$K36,EDATE(AC36,$E36))=AC36,"",IF($K36&lt;EDATE(AC36,$E36),$K36,EDATE(AC36,$E36))),""))),"")</f>
        <v/>
      </c>
      <c r="AE36" s="70" t="str">
        <f>IFERROR(IF(AND($H36=1,WORKDAY.INTL($I36,NETWORKDAYS.INTL($I36,EDATE(AD36,$E37)-1,1,[1]holiday!$A$2:$A$101),1,[1]holiday!$A$2:$A$101)=$K36),"",IF(AND(IFERROR(IF(IF($K36&lt;EDATE(AD36,$E36),$K36,EDATE(AD36,$E36))=AD36,"",IF($K36&lt;EDATE(AD36,$E36),$K36,EDATE(AD36,$E36))),"")=$K36,$H36=1),"",IFERROR(IF(IF($K36&lt;EDATE(AD36,$E36),$K36,EDATE(AD36,$E36))=AD36,"",IF($K36&lt;EDATE(AD36,$E36),$K36,EDATE(AD36,$E36))),""))),"")</f>
        <v/>
      </c>
      <c r="AF36" s="70" t="str">
        <f>IFERROR(IF(AND($H36=1,WORKDAY.INTL($I36,NETWORKDAYS.INTL($I36,EDATE(AE36,$E37)-1,1,[1]holiday!$A$2:$A$101),1,[1]holiday!$A$2:$A$101)=$K36),"",IF(AND(IFERROR(IF(IF($K36&lt;EDATE(AE36,$E36),$K36,EDATE(AE36,$E36))=AE36,"",IF($K36&lt;EDATE(AE36,$E36),$K36,EDATE(AE36,$E36))),"")=$K36,$H36=1),"",IFERROR(IF(IF($K36&lt;EDATE(AE36,$E36),$K36,EDATE(AE36,$E36))=AE36,"",IF($K36&lt;EDATE(AE36,$E36),$K36,EDATE(AE36,$E36))),""))),"")</f>
        <v/>
      </c>
      <c r="AG36" s="70" t="str">
        <f>IFERROR(IF(AND($H36=1,WORKDAY.INTL($I36,NETWORKDAYS.INTL($I36,EDATE(AF36,$E37)-1,1,[1]holiday!$A$2:$A$101),1,[1]holiday!$A$2:$A$101)=$K36),"",IF(AND(IFERROR(IF(IF($K36&lt;EDATE(AF36,$E36),$K36,EDATE(AF36,$E36))=AF36,"",IF($K36&lt;EDATE(AF36,$E36),$K36,EDATE(AF36,$E36))),"")=$K36,$H36=1),"",IFERROR(IF(IF($K36&lt;EDATE(AF36,$E36),$K36,EDATE(AF36,$E36))=AF36,"",IF($K36&lt;EDATE(AF36,$E36),$K36,EDATE(AF36,$E36))),""))),"")</f>
        <v/>
      </c>
      <c r="AH36" s="70" t="str">
        <f>IFERROR(IF(AND($H36=1,WORKDAY.INTL($I36,NETWORKDAYS.INTL($I36,EDATE(AG36,$E37)-1,1,[1]holiday!$A$2:$A$101),1,[1]holiday!$A$2:$A$101)=$K36),"",IF(AND(IFERROR(IF(IF($K36&lt;EDATE(AG36,$E36),$K36,EDATE(AG36,$E36))=AG36,"",IF($K36&lt;EDATE(AG36,$E36),$K36,EDATE(AG36,$E36))),"")=$K36,$H36=1),"",IFERROR(IF(IF($K36&lt;EDATE(AG36,$E36),$K36,EDATE(AG36,$E36))=AG36,"",IF($K36&lt;EDATE(AG36,$E36),$K36,EDATE(AG36,$E36))),""))),"")</f>
        <v/>
      </c>
      <c r="AI36" s="70"/>
      <c r="AJ36" s="25" t="e">
        <f t="shared" si="41"/>
        <v>#REF!</v>
      </c>
      <c r="AK36" s="25" t="e">
        <f t="shared" si="42"/>
        <v>#REF!</v>
      </c>
      <c r="AL36" s="25" t="e">
        <f t="shared" si="43"/>
        <v>#REF!</v>
      </c>
      <c r="AM36" s="25" t="e">
        <f t="shared" si="44"/>
        <v>#REF!</v>
      </c>
      <c r="AN36" s="25" t="e">
        <f t="shared" si="45"/>
        <v>#REF!</v>
      </c>
      <c r="AO36" s="25" t="e">
        <f t="shared" si="46"/>
        <v>#REF!</v>
      </c>
      <c r="AP36" s="25" t="e">
        <f t="shared" si="47"/>
        <v>#REF!</v>
      </c>
      <c r="AQ36" s="25" t="e">
        <f t="shared" si="48"/>
        <v>#REF!</v>
      </c>
      <c r="AR36" s="25" t="e">
        <f t="shared" si="49"/>
        <v>#REF!</v>
      </c>
      <c r="AS36" s="25" t="e">
        <f t="shared" si="50"/>
        <v>#REF!</v>
      </c>
      <c r="AT36" s="25" t="e">
        <f t="shared" si="51"/>
        <v>#REF!</v>
      </c>
      <c r="AU36" s="25" t="e">
        <f t="shared" si="52"/>
        <v>#REF!</v>
      </c>
      <c r="AV36" s="25" t="e">
        <f t="shared" si="53"/>
        <v>#REF!</v>
      </c>
      <c r="AW36" s="106" t="e">
        <f t="shared" si="20"/>
        <v>#REF!</v>
      </c>
      <c r="AX36" s="107" t="e">
        <f t="shared" ca="1" si="21"/>
        <v>#REF!</v>
      </c>
      <c r="AY36" s="107" t="e">
        <f t="shared" ca="1" si="22"/>
        <v>#REF!</v>
      </c>
      <c r="AZ36" s="108" t="e">
        <f t="shared" ca="1" si="55"/>
        <v>#REF!</v>
      </c>
      <c r="BA36" s="25">
        <f t="shared" ca="1" si="1"/>
        <v>0</v>
      </c>
      <c r="BB36" s="25" t="e">
        <f t="shared" si="54"/>
        <v>#REF!</v>
      </c>
      <c r="BC36" s="25" t="e">
        <f t="shared" ca="1" si="24"/>
        <v>#REF!</v>
      </c>
      <c r="BD36" s="83" t="e">
        <f>PS!#REF!</f>
        <v>#REF!</v>
      </c>
      <c r="BE36" s="78" t="str">
        <f t="shared" ca="1" si="25"/>
        <v>Lần 0</v>
      </c>
      <c r="BF36" s="109" t="e">
        <f t="shared" ca="1" si="26"/>
        <v>#REF!</v>
      </c>
      <c r="BG36" s="109" t="e">
        <f t="shared" ca="1" si="27"/>
        <v>#REF!</v>
      </c>
      <c r="BH36" s="109" t="e">
        <f t="shared" ca="1" si="28"/>
        <v>#REF!</v>
      </c>
      <c r="BI36" s="109" t="e">
        <f t="shared" ca="1" si="29"/>
        <v>#REF!</v>
      </c>
      <c r="BJ36" s="109" t="e">
        <f t="shared" ca="1" si="30"/>
        <v>#REF!</v>
      </c>
      <c r="BK36" s="109" t="e">
        <f t="shared" ca="1" si="31"/>
        <v>#REF!</v>
      </c>
      <c r="BL36" s="109" t="e">
        <f t="shared" ca="1" si="32"/>
        <v>#REF!</v>
      </c>
      <c r="BM36" s="109" t="e">
        <f t="shared" ca="1" si="33"/>
        <v>#REF!</v>
      </c>
      <c r="BN36" s="109" t="e">
        <f t="shared" ca="1" si="34"/>
        <v>#REF!</v>
      </c>
      <c r="BO36" s="109" t="e">
        <f t="shared" ca="1" si="35"/>
        <v>#REF!</v>
      </c>
      <c r="BP36" s="109" t="e">
        <f t="shared" ca="1" si="36"/>
        <v>#REF!</v>
      </c>
      <c r="BQ36" s="109" t="e">
        <f t="shared" ca="1" si="37"/>
        <v>#REF!</v>
      </c>
      <c r="BR36" s="109" t="e">
        <f t="shared" ca="1" si="38"/>
        <v>#REF!</v>
      </c>
    </row>
    <row r="37" spans="1:70" ht="12.75" x14ac:dyDescent="0.2">
      <c r="A37" s="82" t="e">
        <f>PS!#REF!</f>
        <v>#REF!</v>
      </c>
      <c r="B37" s="83" t="e">
        <f>PS!#REF!</f>
        <v>#REF!</v>
      </c>
      <c r="C37" s="83" t="e">
        <f>PS!#REF!</f>
        <v>#REF!</v>
      </c>
      <c r="D37" s="83" t="e">
        <f>VLOOKUP(B37,CTV!$A$3:$D$1048576,4,0)</f>
        <v>#REF!</v>
      </c>
      <c r="E37" s="83" t="e">
        <f>VLOOKUP(B37,CTV!$A$3:$G$1048576,7,0)</f>
        <v>#REF!</v>
      </c>
      <c r="F37" s="83" t="e">
        <f>IF(ISNA(VLOOKUP(D37,CTV!$A$3:$H$1048576,8,0)),"",VLOOKUP(D37,CTV!$A$3:$H$1048576,8,0))</f>
        <v>#REF!</v>
      </c>
      <c r="G37" s="83" t="e">
        <f>VLOOKUP(B37,CTV!$A$3:$I$1048576,9,0)</f>
        <v>#REF!</v>
      </c>
      <c r="H37" s="83" t="e">
        <f>VLOOKUP(B37,CTV!$A$3:$J$1048576,10,0)</f>
        <v>#REF!</v>
      </c>
      <c r="I37" s="102" t="e">
        <f>PS!#REF!</f>
        <v>#REF!</v>
      </c>
      <c r="J37" s="83" t="e">
        <f>PS!#REF!</f>
        <v>#REF!</v>
      </c>
      <c r="K37" s="103" t="e">
        <f>PS!#REF!</f>
        <v>#REF!</v>
      </c>
      <c r="L37" s="83" t="e">
        <f t="shared" si="3"/>
        <v>#REF!</v>
      </c>
      <c r="M37" s="120" t="e">
        <f>PS!#REF!</f>
        <v>#REF!</v>
      </c>
      <c r="N37" s="83" t="e">
        <f>PS!#REF!</f>
        <v>#REF!</v>
      </c>
      <c r="O37" s="104" t="e">
        <f>PS!#REF!</f>
        <v>#REF!</v>
      </c>
      <c r="P37" s="104" t="e">
        <f t="shared" si="4"/>
        <v>#REF!</v>
      </c>
      <c r="Q37" s="104">
        <v>0</v>
      </c>
      <c r="R37" s="170" t="e">
        <f t="shared" si="5"/>
        <v>#REF!</v>
      </c>
      <c r="S37" s="130" t="e">
        <f>VLOOKUP(B37,CTV!$A$3:$K$1048576,11,0)</f>
        <v>#REF!</v>
      </c>
      <c r="T37" s="105" t="e">
        <f>IF(VLOOKUP(B37,CTV!$A$3:$E$1048576,5,0)-R37+S37&lt;0,0,VLOOKUP(B37,CTV!$A$3:$E$1048576,5,0)-R37+S37)</f>
        <v>#REF!</v>
      </c>
      <c r="U37" s="105" t="e">
        <f>IF(VLOOKUP(B37,CTV!$A$3:$F$1048576,6,0)-R37+S37&lt;0,0,VLOOKUP(B37,CTV!$A$3:$F$1048576,6,0)-R37+S37)</f>
        <v>#REF!</v>
      </c>
      <c r="V37" s="70" t="e">
        <f t="shared" si="6"/>
        <v>#REF!</v>
      </c>
      <c r="W37" s="70" t="str">
        <f>IFERROR(IF(AND($H37=1,WORKDAY.INTL($I37,NETWORKDAYS.INTL($I37,EDATE(V37,$E38)-1,1,[1]holiday!$A$2:$A$101),1,[1]holiday!$A$2:$A$101)=$K37),"",IF(AND(IFERROR(IF(IF($K37&lt;EDATE(V37,$E37),$K37,EDATE(V37,$E37))=V37,"",IF($K37&lt;EDATE(V37,$E37),$K37,EDATE(V37,$E37))),"")=$K37,$H37=1),"",IFERROR(IF(IF($K37&lt;EDATE(V37,$E37),$K37,EDATE(V37,$E37))=V37,"",IF($K37&lt;EDATE(V37,$E37),$K37,EDATE(V37,$E37))),""))),"")</f>
        <v/>
      </c>
      <c r="X37" s="70" t="str">
        <f>IFERROR(IF(AND($H37=1,WORKDAY.INTL($I37,NETWORKDAYS.INTL($I37,EDATE(W37,$E38)-1,1,[1]holiday!$A$2:$A$101),1,[1]holiday!$A$2:$A$101)=$K37),"",IF(AND(IFERROR(IF(IF($K37&lt;EDATE(W37,$E37),$K37,EDATE(W37,$E37))=W37,"",IF($K37&lt;EDATE(W37,$E37),$K37,EDATE(W37,$E37))),"")=$K37,$H37=1),"",IFERROR(IF(IF($K37&lt;EDATE(W37,$E37),$K37,EDATE(W37,$E37))=W37,"",IF($K37&lt;EDATE(W37,$E37),$K37,EDATE(W37,$E37))),""))),"")</f>
        <v/>
      </c>
      <c r="Y37" s="70" t="str">
        <f>IFERROR(IF(AND($H37=1,WORKDAY.INTL($I37,NETWORKDAYS.INTL($I37,EDATE(X37,$E38)-1,1,[1]holiday!$A$2:$A$101),1,[1]holiday!$A$2:$A$101)=$K37),"",IF(AND(IFERROR(IF(IF($K37&lt;EDATE(X37,$E37),$K37,EDATE(X37,$E37))=X37,"",IF($K37&lt;EDATE(X37,$E37),$K37,EDATE(X37,$E37))),"")=$K37,$H37=1),"",IFERROR(IF(IF($K37&lt;EDATE(X37,$E37),$K37,EDATE(X37,$E37))=X37,"",IF($K37&lt;EDATE(X37,$E37),$K37,EDATE(X37,$E37))),""))),"")</f>
        <v/>
      </c>
      <c r="Z37" s="70" t="str">
        <f>IFERROR(IF(AND($H37=1,WORKDAY.INTL($I37,NETWORKDAYS.INTL($I37,EDATE(Y37,$E38)-1,1,[1]holiday!$A$2:$A$101),1,[1]holiday!$A$2:$A$101)=$K37),"",IF(AND(IFERROR(IF(IF($K37&lt;EDATE(Y37,$E37),$K37,EDATE(Y37,$E37))=Y37,"",IF($K37&lt;EDATE(Y37,$E37),$K37,EDATE(Y37,$E37))),"")=$K37,$H37=1),"",IFERROR(IF(IF($K37&lt;EDATE(Y37,$E37),$K37,EDATE(Y37,$E37))=Y37,"",IF($K37&lt;EDATE(Y37,$E37),$K37,EDATE(Y37,$E37))),""))),"")</f>
        <v/>
      </c>
      <c r="AA37" s="70" t="str">
        <f>IFERROR(IF(AND($H37=1,WORKDAY.INTL($I37,NETWORKDAYS.INTL($I37,EDATE(Z37,$E38)-1,1,[1]holiday!$A$2:$A$101),1,[1]holiday!$A$2:$A$101)=$K37),"",IF(AND(IFERROR(IF(IF($K37&lt;EDATE(Z37,$E37),$K37,EDATE(Z37,$E37))=Z37,"",IF($K37&lt;EDATE(Z37,$E37),$K37,EDATE(Z37,$E37))),"")=$K37,$H37=1),"",IFERROR(IF(IF($K37&lt;EDATE(Z37,$E37),$K37,EDATE(Z37,$E37))=Z37,"",IF($K37&lt;EDATE(Z37,$E37),$K37,EDATE(Z37,$E37))),""))),"")</f>
        <v/>
      </c>
      <c r="AB37" s="70" t="str">
        <f>IFERROR(IF(AND($H37=1,WORKDAY.INTL($I37,NETWORKDAYS.INTL($I37,EDATE(AA37,$E38)-1,1,[1]holiday!$A$2:$A$101),1,[1]holiday!$A$2:$A$101)=$K37),"",IF(AND(IFERROR(IF(IF($K37&lt;EDATE(AA37,$E37),$K37,EDATE(AA37,$E37))=AA37,"",IF($K37&lt;EDATE(AA37,$E37),$K37,EDATE(AA37,$E37))),"")=$K37,$H37=1),"",IFERROR(IF(IF($K37&lt;EDATE(AA37,$E37),$K37,EDATE(AA37,$E37))=AA37,"",IF($K37&lt;EDATE(AA37,$E37),$K37,EDATE(AA37,$E37))),""))),"")</f>
        <v/>
      </c>
      <c r="AC37" s="70" t="str">
        <f>IFERROR(IF(AND($H37=1,WORKDAY.INTL($I37,NETWORKDAYS.INTL($I37,EDATE(AB37,$E38)-1,1,[1]holiday!$A$2:$A$101),1,[1]holiday!$A$2:$A$101)=$K37),"",IF(AND(IFERROR(IF(IF($K37&lt;EDATE(AB37,$E37),$K37,EDATE(AB37,$E37))=AB37,"",IF($K37&lt;EDATE(AB37,$E37),$K37,EDATE(AB37,$E37))),"")=$K37,$H37=1),"",IFERROR(IF(IF($K37&lt;EDATE(AB37,$E37),$K37,EDATE(AB37,$E37))=AB37,"",IF($K37&lt;EDATE(AB37,$E37),$K37,EDATE(AB37,$E37))),""))),"")</f>
        <v/>
      </c>
      <c r="AD37" s="70" t="str">
        <f>IFERROR(IF(AND($H37=1,WORKDAY.INTL($I37,NETWORKDAYS.INTL($I37,EDATE(AC37,$E38)-1,1,[1]holiday!$A$2:$A$101),1,[1]holiday!$A$2:$A$101)=$K37),"",IF(AND(IFERROR(IF(IF($K37&lt;EDATE(AC37,$E37),$K37,EDATE(AC37,$E37))=AC37,"",IF($K37&lt;EDATE(AC37,$E37),$K37,EDATE(AC37,$E37))),"")=$K37,$H37=1),"",IFERROR(IF(IF($K37&lt;EDATE(AC37,$E37),$K37,EDATE(AC37,$E37))=AC37,"",IF($K37&lt;EDATE(AC37,$E37),$K37,EDATE(AC37,$E37))),""))),"")</f>
        <v/>
      </c>
      <c r="AE37" s="70" t="str">
        <f>IFERROR(IF(AND($H37=1,WORKDAY.INTL($I37,NETWORKDAYS.INTL($I37,EDATE(AD37,$E38)-1,1,[1]holiday!$A$2:$A$101),1,[1]holiday!$A$2:$A$101)=$K37),"",IF(AND(IFERROR(IF(IF($K37&lt;EDATE(AD37,$E37),$K37,EDATE(AD37,$E37))=AD37,"",IF($K37&lt;EDATE(AD37,$E37),$K37,EDATE(AD37,$E37))),"")=$K37,$H37=1),"",IFERROR(IF(IF($K37&lt;EDATE(AD37,$E37),$K37,EDATE(AD37,$E37))=AD37,"",IF($K37&lt;EDATE(AD37,$E37),$K37,EDATE(AD37,$E37))),""))),"")</f>
        <v/>
      </c>
      <c r="AF37" s="70" t="str">
        <f>IFERROR(IF(AND($H37=1,WORKDAY.INTL($I37,NETWORKDAYS.INTL($I37,EDATE(AE37,$E38)-1,1,[1]holiday!$A$2:$A$101),1,[1]holiday!$A$2:$A$101)=$K37),"",IF(AND(IFERROR(IF(IF($K37&lt;EDATE(AE37,$E37),$K37,EDATE(AE37,$E37))=AE37,"",IF($K37&lt;EDATE(AE37,$E37),$K37,EDATE(AE37,$E37))),"")=$K37,$H37=1),"",IFERROR(IF(IF($K37&lt;EDATE(AE37,$E37),$K37,EDATE(AE37,$E37))=AE37,"",IF($K37&lt;EDATE(AE37,$E37),$K37,EDATE(AE37,$E37))),""))),"")</f>
        <v/>
      </c>
      <c r="AG37" s="70" t="str">
        <f>IFERROR(IF(AND($H37=1,WORKDAY.INTL($I37,NETWORKDAYS.INTL($I37,EDATE(AF37,$E38)-1,1,[1]holiday!$A$2:$A$101),1,[1]holiday!$A$2:$A$101)=$K37),"",IF(AND(IFERROR(IF(IF($K37&lt;EDATE(AF37,$E37),$K37,EDATE(AF37,$E37))=AF37,"",IF($K37&lt;EDATE(AF37,$E37),$K37,EDATE(AF37,$E37))),"")=$K37,$H37=1),"",IFERROR(IF(IF($K37&lt;EDATE(AF37,$E37),$K37,EDATE(AF37,$E37))=AF37,"",IF($K37&lt;EDATE(AF37,$E37),$K37,EDATE(AF37,$E37))),""))),"")</f>
        <v/>
      </c>
      <c r="AH37" s="70" t="str">
        <f>IFERROR(IF(AND($H37=1,WORKDAY.INTL($I37,NETWORKDAYS.INTL($I37,EDATE(AG37,$E38)-1,1,[1]holiday!$A$2:$A$101),1,[1]holiday!$A$2:$A$101)=$K37),"",IF(AND(IFERROR(IF(IF($K37&lt;EDATE(AG37,$E37),$K37,EDATE(AG37,$E37))=AG37,"",IF($K37&lt;EDATE(AG37,$E37),$K37,EDATE(AG37,$E37))),"")=$K37,$H37=1),"",IFERROR(IF(IF($K37&lt;EDATE(AG37,$E37),$K37,EDATE(AG37,$E37))=AG37,"",IF($K37&lt;EDATE(AG37,$E37),$K37,EDATE(AG37,$E37))),""))),"")</f>
        <v/>
      </c>
      <c r="AI37" s="70"/>
      <c r="AJ37" s="25" t="e">
        <f t="shared" si="41"/>
        <v>#REF!</v>
      </c>
      <c r="AK37" s="25" t="e">
        <f t="shared" si="42"/>
        <v>#REF!</v>
      </c>
      <c r="AL37" s="25" t="e">
        <f t="shared" si="43"/>
        <v>#REF!</v>
      </c>
      <c r="AM37" s="25" t="e">
        <f t="shared" si="44"/>
        <v>#REF!</v>
      </c>
      <c r="AN37" s="25" t="e">
        <f t="shared" si="45"/>
        <v>#REF!</v>
      </c>
      <c r="AO37" s="25" t="e">
        <f t="shared" si="46"/>
        <v>#REF!</v>
      </c>
      <c r="AP37" s="25" t="e">
        <f t="shared" si="47"/>
        <v>#REF!</v>
      </c>
      <c r="AQ37" s="25" t="e">
        <f t="shared" si="48"/>
        <v>#REF!</v>
      </c>
      <c r="AR37" s="25" t="e">
        <f t="shared" si="49"/>
        <v>#REF!</v>
      </c>
      <c r="AS37" s="25" t="e">
        <f t="shared" si="50"/>
        <v>#REF!</v>
      </c>
      <c r="AT37" s="25" t="e">
        <f t="shared" si="51"/>
        <v>#REF!</v>
      </c>
      <c r="AU37" s="25" t="e">
        <f t="shared" si="52"/>
        <v>#REF!</v>
      </c>
      <c r="AV37" s="25" t="e">
        <f t="shared" si="53"/>
        <v>#REF!</v>
      </c>
      <c r="AW37" s="106" t="e">
        <f t="shared" si="20"/>
        <v>#REF!</v>
      </c>
      <c r="AX37" s="107" t="e">
        <f t="shared" ca="1" si="21"/>
        <v>#REF!</v>
      </c>
      <c r="AY37" s="107" t="e">
        <f t="shared" ca="1" si="22"/>
        <v>#REF!</v>
      </c>
      <c r="AZ37" s="108" t="e">
        <f t="shared" ca="1" si="55"/>
        <v>#REF!</v>
      </c>
      <c r="BA37" s="25">
        <f t="shared" ca="1" si="1"/>
        <v>0</v>
      </c>
      <c r="BB37" s="25" t="e">
        <f t="shared" si="54"/>
        <v>#REF!</v>
      </c>
      <c r="BC37" s="25" t="e">
        <f t="shared" ca="1" si="24"/>
        <v>#REF!</v>
      </c>
      <c r="BD37" s="83" t="e">
        <f>PS!#REF!</f>
        <v>#REF!</v>
      </c>
      <c r="BE37" s="78" t="str">
        <f t="shared" ca="1" si="25"/>
        <v>Lần 0</v>
      </c>
      <c r="BF37" s="109" t="e">
        <f t="shared" ca="1" si="26"/>
        <v>#REF!</v>
      </c>
      <c r="BG37" s="109" t="e">
        <f t="shared" ca="1" si="27"/>
        <v>#REF!</v>
      </c>
      <c r="BH37" s="109" t="e">
        <f t="shared" ca="1" si="28"/>
        <v>#REF!</v>
      </c>
      <c r="BI37" s="109" t="e">
        <f t="shared" ca="1" si="29"/>
        <v>#REF!</v>
      </c>
      <c r="BJ37" s="109" t="e">
        <f t="shared" ca="1" si="30"/>
        <v>#REF!</v>
      </c>
      <c r="BK37" s="109" t="e">
        <f t="shared" ca="1" si="31"/>
        <v>#REF!</v>
      </c>
      <c r="BL37" s="109" t="e">
        <f t="shared" ca="1" si="32"/>
        <v>#REF!</v>
      </c>
      <c r="BM37" s="109" t="e">
        <f t="shared" ca="1" si="33"/>
        <v>#REF!</v>
      </c>
      <c r="BN37" s="109" t="e">
        <f t="shared" ca="1" si="34"/>
        <v>#REF!</v>
      </c>
      <c r="BO37" s="109" t="e">
        <f t="shared" ca="1" si="35"/>
        <v>#REF!</v>
      </c>
      <c r="BP37" s="109" t="e">
        <f t="shared" ca="1" si="36"/>
        <v>#REF!</v>
      </c>
      <c r="BQ37" s="109" t="e">
        <f t="shared" ca="1" si="37"/>
        <v>#REF!</v>
      </c>
      <c r="BR37" s="109" t="e">
        <f t="shared" ca="1" si="38"/>
        <v>#REF!</v>
      </c>
    </row>
    <row r="38" spans="1:70" ht="12.75" x14ac:dyDescent="0.2">
      <c r="A38" s="82" t="e">
        <f>PS!#REF!</f>
        <v>#REF!</v>
      </c>
      <c r="B38" s="83" t="e">
        <f>PS!#REF!</f>
        <v>#REF!</v>
      </c>
      <c r="C38" s="83" t="e">
        <f>PS!#REF!</f>
        <v>#REF!</v>
      </c>
      <c r="D38" s="83" t="e">
        <f>VLOOKUP(B38,CTV!$A$3:$D$1048576,4,0)</f>
        <v>#REF!</v>
      </c>
      <c r="E38" s="83" t="e">
        <f>VLOOKUP(B38,CTV!$A$3:$G$1048576,7,0)</f>
        <v>#REF!</v>
      </c>
      <c r="F38" s="83" t="e">
        <f>IF(ISNA(VLOOKUP(D38,CTV!$A$3:$H$1048576,8,0)),"",VLOOKUP(D38,CTV!$A$3:$H$1048576,8,0))</f>
        <v>#REF!</v>
      </c>
      <c r="G38" s="83" t="e">
        <f>VLOOKUP(B38,CTV!$A$3:$I$1048576,9,0)</f>
        <v>#REF!</v>
      </c>
      <c r="H38" s="83" t="e">
        <f>VLOOKUP(B38,CTV!$A$3:$J$1048576,10,0)</f>
        <v>#REF!</v>
      </c>
      <c r="I38" s="102" t="e">
        <f>PS!#REF!</f>
        <v>#REF!</v>
      </c>
      <c r="J38" s="83" t="e">
        <f>PS!#REF!</f>
        <v>#REF!</v>
      </c>
      <c r="K38" s="103" t="e">
        <f>PS!#REF!</f>
        <v>#REF!</v>
      </c>
      <c r="L38" s="83" t="e">
        <f t="shared" si="3"/>
        <v>#REF!</v>
      </c>
      <c r="M38" s="120" t="e">
        <f>PS!#REF!</f>
        <v>#REF!</v>
      </c>
      <c r="N38" s="83" t="e">
        <f>PS!#REF!</f>
        <v>#REF!</v>
      </c>
      <c r="O38" s="104" t="e">
        <f>PS!#REF!</f>
        <v>#REF!</v>
      </c>
      <c r="P38" s="104" t="e">
        <f t="shared" si="4"/>
        <v>#REF!</v>
      </c>
      <c r="Q38" s="104">
        <v>0</v>
      </c>
      <c r="R38" s="170" t="e">
        <f t="shared" si="5"/>
        <v>#REF!</v>
      </c>
      <c r="S38" s="130" t="e">
        <f>VLOOKUP(B38,CTV!$A$3:$K$1048576,11,0)</f>
        <v>#REF!</v>
      </c>
      <c r="T38" s="105" t="e">
        <f>IF(VLOOKUP(B38,CTV!$A$3:$E$1048576,5,0)-R38+S38&lt;0,0,VLOOKUP(B38,CTV!$A$3:$E$1048576,5,0)-R38+S38)</f>
        <v>#REF!</v>
      </c>
      <c r="U38" s="105" t="e">
        <f>IF(VLOOKUP(B38,CTV!$A$3:$F$1048576,6,0)-R38+S38&lt;0,0,VLOOKUP(B38,CTV!$A$3:$F$1048576,6,0)-R38+S38)</f>
        <v>#REF!</v>
      </c>
      <c r="V38" s="70" t="e">
        <f t="shared" si="6"/>
        <v>#REF!</v>
      </c>
      <c r="W38" s="70" t="str">
        <f>IFERROR(IF(AND($H38=1,WORKDAY.INTL($I38,NETWORKDAYS.INTL($I38,EDATE(V38,$E39)-1,1,[1]holiday!$A$2:$A$101),1,[1]holiday!$A$2:$A$101)=$K38),"",IF(AND(IFERROR(IF(IF($K38&lt;EDATE(V38,$E38),$K38,EDATE(V38,$E38))=V38,"",IF($K38&lt;EDATE(V38,$E38),$K38,EDATE(V38,$E38))),"")=$K38,$H38=1),"",IFERROR(IF(IF($K38&lt;EDATE(V38,$E38),$K38,EDATE(V38,$E38))=V38,"",IF($K38&lt;EDATE(V38,$E38),$K38,EDATE(V38,$E38))),""))),"")</f>
        <v/>
      </c>
      <c r="X38" s="70" t="str">
        <f>IFERROR(IF(AND($H38=1,WORKDAY.INTL($I38,NETWORKDAYS.INTL($I38,EDATE(W38,$E39)-1,1,[1]holiday!$A$2:$A$101),1,[1]holiday!$A$2:$A$101)=$K38),"",IF(AND(IFERROR(IF(IF($K38&lt;EDATE(W38,$E38),$K38,EDATE(W38,$E38))=W38,"",IF($K38&lt;EDATE(W38,$E38),$K38,EDATE(W38,$E38))),"")=$K38,$H38=1),"",IFERROR(IF(IF($K38&lt;EDATE(W38,$E38),$K38,EDATE(W38,$E38))=W38,"",IF($K38&lt;EDATE(W38,$E38),$K38,EDATE(W38,$E38))),""))),"")</f>
        <v/>
      </c>
      <c r="Y38" s="70" t="str">
        <f>IFERROR(IF(AND($H38=1,WORKDAY.INTL($I38,NETWORKDAYS.INTL($I38,EDATE(X38,$E39)-1,1,[1]holiday!$A$2:$A$101),1,[1]holiday!$A$2:$A$101)=$K38),"",IF(AND(IFERROR(IF(IF($K38&lt;EDATE(X38,$E38),$K38,EDATE(X38,$E38))=X38,"",IF($K38&lt;EDATE(X38,$E38),$K38,EDATE(X38,$E38))),"")=$K38,$H38=1),"",IFERROR(IF(IF($K38&lt;EDATE(X38,$E38),$K38,EDATE(X38,$E38))=X38,"",IF($K38&lt;EDATE(X38,$E38),$K38,EDATE(X38,$E38))),""))),"")</f>
        <v/>
      </c>
      <c r="Z38" s="70" t="str">
        <f>IFERROR(IF(AND($H38=1,WORKDAY.INTL($I38,NETWORKDAYS.INTL($I38,EDATE(Y38,$E39)-1,1,[1]holiday!$A$2:$A$101),1,[1]holiday!$A$2:$A$101)=$K38),"",IF(AND(IFERROR(IF(IF($K38&lt;EDATE(Y38,$E38),$K38,EDATE(Y38,$E38))=Y38,"",IF($K38&lt;EDATE(Y38,$E38),$K38,EDATE(Y38,$E38))),"")=$K38,$H38=1),"",IFERROR(IF(IF($K38&lt;EDATE(Y38,$E38),$K38,EDATE(Y38,$E38))=Y38,"",IF($K38&lt;EDATE(Y38,$E38),$K38,EDATE(Y38,$E38))),""))),"")</f>
        <v/>
      </c>
      <c r="AA38" s="70" t="str">
        <f>IFERROR(IF(AND($H38=1,WORKDAY.INTL($I38,NETWORKDAYS.INTL($I38,EDATE(Z38,$E39)-1,1,[1]holiday!$A$2:$A$101),1,[1]holiday!$A$2:$A$101)=$K38),"",IF(AND(IFERROR(IF(IF($K38&lt;EDATE(Z38,$E38),$K38,EDATE(Z38,$E38))=Z38,"",IF($K38&lt;EDATE(Z38,$E38),$K38,EDATE(Z38,$E38))),"")=$K38,$H38=1),"",IFERROR(IF(IF($K38&lt;EDATE(Z38,$E38),$K38,EDATE(Z38,$E38))=Z38,"",IF($K38&lt;EDATE(Z38,$E38),$K38,EDATE(Z38,$E38))),""))),"")</f>
        <v/>
      </c>
      <c r="AB38" s="70" t="str">
        <f>IFERROR(IF(AND($H38=1,WORKDAY.INTL($I38,NETWORKDAYS.INTL($I38,EDATE(AA38,$E39)-1,1,[1]holiday!$A$2:$A$101),1,[1]holiday!$A$2:$A$101)=$K38),"",IF(AND(IFERROR(IF(IF($K38&lt;EDATE(AA38,$E38),$K38,EDATE(AA38,$E38))=AA38,"",IF($K38&lt;EDATE(AA38,$E38),$K38,EDATE(AA38,$E38))),"")=$K38,$H38=1),"",IFERROR(IF(IF($K38&lt;EDATE(AA38,$E38),$K38,EDATE(AA38,$E38))=AA38,"",IF($K38&lt;EDATE(AA38,$E38),$K38,EDATE(AA38,$E38))),""))),"")</f>
        <v/>
      </c>
      <c r="AC38" s="70" t="str">
        <f>IFERROR(IF(AND($H38=1,WORKDAY.INTL($I38,NETWORKDAYS.INTL($I38,EDATE(AB38,$E39)-1,1,[1]holiday!$A$2:$A$101),1,[1]holiday!$A$2:$A$101)=$K38),"",IF(AND(IFERROR(IF(IF($K38&lt;EDATE(AB38,$E38),$K38,EDATE(AB38,$E38))=AB38,"",IF($K38&lt;EDATE(AB38,$E38),$K38,EDATE(AB38,$E38))),"")=$K38,$H38=1),"",IFERROR(IF(IF($K38&lt;EDATE(AB38,$E38),$K38,EDATE(AB38,$E38))=AB38,"",IF($K38&lt;EDATE(AB38,$E38),$K38,EDATE(AB38,$E38))),""))),"")</f>
        <v/>
      </c>
      <c r="AD38" s="70" t="str">
        <f>IFERROR(IF(AND($H38=1,WORKDAY.INTL($I38,NETWORKDAYS.INTL($I38,EDATE(AC38,$E39)-1,1,[1]holiday!$A$2:$A$101),1,[1]holiday!$A$2:$A$101)=$K38),"",IF(AND(IFERROR(IF(IF($K38&lt;EDATE(AC38,$E38),$K38,EDATE(AC38,$E38))=AC38,"",IF($K38&lt;EDATE(AC38,$E38),$K38,EDATE(AC38,$E38))),"")=$K38,$H38=1),"",IFERROR(IF(IF($K38&lt;EDATE(AC38,$E38),$K38,EDATE(AC38,$E38))=AC38,"",IF($K38&lt;EDATE(AC38,$E38),$K38,EDATE(AC38,$E38))),""))),"")</f>
        <v/>
      </c>
      <c r="AE38" s="70" t="str">
        <f>IFERROR(IF(AND($H38=1,WORKDAY.INTL($I38,NETWORKDAYS.INTL($I38,EDATE(AD38,$E39)-1,1,[1]holiday!$A$2:$A$101),1,[1]holiday!$A$2:$A$101)=$K38),"",IF(AND(IFERROR(IF(IF($K38&lt;EDATE(AD38,$E38),$K38,EDATE(AD38,$E38))=AD38,"",IF($K38&lt;EDATE(AD38,$E38),$K38,EDATE(AD38,$E38))),"")=$K38,$H38=1),"",IFERROR(IF(IF($K38&lt;EDATE(AD38,$E38),$K38,EDATE(AD38,$E38))=AD38,"",IF($K38&lt;EDATE(AD38,$E38),$K38,EDATE(AD38,$E38))),""))),"")</f>
        <v/>
      </c>
      <c r="AF38" s="70" t="str">
        <f>IFERROR(IF(AND($H38=1,WORKDAY.INTL($I38,NETWORKDAYS.INTL($I38,EDATE(AE38,$E39)-1,1,[1]holiday!$A$2:$A$101),1,[1]holiday!$A$2:$A$101)=$K38),"",IF(AND(IFERROR(IF(IF($K38&lt;EDATE(AE38,$E38),$K38,EDATE(AE38,$E38))=AE38,"",IF($K38&lt;EDATE(AE38,$E38),$K38,EDATE(AE38,$E38))),"")=$K38,$H38=1),"",IFERROR(IF(IF($K38&lt;EDATE(AE38,$E38),$K38,EDATE(AE38,$E38))=AE38,"",IF($K38&lt;EDATE(AE38,$E38),$K38,EDATE(AE38,$E38))),""))),"")</f>
        <v/>
      </c>
      <c r="AG38" s="70" t="str">
        <f>IFERROR(IF(AND($H38=1,WORKDAY.INTL($I38,NETWORKDAYS.INTL($I38,EDATE(AF38,$E39)-1,1,[1]holiday!$A$2:$A$101),1,[1]holiday!$A$2:$A$101)=$K38),"",IF(AND(IFERROR(IF(IF($K38&lt;EDATE(AF38,$E38),$K38,EDATE(AF38,$E38))=AF38,"",IF($K38&lt;EDATE(AF38,$E38),$K38,EDATE(AF38,$E38))),"")=$K38,$H38=1),"",IFERROR(IF(IF($K38&lt;EDATE(AF38,$E38),$K38,EDATE(AF38,$E38))=AF38,"",IF($K38&lt;EDATE(AF38,$E38),$K38,EDATE(AF38,$E38))),""))),"")</f>
        <v/>
      </c>
      <c r="AH38" s="70" t="str">
        <f>IFERROR(IF(AND($H38=1,WORKDAY.INTL($I38,NETWORKDAYS.INTL($I38,EDATE(AG38,$E39)-1,1,[1]holiday!$A$2:$A$101),1,[1]holiday!$A$2:$A$101)=$K38),"",IF(AND(IFERROR(IF(IF($K38&lt;EDATE(AG38,$E38),$K38,EDATE(AG38,$E38))=AG38,"",IF($K38&lt;EDATE(AG38,$E38),$K38,EDATE(AG38,$E38))),"")=$K38,$H38=1),"",IFERROR(IF(IF($K38&lt;EDATE(AG38,$E38),$K38,EDATE(AG38,$E38))=AG38,"",IF($K38&lt;EDATE(AG38,$E38),$K38,EDATE(AG38,$E38))),""))),"")</f>
        <v/>
      </c>
      <c r="AI38" s="70"/>
      <c r="AJ38" s="25" t="e">
        <f t="shared" si="41"/>
        <v>#REF!</v>
      </c>
      <c r="AK38" s="25" t="e">
        <f t="shared" si="42"/>
        <v>#REF!</v>
      </c>
      <c r="AL38" s="25" t="e">
        <f t="shared" si="43"/>
        <v>#REF!</v>
      </c>
      <c r="AM38" s="25" t="e">
        <f t="shared" si="44"/>
        <v>#REF!</v>
      </c>
      <c r="AN38" s="25" t="e">
        <f t="shared" si="45"/>
        <v>#REF!</v>
      </c>
      <c r="AO38" s="25" t="e">
        <f t="shared" si="46"/>
        <v>#REF!</v>
      </c>
      <c r="AP38" s="25" t="e">
        <f t="shared" si="47"/>
        <v>#REF!</v>
      </c>
      <c r="AQ38" s="25" t="e">
        <f t="shared" si="48"/>
        <v>#REF!</v>
      </c>
      <c r="AR38" s="25" t="e">
        <f t="shared" si="49"/>
        <v>#REF!</v>
      </c>
      <c r="AS38" s="25" t="e">
        <f t="shared" si="50"/>
        <v>#REF!</v>
      </c>
      <c r="AT38" s="25" t="e">
        <f t="shared" si="51"/>
        <v>#REF!</v>
      </c>
      <c r="AU38" s="25" t="e">
        <f t="shared" si="52"/>
        <v>#REF!</v>
      </c>
      <c r="AV38" s="25" t="e">
        <f t="shared" si="53"/>
        <v>#REF!</v>
      </c>
      <c r="AW38" s="106" t="e">
        <f t="shared" si="20"/>
        <v>#REF!</v>
      </c>
      <c r="AX38" s="107" t="e">
        <f t="shared" ca="1" si="21"/>
        <v>#REF!</v>
      </c>
      <c r="AY38" s="107" t="e">
        <f t="shared" ca="1" si="22"/>
        <v>#REF!</v>
      </c>
      <c r="AZ38" s="108" t="e">
        <f t="shared" ca="1" si="55"/>
        <v>#REF!</v>
      </c>
      <c r="BA38" s="25">
        <f t="shared" ca="1" si="1"/>
        <v>0</v>
      </c>
      <c r="BB38" s="25" t="e">
        <f t="shared" si="54"/>
        <v>#REF!</v>
      </c>
      <c r="BC38" s="25" t="e">
        <f t="shared" ca="1" si="24"/>
        <v>#REF!</v>
      </c>
      <c r="BD38" s="83" t="e">
        <f>PS!#REF!</f>
        <v>#REF!</v>
      </c>
      <c r="BE38" s="78" t="str">
        <f t="shared" ca="1" si="25"/>
        <v>Lần 0</v>
      </c>
      <c r="BF38" s="109" t="e">
        <f t="shared" ca="1" si="26"/>
        <v>#REF!</v>
      </c>
      <c r="BG38" s="109" t="e">
        <f t="shared" ca="1" si="27"/>
        <v>#REF!</v>
      </c>
      <c r="BH38" s="109" t="e">
        <f t="shared" ca="1" si="28"/>
        <v>#REF!</v>
      </c>
      <c r="BI38" s="109" t="e">
        <f t="shared" ca="1" si="29"/>
        <v>#REF!</v>
      </c>
      <c r="BJ38" s="109" t="e">
        <f t="shared" ca="1" si="30"/>
        <v>#REF!</v>
      </c>
      <c r="BK38" s="109" t="e">
        <f t="shared" ca="1" si="31"/>
        <v>#REF!</v>
      </c>
      <c r="BL38" s="109" t="e">
        <f t="shared" ca="1" si="32"/>
        <v>#REF!</v>
      </c>
      <c r="BM38" s="109" t="e">
        <f t="shared" ca="1" si="33"/>
        <v>#REF!</v>
      </c>
      <c r="BN38" s="109" t="e">
        <f t="shared" ca="1" si="34"/>
        <v>#REF!</v>
      </c>
      <c r="BO38" s="109" t="e">
        <f t="shared" ca="1" si="35"/>
        <v>#REF!</v>
      </c>
      <c r="BP38" s="109" t="e">
        <f t="shared" ca="1" si="36"/>
        <v>#REF!</v>
      </c>
      <c r="BQ38" s="109" t="e">
        <f t="shared" ca="1" si="37"/>
        <v>#REF!</v>
      </c>
      <c r="BR38" s="109" t="e">
        <f t="shared" ca="1" si="38"/>
        <v>#REF!</v>
      </c>
    </row>
    <row r="39" spans="1:70" ht="12.75" x14ac:dyDescent="0.2">
      <c r="A39" s="82" t="e">
        <f>PS!#REF!</f>
        <v>#REF!</v>
      </c>
      <c r="B39" s="83" t="e">
        <f>PS!#REF!</f>
        <v>#REF!</v>
      </c>
      <c r="C39" s="83" t="e">
        <f>PS!#REF!</f>
        <v>#REF!</v>
      </c>
      <c r="D39" s="83" t="e">
        <f>VLOOKUP(B39,CTV!$A$3:$D$1048576,4,0)</f>
        <v>#REF!</v>
      </c>
      <c r="E39" s="83" t="e">
        <f>VLOOKUP(B39,CTV!$A$3:$G$1048576,7,0)</f>
        <v>#REF!</v>
      </c>
      <c r="F39" s="83" t="e">
        <f>IF(ISNA(VLOOKUP(D39,CTV!$A$3:$H$1048576,8,0)),"",VLOOKUP(D39,CTV!$A$3:$H$1048576,8,0))</f>
        <v>#REF!</v>
      </c>
      <c r="G39" s="83" t="e">
        <f>VLOOKUP(B39,CTV!$A$3:$I$1048576,9,0)</f>
        <v>#REF!</v>
      </c>
      <c r="H39" s="83" t="e">
        <f>VLOOKUP(B39,CTV!$A$3:$J$1048576,10,0)</f>
        <v>#REF!</v>
      </c>
      <c r="I39" s="102" t="e">
        <f>PS!#REF!</f>
        <v>#REF!</v>
      </c>
      <c r="J39" s="83" t="e">
        <f>PS!#REF!</f>
        <v>#REF!</v>
      </c>
      <c r="K39" s="103" t="e">
        <f>PS!#REF!</f>
        <v>#REF!</v>
      </c>
      <c r="L39" s="83" t="e">
        <f t="shared" si="3"/>
        <v>#REF!</v>
      </c>
      <c r="M39" s="120" t="e">
        <f>PS!#REF!</f>
        <v>#REF!</v>
      </c>
      <c r="N39" s="83" t="e">
        <f>PS!#REF!</f>
        <v>#REF!</v>
      </c>
      <c r="O39" s="104" t="e">
        <f>PS!#REF!</f>
        <v>#REF!</v>
      </c>
      <c r="P39" s="104" t="e">
        <f t="shared" si="4"/>
        <v>#REF!</v>
      </c>
      <c r="Q39" s="104">
        <v>0</v>
      </c>
      <c r="R39" s="170" t="e">
        <f t="shared" si="5"/>
        <v>#REF!</v>
      </c>
      <c r="S39" s="130" t="e">
        <f>VLOOKUP(B39,CTV!$A$3:$K$1048576,11,0)</f>
        <v>#REF!</v>
      </c>
      <c r="T39" s="105" t="e">
        <f>IF(VLOOKUP(B39,CTV!$A$3:$E$1048576,5,0)-R39+S39&lt;0,0,VLOOKUP(B39,CTV!$A$3:$E$1048576,5,0)-R39+S39)</f>
        <v>#REF!</v>
      </c>
      <c r="U39" s="105" t="e">
        <f>IF(VLOOKUP(B39,CTV!$A$3:$F$1048576,6,0)-R39+S39&lt;0,0,VLOOKUP(B39,CTV!$A$3:$F$1048576,6,0)-R39+S39)</f>
        <v>#REF!</v>
      </c>
      <c r="V39" s="70" t="e">
        <f t="shared" si="6"/>
        <v>#REF!</v>
      </c>
      <c r="W39" s="70" t="str">
        <f>IFERROR(IF(AND($H39=1,WORKDAY.INTL($I39,NETWORKDAYS.INTL($I39,EDATE(V39,$E40)-1,1,[1]holiday!$A$2:$A$101),1,[1]holiday!$A$2:$A$101)=$K39),"",IF(AND(IFERROR(IF(IF($K39&lt;EDATE(V39,$E39),$K39,EDATE(V39,$E39))=V39,"",IF($K39&lt;EDATE(V39,$E39),$K39,EDATE(V39,$E39))),"")=$K39,$H39=1),"",IFERROR(IF(IF($K39&lt;EDATE(V39,$E39),$K39,EDATE(V39,$E39))=V39,"",IF($K39&lt;EDATE(V39,$E39),$K39,EDATE(V39,$E39))),""))),"")</f>
        <v/>
      </c>
      <c r="X39" s="70" t="str">
        <f>IFERROR(IF(AND($H39=1,WORKDAY.INTL($I39,NETWORKDAYS.INTL($I39,EDATE(W39,$E40)-1,1,[1]holiday!$A$2:$A$101),1,[1]holiday!$A$2:$A$101)=$K39),"",IF(AND(IFERROR(IF(IF($K39&lt;EDATE(W39,$E39),$K39,EDATE(W39,$E39))=W39,"",IF($K39&lt;EDATE(W39,$E39),$K39,EDATE(W39,$E39))),"")=$K39,$H39=1),"",IFERROR(IF(IF($K39&lt;EDATE(W39,$E39),$K39,EDATE(W39,$E39))=W39,"",IF($K39&lt;EDATE(W39,$E39),$K39,EDATE(W39,$E39))),""))),"")</f>
        <v/>
      </c>
      <c r="Y39" s="70" t="str">
        <f>IFERROR(IF(AND($H39=1,WORKDAY.INTL($I39,NETWORKDAYS.INTL($I39,EDATE(X39,$E40)-1,1,[1]holiday!$A$2:$A$101),1,[1]holiday!$A$2:$A$101)=$K39),"",IF(AND(IFERROR(IF(IF($K39&lt;EDATE(X39,$E39),$K39,EDATE(X39,$E39))=X39,"",IF($K39&lt;EDATE(X39,$E39),$K39,EDATE(X39,$E39))),"")=$K39,$H39=1),"",IFERROR(IF(IF($K39&lt;EDATE(X39,$E39),$K39,EDATE(X39,$E39))=X39,"",IF($K39&lt;EDATE(X39,$E39),$K39,EDATE(X39,$E39))),""))),"")</f>
        <v/>
      </c>
      <c r="Z39" s="70" t="str">
        <f>IFERROR(IF(AND($H39=1,WORKDAY.INTL($I39,NETWORKDAYS.INTL($I39,EDATE(Y39,$E40)-1,1,[1]holiday!$A$2:$A$101),1,[1]holiday!$A$2:$A$101)=$K39),"",IF(AND(IFERROR(IF(IF($K39&lt;EDATE(Y39,$E39),$K39,EDATE(Y39,$E39))=Y39,"",IF($K39&lt;EDATE(Y39,$E39),$K39,EDATE(Y39,$E39))),"")=$K39,$H39=1),"",IFERROR(IF(IF($K39&lt;EDATE(Y39,$E39),$K39,EDATE(Y39,$E39))=Y39,"",IF($K39&lt;EDATE(Y39,$E39),$K39,EDATE(Y39,$E39))),""))),"")</f>
        <v/>
      </c>
      <c r="AA39" s="70" t="str">
        <f>IFERROR(IF(AND($H39=1,WORKDAY.INTL($I39,NETWORKDAYS.INTL($I39,EDATE(Z39,$E40)-1,1,[1]holiday!$A$2:$A$101),1,[1]holiday!$A$2:$A$101)=$K39),"",IF(AND(IFERROR(IF(IF($K39&lt;EDATE(Z39,$E39),$K39,EDATE(Z39,$E39))=Z39,"",IF($K39&lt;EDATE(Z39,$E39),$K39,EDATE(Z39,$E39))),"")=$K39,$H39=1),"",IFERROR(IF(IF($K39&lt;EDATE(Z39,$E39),$K39,EDATE(Z39,$E39))=Z39,"",IF($K39&lt;EDATE(Z39,$E39),$K39,EDATE(Z39,$E39))),""))),"")</f>
        <v/>
      </c>
      <c r="AB39" s="70" t="str">
        <f>IFERROR(IF(AND($H39=1,WORKDAY.INTL($I39,NETWORKDAYS.INTL($I39,EDATE(AA39,$E40)-1,1,[1]holiday!$A$2:$A$101),1,[1]holiday!$A$2:$A$101)=$K39),"",IF(AND(IFERROR(IF(IF($K39&lt;EDATE(AA39,$E39),$K39,EDATE(AA39,$E39))=AA39,"",IF($K39&lt;EDATE(AA39,$E39),$K39,EDATE(AA39,$E39))),"")=$K39,$H39=1),"",IFERROR(IF(IF($K39&lt;EDATE(AA39,$E39),$K39,EDATE(AA39,$E39))=AA39,"",IF($K39&lt;EDATE(AA39,$E39),$K39,EDATE(AA39,$E39))),""))),"")</f>
        <v/>
      </c>
      <c r="AC39" s="70" t="str">
        <f>IFERROR(IF(AND($H39=1,WORKDAY.INTL($I39,NETWORKDAYS.INTL($I39,EDATE(AB39,$E40)-1,1,[1]holiday!$A$2:$A$101),1,[1]holiday!$A$2:$A$101)=$K39),"",IF(AND(IFERROR(IF(IF($K39&lt;EDATE(AB39,$E39),$K39,EDATE(AB39,$E39))=AB39,"",IF($K39&lt;EDATE(AB39,$E39),$K39,EDATE(AB39,$E39))),"")=$K39,$H39=1),"",IFERROR(IF(IF($K39&lt;EDATE(AB39,$E39),$K39,EDATE(AB39,$E39))=AB39,"",IF($K39&lt;EDATE(AB39,$E39),$K39,EDATE(AB39,$E39))),""))),"")</f>
        <v/>
      </c>
      <c r="AD39" s="70" t="str">
        <f>IFERROR(IF(AND($H39=1,WORKDAY.INTL($I39,NETWORKDAYS.INTL($I39,EDATE(AC39,$E40)-1,1,[1]holiday!$A$2:$A$101),1,[1]holiday!$A$2:$A$101)=$K39),"",IF(AND(IFERROR(IF(IF($K39&lt;EDATE(AC39,$E39),$K39,EDATE(AC39,$E39))=AC39,"",IF($K39&lt;EDATE(AC39,$E39),$K39,EDATE(AC39,$E39))),"")=$K39,$H39=1),"",IFERROR(IF(IF($K39&lt;EDATE(AC39,$E39),$K39,EDATE(AC39,$E39))=AC39,"",IF($K39&lt;EDATE(AC39,$E39),$K39,EDATE(AC39,$E39))),""))),"")</f>
        <v/>
      </c>
      <c r="AE39" s="70" t="str">
        <f>IFERROR(IF(AND($H39=1,WORKDAY.INTL($I39,NETWORKDAYS.INTL($I39,EDATE(AD39,$E40)-1,1,[1]holiday!$A$2:$A$101),1,[1]holiday!$A$2:$A$101)=$K39),"",IF(AND(IFERROR(IF(IF($K39&lt;EDATE(AD39,$E39),$K39,EDATE(AD39,$E39))=AD39,"",IF($K39&lt;EDATE(AD39,$E39),$K39,EDATE(AD39,$E39))),"")=$K39,$H39=1),"",IFERROR(IF(IF($K39&lt;EDATE(AD39,$E39),$K39,EDATE(AD39,$E39))=AD39,"",IF($K39&lt;EDATE(AD39,$E39),$K39,EDATE(AD39,$E39))),""))),"")</f>
        <v/>
      </c>
      <c r="AF39" s="70" t="str">
        <f>IFERROR(IF(AND($H39=1,WORKDAY.INTL($I39,NETWORKDAYS.INTL($I39,EDATE(AE39,$E40)-1,1,[1]holiday!$A$2:$A$101),1,[1]holiday!$A$2:$A$101)=$K39),"",IF(AND(IFERROR(IF(IF($K39&lt;EDATE(AE39,$E39),$K39,EDATE(AE39,$E39))=AE39,"",IF($K39&lt;EDATE(AE39,$E39),$K39,EDATE(AE39,$E39))),"")=$K39,$H39=1),"",IFERROR(IF(IF($K39&lt;EDATE(AE39,$E39),$K39,EDATE(AE39,$E39))=AE39,"",IF($K39&lt;EDATE(AE39,$E39),$K39,EDATE(AE39,$E39))),""))),"")</f>
        <v/>
      </c>
      <c r="AG39" s="70" t="str">
        <f>IFERROR(IF(AND($H39=1,WORKDAY.INTL($I39,NETWORKDAYS.INTL($I39,EDATE(AF39,$E40)-1,1,[1]holiday!$A$2:$A$101),1,[1]holiday!$A$2:$A$101)=$K39),"",IF(AND(IFERROR(IF(IF($K39&lt;EDATE(AF39,$E39),$K39,EDATE(AF39,$E39))=AF39,"",IF($K39&lt;EDATE(AF39,$E39),$K39,EDATE(AF39,$E39))),"")=$K39,$H39=1),"",IFERROR(IF(IF($K39&lt;EDATE(AF39,$E39),$K39,EDATE(AF39,$E39))=AF39,"",IF($K39&lt;EDATE(AF39,$E39),$K39,EDATE(AF39,$E39))),""))),"")</f>
        <v/>
      </c>
      <c r="AH39" s="70" t="str">
        <f>IFERROR(IF(AND($H39=1,WORKDAY.INTL($I39,NETWORKDAYS.INTL($I39,EDATE(AG39,$E40)-1,1,[1]holiday!$A$2:$A$101),1,[1]holiday!$A$2:$A$101)=$K39),"",IF(AND(IFERROR(IF(IF($K39&lt;EDATE(AG39,$E39),$K39,EDATE(AG39,$E39))=AG39,"",IF($K39&lt;EDATE(AG39,$E39),$K39,EDATE(AG39,$E39))),"")=$K39,$H39=1),"",IFERROR(IF(IF($K39&lt;EDATE(AG39,$E39),$K39,EDATE(AG39,$E39))=AG39,"",IF($K39&lt;EDATE(AG39,$E39),$K39,EDATE(AG39,$E39))),""))),"")</f>
        <v/>
      </c>
      <c r="AI39" s="70"/>
      <c r="AJ39" s="25" t="e">
        <f t="shared" si="41"/>
        <v>#REF!</v>
      </c>
      <c r="AK39" s="25" t="e">
        <f t="shared" si="42"/>
        <v>#REF!</v>
      </c>
      <c r="AL39" s="25" t="e">
        <f t="shared" si="43"/>
        <v>#REF!</v>
      </c>
      <c r="AM39" s="25" t="e">
        <f t="shared" si="44"/>
        <v>#REF!</v>
      </c>
      <c r="AN39" s="25" t="e">
        <f t="shared" si="45"/>
        <v>#REF!</v>
      </c>
      <c r="AO39" s="25" t="e">
        <f t="shared" si="46"/>
        <v>#REF!</v>
      </c>
      <c r="AP39" s="25" t="e">
        <f t="shared" si="47"/>
        <v>#REF!</v>
      </c>
      <c r="AQ39" s="25" t="e">
        <f t="shared" si="48"/>
        <v>#REF!</v>
      </c>
      <c r="AR39" s="25" t="e">
        <f t="shared" si="49"/>
        <v>#REF!</v>
      </c>
      <c r="AS39" s="25" t="e">
        <f t="shared" si="50"/>
        <v>#REF!</v>
      </c>
      <c r="AT39" s="25" t="e">
        <f t="shared" si="51"/>
        <v>#REF!</v>
      </c>
      <c r="AU39" s="25" t="e">
        <f t="shared" si="52"/>
        <v>#REF!</v>
      </c>
      <c r="AV39" s="25" t="e">
        <f t="shared" si="53"/>
        <v>#REF!</v>
      </c>
      <c r="AW39" s="106" t="e">
        <f t="shared" si="20"/>
        <v>#REF!</v>
      </c>
      <c r="AX39" s="107" t="e">
        <f t="shared" ca="1" si="21"/>
        <v>#REF!</v>
      </c>
      <c r="AY39" s="107" t="e">
        <f t="shared" ca="1" si="22"/>
        <v>#REF!</v>
      </c>
      <c r="AZ39" s="108" t="e">
        <f t="shared" ca="1" si="55"/>
        <v>#REF!</v>
      </c>
      <c r="BA39" s="25">
        <f t="shared" ca="1" si="1"/>
        <v>0</v>
      </c>
      <c r="BB39" s="25" t="e">
        <f t="shared" si="54"/>
        <v>#REF!</v>
      </c>
      <c r="BC39" s="25" t="e">
        <f t="shared" ca="1" si="24"/>
        <v>#REF!</v>
      </c>
      <c r="BD39" s="83" t="e">
        <f>PS!#REF!</f>
        <v>#REF!</v>
      </c>
      <c r="BE39" s="78" t="str">
        <f t="shared" ca="1" si="25"/>
        <v>Lần 0</v>
      </c>
      <c r="BF39" s="109" t="e">
        <f t="shared" ca="1" si="26"/>
        <v>#REF!</v>
      </c>
      <c r="BG39" s="109" t="e">
        <f t="shared" ca="1" si="27"/>
        <v>#REF!</v>
      </c>
      <c r="BH39" s="109" t="e">
        <f t="shared" ca="1" si="28"/>
        <v>#REF!</v>
      </c>
      <c r="BI39" s="109" t="e">
        <f t="shared" ca="1" si="29"/>
        <v>#REF!</v>
      </c>
      <c r="BJ39" s="109" t="e">
        <f t="shared" ca="1" si="30"/>
        <v>#REF!</v>
      </c>
      <c r="BK39" s="109" t="e">
        <f t="shared" ca="1" si="31"/>
        <v>#REF!</v>
      </c>
      <c r="BL39" s="109" t="e">
        <f t="shared" ca="1" si="32"/>
        <v>#REF!</v>
      </c>
      <c r="BM39" s="109" t="e">
        <f t="shared" ca="1" si="33"/>
        <v>#REF!</v>
      </c>
      <c r="BN39" s="109" t="e">
        <f t="shared" ca="1" si="34"/>
        <v>#REF!</v>
      </c>
      <c r="BO39" s="109" t="e">
        <f t="shared" ca="1" si="35"/>
        <v>#REF!</v>
      </c>
      <c r="BP39" s="109" t="e">
        <f t="shared" ca="1" si="36"/>
        <v>#REF!</v>
      </c>
      <c r="BQ39" s="109" t="e">
        <f t="shared" ca="1" si="37"/>
        <v>#REF!</v>
      </c>
      <c r="BR39" s="109" t="e">
        <f t="shared" ca="1" si="38"/>
        <v>#REF!</v>
      </c>
    </row>
    <row r="40" spans="1:70" ht="12.75" x14ac:dyDescent="0.2">
      <c r="A40" s="82" t="e">
        <f>PS!#REF!</f>
        <v>#REF!</v>
      </c>
      <c r="B40" s="83" t="e">
        <f>PS!#REF!</f>
        <v>#REF!</v>
      </c>
      <c r="C40" s="83" t="e">
        <f>PS!#REF!</f>
        <v>#REF!</v>
      </c>
      <c r="D40" s="83" t="e">
        <f>VLOOKUP(B40,CTV!$A$3:$D$1048576,4,0)</f>
        <v>#REF!</v>
      </c>
      <c r="E40" s="83" t="e">
        <f>VLOOKUP(B40,CTV!$A$3:$G$1048576,7,0)</f>
        <v>#REF!</v>
      </c>
      <c r="F40" s="83" t="e">
        <f>IF(ISNA(VLOOKUP(D40,CTV!$A$3:$H$1048576,8,0)),"",VLOOKUP(D40,CTV!$A$3:$H$1048576,8,0))</f>
        <v>#REF!</v>
      </c>
      <c r="G40" s="83" t="e">
        <f>VLOOKUP(B40,CTV!$A$3:$I$1048576,9,0)</f>
        <v>#REF!</v>
      </c>
      <c r="H40" s="83" t="e">
        <f>VLOOKUP(B40,CTV!$A$3:$J$1048576,10,0)</f>
        <v>#REF!</v>
      </c>
      <c r="I40" s="102" t="e">
        <f>PS!#REF!</f>
        <v>#REF!</v>
      </c>
      <c r="J40" s="83" t="e">
        <f>PS!#REF!</f>
        <v>#REF!</v>
      </c>
      <c r="K40" s="103" t="e">
        <f>PS!#REF!</f>
        <v>#REF!</v>
      </c>
      <c r="L40" s="83" t="e">
        <f t="shared" si="3"/>
        <v>#REF!</v>
      </c>
      <c r="M40" s="120" t="e">
        <f>PS!#REF!</f>
        <v>#REF!</v>
      </c>
      <c r="N40" s="83" t="e">
        <f>PS!#REF!</f>
        <v>#REF!</v>
      </c>
      <c r="O40" s="104" t="e">
        <f>PS!#REF!</f>
        <v>#REF!</v>
      </c>
      <c r="P40" s="104" t="e">
        <f t="shared" si="4"/>
        <v>#REF!</v>
      </c>
      <c r="Q40" s="104">
        <v>0</v>
      </c>
      <c r="R40" s="170" t="e">
        <f t="shared" si="5"/>
        <v>#REF!</v>
      </c>
      <c r="S40" s="130" t="e">
        <f>VLOOKUP(B40,CTV!$A$3:$K$1048576,11,0)</f>
        <v>#REF!</v>
      </c>
      <c r="T40" s="105" t="e">
        <f>IF(VLOOKUP(B40,CTV!$A$3:$E$1048576,5,0)-R40+S40&lt;0,0,VLOOKUP(B40,CTV!$A$3:$E$1048576,5,0)-R40+S40)</f>
        <v>#REF!</v>
      </c>
      <c r="U40" s="105" t="e">
        <f>IF(VLOOKUP(B40,CTV!$A$3:$F$1048576,6,0)-R40+S40&lt;0,0,VLOOKUP(B40,CTV!$A$3:$F$1048576,6,0)-R40+S40)</f>
        <v>#REF!</v>
      </c>
      <c r="V40" s="70" t="e">
        <f t="shared" si="6"/>
        <v>#REF!</v>
      </c>
      <c r="W40" s="70" t="str">
        <f>IFERROR(IF(AND($H40=1,WORKDAY.INTL($I40,NETWORKDAYS.INTL($I40,EDATE(V40,$E41)-1,1,[1]holiday!$A$2:$A$101),1,[1]holiday!$A$2:$A$101)=$K40),"",IF(AND(IFERROR(IF(IF($K40&lt;EDATE(V40,$E40),$K40,EDATE(V40,$E40))=V40,"",IF($K40&lt;EDATE(V40,$E40),$K40,EDATE(V40,$E40))),"")=$K40,$H40=1),"",IFERROR(IF(IF($K40&lt;EDATE(V40,$E40),$K40,EDATE(V40,$E40))=V40,"",IF($K40&lt;EDATE(V40,$E40),$K40,EDATE(V40,$E40))),""))),"")</f>
        <v/>
      </c>
      <c r="X40" s="70" t="str">
        <f>IFERROR(IF(AND($H40=1,WORKDAY.INTL($I40,NETWORKDAYS.INTL($I40,EDATE(W40,$E41)-1,1,[1]holiday!$A$2:$A$101),1,[1]holiday!$A$2:$A$101)=$K40),"",IF(AND(IFERROR(IF(IF($K40&lt;EDATE(W40,$E40),$K40,EDATE(W40,$E40))=W40,"",IF($K40&lt;EDATE(W40,$E40),$K40,EDATE(W40,$E40))),"")=$K40,$H40=1),"",IFERROR(IF(IF($K40&lt;EDATE(W40,$E40),$K40,EDATE(W40,$E40))=W40,"",IF($K40&lt;EDATE(W40,$E40),$K40,EDATE(W40,$E40))),""))),"")</f>
        <v/>
      </c>
      <c r="Y40" s="70" t="str">
        <f>IFERROR(IF(AND($H40=1,WORKDAY.INTL($I40,NETWORKDAYS.INTL($I40,EDATE(X40,$E41)-1,1,[1]holiday!$A$2:$A$101),1,[1]holiday!$A$2:$A$101)=$K40),"",IF(AND(IFERROR(IF(IF($K40&lt;EDATE(X40,$E40),$K40,EDATE(X40,$E40))=X40,"",IF($K40&lt;EDATE(X40,$E40),$K40,EDATE(X40,$E40))),"")=$K40,$H40=1),"",IFERROR(IF(IF($K40&lt;EDATE(X40,$E40),$K40,EDATE(X40,$E40))=X40,"",IF($K40&lt;EDATE(X40,$E40),$K40,EDATE(X40,$E40))),""))),"")</f>
        <v/>
      </c>
      <c r="Z40" s="70" t="str">
        <f>IFERROR(IF(AND($H40=1,WORKDAY.INTL($I40,NETWORKDAYS.INTL($I40,EDATE(Y40,$E41)-1,1,[1]holiday!$A$2:$A$101),1,[1]holiday!$A$2:$A$101)=$K40),"",IF(AND(IFERROR(IF(IF($K40&lt;EDATE(Y40,$E40),$K40,EDATE(Y40,$E40))=Y40,"",IF($K40&lt;EDATE(Y40,$E40),$K40,EDATE(Y40,$E40))),"")=$K40,$H40=1),"",IFERROR(IF(IF($K40&lt;EDATE(Y40,$E40),$K40,EDATE(Y40,$E40))=Y40,"",IF($K40&lt;EDATE(Y40,$E40),$K40,EDATE(Y40,$E40))),""))),"")</f>
        <v/>
      </c>
      <c r="AA40" s="70" t="str">
        <f>IFERROR(IF(AND($H40=1,WORKDAY.INTL($I40,NETWORKDAYS.INTL($I40,EDATE(Z40,$E41)-1,1,[1]holiday!$A$2:$A$101),1,[1]holiday!$A$2:$A$101)=$K40),"",IF(AND(IFERROR(IF(IF($K40&lt;EDATE(Z40,$E40),$K40,EDATE(Z40,$E40))=Z40,"",IF($K40&lt;EDATE(Z40,$E40),$K40,EDATE(Z40,$E40))),"")=$K40,$H40=1),"",IFERROR(IF(IF($K40&lt;EDATE(Z40,$E40),$K40,EDATE(Z40,$E40))=Z40,"",IF($K40&lt;EDATE(Z40,$E40),$K40,EDATE(Z40,$E40))),""))),"")</f>
        <v/>
      </c>
      <c r="AB40" s="70" t="str">
        <f>IFERROR(IF(AND($H40=1,WORKDAY.INTL($I40,NETWORKDAYS.INTL($I40,EDATE(AA40,$E41)-1,1,[1]holiday!$A$2:$A$101),1,[1]holiday!$A$2:$A$101)=$K40),"",IF(AND(IFERROR(IF(IF($K40&lt;EDATE(AA40,$E40),$K40,EDATE(AA40,$E40))=AA40,"",IF($K40&lt;EDATE(AA40,$E40),$K40,EDATE(AA40,$E40))),"")=$K40,$H40=1),"",IFERROR(IF(IF($K40&lt;EDATE(AA40,$E40),$K40,EDATE(AA40,$E40))=AA40,"",IF($K40&lt;EDATE(AA40,$E40),$K40,EDATE(AA40,$E40))),""))),"")</f>
        <v/>
      </c>
      <c r="AC40" s="70" t="str">
        <f>IFERROR(IF(AND($H40=1,WORKDAY.INTL($I40,NETWORKDAYS.INTL($I40,EDATE(AB40,$E41)-1,1,[1]holiday!$A$2:$A$101),1,[1]holiday!$A$2:$A$101)=$K40),"",IF(AND(IFERROR(IF(IF($K40&lt;EDATE(AB40,$E40),$K40,EDATE(AB40,$E40))=AB40,"",IF($K40&lt;EDATE(AB40,$E40),$K40,EDATE(AB40,$E40))),"")=$K40,$H40=1),"",IFERROR(IF(IF($K40&lt;EDATE(AB40,$E40),$K40,EDATE(AB40,$E40))=AB40,"",IF($K40&lt;EDATE(AB40,$E40),$K40,EDATE(AB40,$E40))),""))),"")</f>
        <v/>
      </c>
      <c r="AD40" s="70" t="str">
        <f>IFERROR(IF(AND($H40=1,WORKDAY.INTL($I40,NETWORKDAYS.INTL($I40,EDATE(AC40,$E41)-1,1,[1]holiday!$A$2:$A$101),1,[1]holiday!$A$2:$A$101)=$K40),"",IF(AND(IFERROR(IF(IF($K40&lt;EDATE(AC40,$E40),$K40,EDATE(AC40,$E40))=AC40,"",IF($K40&lt;EDATE(AC40,$E40),$K40,EDATE(AC40,$E40))),"")=$K40,$H40=1),"",IFERROR(IF(IF($K40&lt;EDATE(AC40,$E40),$K40,EDATE(AC40,$E40))=AC40,"",IF($K40&lt;EDATE(AC40,$E40),$K40,EDATE(AC40,$E40))),""))),"")</f>
        <v/>
      </c>
      <c r="AE40" s="70" t="str">
        <f>IFERROR(IF(AND($H40=1,WORKDAY.INTL($I40,NETWORKDAYS.INTL($I40,EDATE(AD40,$E41)-1,1,[1]holiday!$A$2:$A$101),1,[1]holiday!$A$2:$A$101)=$K40),"",IF(AND(IFERROR(IF(IF($K40&lt;EDATE(AD40,$E40),$K40,EDATE(AD40,$E40))=AD40,"",IF($K40&lt;EDATE(AD40,$E40),$K40,EDATE(AD40,$E40))),"")=$K40,$H40=1),"",IFERROR(IF(IF($K40&lt;EDATE(AD40,$E40),$K40,EDATE(AD40,$E40))=AD40,"",IF($K40&lt;EDATE(AD40,$E40),$K40,EDATE(AD40,$E40))),""))),"")</f>
        <v/>
      </c>
      <c r="AF40" s="70" t="str">
        <f>IFERROR(IF(AND($H40=1,WORKDAY.INTL($I40,NETWORKDAYS.INTL($I40,EDATE(AE40,$E41)-1,1,[1]holiday!$A$2:$A$101),1,[1]holiday!$A$2:$A$101)=$K40),"",IF(AND(IFERROR(IF(IF($K40&lt;EDATE(AE40,$E40),$K40,EDATE(AE40,$E40))=AE40,"",IF($K40&lt;EDATE(AE40,$E40),$K40,EDATE(AE40,$E40))),"")=$K40,$H40=1),"",IFERROR(IF(IF($K40&lt;EDATE(AE40,$E40),$K40,EDATE(AE40,$E40))=AE40,"",IF($K40&lt;EDATE(AE40,$E40),$K40,EDATE(AE40,$E40))),""))),"")</f>
        <v/>
      </c>
      <c r="AG40" s="70" t="str">
        <f>IFERROR(IF(AND($H40=1,WORKDAY.INTL($I40,NETWORKDAYS.INTL($I40,EDATE(AF40,$E41)-1,1,[1]holiday!$A$2:$A$101),1,[1]holiday!$A$2:$A$101)=$K40),"",IF(AND(IFERROR(IF(IF($K40&lt;EDATE(AF40,$E40),$K40,EDATE(AF40,$E40))=AF40,"",IF($K40&lt;EDATE(AF40,$E40),$K40,EDATE(AF40,$E40))),"")=$K40,$H40=1),"",IFERROR(IF(IF($K40&lt;EDATE(AF40,$E40),$K40,EDATE(AF40,$E40))=AF40,"",IF($K40&lt;EDATE(AF40,$E40),$K40,EDATE(AF40,$E40))),""))),"")</f>
        <v/>
      </c>
      <c r="AH40" s="70" t="str">
        <f>IFERROR(IF(AND($H40=1,WORKDAY.INTL($I40,NETWORKDAYS.INTL($I40,EDATE(AG40,$E41)-1,1,[1]holiday!$A$2:$A$101),1,[1]holiday!$A$2:$A$101)=$K40),"",IF(AND(IFERROR(IF(IF($K40&lt;EDATE(AG40,$E40),$K40,EDATE(AG40,$E40))=AG40,"",IF($K40&lt;EDATE(AG40,$E40),$K40,EDATE(AG40,$E40))),"")=$K40,$H40=1),"",IFERROR(IF(IF($K40&lt;EDATE(AG40,$E40),$K40,EDATE(AG40,$E40))=AG40,"",IF($K40&lt;EDATE(AG40,$E40),$K40,EDATE(AG40,$E40))),""))),"")</f>
        <v/>
      </c>
      <c r="AI40" s="70"/>
      <c r="AJ40" s="25" t="e">
        <f t="shared" si="41"/>
        <v>#REF!</v>
      </c>
      <c r="AK40" s="25" t="e">
        <f t="shared" si="42"/>
        <v>#REF!</v>
      </c>
      <c r="AL40" s="25" t="e">
        <f t="shared" si="43"/>
        <v>#REF!</v>
      </c>
      <c r="AM40" s="25" t="e">
        <f t="shared" si="44"/>
        <v>#REF!</v>
      </c>
      <c r="AN40" s="25" t="e">
        <f t="shared" si="45"/>
        <v>#REF!</v>
      </c>
      <c r="AO40" s="25" t="e">
        <f t="shared" si="46"/>
        <v>#REF!</v>
      </c>
      <c r="AP40" s="25" t="e">
        <f t="shared" si="47"/>
        <v>#REF!</v>
      </c>
      <c r="AQ40" s="25" t="e">
        <f t="shared" si="48"/>
        <v>#REF!</v>
      </c>
      <c r="AR40" s="25" t="e">
        <f t="shared" si="49"/>
        <v>#REF!</v>
      </c>
      <c r="AS40" s="25" t="e">
        <f t="shared" si="50"/>
        <v>#REF!</v>
      </c>
      <c r="AT40" s="25" t="e">
        <f t="shared" si="51"/>
        <v>#REF!</v>
      </c>
      <c r="AU40" s="25" t="e">
        <f t="shared" si="52"/>
        <v>#REF!</v>
      </c>
      <c r="AV40" s="25" t="e">
        <f t="shared" si="53"/>
        <v>#REF!</v>
      </c>
      <c r="AW40" s="106">
        <v>42752</v>
      </c>
      <c r="AX40" s="107" t="e">
        <f t="shared" ca="1" si="21"/>
        <v>#REF!</v>
      </c>
      <c r="AY40" s="107" t="e">
        <f t="shared" ca="1" si="22"/>
        <v>#REF!</v>
      </c>
      <c r="BA40" s="25">
        <f t="shared" ca="1" si="1"/>
        <v>0</v>
      </c>
      <c r="BB40" s="25" t="e">
        <f>ROUND((EDATE(I40,6)-I40)*$P40*$T40/100/360,0)+ROUND((AW40-I40)*$Q40*$U40/100/360,0)+ROUND((AW40-EDATE(I40,6))*$P40*0.2/100/360,0)</f>
        <v>#REF!</v>
      </c>
      <c r="BC40" s="25" t="e">
        <f t="shared" ca="1" si="24"/>
        <v>#REF!</v>
      </c>
      <c r="BD40" s="83" t="e">
        <f>PS!#REF!</f>
        <v>#REF!</v>
      </c>
      <c r="BE40" s="78" t="str">
        <f t="shared" ca="1" si="25"/>
        <v>Lần 0</v>
      </c>
      <c r="BF40" s="109" t="e">
        <f t="shared" ca="1" si="26"/>
        <v>#REF!</v>
      </c>
      <c r="BG40" s="109" t="e">
        <f t="shared" ca="1" si="27"/>
        <v>#REF!</v>
      </c>
      <c r="BH40" s="109" t="e">
        <f t="shared" ca="1" si="28"/>
        <v>#REF!</v>
      </c>
      <c r="BI40" s="109" t="e">
        <f t="shared" ca="1" si="29"/>
        <v>#REF!</v>
      </c>
      <c r="BJ40" s="109" t="e">
        <f t="shared" ca="1" si="30"/>
        <v>#REF!</v>
      </c>
      <c r="BK40" s="109" t="e">
        <f t="shared" ca="1" si="31"/>
        <v>#REF!</v>
      </c>
      <c r="BL40" s="109" t="e">
        <f t="shared" ca="1" si="32"/>
        <v>#REF!</v>
      </c>
      <c r="BM40" s="109" t="e">
        <f t="shared" ca="1" si="33"/>
        <v>#REF!</v>
      </c>
      <c r="BN40" s="109" t="e">
        <f t="shared" ca="1" si="34"/>
        <v>#REF!</v>
      </c>
      <c r="BO40" s="109" t="e">
        <f t="shared" ca="1" si="35"/>
        <v>#REF!</v>
      </c>
      <c r="BP40" s="109" t="e">
        <f t="shared" ca="1" si="36"/>
        <v>#REF!</v>
      </c>
      <c r="BQ40" s="109" t="e">
        <f t="shared" ca="1" si="37"/>
        <v>#REF!</v>
      </c>
      <c r="BR40" s="109" t="e">
        <f t="shared" ca="1" si="38"/>
        <v>#REF!</v>
      </c>
    </row>
    <row r="41" spans="1:70" ht="12.75" x14ac:dyDescent="0.2">
      <c r="A41" s="82" t="e">
        <f>PS!#REF!</f>
        <v>#REF!</v>
      </c>
      <c r="B41" s="83" t="e">
        <f>PS!#REF!</f>
        <v>#REF!</v>
      </c>
      <c r="C41" s="83" t="e">
        <f>PS!#REF!</f>
        <v>#REF!</v>
      </c>
      <c r="D41" s="83" t="e">
        <f>VLOOKUP(B41,CTV!$A$3:$D$1048576,4,0)</f>
        <v>#REF!</v>
      </c>
      <c r="E41" s="83" t="e">
        <f>VLOOKUP(B41,CTV!$A$3:$G$1048576,7,0)</f>
        <v>#REF!</v>
      </c>
      <c r="F41" s="83" t="e">
        <f>IF(ISNA(VLOOKUP(D41,CTV!$A$3:$H$1048576,8,0)),"",VLOOKUP(D41,CTV!$A$3:$H$1048576,8,0))</f>
        <v>#REF!</v>
      </c>
      <c r="G41" s="83" t="e">
        <f>VLOOKUP(B41,CTV!$A$3:$I$1048576,9,0)</f>
        <v>#REF!</v>
      </c>
      <c r="H41" s="83" t="e">
        <f>VLOOKUP(B41,CTV!$A$3:$J$1048576,10,0)</f>
        <v>#REF!</v>
      </c>
      <c r="I41" s="102" t="e">
        <f>PS!#REF!</f>
        <v>#REF!</v>
      </c>
      <c r="J41" s="83" t="e">
        <f>PS!#REF!</f>
        <v>#REF!</v>
      </c>
      <c r="K41" s="103" t="e">
        <f>PS!#REF!</f>
        <v>#REF!</v>
      </c>
      <c r="L41" s="83" t="e">
        <f t="shared" si="3"/>
        <v>#REF!</v>
      </c>
      <c r="M41" s="120" t="e">
        <f>PS!#REF!</f>
        <v>#REF!</v>
      </c>
      <c r="N41" s="83" t="e">
        <f>PS!#REF!</f>
        <v>#REF!</v>
      </c>
      <c r="O41" s="104" t="e">
        <f>PS!#REF!</f>
        <v>#REF!</v>
      </c>
      <c r="P41" s="104" t="e">
        <f t="shared" si="4"/>
        <v>#REF!</v>
      </c>
      <c r="Q41" s="104">
        <v>0</v>
      </c>
      <c r="R41" s="170" t="e">
        <f t="shared" si="5"/>
        <v>#REF!</v>
      </c>
      <c r="S41" s="130" t="e">
        <f>VLOOKUP(B41,CTV!$A$3:$K$1048576,11,0)</f>
        <v>#REF!</v>
      </c>
      <c r="T41" s="105" t="e">
        <f>IF(VLOOKUP(B41,CTV!$A$3:$E$1048576,5,0)-R41+S41&lt;0,0,VLOOKUP(B41,CTV!$A$3:$E$1048576,5,0)-R41+S41)</f>
        <v>#REF!</v>
      </c>
      <c r="U41" s="105" t="e">
        <f>IF(VLOOKUP(B41,CTV!$A$3:$F$1048576,6,0)-R41+S41&lt;0,0,VLOOKUP(B41,CTV!$A$3:$F$1048576,6,0)-R41+S41)</f>
        <v>#REF!</v>
      </c>
      <c r="V41" s="70" t="e">
        <f t="shared" si="6"/>
        <v>#REF!</v>
      </c>
      <c r="W41" s="70" t="str">
        <f>IFERROR(IF(AND($H41=1,WORKDAY.INTL($I41,NETWORKDAYS.INTL($I41,EDATE(V41,$E42)-1,1,[1]holiday!$A$2:$A$101),1,[1]holiday!$A$2:$A$101)=$K41),"",IF(AND(IFERROR(IF(IF($K41&lt;EDATE(V41,$E41),$K41,EDATE(V41,$E41))=V41,"",IF($K41&lt;EDATE(V41,$E41),$K41,EDATE(V41,$E41))),"")=$K41,$H41=1),"",IFERROR(IF(IF($K41&lt;EDATE(V41,$E41),$K41,EDATE(V41,$E41))=V41,"",IF($K41&lt;EDATE(V41,$E41),$K41,EDATE(V41,$E41))),""))),"")</f>
        <v/>
      </c>
      <c r="X41" s="70" t="str">
        <f>IFERROR(IF(AND($H41=1,WORKDAY.INTL($I41,NETWORKDAYS.INTL($I41,EDATE(W41,$E42)-1,1,[1]holiday!$A$2:$A$101),1,[1]holiday!$A$2:$A$101)=$K41),"",IF(AND(IFERROR(IF(IF($K41&lt;EDATE(W41,$E41),$K41,EDATE(W41,$E41))=W41,"",IF($K41&lt;EDATE(W41,$E41),$K41,EDATE(W41,$E41))),"")=$K41,$H41=1),"",IFERROR(IF(IF($K41&lt;EDATE(W41,$E41),$K41,EDATE(W41,$E41))=W41,"",IF($K41&lt;EDATE(W41,$E41),$K41,EDATE(W41,$E41))),""))),"")</f>
        <v/>
      </c>
      <c r="Y41" s="70" t="str">
        <f>IFERROR(IF(AND($H41=1,WORKDAY.INTL($I41,NETWORKDAYS.INTL($I41,EDATE(X41,$E42)-1,1,[1]holiday!$A$2:$A$101),1,[1]holiday!$A$2:$A$101)=$K41),"",IF(AND(IFERROR(IF(IF($K41&lt;EDATE(X41,$E41),$K41,EDATE(X41,$E41))=X41,"",IF($K41&lt;EDATE(X41,$E41),$K41,EDATE(X41,$E41))),"")=$K41,$H41=1),"",IFERROR(IF(IF($K41&lt;EDATE(X41,$E41),$K41,EDATE(X41,$E41))=X41,"",IF($K41&lt;EDATE(X41,$E41),$K41,EDATE(X41,$E41))),""))),"")</f>
        <v/>
      </c>
      <c r="Z41" s="70" t="str">
        <f>IFERROR(IF(AND($H41=1,WORKDAY.INTL($I41,NETWORKDAYS.INTL($I41,EDATE(Y41,$E42)-1,1,[1]holiday!$A$2:$A$101),1,[1]holiday!$A$2:$A$101)=$K41),"",IF(AND(IFERROR(IF(IF($K41&lt;EDATE(Y41,$E41),$K41,EDATE(Y41,$E41))=Y41,"",IF($K41&lt;EDATE(Y41,$E41),$K41,EDATE(Y41,$E41))),"")=$K41,$H41=1),"",IFERROR(IF(IF($K41&lt;EDATE(Y41,$E41),$K41,EDATE(Y41,$E41))=Y41,"",IF($K41&lt;EDATE(Y41,$E41),$K41,EDATE(Y41,$E41))),""))),"")</f>
        <v/>
      </c>
      <c r="AA41" s="70" t="str">
        <f>IFERROR(IF(AND($H41=1,WORKDAY.INTL($I41,NETWORKDAYS.INTL($I41,EDATE(Z41,$E42)-1,1,[1]holiday!$A$2:$A$101),1,[1]holiday!$A$2:$A$101)=$K41),"",IF(AND(IFERROR(IF(IF($K41&lt;EDATE(Z41,$E41),$K41,EDATE(Z41,$E41))=Z41,"",IF($K41&lt;EDATE(Z41,$E41),$K41,EDATE(Z41,$E41))),"")=$K41,$H41=1),"",IFERROR(IF(IF($K41&lt;EDATE(Z41,$E41),$K41,EDATE(Z41,$E41))=Z41,"",IF($K41&lt;EDATE(Z41,$E41),$K41,EDATE(Z41,$E41))),""))),"")</f>
        <v/>
      </c>
      <c r="AB41" s="70" t="str">
        <f>IFERROR(IF(AND($H41=1,WORKDAY.INTL($I41,NETWORKDAYS.INTL($I41,EDATE(AA41,$E42)-1,1,[1]holiday!$A$2:$A$101),1,[1]holiday!$A$2:$A$101)=$K41),"",IF(AND(IFERROR(IF(IF($K41&lt;EDATE(AA41,$E41),$K41,EDATE(AA41,$E41))=AA41,"",IF($K41&lt;EDATE(AA41,$E41),$K41,EDATE(AA41,$E41))),"")=$K41,$H41=1),"",IFERROR(IF(IF($K41&lt;EDATE(AA41,$E41),$K41,EDATE(AA41,$E41))=AA41,"",IF($K41&lt;EDATE(AA41,$E41),$K41,EDATE(AA41,$E41))),""))),"")</f>
        <v/>
      </c>
      <c r="AC41" s="70" t="str">
        <f>IFERROR(IF(AND($H41=1,WORKDAY.INTL($I41,NETWORKDAYS.INTL($I41,EDATE(AB41,$E42)-1,1,[1]holiday!$A$2:$A$101),1,[1]holiday!$A$2:$A$101)=$K41),"",IF(AND(IFERROR(IF(IF($K41&lt;EDATE(AB41,$E41),$K41,EDATE(AB41,$E41))=AB41,"",IF($K41&lt;EDATE(AB41,$E41),$K41,EDATE(AB41,$E41))),"")=$K41,$H41=1),"",IFERROR(IF(IF($K41&lt;EDATE(AB41,$E41),$K41,EDATE(AB41,$E41))=AB41,"",IF($K41&lt;EDATE(AB41,$E41),$K41,EDATE(AB41,$E41))),""))),"")</f>
        <v/>
      </c>
      <c r="AD41" s="70" t="str">
        <f>IFERROR(IF(AND($H41=1,WORKDAY.INTL($I41,NETWORKDAYS.INTL($I41,EDATE(AC41,$E42)-1,1,[1]holiday!$A$2:$A$101),1,[1]holiday!$A$2:$A$101)=$K41),"",IF(AND(IFERROR(IF(IF($K41&lt;EDATE(AC41,$E41),$K41,EDATE(AC41,$E41))=AC41,"",IF($K41&lt;EDATE(AC41,$E41),$K41,EDATE(AC41,$E41))),"")=$K41,$H41=1),"",IFERROR(IF(IF($K41&lt;EDATE(AC41,$E41),$K41,EDATE(AC41,$E41))=AC41,"",IF($K41&lt;EDATE(AC41,$E41),$K41,EDATE(AC41,$E41))),""))),"")</f>
        <v/>
      </c>
      <c r="AE41" s="70" t="str">
        <f>IFERROR(IF(AND($H41=1,WORKDAY.INTL($I41,NETWORKDAYS.INTL($I41,EDATE(AD41,$E42)-1,1,[1]holiday!$A$2:$A$101),1,[1]holiday!$A$2:$A$101)=$K41),"",IF(AND(IFERROR(IF(IF($K41&lt;EDATE(AD41,$E41),$K41,EDATE(AD41,$E41))=AD41,"",IF($K41&lt;EDATE(AD41,$E41),$K41,EDATE(AD41,$E41))),"")=$K41,$H41=1),"",IFERROR(IF(IF($K41&lt;EDATE(AD41,$E41),$K41,EDATE(AD41,$E41))=AD41,"",IF($K41&lt;EDATE(AD41,$E41),$K41,EDATE(AD41,$E41))),""))),"")</f>
        <v/>
      </c>
      <c r="AF41" s="70" t="str">
        <f>IFERROR(IF(AND($H41=1,WORKDAY.INTL($I41,NETWORKDAYS.INTL($I41,EDATE(AE41,$E42)-1,1,[1]holiday!$A$2:$A$101),1,[1]holiday!$A$2:$A$101)=$K41),"",IF(AND(IFERROR(IF(IF($K41&lt;EDATE(AE41,$E41),$K41,EDATE(AE41,$E41))=AE41,"",IF($K41&lt;EDATE(AE41,$E41),$K41,EDATE(AE41,$E41))),"")=$K41,$H41=1),"",IFERROR(IF(IF($K41&lt;EDATE(AE41,$E41),$K41,EDATE(AE41,$E41))=AE41,"",IF($K41&lt;EDATE(AE41,$E41),$K41,EDATE(AE41,$E41))),""))),"")</f>
        <v/>
      </c>
      <c r="AG41" s="70" t="str">
        <f>IFERROR(IF(AND($H41=1,WORKDAY.INTL($I41,NETWORKDAYS.INTL($I41,EDATE(AF41,$E42)-1,1,[1]holiday!$A$2:$A$101),1,[1]holiday!$A$2:$A$101)=$K41),"",IF(AND(IFERROR(IF(IF($K41&lt;EDATE(AF41,$E41),$K41,EDATE(AF41,$E41))=AF41,"",IF($K41&lt;EDATE(AF41,$E41),$K41,EDATE(AF41,$E41))),"")=$K41,$H41=1),"",IFERROR(IF(IF($K41&lt;EDATE(AF41,$E41),$K41,EDATE(AF41,$E41))=AF41,"",IF($K41&lt;EDATE(AF41,$E41),$K41,EDATE(AF41,$E41))),""))),"")</f>
        <v/>
      </c>
      <c r="AH41" s="70" t="str">
        <f>IFERROR(IF(AND($H41=1,WORKDAY.INTL($I41,NETWORKDAYS.INTL($I41,EDATE(AG41,$E42)-1,1,[1]holiday!$A$2:$A$101),1,[1]holiday!$A$2:$A$101)=$K41),"",IF(AND(IFERROR(IF(IF($K41&lt;EDATE(AG41,$E41),$K41,EDATE(AG41,$E41))=AG41,"",IF($K41&lt;EDATE(AG41,$E41),$K41,EDATE(AG41,$E41))),"")=$K41,$H41=1),"",IFERROR(IF(IF($K41&lt;EDATE(AG41,$E41),$K41,EDATE(AG41,$E41))=AG41,"",IF($K41&lt;EDATE(AG41,$E41),$K41,EDATE(AG41,$E41))),""))),"")</f>
        <v/>
      </c>
      <c r="AI41" s="70"/>
      <c r="AJ41" s="25" t="e">
        <f t="shared" si="41"/>
        <v>#REF!</v>
      </c>
      <c r="AK41" s="25" t="e">
        <f t="shared" si="42"/>
        <v>#REF!</v>
      </c>
      <c r="AL41" s="25" t="e">
        <f t="shared" si="43"/>
        <v>#REF!</v>
      </c>
      <c r="AM41" s="25" t="e">
        <f t="shared" si="44"/>
        <v>#REF!</v>
      </c>
      <c r="AN41" s="25" t="e">
        <f t="shared" si="45"/>
        <v>#REF!</v>
      </c>
      <c r="AO41" s="25" t="e">
        <f t="shared" si="46"/>
        <v>#REF!</v>
      </c>
      <c r="AP41" s="25" t="e">
        <f t="shared" si="47"/>
        <v>#REF!</v>
      </c>
      <c r="AQ41" s="25" t="e">
        <f t="shared" si="48"/>
        <v>#REF!</v>
      </c>
      <c r="AR41" s="25" t="e">
        <f t="shared" si="49"/>
        <v>#REF!</v>
      </c>
      <c r="AS41" s="25" t="e">
        <f t="shared" si="50"/>
        <v>#REF!</v>
      </c>
      <c r="AT41" s="25" t="e">
        <f t="shared" si="51"/>
        <v>#REF!</v>
      </c>
      <c r="AU41" s="25" t="e">
        <f t="shared" si="52"/>
        <v>#REF!</v>
      </c>
      <c r="AV41" s="25" t="e">
        <f t="shared" si="53"/>
        <v>#REF!</v>
      </c>
      <c r="AW41" s="106">
        <v>42599</v>
      </c>
      <c r="AX41" s="107" t="e">
        <f t="shared" ca="1" si="21"/>
        <v>#REF!</v>
      </c>
      <c r="AY41" s="107" t="e">
        <f t="shared" ca="1" si="22"/>
        <v>#REF!</v>
      </c>
      <c r="BA41" s="133">
        <v>9201111</v>
      </c>
      <c r="BB41" s="25" t="e">
        <f t="shared" si="54"/>
        <v>#REF!</v>
      </c>
      <c r="BC41" s="25" t="e">
        <f t="shared" ca="1" si="24"/>
        <v>#REF!</v>
      </c>
      <c r="BD41" s="83" t="e">
        <f>PS!#REF!</f>
        <v>#REF!</v>
      </c>
      <c r="BE41" s="78" t="str">
        <f t="shared" ca="1" si="25"/>
        <v>Lần 0</v>
      </c>
      <c r="BF41" s="109" t="e">
        <f t="shared" ca="1" si="26"/>
        <v>#REF!</v>
      </c>
      <c r="BG41" s="109" t="e">
        <f t="shared" ca="1" si="27"/>
        <v>#REF!</v>
      </c>
      <c r="BH41" s="109" t="e">
        <f t="shared" ca="1" si="28"/>
        <v>#REF!</v>
      </c>
      <c r="BI41" s="109" t="e">
        <f t="shared" ca="1" si="29"/>
        <v>#REF!</v>
      </c>
      <c r="BJ41" s="109" t="e">
        <f t="shared" ca="1" si="30"/>
        <v>#REF!</v>
      </c>
      <c r="BK41" s="109" t="e">
        <f t="shared" ca="1" si="31"/>
        <v>#REF!</v>
      </c>
      <c r="BL41" s="109" t="e">
        <f t="shared" ca="1" si="32"/>
        <v>#REF!</v>
      </c>
      <c r="BM41" s="109" t="e">
        <f t="shared" ca="1" si="33"/>
        <v>#REF!</v>
      </c>
      <c r="BN41" s="109" t="e">
        <f t="shared" ca="1" si="34"/>
        <v>#REF!</v>
      </c>
      <c r="BO41" s="109" t="e">
        <f t="shared" ca="1" si="35"/>
        <v>#REF!</v>
      </c>
      <c r="BP41" s="109" t="e">
        <f t="shared" ca="1" si="36"/>
        <v>#REF!</v>
      </c>
      <c r="BQ41" s="109" t="e">
        <f t="shared" ca="1" si="37"/>
        <v>#REF!</v>
      </c>
      <c r="BR41" s="109" t="e">
        <f t="shared" ca="1" si="38"/>
        <v>#REF!</v>
      </c>
    </row>
    <row r="42" spans="1:70" ht="12.75" x14ac:dyDescent="0.2">
      <c r="A42" s="82" t="e">
        <f>PS!#REF!</f>
        <v>#REF!</v>
      </c>
      <c r="B42" s="83" t="e">
        <f>PS!#REF!</f>
        <v>#REF!</v>
      </c>
      <c r="C42" s="83" t="e">
        <f>PS!#REF!</f>
        <v>#REF!</v>
      </c>
      <c r="D42" s="83" t="e">
        <f>VLOOKUP(B42,CTV!$A$3:$D$1048576,4,0)</f>
        <v>#REF!</v>
      </c>
      <c r="E42" s="83" t="e">
        <f>VLOOKUP(B42,CTV!$A$3:$G$1048576,7,0)</f>
        <v>#REF!</v>
      </c>
      <c r="F42" s="83" t="e">
        <f>IF(ISNA(VLOOKUP(D42,CTV!$A$3:$H$1048576,8,0)),"",VLOOKUP(D42,CTV!$A$3:$H$1048576,8,0))</f>
        <v>#REF!</v>
      </c>
      <c r="G42" s="83" t="e">
        <f>VLOOKUP(B42,CTV!$A$3:$I$1048576,9,0)</f>
        <v>#REF!</v>
      </c>
      <c r="H42" s="83" t="e">
        <f>VLOOKUP(B42,CTV!$A$3:$J$1048576,10,0)</f>
        <v>#REF!</v>
      </c>
      <c r="I42" s="102" t="e">
        <f>PS!#REF!</f>
        <v>#REF!</v>
      </c>
      <c r="J42" s="83" t="e">
        <f>PS!#REF!</f>
        <v>#REF!</v>
      </c>
      <c r="K42" s="103" t="e">
        <f>PS!#REF!</f>
        <v>#REF!</v>
      </c>
      <c r="L42" s="83" t="e">
        <f t="shared" si="3"/>
        <v>#REF!</v>
      </c>
      <c r="M42" s="120" t="e">
        <f>PS!#REF!</f>
        <v>#REF!</v>
      </c>
      <c r="N42" s="83" t="e">
        <f>PS!#REF!</f>
        <v>#REF!</v>
      </c>
      <c r="O42" s="104" t="e">
        <f>PS!#REF!</f>
        <v>#REF!</v>
      </c>
      <c r="P42" s="104" t="e">
        <f t="shared" si="4"/>
        <v>#REF!</v>
      </c>
      <c r="Q42" s="104">
        <v>0</v>
      </c>
      <c r="R42" s="170" t="e">
        <f t="shared" si="5"/>
        <v>#REF!</v>
      </c>
      <c r="S42" s="130" t="e">
        <f>VLOOKUP(B42,CTV!$A$3:$K$1048576,11,0)</f>
        <v>#REF!</v>
      </c>
      <c r="T42" s="105" t="e">
        <f>IF(VLOOKUP(B42,CTV!$A$3:$E$1048576,5,0)-R42+S42&lt;0,0,VLOOKUP(B42,CTV!$A$3:$E$1048576,5,0)-R42+S42)</f>
        <v>#REF!</v>
      </c>
      <c r="U42" s="105" t="e">
        <f>IF(VLOOKUP(B42,CTV!$A$3:$F$1048576,6,0)-R42+S42&lt;0,0,VLOOKUP(B42,CTV!$A$3:$F$1048576,6,0)-R42+S42)</f>
        <v>#REF!</v>
      </c>
      <c r="V42" s="70" t="e">
        <f t="shared" si="6"/>
        <v>#REF!</v>
      </c>
      <c r="W42" s="70" t="str">
        <f>IFERROR(IF(AND($H42=1,WORKDAY.INTL($I42,NETWORKDAYS.INTL($I42,EDATE(V42,$E43)-1,1,[1]holiday!$A$2:$A$101),1,[1]holiday!$A$2:$A$101)=$K42),"",IF(AND(IFERROR(IF(IF($K42&lt;EDATE(V42,$E42),$K42,EDATE(V42,$E42))=V42,"",IF($K42&lt;EDATE(V42,$E42),$K42,EDATE(V42,$E42))),"")=$K42,$H42=1),"",IFERROR(IF(IF($K42&lt;EDATE(V42,$E42),$K42,EDATE(V42,$E42))=V42,"",IF($K42&lt;EDATE(V42,$E42),$K42,EDATE(V42,$E42))),""))),"")</f>
        <v/>
      </c>
      <c r="X42" s="70" t="str">
        <f>IFERROR(IF(AND($H42=1,WORKDAY.INTL($I42,NETWORKDAYS.INTL($I42,EDATE(W42,$E43)-1,1,[1]holiday!$A$2:$A$101),1,[1]holiday!$A$2:$A$101)=$K42),"",IF(AND(IFERROR(IF(IF($K42&lt;EDATE(W42,$E42),$K42,EDATE(W42,$E42))=W42,"",IF($K42&lt;EDATE(W42,$E42),$K42,EDATE(W42,$E42))),"")=$K42,$H42=1),"",IFERROR(IF(IF($K42&lt;EDATE(W42,$E42),$K42,EDATE(W42,$E42))=W42,"",IF($K42&lt;EDATE(W42,$E42),$K42,EDATE(W42,$E42))),""))),"")</f>
        <v/>
      </c>
      <c r="Y42" s="70" t="str">
        <f>IFERROR(IF(AND($H42=1,WORKDAY.INTL($I42,NETWORKDAYS.INTL($I42,EDATE(X42,$E43)-1,1,[1]holiday!$A$2:$A$101),1,[1]holiday!$A$2:$A$101)=$K42),"",IF(AND(IFERROR(IF(IF($K42&lt;EDATE(X42,$E42),$K42,EDATE(X42,$E42))=X42,"",IF($K42&lt;EDATE(X42,$E42),$K42,EDATE(X42,$E42))),"")=$K42,$H42=1),"",IFERROR(IF(IF($K42&lt;EDATE(X42,$E42),$K42,EDATE(X42,$E42))=X42,"",IF($K42&lt;EDATE(X42,$E42),$K42,EDATE(X42,$E42))),""))),"")</f>
        <v/>
      </c>
      <c r="Z42" s="70" t="str">
        <f>IFERROR(IF(AND($H42=1,WORKDAY.INTL($I42,NETWORKDAYS.INTL($I42,EDATE(Y42,$E43)-1,1,[1]holiday!$A$2:$A$101),1,[1]holiday!$A$2:$A$101)=$K42),"",IF(AND(IFERROR(IF(IF($K42&lt;EDATE(Y42,$E42),$K42,EDATE(Y42,$E42))=Y42,"",IF($K42&lt;EDATE(Y42,$E42),$K42,EDATE(Y42,$E42))),"")=$K42,$H42=1),"",IFERROR(IF(IF($K42&lt;EDATE(Y42,$E42),$K42,EDATE(Y42,$E42))=Y42,"",IF($K42&lt;EDATE(Y42,$E42),$K42,EDATE(Y42,$E42))),""))),"")</f>
        <v/>
      </c>
      <c r="AA42" s="70" t="str">
        <f>IFERROR(IF(AND($H42=1,WORKDAY.INTL($I42,NETWORKDAYS.INTL($I42,EDATE(Z42,$E43)-1,1,[1]holiday!$A$2:$A$101),1,[1]holiday!$A$2:$A$101)=$K42),"",IF(AND(IFERROR(IF(IF($K42&lt;EDATE(Z42,$E42),$K42,EDATE(Z42,$E42))=Z42,"",IF($K42&lt;EDATE(Z42,$E42),$K42,EDATE(Z42,$E42))),"")=$K42,$H42=1),"",IFERROR(IF(IF($K42&lt;EDATE(Z42,$E42),$K42,EDATE(Z42,$E42))=Z42,"",IF($K42&lt;EDATE(Z42,$E42),$K42,EDATE(Z42,$E42))),""))),"")</f>
        <v/>
      </c>
      <c r="AB42" s="70" t="str">
        <f>IFERROR(IF(AND($H42=1,WORKDAY.INTL($I42,NETWORKDAYS.INTL($I42,EDATE(AA42,$E43)-1,1,[1]holiday!$A$2:$A$101),1,[1]holiday!$A$2:$A$101)=$K42),"",IF(AND(IFERROR(IF(IF($K42&lt;EDATE(AA42,$E42),$K42,EDATE(AA42,$E42))=AA42,"",IF($K42&lt;EDATE(AA42,$E42),$K42,EDATE(AA42,$E42))),"")=$K42,$H42=1),"",IFERROR(IF(IF($K42&lt;EDATE(AA42,$E42),$K42,EDATE(AA42,$E42))=AA42,"",IF($K42&lt;EDATE(AA42,$E42),$K42,EDATE(AA42,$E42))),""))),"")</f>
        <v/>
      </c>
      <c r="AC42" s="70" t="str">
        <f>IFERROR(IF(AND($H42=1,WORKDAY.INTL($I42,NETWORKDAYS.INTL($I42,EDATE(AB42,$E43)-1,1,[1]holiday!$A$2:$A$101),1,[1]holiday!$A$2:$A$101)=$K42),"",IF(AND(IFERROR(IF(IF($K42&lt;EDATE(AB42,$E42),$K42,EDATE(AB42,$E42))=AB42,"",IF($K42&lt;EDATE(AB42,$E42),$K42,EDATE(AB42,$E42))),"")=$K42,$H42=1),"",IFERROR(IF(IF($K42&lt;EDATE(AB42,$E42),$K42,EDATE(AB42,$E42))=AB42,"",IF($K42&lt;EDATE(AB42,$E42),$K42,EDATE(AB42,$E42))),""))),"")</f>
        <v/>
      </c>
      <c r="AD42" s="70" t="str">
        <f>IFERROR(IF(AND($H42=1,WORKDAY.INTL($I42,NETWORKDAYS.INTL($I42,EDATE(AC42,$E43)-1,1,[1]holiday!$A$2:$A$101),1,[1]holiday!$A$2:$A$101)=$K42),"",IF(AND(IFERROR(IF(IF($K42&lt;EDATE(AC42,$E42),$K42,EDATE(AC42,$E42))=AC42,"",IF($K42&lt;EDATE(AC42,$E42),$K42,EDATE(AC42,$E42))),"")=$K42,$H42=1),"",IFERROR(IF(IF($K42&lt;EDATE(AC42,$E42),$K42,EDATE(AC42,$E42))=AC42,"",IF($K42&lt;EDATE(AC42,$E42),$K42,EDATE(AC42,$E42))),""))),"")</f>
        <v/>
      </c>
      <c r="AE42" s="70" t="str">
        <f>IFERROR(IF(AND($H42=1,WORKDAY.INTL($I42,NETWORKDAYS.INTL($I42,EDATE(AD42,$E43)-1,1,[1]holiday!$A$2:$A$101),1,[1]holiday!$A$2:$A$101)=$K42),"",IF(AND(IFERROR(IF(IF($K42&lt;EDATE(AD42,$E42),$K42,EDATE(AD42,$E42))=AD42,"",IF($K42&lt;EDATE(AD42,$E42),$K42,EDATE(AD42,$E42))),"")=$K42,$H42=1),"",IFERROR(IF(IF($K42&lt;EDATE(AD42,$E42),$K42,EDATE(AD42,$E42))=AD42,"",IF($K42&lt;EDATE(AD42,$E42),$K42,EDATE(AD42,$E42))),""))),"")</f>
        <v/>
      </c>
      <c r="AF42" s="70" t="str">
        <f>IFERROR(IF(AND($H42=1,WORKDAY.INTL($I42,NETWORKDAYS.INTL($I42,EDATE(AE42,$E43)-1,1,[1]holiday!$A$2:$A$101),1,[1]holiday!$A$2:$A$101)=$K42),"",IF(AND(IFERROR(IF(IF($K42&lt;EDATE(AE42,$E42),$K42,EDATE(AE42,$E42))=AE42,"",IF($K42&lt;EDATE(AE42,$E42),$K42,EDATE(AE42,$E42))),"")=$K42,$H42=1),"",IFERROR(IF(IF($K42&lt;EDATE(AE42,$E42),$K42,EDATE(AE42,$E42))=AE42,"",IF($K42&lt;EDATE(AE42,$E42),$K42,EDATE(AE42,$E42))),""))),"")</f>
        <v/>
      </c>
      <c r="AG42" s="70" t="str">
        <f>IFERROR(IF(AND($H42=1,WORKDAY.INTL($I42,NETWORKDAYS.INTL($I42,EDATE(AF42,$E43)-1,1,[1]holiday!$A$2:$A$101),1,[1]holiday!$A$2:$A$101)=$K42),"",IF(AND(IFERROR(IF(IF($K42&lt;EDATE(AF42,$E42),$K42,EDATE(AF42,$E42))=AF42,"",IF($K42&lt;EDATE(AF42,$E42),$K42,EDATE(AF42,$E42))),"")=$K42,$H42=1),"",IFERROR(IF(IF($K42&lt;EDATE(AF42,$E42),$K42,EDATE(AF42,$E42))=AF42,"",IF($K42&lt;EDATE(AF42,$E42),$K42,EDATE(AF42,$E42))),""))),"")</f>
        <v/>
      </c>
      <c r="AH42" s="70" t="str">
        <f>IFERROR(IF(AND($H42=1,WORKDAY.INTL($I42,NETWORKDAYS.INTL($I42,EDATE(AG42,$E43)-1,1,[1]holiday!$A$2:$A$101),1,[1]holiday!$A$2:$A$101)=$K42),"",IF(AND(IFERROR(IF(IF($K42&lt;EDATE(AG42,$E42),$K42,EDATE(AG42,$E42))=AG42,"",IF($K42&lt;EDATE(AG42,$E42),$K42,EDATE(AG42,$E42))),"")=$K42,$H42=1),"",IFERROR(IF(IF($K42&lt;EDATE(AG42,$E42),$K42,EDATE(AG42,$E42))=AG42,"",IF($K42&lt;EDATE(AG42,$E42),$K42,EDATE(AG42,$E42))),""))),"")</f>
        <v/>
      </c>
      <c r="AI42" s="70"/>
      <c r="AJ42" s="25" t="e">
        <f t="shared" si="41"/>
        <v>#REF!</v>
      </c>
      <c r="AK42" s="25" t="e">
        <f t="shared" si="42"/>
        <v>#REF!</v>
      </c>
      <c r="AL42" s="25" t="e">
        <f t="shared" si="43"/>
        <v>#REF!</v>
      </c>
      <c r="AM42" s="25" t="e">
        <f t="shared" si="44"/>
        <v>#REF!</v>
      </c>
      <c r="AN42" s="25" t="e">
        <f t="shared" si="45"/>
        <v>#REF!</v>
      </c>
      <c r="AO42" s="25" t="e">
        <f t="shared" si="46"/>
        <v>#REF!</v>
      </c>
      <c r="AP42" s="25" t="e">
        <f t="shared" si="47"/>
        <v>#REF!</v>
      </c>
      <c r="AQ42" s="25" t="e">
        <f t="shared" si="48"/>
        <v>#REF!</v>
      </c>
      <c r="AR42" s="25" t="e">
        <f t="shared" si="49"/>
        <v>#REF!</v>
      </c>
      <c r="AS42" s="25" t="e">
        <f t="shared" si="50"/>
        <v>#REF!</v>
      </c>
      <c r="AT42" s="25" t="e">
        <f t="shared" si="51"/>
        <v>#REF!</v>
      </c>
      <c r="AU42" s="25" t="e">
        <f t="shared" si="52"/>
        <v>#REF!</v>
      </c>
      <c r="AV42" s="25" t="e">
        <f t="shared" si="53"/>
        <v>#REF!</v>
      </c>
      <c r="AW42" s="106">
        <v>42634</v>
      </c>
      <c r="AX42" s="107" t="e">
        <f t="shared" ca="1" si="21"/>
        <v>#REF!</v>
      </c>
      <c r="AY42" s="107" t="e">
        <f t="shared" ca="1" si="22"/>
        <v>#REF!</v>
      </c>
      <c r="BA42" s="25">
        <f t="shared" ca="1" si="1"/>
        <v>0</v>
      </c>
      <c r="BB42" s="25" t="e">
        <f t="shared" si="54"/>
        <v>#REF!</v>
      </c>
      <c r="BC42" s="25" t="e">
        <f t="shared" ca="1" si="24"/>
        <v>#REF!</v>
      </c>
      <c r="BD42" s="83" t="e">
        <f>PS!#REF!</f>
        <v>#REF!</v>
      </c>
      <c r="BE42" s="78" t="str">
        <f t="shared" ca="1" si="25"/>
        <v>Lần 0</v>
      </c>
      <c r="BF42" s="109" t="e">
        <f t="shared" ca="1" si="26"/>
        <v>#REF!</v>
      </c>
      <c r="BG42" s="109" t="e">
        <f t="shared" ca="1" si="27"/>
        <v>#REF!</v>
      </c>
      <c r="BH42" s="109" t="e">
        <f t="shared" ca="1" si="28"/>
        <v>#REF!</v>
      </c>
      <c r="BI42" s="109" t="e">
        <f t="shared" ca="1" si="29"/>
        <v>#REF!</v>
      </c>
      <c r="BJ42" s="109" t="e">
        <f t="shared" ca="1" si="30"/>
        <v>#REF!</v>
      </c>
      <c r="BK42" s="109" t="e">
        <f t="shared" ca="1" si="31"/>
        <v>#REF!</v>
      </c>
      <c r="BL42" s="109" t="e">
        <f t="shared" ca="1" si="32"/>
        <v>#REF!</v>
      </c>
      <c r="BM42" s="109" t="e">
        <f t="shared" ca="1" si="33"/>
        <v>#REF!</v>
      </c>
      <c r="BN42" s="109" t="e">
        <f t="shared" ca="1" si="34"/>
        <v>#REF!</v>
      </c>
      <c r="BO42" s="109" t="e">
        <f t="shared" ca="1" si="35"/>
        <v>#REF!</v>
      </c>
      <c r="BP42" s="109" t="e">
        <f t="shared" ca="1" si="36"/>
        <v>#REF!</v>
      </c>
      <c r="BQ42" s="109" t="e">
        <f t="shared" ca="1" si="37"/>
        <v>#REF!</v>
      </c>
      <c r="BR42" s="109" t="e">
        <f t="shared" ca="1" si="38"/>
        <v>#REF!</v>
      </c>
    </row>
    <row r="43" spans="1:70" ht="12.75" x14ac:dyDescent="0.2">
      <c r="A43" s="82" t="e">
        <f>PS!#REF!</f>
        <v>#REF!</v>
      </c>
      <c r="B43" s="83" t="e">
        <f>PS!#REF!</f>
        <v>#REF!</v>
      </c>
      <c r="C43" s="83" t="e">
        <f>PS!#REF!</f>
        <v>#REF!</v>
      </c>
      <c r="D43" s="83" t="e">
        <f>VLOOKUP(B43,CTV!$A$3:$D$1048576,4,0)</f>
        <v>#REF!</v>
      </c>
      <c r="E43" s="83" t="e">
        <f>VLOOKUP(B43,CTV!$A$3:$G$1048576,7,0)</f>
        <v>#REF!</v>
      </c>
      <c r="F43" s="83" t="e">
        <f>IF(ISNA(VLOOKUP(D43,CTV!$A$3:$H$1048576,8,0)),"",VLOOKUP(D43,CTV!$A$3:$H$1048576,8,0))</f>
        <v>#REF!</v>
      </c>
      <c r="G43" s="83" t="e">
        <f>VLOOKUP(B43,CTV!$A$3:$I$1048576,9,0)</f>
        <v>#REF!</v>
      </c>
      <c r="H43" s="83" t="e">
        <f>VLOOKUP(B43,CTV!$A$3:$J$1048576,10,0)</f>
        <v>#REF!</v>
      </c>
      <c r="I43" s="102" t="e">
        <f>PS!#REF!</f>
        <v>#REF!</v>
      </c>
      <c r="J43" s="83" t="e">
        <f>PS!#REF!</f>
        <v>#REF!</v>
      </c>
      <c r="K43" s="103" t="e">
        <f>PS!#REF!</f>
        <v>#REF!</v>
      </c>
      <c r="L43" s="83" t="e">
        <f t="shared" si="3"/>
        <v>#REF!</v>
      </c>
      <c r="M43" s="120" t="e">
        <f>PS!#REF!</f>
        <v>#REF!</v>
      </c>
      <c r="N43" s="83" t="e">
        <f>PS!#REF!</f>
        <v>#REF!</v>
      </c>
      <c r="O43" s="104" t="e">
        <f>PS!#REF!</f>
        <v>#REF!</v>
      </c>
      <c r="P43" s="104" t="e">
        <f t="shared" si="4"/>
        <v>#REF!</v>
      </c>
      <c r="Q43" s="104">
        <v>0</v>
      </c>
      <c r="R43" s="170" t="e">
        <f t="shared" si="5"/>
        <v>#REF!</v>
      </c>
      <c r="S43" s="130" t="e">
        <f>VLOOKUP(B43,CTV!$A$3:$K$1048576,11,0)</f>
        <v>#REF!</v>
      </c>
      <c r="T43" s="105" t="e">
        <f>IF(VLOOKUP(B43,CTV!$A$3:$E$1048576,5,0)-R43+S43&lt;0,0,VLOOKUP(B43,CTV!$A$3:$E$1048576,5,0)-R43+S43)</f>
        <v>#REF!</v>
      </c>
      <c r="U43" s="105" t="e">
        <f>IF(VLOOKUP(B43,CTV!$A$3:$F$1048576,6,0)-R43+S43&lt;0,0,VLOOKUP(B43,CTV!$A$3:$F$1048576,6,0)-R43+S43)</f>
        <v>#REF!</v>
      </c>
      <c r="V43" s="70" t="e">
        <f t="shared" si="6"/>
        <v>#REF!</v>
      </c>
      <c r="W43" s="70" t="str">
        <f>IFERROR(IF(AND($H43=1,WORKDAY.INTL($I43,NETWORKDAYS.INTL($I43,EDATE(V43,$E44)-1,1,[1]holiday!$A$2:$A$101),1,[1]holiday!$A$2:$A$101)=$K43),"",IF(AND(IFERROR(IF(IF($K43&lt;EDATE(V43,$E43),$K43,EDATE(V43,$E43))=V43,"",IF($K43&lt;EDATE(V43,$E43),$K43,EDATE(V43,$E43))),"")=$K43,$H43=1),"",IFERROR(IF(IF($K43&lt;EDATE(V43,$E43),$K43,EDATE(V43,$E43))=V43,"",IF($K43&lt;EDATE(V43,$E43),$K43,EDATE(V43,$E43))),""))),"")</f>
        <v/>
      </c>
      <c r="X43" s="70" t="str">
        <f>IFERROR(IF(AND($H43=1,WORKDAY.INTL($I43,NETWORKDAYS.INTL($I43,EDATE(W43,$E44)-1,1,[1]holiday!$A$2:$A$101),1,[1]holiday!$A$2:$A$101)=$K43),"",IF(AND(IFERROR(IF(IF($K43&lt;EDATE(W43,$E43),$K43,EDATE(W43,$E43))=W43,"",IF($K43&lt;EDATE(W43,$E43),$K43,EDATE(W43,$E43))),"")=$K43,$H43=1),"",IFERROR(IF(IF($K43&lt;EDATE(W43,$E43),$K43,EDATE(W43,$E43))=W43,"",IF($K43&lt;EDATE(W43,$E43),$K43,EDATE(W43,$E43))),""))),"")</f>
        <v/>
      </c>
      <c r="Y43" s="70" t="str">
        <f>IFERROR(IF(AND($H43=1,WORKDAY.INTL($I43,NETWORKDAYS.INTL($I43,EDATE(X43,$E44)-1,1,[1]holiday!$A$2:$A$101),1,[1]holiday!$A$2:$A$101)=$K43),"",IF(AND(IFERROR(IF(IF($K43&lt;EDATE(X43,$E43),$K43,EDATE(X43,$E43))=X43,"",IF($K43&lt;EDATE(X43,$E43),$K43,EDATE(X43,$E43))),"")=$K43,$H43=1),"",IFERROR(IF(IF($K43&lt;EDATE(X43,$E43),$K43,EDATE(X43,$E43))=X43,"",IF($K43&lt;EDATE(X43,$E43),$K43,EDATE(X43,$E43))),""))),"")</f>
        <v/>
      </c>
      <c r="Z43" s="70" t="str">
        <f>IFERROR(IF(AND($H43=1,WORKDAY.INTL($I43,NETWORKDAYS.INTL($I43,EDATE(Y43,$E44)-1,1,[1]holiday!$A$2:$A$101),1,[1]holiday!$A$2:$A$101)=$K43),"",IF(AND(IFERROR(IF(IF($K43&lt;EDATE(Y43,$E43),$K43,EDATE(Y43,$E43))=Y43,"",IF($K43&lt;EDATE(Y43,$E43),$K43,EDATE(Y43,$E43))),"")=$K43,$H43=1),"",IFERROR(IF(IF($K43&lt;EDATE(Y43,$E43),$K43,EDATE(Y43,$E43))=Y43,"",IF($K43&lt;EDATE(Y43,$E43),$K43,EDATE(Y43,$E43))),""))),"")</f>
        <v/>
      </c>
      <c r="AA43" s="70" t="str">
        <f>IFERROR(IF(AND($H43=1,WORKDAY.INTL($I43,NETWORKDAYS.INTL($I43,EDATE(Z43,$E44)-1,1,[1]holiday!$A$2:$A$101),1,[1]holiday!$A$2:$A$101)=$K43),"",IF(AND(IFERROR(IF(IF($K43&lt;EDATE(Z43,$E43),$K43,EDATE(Z43,$E43))=Z43,"",IF($K43&lt;EDATE(Z43,$E43),$K43,EDATE(Z43,$E43))),"")=$K43,$H43=1),"",IFERROR(IF(IF($K43&lt;EDATE(Z43,$E43),$K43,EDATE(Z43,$E43))=Z43,"",IF($K43&lt;EDATE(Z43,$E43),$K43,EDATE(Z43,$E43))),""))),"")</f>
        <v/>
      </c>
      <c r="AB43" s="70" t="str">
        <f>IFERROR(IF(AND($H43=1,WORKDAY.INTL($I43,NETWORKDAYS.INTL($I43,EDATE(AA43,$E44)-1,1,[1]holiday!$A$2:$A$101),1,[1]holiday!$A$2:$A$101)=$K43),"",IF(AND(IFERROR(IF(IF($K43&lt;EDATE(AA43,$E43),$K43,EDATE(AA43,$E43))=AA43,"",IF($K43&lt;EDATE(AA43,$E43),$K43,EDATE(AA43,$E43))),"")=$K43,$H43=1),"",IFERROR(IF(IF($K43&lt;EDATE(AA43,$E43),$K43,EDATE(AA43,$E43))=AA43,"",IF($K43&lt;EDATE(AA43,$E43),$K43,EDATE(AA43,$E43))),""))),"")</f>
        <v/>
      </c>
      <c r="AC43" s="70" t="str">
        <f>IFERROR(IF(AND($H43=1,WORKDAY.INTL($I43,NETWORKDAYS.INTL($I43,EDATE(AB43,$E44)-1,1,[1]holiday!$A$2:$A$101),1,[1]holiday!$A$2:$A$101)=$K43),"",IF(AND(IFERROR(IF(IF($K43&lt;EDATE(AB43,$E43),$K43,EDATE(AB43,$E43))=AB43,"",IF($K43&lt;EDATE(AB43,$E43),$K43,EDATE(AB43,$E43))),"")=$K43,$H43=1),"",IFERROR(IF(IF($K43&lt;EDATE(AB43,$E43),$K43,EDATE(AB43,$E43))=AB43,"",IF($K43&lt;EDATE(AB43,$E43),$K43,EDATE(AB43,$E43))),""))),"")</f>
        <v/>
      </c>
      <c r="AD43" s="70" t="str">
        <f>IFERROR(IF(AND($H43=1,WORKDAY.INTL($I43,NETWORKDAYS.INTL($I43,EDATE(AC43,$E44)-1,1,[1]holiday!$A$2:$A$101),1,[1]holiday!$A$2:$A$101)=$K43),"",IF(AND(IFERROR(IF(IF($K43&lt;EDATE(AC43,$E43),$K43,EDATE(AC43,$E43))=AC43,"",IF($K43&lt;EDATE(AC43,$E43),$K43,EDATE(AC43,$E43))),"")=$K43,$H43=1),"",IFERROR(IF(IF($K43&lt;EDATE(AC43,$E43),$K43,EDATE(AC43,$E43))=AC43,"",IF($K43&lt;EDATE(AC43,$E43),$K43,EDATE(AC43,$E43))),""))),"")</f>
        <v/>
      </c>
      <c r="AE43" s="70" t="str">
        <f>IFERROR(IF(AND($H43=1,WORKDAY.INTL($I43,NETWORKDAYS.INTL($I43,EDATE(AD43,$E44)-1,1,[1]holiday!$A$2:$A$101),1,[1]holiday!$A$2:$A$101)=$K43),"",IF(AND(IFERROR(IF(IF($K43&lt;EDATE(AD43,$E43),$K43,EDATE(AD43,$E43))=AD43,"",IF($K43&lt;EDATE(AD43,$E43),$K43,EDATE(AD43,$E43))),"")=$K43,$H43=1),"",IFERROR(IF(IF($K43&lt;EDATE(AD43,$E43),$K43,EDATE(AD43,$E43))=AD43,"",IF($K43&lt;EDATE(AD43,$E43),$K43,EDATE(AD43,$E43))),""))),"")</f>
        <v/>
      </c>
      <c r="AF43" s="70" t="str">
        <f>IFERROR(IF(AND($H43=1,WORKDAY.INTL($I43,NETWORKDAYS.INTL($I43,EDATE(AE43,$E44)-1,1,[1]holiday!$A$2:$A$101),1,[1]holiday!$A$2:$A$101)=$K43),"",IF(AND(IFERROR(IF(IF($K43&lt;EDATE(AE43,$E43),$K43,EDATE(AE43,$E43))=AE43,"",IF($K43&lt;EDATE(AE43,$E43),$K43,EDATE(AE43,$E43))),"")=$K43,$H43=1),"",IFERROR(IF(IF($K43&lt;EDATE(AE43,$E43),$K43,EDATE(AE43,$E43))=AE43,"",IF($K43&lt;EDATE(AE43,$E43),$K43,EDATE(AE43,$E43))),""))),"")</f>
        <v/>
      </c>
      <c r="AG43" s="70" t="str">
        <f>IFERROR(IF(AND($H43=1,WORKDAY.INTL($I43,NETWORKDAYS.INTL($I43,EDATE(AF43,$E44)-1,1,[1]holiday!$A$2:$A$101),1,[1]holiday!$A$2:$A$101)=$K43),"",IF(AND(IFERROR(IF(IF($K43&lt;EDATE(AF43,$E43),$K43,EDATE(AF43,$E43))=AF43,"",IF($K43&lt;EDATE(AF43,$E43),$K43,EDATE(AF43,$E43))),"")=$K43,$H43=1),"",IFERROR(IF(IF($K43&lt;EDATE(AF43,$E43),$K43,EDATE(AF43,$E43))=AF43,"",IF($K43&lt;EDATE(AF43,$E43),$K43,EDATE(AF43,$E43))),""))),"")</f>
        <v/>
      </c>
      <c r="AH43" s="70" t="str">
        <f>IFERROR(IF(AND($H43=1,WORKDAY.INTL($I43,NETWORKDAYS.INTL($I43,EDATE(AG43,$E44)-1,1,[1]holiday!$A$2:$A$101),1,[1]holiday!$A$2:$A$101)=$K43),"",IF(AND(IFERROR(IF(IF($K43&lt;EDATE(AG43,$E43),$K43,EDATE(AG43,$E43))=AG43,"",IF($K43&lt;EDATE(AG43,$E43),$K43,EDATE(AG43,$E43))),"")=$K43,$H43=1),"",IFERROR(IF(IF($K43&lt;EDATE(AG43,$E43),$K43,EDATE(AG43,$E43))=AG43,"",IF($K43&lt;EDATE(AG43,$E43),$K43,EDATE(AG43,$E43))),""))),"")</f>
        <v/>
      </c>
      <c r="AI43" s="70"/>
      <c r="AJ43" s="25" t="e">
        <f t="shared" si="41"/>
        <v>#REF!</v>
      </c>
      <c r="AK43" s="25" t="e">
        <f t="shared" si="42"/>
        <v>#REF!</v>
      </c>
      <c r="AL43" s="25" t="e">
        <f t="shared" si="43"/>
        <v>#REF!</v>
      </c>
      <c r="AM43" s="25" t="e">
        <f t="shared" si="44"/>
        <v>#REF!</v>
      </c>
      <c r="AN43" s="25" t="e">
        <f t="shared" si="45"/>
        <v>#REF!</v>
      </c>
      <c r="AO43" s="25" t="e">
        <f t="shared" si="46"/>
        <v>#REF!</v>
      </c>
      <c r="AP43" s="25" t="e">
        <f t="shared" si="47"/>
        <v>#REF!</v>
      </c>
      <c r="AQ43" s="25" t="e">
        <f t="shared" si="48"/>
        <v>#REF!</v>
      </c>
      <c r="AR43" s="25" t="e">
        <f t="shared" si="49"/>
        <v>#REF!</v>
      </c>
      <c r="AS43" s="25" t="e">
        <f t="shared" si="50"/>
        <v>#REF!</v>
      </c>
      <c r="AT43" s="25" t="e">
        <f t="shared" si="51"/>
        <v>#REF!</v>
      </c>
      <c r="AU43" s="25" t="e">
        <f t="shared" si="52"/>
        <v>#REF!</v>
      </c>
      <c r="AV43" s="25" t="e">
        <f t="shared" si="53"/>
        <v>#REF!</v>
      </c>
      <c r="AW43" s="106" t="e">
        <f t="shared" si="20"/>
        <v>#REF!</v>
      </c>
      <c r="AX43" s="107" t="e">
        <f t="shared" ca="1" si="21"/>
        <v>#REF!</v>
      </c>
      <c r="AY43" s="107" t="e">
        <f t="shared" ca="1" si="22"/>
        <v>#REF!</v>
      </c>
      <c r="AZ43" s="108" t="e">
        <f t="shared" ca="1" si="55"/>
        <v>#REF!</v>
      </c>
      <c r="BA43" s="25">
        <f t="shared" ca="1" si="1"/>
        <v>0</v>
      </c>
      <c r="BB43" s="25" t="e">
        <f t="shared" si="54"/>
        <v>#REF!</v>
      </c>
      <c r="BC43" s="25" t="e">
        <f t="shared" ca="1" si="24"/>
        <v>#REF!</v>
      </c>
      <c r="BD43" s="83" t="e">
        <f>PS!#REF!</f>
        <v>#REF!</v>
      </c>
      <c r="BE43" s="78" t="str">
        <f t="shared" ca="1" si="25"/>
        <v>Lần 0</v>
      </c>
      <c r="BF43" s="109" t="e">
        <f t="shared" ca="1" si="26"/>
        <v>#REF!</v>
      </c>
      <c r="BG43" s="109" t="e">
        <f t="shared" ca="1" si="27"/>
        <v>#REF!</v>
      </c>
      <c r="BH43" s="109" t="e">
        <f t="shared" ca="1" si="28"/>
        <v>#REF!</v>
      </c>
      <c r="BI43" s="109" t="e">
        <f t="shared" ca="1" si="29"/>
        <v>#REF!</v>
      </c>
      <c r="BJ43" s="109" t="e">
        <f t="shared" ca="1" si="30"/>
        <v>#REF!</v>
      </c>
      <c r="BK43" s="109" t="e">
        <f t="shared" ca="1" si="31"/>
        <v>#REF!</v>
      </c>
      <c r="BL43" s="109" t="e">
        <f t="shared" ca="1" si="32"/>
        <v>#REF!</v>
      </c>
      <c r="BM43" s="109" t="e">
        <f t="shared" ca="1" si="33"/>
        <v>#REF!</v>
      </c>
      <c r="BN43" s="109" t="e">
        <f t="shared" ca="1" si="34"/>
        <v>#REF!</v>
      </c>
      <c r="BO43" s="109" t="e">
        <f t="shared" ca="1" si="35"/>
        <v>#REF!</v>
      </c>
      <c r="BP43" s="109" t="e">
        <f t="shared" ca="1" si="36"/>
        <v>#REF!</v>
      </c>
      <c r="BQ43" s="109" t="e">
        <f t="shared" ca="1" si="37"/>
        <v>#REF!</v>
      </c>
      <c r="BR43" s="109" t="e">
        <f t="shared" ca="1" si="38"/>
        <v>#REF!</v>
      </c>
    </row>
    <row r="44" spans="1:70" ht="12.75" x14ac:dyDescent="0.2">
      <c r="A44" s="82" t="e">
        <f>PS!#REF!</f>
        <v>#REF!</v>
      </c>
      <c r="B44" s="83" t="e">
        <f>PS!#REF!</f>
        <v>#REF!</v>
      </c>
      <c r="C44" s="83" t="e">
        <f>PS!#REF!</f>
        <v>#REF!</v>
      </c>
      <c r="D44" s="83" t="e">
        <f>VLOOKUP(B44,CTV!$A$3:$D$1048576,4,0)</f>
        <v>#REF!</v>
      </c>
      <c r="E44" s="83" t="e">
        <f>VLOOKUP(B44,CTV!$A$3:$G$1048576,7,0)</f>
        <v>#REF!</v>
      </c>
      <c r="F44" s="83" t="e">
        <f>IF(ISNA(VLOOKUP(D44,CTV!$A$3:$H$1048576,8,0)),"",VLOOKUP(D44,CTV!$A$3:$H$1048576,8,0))</f>
        <v>#REF!</v>
      </c>
      <c r="G44" s="83" t="e">
        <f>VLOOKUP(B44,CTV!$A$3:$I$1048576,9,0)</f>
        <v>#REF!</v>
      </c>
      <c r="H44" s="83" t="e">
        <f>VLOOKUP(B44,CTV!$A$3:$J$1048576,10,0)</f>
        <v>#REF!</v>
      </c>
      <c r="I44" s="102" t="e">
        <f>PS!#REF!</f>
        <v>#REF!</v>
      </c>
      <c r="J44" s="83" t="e">
        <f>PS!#REF!</f>
        <v>#REF!</v>
      </c>
      <c r="K44" s="103" t="e">
        <f>PS!#REF!</f>
        <v>#REF!</v>
      </c>
      <c r="L44" s="83" t="e">
        <f t="shared" si="3"/>
        <v>#REF!</v>
      </c>
      <c r="M44" s="120" t="e">
        <f>PS!#REF!</f>
        <v>#REF!</v>
      </c>
      <c r="N44" s="83" t="e">
        <f>PS!#REF!</f>
        <v>#REF!</v>
      </c>
      <c r="O44" s="104" t="e">
        <f>PS!#REF!</f>
        <v>#REF!</v>
      </c>
      <c r="P44" s="104" t="e">
        <f t="shared" si="4"/>
        <v>#REF!</v>
      </c>
      <c r="Q44" s="104">
        <v>0</v>
      </c>
      <c r="R44" s="170" t="e">
        <f t="shared" si="5"/>
        <v>#REF!</v>
      </c>
      <c r="S44" s="130" t="e">
        <f>VLOOKUP(B44,CTV!$A$3:$K$1048576,11,0)</f>
        <v>#REF!</v>
      </c>
      <c r="T44" s="105" t="e">
        <f>IF(VLOOKUP(B44,CTV!$A$3:$E$1048576,5,0)-R44+S44&lt;0,0,VLOOKUP(B44,CTV!$A$3:$E$1048576,5,0)-R44+S44)</f>
        <v>#REF!</v>
      </c>
      <c r="U44" s="105" t="e">
        <f>IF(VLOOKUP(B44,CTV!$A$3:$F$1048576,6,0)-R44+S44&lt;0,0,VLOOKUP(B44,CTV!$A$3:$F$1048576,6,0)-R44+S44)</f>
        <v>#REF!</v>
      </c>
      <c r="V44" s="70" t="e">
        <f t="shared" si="6"/>
        <v>#REF!</v>
      </c>
      <c r="W44" s="70" t="str">
        <f>IFERROR(IF(AND($H44=1,WORKDAY.INTL($I44,NETWORKDAYS.INTL($I44,EDATE(V44,$E45)-1,1,[1]holiday!$A$2:$A$101),1,[1]holiday!$A$2:$A$101)=$K44),"",IF(AND(IFERROR(IF(IF($K44&lt;EDATE(V44,$E44),$K44,EDATE(V44,$E44))=V44,"",IF($K44&lt;EDATE(V44,$E44),$K44,EDATE(V44,$E44))),"")=$K44,$H44=1),"",IFERROR(IF(IF($K44&lt;EDATE(V44,$E44),$K44,EDATE(V44,$E44))=V44,"",IF($K44&lt;EDATE(V44,$E44),$K44,EDATE(V44,$E44))),""))),"")</f>
        <v/>
      </c>
      <c r="X44" s="70" t="str">
        <f>IFERROR(IF(AND($H44=1,WORKDAY.INTL($I44,NETWORKDAYS.INTL($I44,EDATE(W44,$E45)-1,1,[1]holiday!$A$2:$A$101),1,[1]holiday!$A$2:$A$101)=$K44),"",IF(AND(IFERROR(IF(IF($K44&lt;EDATE(W44,$E44),$K44,EDATE(W44,$E44))=W44,"",IF($K44&lt;EDATE(W44,$E44),$K44,EDATE(W44,$E44))),"")=$K44,$H44=1),"",IFERROR(IF(IF($K44&lt;EDATE(W44,$E44),$K44,EDATE(W44,$E44))=W44,"",IF($K44&lt;EDATE(W44,$E44),$K44,EDATE(W44,$E44))),""))),"")</f>
        <v/>
      </c>
      <c r="Y44" s="70" t="str">
        <f>IFERROR(IF(AND($H44=1,WORKDAY.INTL($I44,NETWORKDAYS.INTL($I44,EDATE(X44,$E45)-1,1,[1]holiday!$A$2:$A$101),1,[1]holiday!$A$2:$A$101)=$K44),"",IF(AND(IFERROR(IF(IF($K44&lt;EDATE(X44,$E44),$K44,EDATE(X44,$E44))=X44,"",IF($K44&lt;EDATE(X44,$E44),$K44,EDATE(X44,$E44))),"")=$K44,$H44=1),"",IFERROR(IF(IF($K44&lt;EDATE(X44,$E44),$K44,EDATE(X44,$E44))=X44,"",IF($K44&lt;EDATE(X44,$E44),$K44,EDATE(X44,$E44))),""))),"")</f>
        <v/>
      </c>
      <c r="Z44" s="70" t="str">
        <f>IFERROR(IF(AND($H44=1,WORKDAY.INTL($I44,NETWORKDAYS.INTL($I44,EDATE(Y44,$E45)-1,1,[1]holiday!$A$2:$A$101),1,[1]holiday!$A$2:$A$101)=$K44),"",IF(AND(IFERROR(IF(IF($K44&lt;EDATE(Y44,$E44),$K44,EDATE(Y44,$E44))=Y44,"",IF($K44&lt;EDATE(Y44,$E44),$K44,EDATE(Y44,$E44))),"")=$K44,$H44=1),"",IFERROR(IF(IF($K44&lt;EDATE(Y44,$E44),$K44,EDATE(Y44,$E44))=Y44,"",IF($K44&lt;EDATE(Y44,$E44),$K44,EDATE(Y44,$E44))),""))),"")</f>
        <v/>
      </c>
      <c r="AA44" s="70" t="str">
        <f>IFERROR(IF(AND($H44=1,WORKDAY.INTL($I44,NETWORKDAYS.INTL($I44,EDATE(Z44,$E45)-1,1,[1]holiday!$A$2:$A$101),1,[1]holiday!$A$2:$A$101)=$K44),"",IF(AND(IFERROR(IF(IF($K44&lt;EDATE(Z44,$E44),$K44,EDATE(Z44,$E44))=Z44,"",IF($K44&lt;EDATE(Z44,$E44),$K44,EDATE(Z44,$E44))),"")=$K44,$H44=1),"",IFERROR(IF(IF($K44&lt;EDATE(Z44,$E44),$K44,EDATE(Z44,$E44))=Z44,"",IF($K44&lt;EDATE(Z44,$E44),$K44,EDATE(Z44,$E44))),""))),"")</f>
        <v/>
      </c>
      <c r="AB44" s="70" t="str">
        <f>IFERROR(IF(AND($H44=1,WORKDAY.INTL($I44,NETWORKDAYS.INTL($I44,EDATE(AA44,$E45)-1,1,[1]holiday!$A$2:$A$101),1,[1]holiday!$A$2:$A$101)=$K44),"",IF(AND(IFERROR(IF(IF($K44&lt;EDATE(AA44,$E44),$K44,EDATE(AA44,$E44))=AA44,"",IF($K44&lt;EDATE(AA44,$E44),$K44,EDATE(AA44,$E44))),"")=$K44,$H44=1),"",IFERROR(IF(IF($K44&lt;EDATE(AA44,$E44),$K44,EDATE(AA44,$E44))=AA44,"",IF($K44&lt;EDATE(AA44,$E44),$K44,EDATE(AA44,$E44))),""))),"")</f>
        <v/>
      </c>
      <c r="AC44" s="70" t="str">
        <f>IFERROR(IF(AND($H44=1,WORKDAY.INTL($I44,NETWORKDAYS.INTL($I44,EDATE(AB44,$E45)-1,1,[1]holiday!$A$2:$A$101),1,[1]holiday!$A$2:$A$101)=$K44),"",IF(AND(IFERROR(IF(IF($K44&lt;EDATE(AB44,$E44),$K44,EDATE(AB44,$E44))=AB44,"",IF($K44&lt;EDATE(AB44,$E44),$K44,EDATE(AB44,$E44))),"")=$K44,$H44=1),"",IFERROR(IF(IF($K44&lt;EDATE(AB44,$E44),$K44,EDATE(AB44,$E44))=AB44,"",IF($K44&lt;EDATE(AB44,$E44),$K44,EDATE(AB44,$E44))),""))),"")</f>
        <v/>
      </c>
      <c r="AD44" s="70" t="str">
        <f>IFERROR(IF(AND($H44=1,WORKDAY.INTL($I44,NETWORKDAYS.INTL($I44,EDATE(AC44,$E45)-1,1,[1]holiday!$A$2:$A$101),1,[1]holiday!$A$2:$A$101)=$K44),"",IF(AND(IFERROR(IF(IF($K44&lt;EDATE(AC44,$E44),$K44,EDATE(AC44,$E44))=AC44,"",IF($K44&lt;EDATE(AC44,$E44),$K44,EDATE(AC44,$E44))),"")=$K44,$H44=1),"",IFERROR(IF(IF($K44&lt;EDATE(AC44,$E44),$K44,EDATE(AC44,$E44))=AC44,"",IF($K44&lt;EDATE(AC44,$E44),$K44,EDATE(AC44,$E44))),""))),"")</f>
        <v/>
      </c>
      <c r="AE44" s="70" t="str">
        <f>IFERROR(IF(AND($H44=1,WORKDAY.INTL($I44,NETWORKDAYS.INTL($I44,EDATE(AD44,$E45)-1,1,[1]holiday!$A$2:$A$101),1,[1]holiday!$A$2:$A$101)=$K44),"",IF(AND(IFERROR(IF(IF($K44&lt;EDATE(AD44,$E44),$K44,EDATE(AD44,$E44))=AD44,"",IF($K44&lt;EDATE(AD44,$E44),$K44,EDATE(AD44,$E44))),"")=$K44,$H44=1),"",IFERROR(IF(IF($K44&lt;EDATE(AD44,$E44),$K44,EDATE(AD44,$E44))=AD44,"",IF($K44&lt;EDATE(AD44,$E44),$K44,EDATE(AD44,$E44))),""))),"")</f>
        <v/>
      </c>
      <c r="AF44" s="70" t="str">
        <f>IFERROR(IF(AND($H44=1,WORKDAY.INTL($I44,NETWORKDAYS.INTL($I44,EDATE(AE44,$E45)-1,1,[1]holiday!$A$2:$A$101),1,[1]holiday!$A$2:$A$101)=$K44),"",IF(AND(IFERROR(IF(IF($K44&lt;EDATE(AE44,$E44),$K44,EDATE(AE44,$E44))=AE44,"",IF($K44&lt;EDATE(AE44,$E44),$K44,EDATE(AE44,$E44))),"")=$K44,$H44=1),"",IFERROR(IF(IF($K44&lt;EDATE(AE44,$E44),$K44,EDATE(AE44,$E44))=AE44,"",IF($K44&lt;EDATE(AE44,$E44),$K44,EDATE(AE44,$E44))),""))),"")</f>
        <v/>
      </c>
      <c r="AG44" s="70" t="str">
        <f>IFERROR(IF(AND($H44=1,WORKDAY.INTL($I44,NETWORKDAYS.INTL($I44,EDATE(AF44,$E45)-1,1,[1]holiday!$A$2:$A$101),1,[1]holiday!$A$2:$A$101)=$K44),"",IF(AND(IFERROR(IF(IF($K44&lt;EDATE(AF44,$E44),$K44,EDATE(AF44,$E44))=AF44,"",IF($K44&lt;EDATE(AF44,$E44),$K44,EDATE(AF44,$E44))),"")=$K44,$H44=1),"",IFERROR(IF(IF($K44&lt;EDATE(AF44,$E44),$K44,EDATE(AF44,$E44))=AF44,"",IF($K44&lt;EDATE(AF44,$E44),$K44,EDATE(AF44,$E44))),""))),"")</f>
        <v/>
      </c>
      <c r="AH44" s="70" t="str">
        <f>IFERROR(IF(AND($H44=1,WORKDAY.INTL($I44,NETWORKDAYS.INTL($I44,EDATE(AG44,$E45)-1,1,[1]holiday!$A$2:$A$101),1,[1]holiday!$A$2:$A$101)=$K44),"",IF(AND(IFERROR(IF(IF($K44&lt;EDATE(AG44,$E44),$K44,EDATE(AG44,$E44))=AG44,"",IF($K44&lt;EDATE(AG44,$E44),$K44,EDATE(AG44,$E44))),"")=$K44,$H44=1),"",IFERROR(IF(IF($K44&lt;EDATE(AG44,$E44),$K44,EDATE(AG44,$E44))=AG44,"",IF($K44&lt;EDATE(AG44,$E44),$K44,EDATE(AG44,$E44))),""))),"")</f>
        <v/>
      </c>
      <c r="AI44" s="70"/>
      <c r="AJ44" s="25" t="e">
        <f t="shared" si="41"/>
        <v>#REF!</v>
      </c>
      <c r="AK44" s="25" t="e">
        <f t="shared" si="42"/>
        <v>#REF!</v>
      </c>
      <c r="AL44" s="25" t="e">
        <f t="shared" si="43"/>
        <v>#REF!</v>
      </c>
      <c r="AM44" s="25" t="e">
        <f t="shared" si="44"/>
        <v>#REF!</v>
      </c>
      <c r="AN44" s="25" t="e">
        <f t="shared" si="45"/>
        <v>#REF!</v>
      </c>
      <c r="AO44" s="25" t="e">
        <f t="shared" si="46"/>
        <v>#REF!</v>
      </c>
      <c r="AP44" s="25" t="e">
        <f t="shared" si="47"/>
        <v>#REF!</v>
      </c>
      <c r="AQ44" s="25" t="e">
        <f t="shared" si="48"/>
        <v>#REF!</v>
      </c>
      <c r="AR44" s="25" t="e">
        <f t="shared" si="49"/>
        <v>#REF!</v>
      </c>
      <c r="AS44" s="25" t="e">
        <f t="shared" si="50"/>
        <v>#REF!</v>
      </c>
      <c r="AT44" s="25" t="e">
        <f t="shared" si="51"/>
        <v>#REF!</v>
      </c>
      <c r="AU44" s="25" t="e">
        <f t="shared" si="52"/>
        <v>#REF!</v>
      </c>
      <c r="AV44" s="25" t="e">
        <f t="shared" si="53"/>
        <v>#REF!</v>
      </c>
      <c r="AW44" s="106" t="e">
        <f t="shared" si="20"/>
        <v>#REF!</v>
      </c>
      <c r="AX44" s="107" t="e">
        <f t="shared" ca="1" si="21"/>
        <v>#REF!</v>
      </c>
      <c r="AY44" s="107" t="e">
        <f t="shared" ca="1" si="22"/>
        <v>#REF!</v>
      </c>
      <c r="AZ44" s="108" t="e">
        <f t="shared" ca="1" si="55"/>
        <v>#REF!</v>
      </c>
      <c r="BA44" s="25">
        <f t="shared" ca="1" si="1"/>
        <v>0</v>
      </c>
      <c r="BB44" s="25" t="e">
        <f t="shared" si="54"/>
        <v>#REF!</v>
      </c>
      <c r="BC44" s="25" t="e">
        <f t="shared" ca="1" si="24"/>
        <v>#REF!</v>
      </c>
      <c r="BD44" s="83" t="e">
        <f>PS!#REF!</f>
        <v>#REF!</v>
      </c>
      <c r="BE44" s="78" t="str">
        <f t="shared" ca="1" si="25"/>
        <v>Lần 0</v>
      </c>
      <c r="BF44" s="109" t="e">
        <f t="shared" ca="1" si="26"/>
        <v>#REF!</v>
      </c>
      <c r="BG44" s="109" t="e">
        <f t="shared" ca="1" si="27"/>
        <v>#REF!</v>
      </c>
      <c r="BH44" s="109" t="e">
        <f t="shared" ca="1" si="28"/>
        <v>#REF!</v>
      </c>
      <c r="BI44" s="109" t="e">
        <f t="shared" ca="1" si="29"/>
        <v>#REF!</v>
      </c>
      <c r="BJ44" s="109" t="e">
        <f t="shared" ca="1" si="30"/>
        <v>#REF!</v>
      </c>
      <c r="BK44" s="109" t="e">
        <f t="shared" ca="1" si="31"/>
        <v>#REF!</v>
      </c>
      <c r="BL44" s="109" t="e">
        <f t="shared" ca="1" si="32"/>
        <v>#REF!</v>
      </c>
      <c r="BM44" s="109" t="e">
        <f t="shared" ca="1" si="33"/>
        <v>#REF!</v>
      </c>
      <c r="BN44" s="109" t="e">
        <f t="shared" ca="1" si="34"/>
        <v>#REF!</v>
      </c>
      <c r="BO44" s="109" t="e">
        <f t="shared" ca="1" si="35"/>
        <v>#REF!</v>
      </c>
      <c r="BP44" s="109" t="e">
        <f t="shared" ca="1" si="36"/>
        <v>#REF!</v>
      </c>
      <c r="BQ44" s="109" t="e">
        <f t="shared" ca="1" si="37"/>
        <v>#REF!</v>
      </c>
      <c r="BR44" s="109" t="e">
        <f t="shared" ca="1" si="38"/>
        <v>#REF!</v>
      </c>
    </row>
    <row r="45" spans="1:70" ht="12.75" x14ac:dyDescent="0.2">
      <c r="A45" s="82" t="e">
        <f>PS!#REF!</f>
        <v>#REF!</v>
      </c>
      <c r="B45" s="83" t="e">
        <f>PS!#REF!</f>
        <v>#REF!</v>
      </c>
      <c r="C45" s="83" t="e">
        <f>PS!#REF!</f>
        <v>#REF!</v>
      </c>
      <c r="D45" s="83" t="e">
        <f>VLOOKUP(B45,CTV!$A$3:$D$1048576,4,0)</f>
        <v>#REF!</v>
      </c>
      <c r="E45" s="83" t="e">
        <f>VLOOKUP(B45,CTV!$A$3:$G$1048576,7,0)</f>
        <v>#REF!</v>
      </c>
      <c r="F45" s="83" t="e">
        <f>IF(ISNA(VLOOKUP(D45,CTV!$A$3:$H$1048576,8,0)),"",VLOOKUP(D45,CTV!$A$3:$H$1048576,8,0))</f>
        <v>#REF!</v>
      </c>
      <c r="G45" s="83" t="e">
        <f>VLOOKUP(B45,CTV!$A$3:$I$1048576,9,0)</f>
        <v>#REF!</v>
      </c>
      <c r="H45" s="83" t="e">
        <f>VLOOKUP(B45,CTV!$A$3:$J$1048576,10,0)</f>
        <v>#REF!</v>
      </c>
      <c r="I45" s="102" t="e">
        <f>PS!#REF!</f>
        <v>#REF!</v>
      </c>
      <c r="J45" s="83" t="e">
        <f>PS!#REF!</f>
        <v>#REF!</v>
      </c>
      <c r="K45" s="103" t="e">
        <f>PS!#REF!</f>
        <v>#REF!</v>
      </c>
      <c r="L45" s="83" t="e">
        <f t="shared" si="3"/>
        <v>#REF!</v>
      </c>
      <c r="M45" s="120" t="e">
        <f>PS!#REF!</f>
        <v>#REF!</v>
      </c>
      <c r="N45" s="83" t="e">
        <f>PS!#REF!</f>
        <v>#REF!</v>
      </c>
      <c r="O45" s="104" t="e">
        <f>PS!#REF!</f>
        <v>#REF!</v>
      </c>
      <c r="P45" s="104" t="e">
        <f t="shared" si="4"/>
        <v>#REF!</v>
      </c>
      <c r="Q45" s="104">
        <v>0</v>
      </c>
      <c r="R45" s="170" t="e">
        <f t="shared" si="5"/>
        <v>#REF!</v>
      </c>
      <c r="S45" s="130" t="e">
        <f>VLOOKUP(B45,CTV!$A$3:$K$1048576,11,0)</f>
        <v>#REF!</v>
      </c>
      <c r="T45" s="105" t="e">
        <f>IF(VLOOKUP(B45,CTV!$A$3:$E$1048576,5,0)-R45+S45&lt;0,0,VLOOKUP(B45,CTV!$A$3:$E$1048576,5,0)-R45+S45)</f>
        <v>#REF!</v>
      </c>
      <c r="U45" s="105" t="e">
        <f>IF(VLOOKUP(B45,CTV!$A$3:$F$1048576,6,0)-R45+S45&lt;0,0,VLOOKUP(B45,CTV!$A$3:$F$1048576,6,0)-R45+S45)</f>
        <v>#REF!</v>
      </c>
      <c r="V45" s="70" t="e">
        <f t="shared" si="6"/>
        <v>#REF!</v>
      </c>
      <c r="W45" s="70" t="str">
        <f>IFERROR(IF(AND($H45=1,WORKDAY.INTL($I45,NETWORKDAYS.INTL($I45,EDATE(V45,$E46)-1,1,[1]holiday!$A$2:$A$101),1,[1]holiday!$A$2:$A$101)=$K45),"",IF(AND(IFERROR(IF(IF($K45&lt;EDATE(V45,$E45),$K45,EDATE(V45,$E45))=V45,"",IF($K45&lt;EDATE(V45,$E45),$K45,EDATE(V45,$E45))),"")=$K45,$H45=1),"",IFERROR(IF(IF($K45&lt;EDATE(V45,$E45),$K45,EDATE(V45,$E45))=V45,"",IF($K45&lt;EDATE(V45,$E45),$K45,EDATE(V45,$E45))),""))),"")</f>
        <v/>
      </c>
      <c r="X45" s="70" t="str">
        <f>IFERROR(IF(AND($H45=1,WORKDAY.INTL($I45,NETWORKDAYS.INTL($I45,EDATE(W45,$E46)-1,1,[1]holiday!$A$2:$A$101),1,[1]holiday!$A$2:$A$101)=$K45),"",IF(AND(IFERROR(IF(IF($K45&lt;EDATE(W45,$E45),$K45,EDATE(W45,$E45))=W45,"",IF($K45&lt;EDATE(W45,$E45),$K45,EDATE(W45,$E45))),"")=$K45,$H45=1),"",IFERROR(IF(IF($K45&lt;EDATE(W45,$E45),$K45,EDATE(W45,$E45))=W45,"",IF($K45&lt;EDATE(W45,$E45),$K45,EDATE(W45,$E45))),""))),"")</f>
        <v/>
      </c>
      <c r="Y45" s="70" t="str">
        <f>IFERROR(IF(AND($H45=1,WORKDAY.INTL($I45,NETWORKDAYS.INTL($I45,EDATE(X45,$E46)-1,1,[1]holiday!$A$2:$A$101),1,[1]holiday!$A$2:$A$101)=$K45),"",IF(AND(IFERROR(IF(IF($K45&lt;EDATE(X45,$E45),$K45,EDATE(X45,$E45))=X45,"",IF($K45&lt;EDATE(X45,$E45),$K45,EDATE(X45,$E45))),"")=$K45,$H45=1),"",IFERROR(IF(IF($K45&lt;EDATE(X45,$E45),$K45,EDATE(X45,$E45))=X45,"",IF($K45&lt;EDATE(X45,$E45),$K45,EDATE(X45,$E45))),""))),"")</f>
        <v/>
      </c>
      <c r="Z45" s="70" t="str">
        <f>IFERROR(IF(AND($H45=1,WORKDAY.INTL($I45,NETWORKDAYS.INTL($I45,EDATE(Y45,$E46)-1,1,[1]holiday!$A$2:$A$101),1,[1]holiday!$A$2:$A$101)=$K45),"",IF(AND(IFERROR(IF(IF($K45&lt;EDATE(Y45,$E45),$K45,EDATE(Y45,$E45))=Y45,"",IF($K45&lt;EDATE(Y45,$E45),$K45,EDATE(Y45,$E45))),"")=$K45,$H45=1),"",IFERROR(IF(IF($K45&lt;EDATE(Y45,$E45),$K45,EDATE(Y45,$E45))=Y45,"",IF($K45&lt;EDATE(Y45,$E45),$K45,EDATE(Y45,$E45))),""))),"")</f>
        <v/>
      </c>
      <c r="AA45" s="70" t="str">
        <f>IFERROR(IF(AND($H45=1,WORKDAY.INTL($I45,NETWORKDAYS.INTL($I45,EDATE(Z45,$E46)-1,1,[1]holiday!$A$2:$A$101),1,[1]holiday!$A$2:$A$101)=$K45),"",IF(AND(IFERROR(IF(IF($K45&lt;EDATE(Z45,$E45),$K45,EDATE(Z45,$E45))=Z45,"",IF($K45&lt;EDATE(Z45,$E45),$K45,EDATE(Z45,$E45))),"")=$K45,$H45=1),"",IFERROR(IF(IF($K45&lt;EDATE(Z45,$E45),$K45,EDATE(Z45,$E45))=Z45,"",IF($K45&lt;EDATE(Z45,$E45),$K45,EDATE(Z45,$E45))),""))),"")</f>
        <v/>
      </c>
      <c r="AB45" s="70" t="str">
        <f>IFERROR(IF(AND($H45=1,WORKDAY.INTL($I45,NETWORKDAYS.INTL($I45,EDATE(AA45,$E46)-1,1,[1]holiday!$A$2:$A$101),1,[1]holiday!$A$2:$A$101)=$K45),"",IF(AND(IFERROR(IF(IF($K45&lt;EDATE(AA45,$E45),$K45,EDATE(AA45,$E45))=AA45,"",IF($K45&lt;EDATE(AA45,$E45),$K45,EDATE(AA45,$E45))),"")=$K45,$H45=1),"",IFERROR(IF(IF($K45&lt;EDATE(AA45,$E45),$K45,EDATE(AA45,$E45))=AA45,"",IF($K45&lt;EDATE(AA45,$E45),$K45,EDATE(AA45,$E45))),""))),"")</f>
        <v/>
      </c>
      <c r="AC45" s="70" t="str">
        <f>IFERROR(IF(AND($H45=1,WORKDAY.INTL($I45,NETWORKDAYS.INTL($I45,EDATE(AB45,$E46)-1,1,[1]holiday!$A$2:$A$101),1,[1]holiday!$A$2:$A$101)=$K45),"",IF(AND(IFERROR(IF(IF($K45&lt;EDATE(AB45,$E45),$K45,EDATE(AB45,$E45))=AB45,"",IF($K45&lt;EDATE(AB45,$E45),$K45,EDATE(AB45,$E45))),"")=$K45,$H45=1),"",IFERROR(IF(IF($K45&lt;EDATE(AB45,$E45),$K45,EDATE(AB45,$E45))=AB45,"",IF($K45&lt;EDATE(AB45,$E45),$K45,EDATE(AB45,$E45))),""))),"")</f>
        <v/>
      </c>
      <c r="AD45" s="70" t="str">
        <f>IFERROR(IF(AND($H45=1,WORKDAY.INTL($I45,NETWORKDAYS.INTL($I45,EDATE(AC45,$E46)-1,1,[1]holiday!$A$2:$A$101),1,[1]holiday!$A$2:$A$101)=$K45),"",IF(AND(IFERROR(IF(IF($K45&lt;EDATE(AC45,$E45),$K45,EDATE(AC45,$E45))=AC45,"",IF($K45&lt;EDATE(AC45,$E45),$K45,EDATE(AC45,$E45))),"")=$K45,$H45=1),"",IFERROR(IF(IF($K45&lt;EDATE(AC45,$E45),$K45,EDATE(AC45,$E45))=AC45,"",IF($K45&lt;EDATE(AC45,$E45),$K45,EDATE(AC45,$E45))),""))),"")</f>
        <v/>
      </c>
      <c r="AE45" s="70" t="str">
        <f>IFERROR(IF(AND($H45=1,WORKDAY.INTL($I45,NETWORKDAYS.INTL($I45,EDATE(AD45,$E46)-1,1,[1]holiday!$A$2:$A$101),1,[1]holiday!$A$2:$A$101)=$K45),"",IF(AND(IFERROR(IF(IF($K45&lt;EDATE(AD45,$E45),$K45,EDATE(AD45,$E45))=AD45,"",IF($K45&lt;EDATE(AD45,$E45),$K45,EDATE(AD45,$E45))),"")=$K45,$H45=1),"",IFERROR(IF(IF($K45&lt;EDATE(AD45,$E45),$K45,EDATE(AD45,$E45))=AD45,"",IF($K45&lt;EDATE(AD45,$E45),$K45,EDATE(AD45,$E45))),""))),"")</f>
        <v/>
      </c>
      <c r="AF45" s="70" t="str">
        <f>IFERROR(IF(AND($H45=1,WORKDAY.INTL($I45,NETWORKDAYS.INTL($I45,EDATE(AE45,$E46)-1,1,[1]holiday!$A$2:$A$101),1,[1]holiday!$A$2:$A$101)=$K45),"",IF(AND(IFERROR(IF(IF($K45&lt;EDATE(AE45,$E45),$K45,EDATE(AE45,$E45))=AE45,"",IF($K45&lt;EDATE(AE45,$E45),$K45,EDATE(AE45,$E45))),"")=$K45,$H45=1),"",IFERROR(IF(IF($K45&lt;EDATE(AE45,$E45),$K45,EDATE(AE45,$E45))=AE45,"",IF($K45&lt;EDATE(AE45,$E45),$K45,EDATE(AE45,$E45))),""))),"")</f>
        <v/>
      </c>
      <c r="AG45" s="70" t="str">
        <f>IFERROR(IF(AND($H45=1,WORKDAY.INTL($I45,NETWORKDAYS.INTL($I45,EDATE(AF45,$E46)-1,1,[1]holiday!$A$2:$A$101),1,[1]holiday!$A$2:$A$101)=$K45),"",IF(AND(IFERROR(IF(IF($K45&lt;EDATE(AF45,$E45),$K45,EDATE(AF45,$E45))=AF45,"",IF($K45&lt;EDATE(AF45,$E45),$K45,EDATE(AF45,$E45))),"")=$K45,$H45=1),"",IFERROR(IF(IF($K45&lt;EDATE(AF45,$E45),$K45,EDATE(AF45,$E45))=AF45,"",IF($K45&lt;EDATE(AF45,$E45),$K45,EDATE(AF45,$E45))),""))),"")</f>
        <v/>
      </c>
      <c r="AH45" s="70" t="str">
        <f>IFERROR(IF(AND($H45=1,WORKDAY.INTL($I45,NETWORKDAYS.INTL($I45,EDATE(AG45,$E46)-1,1,[1]holiday!$A$2:$A$101),1,[1]holiday!$A$2:$A$101)=$K45),"",IF(AND(IFERROR(IF(IF($K45&lt;EDATE(AG45,$E45),$K45,EDATE(AG45,$E45))=AG45,"",IF($K45&lt;EDATE(AG45,$E45),$K45,EDATE(AG45,$E45))),"")=$K45,$H45=1),"",IFERROR(IF(IF($K45&lt;EDATE(AG45,$E45),$K45,EDATE(AG45,$E45))=AG45,"",IF($K45&lt;EDATE(AG45,$E45),$K45,EDATE(AG45,$E45))),""))),"")</f>
        <v/>
      </c>
      <c r="AI45" s="70"/>
      <c r="AJ45" s="25" t="e">
        <f t="shared" si="41"/>
        <v>#REF!</v>
      </c>
      <c r="AK45" s="25" t="e">
        <f t="shared" si="42"/>
        <v>#REF!</v>
      </c>
      <c r="AL45" s="25" t="e">
        <f t="shared" si="43"/>
        <v>#REF!</v>
      </c>
      <c r="AM45" s="25" t="e">
        <f t="shared" si="44"/>
        <v>#REF!</v>
      </c>
      <c r="AN45" s="25" t="e">
        <f t="shared" si="45"/>
        <v>#REF!</v>
      </c>
      <c r="AO45" s="25" t="e">
        <f t="shared" si="46"/>
        <v>#REF!</v>
      </c>
      <c r="AP45" s="25" t="e">
        <f t="shared" si="47"/>
        <v>#REF!</v>
      </c>
      <c r="AQ45" s="25" t="e">
        <f t="shared" si="48"/>
        <v>#REF!</v>
      </c>
      <c r="AR45" s="25" t="e">
        <f t="shared" si="49"/>
        <v>#REF!</v>
      </c>
      <c r="AS45" s="25" t="e">
        <f t="shared" si="50"/>
        <v>#REF!</v>
      </c>
      <c r="AT45" s="25" t="e">
        <f t="shared" si="51"/>
        <v>#REF!</v>
      </c>
      <c r="AU45" s="25" t="e">
        <f t="shared" si="52"/>
        <v>#REF!</v>
      </c>
      <c r="AV45" s="25" t="e">
        <f t="shared" si="53"/>
        <v>#REF!</v>
      </c>
      <c r="AW45" s="106" t="e">
        <f t="shared" si="20"/>
        <v>#REF!</v>
      </c>
      <c r="AX45" s="107" t="e">
        <f t="shared" ca="1" si="21"/>
        <v>#REF!</v>
      </c>
      <c r="AY45" s="107" t="e">
        <f t="shared" ca="1" si="22"/>
        <v>#REF!</v>
      </c>
      <c r="BA45" s="25">
        <f t="shared" ca="1" si="1"/>
        <v>0</v>
      </c>
      <c r="BB45" s="25" t="e">
        <f t="shared" si="54"/>
        <v>#REF!</v>
      </c>
      <c r="BC45" s="25" t="e">
        <f t="shared" ca="1" si="24"/>
        <v>#REF!</v>
      </c>
      <c r="BD45" s="83" t="e">
        <f>PS!#REF!</f>
        <v>#REF!</v>
      </c>
      <c r="BE45" s="78" t="str">
        <f t="shared" ca="1" si="25"/>
        <v>Lần 0</v>
      </c>
      <c r="BF45" s="109" t="e">
        <f t="shared" ca="1" si="26"/>
        <v>#REF!</v>
      </c>
      <c r="BG45" s="109" t="e">
        <f t="shared" ca="1" si="27"/>
        <v>#REF!</v>
      </c>
      <c r="BH45" s="109" t="e">
        <f t="shared" ca="1" si="28"/>
        <v>#REF!</v>
      </c>
      <c r="BI45" s="109" t="e">
        <f t="shared" ca="1" si="29"/>
        <v>#REF!</v>
      </c>
      <c r="BJ45" s="109" t="e">
        <f t="shared" ca="1" si="30"/>
        <v>#REF!</v>
      </c>
      <c r="BK45" s="109" t="e">
        <f t="shared" ca="1" si="31"/>
        <v>#REF!</v>
      </c>
      <c r="BL45" s="109" t="e">
        <f t="shared" ca="1" si="32"/>
        <v>#REF!</v>
      </c>
      <c r="BM45" s="109" t="e">
        <f t="shared" ca="1" si="33"/>
        <v>#REF!</v>
      </c>
      <c r="BN45" s="109" t="e">
        <f t="shared" ca="1" si="34"/>
        <v>#REF!</v>
      </c>
      <c r="BO45" s="109" t="e">
        <f t="shared" ca="1" si="35"/>
        <v>#REF!</v>
      </c>
      <c r="BP45" s="109" t="e">
        <f t="shared" ca="1" si="36"/>
        <v>#REF!</v>
      </c>
      <c r="BQ45" s="109" t="e">
        <f t="shared" ca="1" si="37"/>
        <v>#REF!</v>
      </c>
      <c r="BR45" s="109" t="e">
        <f t="shared" ca="1" si="38"/>
        <v>#REF!</v>
      </c>
    </row>
    <row r="46" spans="1:70" ht="12.75" x14ac:dyDescent="0.2">
      <c r="A46" s="82" t="e">
        <f>PS!#REF!</f>
        <v>#REF!</v>
      </c>
      <c r="B46" s="83" t="e">
        <f>PS!#REF!</f>
        <v>#REF!</v>
      </c>
      <c r="C46" s="83" t="e">
        <f>PS!#REF!</f>
        <v>#REF!</v>
      </c>
      <c r="D46" s="83" t="e">
        <f>VLOOKUP(B46,CTV!$A$3:$D$1048576,4,0)</f>
        <v>#REF!</v>
      </c>
      <c r="E46" s="83" t="e">
        <f>VLOOKUP(B46,CTV!$A$3:$G$1048576,7,0)</f>
        <v>#REF!</v>
      </c>
      <c r="F46" s="83" t="e">
        <f>IF(ISNA(VLOOKUP(D46,CTV!$A$3:$H$1048576,8,0)),"",VLOOKUP(D46,CTV!$A$3:$H$1048576,8,0))</f>
        <v>#REF!</v>
      </c>
      <c r="G46" s="83" t="e">
        <f>VLOOKUP(B46,CTV!$A$3:$I$1048576,9,0)</f>
        <v>#REF!</v>
      </c>
      <c r="H46" s="83" t="e">
        <f>VLOOKUP(B46,CTV!$A$3:$J$1048576,10,0)</f>
        <v>#REF!</v>
      </c>
      <c r="I46" s="102" t="e">
        <f>PS!#REF!</f>
        <v>#REF!</v>
      </c>
      <c r="J46" s="83" t="e">
        <f>PS!#REF!</f>
        <v>#REF!</v>
      </c>
      <c r="K46" s="103" t="e">
        <f>PS!#REF!</f>
        <v>#REF!</v>
      </c>
      <c r="L46" s="83" t="e">
        <f t="shared" si="3"/>
        <v>#REF!</v>
      </c>
      <c r="M46" s="120" t="e">
        <f>PS!#REF!</f>
        <v>#REF!</v>
      </c>
      <c r="N46" s="83" t="e">
        <f>PS!#REF!</f>
        <v>#REF!</v>
      </c>
      <c r="O46" s="104" t="e">
        <f>PS!#REF!</f>
        <v>#REF!</v>
      </c>
      <c r="P46" s="104" t="e">
        <f t="shared" si="4"/>
        <v>#REF!</v>
      </c>
      <c r="Q46" s="104">
        <v>0</v>
      </c>
      <c r="R46" s="170" t="e">
        <f t="shared" si="5"/>
        <v>#REF!</v>
      </c>
      <c r="S46" s="130" t="e">
        <f>VLOOKUP(B46,CTV!$A$3:$K$1048576,11,0)</f>
        <v>#REF!</v>
      </c>
      <c r="T46" s="105" t="e">
        <f>IF(VLOOKUP(B46,CTV!$A$3:$E$1048576,5,0)-R46+S46&lt;0,0,VLOOKUP(B46,CTV!$A$3:$E$1048576,5,0)-R46+S46)</f>
        <v>#REF!</v>
      </c>
      <c r="U46" s="105" t="e">
        <f>IF(VLOOKUP(B46,CTV!$A$3:$F$1048576,6,0)-R46+S46&lt;0,0,VLOOKUP(B46,CTV!$A$3:$F$1048576,6,0)-R46+S46)</f>
        <v>#REF!</v>
      </c>
      <c r="V46" s="70" t="e">
        <f t="shared" si="6"/>
        <v>#REF!</v>
      </c>
      <c r="W46" s="70" t="str">
        <f>IFERROR(IF(AND($H46=1,WORKDAY.INTL($I46,NETWORKDAYS.INTL($I46,EDATE(V46,$E47)-1,1,[1]holiday!$A$2:$A$101),1,[1]holiday!$A$2:$A$101)=$K46),"",IF(AND(IFERROR(IF(IF($K46&lt;EDATE(V46,$E46),$K46,EDATE(V46,$E46))=V46,"",IF($K46&lt;EDATE(V46,$E46),$K46,EDATE(V46,$E46))),"")=$K46,$H46=1),"",IFERROR(IF(IF($K46&lt;EDATE(V46,$E46),$K46,EDATE(V46,$E46))=V46,"",IF($K46&lt;EDATE(V46,$E46),$K46,EDATE(V46,$E46))),""))),"")</f>
        <v/>
      </c>
      <c r="X46" s="70" t="str">
        <f>IFERROR(IF(AND($H46=1,WORKDAY.INTL($I46,NETWORKDAYS.INTL($I46,EDATE(W46,$E47)-1,1,[1]holiday!$A$2:$A$101),1,[1]holiday!$A$2:$A$101)=$K46),"",IF(AND(IFERROR(IF(IF($K46&lt;EDATE(W46,$E46),$K46,EDATE(W46,$E46))=W46,"",IF($K46&lt;EDATE(W46,$E46),$K46,EDATE(W46,$E46))),"")=$K46,$H46=1),"",IFERROR(IF(IF($K46&lt;EDATE(W46,$E46),$K46,EDATE(W46,$E46))=W46,"",IF($K46&lt;EDATE(W46,$E46),$K46,EDATE(W46,$E46))),""))),"")</f>
        <v/>
      </c>
      <c r="Y46" s="70" t="str">
        <f>IFERROR(IF(AND($H46=1,WORKDAY.INTL($I46,NETWORKDAYS.INTL($I46,EDATE(X46,$E47)-1,1,[1]holiday!$A$2:$A$101),1,[1]holiday!$A$2:$A$101)=$K46),"",IF(AND(IFERROR(IF(IF($K46&lt;EDATE(X46,$E46),$K46,EDATE(X46,$E46))=X46,"",IF($K46&lt;EDATE(X46,$E46),$K46,EDATE(X46,$E46))),"")=$K46,$H46=1),"",IFERROR(IF(IF($K46&lt;EDATE(X46,$E46),$K46,EDATE(X46,$E46))=X46,"",IF($K46&lt;EDATE(X46,$E46),$K46,EDATE(X46,$E46))),""))),"")</f>
        <v/>
      </c>
      <c r="Z46" s="70" t="str">
        <f>IFERROR(IF(AND($H46=1,WORKDAY.INTL($I46,NETWORKDAYS.INTL($I46,EDATE(Y46,$E47)-1,1,[1]holiday!$A$2:$A$101),1,[1]holiday!$A$2:$A$101)=$K46),"",IF(AND(IFERROR(IF(IF($K46&lt;EDATE(Y46,$E46),$K46,EDATE(Y46,$E46))=Y46,"",IF($K46&lt;EDATE(Y46,$E46),$K46,EDATE(Y46,$E46))),"")=$K46,$H46=1),"",IFERROR(IF(IF($K46&lt;EDATE(Y46,$E46),$K46,EDATE(Y46,$E46))=Y46,"",IF($K46&lt;EDATE(Y46,$E46),$K46,EDATE(Y46,$E46))),""))),"")</f>
        <v/>
      </c>
      <c r="AA46" s="70" t="str">
        <f>IFERROR(IF(AND($H46=1,WORKDAY.INTL($I46,NETWORKDAYS.INTL($I46,EDATE(Z46,$E47)-1,1,[1]holiday!$A$2:$A$101),1,[1]holiday!$A$2:$A$101)=$K46),"",IF(AND(IFERROR(IF(IF($K46&lt;EDATE(Z46,$E46),$K46,EDATE(Z46,$E46))=Z46,"",IF($K46&lt;EDATE(Z46,$E46),$K46,EDATE(Z46,$E46))),"")=$K46,$H46=1),"",IFERROR(IF(IF($K46&lt;EDATE(Z46,$E46),$K46,EDATE(Z46,$E46))=Z46,"",IF($K46&lt;EDATE(Z46,$E46),$K46,EDATE(Z46,$E46))),""))),"")</f>
        <v/>
      </c>
      <c r="AB46" s="70" t="str">
        <f>IFERROR(IF(AND($H46=1,WORKDAY.INTL($I46,NETWORKDAYS.INTL($I46,EDATE(AA46,$E47)-1,1,[1]holiday!$A$2:$A$101),1,[1]holiday!$A$2:$A$101)=$K46),"",IF(AND(IFERROR(IF(IF($K46&lt;EDATE(AA46,$E46),$K46,EDATE(AA46,$E46))=AA46,"",IF($K46&lt;EDATE(AA46,$E46),$K46,EDATE(AA46,$E46))),"")=$K46,$H46=1),"",IFERROR(IF(IF($K46&lt;EDATE(AA46,$E46),$K46,EDATE(AA46,$E46))=AA46,"",IF($K46&lt;EDATE(AA46,$E46),$K46,EDATE(AA46,$E46))),""))),"")</f>
        <v/>
      </c>
      <c r="AC46" s="70" t="str">
        <f>IFERROR(IF(AND($H46=1,WORKDAY.INTL($I46,NETWORKDAYS.INTL($I46,EDATE(AB46,$E47)-1,1,[1]holiday!$A$2:$A$101),1,[1]holiday!$A$2:$A$101)=$K46),"",IF(AND(IFERROR(IF(IF($K46&lt;EDATE(AB46,$E46),$K46,EDATE(AB46,$E46))=AB46,"",IF($K46&lt;EDATE(AB46,$E46),$K46,EDATE(AB46,$E46))),"")=$K46,$H46=1),"",IFERROR(IF(IF($K46&lt;EDATE(AB46,$E46),$K46,EDATE(AB46,$E46))=AB46,"",IF($K46&lt;EDATE(AB46,$E46),$K46,EDATE(AB46,$E46))),""))),"")</f>
        <v/>
      </c>
      <c r="AD46" s="70" t="str">
        <f>IFERROR(IF(AND($H46=1,WORKDAY.INTL($I46,NETWORKDAYS.INTL($I46,EDATE(AC46,$E47)-1,1,[1]holiday!$A$2:$A$101),1,[1]holiday!$A$2:$A$101)=$K46),"",IF(AND(IFERROR(IF(IF($K46&lt;EDATE(AC46,$E46),$K46,EDATE(AC46,$E46))=AC46,"",IF($K46&lt;EDATE(AC46,$E46),$K46,EDATE(AC46,$E46))),"")=$K46,$H46=1),"",IFERROR(IF(IF($K46&lt;EDATE(AC46,$E46),$K46,EDATE(AC46,$E46))=AC46,"",IF($K46&lt;EDATE(AC46,$E46),$K46,EDATE(AC46,$E46))),""))),"")</f>
        <v/>
      </c>
      <c r="AE46" s="70" t="str">
        <f>IFERROR(IF(AND($H46=1,WORKDAY.INTL($I46,NETWORKDAYS.INTL($I46,EDATE(AD46,$E47)-1,1,[1]holiday!$A$2:$A$101),1,[1]holiday!$A$2:$A$101)=$K46),"",IF(AND(IFERROR(IF(IF($K46&lt;EDATE(AD46,$E46),$K46,EDATE(AD46,$E46))=AD46,"",IF($K46&lt;EDATE(AD46,$E46),$K46,EDATE(AD46,$E46))),"")=$K46,$H46=1),"",IFERROR(IF(IF($K46&lt;EDATE(AD46,$E46),$K46,EDATE(AD46,$E46))=AD46,"",IF($K46&lt;EDATE(AD46,$E46),$K46,EDATE(AD46,$E46))),""))),"")</f>
        <v/>
      </c>
      <c r="AF46" s="70" t="str">
        <f>IFERROR(IF(AND($H46=1,WORKDAY.INTL($I46,NETWORKDAYS.INTL($I46,EDATE(AE46,$E47)-1,1,[1]holiday!$A$2:$A$101),1,[1]holiday!$A$2:$A$101)=$K46),"",IF(AND(IFERROR(IF(IF($K46&lt;EDATE(AE46,$E46),$K46,EDATE(AE46,$E46))=AE46,"",IF($K46&lt;EDATE(AE46,$E46),$K46,EDATE(AE46,$E46))),"")=$K46,$H46=1),"",IFERROR(IF(IF($K46&lt;EDATE(AE46,$E46),$K46,EDATE(AE46,$E46))=AE46,"",IF($K46&lt;EDATE(AE46,$E46),$K46,EDATE(AE46,$E46))),""))),"")</f>
        <v/>
      </c>
      <c r="AG46" s="70" t="str">
        <f>IFERROR(IF(AND($H46=1,WORKDAY.INTL($I46,NETWORKDAYS.INTL($I46,EDATE(AF46,$E47)-1,1,[1]holiday!$A$2:$A$101),1,[1]holiday!$A$2:$A$101)=$K46),"",IF(AND(IFERROR(IF(IF($K46&lt;EDATE(AF46,$E46),$K46,EDATE(AF46,$E46))=AF46,"",IF($K46&lt;EDATE(AF46,$E46),$K46,EDATE(AF46,$E46))),"")=$K46,$H46=1),"",IFERROR(IF(IF($K46&lt;EDATE(AF46,$E46),$K46,EDATE(AF46,$E46))=AF46,"",IF($K46&lt;EDATE(AF46,$E46),$K46,EDATE(AF46,$E46))),""))),"")</f>
        <v/>
      </c>
      <c r="AH46" s="70" t="str">
        <f>IFERROR(IF(AND($H46=1,WORKDAY.INTL($I46,NETWORKDAYS.INTL($I46,EDATE(AG46,$E47)-1,1,[1]holiday!$A$2:$A$101),1,[1]holiday!$A$2:$A$101)=$K46),"",IF(AND(IFERROR(IF(IF($K46&lt;EDATE(AG46,$E46),$K46,EDATE(AG46,$E46))=AG46,"",IF($K46&lt;EDATE(AG46,$E46),$K46,EDATE(AG46,$E46))),"")=$K46,$H46=1),"",IFERROR(IF(IF($K46&lt;EDATE(AG46,$E46),$K46,EDATE(AG46,$E46))=AG46,"",IF($K46&lt;EDATE(AG46,$E46),$K46,EDATE(AG46,$E46))),""))),"")</f>
        <v/>
      </c>
      <c r="AI46" s="70"/>
      <c r="AJ46" s="25" t="e">
        <f t="shared" si="41"/>
        <v>#REF!</v>
      </c>
      <c r="AK46" s="25" t="e">
        <f t="shared" si="42"/>
        <v>#REF!</v>
      </c>
      <c r="AL46" s="25" t="e">
        <f t="shared" si="43"/>
        <v>#REF!</v>
      </c>
      <c r="AM46" s="25" t="e">
        <f t="shared" si="44"/>
        <v>#REF!</v>
      </c>
      <c r="AN46" s="25" t="e">
        <f t="shared" si="45"/>
        <v>#REF!</v>
      </c>
      <c r="AO46" s="25" t="e">
        <f t="shared" si="46"/>
        <v>#REF!</v>
      </c>
      <c r="AP46" s="25" t="e">
        <f t="shared" si="47"/>
        <v>#REF!</v>
      </c>
      <c r="AQ46" s="25" t="e">
        <f t="shared" si="48"/>
        <v>#REF!</v>
      </c>
      <c r="AR46" s="25" t="e">
        <f t="shared" si="49"/>
        <v>#REF!</v>
      </c>
      <c r="AS46" s="25" t="e">
        <f t="shared" si="50"/>
        <v>#REF!</v>
      </c>
      <c r="AT46" s="25" t="e">
        <f t="shared" si="51"/>
        <v>#REF!</v>
      </c>
      <c r="AU46" s="25" t="e">
        <f t="shared" si="52"/>
        <v>#REF!</v>
      </c>
      <c r="AV46" s="25" t="e">
        <f t="shared" si="53"/>
        <v>#REF!</v>
      </c>
      <c r="AW46" s="106" t="e">
        <f t="shared" si="20"/>
        <v>#REF!</v>
      </c>
      <c r="AX46" s="107" t="e">
        <f t="shared" ca="1" si="21"/>
        <v>#REF!</v>
      </c>
      <c r="AY46" s="107" t="e">
        <f t="shared" ca="1" si="22"/>
        <v>#REF!</v>
      </c>
      <c r="AZ46" s="108" t="e">
        <f t="shared" ca="1" si="55"/>
        <v>#REF!</v>
      </c>
      <c r="BA46" s="25">
        <f t="shared" ca="1" si="1"/>
        <v>0</v>
      </c>
      <c r="BB46" s="25" t="e">
        <f t="shared" si="54"/>
        <v>#REF!</v>
      </c>
      <c r="BC46" s="25" t="e">
        <f t="shared" ca="1" si="24"/>
        <v>#REF!</v>
      </c>
      <c r="BD46" s="83" t="e">
        <f>PS!#REF!</f>
        <v>#REF!</v>
      </c>
      <c r="BE46" s="78" t="str">
        <f t="shared" ca="1" si="25"/>
        <v>Lần 0</v>
      </c>
      <c r="BF46" s="109" t="e">
        <f t="shared" ca="1" si="26"/>
        <v>#REF!</v>
      </c>
      <c r="BG46" s="109" t="e">
        <f t="shared" ca="1" si="27"/>
        <v>#REF!</v>
      </c>
      <c r="BH46" s="109" t="e">
        <f t="shared" ca="1" si="28"/>
        <v>#REF!</v>
      </c>
      <c r="BI46" s="109" t="e">
        <f t="shared" ca="1" si="29"/>
        <v>#REF!</v>
      </c>
      <c r="BJ46" s="109" t="e">
        <f t="shared" ca="1" si="30"/>
        <v>#REF!</v>
      </c>
      <c r="BK46" s="109" t="e">
        <f t="shared" ca="1" si="31"/>
        <v>#REF!</v>
      </c>
      <c r="BL46" s="109" t="e">
        <f t="shared" ca="1" si="32"/>
        <v>#REF!</v>
      </c>
      <c r="BM46" s="109" t="e">
        <f t="shared" ca="1" si="33"/>
        <v>#REF!</v>
      </c>
      <c r="BN46" s="109" t="e">
        <f t="shared" ca="1" si="34"/>
        <v>#REF!</v>
      </c>
      <c r="BO46" s="109" t="e">
        <f t="shared" ca="1" si="35"/>
        <v>#REF!</v>
      </c>
      <c r="BP46" s="109" t="e">
        <f t="shared" ca="1" si="36"/>
        <v>#REF!</v>
      </c>
      <c r="BQ46" s="109" t="e">
        <f t="shared" ca="1" si="37"/>
        <v>#REF!</v>
      </c>
      <c r="BR46" s="109" t="e">
        <f t="shared" ca="1" si="38"/>
        <v>#REF!</v>
      </c>
    </row>
    <row r="47" spans="1:70" ht="12.75" x14ac:dyDescent="0.2">
      <c r="A47" s="82" t="e">
        <f>PS!#REF!</f>
        <v>#REF!</v>
      </c>
      <c r="B47" s="83" t="e">
        <f>PS!#REF!</f>
        <v>#REF!</v>
      </c>
      <c r="C47" s="83" t="e">
        <f>PS!#REF!</f>
        <v>#REF!</v>
      </c>
      <c r="D47" s="83" t="e">
        <f>VLOOKUP(B47,CTV!$A$3:$D$1048576,4,0)</f>
        <v>#REF!</v>
      </c>
      <c r="E47" s="83" t="e">
        <f>VLOOKUP(B47,CTV!$A$3:$G$1048576,7,0)</f>
        <v>#REF!</v>
      </c>
      <c r="F47" s="83" t="e">
        <f>IF(ISNA(VLOOKUP(D47,CTV!$A$3:$H$1048576,8,0)),"",VLOOKUP(D47,CTV!$A$3:$H$1048576,8,0))</f>
        <v>#REF!</v>
      </c>
      <c r="G47" s="83" t="e">
        <f>VLOOKUP(B47,CTV!$A$3:$I$1048576,9,0)</f>
        <v>#REF!</v>
      </c>
      <c r="H47" s="83" t="e">
        <f>VLOOKUP(B47,CTV!$A$3:$J$1048576,10,0)</f>
        <v>#REF!</v>
      </c>
      <c r="I47" s="102" t="e">
        <f>PS!#REF!</f>
        <v>#REF!</v>
      </c>
      <c r="J47" s="83" t="e">
        <f>PS!#REF!</f>
        <v>#REF!</v>
      </c>
      <c r="K47" s="103" t="e">
        <f>PS!#REF!</f>
        <v>#REF!</v>
      </c>
      <c r="L47" s="83" t="e">
        <f t="shared" si="3"/>
        <v>#REF!</v>
      </c>
      <c r="M47" s="120" t="e">
        <f>PS!#REF!</f>
        <v>#REF!</v>
      </c>
      <c r="N47" s="83" t="e">
        <f>PS!#REF!</f>
        <v>#REF!</v>
      </c>
      <c r="O47" s="104" t="e">
        <f>PS!#REF!</f>
        <v>#REF!</v>
      </c>
      <c r="P47" s="104" t="e">
        <f t="shared" si="4"/>
        <v>#REF!</v>
      </c>
      <c r="Q47" s="104">
        <v>0</v>
      </c>
      <c r="R47" s="170" t="e">
        <f t="shared" si="5"/>
        <v>#REF!</v>
      </c>
      <c r="S47" s="130" t="e">
        <f>VLOOKUP(B47,CTV!$A$3:$K$1048576,11,0)</f>
        <v>#REF!</v>
      </c>
      <c r="T47" s="105" t="e">
        <f>IF(VLOOKUP(B47,CTV!$A$3:$E$1048576,5,0)-R47+S47&lt;0,0,VLOOKUP(B47,CTV!$A$3:$E$1048576,5,0)-R47+S47)</f>
        <v>#REF!</v>
      </c>
      <c r="U47" s="105" t="e">
        <f>IF(VLOOKUP(B47,CTV!$A$3:$F$1048576,6,0)-R47+S47&lt;0,0,VLOOKUP(B47,CTV!$A$3:$F$1048576,6,0)-R47+S47)</f>
        <v>#REF!</v>
      </c>
      <c r="V47" s="70" t="e">
        <f t="shared" si="6"/>
        <v>#REF!</v>
      </c>
      <c r="W47" s="70" t="str">
        <f>IFERROR(IF(AND($H47=1,WORKDAY.INTL($I47,NETWORKDAYS.INTL($I47,EDATE(V47,$E48)-1,1,[1]holiday!$A$2:$A$101),1,[1]holiday!$A$2:$A$101)=$K47),"",IF(AND(IFERROR(IF(IF($K47&lt;EDATE(V47,$E47),$K47,EDATE(V47,$E47))=V47,"",IF($K47&lt;EDATE(V47,$E47),$K47,EDATE(V47,$E47))),"")=$K47,$H47=1),"",IFERROR(IF(IF($K47&lt;EDATE(V47,$E47),$K47,EDATE(V47,$E47))=V47,"",IF($K47&lt;EDATE(V47,$E47),$K47,EDATE(V47,$E47))),""))),"")</f>
        <v/>
      </c>
      <c r="X47" s="70" t="str">
        <f>IFERROR(IF(AND($H47=1,WORKDAY.INTL($I47,NETWORKDAYS.INTL($I47,EDATE(W47,$E48)-1,1,[1]holiday!$A$2:$A$101),1,[1]holiday!$A$2:$A$101)=$K47),"",IF(AND(IFERROR(IF(IF($K47&lt;EDATE(W47,$E47),$K47,EDATE(W47,$E47))=W47,"",IF($K47&lt;EDATE(W47,$E47),$K47,EDATE(W47,$E47))),"")=$K47,$H47=1),"",IFERROR(IF(IF($K47&lt;EDATE(W47,$E47),$K47,EDATE(W47,$E47))=W47,"",IF($K47&lt;EDATE(W47,$E47),$K47,EDATE(W47,$E47))),""))),"")</f>
        <v/>
      </c>
      <c r="Y47" s="70" t="str">
        <f>IFERROR(IF(AND($H47=1,WORKDAY.INTL($I47,NETWORKDAYS.INTL($I47,EDATE(X47,$E48)-1,1,[1]holiday!$A$2:$A$101),1,[1]holiday!$A$2:$A$101)=$K47),"",IF(AND(IFERROR(IF(IF($K47&lt;EDATE(X47,$E47),$K47,EDATE(X47,$E47))=X47,"",IF($K47&lt;EDATE(X47,$E47),$K47,EDATE(X47,$E47))),"")=$K47,$H47=1),"",IFERROR(IF(IF($K47&lt;EDATE(X47,$E47),$K47,EDATE(X47,$E47))=X47,"",IF($K47&lt;EDATE(X47,$E47),$K47,EDATE(X47,$E47))),""))),"")</f>
        <v/>
      </c>
      <c r="Z47" s="70" t="str">
        <f>IFERROR(IF(AND($H47=1,WORKDAY.INTL($I47,NETWORKDAYS.INTL($I47,EDATE(Y47,$E48)-1,1,[1]holiday!$A$2:$A$101),1,[1]holiday!$A$2:$A$101)=$K47),"",IF(AND(IFERROR(IF(IF($K47&lt;EDATE(Y47,$E47),$K47,EDATE(Y47,$E47))=Y47,"",IF($K47&lt;EDATE(Y47,$E47),$K47,EDATE(Y47,$E47))),"")=$K47,$H47=1),"",IFERROR(IF(IF($K47&lt;EDATE(Y47,$E47),$K47,EDATE(Y47,$E47))=Y47,"",IF($K47&lt;EDATE(Y47,$E47),$K47,EDATE(Y47,$E47))),""))),"")</f>
        <v/>
      </c>
      <c r="AA47" s="70" t="str">
        <f>IFERROR(IF(AND($H47=1,WORKDAY.INTL($I47,NETWORKDAYS.INTL($I47,EDATE(Z47,$E48)-1,1,[1]holiday!$A$2:$A$101),1,[1]holiday!$A$2:$A$101)=$K47),"",IF(AND(IFERROR(IF(IF($K47&lt;EDATE(Z47,$E47),$K47,EDATE(Z47,$E47))=Z47,"",IF($K47&lt;EDATE(Z47,$E47),$K47,EDATE(Z47,$E47))),"")=$K47,$H47=1),"",IFERROR(IF(IF($K47&lt;EDATE(Z47,$E47),$K47,EDATE(Z47,$E47))=Z47,"",IF($K47&lt;EDATE(Z47,$E47),$K47,EDATE(Z47,$E47))),""))),"")</f>
        <v/>
      </c>
      <c r="AB47" s="70" t="str">
        <f>IFERROR(IF(AND($H47=1,WORKDAY.INTL($I47,NETWORKDAYS.INTL($I47,EDATE(AA47,$E48)-1,1,[1]holiday!$A$2:$A$101),1,[1]holiday!$A$2:$A$101)=$K47),"",IF(AND(IFERROR(IF(IF($K47&lt;EDATE(AA47,$E47),$K47,EDATE(AA47,$E47))=AA47,"",IF($K47&lt;EDATE(AA47,$E47),$K47,EDATE(AA47,$E47))),"")=$K47,$H47=1),"",IFERROR(IF(IF($K47&lt;EDATE(AA47,$E47),$K47,EDATE(AA47,$E47))=AA47,"",IF($K47&lt;EDATE(AA47,$E47),$K47,EDATE(AA47,$E47))),""))),"")</f>
        <v/>
      </c>
      <c r="AC47" s="70" t="str">
        <f>IFERROR(IF(AND($H47=1,WORKDAY.INTL($I47,NETWORKDAYS.INTL($I47,EDATE(AB47,$E48)-1,1,[1]holiday!$A$2:$A$101),1,[1]holiday!$A$2:$A$101)=$K47),"",IF(AND(IFERROR(IF(IF($K47&lt;EDATE(AB47,$E47),$K47,EDATE(AB47,$E47))=AB47,"",IF($K47&lt;EDATE(AB47,$E47),$K47,EDATE(AB47,$E47))),"")=$K47,$H47=1),"",IFERROR(IF(IF($K47&lt;EDATE(AB47,$E47),$K47,EDATE(AB47,$E47))=AB47,"",IF($K47&lt;EDATE(AB47,$E47),$K47,EDATE(AB47,$E47))),""))),"")</f>
        <v/>
      </c>
      <c r="AD47" s="70" t="str">
        <f>IFERROR(IF(AND($H47=1,WORKDAY.INTL($I47,NETWORKDAYS.INTL($I47,EDATE(AC47,$E48)-1,1,[1]holiday!$A$2:$A$101),1,[1]holiday!$A$2:$A$101)=$K47),"",IF(AND(IFERROR(IF(IF($K47&lt;EDATE(AC47,$E47),$K47,EDATE(AC47,$E47))=AC47,"",IF($K47&lt;EDATE(AC47,$E47),$K47,EDATE(AC47,$E47))),"")=$K47,$H47=1),"",IFERROR(IF(IF($K47&lt;EDATE(AC47,$E47),$K47,EDATE(AC47,$E47))=AC47,"",IF($K47&lt;EDATE(AC47,$E47),$K47,EDATE(AC47,$E47))),""))),"")</f>
        <v/>
      </c>
      <c r="AE47" s="70" t="str">
        <f>IFERROR(IF(AND($H47=1,WORKDAY.INTL($I47,NETWORKDAYS.INTL($I47,EDATE(AD47,$E48)-1,1,[1]holiday!$A$2:$A$101),1,[1]holiday!$A$2:$A$101)=$K47),"",IF(AND(IFERROR(IF(IF($K47&lt;EDATE(AD47,$E47),$K47,EDATE(AD47,$E47))=AD47,"",IF($K47&lt;EDATE(AD47,$E47),$K47,EDATE(AD47,$E47))),"")=$K47,$H47=1),"",IFERROR(IF(IF($K47&lt;EDATE(AD47,$E47),$K47,EDATE(AD47,$E47))=AD47,"",IF($K47&lt;EDATE(AD47,$E47),$K47,EDATE(AD47,$E47))),""))),"")</f>
        <v/>
      </c>
      <c r="AF47" s="70" t="str">
        <f>IFERROR(IF(AND($H47=1,WORKDAY.INTL($I47,NETWORKDAYS.INTL($I47,EDATE(AE47,$E48)-1,1,[1]holiday!$A$2:$A$101),1,[1]holiday!$A$2:$A$101)=$K47),"",IF(AND(IFERROR(IF(IF($K47&lt;EDATE(AE47,$E47),$K47,EDATE(AE47,$E47))=AE47,"",IF($K47&lt;EDATE(AE47,$E47),$K47,EDATE(AE47,$E47))),"")=$K47,$H47=1),"",IFERROR(IF(IF($K47&lt;EDATE(AE47,$E47),$K47,EDATE(AE47,$E47))=AE47,"",IF($K47&lt;EDATE(AE47,$E47),$K47,EDATE(AE47,$E47))),""))),"")</f>
        <v/>
      </c>
      <c r="AG47" s="70" t="str">
        <f>IFERROR(IF(AND($H47=1,WORKDAY.INTL($I47,NETWORKDAYS.INTL($I47,EDATE(AF47,$E48)-1,1,[1]holiday!$A$2:$A$101),1,[1]holiday!$A$2:$A$101)=$K47),"",IF(AND(IFERROR(IF(IF($K47&lt;EDATE(AF47,$E47),$K47,EDATE(AF47,$E47))=AF47,"",IF($K47&lt;EDATE(AF47,$E47),$K47,EDATE(AF47,$E47))),"")=$K47,$H47=1),"",IFERROR(IF(IF($K47&lt;EDATE(AF47,$E47),$K47,EDATE(AF47,$E47))=AF47,"",IF($K47&lt;EDATE(AF47,$E47),$K47,EDATE(AF47,$E47))),""))),"")</f>
        <v/>
      </c>
      <c r="AH47" s="70" t="str">
        <f>IFERROR(IF(AND($H47=1,WORKDAY.INTL($I47,NETWORKDAYS.INTL($I47,EDATE(AG47,$E48)-1,1,[1]holiday!$A$2:$A$101),1,[1]holiday!$A$2:$A$101)=$K47),"",IF(AND(IFERROR(IF(IF($K47&lt;EDATE(AG47,$E47),$K47,EDATE(AG47,$E47))=AG47,"",IF($K47&lt;EDATE(AG47,$E47),$K47,EDATE(AG47,$E47))),"")=$K47,$H47=1),"",IFERROR(IF(IF($K47&lt;EDATE(AG47,$E47),$K47,EDATE(AG47,$E47))=AG47,"",IF($K47&lt;EDATE(AG47,$E47),$K47,EDATE(AG47,$E47))),""))),"")</f>
        <v/>
      </c>
      <c r="AI47" s="70"/>
      <c r="AJ47" s="25" t="e">
        <f t="shared" si="41"/>
        <v>#REF!</v>
      </c>
      <c r="AK47" s="25" t="e">
        <f t="shared" si="42"/>
        <v>#REF!</v>
      </c>
      <c r="AL47" s="25" t="e">
        <f t="shared" si="43"/>
        <v>#REF!</v>
      </c>
      <c r="AM47" s="25" t="e">
        <f t="shared" si="44"/>
        <v>#REF!</v>
      </c>
      <c r="AN47" s="25" t="e">
        <f t="shared" si="45"/>
        <v>#REF!</v>
      </c>
      <c r="AO47" s="25" t="e">
        <f t="shared" si="46"/>
        <v>#REF!</v>
      </c>
      <c r="AP47" s="25" t="e">
        <f t="shared" si="47"/>
        <v>#REF!</v>
      </c>
      <c r="AQ47" s="25" t="e">
        <f t="shared" si="48"/>
        <v>#REF!</v>
      </c>
      <c r="AR47" s="25" t="e">
        <f t="shared" si="49"/>
        <v>#REF!</v>
      </c>
      <c r="AS47" s="25" t="e">
        <f t="shared" si="50"/>
        <v>#REF!</v>
      </c>
      <c r="AT47" s="25" t="e">
        <f t="shared" si="51"/>
        <v>#REF!</v>
      </c>
      <c r="AU47" s="25" t="e">
        <f t="shared" si="52"/>
        <v>#REF!</v>
      </c>
      <c r="AV47" s="25" t="e">
        <f t="shared" si="53"/>
        <v>#REF!</v>
      </c>
      <c r="AW47" s="106" t="e">
        <f t="shared" si="20"/>
        <v>#REF!</v>
      </c>
      <c r="AX47" s="107" t="e">
        <f t="shared" ca="1" si="21"/>
        <v>#REF!</v>
      </c>
      <c r="AY47" s="107" t="e">
        <f t="shared" ca="1" si="22"/>
        <v>#REF!</v>
      </c>
      <c r="BA47" s="25">
        <f t="shared" ca="1" si="1"/>
        <v>0</v>
      </c>
      <c r="BB47" s="25" t="e">
        <f t="shared" si="54"/>
        <v>#REF!</v>
      </c>
      <c r="BC47" s="25" t="e">
        <f t="shared" ca="1" si="24"/>
        <v>#REF!</v>
      </c>
      <c r="BD47" s="83" t="e">
        <f>PS!#REF!</f>
        <v>#REF!</v>
      </c>
      <c r="BE47" s="78" t="str">
        <f t="shared" ca="1" si="25"/>
        <v>Lần 0</v>
      </c>
      <c r="BF47" s="109" t="e">
        <f t="shared" ca="1" si="26"/>
        <v>#REF!</v>
      </c>
      <c r="BG47" s="109" t="e">
        <f t="shared" ca="1" si="27"/>
        <v>#REF!</v>
      </c>
      <c r="BH47" s="109" t="e">
        <f t="shared" ca="1" si="28"/>
        <v>#REF!</v>
      </c>
      <c r="BI47" s="109" t="e">
        <f t="shared" ca="1" si="29"/>
        <v>#REF!</v>
      </c>
      <c r="BJ47" s="109" t="e">
        <f t="shared" ca="1" si="30"/>
        <v>#REF!</v>
      </c>
      <c r="BK47" s="109" t="e">
        <f t="shared" ca="1" si="31"/>
        <v>#REF!</v>
      </c>
      <c r="BL47" s="109" t="e">
        <f t="shared" ca="1" si="32"/>
        <v>#REF!</v>
      </c>
      <c r="BM47" s="109" t="e">
        <f t="shared" ca="1" si="33"/>
        <v>#REF!</v>
      </c>
      <c r="BN47" s="109" t="e">
        <f t="shared" ca="1" si="34"/>
        <v>#REF!</v>
      </c>
      <c r="BO47" s="109" t="e">
        <f t="shared" ca="1" si="35"/>
        <v>#REF!</v>
      </c>
      <c r="BP47" s="109" t="e">
        <f t="shared" ca="1" si="36"/>
        <v>#REF!</v>
      </c>
      <c r="BQ47" s="109" t="e">
        <f t="shared" ca="1" si="37"/>
        <v>#REF!</v>
      </c>
      <c r="BR47" s="109" t="e">
        <f t="shared" ca="1" si="38"/>
        <v>#REF!</v>
      </c>
    </row>
    <row r="48" spans="1:70" ht="19.5" customHeight="1" x14ac:dyDescent="0.2">
      <c r="A48" s="82" t="e">
        <f>PS!#REF!</f>
        <v>#REF!</v>
      </c>
      <c r="B48" s="83" t="e">
        <f>PS!#REF!</f>
        <v>#REF!</v>
      </c>
      <c r="C48" s="83" t="e">
        <f>PS!#REF!</f>
        <v>#REF!</v>
      </c>
      <c r="D48" s="83" t="e">
        <f>VLOOKUP(B48,CTV!$A$3:$D$1048576,4,0)</f>
        <v>#REF!</v>
      </c>
      <c r="E48" s="83" t="e">
        <f>VLOOKUP(B48,CTV!$A$3:$G$1048576,7,0)</f>
        <v>#REF!</v>
      </c>
      <c r="F48" s="83" t="e">
        <f>IF(ISNA(VLOOKUP(D48,CTV!$A$3:$H$1048576,8,0)),"",VLOOKUP(D48,CTV!$A$3:$H$1048576,8,0))</f>
        <v>#REF!</v>
      </c>
      <c r="G48" s="83" t="e">
        <f>VLOOKUP(B48,CTV!$A$3:$I$1048576,9,0)</f>
        <v>#REF!</v>
      </c>
      <c r="H48" s="83" t="e">
        <f>VLOOKUP(B48,CTV!$A$3:$J$1048576,10,0)</f>
        <v>#REF!</v>
      </c>
      <c r="I48" s="102" t="e">
        <f>PS!#REF!</f>
        <v>#REF!</v>
      </c>
      <c r="J48" s="83" t="e">
        <f>PS!#REF!</f>
        <v>#REF!</v>
      </c>
      <c r="K48" s="103" t="e">
        <f>PS!#REF!</f>
        <v>#REF!</v>
      </c>
      <c r="L48" s="83" t="e">
        <f t="shared" si="3"/>
        <v>#REF!</v>
      </c>
      <c r="M48" s="120" t="e">
        <f>PS!#REF!</f>
        <v>#REF!</v>
      </c>
      <c r="N48" s="83" t="e">
        <f>PS!#REF!</f>
        <v>#REF!</v>
      </c>
      <c r="O48" s="104" t="e">
        <f>PS!#REF!</f>
        <v>#REF!</v>
      </c>
      <c r="P48" s="104" t="e">
        <f t="shared" si="4"/>
        <v>#REF!</v>
      </c>
      <c r="Q48" s="167">
        <v>700000000</v>
      </c>
      <c r="R48" s="170" t="e">
        <f t="shared" si="5"/>
        <v>#REF!</v>
      </c>
      <c r="S48" s="130" t="e">
        <f>VLOOKUP(B48,CTV!$A$3:$K$1048576,11,0)</f>
        <v>#REF!</v>
      </c>
      <c r="T48" s="105" t="e">
        <f>IF(VLOOKUP(B48,CTV!$A$3:$E$1048576,5,0)-R48+S48&lt;0,0,VLOOKUP(B48,CTV!$A$3:$E$1048576,5,0)-R48+S48)</f>
        <v>#REF!</v>
      </c>
      <c r="U48" s="105" t="e">
        <f>IF(VLOOKUP(B48,CTV!$A$3:$F$1048576,6,0)-R48+S48&lt;0,0,VLOOKUP(B48,CTV!$A$3:$F$1048576,6,0)-R48+S48)</f>
        <v>#REF!</v>
      </c>
      <c r="V48" s="70" t="e">
        <f t="shared" si="6"/>
        <v>#REF!</v>
      </c>
      <c r="W48" s="70" t="str">
        <f>IFERROR(IF(AND($H48=1,WORKDAY.INTL($I48,NETWORKDAYS.INTL($I48,EDATE(V48,$E49)-1,1,[1]holiday!$A$2:$A$101),1,[1]holiday!$A$2:$A$101)=$K48),"",IF(AND(IFERROR(IF(IF($K48&lt;EDATE(V48,$E48),$K48,EDATE(V48,$E48))=V48,"",IF($K48&lt;EDATE(V48,$E48),$K48,EDATE(V48,$E48))),"")=$K48,$H48=1),"",IFERROR(IF(IF($K48&lt;EDATE(V48,$E48),$K48,EDATE(V48,$E48))=V48,"",IF($K48&lt;EDATE(V48,$E48),$K48,EDATE(V48,$E48))),""))),"")</f>
        <v/>
      </c>
      <c r="X48" s="70" t="str">
        <f>IFERROR(IF(AND($H48=1,WORKDAY.INTL($I48,NETWORKDAYS.INTL($I48,EDATE(W48,$E49)-1,1,[1]holiday!$A$2:$A$101),1,[1]holiday!$A$2:$A$101)=$K48),"",IF(AND(IFERROR(IF(IF($K48&lt;EDATE(W48,$E48),$K48,EDATE(W48,$E48))=W48,"",IF($K48&lt;EDATE(W48,$E48),$K48,EDATE(W48,$E48))),"")=$K48,$H48=1),"",IFERROR(IF(IF($K48&lt;EDATE(W48,$E48),$K48,EDATE(W48,$E48))=W48,"",IF($K48&lt;EDATE(W48,$E48),$K48,EDATE(W48,$E48))),""))),"")</f>
        <v/>
      </c>
      <c r="Y48" s="70" t="str">
        <f>IFERROR(IF(AND($H48=1,WORKDAY.INTL($I48,NETWORKDAYS.INTL($I48,EDATE(X48,$E49)-1,1,[1]holiday!$A$2:$A$101),1,[1]holiday!$A$2:$A$101)=$K48),"",IF(AND(IFERROR(IF(IF($K48&lt;EDATE(X48,$E48),$K48,EDATE(X48,$E48))=X48,"",IF($K48&lt;EDATE(X48,$E48),$K48,EDATE(X48,$E48))),"")=$K48,$H48=1),"",IFERROR(IF(IF($K48&lt;EDATE(X48,$E48),$K48,EDATE(X48,$E48))=X48,"",IF($K48&lt;EDATE(X48,$E48),$K48,EDATE(X48,$E48))),""))),"")</f>
        <v/>
      </c>
      <c r="Z48" s="70" t="str">
        <f>IFERROR(IF(AND($H48=1,WORKDAY.INTL($I48,NETWORKDAYS.INTL($I48,EDATE(Y48,$E49)-1,1,[1]holiday!$A$2:$A$101),1,[1]holiday!$A$2:$A$101)=$K48),"",IF(AND(IFERROR(IF(IF($K48&lt;EDATE(Y48,$E48),$K48,EDATE(Y48,$E48))=Y48,"",IF($K48&lt;EDATE(Y48,$E48),$K48,EDATE(Y48,$E48))),"")=$K48,$H48=1),"",IFERROR(IF(IF($K48&lt;EDATE(Y48,$E48),$K48,EDATE(Y48,$E48))=Y48,"",IF($K48&lt;EDATE(Y48,$E48),$K48,EDATE(Y48,$E48))),""))),"")</f>
        <v/>
      </c>
      <c r="AA48" s="70" t="str">
        <f>IFERROR(IF(AND($H48=1,WORKDAY.INTL($I48,NETWORKDAYS.INTL($I48,EDATE(Z48,$E49)-1,1,[1]holiday!$A$2:$A$101),1,[1]holiday!$A$2:$A$101)=$K48),"",IF(AND(IFERROR(IF(IF($K48&lt;EDATE(Z48,$E48),$K48,EDATE(Z48,$E48))=Z48,"",IF($K48&lt;EDATE(Z48,$E48),$K48,EDATE(Z48,$E48))),"")=$K48,$H48=1),"",IFERROR(IF(IF($K48&lt;EDATE(Z48,$E48),$K48,EDATE(Z48,$E48))=Z48,"",IF($K48&lt;EDATE(Z48,$E48),$K48,EDATE(Z48,$E48))),""))),"")</f>
        <v/>
      </c>
      <c r="AB48" s="70" t="str">
        <f>IFERROR(IF(AND($H48=1,WORKDAY.INTL($I48,NETWORKDAYS.INTL($I48,EDATE(AA48,$E49)-1,1,[1]holiday!$A$2:$A$101),1,[1]holiday!$A$2:$A$101)=$K48),"",IF(AND(IFERROR(IF(IF($K48&lt;EDATE(AA48,$E48),$K48,EDATE(AA48,$E48))=AA48,"",IF($K48&lt;EDATE(AA48,$E48),$K48,EDATE(AA48,$E48))),"")=$K48,$H48=1),"",IFERROR(IF(IF($K48&lt;EDATE(AA48,$E48),$K48,EDATE(AA48,$E48))=AA48,"",IF($K48&lt;EDATE(AA48,$E48),$K48,EDATE(AA48,$E48))),""))),"")</f>
        <v/>
      </c>
      <c r="AC48" s="70" t="str">
        <f>IFERROR(IF(AND($H48=1,WORKDAY.INTL($I48,NETWORKDAYS.INTL($I48,EDATE(AB48,$E49)-1,1,[1]holiday!$A$2:$A$101),1,[1]holiday!$A$2:$A$101)=$K48),"",IF(AND(IFERROR(IF(IF($K48&lt;EDATE(AB48,$E48),$K48,EDATE(AB48,$E48))=AB48,"",IF($K48&lt;EDATE(AB48,$E48),$K48,EDATE(AB48,$E48))),"")=$K48,$H48=1),"",IFERROR(IF(IF($K48&lt;EDATE(AB48,$E48),$K48,EDATE(AB48,$E48))=AB48,"",IF($K48&lt;EDATE(AB48,$E48),$K48,EDATE(AB48,$E48))),""))),"")</f>
        <v/>
      </c>
      <c r="AD48" s="70" t="str">
        <f>IFERROR(IF(AND($H48=1,WORKDAY.INTL($I48,NETWORKDAYS.INTL($I48,EDATE(AC48,$E49)-1,1,[1]holiday!$A$2:$A$101),1,[1]holiday!$A$2:$A$101)=$K48),"",IF(AND(IFERROR(IF(IF($K48&lt;EDATE(AC48,$E48),$K48,EDATE(AC48,$E48))=AC48,"",IF($K48&lt;EDATE(AC48,$E48),$K48,EDATE(AC48,$E48))),"")=$K48,$H48=1),"",IFERROR(IF(IF($K48&lt;EDATE(AC48,$E48),$K48,EDATE(AC48,$E48))=AC48,"",IF($K48&lt;EDATE(AC48,$E48),$K48,EDATE(AC48,$E48))),""))),"")</f>
        <v/>
      </c>
      <c r="AE48" s="70" t="str">
        <f>IFERROR(IF(AND($H48=1,WORKDAY.INTL($I48,NETWORKDAYS.INTL($I48,EDATE(AD48,$E49)-1,1,[1]holiday!$A$2:$A$101),1,[1]holiday!$A$2:$A$101)=$K48),"",IF(AND(IFERROR(IF(IF($K48&lt;EDATE(AD48,$E48),$K48,EDATE(AD48,$E48))=AD48,"",IF($K48&lt;EDATE(AD48,$E48),$K48,EDATE(AD48,$E48))),"")=$K48,$H48=1),"",IFERROR(IF(IF($K48&lt;EDATE(AD48,$E48),$K48,EDATE(AD48,$E48))=AD48,"",IF($K48&lt;EDATE(AD48,$E48),$K48,EDATE(AD48,$E48))),""))),"")</f>
        <v/>
      </c>
      <c r="AF48" s="70" t="str">
        <f>IFERROR(IF(AND($H48=1,WORKDAY.INTL($I48,NETWORKDAYS.INTL($I48,EDATE(AE48,$E49)-1,1,[1]holiday!$A$2:$A$101),1,[1]holiday!$A$2:$A$101)=$K48),"",IF(AND(IFERROR(IF(IF($K48&lt;EDATE(AE48,$E48),$K48,EDATE(AE48,$E48))=AE48,"",IF($K48&lt;EDATE(AE48,$E48),$K48,EDATE(AE48,$E48))),"")=$K48,$H48=1),"",IFERROR(IF(IF($K48&lt;EDATE(AE48,$E48),$K48,EDATE(AE48,$E48))=AE48,"",IF($K48&lt;EDATE(AE48,$E48),$K48,EDATE(AE48,$E48))),""))),"")</f>
        <v/>
      </c>
      <c r="AG48" s="70" t="str">
        <f>IFERROR(IF(AND($H48=1,WORKDAY.INTL($I48,NETWORKDAYS.INTL($I48,EDATE(AF48,$E49)-1,1,[1]holiday!$A$2:$A$101),1,[1]holiday!$A$2:$A$101)=$K48),"",IF(AND(IFERROR(IF(IF($K48&lt;EDATE(AF48,$E48),$K48,EDATE(AF48,$E48))=AF48,"",IF($K48&lt;EDATE(AF48,$E48),$K48,EDATE(AF48,$E48))),"")=$K48,$H48=1),"",IFERROR(IF(IF($K48&lt;EDATE(AF48,$E48),$K48,EDATE(AF48,$E48))=AF48,"",IF($K48&lt;EDATE(AF48,$E48),$K48,EDATE(AF48,$E48))),""))),"")</f>
        <v/>
      </c>
      <c r="AH48" s="70" t="str">
        <f>IFERROR(IF(AND($H48=1,WORKDAY.INTL($I48,NETWORKDAYS.INTL($I48,EDATE(AG48,$E49)-1,1,[1]holiday!$A$2:$A$101),1,[1]holiday!$A$2:$A$101)=$K48),"",IF(AND(IFERROR(IF(IF($K48&lt;EDATE(AG48,$E48),$K48,EDATE(AG48,$E48))=AG48,"",IF($K48&lt;EDATE(AG48,$E48),$K48,EDATE(AG48,$E48))),"")=$K48,$H48=1),"",IFERROR(IF(IF($K48&lt;EDATE(AG48,$E48),$K48,EDATE(AG48,$E48))=AG48,"",IF($K48&lt;EDATE(AG48,$E48),$K48,EDATE(AG48,$E48))),""))),"")</f>
        <v/>
      </c>
      <c r="AI48" s="70"/>
      <c r="AJ48" s="25" t="e">
        <f t="shared" si="41"/>
        <v>#REF!</v>
      </c>
      <c r="AK48" s="25" t="e">
        <f t="shared" si="42"/>
        <v>#REF!</v>
      </c>
      <c r="AL48" s="25" t="e">
        <f t="shared" si="43"/>
        <v>#REF!</v>
      </c>
      <c r="AM48" s="25" t="e">
        <f t="shared" si="44"/>
        <v>#REF!</v>
      </c>
      <c r="AN48" s="25" t="e">
        <f t="shared" si="45"/>
        <v>#REF!</v>
      </c>
      <c r="AO48" s="25" t="e">
        <f t="shared" si="46"/>
        <v>#REF!</v>
      </c>
      <c r="AP48" s="25" t="e">
        <f t="shared" si="47"/>
        <v>#REF!</v>
      </c>
      <c r="AQ48" s="25" t="e">
        <f t="shared" si="48"/>
        <v>#REF!</v>
      </c>
      <c r="AR48" s="25" t="e">
        <f t="shared" si="49"/>
        <v>#REF!</v>
      </c>
      <c r="AS48" s="25" t="e">
        <f t="shared" si="50"/>
        <v>#REF!</v>
      </c>
      <c r="AT48" s="25" t="e">
        <f t="shared" si="51"/>
        <v>#REF!</v>
      </c>
      <c r="AU48" s="25" t="e">
        <f t="shared" si="52"/>
        <v>#REF!</v>
      </c>
      <c r="AV48" s="25" t="e">
        <f t="shared" si="53"/>
        <v>#REF!</v>
      </c>
      <c r="AW48" s="106" t="e">
        <f t="shared" si="20"/>
        <v>#REF!</v>
      </c>
      <c r="AX48" s="107" t="e">
        <f t="shared" ca="1" si="21"/>
        <v>#REF!</v>
      </c>
      <c r="AY48" s="107" t="e">
        <f t="shared" ca="1" si="22"/>
        <v>#REF!</v>
      </c>
      <c r="AZ48" s="108" t="e">
        <f t="shared" ca="1" si="55"/>
        <v>#REF!</v>
      </c>
      <c r="BA48" s="25">
        <f t="shared" ca="1" si="1"/>
        <v>0</v>
      </c>
      <c r="BB48" s="25" t="e">
        <f t="shared" si="54"/>
        <v>#REF!</v>
      </c>
      <c r="BC48" s="25" t="e">
        <f t="shared" ca="1" si="24"/>
        <v>#REF!</v>
      </c>
      <c r="BD48" s="83" t="e">
        <f>PS!#REF!</f>
        <v>#REF!</v>
      </c>
      <c r="BE48" s="78" t="str">
        <f t="shared" ca="1" si="25"/>
        <v>Lần 0</v>
      </c>
      <c r="BF48" s="109" t="e">
        <f t="shared" ca="1" si="26"/>
        <v>#REF!</v>
      </c>
      <c r="BG48" s="109" t="e">
        <f t="shared" ca="1" si="27"/>
        <v>#REF!</v>
      </c>
      <c r="BH48" s="109" t="e">
        <f t="shared" ca="1" si="28"/>
        <v>#REF!</v>
      </c>
      <c r="BI48" s="109" t="e">
        <f t="shared" ca="1" si="29"/>
        <v>#REF!</v>
      </c>
      <c r="BJ48" s="109" t="e">
        <f t="shared" ca="1" si="30"/>
        <v>#REF!</v>
      </c>
      <c r="BK48" s="109" t="e">
        <f t="shared" ca="1" si="31"/>
        <v>#REF!</v>
      </c>
      <c r="BL48" s="109" t="e">
        <f t="shared" ca="1" si="32"/>
        <v>#REF!</v>
      </c>
      <c r="BM48" s="109" t="e">
        <f t="shared" ca="1" si="33"/>
        <v>#REF!</v>
      </c>
      <c r="BN48" s="109" t="e">
        <f t="shared" ca="1" si="34"/>
        <v>#REF!</v>
      </c>
      <c r="BO48" s="109" t="e">
        <f t="shared" ca="1" si="35"/>
        <v>#REF!</v>
      </c>
      <c r="BP48" s="109" t="e">
        <f t="shared" ca="1" si="36"/>
        <v>#REF!</v>
      </c>
      <c r="BQ48" s="109" t="e">
        <f t="shared" ca="1" si="37"/>
        <v>#REF!</v>
      </c>
      <c r="BR48" s="109" t="e">
        <f t="shared" ca="1" si="38"/>
        <v>#REF!</v>
      </c>
    </row>
    <row r="49" spans="1:70" ht="12.75" x14ac:dyDescent="0.2">
      <c r="A49" s="82" t="e">
        <f>PS!#REF!</f>
        <v>#REF!</v>
      </c>
      <c r="B49" s="83" t="e">
        <f>PS!#REF!</f>
        <v>#REF!</v>
      </c>
      <c r="C49" s="83" t="e">
        <f>PS!#REF!</f>
        <v>#REF!</v>
      </c>
      <c r="D49" s="83" t="e">
        <f>VLOOKUP(B49,CTV!$A$3:$D$1048576,4,0)</f>
        <v>#REF!</v>
      </c>
      <c r="E49" s="83" t="e">
        <f>VLOOKUP(B49,CTV!$A$3:$G$1048576,7,0)</f>
        <v>#REF!</v>
      </c>
      <c r="F49" s="83" t="e">
        <f>IF(ISNA(VLOOKUP(D49,CTV!$A$3:$H$1048576,8,0)),"",VLOOKUP(D49,CTV!$A$3:$H$1048576,8,0))</f>
        <v>#REF!</v>
      </c>
      <c r="G49" s="83" t="e">
        <f>VLOOKUP(B49,CTV!$A$3:$I$1048576,9,0)</f>
        <v>#REF!</v>
      </c>
      <c r="H49" s="83" t="e">
        <f>VLOOKUP(B49,CTV!$A$3:$J$1048576,10,0)</f>
        <v>#REF!</v>
      </c>
      <c r="I49" s="102" t="e">
        <f>PS!#REF!</f>
        <v>#REF!</v>
      </c>
      <c r="J49" s="83" t="e">
        <f>PS!#REF!</f>
        <v>#REF!</v>
      </c>
      <c r="K49" s="103" t="e">
        <f>PS!#REF!</f>
        <v>#REF!</v>
      </c>
      <c r="L49" s="83" t="e">
        <f t="shared" si="3"/>
        <v>#REF!</v>
      </c>
      <c r="M49" s="120" t="e">
        <f>PS!#REF!</f>
        <v>#REF!</v>
      </c>
      <c r="N49" s="83" t="e">
        <f>PS!#REF!</f>
        <v>#REF!</v>
      </c>
      <c r="O49" s="104" t="e">
        <f>PS!#REF!</f>
        <v>#REF!</v>
      </c>
      <c r="P49" s="104" t="e">
        <f t="shared" si="4"/>
        <v>#REF!</v>
      </c>
      <c r="Q49" s="104">
        <v>0</v>
      </c>
      <c r="R49" s="170" t="e">
        <f t="shared" si="5"/>
        <v>#REF!</v>
      </c>
      <c r="S49" s="130" t="e">
        <f>VLOOKUP(B49,CTV!$A$3:$K$1048576,11,0)</f>
        <v>#REF!</v>
      </c>
      <c r="T49" s="105" t="e">
        <f>IF(VLOOKUP(B49,CTV!$A$3:$E$1048576,5,0)-R49+S49&lt;0,0,VLOOKUP(B49,CTV!$A$3:$E$1048576,5,0)-R49+S49)</f>
        <v>#REF!</v>
      </c>
      <c r="U49" s="105" t="e">
        <f>IF(VLOOKUP(B49,CTV!$A$3:$F$1048576,6,0)-R49+S49&lt;0,0,VLOOKUP(B49,CTV!$A$3:$F$1048576,6,0)-R49+S49)</f>
        <v>#REF!</v>
      </c>
      <c r="V49" s="70" t="e">
        <f t="shared" si="6"/>
        <v>#REF!</v>
      </c>
      <c r="W49" s="70" t="str">
        <f>IFERROR(IF(AND($H49=1,WORKDAY.INTL($I49,NETWORKDAYS.INTL($I49,EDATE(V49,$E50)-1,1,[1]holiday!$A$2:$A$101),1,[1]holiday!$A$2:$A$101)=$K49),"",IF(AND(IFERROR(IF(IF($K49&lt;EDATE(V49,$E49),$K49,EDATE(V49,$E49))=V49,"",IF($K49&lt;EDATE(V49,$E49),$K49,EDATE(V49,$E49))),"")=$K49,$H49=1),"",IFERROR(IF(IF($K49&lt;EDATE(V49,$E49),$K49,EDATE(V49,$E49))=V49,"",IF($K49&lt;EDATE(V49,$E49),$K49,EDATE(V49,$E49))),""))),"")</f>
        <v/>
      </c>
      <c r="X49" s="70" t="str">
        <f>IFERROR(IF(AND($H49=1,WORKDAY.INTL($I49,NETWORKDAYS.INTL($I49,EDATE(W49,$E50)-1,1,[1]holiday!$A$2:$A$101),1,[1]holiday!$A$2:$A$101)=$K49),"",IF(AND(IFERROR(IF(IF($K49&lt;EDATE(W49,$E49),$K49,EDATE(W49,$E49))=W49,"",IF($K49&lt;EDATE(W49,$E49),$K49,EDATE(W49,$E49))),"")=$K49,$H49=1),"",IFERROR(IF(IF($K49&lt;EDATE(W49,$E49),$K49,EDATE(W49,$E49))=W49,"",IF($K49&lt;EDATE(W49,$E49),$K49,EDATE(W49,$E49))),""))),"")</f>
        <v/>
      </c>
      <c r="Y49" s="70" t="str">
        <f>IFERROR(IF(AND($H49=1,WORKDAY.INTL($I49,NETWORKDAYS.INTL($I49,EDATE(X49,$E50)-1,1,[1]holiday!$A$2:$A$101),1,[1]holiday!$A$2:$A$101)=$K49),"",IF(AND(IFERROR(IF(IF($K49&lt;EDATE(X49,$E49),$K49,EDATE(X49,$E49))=X49,"",IF($K49&lt;EDATE(X49,$E49),$K49,EDATE(X49,$E49))),"")=$K49,$H49=1),"",IFERROR(IF(IF($K49&lt;EDATE(X49,$E49),$K49,EDATE(X49,$E49))=X49,"",IF($K49&lt;EDATE(X49,$E49),$K49,EDATE(X49,$E49))),""))),"")</f>
        <v/>
      </c>
      <c r="Z49" s="70" t="str">
        <f>IFERROR(IF(AND($H49=1,WORKDAY.INTL($I49,NETWORKDAYS.INTL($I49,EDATE(Y49,$E50)-1,1,[1]holiday!$A$2:$A$101),1,[1]holiday!$A$2:$A$101)=$K49),"",IF(AND(IFERROR(IF(IF($K49&lt;EDATE(Y49,$E49),$K49,EDATE(Y49,$E49))=Y49,"",IF($K49&lt;EDATE(Y49,$E49),$K49,EDATE(Y49,$E49))),"")=$K49,$H49=1),"",IFERROR(IF(IF($K49&lt;EDATE(Y49,$E49),$K49,EDATE(Y49,$E49))=Y49,"",IF($K49&lt;EDATE(Y49,$E49),$K49,EDATE(Y49,$E49))),""))),"")</f>
        <v/>
      </c>
      <c r="AA49" s="70" t="str">
        <f>IFERROR(IF(AND($H49=1,WORKDAY.INTL($I49,NETWORKDAYS.INTL($I49,EDATE(Z49,$E50)-1,1,[1]holiday!$A$2:$A$101),1,[1]holiday!$A$2:$A$101)=$K49),"",IF(AND(IFERROR(IF(IF($K49&lt;EDATE(Z49,$E49),$K49,EDATE(Z49,$E49))=Z49,"",IF($K49&lt;EDATE(Z49,$E49),$K49,EDATE(Z49,$E49))),"")=$K49,$H49=1),"",IFERROR(IF(IF($K49&lt;EDATE(Z49,$E49),$K49,EDATE(Z49,$E49))=Z49,"",IF($K49&lt;EDATE(Z49,$E49),$K49,EDATE(Z49,$E49))),""))),"")</f>
        <v/>
      </c>
      <c r="AB49" s="70" t="str">
        <f>IFERROR(IF(AND($H49=1,WORKDAY.INTL($I49,NETWORKDAYS.INTL($I49,EDATE(AA49,$E50)-1,1,[1]holiday!$A$2:$A$101),1,[1]holiday!$A$2:$A$101)=$K49),"",IF(AND(IFERROR(IF(IF($K49&lt;EDATE(AA49,$E49),$K49,EDATE(AA49,$E49))=AA49,"",IF($K49&lt;EDATE(AA49,$E49),$K49,EDATE(AA49,$E49))),"")=$K49,$H49=1),"",IFERROR(IF(IF($K49&lt;EDATE(AA49,$E49),$K49,EDATE(AA49,$E49))=AA49,"",IF($K49&lt;EDATE(AA49,$E49),$K49,EDATE(AA49,$E49))),""))),"")</f>
        <v/>
      </c>
      <c r="AC49" s="70" t="str">
        <f>IFERROR(IF(AND($H49=1,WORKDAY.INTL($I49,NETWORKDAYS.INTL($I49,EDATE(AB49,$E50)-1,1,[1]holiday!$A$2:$A$101),1,[1]holiday!$A$2:$A$101)=$K49),"",IF(AND(IFERROR(IF(IF($K49&lt;EDATE(AB49,$E49),$K49,EDATE(AB49,$E49))=AB49,"",IF($K49&lt;EDATE(AB49,$E49),$K49,EDATE(AB49,$E49))),"")=$K49,$H49=1),"",IFERROR(IF(IF($K49&lt;EDATE(AB49,$E49),$K49,EDATE(AB49,$E49))=AB49,"",IF($K49&lt;EDATE(AB49,$E49),$K49,EDATE(AB49,$E49))),""))),"")</f>
        <v/>
      </c>
      <c r="AD49" s="70" t="str">
        <f>IFERROR(IF(AND($H49=1,WORKDAY.INTL($I49,NETWORKDAYS.INTL($I49,EDATE(AC49,$E50)-1,1,[1]holiday!$A$2:$A$101),1,[1]holiday!$A$2:$A$101)=$K49),"",IF(AND(IFERROR(IF(IF($K49&lt;EDATE(AC49,$E49),$K49,EDATE(AC49,$E49))=AC49,"",IF($K49&lt;EDATE(AC49,$E49),$K49,EDATE(AC49,$E49))),"")=$K49,$H49=1),"",IFERROR(IF(IF($K49&lt;EDATE(AC49,$E49),$K49,EDATE(AC49,$E49))=AC49,"",IF($K49&lt;EDATE(AC49,$E49),$K49,EDATE(AC49,$E49))),""))),"")</f>
        <v/>
      </c>
      <c r="AE49" s="70" t="str">
        <f>IFERROR(IF(AND($H49=1,WORKDAY.INTL($I49,NETWORKDAYS.INTL($I49,EDATE(AD49,$E50)-1,1,[1]holiday!$A$2:$A$101),1,[1]holiday!$A$2:$A$101)=$K49),"",IF(AND(IFERROR(IF(IF($K49&lt;EDATE(AD49,$E49),$K49,EDATE(AD49,$E49))=AD49,"",IF($K49&lt;EDATE(AD49,$E49),$K49,EDATE(AD49,$E49))),"")=$K49,$H49=1),"",IFERROR(IF(IF($K49&lt;EDATE(AD49,$E49),$K49,EDATE(AD49,$E49))=AD49,"",IF($K49&lt;EDATE(AD49,$E49),$K49,EDATE(AD49,$E49))),""))),"")</f>
        <v/>
      </c>
      <c r="AF49" s="70" t="str">
        <f>IFERROR(IF(AND($H49=1,WORKDAY.INTL($I49,NETWORKDAYS.INTL($I49,EDATE(AE49,$E50)-1,1,[1]holiday!$A$2:$A$101),1,[1]holiday!$A$2:$A$101)=$K49),"",IF(AND(IFERROR(IF(IF($K49&lt;EDATE(AE49,$E49),$K49,EDATE(AE49,$E49))=AE49,"",IF($K49&lt;EDATE(AE49,$E49),$K49,EDATE(AE49,$E49))),"")=$K49,$H49=1),"",IFERROR(IF(IF($K49&lt;EDATE(AE49,$E49),$K49,EDATE(AE49,$E49))=AE49,"",IF($K49&lt;EDATE(AE49,$E49),$K49,EDATE(AE49,$E49))),""))),"")</f>
        <v/>
      </c>
      <c r="AG49" s="70" t="str">
        <f>IFERROR(IF(AND($H49=1,WORKDAY.INTL($I49,NETWORKDAYS.INTL($I49,EDATE(AF49,$E50)-1,1,[1]holiday!$A$2:$A$101),1,[1]holiday!$A$2:$A$101)=$K49),"",IF(AND(IFERROR(IF(IF($K49&lt;EDATE(AF49,$E49),$K49,EDATE(AF49,$E49))=AF49,"",IF($K49&lt;EDATE(AF49,$E49),$K49,EDATE(AF49,$E49))),"")=$K49,$H49=1),"",IFERROR(IF(IF($K49&lt;EDATE(AF49,$E49),$K49,EDATE(AF49,$E49))=AF49,"",IF($K49&lt;EDATE(AF49,$E49),$K49,EDATE(AF49,$E49))),""))),"")</f>
        <v/>
      </c>
      <c r="AH49" s="70" t="str">
        <f>IFERROR(IF(AND($H49=1,WORKDAY.INTL($I49,NETWORKDAYS.INTL($I49,EDATE(AG49,$E50)-1,1,[1]holiday!$A$2:$A$101),1,[1]holiday!$A$2:$A$101)=$K49),"",IF(AND(IFERROR(IF(IF($K49&lt;EDATE(AG49,$E49),$K49,EDATE(AG49,$E49))=AG49,"",IF($K49&lt;EDATE(AG49,$E49),$K49,EDATE(AG49,$E49))),"")=$K49,$H49=1),"",IFERROR(IF(IF($K49&lt;EDATE(AG49,$E49),$K49,EDATE(AG49,$E49))=AG49,"",IF($K49&lt;EDATE(AG49,$E49),$K49,EDATE(AG49,$E49))),""))),"")</f>
        <v/>
      </c>
      <c r="AI49" s="70"/>
      <c r="AJ49" s="25" t="e">
        <f t="shared" si="41"/>
        <v>#REF!</v>
      </c>
      <c r="AK49" s="25" t="e">
        <f t="shared" si="42"/>
        <v>#REF!</v>
      </c>
      <c r="AL49" s="25" t="e">
        <f t="shared" si="43"/>
        <v>#REF!</v>
      </c>
      <c r="AM49" s="25" t="e">
        <f t="shared" si="44"/>
        <v>#REF!</v>
      </c>
      <c r="AN49" s="25" t="e">
        <f t="shared" si="45"/>
        <v>#REF!</v>
      </c>
      <c r="AO49" s="25" t="e">
        <f t="shared" si="46"/>
        <v>#REF!</v>
      </c>
      <c r="AP49" s="25" t="e">
        <f t="shared" si="47"/>
        <v>#REF!</v>
      </c>
      <c r="AQ49" s="25" t="e">
        <f t="shared" si="48"/>
        <v>#REF!</v>
      </c>
      <c r="AR49" s="25" t="e">
        <f t="shared" si="49"/>
        <v>#REF!</v>
      </c>
      <c r="AS49" s="25" t="e">
        <f t="shared" si="50"/>
        <v>#REF!</v>
      </c>
      <c r="AT49" s="25" t="e">
        <f t="shared" si="51"/>
        <v>#REF!</v>
      </c>
      <c r="AU49" s="25" t="e">
        <f t="shared" si="52"/>
        <v>#REF!</v>
      </c>
      <c r="AV49" s="25" t="e">
        <f t="shared" si="53"/>
        <v>#REF!</v>
      </c>
      <c r="AW49" s="106" t="e">
        <f t="shared" si="20"/>
        <v>#REF!</v>
      </c>
      <c r="AX49" s="107" t="e">
        <f t="shared" ca="1" si="21"/>
        <v>#REF!</v>
      </c>
      <c r="AY49" s="107" t="e">
        <f t="shared" ca="1" si="22"/>
        <v>#REF!</v>
      </c>
      <c r="AZ49" s="108" t="e">
        <f t="shared" ca="1" si="55"/>
        <v>#REF!</v>
      </c>
      <c r="BA49" s="25">
        <f t="shared" ca="1" si="1"/>
        <v>0</v>
      </c>
      <c r="BB49" s="25" t="e">
        <f t="shared" si="54"/>
        <v>#REF!</v>
      </c>
      <c r="BC49" s="25" t="e">
        <f t="shared" ca="1" si="24"/>
        <v>#REF!</v>
      </c>
      <c r="BD49" s="83" t="e">
        <f>PS!#REF!</f>
        <v>#REF!</v>
      </c>
      <c r="BE49" s="78" t="str">
        <f t="shared" ca="1" si="25"/>
        <v>Lần 0</v>
      </c>
      <c r="BF49" s="109" t="e">
        <f t="shared" ca="1" si="26"/>
        <v>#REF!</v>
      </c>
      <c r="BG49" s="109" t="e">
        <f t="shared" ca="1" si="27"/>
        <v>#REF!</v>
      </c>
      <c r="BH49" s="109" t="e">
        <f t="shared" ca="1" si="28"/>
        <v>#REF!</v>
      </c>
      <c r="BI49" s="109" t="e">
        <f t="shared" ca="1" si="29"/>
        <v>#REF!</v>
      </c>
      <c r="BJ49" s="109" t="e">
        <f t="shared" ca="1" si="30"/>
        <v>#REF!</v>
      </c>
      <c r="BK49" s="109" t="e">
        <f t="shared" ca="1" si="31"/>
        <v>#REF!</v>
      </c>
      <c r="BL49" s="109" t="e">
        <f t="shared" ca="1" si="32"/>
        <v>#REF!</v>
      </c>
      <c r="BM49" s="109" t="e">
        <f t="shared" ca="1" si="33"/>
        <v>#REF!</v>
      </c>
      <c r="BN49" s="109" t="e">
        <f t="shared" ca="1" si="34"/>
        <v>#REF!</v>
      </c>
      <c r="BO49" s="109" t="e">
        <f t="shared" ca="1" si="35"/>
        <v>#REF!</v>
      </c>
      <c r="BP49" s="109" t="e">
        <f t="shared" ca="1" si="36"/>
        <v>#REF!</v>
      </c>
      <c r="BQ49" s="109" t="e">
        <f t="shared" ca="1" si="37"/>
        <v>#REF!</v>
      </c>
      <c r="BR49" s="109" t="e">
        <f t="shared" ca="1" si="38"/>
        <v>#REF!</v>
      </c>
    </row>
    <row r="50" spans="1:70" ht="12.75" x14ac:dyDescent="0.2">
      <c r="A50" s="82" t="e">
        <f>PS!#REF!</f>
        <v>#REF!</v>
      </c>
      <c r="B50" s="83">
        <v>12118343</v>
      </c>
      <c r="C50" s="83" t="s">
        <v>159</v>
      </c>
      <c r="D50" s="83" t="str">
        <f>VLOOKUP(B50,CTV!$A$3:$D$1048576,4,0)</f>
        <v>STAFF</v>
      </c>
      <c r="E50" s="83">
        <f>VLOOKUP(B50,CTV!$A$3:$G$1048576,7,0)</f>
        <v>1</v>
      </c>
      <c r="F50" s="83" t="str">
        <f>IF(ISNA(VLOOKUP(D50,CTV!$A$3:$H$1048576,8,0)),"",VLOOKUP(D50,CTV!$A$3:$H$1048576,8,0))</f>
        <v/>
      </c>
      <c r="G50" s="83">
        <f>VLOOKUP(B50,CTV!$A$3:$I$1048576,9,0)</f>
        <v>20</v>
      </c>
      <c r="H50" s="83">
        <f>VLOOKUP(B50,CTV!$A$3:$J$1048576,10,0)</f>
        <v>0</v>
      </c>
      <c r="I50" s="102" t="e">
        <f>PS!#REF!</f>
        <v>#REF!</v>
      </c>
      <c r="J50" s="83" t="e">
        <f>PS!#REF!</f>
        <v>#REF!</v>
      </c>
      <c r="K50" s="103" t="e">
        <f>PS!#REF!</f>
        <v>#REF!</v>
      </c>
      <c r="L50" s="83" t="e">
        <f t="shared" si="3"/>
        <v>#REF!</v>
      </c>
      <c r="M50" s="120" t="e">
        <f>PS!#REF!</f>
        <v>#REF!</v>
      </c>
      <c r="N50" s="83" t="e">
        <f>PS!#REF!</f>
        <v>#REF!</v>
      </c>
      <c r="O50" s="104" t="e">
        <f>PS!#REF!</f>
        <v>#REF!</v>
      </c>
      <c r="P50" s="104" t="e">
        <f t="shared" si="4"/>
        <v>#REF!</v>
      </c>
      <c r="Q50" s="104">
        <v>0</v>
      </c>
      <c r="R50" s="170" t="e">
        <f t="shared" si="5"/>
        <v>#REF!</v>
      </c>
      <c r="S50" s="130">
        <f>VLOOKUP(B50,CTV!$A$3:$K$1048576,11,0)</f>
        <v>0</v>
      </c>
      <c r="T50" s="105" t="e">
        <f>IF(VLOOKUP(B50,CTV!$A$3:$E$1048576,5,0)-R50+S50&lt;0,0,VLOOKUP(B50,CTV!$A$3:$E$1048576,5,0)-R50+S50)</f>
        <v>#REF!</v>
      </c>
      <c r="U50" s="105" t="e">
        <f>IF(VLOOKUP(B50,CTV!$A$3:$F$1048576,6,0)-R50+S50&lt;0,0,VLOOKUP(B50,CTV!$A$3:$F$1048576,6,0)-R50+S50)</f>
        <v>#REF!</v>
      </c>
      <c r="V50" s="70" t="e">
        <f t="shared" si="6"/>
        <v>#REF!</v>
      </c>
      <c r="W50" s="70" t="str">
        <f>IFERROR(IF(AND($H50=1,WORKDAY.INTL($I50,NETWORKDAYS.INTL($I50,EDATE(V50,$E51)-1,1,[1]holiday!$A$2:$A$101),1,[1]holiday!$A$2:$A$101)=$K50),"",IF(AND(IFERROR(IF(IF($K50&lt;EDATE(V50,$E50),$K50,EDATE(V50,$E50))=V50,"",IF($K50&lt;EDATE(V50,$E50),$K50,EDATE(V50,$E50))),"")=$K50,$H50=1),"",IFERROR(IF(IF($K50&lt;EDATE(V50,$E50),$K50,EDATE(V50,$E50))=V50,"",IF($K50&lt;EDATE(V50,$E50),$K50,EDATE(V50,$E50))),""))),"")</f>
        <v/>
      </c>
      <c r="X50" s="70" t="str">
        <f>IFERROR(IF(AND($H50=1,WORKDAY.INTL($I50,NETWORKDAYS.INTL($I50,EDATE(W50,$E51)-1,1,[1]holiday!$A$2:$A$101),1,[1]holiday!$A$2:$A$101)=$K50),"",IF(AND(IFERROR(IF(IF($K50&lt;EDATE(W50,$E50),$K50,EDATE(W50,$E50))=W50,"",IF($K50&lt;EDATE(W50,$E50),$K50,EDATE(W50,$E50))),"")=$K50,$H50=1),"",IFERROR(IF(IF($K50&lt;EDATE(W50,$E50),$K50,EDATE(W50,$E50))=W50,"",IF($K50&lt;EDATE(W50,$E50),$K50,EDATE(W50,$E50))),""))),"")</f>
        <v/>
      </c>
      <c r="Y50" s="70" t="str">
        <f>IFERROR(IF(AND($H50=1,WORKDAY.INTL($I50,NETWORKDAYS.INTL($I50,EDATE(X50,$E51)-1,1,[1]holiday!$A$2:$A$101),1,[1]holiday!$A$2:$A$101)=$K50),"",IF(AND(IFERROR(IF(IF($K50&lt;EDATE(X50,$E50),$K50,EDATE(X50,$E50))=X50,"",IF($K50&lt;EDATE(X50,$E50),$K50,EDATE(X50,$E50))),"")=$K50,$H50=1),"",IFERROR(IF(IF($K50&lt;EDATE(X50,$E50),$K50,EDATE(X50,$E50))=X50,"",IF($K50&lt;EDATE(X50,$E50),$K50,EDATE(X50,$E50))),""))),"")</f>
        <v/>
      </c>
      <c r="Z50" s="70" t="str">
        <f>IFERROR(IF(AND($H50=1,WORKDAY.INTL($I50,NETWORKDAYS.INTL($I50,EDATE(Y50,$E51)-1,1,[1]holiday!$A$2:$A$101),1,[1]holiday!$A$2:$A$101)=$K50),"",IF(AND(IFERROR(IF(IF($K50&lt;EDATE(Y50,$E50),$K50,EDATE(Y50,$E50))=Y50,"",IF($K50&lt;EDATE(Y50,$E50),$K50,EDATE(Y50,$E50))),"")=$K50,$H50=1),"",IFERROR(IF(IF($K50&lt;EDATE(Y50,$E50),$K50,EDATE(Y50,$E50))=Y50,"",IF($K50&lt;EDATE(Y50,$E50),$K50,EDATE(Y50,$E50))),""))),"")</f>
        <v/>
      </c>
      <c r="AA50" s="70" t="str">
        <f>IFERROR(IF(AND($H50=1,WORKDAY.INTL($I50,NETWORKDAYS.INTL($I50,EDATE(Z50,$E51)-1,1,[1]holiday!$A$2:$A$101),1,[1]holiday!$A$2:$A$101)=$K50),"",IF(AND(IFERROR(IF(IF($K50&lt;EDATE(Z50,$E50),$K50,EDATE(Z50,$E50))=Z50,"",IF($K50&lt;EDATE(Z50,$E50),$K50,EDATE(Z50,$E50))),"")=$K50,$H50=1),"",IFERROR(IF(IF($K50&lt;EDATE(Z50,$E50),$K50,EDATE(Z50,$E50))=Z50,"",IF($K50&lt;EDATE(Z50,$E50),$K50,EDATE(Z50,$E50))),""))),"")</f>
        <v/>
      </c>
      <c r="AB50" s="70" t="str">
        <f>IFERROR(IF(AND($H50=1,WORKDAY.INTL($I50,NETWORKDAYS.INTL($I50,EDATE(AA50,$E51)-1,1,[1]holiday!$A$2:$A$101),1,[1]holiday!$A$2:$A$101)=$K50),"",IF(AND(IFERROR(IF(IF($K50&lt;EDATE(AA50,$E50),$K50,EDATE(AA50,$E50))=AA50,"",IF($K50&lt;EDATE(AA50,$E50),$K50,EDATE(AA50,$E50))),"")=$K50,$H50=1),"",IFERROR(IF(IF($K50&lt;EDATE(AA50,$E50),$K50,EDATE(AA50,$E50))=AA50,"",IF($K50&lt;EDATE(AA50,$E50),$K50,EDATE(AA50,$E50))),""))),"")</f>
        <v/>
      </c>
      <c r="AC50" s="70" t="str">
        <f>IFERROR(IF(AND($H50=1,WORKDAY.INTL($I50,NETWORKDAYS.INTL($I50,EDATE(AB50,$E51)-1,1,[1]holiday!$A$2:$A$101),1,[1]holiday!$A$2:$A$101)=$K50),"",IF(AND(IFERROR(IF(IF($K50&lt;EDATE(AB50,$E50),$K50,EDATE(AB50,$E50))=AB50,"",IF($K50&lt;EDATE(AB50,$E50),$K50,EDATE(AB50,$E50))),"")=$K50,$H50=1),"",IFERROR(IF(IF($K50&lt;EDATE(AB50,$E50),$K50,EDATE(AB50,$E50))=AB50,"",IF($K50&lt;EDATE(AB50,$E50),$K50,EDATE(AB50,$E50))),""))),"")</f>
        <v/>
      </c>
      <c r="AD50" s="70" t="str">
        <f>IFERROR(IF(AND($H50=1,WORKDAY.INTL($I50,NETWORKDAYS.INTL($I50,EDATE(AC50,$E51)-1,1,[1]holiday!$A$2:$A$101),1,[1]holiday!$A$2:$A$101)=$K50),"",IF(AND(IFERROR(IF(IF($K50&lt;EDATE(AC50,$E50),$K50,EDATE(AC50,$E50))=AC50,"",IF($K50&lt;EDATE(AC50,$E50),$K50,EDATE(AC50,$E50))),"")=$K50,$H50=1),"",IFERROR(IF(IF($K50&lt;EDATE(AC50,$E50),$K50,EDATE(AC50,$E50))=AC50,"",IF($K50&lt;EDATE(AC50,$E50),$K50,EDATE(AC50,$E50))),""))),"")</f>
        <v/>
      </c>
      <c r="AE50" s="70" t="str">
        <f>IFERROR(IF(AND($H50=1,WORKDAY.INTL($I50,NETWORKDAYS.INTL($I50,EDATE(AD50,$E51)-1,1,[1]holiday!$A$2:$A$101),1,[1]holiday!$A$2:$A$101)=$K50),"",IF(AND(IFERROR(IF(IF($K50&lt;EDATE(AD50,$E50),$K50,EDATE(AD50,$E50))=AD50,"",IF($K50&lt;EDATE(AD50,$E50),$K50,EDATE(AD50,$E50))),"")=$K50,$H50=1),"",IFERROR(IF(IF($K50&lt;EDATE(AD50,$E50),$K50,EDATE(AD50,$E50))=AD50,"",IF($K50&lt;EDATE(AD50,$E50),$K50,EDATE(AD50,$E50))),""))),"")</f>
        <v/>
      </c>
      <c r="AF50" s="70" t="str">
        <f>IFERROR(IF(AND($H50=1,WORKDAY.INTL($I50,NETWORKDAYS.INTL($I50,EDATE(AE50,$E51)-1,1,[1]holiday!$A$2:$A$101),1,[1]holiday!$A$2:$A$101)=$K50),"",IF(AND(IFERROR(IF(IF($K50&lt;EDATE(AE50,$E50),$K50,EDATE(AE50,$E50))=AE50,"",IF($K50&lt;EDATE(AE50,$E50),$K50,EDATE(AE50,$E50))),"")=$K50,$H50=1),"",IFERROR(IF(IF($K50&lt;EDATE(AE50,$E50),$K50,EDATE(AE50,$E50))=AE50,"",IF($K50&lt;EDATE(AE50,$E50),$K50,EDATE(AE50,$E50))),""))),"")</f>
        <v/>
      </c>
      <c r="AG50" s="70" t="str">
        <f>IFERROR(IF(AND($H50=1,WORKDAY.INTL($I50,NETWORKDAYS.INTL($I50,EDATE(AF50,$E51)-1,1,[1]holiday!$A$2:$A$101),1,[1]holiday!$A$2:$A$101)=$K50),"",IF(AND(IFERROR(IF(IF($K50&lt;EDATE(AF50,$E50),$K50,EDATE(AF50,$E50))=AF50,"",IF($K50&lt;EDATE(AF50,$E50),$K50,EDATE(AF50,$E50))),"")=$K50,$H50=1),"",IFERROR(IF(IF($K50&lt;EDATE(AF50,$E50),$K50,EDATE(AF50,$E50))=AF50,"",IF($K50&lt;EDATE(AF50,$E50),$K50,EDATE(AF50,$E50))),""))),"")</f>
        <v/>
      </c>
      <c r="AH50" s="70" t="str">
        <f>IFERROR(IF(AND($H50=1,WORKDAY.INTL($I50,NETWORKDAYS.INTL($I50,EDATE(AG50,$E51)-1,1,[1]holiday!$A$2:$A$101),1,[1]holiday!$A$2:$A$101)=$K50),"",IF(AND(IFERROR(IF(IF($K50&lt;EDATE(AG50,$E50),$K50,EDATE(AG50,$E50))=AG50,"",IF($K50&lt;EDATE(AG50,$E50),$K50,EDATE(AG50,$E50))),"")=$K50,$H50=1),"",IFERROR(IF(IF($K50&lt;EDATE(AG50,$E50),$K50,EDATE(AG50,$E50))=AG50,"",IF($K50&lt;EDATE(AG50,$E50),$K50,EDATE(AG50,$E50))),""))),"")</f>
        <v/>
      </c>
      <c r="AI50" s="70"/>
      <c r="AJ50" s="25" t="str">
        <f t="shared" si="41"/>
        <v/>
      </c>
      <c r="AK50" s="25" t="str">
        <f t="shared" si="42"/>
        <v/>
      </c>
      <c r="AL50" s="25" t="str">
        <f t="shared" si="43"/>
        <v/>
      </c>
      <c r="AM50" s="25" t="str">
        <f t="shared" si="44"/>
        <v/>
      </c>
      <c r="AN50" s="25" t="str">
        <f t="shared" si="45"/>
        <v/>
      </c>
      <c r="AO50" s="25" t="str">
        <f t="shared" si="46"/>
        <v/>
      </c>
      <c r="AP50" s="25" t="str">
        <f t="shared" si="47"/>
        <v/>
      </c>
      <c r="AQ50" s="25" t="str">
        <f t="shared" si="48"/>
        <v/>
      </c>
      <c r="AR50" s="25" t="str">
        <f t="shared" si="49"/>
        <v/>
      </c>
      <c r="AS50" s="25" t="str">
        <f t="shared" si="50"/>
        <v/>
      </c>
      <c r="AT50" s="25" t="str">
        <f t="shared" si="51"/>
        <v/>
      </c>
      <c r="AU50" s="25" t="str">
        <f t="shared" si="52"/>
        <v/>
      </c>
      <c r="AV50" s="25" t="str">
        <f t="shared" si="53"/>
        <v/>
      </c>
      <c r="AW50" s="106" t="e">
        <f t="shared" si="20"/>
        <v>#REF!</v>
      </c>
      <c r="AX50" s="107" t="e">
        <f t="shared" ca="1" si="21"/>
        <v>#VALUE!</v>
      </c>
      <c r="AY50" s="107" t="e">
        <f t="shared" ca="1" si="22"/>
        <v>#VALUE!</v>
      </c>
      <c r="BA50" s="25">
        <f t="shared" ca="1" si="1"/>
        <v>0</v>
      </c>
      <c r="BB50" s="25" t="e">
        <f t="shared" si="54"/>
        <v>#REF!</v>
      </c>
      <c r="BC50" s="25" t="e">
        <f t="shared" ca="1" si="24"/>
        <v>#REF!</v>
      </c>
      <c r="BD50" s="83" t="e">
        <f>PS!#REF!</f>
        <v>#REF!</v>
      </c>
      <c r="BE50" s="78" t="str">
        <f t="shared" ca="1" si="25"/>
        <v>Lần 0</v>
      </c>
      <c r="BF50" s="109" t="e">
        <f t="shared" ca="1" si="26"/>
        <v>#REF!</v>
      </c>
      <c r="BG50" s="109" t="e">
        <f t="shared" ca="1" si="27"/>
        <v>#VALUE!</v>
      </c>
      <c r="BH50" s="109" t="e">
        <f t="shared" ca="1" si="28"/>
        <v>#VALUE!</v>
      </c>
      <c r="BI50" s="109" t="e">
        <f t="shared" ca="1" si="29"/>
        <v>#VALUE!</v>
      </c>
      <c r="BJ50" s="109" t="e">
        <f t="shared" ca="1" si="30"/>
        <v>#VALUE!</v>
      </c>
      <c r="BK50" s="109" t="e">
        <f t="shared" ca="1" si="31"/>
        <v>#VALUE!</v>
      </c>
      <c r="BL50" s="109" t="e">
        <f t="shared" ca="1" si="32"/>
        <v>#VALUE!</v>
      </c>
      <c r="BM50" s="109" t="e">
        <f t="shared" ca="1" si="33"/>
        <v>#VALUE!</v>
      </c>
      <c r="BN50" s="109" t="e">
        <f t="shared" ca="1" si="34"/>
        <v>#VALUE!</v>
      </c>
      <c r="BO50" s="109" t="e">
        <f t="shared" ca="1" si="35"/>
        <v>#VALUE!</v>
      </c>
      <c r="BP50" s="109" t="e">
        <f t="shared" ca="1" si="36"/>
        <v>#VALUE!</v>
      </c>
      <c r="BQ50" s="109" t="e">
        <f t="shared" ca="1" si="37"/>
        <v>#VALUE!</v>
      </c>
      <c r="BR50" s="109" t="e">
        <f t="shared" ca="1" si="38"/>
        <v>#VALUE!</v>
      </c>
    </row>
    <row r="51" spans="1:70" ht="12.75" x14ac:dyDescent="0.2">
      <c r="A51" s="82" t="e">
        <f>PS!#REF!</f>
        <v>#REF!</v>
      </c>
      <c r="B51" s="83" t="e">
        <f>PS!#REF!</f>
        <v>#REF!</v>
      </c>
      <c r="C51" s="83" t="e">
        <f>PS!#REF!</f>
        <v>#REF!</v>
      </c>
      <c r="D51" s="83" t="e">
        <f>VLOOKUP(B51,CTV!$A$3:$D$1048576,4,0)</f>
        <v>#REF!</v>
      </c>
      <c r="E51" s="83" t="e">
        <f>VLOOKUP(B51,CTV!$A$3:$G$1048576,7,0)</f>
        <v>#REF!</v>
      </c>
      <c r="F51" s="83" t="e">
        <f>IF(ISNA(VLOOKUP(D51,CTV!$A$3:$H$1048576,8,0)),"",VLOOKUP(D51,CTV!$A$3:$H$1048576,8,0))</f>
        <v>#REF!</v>
      </c>
      <c r="G51" s="83" t="e">
        <f>VLOOKUP(B51,CTV!$A$3:$I$1048576,9,0)</f>
        <v>#REF!</v>
      </c>
      <c r="H51" s="83" t="e">
        <f>VLOOKUP(B51,CTV!$A$3:$J$1048576,10,0)</f>
        <v>#REF!</v>
      </c>
      <c r="I51" s="102" t="e">
        <f>PS!#REF!</f>
        <v>#REF!</v>
      </c>
      <c r="J51" s="83" t="e">
        <f>PS!#REF!</f>
        <v>#REF!</v>
      </c>
      <c r="K51" s="103" t="e">
        <f>PS!#REF!</f>
        <v>#REF!</v>
      </c>
      <c r="L51" s="83" t="e">
        <f t="shared" si="3"/>
        <v>#REF!</v>
      </c>
      <c r="M51" s="120" t="e">
        <f>PS!#REF!</f>
        <v>#REF!</v>
      </c>
      <c r="N51" s="83" t="e">
        <f>PS!#REF!</f>
        <v>#REF!</v>
      </c>
      <c r="O51" s="104" t="e">
        <f>PS!#REF!</f>
        <v>#REF!</v>
      </c>
      <c r="P51" s="104" t="e">
        <f t="shared" si="4"/>
        <v>#REF!</v>
      </c>
      <c r="Q51" s="104">
        <v>0</v>
      </c>
      <c r="R51" s="170" t="e">
        <f t="shared" si="5"/>
        <v>#REF!</v>
      </c>
      <c r="S51" s="130" t="e">
        <f>VLOOKUP(B51,CTV!$A$3:$K$1048576,11,0)</f>
        <v>#REF!</v>
      </c>
      <c r="T51" s="105" t="e">
        <f>IF(VLOOKUP(B51,CTV!$A$3:$E$1048576,5,0)-R51+S51&lt;0,0,VLOOKUP(B51,CTV!$A$3:$E$1048576,5,0)-R51+S51)</f>
        <v>#REF!</v>
      </c>
      <c r="U51" s="105" t="e">
        <f>IF(VLOOKUP(B51,CTV!$A$3:$F$1048576,6,0)-R51+S51&lt;0,0,VLOOKUP(B51,CTV!$A$3:$F$1048576,6,0)-R51+S51)</f>
        <v>#REF!</v>
      </c>
      <c r="V51" s="70" t="e">
        <f t="shared" si="6"/>
        <v>#REF!</v>
      </c>
      <c r="W51" s="70" t="str">
        <f>IFERROR(IF(AND($H51=1,WORKDAY.INTL($I51,NETWORKDAYS.INTL($I51,EDATE(V51,$E52)-1,1,[1]holiday!$A$2:$A$101),1,[1]holiday!$A$2:$A$101)=$K51),"",IF(AND(IFERROR(IF(IF($K51&lt;EDATE(V51,$E51),$K51,EDATE(V51,$E51))=V51,"",IF($K51&lt;EDATE(V51,$E51),$K51,EDATE(V51,$E51))),"")=$K51,$H51=1),"",IFERROR(IF(IF($K51&lt;EDATE(V51,$E51),$K51,EDATE(V51,$E51))=V51,"",IF($K51&lt;EDATE(V51,$E51),$K51,EDATE(V51,$E51))),""))),"")</f>
        <v/>
      </c>
      <c r="X51" s="70" t="str">
        <f>IFERROR(IF(AND($H51=1,WORKDAY.INTL($I51,NETWORKDAYS.INTL($I51,EDATE(W51,$E52)-1,1,[1]holiday!$A$2:$A$101),1,[1]holiday!$A$2:$A$101)=$K51),"",IF(AND(IFERROR(IF(IF($K51&lt;EDATE(W51,$E51),$K51,EDATE(W51,$E51))=W51,"",IF($K51&lt;EDATE(W51,$E51),$K51,EDATE(W51,$E51))),"")=$K51,$H51=1),"",IFERROR(IF(IF($K51&lt;EDATE(W51,$E51),$K51,EDATE(W51,$E51))=W51,"",IF($K51&lt;EDATE(W51,$E51),$K51,EDATE(W51,$E51))),""))),"")</f>
        <v/>
      </c>
      <c r="Y51" s="70" t="str">
        <f>IFERROR(IF(AND($H51=1,WORKDAY.INTL($I51,NETWORKDAYS.INTL($I51,EDATE(X51,$E52)-1,1,[1]holiday!$A$2:$A$101),1,[1]holiday!$A$2:$A$101)=$K51),"",IF(AND(IFERROR(IF(IF($K51&lt;EDATE(X51,$E51),$K51,EDATE(X51,$E51))=X51,"",IF($K51&lt;EDATE(X51,$E51),$K51,EDATE(X51,$E51))),"")=$K51,$H51=1),"",IFERROR(IF(IF($K51&lt;EDATE(X51,$E51),$K51,EDATE(X51,$E51))=X51,"",IF($K51&lt;EDATE(X51,$E51),$K51,EDATE(X51,$E51))),""))),"")</f>
        <v/>
      </c>
      <c r="Z51" s="70" t="str">
        <f>IFERROR(IF(AND($H51=1,WORKDAY.INTL($I51,NETWORKDAYS.INTL($I51,EDATE(Y51,$E52)-1,1,[1]holiday!$A$2:$A$101),1,[1]holiday!$A$2:$A$101)=$K51),"",IF(AND(IFERROR(IF(IF($K51&lt;EDATE(Y51,$E51),$K51,EDATE(Y51,$E51))=Y51,"",IF($K51&lt;EDATE(Y51,$E51),$K51,EDATE(Y51,$E51))),"")=$K51,$H51=1),"",IFERROR(IF(IF($K51&lt;EDATE(Y51,$E51),$K51,EDATE(Y51,$E51))=Y51,"",IF($K51&lt;EDATE(Y51,$E51),$K51,EDATE(Y51,$E51))),""))),"")</f>
        <v/>
      </c>
      <c r="AA51" s="70" t="str">
        <f>IFERROR(IF(AND($H51=1,WORKDAY.INTL($I51,NETWORKDAYS.INTL($I51,EDATE(Z51,$E52)-1,1,[1]holiday!$A$2:$A$101),1,[1]holiday!$A$2:$A$101)=$K51),"",IF(AND(IFERROR(IF(IF($K51&lt;EDATE(Z51,$E51),$K51,EDATE(Z51,$E51))=Z51,"",IF($K51&lt;EDATE(Z51,$E51),$K51,EDATE(Z51,$E51))),"")=$K51,$H51=1),"",IFERROR(IF(IF($K51&lt;EDATE(Z51,$E51),$K51,EDATE(Z51,$E51))=Z51,"",IF($K51&lt;EDATE(Z51,$E51),$K51,EDATE(Z51,$E51))),""))),"")</f>
        <v/>
      </c>
      <c r="AB51" s="70" t="str">
        <f>IFERROR(IF(AND($H51=1,WORKDAY.INTL($I51,NETWORKDAYS.INTL($I51,EDATE(AA51,$E52)-1,1,[1]holiday!$A$2:$A$101),1,[1]holiday!$A$2:$A$101)=$K51),"",IF(AND(IFERROR(IF(IF($K51&lt;EDATE(AA51,$E51),$K51,EDATE(AA51,$E51))=AA51,"",IF($K51&lt;EDATE(AA51,$E51),$K51,EDATE(AA51,$E51))),"")=$K51,$H51=1),"",IFERROR(IF(IF($K51&lt;EDATE(AA51,$E51),$K51,EDATE(AA51,$E51))=AA51,"",IF($K51&lt;EDATE(AA51,$E51),$K51,EDATE(AA51,$E51))),""))),"")</f>
        <v/>
      </c>
      <c r="AC51" s="70" t="str">
        <f>IFERROR(IF(AND($H51=1,WORKDAY.INTL($I51,NETWORKDAYS.INTL($I51,EDATE(AB51,$E52)-1,1,[1]holiday!$A$2:$A$101),1,[1]holiday!$A$2:$A$101)=$K51),"",IF(AND(IFERROR(IF(IF($K51&lt;EDATE(AB51,$E51),$K51,EDATE(AB51,$E51))=AB51,"",IF($K51&lt;EDATE(AB51,$E51),$K51,EDATE(AB51,$E51))),"")=$K51,$H51=1),"",IFERROR(IF(IF($K51&lt;EDATE(AB51,$E51),$K51,EDATE(AB51,$E51))=AB51,"",IF($K51&lt;EDATE(AB51,$E51),$K51,EDATE(AB51,$E51))),""))),"")</f>
        <v/>
      </c>
      <c r="AD51" s="70" t="str">
        <f>IFERROR(IF(AND($H51=1,WORKDAY.INTL($I51,NETWORKDAYS.INTL($I51,EDATE(AC51,$E52)-1,1,[1]holiday!$A$2:$A$101),1,[1]holiday!$A$2:$A$101)=$K51),"",IF(AND(IFERROR(IF(IF($K51&lt;EDATE(AC51,$E51),$K51,EDATE(AC51,$E51))=AC51,"",IF($K51&lt;EDATE(AC51,$E51),$K51,EDATE(AC51,$E51))),"")=$K51,$H51=1),"",IFERROR(IF(IF($K51&lt;EDATE(AC51,$E51),$K51,EDATE(AC51,$E51))=AC51,"",IF($K51&lt;EDATE(AC51,$E51),$K51,EDATE(AC51,$E51))),""))),"")</f>
        <v/>
      </c>
      <c r="AE51" s="70" t="str">
        <f>IFERROR(IF(AND($H51=1,WORKDAY.INTL($I51,NETWORKDAYS.INTL($I51,EDATE(AD51,$E52)-1,1,[1]holiday!$A$2:$A$101),1,[1]holiday!$A$2:$A$101)=$K51),"",IF(AND(IFERROR(IF(IF($K51&lt;EDATE(AD51,$E51),$K51,EDATE(AD51,$E51))=AD51,"",IF($K51&lt;EDATE(AD51,$E51),$K51,EDATE(AD51,$E51))),"")=$K51,$H51=1),"",IFERROR(IF(IF($K51&lt;EDATE(AD51,$E51),$K51,EDATE(AD51,$E51))=AD51,"",IF($K51&lt;EDATE(AD51,$E51),$K51,EDATE(AD51,$E51))),""))),"")</f>
        <v/>
      </c>
      <c r="AF51" s="70" t="str">
        <f>IFERROR(IF(AND($H51=1,WORKDAY.INTL($I51,NETWORKDAYS.INTL($I51,EDATE(AE51,$E52)-1,1,[1]holiday!$A$2:$A$101),1,[1]holiday!$A$2:$A$101)=$K51),"",IF(AND(IFERROR(IF(IF($K51&lt;EDATE(AE51,$E51),$K51,EDATE(AE51,$E51))=AE51,"",IF($K51&lt;EDATE(AE51,$E51),$K51,EDATE(AE51,$E51))),"")=$K51,$H51=1),"",IFERROR(IF(IF($K51&lt;EDATE(AE51,$E51),$K51,EDATE(AE51,$E51))=AE51,"",IF($K51&lt;EDATE(AE51,$E51),$K51,EDATE(AE51,$E51))),""))),"")</f>
        <v/>
      </c>
      <c r="AG51" s="70" t="str">
        <f>IFERROR(IF(AND($H51=1,WORKDAY.INTL($I51,NETWORKDAYS.INTL($I51,EDATE(AF51,$E52)-1,1,[1]holiday!$A$2:$A$101),1,[1]holiday!$A$2:$A$101)=$K51),"",IF(AND(IFERROR(IF(IF($K51&lt;EDATE(AF51,$E51),$K51,EDATE(AF51,$E51))=AF51,"",IF($K51&lt;EDATE(AF51,$E51),$K51,EDATE(AF51,$E51))),"")=$K51,$H51=1),"",IFERROR(IF(IF($K51&lt;EDATE(AF51,$E51),$K51,EDATE(AF51,$E51))=AF51,"",IF($K51&lt;EDATE(AF51,$E51),$K51,EDATE(AF51,$E51))),""))),"")</f>
        <v/>
      </c>
      <c r="AH51" s="70" t="str">
        <f>IFERROR(IF(AND($H51=1,WORKDAY.INTL($I51,NETWORKDAYS.INTL($I51,EDATE(AG51,$E52)-1,1,[1]holiday!$A$2:$A$101),1,[1]holiday!$A$2:$A$101)=$K51),"",IF(AND(IFERROR(IF(IF($K51&lt;EDATE(AG51,$E51),$K51,EDATE(AG51,$E51))=AG51,"",IF($K51&lt;EDATE(AG51,$E51),$K51,EDATE(AG51,$E51))),"")=$K51,$H51=1),"",IFERROR(IF(IF($K51&lt;EDATE(AG51,$E51),$K51,EDATE(AG51,$E51))=AG51,"",IF($K51&lt;EDATE(AG51,$E51),$K51,EDATE(AG51,$E51))),""))),"")</f>
        <v/>
      </c>
      <c r="AI51" s="70"/>
      <c r="AJ51" s="25" t="e">
        <f t="shared" si="41"/>
        <v>#REF!</v>
      </c>
      <c r="AK51" s="25" t="e">
        <f t="shared" si="42"/>
        <v>#REF!</v>
      </c>
      <c r="AL51" s="25" t="e">
        <f t="shared" si="43"/>
        <v>#REF!</v>
      </c>
      <c r="AM51" s="25" t="e">
        <f t="shared" si="44"/>
        <v>#REF!</v>
      </c>
      <c r="AN51" s="25" t="e">
        <f t="shared" si="45"/>
        <v>#REF!</v>
      </c>
      <c r="AO51" s="25" t="e">
        <f t="shared" si="46"/>
        <v>#REF!</v>
      </c>
      <c r="AP51" s="25" t="e">
        <f t="shared" si="47"/>
        <v>#REF!</v>
      </c>
      <c r="AQ51" s="25" t="e">
        <f t="shared" si="48"/>
        <v>#REF!</v>
      </c>
      <c r="AR51" s="25" t="e">
        <f t="shared" si="49"/>
        <v>#REF!</v>
      </c>
      <c r="AS51" s="25" t="e">
        <f t="shared" si="50"/>
        <v>#REF!</v>
      </c>
      <c r="AT51" s="25" t="e">
        <f t="shared" si="51"/>
        <v>#REF!</v>
      </c>
      <c r="AU51" s="25" t="e">
        <f t="shared" si="52"/>
        <v>#REF!</v>
      </c>
      <c r="AV51" s="25" t="e">
        <f t="shared" si="53"/>
        <v>#REF!</v>
      </c>
      <c r="AW51" s="106" t="e">
        <f t="shared" si="20"/>
        <v>#REF!</v>
      </c>
      <c r="AX51" s="107" t="e">
        <f t="shared" ca="1" si="21"/>
        <v>#REF!</v>
      </c>
      <c r="AY51" s="107" t="e">
        <f t="shared" ca="1" si="22"/>
        <v>#REF!</v>
      </c>
      <c r="AZ51" s="108" t="e">
        <f t="shared" ca="1" si="55"/>
        <v>#REF!</v>
      </c>
      <c r="BA51" s="25">
        <f t="shared" ca="1" si="1"/>
        <v>0</v>
      </c>
      <c r="BB51" s="25" t="e">
        <f t="shared" si="54"/>
        <v>#REF!</v>
      </c>
      <c r="BC51" s="25" t="e">
        <f t="shared" ca="1" si="24"/>
        <v>#REF!</v>
      </c>
      <c r="BD51" s="83" t="e">
        <f>PS!#REF!</f>
        <v>#REF!</v>
      </c>
      <c r="BE51" s="78" t="str">
        <f t="shared" ca="1" si="25"/>
        <v>Lần 0</v>
      </c>
      <c r="BF51" s="109" t="e">
        <f t="shared" ca="1" si="26"/>
        <v>#REF!</v>
      </c>
      <c r="BG51" s="109" t="e">
        <f t="shared" ca="1" si="27"/>
        <v>#REF!</v>
      </c>
      <c r="BH51" s="109" t="e">
        <f t="shared" ca="1" si="28"/>
        <v>#REF!</v>
      </c>
      <c r="BI51" s="109" t="e">
        <f t="shared" ca="1" si="29"/>
        <v>#REF!</v>
      </c>
      <c r="BJ51" s="109" t="e">
        <f t="shared" ca="1" si="30"/>
        <v>#REF!</v>
      </c>
      <c r="BK51" s="109" t="e">
        <f t="shared" ca="1" si="31"/>
        <v>#REF!</v>
      </c>
      <c r="BL51" s="109" t="e">
        <f t="shared" ca="1" si="32"/>
        <v>#REF!</v>
      </c>
      <c r="BM51" s="109" t="e">
        <f t="shared" ca="1" si="33"/>
        <v>#REF!</v>
      </c>
      <c r="BN51" s="109" t="e">
        <f t="shared" ca="1" si="34"/>
        <v>#REF!</v>
      </c>
      <c r="BO51" s="109" t="e">
        <f t="shared" ca="1" si="35"/>
        <v>#REF!</v>
      </c>
      <c r="BP51" s="109" t="e">
        <f t="shared" ca="1" si="36"/>
        <v>#REF!</v>
      </c>
      <c r="BQ51" s="109" t="e">
        <f t="shared" ca="1" si="37"/>
        <v>#REF!</v>
      </c>
      <c r="BR51" s="109" t="e">
        <f t="shared" ca="1" si="38"/>
        <v>#REF!</v>
      </c>
    </row>
    <row r="52" spans="1:70" ht="12.75" x14ac:dyDescent="0.2">
      <c r="A52" s="82" t="e">
        <f>PS!#REF!</f>
        <v>#REF!</v>
      </c>
      <c r="B52" s="83" t="e">
        <f>PS!#REF!</f>
        <v>#REF!</v>
      </c>
      <c r="C52" s="83" t="e">
        <f>PS!#REF!</f>
        <v>#REF!</v>
      </c>
      <c r="D52" s="83" t="e">
        <f>VLOOKUP(B52,CTV!$A$3:$D$1048576,4,0)</f>
        <v>#REF!</v>
      </c>
      <c r="E52" s="83" t="e">
        <f>VLOOKUP(B52,CTV!$A$3:$G$1048576,7,0)</f>
        <v>#REF!</v>
      </c>
      <c r="F52" s="83" t="e">
        <f>IF(ISNA(VLOOKUP(D52,CTV!$A$3:$H$1048576,8,0)),"",VLOOKUP(D52,CTV!$A$3:$H$1048576,8,0))</f>
        <v>#REF!</v>
      </c>
      <c r="G52" s="83" t="e">
        <f>VLOOKUP(B52,CTV!$A$3:$I$1048576,9,0)</f>
        <v>#REF!</v>
      </c>
      <c r="H52" s="83" t="e">
        <f>VLOOKUP(B52,CTV!$A$3:$J$1048576,10,0)</f>
        <v>#REF!</v>
      </c>
      <c r="I52" s="102" t="e">
        <f>PS!#REF!</f>
        <v>#REF!</v>
      </c>
      <c r="J52" s="83" t="e">
        <f>PS!#REF!</f>
        <v>#REF!</v>
      </c>
      <c r="K52" s="103" t="e">
        <f>PS!#REF!</f>
        <v>#REF!</v>
      </c>
      <c r="L52" s="83" t="e">
        <f t="shared" si="3"/>
        <v>#REF!</v>
      </c>
      <c r="M52" s="120" t="e">
        <f>PS!#REF!</f>
        <v>#REF!</v>
      </c>
      <c r="N52" s="83" t="e">
        <f>PS!#REF!</f>
        <v>#REF!</v>
      </c>
      <c r="O52" s="104" t="e">
        <f>PS!#REF!</f>
        <v>#REF!</v>
      </c>
      <c r="P52" s="104" t="e">
        <f t="shared" si="4"/>
        <v>#REF!</v>
      </c>
      <c r="Q52" s="104">
        <v>0</v>
      </c>
      <c r="R52" s="170" t="e">
        <f t="shared" si="5"/>
        <v>#REF!</v>
      </c>
      <c r="S52" s="130" t="e">
        <f>VLOOKUP(B52,CTV!$A$3:$K$1048576,11,0)</f>
        <v>#REF!</v>
      </c>
      <c r="T52" s="105" t="e">
        <f>IF(VLOOKUP(B52,CTV!$A$3:$E$1048576,5,0)-R52+S52&lt;0,0,VLOOKUP(B52,CTV!$A$3:$E$1048576,5,0)-R52+S52)</f>
        <v>#REF!</v>
      </c>
      <c r="U52" s="105" t="e">
        <f>IF(VLOOKUP(B52,CTV!$A$3:$F$1048576,6,0)-R52+S52&lt;0,0,VLOOKUP(B52,CTV!$A$3:$F$1048576,6,0)-R52+S52)</f>
        <v>#REF!</v>
      </c>
      <c r="V52" s="70" t="e">
        <f t="shared" si="6"/>
        <v>#REF!</v>
      </c>
      <c r="W52" s="70" t="str">
        <f>IFERROR(IF(AND($H52=1,WORKDAY.INTL($I52,NETWORKDAYS.INTL($I52,EDATE(V52,$E53)-1,1,[1]holiday!$A$2:$A$101),1,[1]holiday!$A$2:$A$101)=$K52),"",IF(AND(IFERROR(IF(IF($K52&lt;EDATE(V52,$E52),$K52,EDATE(V52,$E52))=V52,"",IF($K52&lt;EDATE(V52,$E52),$K52,EDATE(V52,$E52))),"")=$K52,$H52=1),"",IFERROR(IF(IF($K52&lt;EDATE(V52,$E52),$K52,EDATE(V52,$E52))=V52,"",IF($K52&lt;EDATE(V52,$E52),$K52,EDATE(V52,$E52))),""))),"")</f>
        <v/>
      </c>
      <c r="X52" s="70" t="str">
        <f>IFERROR(IF(AND($H52=1,WORKDAY.INTL($I52,NETWORKDAYS.INTL($I52,EDATE(W52,$E53)-1,1,[1]holiday!$A$2:$A$101),1,[1]holiday!$A$2:$A$101)=$K52),"",IF(AND(IFERROR(IF(IF($K52&lt;EDATE(W52,$E52),$K52,EDATE(W52,$E52))=W52,"",IF($K52&lt;EDATE(W52,$E52),$K52,EDATE(W52,$E52))),"")=$K52,$H52=1),"",IFERROR(IF(IF($K52&lt;EDATE(W52,$E52),$K52,EDATE(W52,$E52))=W52,"",IF($K52&lt;EDATE(W52,$E52),$K52,EDATE(W52,$E52))),""))),"")</f>
        <v/>
      </c>
      <c r="Y52" s="70" t="str">
        <f>IFERROR(IF(AND($H52=1,WORKDAY.INTL($I52,NETWORKDAYS.INTL($I52,EDATE(X52,$E53)-1,1,[1]holiday!$A$2:$A$101),1,[1]holiday!$A$2:$A$101)=$K52),"",IF(AND(IFERROR(IF(IF($K52&lt;EDATE(X52,$E52),$K52,EDATE(X52,$E52))=X52,"",IF($K52&lt;EDATE(X52,$E52),$K52,EDATE(X52,$E52))),"")=$K52,$H52=1),"",IFERROR(IF(IF($K52&lt;EDATE(X52,$E52),$K52,EDATE(X52,$E52))=X52,"",IF($K52&lt;EDATE(X52,$E52),$K52,EDATE(X52,$E52))),""))),"")</f>
        <v/>
      </c>
      <c r="Z52" s="70" t="str">
        <f>IFERROR(IF(AND($H52=1,WORKDAY.INTL($I52,NETWORKDAYS.INTL($I52,EDATE(Y52,$E53)-1,1,[1]holiday!$A$2:$A$101),1,[1]holiday!$A$2:$A$101)=$K52),"",IF(AND(IFERROR(IF(IF($K52&lt;EDATE(Y52,$E52),$K52,EDATE(Y52,$E52))=Y52,"",IF($K52&lt;EDATE(Y52,$E52),$K52,EDATE(Y52,$E52))),"")=$K52,$H52=1),"",IFERROR(IF(IF($K52&lt;EDATE(Y52,$E52),$K52,EDATE(Y52,$E52))=Y52,"",IF($K52&lt;EDATE(Y52,$E52),$K52,EDATE(Y52,$E52))),""))),"")</f>
        <v/>
      </c>
      <c r="AA52" s="70" t="str">
        <f>IFERROR(IF(AND($H52=1,WORKDAY.INTL($I52,NETWORKDAYS.INTL($I52,EDATE(Z52,$E53)-1,1,[1]holiday!$A$2:$A$101),1,[1]holiday!$A$2:$A$101)=$K52),"",IF(AND(IFERROR(IF(IF($K52&lt;EDATE(Z52,$E52),$K52,EDATE(Z52,$E52))=Z52,"",IF($K52&lt;EDATE(Z52,$E52),$K52,EDATE(Z52,$E52))),"")=$K52,$H52=1),"",IFERROR(IF(IF($K52&lt;EDATE(Z52,$E52),$K52,EDATE(Z52,$E52))=Z52,"",IF($K52&lt;EDATE(Z52,$E52),$K52,EDATE(Z52,$E52))),""))),"")</f>
        <v/>
      </c>
      <c r="AB52" s="70" t="str">
        <f>IFERROR(IF(AND($H52=1,WORKDAY.INTL($I52,NETWORKDAYS.INTL($I52,EDATE(AA52,$E53)-1,1,[1]holiday!$A$2:$A$101),1,[1]holiday!$A$2:$A$101)=$K52),"",IF(AND(IFERROR(IF(IF($K52&lt;EDATE(AA52,$E52),$K52,EDATE(AA52,$E52))=AA52,"",IF($K52&lt;EDATE(AA52,$E52),$K52,EDATE(AA52,$E52))),"")=$K52,$H52=1),"",IFERROR(IF(IF($K52&lt;EDATE(AA52,$E52),$K52,EDATE(AA52,$E52))=AA52,"",IF($K52&lt;EDATE(AA52,$E52),$K52,EDATE(AA52,$E52))),""))),"")</f>
        <v/>
      </c>
      <c r="AC52" s="70" t="str">
        <f>IFERROR(IF(AND($H52=1,WORKDAY.INTL($I52,NETWORKDAYS.INTL($I52,EDATE(AB52,$E53)-1,1,[1]holiday!$A$2:$A$101),1,[1]holiday!$A$2:$A$101)=$K52),"",IF(AND(IFERROR(IF(IF($K52&lt;EDATE(AB52,$E52),$K52,EDATE(AB52,$E52))=AB52,"",IF($K52&lt;EDATE(AB52,$E52),$K52,EDATE(AB52,$E52))),"")=$K52,$H52=1),"",IFERROR(IF(IF($K52&lt;EDATE(AB52,$E52),$K52,EDATE(AB52,$E52))=AB52,"",IF($K52&lt;EDATE(AB52,$E52),$K52,EDATE(AB52,$E52))),""))),"")</f>
        <v/>
      </c>
      <c r="AD52" s="70" t="str">
        <f>IFERROR(IF(AND($H52=1,WORKDAY.INTL($I52,NETWORKDAYS.INTL($I52,EDATE(AC52,$E53)-1,1,[1]holiday!$A$2:$A$101),1,[1]holiday!$A$2:$A$101)=$K52),"",IF(AND(IFERROR(IF(IF($K52&lt;EDATE(AC52,$E52),$K52,EDATE(AC52,$E52))=AC52,"",IF($K52&lt;EDATE(AC52,$E52),$K52,EDATE(AC52,$E52))),"")=$K52,$H52=1),"",IFERROR(IF(IF($K52&lt;EDATE(AC52,$E52),$K52,EDATE(AC52,$E52))=AC52,"",IF($K52&lt;EDATE(AC52,$E52),$K52,EDATE(AC52,$E52))),""))),"")</f>
        <v/>
      </c>
      <c r="AE52" s="70" t="str">
        <f>IFERROR(IF(AND($H52=1,WORKDAY.INTL($I52,NETWORKDAYS.INTL($I52,EDATE(AD52,$E53)-1,1,[1]holiday!$A$2:$A$101),1,[1]holiday!$A$2:$A$101)=$K52),"",IF(AND(IFERROR(IF(IF($K52&lt;EDATE(AD52,$E52),$K52,EDATE(AD52,$E52))=AD52,"",IF($K52&lt;EDATE(AD52,$E52),$K52,EDATE(AD52,$E52))),"")=$K52,$H52=1),"",IFERROR(IF(IF($K52&lt;EDATE(AD52,$E52),$K52,EDATE(AD52,$E52))=AD52,"",IF($K52&lt;EDATE(AD52,$E52),$K52,EDATE(AD52,$E52))),""))),"")</f>
        <v/>
      </c>
      <c r="AF52" s="70" t="str">
        <f>IFERROR(IF(AND($H52=1,WORKDAY.INTL($I52,NETWORKDAYS.INTL($I52,EDATE(AE52,$E53)-1,1,[1]holiday!$A$2:$A$101),1,[1]holiday!$A$2:$A$101)=$K52),"",IF(AND(IFERROR(IF(IF($K52&lt;EDATE(AE52,$E52),$K52,EDATE(AE52,$E52))=AE52,"",IF($K52&lt;EDATE(AE52,$E52),$K52,EDATE(AE52,$E52))),"")=$K52,$H52=1),"",IFERROR(IF(IF($K52&lt;EDATE(AE52,$E52),$K52,EDATE(AE52,$E52))=AE52,"",IF($K52&lt;EDATE(AE52,$E52),$K52,EDATE(AE52,$E52))),""))),"")</f>
        <v/>
      </c>
      <c r="AG52" s="70" t="str">
        <f>IFERROR(IF(AND($H52=1,WORKDAY.INTL($I52,NETWORKDAYS.INTL($I52,EDATE(AF52,$E53)-1,1,[1]holiday!$A$2:$A$101),1,[1]holiday!$A$2:$A$101)=$K52),"",IF(AND(IFERROR(IF(IF($K52&lt;EDATE(AF52,$E52),$K52,EDATE(AF52,$E52))=AF52,"",IF($K52&lt;EDATE(AF52,$E52),$K52,EDATE(AF52,$E52))),"")=$K52,$H52=1),"",IFERROR(IF(IF($K52&lt;EDATE(AF52,$E52),$K52,EDATE(AF52,$E52))=AF52,"",IF($K52&lt;EDATE(AF52,$E52),$K52,EDATE(AF52,$E52))),""))),"")</f>
        <v/>
      </c>
      <c r="AH52" s="70" t="str">
        <f>IFERROR(IF(AND($H52=1,WORKDAY.INTL($I52,NETWORKDAYS.INTL($I52,EDATE(AG52,$E53)-1,1,[1]holiday!$A$2:$A$101),1,[1]holiday!$A$2:$A$101)=$K52),"",IF(AND(IFERROR(IF(IF($K52&lt;EDATE(AG52,$E52),$K52,EDATE(AG52,$E52))=AG52,"",IF($K52&lt;EDATE(AG52,$E52),$K52,EDATE(AG52,$E52))),"")=$K52,$H52=1),"",IFERROR(IF(IF($K52&lt;EDATE(AG52,$E52),$K52,EDATE(AG52,$E52))=AG52,"",IF($K52&lt;EDATE(AG52,$E52),$K52,EDATE(AG52,$E52))),""))),"")</f>
        <v/>
      </c>
      <c r="AI52" s="70"/>
      <c r="AJ52" s="25" t="e">
        <f t="shared" si="41"/>
        <v>#REF!</v>
      </c>
      <c r="AK52" s="25" t="e">
        <f t="shared" si="42"/>
        <v>#REF!</v>
      </c>
      <c r="AL52" s="25" t="e">
        <f t="shared" si="43"/>
        <v>#REF!</v>
      </c>
      <c r="AM52" s="25" t="e">
        <f t="shared" si="44"/>
        <v>#REF!</v>
      </c>
      <c r="AN52" s="25" t="e">
        <f t="shared" si="45"/>
        <v>#REF!</v>
      </c>
      <c r="AO52" s="25" t="e">
        <f t="shared" si="46"/>
        <v>#REF!</v>
      </c>
      <c r="AP52" s="25" t="e">
        <f t="shared" si="47"/>
        <v>#REF!</v>
      </c>
      <c r="AQ52" s="25" t="e">
        <f t="shared" si="48"/>
        <v>#REF!</v>
      </c>
      <c r="AR52" s="25" t="e">
        <f t="shared" si="49"/>
        <v>#REF!</v>
      </c>
      <c r="AS52" s="25" t="e">
        <f t="shared" si="50"/>
        <v>#REF!</v>
      </c>
      <c r="AT52" s="25" t="e">
        <f t="shared" si="51"/>
        <v>#REF!</v>
      </c>
      <c r="AU52" s="25" t="e">
        <f t="shared" si="52"/>
        <v>#REF!</v>
      </c>
      <c r="AV52" s="25" t="e">
        <f t="shared" si="53"/>
        <v>#REF!</v>
      </c>
      <c r="AW52" s="106" t="e">
        <f t="shared" si="20"/>
        <v>#REF!</v>
      </c>
      <c r="AX52" s="107" t="e">
        <f t="shared" ca="1" si="21"/>
        <v>#REF!</v>
      </c>
      <c r="AY52" s="107" t="e">
        <f t="shared" ca="1" si="22"/>
        <v>#REF!</v>
      </c>
      <c r="BA52" s="25">
        <f t="shared" ca="1" si="1"/>
        <v>0</v>
      </c>
      <c r="BB52" s="25" t="e">
        <f t="shared" si="54"/>
        <v>#REF!</v>
      </c>
      <c r="BC52" s="25" t="e">
        <f t="shared" ca="1" si="24"/>
        <v>#REF!</v>
      </c>
      <c r="BD52" s="83" t="e">
        <f>PS!#REF!</f>
        <v>#REF!</v>
      </c>
      <c r="BE52" s="78" t="str">
        <f t="shared" ca="1" si="25"/>
        <v>Lần 0</v>
      </c>
      <c r="BF52" s="109" t="e">
        <f t="shared" ca="1" si="26"/>
        <v>#REF!</v>
      </c>
      <c r="BG52" s="109" t="e">
        <f t="shared" ca="1" si="27"/>
        <v>#REF!</v>
      </c>
      <c r="BH52" s="109" t="e">
        <f t="shared" ca="1" si="28"/>
        <v>#REF!</v>
      </c>
      <c r="BI52" s="109" t="e">
        <f t="shared" ca="1" si="29"/>
        <v>#REF!</v>
      </c>
      <c r="BJ52" s="109" t="e">
        <f t="shared" ca="1" si="30"/>
        <v>#REF!</v>
      </c>
      <c r="BK52" s="109" t="e">
        <f t="shared" ca="1" si="31"/>
        <v>#REF!</v>
      </c>
      <c r="BL52" s="109" t="e">
        <f t="shared" ca="1" si="32"/>
        <v>#REF!</v>
      </c>
      <c r="BM52" s="109" t="e">
        <f t="shared" ca="1" si="33"/>
        <v>#REF!</v>
      </c>
      <c r="BN52" s="109" t="e">
        <f t="shared" ca="1" si="34"/>
        <v>#REF!</v>
      </c>
      <c r="BO52" s="109" t="e">
        <f t="shared" ca="1" si="35"/>
        <v>#REF!</v>
      </c>
      <c r="BP52" s="109" t="e">
        <f t="shared" ca="1" si="36"/>
        <v>#REF!</v>
      </c>
      <c r="BQ52" s="109" t="e">
        <f t="shared" ca="1" si="37"/>
        <v>#REF!</v>
      </c>
      <c r="BR52" s="109" t="e">
        <f t="shared" ca="1" si="38"/>
        <v>#REF!</v>
      </c>
    </row>
    <row r="53" spans="1:70" ht="12.75" x14ac:dyDescent="0.2">
      <c r="A53" s="82" t="e">
        <f>PS!#REF!</f>
        <v>#REF!</v>
      </c>
      <c r="B53" s="83" t="e">
        <f>PS!#REF!</f>
        <v>#REF!</v>
      </c>
      <c r="C53" s="83" t="e">
        <f>PS!#REF!</f>
        <v>#REF!</v>
      </c>
      <c r="D53" s="83" t="e">
        <f>VLOOKUP(B53,CTV!$A$3:$D$1048576,4,0)</f>
        <v>#REF!</v>
      </c>
      <c r="E53" s="83" t="e">
        <f>VLOOKUP(B53,CTV!$A$3:$G$1048576,7,0)</f>
        <v>#REF!</v>
      </c>
      <c r="F53" s="83" t="e">
        <f>IF(ISNA(VLOOKUP(D53,CTV!$A$3:$H$1048576,8,0)),"",VLOOKUP(D53,CTV!$A$3:$H$1048576,8,0))</f>
        <v>#REF!</v>
      </c>
      <c r="G53" s="83" t="e">
        <f>VLOOKUP(B53,CTV!$A$3:$I$1048576,9,0)</f>
        <v>#REF!</v>
      </c>
      <c r="H53" s="83" t="e">
        <f>VLOOKUP(B53,CTV!$A$3:$J$1048576,10,0)</f>
        <v>#REF!</v>
      </c>
      <c r="I53" s="102" t="e">
        <f>PS!#REF!</f>
        <v>#REF!</v>
      </c>
      <c r="J53" s="83" t="e">
        <f>PS!#REF!</f>
        <v>#REF!</v>
      </c>
      <c r="K53" s="103" t="e">
        <f>PS!#REF!</f>
        <v>#REF!</v>
      </c>
      <c r="L53" s="83" t="e">
        <f t="shared" si="3"/>
        <v>#REF!</v>
      </c>
      <c r="M53" s="120" t="e">
        <f>PS!#REF!</f>
        <v>#REF!</v>
      </c>
      <c r="N53" s="83" t="e">
        <f>PS!#REF!</f>
        <v>#REF!</v>
      </c>
      <c r="O53" s="104" t="e">
        <f>PS!#REF!</f>
        <v>#REF!</v>
      </c>
      <c r="P53" s="104" t="e">
        <f t="shared" si="4"/>
        <v>#REF!</v>
      </c>
      <c r="Q53" s="104">
        <v>0</v>
      </c>
      <c r="R53" s="170" t="e">
        <f t="shared" si="5"/>
        <v>#REF!</v>
      </c>
      <c r="S53" s="130" t="e">
        <f>VLOOKUP(B53,CTV!$A$3:$K$1048576,11,0)</f>
        <v>#REF!</v>
      </c>
      <c r="T53" s="105" t="e">
        <f>IF(VLOOKUP(B53,CTV!$A$3:$E$1048576,5,0)-R53+S53&lt;0,0,VLOOKUP(B53,CTV!$A$3:$E$1048576,5,0)-R53+S53)</f>
        <v>#REF!</v>
      </c>
      <c r="U53" s="105" t="e">
        <f>IF(VLOOKUP(B53,CTV!$A$3:$F$1048576,6,0)-R53+S53&lt;0,0,VLOOKUP(B53,CTV!$A$3:$F$1048576,6,0)-R53+S53)</f>
        <v>#REF!</v>
      </c>
      <c r="V53" s="70" t="e">
        <f t="shared" si="6"/>
        <v>#REF!</v>
      </c>
      <c r="W53" s="70" t="str">
        <f>IFERROR(IF(AND($H53=1,WORKDAY.INTL($I53,NETWORKDAYS.INTL($I53,EDATE(V53,$E54)-1,1,[1]holiday!$A$2:$A$101),1,[1]holiday!$A$2:$A$101)=$K53),"",IF(AND(IFERROR(IF(IF($K53&lt;EDATE(V53,$E53),$K53,EDATE(V53,$E53))=V53,"",IF($K53&lt;EDATE(V53,$E53),$K53,EDATE(V53,$E53))),"")=$K53,$H53=1),"",IFERROR(IF(IF($K53&lt;EDATE(V53,$E53),$K53,EDATE(V53,$E53))=V53,"",IF($K53&lt;EDATE(V53,$E53),$K53,EDATE(V53,$E53))),""))),"")</f>
        <v/>
      </c>
      <c r="X53" s="70" t="str">
        <f>IFERROR(IF(AND($H53=1,WORKDAY.INTL($I53,NETWORKDAYS.INTL($I53,EDATE(W53,$E54)-1,1,[1]holiday!$A$2:$A$101),1,[1]holiday!$A$2:$A$101)=$K53),"",IF(AND(IFERROR(IF(IF($K53&lt;EDATE(W53,$E53),$K53,EDATE(W53,$E53))=W53,"",IF($K53&lt;EDATE(W53,$E53),$K53,EDATE(W53,$E53))),"")=$K53,$H53=1),"",IFERROR(IF(IF($K53&lt;EDATE(W53,$E53),$K53,EDATE(W53,$E53))=W53,"",IF($K53&lt;EDATE(W53,$E53),$K53,EDATE(W53,$E53))),""))),"")</f>
        <v/>
      </c>
      <c r="Y53" s="70" t="str">
        <f>IFERROR(IF(AND($H53=1,WORKDAY.INTL($I53,NETWORKDAYS.INTL($I53,EDATE(X53,$E54)-1,1,[1]holiday!$A$2:$A$101),1,[1]holiday!$A$2:$A$101)=$K53),"",IF(AND(IFERROR(IF(IF($K53&lt;EDATE(X53,$E53),$K53,EDATE(X53,$E53))=X53,"",IF($K53&lt;EDATE(X53,$E53),$K53,EDATE(X53,$E53))),"")=$K53,$H53=1),"",IFERROR(IF(IF($K53&lt;EDATE(X53,$E53),$K53,EDATE(X53,$E53))=X53,"",IF($K53&lt;EDATE(X53,$E53),$K53,EDATE(X53,$E53))),""))),"")</f>
        <v/>
      </c>
      <c r="Z53" s="70" t="str">
        <f>IFERROR(IF(AND($H53=1,WORKDAY.INTL($I53,NETWORKDAYS.INTL($I53,EDATE(Y53,$E54)-1,1,[1]holiday!$A$2:$A$101),1,[1]holiday!$A$2:$A$101)=$K53),"",IF(AND(IFERROR(IF(IF($K53&lt;EDATE(Y53,$E53),$K53,EDATE(Y53,$E53))=Y53,"",IF($K53&lt;EDATE(Y53,$E53),$K53,EDATE(Y53,$E53))),"")=$K53,$H53=1),"",IFERROR(IF(IF($K53&lt;EDATE(Y53,$E53),$K53,EDATE(Y53,$E53))=Y53,"",IF($K53&lt;EDATE(Y53,$E53),$K53,EDATE(Y53,$E53))),""))),"")</f>
        <v/>
      </c>
      <c r="AA53" s="70" t="str">
        <f>IFERROR(IF(AND($H53=1,WORKDAY.INTL($I53,NETWORKDAYS.INTL($I53,EDATE(Z53,$E54)-1,1,[1]holiday!$A$2:$A$101),1,[1]holiday!$A$2:$A$101)=$K53),"",IF(AND(IFERROR(IF(IF($K53&lt;EDATE(Z53,$E53),$K53,EDATE(Z53,$E53))=Z53,"",IF($K53&lt;EDATE(Z53,$E53),$K53,EDATE(Z53,$E53))),"")=$K53,$H53=1),"",IFERROR(IF(IF($K53&lt;EDATE(Z53,$E53),$K53,EDATE(Z53,$E53))=Z53,"",IF($K53&lt;EDATE(Z53,$E53),$K53,EDATE(Z53,$E53))),""))),"")</f>
        <v/>
      </c>
      <c r="AB53" s="70" t="str">
        <f>IFERROR(IF(AND($H53=1,WORKDAY.INTL($I53,NETWORKDAYS.INTL($I53,EDATE(AA53,$E54)-1,1,[1]holiday!$A$2:$A$101),1,[1]holiday!$A$2:$A$101)=$K53),"",IF(AND(IFERROR(IF(IF($K53&lt;EDATE(AA53,$E53),$K53,EDATE(AA53,$E53))=AA53,"",IF($K53&lt;EDATE(AA53,$E53),$K53,EDATE(AA53,$E53))),"")=$K53,$H53=1),"",IFERROR(IF(IF($K53&lt;EDATE(AA53,$E53),$K53,EDATE(AA53,$E53))=AA53,"",IF($K53&lt;EDATE(AA53,$E53),$K53,EDATE(AA53,$E53))),""))),"")</f>
        <v/>
      </c>
      <c r="AC53" s="70" t="str">
        <f>IFERROR(IF(AND($H53=1,WORKDAY.INTL($I53,NETWORKDAYS.INTL($I53,EDATE(AB53,$E54)-1,1,[1]holiday!$A$2:$A$101),1,[1]holiday!$A$2:$A$101)=$K53),"",IF(AND(IFERROR(IF(IF($K53&lt;EDATE(AB53,$E53),$K53,EDATE(AB53,$E53))=AB53,"",IF($K53&lt;EDATE(AB53,$E53),$K53,EDATE(AB53,$E53))),"")=$K53,$H53=1),"",IFERROR(IF(IF($K53&lt;EDATE(AB53,$E53),$K53,EDATE(AB53,$E53))=AB53,"",IF($K53&lt;EDATE(AB53,$E53),$K53,EDATE(AB53,$E53))),""))),"")</f>
        <v/>
      </c>
      <c r="AD53" s="70" t="str">
        <f>IFERROR(IF(AND($H53=1,WORKDAY.INTL($I53,NETWORKDAYS.INTL($I53,EDATE(AC53,$E54)-1,1,[1]holiday!$A$2:$A$101),1,[1]holiday!$A$2:$A$101)=$K53),"",IF(AND(IFERROR(IF(IF($K53&lt;EDATE(AC53,$E53),$K53,EDATE(AC53,$E53))=AC53,"",IF($K53&lt;EDATE(AC53,$E53),$K53,EDATE(AC53,$E53))),"")=$K53,$H53=1),"",IFERROR(IF(IF($K53&lt;EDATE(AC53,$E53),$K53,EDATE(AC53,$E53))=AC53,"",IF($K53&lt;EDATE(AC53,$E53),$K53,EDATE(AC53,$E53))),""))),"")</f>
        <v/>
      </c>
      <c r="AE53" s="70" t="str">
        <f>IFERROR(IF(AND($H53=1,WORKDAY.INTL($I53,NETWORKDAYS.INTL($I53,EDATE(AD53,$E54)-1,1,[1]holiday!$A$2:$A$101),1,[1]holiday!$A$2:$A$101)=$K53),"",IF(AND(IFERROR(IF(IF($K53&lt;EDATE(AD53,$E53),$K53,EDATE(AD53,$E53))=AD53,"",IF($K53&lt;EDATE(AD53,$E53),$K53,EDATE(AD53,$E53))),"")=$K53,$H53=1),"",IFERROR(IF(IF($K53&lt;EDATE(AD53,$E53),$K53,EDATE(AD53,$E53))=AD53,"",IF($K53&lt;EDATE(AD53,$E53),$K53,EDATE(AD53,$E53))),""))),"")</f>
        <v/>
      </c>
      <c r="AF53" s="70" t="str">
        <f>IFERROR(IF(AND($H53=1,WORKDAY.INTL($I53,NETWORKDAYS.INTL($I53,EDATE(AE53,$E54)-1,1,[1]holiday!$A$2:$A$101),1,[1]holiday!$A$2:$A$101)=$K53),"",IF(AND(IFERROR(IF(IF($K53&lt;EDATE(AE53,$E53),$K53,EDATE(AE53,$E53))=AE53,"",IF($K53&lt;EDATE(AE53,$E53),$K53,EDATE(AE53,$E53))),"")=$K53,$H53=1),"",IFERROR(IF(IF($K53&lt;EDATE(AE53,$E53),$K53,EDATE(AE53,$E53))=AE53,"",IF($K53&lt;EDATE(AE53,$E53),$K53,EDATE(AE53,$E53))),""))),"")</f>
        <v/>
      </c>
      <c r="AG53" s="70" t="str">
        <f>IFERROR(IF(AND($H53=1,WORKDAY.INTL($I53,NETWORKDAYS.INTL($I53,EDATE(AF53,$E54)-1,1,[1]holiday!$A$2:$A$101),1,[1]holiday!$A$2:$A$101)=$K53),"",IF(AND(IFERROR(IF(IF($K53&lt;EDATE(AF53,$E53),$K53,EDATE(AF53,$E53))=AF53,"",IF($K53&lt;EDATE(AF53,$E53),$K53,EDATE(AF53,$E53))),"")=$K53,$H53=1),"",IFERROR(IF(IF($K53&lt;EDATE(AF53,$E53),$K53,EDATE(AF53,$E53))=AF53,"",IF($K53&lt;EDATE(AF53,$E53),$K53,EDATE(AF53,$E53))),""))),"")</f>
        <v/>
      </c>
      <c r="AH53" s="70" t="str">
        <f>IFERROR(IF(AND($H53=1,WORKDAY.INTL($I53,NETWORKDAYS.INTL($I53,EDATE(AG53,$E54)-1,1,[1]holiday!$A$2:$A$101),1,[1]holiday!$A$2:$A$101)=$K53),"",IF(AND(IFERROR(IF(IF($K53&lt;EDATE(AG53,$E53),$K53,EDATE(AG53,$E53))=AG53,"",IF($K53&lt;EDATE(AG53,$E53),$K53,EDATE(AG53,$E53))),"")=$K53,$H53=1),"",IFERROR(IF(IF($K53&lt;EDATE(AG53,$E53),$K53,EDATE(AG53,$E53))=AG53,"",IF($K53&lt;EDATE(AG53,$E53),$K53,EDATE(AG53,$E53))),""))),"")</f>
        <v/>
      </c>
      <c r="AI53" s="70"/>
      <c r="AJ53" s="25" t="e">
        <f t="shared" si="41"/>
        <v>#REF!</v>
      </c>
      <c r="AK53" s="25" t="e">
        <f t="shared" si="42"/>
        <v>#REF!</v>
      </c>
      <c r="AL53" s="25" t="e">
        <f t="shared" si="43"/>
        <v>#REF!</v>
      </c>
      <c r="AM53" s="25" t="e">
        <f t="shared" si="44"/>
        <v>#REF!</v>
      </c>
      <c r="AN53" s="25" t="e">
        <f t="shared" si="45"/>
        <v>#REF!</v>
      </c>
      <c r="AO53" s="25" t="e">
        <f t="shared" si="46"/>
        <v>#REF!</v>
      </c>
      <c r="AP53" s="25" t="e">
        <f t="shared" si="47"/>
        <v>#REF!</v>
      </c>
      <c r="AQ53" s="25" t="e">
        <f t="shared" si="48"/>
        <v>#REF!</v>
      </c>
      <c r="AR53" s="25" t="e">
        <f t="shared" si="49"/>
        <v>#REF!</v>
      </c>
      <c r="AS53" s="25" t="e">
        <f t="shared" si="50"/>
        <v>#REF!</v>
      </c>
      <c r="AT53" s="25" t="e">
        <f t="shared" si="51"/>
        <v>#REF!</v>
      </c>
      <c r="AU53" s="25" t="e">
        <f t="shared" si="52"/>
        <v>#REF!</v>
      </c>
      <c r="AV53" s="25" t="e">
        <f t="shared" si="53"/>
        <v>#REF!</v>
      </c>
      <c r="AW53" s="106" t="e">
        <f t="shared" si="20"/>
        <v>#REF!</v>
      </c>
      <c r="AX53" s="107" t="e">
        <f t="shared" ca="1" si="21"/>
        <v>#REF!</v>
      </c>
      <c r="AY53" s="107" t="e">
        <f t="shared" ca="1" si="22"/>
        <v>#REF!</v>
      </c>
      <c r="BA53" s="25">
        <f t="shared" ca="1" si="1"/>
        <v>0</v>
      </c>
      <c r="BB53" s="25" t="e">
        <f t="shared" si="54"/>
        <v>#REF!</v>
      </c>
      <c r="BC53" s="25" t="e">
        <f t="shared" ca="1" si="24"/>
        <v>#REF!</v>
      </c>
      <c r="BD53" s="83" t="e">
        <f>PS!#REF!</f>
        <v>#REF!</v>
      </c>
      <c r="BE53" s="78" t="str">
        <f t="shared" ca="1" si="25"/>
        <v>Lần 0</v>
      </c>
      <c r="BF53" s="109" t="e">
        <f t="shared" ca="1" si="26"/>
        <v>#REF!</v>
      </c>
      <c r="BG53" s="109" t="e">
        <f t="shared" ca="1" si="27"/>
        <v>#REF!</v>
      </c>
      <c r="BH53" s="109" t="e">
        <f t="shared" ca="1" si="28"/>
        <v>#REF!</v>
      </c>
      <c r="BI53" s="109" t="e">
        <f t="shared" ca="1" si="29"/>
        <v>#REF!</v>
      </c>
      <c r="BJ53" s="109" t="e">
        <f t="shared" ca="1" si="30"/>
        <v>#REF!</v>
      </c>
      <c r="BK53" s="109" t="e">
        <f t="shared" ca="1" si="31"/>
        <v>#REF!</v>
      </c>
      <c r="BL53" s="109" t="e">
        <f t="shared" ca="1" si="32"/>
        <v>#REF!</v>
      </c>
      <c r="BM53" s="109" t="e">
        <f t="shared" ca="1" si="33"/>
        <v>#REF!</v>
      </c>
      <c r="BN53" s="109" t="e">
        <f t="shared" ca="1" si="34"/>
        <v>#REF!</v>
      </c>
      <c r="BO53" s="109" t="e">
        <f t="shared" ca="1" si="35"/>
        <v>#REF!</v>
      </c>
      <c r="BP53" s="109" t="e">
        <f t="shared" ca="1" si="36"/>
        <v>#REF!</v>
      </c>
      <c r="BQ53" s="109" t="e">
        <f t="shared" ca="1" si="37"/>
        <v>#REF!</v>
      </c>
      <c r="BR53" s="109" t="e">
        <f t="shared" ca="1" si="38"/>
        <v>#REF!</v>
      </c>
    </row>
    <row r="54" spans="1:70" ht="12.75" x14ac:dyDescent="0.2">
      <c r="A54" s="82" t="e">
        <f>PS!#REF!</f>
        <v>#REF!</v>
      </c>
      <c r="B54" s="83" t="e">
        <f>PS!#REF!</f>
        <v>#REF!</v>
      </c>
      <c r="C54" s="83" t="e">
        <f>PS!#REF!</f>
        <v>#REF!</v>
      </c>
      <c r="D54" s="83" t="e">
        <f>VLOOKUP(B54,CTV!$A$3:$D$1048576,4,0)</f>
        <v>#REF!</v>
      </c>
      <c r="E54" s="83" t="e">
        <f>VLOOKUP(B54,CTV!$A$3:$G$1048576,7,0)</f>
        <v>#REF!</v>
      </c>
      <c r="F54" s="83" t="e">
        <f>IF(ISNA(VLOOKUP(D54,CTV!$A$3:$H$1048576,8,0)),"",VLOOKUP(D54,CTV!$A$3:$H$1048576,8,0))</f>
        <v>#REF!</v>
      </c>
      <c r="G54" s="83" t="e">
        <f>VLOOKUP(B54,CTV!$A$3:$I$1048576,9,0)</f>
        <v>#REF!</v>
      </c>
      <c r="H54" s="83" t="e">
        <f>VLOOKUP(B54,CTV!$A$3:$J$1048576,10,0)</f>
        <v>#REF!</v>
      </c>
      <c r="I54" s="102" t="e">
        <f>PS!#REF!</f>
        <v>#REF!</v>
      </c>
      <c r="J54" s="83" t="e">
        <f>PS!#REF!</f>
        <v>#REF!</v>
      </c>
      <c r="K54" s="103" t="e">
        <f>PS!#REF!</f>
        <v>#REF!</v>
      </c>
      <c r="L54" s="83" t="e">
        <f t="shared" si="3"/>
        <v>#REF!</v>
      </c>
      <c r="M54" s="120" t="e">
        <f>PS!#REF!</f>
        <v>#REF!</v>
      </c>
      <c r="N54" s="83" t="e">
        <f>PS!#REF!</f>
        <v>#REF!</v>
      </c>
      <c r="O54" s="104" t="e">
        <f>PS!#REF!</f>
        <v>#REF!</v>
      </c>
      <c r="P54" s="104" t="e">
        <f t="shared" si="4"/>
        <v>#REF!</v>
      </c>
      <c r="Q54" s="104">
        <v>0</v>
      </c>
      <c r="R54" s="170" t="e">
        <f t="shared" si="5"/>
        <v>#REF!</v>
      </c>
      <c r="S54" s="130" t="e">
        <f>VLOOKUP(B54,CTV!$A$3:$K$1048576,11,0)</f>
        <v>#REF!</v>
      </c>
      <c r="T54" s="105" t="e">
        <f>IF(VLOOKUP(B54,CTV!$A$3:$E$1048576,5,0)-R54+S54&lt;0,0,VLOOKUP(B54,CTV!$A$3:$E$1048576,5,0)-R54+S54)</f>
        <v>#REF!</v>
      </c>
      <c r="U54" s="105" t="e">
        <f>IF(VLOOKUP(B54,CTV!$A$3:$F$1048576,6,0)-R54+S54&lt;0,0,VLOOKUP(B54,CTV!$A$3:$F$1048576,6,0)-R54+S54)</f>
        <v>#REF!</v>
      </c>
      <c r="V54" s="70" t="e">
        <f t="shared" si="6"/>
        <v>#REF!</v>
      </c>
      <c r="W54" s="70" t="str">
        <f>IFERROR(IF(AND($H54=1,WORKDAY.INTL($I54,NETWORKDAYS.INTL($I54,EDATE(V54,$E55)-1,1,[1]holiday!$A$2:$A$101),1,[1]holiday!$A$2:$A$101)=$K54),"",IF(AND(IFERROR(IF(IF($K54&lt;EDATE(V54,$E54),$K54,EDATE(V54,$E54))=V54,"",IF($K54&lt;EDATE(V54,$E54),$K54,EDATE(V54,$E54))),"")=$K54,$H54=1),"",IFERROR(IF(IF($K54&lt;EDATE(V54,$E54),$K54,EDATE(V54,$E54))=V54,"",IF($K54&lt;EDATE(V54,$E54),$K54,EDATE(V54,$E54))),""))),"")</f>
        <v/>
      </c>
      <c r="X54" s="70" t="str">
        <f>IFERROR(IF(AND($H54=1,WORKDAY.INTL($I54,NETWORKDAYS.INTL($I54,EDATE(W54,$E55)-1,1,[1]holiday!$A$2:$A$101),1,[1]holiday!$A$2:$A$101)=$K54),"",IF(AND(IFERROR(IF(IF($K54&lt;EDATE(W54,$E54),$K54,EDATE(W54,$E54))=W54,"",IF($K54&lt;EDATE(W54,$E54),$K54,EDATE(W54,$E54))),"")=$K54,$H54=1),"",IFERROR(IF(IF($K54&lt;EDATE(W54,$E54),$K54,EDATE(W54,$E54))=W54,"",IF($K54&lt;EDATE(W54,$E54),$K54,EDATE(W54,$E54))),""))),"")</f>
        <v/>
      </c>
      <c r="Y54" s="70" t="str">
        <f>IFERROR(IF(AND($H54=1,WORKDAY.INTL($I54,NETWORKDAYS.INTL($I54,EDATE(X54,$E55)-1,1,[1]holiday!$A$2:$A$101),1,[1]holiday!$A$2:$A$101)=$K54),"",IF(AND(IFERROR(IF(IF($K54&lt;EDATE(X54,$E54),$K54,EDATE(X54,$E54))=X54,"",IF($K54&lt;EDATE(X54,$E54),$K54,EDATE(X54,$E54))),"")=$K54,$H54=1),"",IFERROR(IF(IF($K54&lt;EDATE(X54,$E54),$K54,EDATE(X54,$E54))=X54,"",IF($K54&lt;EDATE(X54,$E54),$K54,EDATE(X54,$E54))),""))),"")</f>
        <v/>
      </c>
      <c r="Z54" s="70" t="str">
        <f>IFERROR(IF(AND($H54=1,WORKDAY.INTL($I54,NETWORKDAYS.INTL($I54,EDATE(Y54,$E55)-1,1,[1]holiday!$A$2:$A$101),1,[1]holiday!$A$2:$A$101)=$K54),"",IF(AND(IFERROR(IF(IF($K54&lt;EDATE(Y54,$E54),$K54,EDATE(Y54,$E54))=Y54,"",IF($K54&lt;EDATE(Y54,$E54),$K54,EDATE(Y54,$E54))),"")=$K54,$H54=1),"",IFERROR(IF(IF($K54&lt;EDATE(Y54,$E54),$K54,EDATE(Y54,$E54))=Y54,"",IF($K54&lt;EDATE(Y54,$E54),$K54,EDATE(Y54,$E54))),""))),"")</f>
        <v/>
      </c>
      <c r="AA54" s="70" t="str">
        <f>IFERROR(IF(AND($H54=1,WORKDAY.INTL($I54,NETWORKDAYS.INTL($I54,EDATE(Z54,$E55)-1,1,[1]holiday!$A$2:$A$101),1,[1]holiday!$A$2:$A$101)=$K54),"",IF(AND(IFERROR(IF(IF($K54&lt;EDATE(Z54,$E54),$K54,EDATE(Z54,$E54))=Z54,"",IF($K54&lt;EDATE(Z54,$E54),$K54,EDATE(Z54,$E54))),"")=$K54,$H54=1),"",IFERROR(IF(IF($K54&lt;EDATE(Z54,$E54),$K54,EDATE(Z54,$E54))=Z54,"",IF($K54&lt;EDATE(Z54,$E54),$K54,EDATE(Z54,$E54))),""))),"")</f>
        <v/>
      </c>
      <c r="AB54" s="70" t="str">
        <f>IFERROR(IF(AND($H54=1,WORKDAY.INTL($I54,NETWORKDAYS.INTL($I54,EDATE(AA54,$E55)-1,1,[1]holiday!$A$2:$A$101),1,[1]holiday!$A$2:$A$101)=$K54),"",IF(AND(IFERROR(IF(IF($K54&lt;EDATE(AA54,$E54),$K54,EDATE(AA54,$E54))=AA54,"",IF($K54&lt;EDATE(AA54,$E54),$K54,EDATE(AA54,$E54))),"")=$K54,$H54=1),"",IFERROR(IF(IF($K54&lt;EDATE(AA54,$E54),$K54,EDATE(AA54,$E54))=AA54,"",IF($K54&lt;EDATE(AA54,$E54),$K54,EDATE(AA54,$E54))),""))),"")</f>
        <v/>
      </c>
      <c r="AC54" s="70" t="str">
        <f>IFERROR(IF(AND($H54=1,WORKDAY.INTL($I54,NETWORKDAYS.INTL($I54,EDATE(AB54,$E55)-1,1,[1]holiday!$A$2:$A$101),1,[1]holiday!$A$2:$A$101)=$K54),"",IF(AND(IFERROR(IF(IF($K54&lt;EDATE(AB54,$E54),$K54,EDATE(AB54,$E54))=AB54,"",IF($K54&lt;EDATE(AB54,$E54),$K54,EDATE(AB54,$E54))),"")=$K54,$H54=1),"",IFERROR(IF(IF($K54&lt;EDATE(AB54,$E54),$K54,EDATE(AB54,$E54))=AB54,"",IF($K54&lt;EDATE(AB54,$E54),$K54,EDATE(AB54,$E54))),""))),"")</f>
        <v/>
      </c>
      <c r="AD54" s="70" t="str">
        <f>IFERROR(IF(AND($H54=1,WORKDAY.INTL($I54,NETWORKDAYS.INTL($I54,EDATE(AC54,$E55)-1,1,[1]holiday!$A$2:$A$101),1,[1]holiday!$A$2:$A$101)=$K54),"",IF(AND(IFERROR(IF(IF($K54&lt;EDATE(AC54,$E54),$K54,EDATE(AC54,$E54))=AC54,"",IF($K54&lt;EDATE(AC54,$E54),$K54,EDATE(AC54,$E54))),"")=$K54,$H54=1),"",IFERROR(IF(IF($K54&lt;EDATE(AC54,$E54),$K54,EDATE(AC54,$E54))=AC54,"",IF($K54&lt;EDATE(AC54,$E54),$K54,EDATE(AC54,$E54))),""))),"")</f>
        <v/>
      </c>
      <c r="AE54" s="70" t="str">
        <f>IFERROR(IF(AND($H54=1,WORKDAY.INTL($I54,NETWORKDAYS.INTL($I54,EDATE(AD54,$E55)-1,1,[1]holiday!$A$2:$A$101),1,[1]holiday!$A$2:$A$101)=$K54),"",IF(AND(IFERROR(IF(IF($K54&lt;EDATE(AD54,$E54),$K54,EDATE(AD54,$E54))=AD54,"",IF($K54&lt;EDATE(AD54,$E54),$K54,EDATE(AD54,$E54))),"")=$K54,$H54=1),"",IFERROR(IF(IF($K54&lt;EDATE(AD54,$E54),$K54,EDATE(AD54,$E54))=AD54,"",IF($K54&lt;EDATE(AD54,$E54),$K54,EDATE(AD54,$E54))),""))),"")</f>
        <v/>
      </c>
      <c r="AF54" s="70" t="str">
        <f>IFERROR(IF(AND($H54=1,WORKDAY.INTL($I54,NETWORKDAYS.INTL($I54,EDATE(AE54,$E55)-1,1,[1]holiday!$A$2:$A$101),1,[1]holiday!$A$2:$A$101)=$K54),"",IF(AND(IFERROR(IF(IF($K54&lt;EDATE(AE54,$E54),$K54,EDATE(AE54,$E54))=AE54,"",IF($K54&lt;EDATE(AE54,$E54),$K54,EDATE(AE54,$E54))),"")=$K54,$H54=1),"",IFERROR(IF(IF($K54&lt;EDATE(AE54,$E54),$K54,EDATE(AE54,$E54))=AE54,"",IF($K54&lt;EDATE(AE54,$E54),$K54,EDATE(AE54,$E54))),""))),"")</f>
        <v/>
      </c>
      <c r="AG54" s="70" t="str">
        <f>IFERROR(IF(AND($H54=1,WORKDAY.INTL($I54,NETWORKDAYS.INTL($I54,EDATE(AF54,$E55)-1,1,[1]holiday!$A$2:$A$101),1,[1]holiday!$A$2:$A$101)=$K54),"",IF(AND(IFERROR(IF(IF($K54&lt;EDATE(AF54,$E54),$K54,EDATE(AF54,$E54))=AF54,"",IF($K54&lt;EDATE(AF54,$E54),$K54,EDATE(AF54,$E54))),"")=$K54,$H54=1),"",IFERROR(IF(IF($K54&lt;EDATE(AF54,$E54),$K54,EDATE(AF54,$E54))=AF54,"",IF($K54&lt;EDATE(AF54,$E54),$K54,EDATE(AF54,$E54))),""))),"")</f>
        <v/>
      </c>
      <c r="AH54" s="70" t="str">
        <f>IFERROR(IF(AND($H54=1,WORKDAY.INTL($I54,NETWORKDAYS.INTL($I54,EDATE(AG54,$E55)-1,1,[1]holiday!$A$2:$A$101),1,[1]holiday!$A$2:$A$101)=$K54),"",IF(AND(IFERROR(IF(IF($K54&lt;EDATE(AG54,$E54),$K54,EDATE(AG54,$E54))=AG54,"",IF($K54&lt;EDATE(AG54,$E54),$K54,EDATE(AG54,$E54))),"")=$K54,$H54=1),"",IFERROR(IF(IF($K54&lt;EDATE(AG54,$E54),$K54,EDATE(AG54,$E54))=AG54,"",IF($K54&lt;EDATE(AG54,$E54),$K54,EDATE(AG54,$E54))),""))),"")</f>
        <v/>
      </c>
      <c r="AI54" s="70"/>
      <c r="AJ54" s="25" t="e">
        <f t="shared" si="41"/>
        <v>#REF!</v>
      </c>
      <c r="AK54" s="25" t="e">
        <f t="shared" si="42"/>
        <v>#REF!</v>
      </c>
      <c r="AL54" s="25" t="e">
        <f t="shared" si="43"/>
        <v>#REF!</v>
      </c>
      <c r="AM54" s="25" t="e">
        <f t="shared" si="44"/>
        <v>#REF!</v>
      </c>
      <c r="AN54" s="25" t="e">
        <f t="shared" si="45"/>
        <v>#REF!</v>
      </c>
      <c r="AO54" s="25" t="e">
        <f t="shared" si="46"/>
        <v>#REF!</v>
      </c>
      <c r="AP54" s="25" t="e">
        <f t="shared" si="47"/>
        <v>#REF!</v>
      </c>
      <c r="AQ54" s="25" t="e">
        <f t="shared" si="48"/>
        <v>#REF!</v>
      </c>
      <c r="AR54" s="25" t="e">
        <f t="shared" si="49"/>
        <v>#REF!</v>
      </c>
      <c r="AS54" s="25" t="e">
        <f t="shared" si="50"/>
        <v>#REF!</v>
      </c>
      <c r="AT54" s="25" t="e">
        <f t="shared" si="51"/>
        <v>#REF!</v>
      </c>
      <c r="AU54" s="25" t="e">
        <f t="shared" si="52"/>
        <v>#REF!</v>
      </c>
      <c r="AV54" s="25" t="e">
        <f t="shared" si="53"/>
        <v>#REF!</v>
      </c>
      <c r="AW54" s="106" t="e">
        <f t="shared" si="20"/>
        <v>#REF!</v>
      </c>
      <c r="AX54" s="107" t="e">
        <f t="shared" ca="1" si="21"/>
        <v>#REF!</v>
      </c>
      <c r="AY54" s="107" t="e">
        <f t="shared" ca="1" si="22"/>
        <v>#REF!</v>
      </c>
      <c r="AZ54" s="108" t="e">
        <f t="shared" ca="1" si="55"/>
        <v>#REF!</v>
      </c>
      <c r="BA54" s="25">
        <f t="shared" ca="1" si="1"/>
        <v>0</v>
      </c>
      <c r="BB54" s="25" t="e">
        <f t="shared" si="54"/>
        <v>#REF!</v>
      </c>
      <c r="BC54" s="25" t="e">
        <f t="shared" ca="1" si="24"/>
        <v>#REF!</v>
      </c>
      <c r="BD54" s="83" t="e">
        <f>PS!#REF!</f>
        <v>#REF!</v>
      </c>
      <c r="BE54" s="78" t="str">
        <f t="shared" ca="1" si="25"/>
        <v>Lần 0</v>
      </c>
      <c r="BF54" s="109" t="e">
        <f t="shared" ca="1" si="26"/>
        <v>#REF!</v>
      </c>
      <c r="BG54" s="109" t="e">
        <f t="shared" ca="1" si="27"/>
        <v>#REF!</v>
      </c>
      <c r="BH54" s="109" t="e">
        <f t="shared" ca="1" si="28"/>
        <v>#REF!</v>
      </c>
      <c r="BI54" s="109" t="e">
        <f t="shared" ca="1" si="29"/>
        <v>#REF!</v>
      </c>
      <c r="BJ54" s="109" t="e">
        <f t="shared" ca="1" si="30"/>
        <v>#REF!</v>
      </c>
      <c r="BK54" s="109" t="e">
        <f t="shared" ca="1" si="31"/>
        <v>#REF!</v>
      </c>
      <c r="BL54" s="109" t="e">
        <f t="shared" ca="1" si="32"/>
        <v>#REF!</v>
      </c>
      <c r="BM54" s="109" t="e">
        <f t="shared" ca="1" si="33"/>
        <v>#REF!</v>
      </c>
      <c r="BN54" s="109" t="e">
        <f t="shared" ca="1" si="34"/>
        <v>#REF!</v>
      </c>
      <c r="BO54" s="109" t="e">
        <f t="shared" ca="1" si="35"/>
        <v>#REF!</v>
      </c>
      <c r="BP54" s="109" t="e">
        <f t="shared" ca="1" si="36"/>
        <v>#REF!</v>
      </c>
      <c r="BQ54" s="109" t="e">
        <f t="shared" ca="1" si="37"/>
        <v>#REF!</v>
      </c>
      <c r="BR54" s="109" t="e">
        <f t="shared" ca="1" si="38"/>
        <v>#REF!</v>
      </c>
    </row>
    <row r="55" spans="1:70" ht="12.75" x14ac:dyDescent="0.2">
      <c r="A55" s="82" t="e">
        <f>PS!#REF!</f>
        <v>#REF!</v>
      </c>
      <c r="B55" s="83" t="e">
        <f>PS!#REF!</f>
        <v>#REF!</v>
      </c>
      <c r="C55" s="83" t="e">
        <f>PS!#REF!</f>
        <v>#REF!</v>
      </c>
      <c r="D55" s="83" t="e">
        <f>VLOOKUP(B55,CTV!$A$3:$D$1048576,4,0)</f>
        <v>#REF!</v>
      </c>
      <c r="E55" s="83" t="e">
        <f>VLOOKUP(B55,CTV!$A$3:$G$1048576,7,0)</f>
        <v>#REF!</v>
      </c>
      <c r="F55" s="83" t="e">
        <f>IF(ISNA(VLOOKUP(D55,CTV!$A$3:$H$1048576,8,0)),"",VLOOKUP(D55,CTV!$A$3:$H$1048576,8,0))</f>
        <v>#REF!</v>
      </c>
      <c r="G55" s="83" t="e">
        <f>VLOOKUP(B55,CTV!$A$3:$I$1048576,9,0)</f>
        <v>#REF!</v>
      </c>
      <c r="H55" s="83" t="e">
        <f>VLOOKUP(B55,CTV!$A$3:$J$1048576,10,0)</f>
        <v>#REF!</v>
      </c>
      <c r="I55" s="102" t="e">
        <f>PS!#REF!</f>
        <v>#REF!</v>
      </c>
      <c r="J55" s="83" t="e">
        <f>PS!#REF!</f>
        <v>#REF!</v>
      </c>
      <c r="K55" s="103" t="e">
        <f>PS!#REF!</f>
        <v>#REF!</v>
      </c>
      <c r="L55" s="83" t="e">
        <f t="shared" si="3"/>
        <v>#REF!</v>
      </c>
      <c r="M55" s="120" t="e">
        <f>PS!#REF!</f>
        <v>#REF!</v>
      </c>
      <c r="N55" s="83" t="e">
        <f>PS!#REF!</f>
        <v>#REF!</v>
      </c>
      <c r="O55" s="104" t="e">
        <f>PS!#REF!</f>
        <v>#REF!</v>
      </c>
      <c r="P55" s="104" t="e">
        <f t="shared" si="4"/>
        <v>#REF!</v>
      </c>
      <c r="Q55" s="104">
        <v>0</v>
      </c>
      <c r="R55" s="170" t="e">
        <f t="shared" si="5"/>
        <v>#REF!</v>
      </c>
      <c r="S55" s="130" t="e">
        <f>VLOOKUP(B55,CTV!$A$3:$K$1048576,11,0)</f>
        <v>#REF!</v>
      </c>
      <c r="T55" s="105" t="e">
        <f>IF(VLOOKUP(B55,CTV!$A$3:$E$1048576,5,0)-R55+S55&lt;0,0,VLOOKUP(B55,CTV!$A$3:$E$1048576,5,0)-R55+S55)</f>
        <v>#REF!</v>
      </c>
      <c r="U55" s="105" t="e">
        <f>IF(VLOOKUP(B55,CTV!$A$3:$F$1048576,6,0)-R55+S55&lt;0,0,VLOOKUP(B55,CTV!$A$3:$F$1048576,6,0)-R55+S55)</f>
        <v>#REF!</v>
      </c>
      <c r="V55" s="70" t="e">
        <f t="shared" si="6"/>
        <v>#REF!</v>
      </c>
      <c r="W55" s="70" t="str">
        <f>IFERROR(IF(AND($H55=1,WORKDAY.INTL($I55,NETWORKDAYS.INTL($I55,EDATE(V55,$E56)-1,1,[1]holiday!$A$2:$A$101),1,[1]holiday!$A$2:$A$101)=$K55),"",IF(AND(IFERROR(IF(IF($K55&lt;EDATE(V55,$E55),$K55,EDATE(V55,$E55))=V55,"",IF($K55&lt;EDATE(V55,$E55),$K55,EDATE(V55,$E55))),"")=$K55,$H55=1),"",IFERROR(IF(IF($K55&lt;EDATE(V55,$E55),$K55,EDATE(V55,$E55))=V55,"",IF($K55&lt;EDATE(V55,$E55),$K55,EDATE(V55,$E55))),""))),"")</f>
        <v/>
      </c>
      <c r="X55" s="70" t="str">
        <f>IFERROR(IF(AND($H55=1,WORKDAY.INTL($I55,NETWORKDAYS.INTL($I55,EDATE(W55,$E56)-1,1,[1]holiday!$A$2:$A$101),1,[1]holiday!$A$2:$A$101)=$K55),"",IF(AND(IFERROR(IF(IF($K55&lt;EDATE(W55,$E55),$K55,EDATE(W55,$E55))=W55,"",IF($K55&lt;EDATE(W55,$E55),$K55,EDATE(W55,$E55))),"")=$K55,$H55=1),"",IFERROR(IF(IF($K55&lt;EDATE(W55,$E55),$K55,EDATE(W55,$E55))=W55,"",IF($K55&lt;EDATE(W55,$E55),$K55,EDATE(W55,$E55))),""))),"")</f>
        <v/>
      </c>
      <c r="Y55" s="70" t="str">
        <f>IFERROR(IF(AND($H55=1,WORKDAY.INTL($I55,NETWORKDAYS.INTL($I55,EDATE(X55,$E56)-1,1,[1]holiday!$A$2:$A$101),1,[1]holiday!$A$2:$A$101)=$K55),"",IF(AND(IFERROR(IF(IF($K55&lt;EDATE(X55,$E55),$K55,EDATE(X55,$E55))=X55,"",IF($K55&lt;EDATE(X55,$E55),$K55,EDATE(X55,$E55))),"")=$K55,$H55=1),"",IFERROR(IF(IF($K55&lt;EDATE(X55,$E55),$K55,EDATE(X55,$E55))=X55,"",IF($K55&lt;EDATE(X55,$E55),$K55,EDATE(X55,$E55))),""))),"")</f>
        <v/>
      </c>
      <c r="Z55" s="70" t="str">
        <f>IFERROR(IF(AND($H55=1,WORKDAY.INTL($I55,NETWORKDAYS.INTL($I55,EDATE(Y55,$E56)-1,1,[1]holiday!$A$2:$A$101),1,[1]holiday!$A$2:$A$101)=$K55),"",IF(AND(IFERROR(IF(IF($K55&lt;EDATE(Y55,$E55),$K55,EDATE(Y55,$E55))=Y55,"",IF($K55&lt;EDATE(Y55,$E55),$K55,EDATE(Y55,$E55))),"")=$K55,$H55=1),"",IFERROR(IF(IF($K55&lt;EDATE(Y55,$E55),$K55,EDATE(Y55,$E55))=Y55,"",IF($K55&lt;EDATE(Y55,$E55),$K55,EDATE(Y55,$E55))),""))),"")</f>
        <v/>
      </c>
      <c r="AA55" s="70" t="str">
        <f>IFERROR(IF(AND($H55=1,WORKDAY.INTL($I55,NETWORKDAYS.INTL($I55,EDATE(Z55,$E56)-1,1,[1]holiday!$A$2:$A$101),1,[1]holiday!$A$2:$A$101)=$K55),"",IF(AND(IFERROR(IF(IF($K55&lt;EDATE(Z55,$E55),$K55,EDATE(Z55,$E55))=Z55,"",IF($K55&lt;EDATE(Z55,$E55),$K55,EDATE(Z55,$E55))),"")=$K55,$H55=1),"",IFERROR(IF(IF($K55&lt;EDATE(Z55,$E55),$K55,EDATE(Z55,$E55))=Z55,"",IF($K55&lt;EDATE(Z55,$E55),$K55,EDATE(Z55,$E55))),""))),"")</f>
        <v/>
      </c>
      <c r="AB55" s="70" t="str">
        <f>IFERROR(IF(AND($H55=1,WORKDAY.INTL($I55,NETWORKDAYS.INTL($I55,EDATE(AA55,$E56)-1,1,[1]holiday!$A$2:$A$101),1,[1]holiday!$A$2:$A$101)=$K55),"",IF(AND(IFERROR(IF(IF($K55&lt;EDATE(AA55,$E55),$K55,EDATE(AA55,$E55))=AA55,"",IF($K55&lt;EDATE(AA55,$E55),$K55,EDATE(AA55,$E55))),"")=$K55,$H55=1),"",IFERROR(IF(IF($K55&lt;EDATE(AA55,$E55),$K55,EDATE(AA55,$E55))=AA55,"",IF($K55&lt;EDATE(AA55,$E55),$K55,EDATE(AA55,$E55))),""))),"")</f>
        <v/>
      </c>
      <c r="AC55" s="70" t="str">
        <f>IFERROR(IF(AND($H55=1,WORKDAY.INTL($I55,NETWORKDAYS.INTL($I55,EDATE(AB55,$E56)-1,1,[1]holiday!$A$2:$A$101),1,[1]holiday!$A$2:$A$101)=$K55),"",IF(AND(IFERROR(IF(IF($K55&lt;EDATE(AB55,$E55),$K55,EDATE(AB55,$E55))=AB55,"",IF($K55&lt;EDATE(AB55,$E55),$K55,EDATE(AB55,$E55))),"")=$K55,$H55=1),"",IFERROR(IF(IF($K55&lt;EDATE(AB55,$E55),$K55,EDATE(AB55,$E55))=AB55,"",IF($K55&lt;EDATE(AB55,$E55),$K55,EDATE(AB55,$E55))),""))),"")</f>
        <v/>
      </c>
      <c r="AD55" s="70" t="str">
        <f>IFERROR(IF(AND($H55=1,WORKDAY.INTL($I55,NETWORKDAYS.INTL($I55,EDATE(AC55,$E56)-1,1,[1]holiday!$A$2:$A$101),1,[1]holiday!$A$2:$A$101)=$K55),"",IF(AND(IFERROR(IF(IF($K55&lt;EDATE(AC55,$E55),$K55,EDATE(AC55,$E55))=AC55,"",IF($K55&lt;EDATE(AC55,$E55),$K55,EDATE(AC55,$E55))),"")=$K55,$H55=1),"",IFERROR(IF(IF($K55&lt;EDATE(AC55,$E55),$K55,EDATE(AC55,$E55))=AC55,"",IF($K55&lt;EDATE(AC55,$E55),$K55,EDATE(AC55,$E55))),""))),"")</f>
        <v/>
      </c>
      <c r="AE55" s="70" t="str">
        <f>IFERROR(IF(AND($H55=1,WORKDAY.INTL($I55,NETWORKDAYS.INTL($I55,EDATE(AD55,$E56)-1,1,[1]holiday!$A$2:$A$101),1,[1]holiday!$A$2:$A$101)=$K55),"",IF(AND(IFERROR(IF(IF($K55&lt;EDATE(AD55,$E55),$K55,EDATE(AD55,$E55))=AD55,"",IF($K55&lt;EDATE(AD55,$E55),$K55,EDATE(AD55,$E55))),"")=$K55,$H55=1),"",IFERROR(IF(IF($K55&lt;EDATE(AD55,$E55),$K55,EDATE(AD55,$E55))=AD55,"",IF($K55&lt;EDATE(AD55,$E55),$K55,EDATE(AD55,$E55))),""))),"")</f>
        <v/>
      </c>
      <c r="AF55" s="70" t="str">
        <f>IFERROR(IF(AND($H55=1,WORKDAY.INTL($I55,NETWORKDAYS.INTL($I55,EDATE(AE55,$E56)-1,1,[1]holiday!$A$2:$A$101),1,[1]holiday!$A$2:$A$101)=$K55),"",IF(AND(IFERROR(IF(IF($K55&lt;EDATE(AE55,$E55),$K55,EDATE(AE55,$E55))=AE55,"",IF($K55&lt;EDATE(AE55,$E55),$K55,EDATE(AE55,$E55))),"")=$K55,$H55=1),"",IFERROR(IF(IF($K55&lt;EDATE(AE55,$E55),$K55,EDATE(AE55,$E55))=AE55,"",IF($K55&lt;EDATE(AE55,$E55),$K55,EDATE(AE55,$E55))),""))),"")</f>
        <v/>
      </c>
      <c r="AG55" s="70" t="str">
        <f>IFERROR(IF(AND($H55=1,WORKDAY.INTL($I55,NETWORKDAYS.INTL($I55,EDATE(AF55,$E56)-1,1,[1]holiday!$A$2:$A$101),1,[1]holiday!$A$2:$A$101)=$K55),"",IF(AND(IFERROR(IF(IF($K55&lt;EDATE(AF55,$E55),$K55,EDATE(AF55,$E55))=AF55,"",IF($K55&lt;EDATE(AF55,$E55),$K55,EDATE(AF55,$E55))),"")=$K55,$H55=1),"",IFERROR(IF(IF($K55&lt;EDATE(AF55,$E55),$K55,EDATE(AF55,$E55))=AF55,"",IF($K55&lt;EDATE(AF55,$E55),$K55,EDATE(AF55,$E55))),""))),"")</f>
        <v/>
      </c>
      <c r="AH55" s="70" t="str">
        <f>IFERROR(IF(AND($H55=1,WORKDAY.INTL($I55,NETWORKDAYS.INTL($I55,EDATE(AG55,$E56)-1,1,[1]holiday!$A$2:$A$101),1,[1]holiday!$A$2:$A$101)=$K55),"",IF(AND(IFERROR(IF(IF($K55&lt;EDATE(AG55,$E55),$K55,EDATE(AG55,$E55))=AG55,"",IF($K55&lt;EDATE(AG55,$E55),$K55,EDATE(AG55,$E55))),"")=$K55,$H55=1),"",IFERROR(IF(IF($K55&lt;EDATE(AG55,$E55),$K55,EDATE(AG55,$E55))=AG55,"",IF($K55&lt;EDATE(AG55,$E55),$K55,EDATE(AG55,$E55))),""))),"")</f>
        <v/>
      </c>
      <c r="AI55" s="70"/>
      <c r="AJ55" s="25" t="e">
        <f t="shared" si="41"/>
        <v>#REF!</v>
      </c>
      <c r="AK55" s="25" t="e">
        <f t="shared" si="42"/>
        <v>#REF!</v>
      </c>
      <c r="AL55" s="25" t="e">
        <f t="shared" si="43"/>
        <v>#REF!</v>
      </c>
      <c r="AM55" s="25" t="e">
        <f t="shared" si="44"/>
        <v>#REF!</v>
      </c>
      <c r="AN55" s="25" t="e">
        <f t="shared" si="45"/>
        <v>#REF!</v>
      </c>
      <c r="AO55" s="25" t="e">
        <f t="shared" si="46"/>
        <v>#REF!</v>
      </c>
      <c r="AP55" s="25" t="e">
        <f t="shared" si="47"/>
        <v>#REF!</v>
      </c>
      <c r="AQ55" s="25" t="e">
        <f t="shared" si="48"/>
        <v>#REF!</v>
      </c>
      <c r="AR55" s="25" t="e">
        <f t="shared" si="49"/>
        <v>#REF!</v>
      </c>
      <c r="AS55" s="25" t="e">
        <f t="shared" si="50"/>
        <v>#REF!</v>
      </c>
      <c r="AT55" s="25" t="e">
        <f t="shared" si="51"/>
        <v>#REF!</v>
      </c>
      <c r="AU55" s="25" t="e">
        <f t="shared" si="52"/>
        <v>#REF!</v>
      </c>
      <c r="AV55" s="25" t="e">
        <f t="shared" si="53"/>
        <v>#REF!</v>
      </c>
      <c r="AW55" s="106">
        <v>42692</v>
      </c>
      <c r="AX55" s="107" t="e">
        <f t="shared" ca="1" si="21"/>
        <v>#REF!</v>
      </c>
      <c r="AY55" s="107" t="e">
        <f t="shared" ca="1" si="22"/>
        <v>#REF!</v>
      </c>
      <c r="BA55" s="25">
        <f t="shared" ca="1" si="1"/>
        <v>0</v>
      </c>
      <c r="BB55" s="25" t="e">
        <f>ROUND((EDATE(I55,3)-I55)*$P55*$T55/100/360,0)+ROUND((AW55-I55)*$Q55*$U55/100/360,0)+ROUND((AW55-EDATE(I55,3))*$P55*0.2/100/360,0)</f>
        <v>#REF!</v>
      </c>
      <c r="BC55" s="25" t="e">
        <f t="shared" ca="1" si="24"/>
        <v>#REF!</v>
      </c>
      <c r="BD55" s="83" t="e">
        <f>PS!#REF!</f>
        <v>#REF!</v>
      </c>
      <c r="BE55" s="78" t="str">
        <f t="shared" ca="1" si="25"/>
        <v>Lần 0</v>
      </c>
      <c r="BF55" s="109" t="e">
        <f t="shared" ca="1" si="26"/>
        <v>#REF!</v>
      </c>
      <c r="BG55" s="109" t="e">
        <f t="shared" ca="1" si="27"/>
        <v>#REF!</v>
      </c>
      <c r="BH55" s="109" t="e">
        <f t="shared" ca="1" si="28"/>
        <v>#REF!</v>
      </c>
      <c r="BI55" s="109" t="e">
        <f t="shared" ca="1" si="29"/>
        <v>#REF!</v>
      </c>
      <c r="BJ55" s="109" t="e">
        <f t="shared" ca="1" si="30"/>
        <v>#REF!</v>
      </c>
      <c r="BK55" s="109" t="e">
        <f t="shared" ca="1" si="31"/>
        <v>#REF!</v>
      </c>
      <c r="BL55" s="109" t="e">
        <f t="shared" ca="1" si="32"/>
        <v>#REF!</v>
      </c>
      <c r="BM55" s="109" t="e">
        <f t="shared" ca="1" si="33"/>
        <v>#REF!</v>
      </c>
      <c r="BN55" s="109" t="e">
        <f t="shared" ca="1" si="34"/>
        <v>#REF!</v>
      </c>
      <c r="BO55" s="109" t="e">
        <f t="shared" ca="1" si="35"/>
        <v>#REF!</v>
      </c>
      <c r="BP55" s="109" t="e">
        <f t="shared" ca="1" si="36"/>
        <v>#REF!</v>
      </c>
      <c r="BQ55" s="109" t="e">
        <f t="shared" ca="1" si="37"/>
        <v>#REF!</v>
      </c>
      <c r="BR55" s="109" t="e">
        <f t="shared" ca="1" si="38"/>
        <v>#REF!</v>
      </c>
    </row>
    <row r="56" spans="1:70" ht="12.75" x14ac:dyDescent="0.2">
      <c r="A56" s="82" t="e">
        <f>PS!#REF!</f>
        <v>#REF!</v>
      </c>
      <c r="B56" s="83" t="e">
        <f>PS!#REF!</f>
        <v>#REF!</v>
      </c>
      <c r="C56" s="83" t="e">
        <f>PS!#REF!</f>
        <v>#REF!</v>
      </c>
      <c r="D56" s="83" t="e">
        <f>VLOOKUP(B56,CTV!$A$3:$D$1048576,4,0)</f>
        <v>#REF!</v>
      </c>
      <c r="E56" s="83" t="e">
        <f>VLOOKUP(B56,CTV!$A$3:$G$1048576,7,0)</f>
        <v>#REF!</v>
      </c>
      <c r="F56" s="83" t="e">
        <f>IF(ISNA(VLOOKUP(D56,CTV!$A$3:$H$1048576,8,0)),"",VLOOKUP(D56,CTV!$A$3:$H$1048576,8,0))</f>
        <v>#REF!</v>
      </c>
      <c r="G56" s="83" t="e">
        <f>VLOOKUP(B56,CTV!$A$3:$I$1048576,9,0)</f>
        <v>#REF!</v>
      </c>
      <c r="H56" s="83" t="e">
        <f>VLOOKUP(B56,CTV!$A$3:$J$1048576,10,0)</f>
        <v>#REF!</v>
      </c>
      <c r="I56" s="102" t="e">
        <f>PS!#REF!</f>
        <v>#REF!</v>
      </c>
      <c r="J56" s="83" t="e">
        <f>PS!#REF!</f>
        <v>#REF!</v>
      </c>
      <c r="K56" s="103" t="e">
        <f>PS!#REF!</f>
        <v>#REF!</v>
      </c>
      <c r="L56" s="83" t="e">
        <f t="shared" si="3"/>
        <v>#REF!</v>
      </c>
      <c r="M56" s="120" t="e">
        <f>PS!#REF!</f>
        <v>#REF!</v>
      </c>
      <c r="N56" s="83" t="e">
        <f>PS!#REF!</f>
        <v>#REF!</v>
      </c>
      <c r="O56" s="104" t="e">
        <f>PS!#REF!</f>
        <v>#REF!</v>
      </c>
      <c r="P56" s="104" t="e">
        <f t="shared" si="4"/>
        <v>#REF!</v>
      </c>
      <c r="Q56" s="104">
        <v>0</v>
      </c>
      <c r="R56" s="170" t="e">
        <f t="shared" si="5"/>
        <v>#REF!</v>
      </c>
      <c r="S56" s="130" t="e">
        <f>VLOOKUP(B56,CTV!$A$3:$K$1048576,11,0)</f>
        <v>#REF!</v>
      </c>
      <c r="T56" s="105" t="e">
        <f>IF(VLOOKUP(B56,CTV!$A$3:$E$1048576,5,0)-R56+S56&lt;0,0,VLOOKUP(B56,CTV!$A$3:$E$1048576,5,0)-R56+S56)</f>
        <v>#REF!</v>
      </c>
      <c r="U56" s="105" t="e">
        <f>IF(VLOOKUP(B56,CTV!$A$3:$F$1048576,6,0)-R56+S56&lt;0,0,VLOOKUP(B56,CTV!$A$3:$F$1048576,6,0)-R56+S56)</f>
        <v>#REF!</v>
      </c>
      <c r="V56" s="70" t="e">
        <f t="shared" si="6"/>
        <v>#REF!</v>
      </c>
      <c r="W56" s="70" t="str">
        <f>IFERROR(IF(AND($H56=1,WORKDAY.INTL($I56,NETWORKDAYS.INTL($I56,EDATE(V56,$E57)-1,1,[1]holiday!$A$2:$A$101),1,[1]holiday!$A$2:$A$101)=$K56),"",IF(AND(IFERROR(IF(IF($K56&lt;EDATE(V56,$E56),$K56,EDATE(V56,$E56))=V56,"",IF($K56&lt;EDATE(V56,$E56),$K56,EDATE(V56,$E56))),"")=$K56,$H56=1),"",IFERROR(IF(IF($K56&lt;EDATE(V56,$E56),$K56,EDATE(V56,$E56))=V56,"",IF($K56&lt;EDATE(V56,$E56),$K56,EDATE(V56,$E56))),""))),"")</f>
        <v/>
      </c>
      <c r="X56" s="70" t="str">
        <f>IFERROR(IF(AND($H56=1,WORKDAY.INTL($I56,NETWORKDAYS.INTL($I56,EDATE(W56,$E57)-1,1,[1]holiday!$A$2:$A$101),1,[1]holiday!$A$2:$A$101)=$K56),"",IF(AND(IFERROR(IF(IF($K56&lt;EDATE(W56,$E56),$K56,EDATE(W56,$E56))=W56,"",IF($K56&lt;EDATE(W56,$E56),$K56,EDATE(W56,$E56))),"")=$K56,$H56=1),"",IFERROR(IF(IF($K56&lt;EDATE(W56,$E56),$K56,EDATE(W56,$E56))=W56,"",IF($K56&lt;EDATE(W56,$E56),$K56,EDATE(W56,$E56))),""))),"")</f>
        <v/>
      </c>
      <c r="Y56" s="70" t="str">
        <f>IFERROR(IF(AND($H56=1,WORKDAY.INTL($I56,NETWORKDAYS.INTL($I56,EDATE(X56,$E57)-1,1,[1]holiday!$A$2:$A$101),1,[1]holiday!$A$2:$A$101)=$K56),"",IF(AND(IFERROR(IF(IF($K56&lt;EDATE(X56,$E56),$K56,EDATE(X56,$E56))=X56,"",IF($K56&lt;EDATE(X56,$E56),$K56,EDATE(X56,$E56))),"")=$K56,$H56=1),"",IFERROR(IF(IF($K56&lt;EDATE(X56,$E56),$K56,EDATE(X56,$E56))=X56,"",IF($K56&lt;EDATE(X56,$E56),$K56,EDATE(X56,$E56))),""))),"")</f>
        <v/>
      </c>
      <c r="Z56" s="70" t="str">
        <f>IFERROR(IF(AND($H56=1,WORKDAY.INTL($I56,NETWORKDAYS.INTL($I56,EDATE(Y56,$E57)-1,1,[1]holiday!$A$2:$A$101),1,[1]holiday!$A$2:$A$101)=$K56),"",IF(AND(IFERROR(IF(IF($K56&lt;EDATE(Y56,$E56),$K56,EDATE(Y56,$E56))=Y56,"",IF($K56&lt;EDATE(Y56,$E56),$K56,EDATE(Y56,$E56))),"")=$K56,$H56=1),"",IFERROR(IF(IF($K56&lt;EDATE(Y56,$E56),$K56,EDATE(Y56,$E56))=Y56,"",IF($K56&lt;EDATE(Y56,$E56),$K56,EDATE(Y56,$E56))),""))),"")</f>
        <v/>
      </c>
      <c r="AA56" s="70" t="str">
        <f>IFERROR(IF(AND($H56=1,WORKDAY.INTL($I56,NETWORKDAYS.INTL($I56,EDATE(Z56,$E57)-1,1,[1]holiday!$A$2:$A$101),1,[1]holiday!$A$2:$A$101)=$K56),"",IF(AND(IFERROR(IF(IF($K56&lt;EDATE(Z56,$E56),$K56,EDATE(Z56,$E56))=Z56,"",IF($K56&lt;EDATE(Z56,$E56),$K56,EDATE(Z56,$E56))),"")=$K56,$H56=1),"",IFERROR(IF(IF($K56&lt;EDATE(Z56,$E56),$K56,EDATE(Z56,$E56))=Z56,"",IF($K56&lt;EDATE(Z56,$E56),$K56,EDATE(Z56,$E56))),""))),"")</f>
        <v/>
      </c>
      <c r="AB56" s="70" t="str">
        <f>IFERROR(IF(AND($H56=1,WORKDAY.INTL($I56,NETWORKDAYS.INTL($I56,EDATE(AA56,$E57)-1,1,[1]holiday!$A$2:$A$101),1,[1]holiday!$A$2:$A$101)=$K56),"",IF(AND(IFERROR(IF(IF($K56&lt;EDATE(AA56,$E56),$K56,EDATE(AA56,$E56))=AA56,"",IF($K56&lt;EDATE(AA56,$E56),$K56,EDATE(AA56,$E56))),"")=$K56,$H56=1),"",IFERROR(IF(IF($K56&lt;EDATE(AA56,$E56),$K56,EDATE(AA56,$E56))=AA56,"",IF($K56&lt;EDATE(AA56,$E56),$K56,EDATE(AA56,$E56))),""))),"")</f>
        <v/>
      </c>
      <c r="AC56" s="70" t="str">
        <f>IFERROR(IF(AND($H56=1,WORKDAY.INTL($I56,NETWORKDAYS.INTL($I56,EDATE(AB56,$E57)-1,1,[1]holiday!$A$2:$A$101),1,[1]holiday!$A$2:$A$101)=$K56),"",IF(AND(IFERROR(IF(IF($K56&lt;EDATE(AB56,$E56),$K56,EDATE(AB56,$E56))=AB56,"",IF($K56&lt;EDATE(AB56,$E56),$K56,EDATE(AB56,$E56))),"")=$K56,$H56=1),"",IFERROR(IF(IF($K56&lt;EDATE(AB56,$E56),$K56,EDATE(AB56,$E56))=AB56,"",IF($K56&lt;EDATE(AB56,$E56),$K56,EDATE(AB56,$E56))),""))),"")</f>
        <v/>
      </c>
      <c r="AD56" s="70" t="str">
        <f>IFERROR(IF(AND($H56=1,WORKDAY.INTL($I56,NETWORKDAYS.INTL($I56,EDATE(AC56,$E57)-1,1,[1]holiday!$A$2:$A$101),1,[1]holiday!$A$2:$A$101)=$K56),"",IF(AND(IFERROR(IF(IF($K56&lt;EDATE(AC56,$E56),$K56,EDATE(AC56,$E56))=AC56,"",IF($K56&lt;EDATE(AC56,$E56),$K56,EDATE(AC56,$E56))),"")=$K56,$H56=1),"",IFERROR(IF(IF($K56&lt;EDATE(AC56,$E56),$K56,EDATE(AC56,$E56))=AC56,"",IF($K56&lt;EDATE(AC56,$E56),$K56,EDATE(AC56,$E56))),""))),"")</f>
        <v/>
      </c>
      <c r="AE56" s="70" t="str">
        <f>IFERROR(IF(AND($H56=1,WORKDAY.INTL($I56,NETWORKDAYS.INTL($I56,EDATE(AD56,$E57)-1,1,[1]holiday!$A$2:$A$101),1,[1]holiday!$A$2:$A$101)=$K56),"",IF(AND(IFERROR(IF(IF($K56&lt;EDATE(AD56,$E56),$K56,EDATE(AD56,$E56))=AD56,"",IF($K56&lt;EDATE(AD56,$E56),$K56,EDATE(AD56,$E56))),"")=$K56,$H56=1),"",IFERROR(IF(IF($K56&lt;EDATE(AD56,$E56),$K56,EDATE(AD56,$E56))=AD56,"",IF($K56&lt;EDATE(AD56,$E56),$K56,EDATE(AD56,$E56))),""))),"")</f>
        <v/>
      </c>
      <c r="AF56" s="70" t="str">
        <f>IFERROR(IF(AND($H56=1,WORKDAY.INTL($I56,NETWORKDAYS.INTL($I56,EDATE(AE56,$E57)-1,1,[1]holiday!$A$2:$A$101),1,[1]holiday!$A$2:$A$101)=$K56),"",IF(AND(IFERROR(IF(IF($K56&lt;EDATE(AE56,$E56),$K56,EDATE(AE56,$E56))=AE56,"",IF($K56&lt;EDATE(AE56,$E56),$K56,EDATE(AE56,$E56))),"")=$K56,$H56=1),"",IFERROR(IF(IF($K56&lt;EDATE(AE56,$E56),$K56,EDATE(AE56,$E56))=AE56,"",IF($K56&lt;EDATE(AE56,$E56),$K56,EDATE(AE56,$E56))),""))),"")</f>
        <v/>
      </c>
      <c r="AG56" s="70" t="str">
        <f>IFERROR(IF(AND($H56=1,WORKDAY.INTL($I56,NETWORKDAYS.INTL($I56,EDATE(AF56,$E57)-1,1,[1]holiday!$A$2:$A$101),1,[1]holiday!$A$2:$A$101)=$K56),"",IF(AND(IFERROR(IF(IF($K56&lt;EDATE(AF56,$E56),$K56,EDATE(AF56,$E56))=AF56,"",IF($K56&lt;EDATE(AF56,$E56),$K56,EDATE(AF56,$E56))),"")=$K56,$H56=1),"",IFERROR(IF(IF($K56&lt;EDATE(AF56,$E56),$K56,EDATE(AF56,$E56))=AF56,"",IF($K56&lt;EDATE(AF56,$E56),$K56,EDATE(AF56,$E56))),""))),"")</f>
        <v/>
      </c>
      <c r="AH56" s="70" t="str">
        <f>IFERROR(IF(AND($H56=1,WORKDAY.INTL($I56,NETWORKDAYS.INTL($I56,EDATE(AG56,$E57)-1,1,[1]holiday!$A$2:$A$101),1,[1]holiday!$A$2:$A$101)=$K56),"",IF(AND(IFERROR(IF(IF($K56&lt;EDATE(AG56,$E56),$K56,EDATE(AG56,$E56))=AG56,"",IF($K56&lt;EDATE(AG56,$E56),$K56,EDATE(AG56,$E56))),"")=$K56,$H56=1),"",IFERROR(IF(IF($K56&lt;EDATE(AG56,$E56),$K56,EDATE(AG56,$E56))=AG56,"",IF($K56&lt;EDATE(AG56,$E56),$K56,EDATE(AG56,$E56))),""))),"")</f>
        <v/>
      </c>
      <c r="AI56" s="70"/>
      <c r="AJ56" s="25" t="e">
        <f t="shared" si="41"/>
        <v>#REF!</v>
      </c>
      <c r="AK56" s="25" t="e">
        <f t="shared" si="42"/>
        <v>#REF!</v>
      </c>
      <c r="AL56" s="25" t="e">
        <f t="shared" si="43"/>
        <v>#REF!</v>
      </c>
      <c r="AM56" s="25" t="e">
        <f t="shared" si="44"/>
        <v>#REF!</v>
      </c>
      <c r="AN56" s="25" t="e">
        <f t="shared" si="45"/>
        <v>#REF!</v>
      </c>
      <c r="AO56" s="25" t="e">
        <f t="shared" si="46"/>
        <v>#REF!</v>
      </c>
      <c r="AP56" s="25" t="e">
        <f t="shared" si="47"/>
        <v>#REF!</v>
      </c>
      <c r="AQ56" s="25" t="e">
        <f t="shared" si="48"/>
        <v>#REF!</v>
      </c>
      <c r="AR56" s="25" t="e">
        <f t="shared" si="49"/>
        <v>#REF!</v>
      </c>
      <c r="AS56" s="25" t="e">
        <f t="shared" si="50"/>
        <v>#REF!</v>
      </c>
      <c r="AT56" s="25" t="e">
        <f t="shared" si="51"/>
        <v>#REF!</v>
      </c>
      <c r="AU56" s="25" t="e">
        <f t="shared" si="52"/>
        <v>#REF!</v>
      </c>
      <c r="AV56" s="25" t="e">
        <f t="shared" si="53"/>
        <v>#REF!</v>
      </c>
      <c r="AW56" s="106" t="e">
        <f t="shared" si="20"/>
        <v>#REF!</v>
      </c>
      <c r="AX56" s="107" t="e">
        <f t="shared" ca="1" si="21"/>
        <v>#REF!</v>
      </c>
      <c r="AY56" s="107" t="e">
        <f t="shared" ca="1" si="22"/>
        <v>#REF!</v>
      </c>
      <c r="AZ56" s="108" t="e">
        <f t="shared" ca="1" si="55"/>
        <v>#REF!</v>
      </c>
      <c r="BA56" s="25">
        <f t="shared" ca="1" si="1"/>
        <v>0</v>
      </c>
      <c r="BB56" s="25" t="e">
        <f t="shared" si="54"/>
        <v>#REF!</v>
      </c>
      <c r="BC56" s="25" t="e">
        <f t="shared" ca="1" si="24"/>
        <v>#REF!</v>
      </c>
      <c r="BD56" s="83" t="e">
        <f>PS!#REF!</f>
        <v>#REF!</v>
      </c>
      <c r="BE56" s="78" t="str">
        <f t="shared" ca="1" si="25"/>
        <v>Lần 0</v>
      </c>
      <c r="BF56" s="109" t="e">
        <f t="shared" ca="1" si="26"/>
        <v>#REF!</v>
      </c>
      <c r="BG56" s="109" t="e">
        <f t="shared" ca="1" si="27"/>
        <v>#REF!</v>
      </c>
      <c r="BH56" s="109" t="e">
        <f t="shared" ca="1" si="28"/>
        <v>#REF!</v>
      </c>
      <c r="BI56" s="109" t="e">
        <f t="shared" ca="1" si="29"/>
        <v>#REF!</v>
      </c>
      <c r="BJ56" s="109" t="e">
        <f t="shared" ca="1" si="30"/>
        <v>#REF!</v>
      </c>
      <c r="BK56" s="109" t="e">
        <f t="shared" ca="1" si="31"/>
        <v>#REF!</v>
      </c>
      <c r="BL56" s="109" t="e">
        <f t="shared" ca="1" si="32"/>
        <v>#REF!</v>
      </c>
      <c r="BM56" s="109" t="e">
        <f t="shared" ca="1" si="33"/>
        <v>#REF!</v>
      </c>
      <c r="BN56" s="109" t="e">
        <f t="shared" ca="1" si="34"/>
        <v>#REF!</v>
      </c>
      <c r="BO56" s="109" t="e">
        <f t="shared" ca="1" si="35"/>
        <v>#REF!</v>
      </c>
      <c r="BP56" s="109" t="e">
        <f t="shared" ca="1" si="36"/>
        <v>#REF!</v>
      </c>
      <c r="BQ56" s="109" t="e">
        <f t="shared" ca="1" si="37"/>
        <v>#REF!</v>
      </c>
      <c r="BR56" s="109" t="e">
        <f t="shared" ca="1" si="38"/>
        <v>#REF!</v>
      </c>
    </row>
    <row r="57" spans="1:70" ht="12.75" x14ac:dyDescent="0.2">
      <c r="A57" s="82" t="e">
        <f>PS!#REF!</f>
        <v>#REF!</v>
      </c>
      <c r="B57" s="83" t="e">
        <f>PS!#REF!</f>
        <v>#REF!</v>
      </c>
      <c r="C57" s="83" t="e">
        <f>PS!#REF!</f>
        <v>#REF!</v>
      </c>
      <c r="D57" s="83" t="e">
        <f>VLOOKUP(B57,CTV!$A$3:$D$1048576,4,0)</f>
        <v>#REF!</v>
      </c>
      <c r="E57" s="83" t="e">
        <f>VLOOKUP(B57,CTV!$A$3:$G$1048576,7,0)</f>
        <v>#REF!</v>
      </c>
      <c r="F57" s="83" t="e">
        <f>IF(ISNA(VLOOKUP(D57,CTV!$A$3:$H$1048576,8,0)),"",VLOOKUP(D57,CTV!$A$3:$H$1048576,8,0))</f>
        <v>#REF!</v>
      </c>
      <c r="G57" s="83" t="e">
        <f>VLOOKUP(B57,CTV!$A$3:$I$1048576,9,0)</f>
        <v>#REF!</v>
      </c>
      <c r="H57" s="83" t="e">
        <f>VLOOKUP(B57,CTV!$A$3:$J$1048576,10,0)</f>
        <v>#REF!</v>
      </c>
      <c r="I57" s="102" t="e">
        <f>PS!#REF!</f>
        <v>#REF!</v>
      </c>
      <c r="J57" s="83" t="e">
        <f>PS!#REF!</f>
        <v>#REF!</v>
      </c>
      <c r="K57" s="103" t="e">
        <f>PS!#REF!</f>
        <v>#REF!</v>
      </c>
      <c r="L57" s="83" t="e">
        <f t="shared" si="3"/>
        <v>#REF!</v>
      </c>
      <c r="M57" s="120" t="e">
        <f>PS!#REF!</f>
        <v>#REF!</v>
      </c>
      <c r="N57" s="83" t="e">
        <f>PS!#REF!</f>
        <v>#REF!</v>
      </c>
      <c r="O57" s="104" t="e">
        <f>PS!#REF!</f>
        <v>#REF!</v>
      </c>
      <c r="P57" s="104" t="e">
        <f t="shared" si="4"/>
        <v>#REF!</v>
      </c>
      <c r="Q57" s="104">
        <v>0</v>
      </c>
      <c r="R57" s="170" t="e">
        <f t="shared" si="5"/>
        <v>#REF!</v>
      </c>
      <c r="S57" s="130" t="e">
        <f>VLOOKUP(B57,CTV!$A$3:$K$1048576,11,0)</f>
        <v>#REF!</v>
      </c>
      <c r="T57" s="105" t="e">
        <f>IF(VLOOKUP(B57,CTV!$A$3:$E$1048576,5,0)-R57+S57&lt;0,0,VLOOKUP(B57,CTV!$A$3:$E$1048576,5,0)-R57+S57)</f>
        <v>#REF!</v>
      </c>
      <c r="U57" s="105" t="e">
        <f>IF(VLOOKUP(B57,CTV!$A$3:$F$1048576,6,0)-R57+S57&lt;0,0,VLOOKUP(B57,CTV!$A$3:$F$1048576,6,0)-R57+S57)</f>
        <v>#REF!</v>
      </c>
      <c r="V57" s="70" t="e">
        <f t="shared" si="6"/>
        <v>#REF!</v>
      </c>
      <c r="W57" s="70" t="str">
        <f>IFERROR(IF(AND($H57=1,WORKDAY.INTL($I57,NETWORKDAYS.INTL($I57,EDATE(V57,$E58)-1,1,[1]holiday!$A$2:$A$101),1,[1]holiday!$A$2:$A$101)=$K57),"",IF(AND(IFERROR(IF(IF($K57&lt;EDATE(V57,$E57),$K57,EDATE(V57,$E57))=V57,"",IF($K57&lt;EDATE(V57,$E57),$K57,EDATE(V57,$E57))),"")=$K57,$H57=1),"",IFERROR(IF(IF($K57&lt;EDATE(V57,$E57),$K57,EDATE(V57,$E57))=V57,"",IF($K57&lt;EDATE(V57,$E57),$K57,EDATE(V57,$E57))),""))),"")</f>
        <v/>
      </c>
      <c r="X57" s="70" t="str">
        <f>IFERROR(IF(AND($H57=1,WORKDAY.INTL($I57,NETWORKDAYS.INTL($I57,EDATE(W57,$E58)-1,1,[1]holiday!$A$2:$A$101),1,[1]holiday!$A$2:$A$101)=$K57),"",IF(AND(IFERROR(IF(IF($K57&lt;EDATE(W57,$E57),$K57,EDATE(W57,$E57))=W57,"",IF($K57&lt;EDATE(W57,$E57),$K57,EDATE(W57,$E57))),"")=$K57,$H57=1),"",IFERROR(IF(IF($K57&lt;EDATE(W57,$E57),$K57,EDATE(W57,$E57))=W57,"",IF($K57&lt;EDATE(W57,$E57),$K57,EDATE(W57,$E57))),""))),"")</f>
        <v/>
      </c>
      <c r="Y57" s="70" t="str">
        <f>IFERROR(IF(AND($H57=1,WORKDAY.INTL($I57,NETWORKDAYS.INTL($I57,EDATE(X57,$E58)-1,1,[1]holiday!$A$2:$A$101),1,[1]holiday!$A$2:$A$101)=$K57),"",IF(AND(IFERROR(IF(IF($K57&lt;EDATE(X57,$E57),$K57,EDATE(X57,$E57))=X57,"",IF($K57&lt;EDATE(X57,$E57),$K57,EDATE(X57,$E57))),"")=$K57,$H57=1),"",IFERROR(IF(IF($K57&lt;EDATE(X57,$E57),$K57,EDATE(X57,$E57))=X57,"",IF($K57&lt;EDATE(X57,$E57),$K57,EDATE(X57,$E57))),""))),"")</f>
        <v/>
      </c>
      <c r="Z57" s="70" t="str">
        <f>IFERROR(IF(AND($H57=1,WORKDAY.INTL($I57,NETWORKDAYS.INTL($I57,EDATE(Y57,$E58)-1,1,[1]holiday!$A$2:$A$101),1,[1]holiday!$A$2:$A$101)=$K57),"",IF(AND(IFERROR(IF(IF($K57&lt;EDATE(Y57,$E57),$K57,EDATE(Y57,$E57))=Y57,"",IF($K57&lt;EDATE(Y57,$E57),$K57,EDATE(Y57,$E57))),"")=$K57,$H57=1),"",IFERROR(IF(IF($K57&lt;EDATE(Y57,$E57),$K57,EDATE(Y57,$E57))=Y57,"",IF($K57&lt;EDATE(Y57,$E57),$K57,EDATE(Y57,$E57))),""))),"")</f>
        <v/>
      </c>
      <c r="AA57" s="70" t="str">
        <f>IFERROR(IF(AND($H57=1,WORKDAY.INTL($I57,NETWORKDAYS.INTL($I57,EDATE(Z57,$E58)-1,1,[1]holiday!$A$2:$A$101),1,[1]holiday!$A$2:$A$101)=$K57),"",IF(AND(IFERROR(IF(IF($K57&lt;EDATE(Z57,$E57),$K57,EDATE(Z57,$E57))=Z57,"",IF($K57&lt;EDATE(Z57,$E57),$K57,EDATE(Z57,$E57))),"")=$K57,$H57=1),"",IFERROR(IF(IF($K57&lt;EDATE(Z57,$E57),$K57,EDATE(Z57,$E57))=Z57,"",IF($K57&lt;EDATE(Z57,$E57),$K57,EDATE(Z57,$E57))),""))),"")</f>
        <v/>
      </c>
      <c r="AB57" s="70" t="str">
        <f>IFERROR(IF(AND($H57=1,WORKDAY.INTL($I57,NETWORKDAYS.INTL($I57,EDATE(AA57,$E58)-1,1,[1]holiday!$A$2:$A$101),1,[1]holiday!$A$2:$A$101)=$K57),"",IF(AND(IFERROR(IF(IF($K57&lt;EDATE(AA57,$E57),$K57,EDATE(AA57,$E57))=AA57,"",IF($K57&lt;EDATE(AA57,$E57),$K57,EDATE(AA57,$E57))),"")=$K57,$H57=1),"",IFERROR(IF(IF($K57&lt;EDATE(AA57,$E57),$K57,EDATE(AA57,$E57))=AA57,"",IF($K57&lt;EDATE(AA57,$E57),$K57,EDATE(AA57,$E57))),""))),"")</f>
        <v/>
      </c>
      <c r="AC57" s="70" t="str">
        <f>IFERROR(IF(AND($H57=1,WORKDAY.INTL($I57,NETWORKDAYS.INTL($I57,EDATE(AB57,$E58)-1,1,[1]holiday!$A$2:$A$101),1,[1]holiday!$A$2:$A$101)=$K57),"",IF(AND(IFERROR(IF(IF($K57&lt;EDATE(AB57,$E57),$K57,EDATE(AB57,$E57))=AB57,"",IF($K57&lt;EDATE(AB57,$E57),$K57,EDATE(AB57,$E57))),"")=$K57,$H57=1),"",IFERROR(IF(IF($K57&lt;EDATE(AB57,$E57),$K57,EDATE(AB57,$E57))=AB57,"",IF($K57&lt;EDATE(AB57,$E57),$K57,EDATE(AB57,$E57))),""))),"")</f>
        <v/>
      </c>
      <c r="AD57" s="70" t="str">
        <f>IFERROR(IF(AND($H57=1,WORKDAY.INTL($I57,NETWORKDAYS.INTL($I57,EDATE(AC57,$E58)-1,1,[1]holiday!$A$2:$A$101),1,[1]holiday!$A$2:$A$101)=$K57),"",IF(AND(IFERROR(IF(IF($K57&lt;EDATE(AC57,$E57),$K57,EDATE(AC57,$E57))=AC57,"",IF($K57&lt;EDATE(AC57,$E57),$K57,EDATE(AC57,$E57))),"")=$K57,$H57=1),"",IFERROR(IF(IF($K57&lt;EDATE(AC57,$E57),$K57,EDATE(AC57,$E57))=AC57,"",IF($K57&lt;EDATE(AC57,$E57),$K57,EDATE(AC57,$E57))),""))),"")</f>
        <v/>
      </c>
      <c r="AE57" s="70" t="str">
        <f>IFERROR(IF(AND($H57=1,WORKDAY.INTL($I57,NETWORKDAYS.INTL($I57,EDATE(AD57,$E58)-1,1,[1]holiday!$A$2:$A$101),1,[1]holiday!$A$2:$A$101)=$K57),"",IF(AND(IFERROR(IF(IF($K57&lt;EDATE(AD57,$E57),$K57,EDATE(AD57,$E57))=AD57,"",IF($K57&lt;EDATE(AD57,$E57),$K57,EDATE(AD57,$E57))),"")=$K57,$H57=1),"",IFERROR(IF(IF($K57&lt;EDATE(AD57,$E57),$K57,EDATE(AD57,$E57))=AD57,"",IF($K57&lt;EDATE(AD57,$E57),$K57,EDATE(AD57,$E57))),""))),"")</f>
        <v/>
      </c>
      <c r="AF57" s="70" t="str">
        <f>IFERROR(IF(AND($H57=1,WORKDAY.INTL($I57,NETWORKDAYS.INTL($I57,EDATE(AE57,$E58)-1,1,[1]holiday!$A$2:$A$101),1,[1]holiday!$A$2:$A$101)=$K57),"",IF(AND(IFERROR(IF(IF($K57&lt;EDATE(AE57,$E57),$K57,EDATE(AE57,$E57))=AE57,"",IF($K57&lt;EDATE(AE57,$E57),$K57,EDATE(AE57,$E57))),"")=$K57,$H57=1),"",IFERROR(IF(IF($K57&lt;EDATE(AE57,$E57),$K57,EDATE(AE57,$E57))=AE57,"",IF($K57&lt;EDATE(AE57,$E57),$K57,EDATE(AE57,$E57))),""))),"")</f>
        <v/>
      </c>
      <c r="AG57" s="70" t="str">
        <f>IFERROR(IF(AND($H57=1,WORKDAY.INTL($I57,NETWORKDAYS.INTL($I57,EDATE(AF57,$E58)-1,1,[1]holiday!$A$2:$A$101),1,[1]holiday!$A$2:$A$101)=$K57),"",IF(AND(IFERROR(IF(IF($K57&lt;EDATE(AF57,$E57),$K57,EDATE(AF57,$E57))=AF57,"",IF($K57&lt;EDATE(AF57,$E57),$K57,EDATE(AF57,$E57))),"")=$K57,$H57=1),"",IFERROR(IF(IF($K57&lt;EDATE(AF57,$E57),$K57,EDATE(AF57,$E57))=AF57,"",IF($K57&lt;EDATE(AF57,$E57),$K57,EDATE(AF57,$E57))),""))),"")</f>
        <v/>
      </c>
      <c r="AH57" s="70" t="str">
        <f>IFERROR(IF(AND($H57=1,WORKDAY.INTL($I57,NETWORKDAYS.INTL($I57,EDATE(AG57,$E58)-1,1,[1]holiday!$A$2:$A$101),1,[1]holiday!$A$2:$A$101)=$K57),"",IF(AND(IFERROR(IF(IF($K57&lt;EDATE(AG57,$E57),$K57,EDATE(AG57,$E57))=AG57,"",IF($K57&lt;EDATE(AG57,$E57),$K57,EDATE(AG57,$E57))),"")=$K57,$H57=1),"",IFERROR(IF(IF($K57&lt;EDATE(AG57,$E57),$K57,EDATE(AG57,$E57))=AG57,"",IF($K57&lt;EDATE(AG57,$E57),$K57,EDATE(AG57,$E57))),""))),"")</f>
        <v/>
      </c>
      <c r="AI57" s="70"/>
      <c r="AJ57" s="25" t="e">
        <f t="shared" si="41"/>
        <v>#REF!</v>
      </c>
      <c r="AK57" s="25" t="e">
        <f t="shared" si="42"/>
        <v>#REF!</v>
      </c>
      <c r="AL57" s="25" t="e">
        <f t="shared" si="43"/>
        <v>#REF!</v>
      </c>
      <c r="AM57" s="25" t="e">
        <f t="shared" si="44"/>
        <v>#REF!</v>
      </c>
      <c r="AN57" s="25" t="e">
        <f t="shared" si="45"/>
        <v>#REF!</v>
      </c>
      <c r="AO57" s="25" t="e">
        <f t="shared" si="46"/>
        <v>#REF!</v>
      </c>
      <c r="AP57" s="25" t="e">
        <f t="shared" si="47"/>
        <v>#REF!</v>
      </c>
      <c r="AQ57" s="25" t="e">
        <f t="shared" si="48"/>
        <v>#REF!</v>
      </c>
      <c r="AR57" s="25" t="e">
        <f t="shared" si="49"/>
        <v>#REF!</v>
      </c>
      <c r="AS57" s="25" t="e">
        <f t="shared" si="50"/>
        <v>#REF!</v>
      </c>
      <c r="AT57" s="25" t="e">
        <f t="shared" si="51"/>
        <v>#REF!</v>
      </c>
      <c r="AU57" s="25" t="e">
        <f t="shared" si="52"/>
        <v>#REF!</v>
      </c>
      <c r="AV57" s="25" t="e">
        <f t="shared" si="53"/>
        <v>#REF!</v>
      </c>
      <c r="AW57" s="106" t="e">
        <f t="shared" si="20"/>
        <v>#REF!</v>
      </c>
      <c r="AX57" s="107" t="e">
        <f t="shared" ca="1" si="21"/>
        <v>#REF!</v>
      </c>
      <c r="AY57" s="107" t="e">
        <f t="shared" ca="1" si="22"/>
        <v>#REF!</v>
      </c>
      <c r="AZ57" s="108" t="e">
        <f t="shared" ca="1" si="55"/>
        <v>#REF!</v>
      </c>
      <c r="BA57" s="25">
        <f t="shared" ca="1" si="1"/>
        <v>0</v>
      </c>
      <c r="BB57" s="25" t="e">
        <f t="shared" si="54"/>
        <v>#REF!</v>
      </c>
      <c r="BC57" s="25" t="e">
        <f t="shared" ca="1" si="24"/>
        <v>#REF!</v>
      </c>
      <c r="BD57" s="83" t="e">
        <f>PS!#REF!</f>
        <v>#REF!</v>
      </c>
      <c r="BE57" s="78" t="str">
        <f t="shared" ca="1" si="25"/>
        <v>Lần 0</v>
      </c>
      <c r="BF57" s="109" t="e">
        <f t="shared" ca="1" si="26"/>
        <v>#REF!</v>
      </c>
      <c r="BG57" s="109" t="e">
        <f t="shared" ca="1" si="27"/>
        <v>#REF!</v>
      </c>
      <c r="BH57" s="109" t="e">
        <f t="shared" ca="1" si="28"/>
        <v>#REF!</v>
      </c>
      <c r="BI57" s="109" t="e">
        <f t="shared" ca="1" si="29"/>
        <v>#REF!</v>
      </c>
      <c r="BJ57" s="109" t="e">
        <f t="shared" ca="1" si="30"/>
        <v>#REF!</v>
      </c>
      <c r="BK57" s="109" t="e">
        <f t="shared" ca="1" si="31"/>
        <v>#REF!</v>
      </c>
      <c r="BL57" s="109" t="e">
        <f t="shared" ca="1" si="32"/>
        <v>#REF!</v>
      </c>
      <c r="BM57" s="109" t="e">
        <f t="shared" ca="1" si="33"/>
        <v>#REF!</v>
      </c>
      <c r="BN57" s="109" t="e">
        <f t="shared" ca="1" si="34"/>
        <v>#REF!</v>
      </c>
      <c r="BO57" s="109" t="e">
        <f t="shared" ca="1" si="35"/>
        <v>#REF!</v>
      </c>
      <c r="BP57" s="109" t="e">
        <f t="shared" ca="1" si="36"/>
        <v>#REF!</v>
      </c>
      <c r="BQ57" s="109" t="e">
        <f t="shared" ca="1" si="37"/>
        <v>#REF!</v>
      </c>
      <c r="BR57" s="109" t="e">
        <f t="shared" ca="1" si="38"/>
        <v>#REF!</v>
      </c>
    </row>
    <row r="58" spans="1:70" ht="12.75" x14ac:dyDescent="0.2">
      <c r="A58" s="82" t="e">
        <f>PS!#REF!</f>
        <v>#REF!</v>
      </c>
      <c r="B58" s="83" t="e">
        <f>PS!#REF!</f>
        <v>#REF!</v>
      </c>
      <c r="C58" s="83" t="e">
        <f>PS!#REF!</f>
        <v>#REF!</v>
      </c>
      <c r="D58" s="83" t="e">
        <f>VLOOKUP(B58,CTV!$A$3:$D$1048576,4,0)</f>
        <v>#REF!</v>
      </c>
      <c r="E58" s="83" t="e">
        <f>VLOOKUP(B58,CTV!$A$3:$G$1048576,7,0)</f>
        <v>#REF!</v>
      </c>
      <c r="F58" s="83" t="e">
        <f>IF(ISNA(VLOOKUP(D58,CTV!$A$3:$H$1048576,8,0)),"",VLOOKUP(D58,CTV!$A$3:$H$1048576,8,0))</f>
        <v>#REF!</v>
      </c>
      <c r="G58" s="83" t="e">
        <f>VLOOKUP(B58,CTV!$A$3:$I$1048576,9,0)</f>
        <v>#REF!</v>
      </c>
      <c r="H58" s="83" t="e">
        <f>VLOOKUP(B58,CTV!$A$3:$J$1048576,10,0)</f>
        <v>#REF!</v>
      </c>
      <c r="I58" s="102" t="e">
        <f>PS!#REF!</f>
        <v>#REF!</v>
      </c>
      <c r="J58" s="83" t="e">
        <f>PS!#REF!</f>
        <v>#REF!</v>
      </c>
      <c r="K58" s="103" t="e">
        <f>PS!#REF!</f>
        <v>#REF!</v>
      </c>
      <c r="L58" s="83" t="e">
        <f t="shared" si="3"/>
        <v>#REF!</v>
      </c>
      <c r="M58" s="120" t="e">
        <f>PS!#REF!</f>
        <v>#REF!</v>
      </c>
      <c r="N58" s="83" t="e">
        <f>PS!#REF!</f>
        <v>#REF!</v>
      </c>
      <c r="O58" s="104" t="e">
        <f>PS!#REF!</f>
        <v>#REF!</v>
      </c>
      <c r="P58" s="104" t="e">
        <f t="shared" si="4"/>
        <v>#REF!</v>
      </c>
      <c r="Q58" s="104">
        <v>500000000</v>
      </c>
      <c r="R58" s="170" t="e">
        <f t="shared" si="5"/>
        <v>#REF!</v>
      </c>
      <c r="S58" s="130" t="e">
        <f>VLOOKUP(B58,CTV!$A$3:$K$1048576,11,0)</f>
        <v>#REF!</v>
      </c>
      <c r="T58" s="105" t="e">
        <f>IF(VLOOKUP(B58,CTV!$A$3:$E$1048576,5,0)-R58+S58&lt;0,0,VLOOKUP(B58,CTV!$A$3:$E$1048576,5,0)-R58+S58)</f>
        <v>#REF!</v>
      </c>
      <c r="U58" s="105" t="e">
        <f>IF(VLOOKUP(B58,CTV!$A$3:$F$1048576,6,0)-R58+S58&lt;0,0,VLOOKUP(B58,CTV!$A$3:$F$1048576,6,0)-R58+S58)</f>
        <v>#REF!</v>
      </c>
      <c r="V58" s="70" t="e">
        <f t="shared" si="6"/>
        <v>#REF!</v>
      </c>
      <c r="W58" s="70" t="str">
        <f>IFERROR(IF(AND($H58=1,WORKDAY.INTL($I58,NETWORKDAYS.INTL($I58,EDATE(V58,$E59)-1,1,[1]holiday!$A$2:$A$101),1,[1]holiday!$A$2:$A$101)=$K58),"",IF(AND(IFERROR(IF(IF($K58&lt;EDATE(V58,$E58),$K58,EDATE(V58,$E58))=V58,"",IF($K58&lt;EDATE(V58,$E58),$K58,EDATE(V58,$E58))),"")=$K58,$H58=1),"",IFERROR(IF(IF($K58&lt;EDATE(V58,$E58),$K58,EDATE(V58,$E58))=V58,"",IF($K58&lt;EDATE(V58,$E58),$K58,EDATE(V58,$E58))),""))),"")</f>
        <v/>
      </c>
      <c r="X58" s="70" t="str">
        <f>IFERROR(IF(AND($H58=1,WORKDAY.INTL($I58,NETWORKDAYS.INTL($I58,EDATE(W58,$E59)-1,1,[1]holiday!$A$2:$A$101),1,[1]holiday!$A$2:$A$101)=$K58),"",IF(AND(IFERROR(IF(IF($K58&lt;EDATE(W58,$E58),$K58,EDATE(W58,$E58))=W58,"",IF($K58&lt;EDATE(W58,$E58),$K58,EDATE(W58,$E58))),"")=$K58,$H58=1),"",IFERROR(IF(IF($K58&lt;EDATE(W58,$E58),$K58,EDATE(W58,$E58))=W58,"",IF($K58&lt;EDATE(W58,$E58),$K58,EDATE(W58,$E58))),""))),"")</f>
        <v/>
      </c>
      <c r="Y58" s="70" t="str">
        <f>IFERROR(IF(AND($H58=1,WORKDAY.INTL($I58,NETWORKDAYS.INTL($I58,EDATE(X58,$E59)-1,1,[1]holiday!$A$2:$A$101),1,[1]holiday!$A$2:$A$101)=$K58),"",IF(AND(IFERROR(IF(IF($K58&lt;EDATE(X58,$E58),$K58,EDATE(X58,$E58))=X58,"",IF($K58&lt;EDATE(X58,$E58),$K58,EDATE(X58,$E58))),"")=$K58,$H58=1),"",IFERROR(IF(IF($K58&lt;EDATE(X58,$E58),$K58,EDATE(X58,$E58))=X58,"",IF($K58&lt;EDATE(X58,$E58),$K58,EDATE(X58,$E58))),""))),"")</f>
        <v/>
      </c>
      <c r="Z58" s="70" t="str">
        <f>IFERROR(IF(AND($H58=1,WORKDAY.INTL($I58,NETWORKDAYS.INTL($I58,EDATE(Y58,$E59)-1,1,[1]holiday!$A$2:$A$101),1,[1]holiday!$A$2:$A$101)=$K58),"",IF(AND(IFERROR(IF(IF($K58&lt;EDATE(Y58,$E58),$K58,EDATE(Y58,$E58))=Y58,"",IF($K58&lt;EDATE(Y58,$E58),$K58,EDATE(Y58,$E58))),"")=$K58,$H58=1),"",IFERROR(IF(IF($K58&lt;EDATE(Y58,$E58),$K58,EDATE(Y58,$E58))=Y58,"",IF($K58&lt;EDATE(Y58,$E58),$K58,EDATE(Y58,$E58))),""))),"")</f>
        <v/>
      </c>
      <c r="AA58" s="70" t="str">
        <f>IFERROR(IF(AND($H58=1,WORKDAY.INTL($I58,NETWORKDAYS.INTL($I58,EDATE(Z58,$E59)-1,1,[1]holiday!$A$2:$A$101),1,[1]holiday!$A$2:$A$101)=$K58),"",IF(AND(IFERROR(IF(IF($K58&lt;EDATE(Z58,$E58),$K58,EDATE(Z58,$E58))=Z58,"",IF($K58&lt;EDATE(Z58,$E58),$K58,EDATE(Z58,$E58))),"")=$K58,$H58=1),"",IFERROR(IF(IF($K58&lt;EDATE(Z58,$E58),$K58,EDATE(Z58,$E58))=Z58,"",IF($K58&lt;EDATE(Z58,$E58),$K58,EDATE(Z58,$E58))),""))),"")</f>
        <v/>
      </c>
      <c r="AB58" s="70" t="str">
        <f>IFERROR(IF(AND($H58=1,WORKDAY.INTL($I58,NETWORKDAYS.INTL($I58,EDATE(AA58,$E59)-1,1,[1]holiday!$A$2:$A$101),1,[1]holiday!$A$2:$A$101)=$K58),"",IF(AND(IFERROR(IF(IF($K58&lt;EDATE(AA58,$E58),$K58,EDATE(AA58,$E58))=AA58,"",IF($K58&lt;EDATE(AA58,$E58),$K58,EDATE(AA58,$E58))),"")=$K58,$H58=1),"",IFERROR(IF(IF($K58&lt;EDATE(AA58,$E58),$K58,EDATE(AA58,$E58))=AA58,"",IF($K58&lt;EDATE(AA58,$E58),$K58,EDATE(AA58,$E58))),""))),"")</f>
        <v/>
      </c>
      <c r="AC58" s="70" t="str">
        <f>IFERROR(IF(AND($H58=1,WORKDAY.INTL($I58,NETWORKDAYS.INTL($I58,EDATE(AB58,$E59)-1,1,[1]holiday!$A$2:$A$101),1,[1]holiday!$A$2:$A$101)=$K58),"",IF(AND(IFERROR(IF(IF($K58&lt;EDATE(AB58,$E58),$K58,EDATE(AB58,$E58))=AB58,"",IF($K58&lt;EDATE(AB58,$E58),$K58,EDATE(AB58,$E58))),"")=$K58,$H58=1),"",IFERROR(IF(IF($K58&lt;EDATE(AB58,$E58),$K58,EDATE(AB58,$E58))=AB58,"",IF($K58&lt;EDATE(AB58,$E58),$K58,EDATE(AB58,$E58))),""))),"")</f>
        <v/>
      </c>
      <c r="AD58" s="70" t="str">
        <f>IFERROR(IF(AND($H58=1,WORKDAY.INTL($I58,NETWORKDAYS.INTL($I58,EDATE(AC58,$E59)-1,1,[1]holiday!$A$2:$A$101),1,[1]holiday!$A$2:$A$101)=$K58),"",IF(AND(IFERROR(IF(IF($K58&lt;EDATE(AC58,$E58),$K58,EDATE(AC58,$E58))=AC58,"",IF($K58&lt;EDATE(AC58,$E58),$K58,EDATE(AC58,$E58))),"")=$K58,$H58=1),"",IFERROR(IF(IF($K58&lt;EDATE(AC58,$E58),$K58,EDATE(AC58,$E58))=AC58,"",IF($K58&lt;EDATE(AC58,$E58),$K58,EDATE(AC58,$E58))),""))),"")</f>
        <v/>
      </c>
      <c r="AE58" s="70" t="str">
        <f>IFERROR(IF(AND($H58=1,WORKDAY.INTL($I58,NETWORKDAYS.INTL($I58,EDATE(AD58,$E59)-1,1,[1]holiday!$A$2:$A$101),1,[1]holiday!$A$2:$A$101)=$K58),"",IF(AND(IFERROR(IF(IF($K58&lt;EDATE(AD58,$E58),$K58,EDATE(AD58,$E58))=AD58,"",IF($K58&lt;EDATE(AD58,$E58),$K58,EDATE(AD58,$E58))),"")=$K58,$H58=1),"",IFERROR(IF(IF($K58&lt;EDATE(AD58,$E58),$K58,EDATE(AD58,$E58))=AD58,"",IF($K58&lt;EDATE(AD58,$E58),$K58,EDATE(AD58,$E58))),""))),"")</f>
        <v/>
      </c>
      <c r="AF58" s="70" t="str">
        <f>IFERROR(IF(AND($H58=1,WORKDAY.INTL($I58,NETWORKDAYS.INTL($I58,EDATE(AE58,$E59)-1,1,[1]holiday!$A$2:$A$101),1,[1]holiday!$A$2:$A$101)=$K58),"",IF(AND(IFERROR(IF(IF($K58&lt;EDATE(AE58,$E58),$K58,EDATE(AE58,$E58))=AE58,"",IF($K58&lt;EDATE(AE58,$E58),$K58,EDATE(AE58,$E58))),"")=$K58,$H58=1),"",IFERROR(IF(IF($K58&lt;EDATE(AE58,$E58),$K58,EDATE(AE58,$E58))=AE58,"",IF($K58&lt;EDATE(AE58,$E58),$K58,EDATE(AE58,$E58))),""))),"")</f>
        <v/>
      </c>
      <c r="AG58" s="70" t="str">
        <f>IFERROR(IF(AND($H58=1,WORKDAY.INTL($I58,NETWORKDAYS.INTL($I58,EDATE(AF58,$E59)-1,1,[1]holiday!$A$2:$A$101),1,[1]holiday!$A$2:$A$101)=$K58),"",IF(AND(IFERROR(IF(IF($K58&lt;EDATE(AF58,$E58),$K58,EDATE(AF58,$E58))=AF58,"",IF($K58&lt;EDATE(AF58,$E58),$K58,EDATE(AF58,$E58))),"")=$K58,$H58=1),"",IFERROR(IF(IF($K58&lt;EDATE(AF58,$E58),$K58,EDATE(AF58,$E58))=AF58,"",IF($K58&lt;EDATE(AF58,$E58),$K58,EDATE(AF58,$E58))),""))),"")</f>
        <v/>
      </c>
      <c r="AH58" s="70" t="str">
        <f>IFERROR(IF(AND($H58=1,WORKDAY.INTL($I58,NETWORKDAYS.INTL($I58,EDATE(AG58,$E59)-1,1,[1]holiday!$A$2:$A$101),1,[1]holiday!$A$2:$A$101)=$K58),"",IF(AND(IFERROR(IF(IF($K58&lt;EDATE(AG58,$E58),$K58,EDATE(AG58,$E58))=AG58,"",IF($K58&lt;EDATE(AG58,$E58),$K58,EDATE(AG58,$E58))),"")=$K58,$H58=1),"",IFERROR(IF(IF($K58&lt;EDATE(AG58,$E58),$K58,EDATE(AG58,$E58))=AG58,"",IF($K58&lt;EDATE(AG58,$E58),$K58,EDATE(AG58,$E58))),""))),"")</f>
        <v/>
      </c>
      <c r="AI58" s="70"/>
      <c r="AJ58" s="25" t="e">
        <f t="shared" si="41"/>
        <v>#REF!</v>
      </c>
      <c r="AK58" s="25" t="e">
        <f t="shared" si="42"/>
        <v>#REF!</v>
      </c>
      <c r="AL58" s="25" t="e">
        <f t="shared" si="43"/>
        <v>#REF!</v>
      </c>
      <c r="AM58" s="25" t="e">
        <f t="shared" si="44"/>
        <v>#REF!</v>
      </c>
      <c r="AN58" s="25" t="e">
        <f t="shared" si="45"/>
        <v>#REF!</v>
      </c>
      <c r="AO58" s="25" t="e">
        <f t="shared" si="46"/>
        <v>#REF!</v>
      </c>
      <c r="AP58" s="25" t="e">
        <f t="shared" si="47"/>
        <v>#REF!</v>
      </c>
      <c r="AQ58" s="25" t="e">
        <f t="shared" si="48"/>
        <v>#REF!</v>
      </c>
      <c r="AR58" s="25" t="e">
        <f t="shared" si="49"/>
        <v>#REF!</v>
      </c>
      <c r="AS58" s="25" t="e">
        <f t="shared" si="50"/>
        <v>#REF!</v>
      </c>
      <c r="AT58" s="25" t="e">
        <f t="shared" si="51"/>
        <v>#REF!</v>
      </c>
      <c r="AU58" s="25" t="e">
        <f t="shared" si="52"/>
        <v>#REF!</v>
      </c>
      <c r="AV58" s="25" t="e">
        <f t="shared" si="53"/>
        <v>#REF!</v>
      </c>
      <c r="AW58" s="106" t="e">
        <f t="shared" si="20"/>
        <v>#REF!</v>
      </c>
      <c r="AX58" s="107" t="e">
        <f t="shared" ca="1" si="21"/>
        <v>#REF!</v>
      </c>
      <c r="AY58" s="107" t="e">
        <f t="shared" ca="1" si="22"/>
        <v>#REF!</v>
      </c>
      <c r="AZ58" s="108" t="e">
        <f t="shared" ca="1" si="55"/>
        <v>#REF!</v>
      </c>
      <c r="BA58" s="25">
        <f t="shared" ca="1" si="1"/>
        <v>0</v>
      </c>
      <c r="BB58" s="25" t="e">
        <f t="shared" si="54"/>
        <v>#REF!</v>
      </c>
      <c r="BC58" s="25" t="e">
        <f t="shared" ca="1" si="24"/>
        <v>#REF!</v>
      </c>
      <c r="BD58" s="83" t="e">
        <f>PS!#REF!</f>
        <v>#REF!</v>
      </c>
      <c r="BE58" s="78" t="str">
        <f t="shared" ca="1" si="25"/>
        <v>Lần 0</v>
      </c>
      <c r="BF58" s="109" t="e">
        <f t="shared" ca="1" si="26"/>
        <v>#REF!</v>
      </c>
      <c r="BG58" s="109" t="e">
        <f t="shared" ca="1" si="27"/>
        <v>#REF!</v>
      </c>
      <c r="BH58" s="109" t="e">
        <f t="shared" ca="1" si="28"/>
        <v>#REF!</v>
      </c>
      <c r="BI58" s="109" t="e">
        <f t="shared" ca="1" si="29"/>
        <v>#REF!</v>
      </c>
      <c r="BJ58" s="109" t="e">
        <f t="shared" ca="1" si="30"/>
        <v>#REF!</v>
      </c>
      <c r="BK58" s="109" t="e">
        <f t="shared" ca="1" si="31"/>
        <v>#REF!</v>
      </c>
      <c r="BL58" s="109" t="e">
        <f t="shared" ca="1" si="32"/>
        <v>#REF!</v>
      </c>
      <c r="BM58" s="109" t="e">
        <f t="shared" ca="1" si="33"/>
        <v>#REF!</v>
      </c>
      <c r="BN58" s="109" t="e">
        <f t="shared" ca="1" si="34"/>
        <v>#REF!</v>
      </c>
      <c r="BO58" s="109" t="e">
        <f t="shared" ca="1" si="35"/>
        <v>#REF!</v>
      </c>
      <c r="BP58" s="109" t="e">
        <f t="shared" ca="1" si="36"/>
        <v>#REF!</v>
      </c>
      <c r="BQ58" s="109" t="e">
        <f t="shared" ca="1" si="37"/>
        <v>#REF!</v>
      </c>
      <c r="BR58" s="109" t="e">
        <f t="shared" ca="1" si="38"/>
        <v>#REF!</v>
      </c>
    </row>
    <row r="59" spans="1:70" ht="12.75" x14ac:dyDescent="0.2">
      <c r="A59" s="82" t="e">
        <f>PS!#REF!</f>
        <v>#REF!</v>
      </c>
      <c r="B59" s="83" t="e">
        <f>PS!#REF!</f>
        <v>#REF!</v>
      </c>
      <c r="C59" s="83" t="e">
        <f>PS!#REF!</f>
        <v>#REF!</v>
      </c>
      <c r="D59" s="83" t="e">
        <f>VLOOKUP(B59,CTV!$A$3:$D$1048576,4,0)</f>
        <v>#REF!</v>
      </c>
      <c r="E59" s="83" t="e">
        <f>VLOOKUP(B59,CTV!$A$3:$G$1048576,7,0)</f>
        <v>#REF!</v>
      </c>
      <c r="F59" s="83" t="e">
        <f>IF(ISNA(VLOOKUP(D59,CTV!$A$3:$H$1048576,8,0)),"",VLOOKUP(D59,CTV!$A$3:$H$1048576,8,0))</f>
        <v>#REF!</v>
      </c>
      <c r="G59" s="83" t="e">
        <f>VLOOKUP(B59,CTV!$A$3:$I$1048576,9,0)</f>
        <v>#REF!</v>
      </c>
      <c r="H59" s="83" t="e">
        <f>VLOOKUP(B59,CTV!$A$3:$J$1048576,10,0)</f>
        <v>#REF!</v>
      </c>
      <c r="I59" s="102" t="e">
        <f>PS!#REF!</f>
        <v>#REF!</v>
      </c>
      <c r="J59" s="83" t="e">
        <f>PS!#REF!</f>
        <v>#REF!</v>
      </c>
      <c r="K59" s="103" t="e">
        <f>PS!#REF!</f>
        <v>#REF!</v>
      </c>
      <c r="L59" s="83" t="e">
        <f t="shared" si="3"/>
        <v>#REF!</v>
      </c>
      <c r="M59" s="120" t="e">
        <f>PS!#REF!</f>
        <v>#REF!</v>
      </c>
      <c r="N59" s="83" t="e">
        <f>PS!#REF!</f>
        <v>#REF!</v>
      </c>
      <c r="O59" s="104" t="e">
        <f>PS!#REF!</f>
        <v>#REF!</v>
      </c>
      <c r="P59" s="104" t="e">
        <f t="shared" si="4"/>
        <v>#REF!</v>
      </c>
      <c r="Q59" s="104">
        <v>0</v>
      </c>
      <c r="R59" s="170" t="e">
        <f t="shared" si="5"/>
        <v>#REF!</v>
      </c>
      <c r="S59" s="130" t="e">
        <f>VLOOKUP(B59,CTV!$A$3:$K$1048576,11,0)</f>
        <v>#REF!</v>
      </c>
      <c r="T59" s="105" t="e">
        <f>IF(VLOOKUP(B59,CTV!$A$3:$E$1048576,5,0)-R59+S59&lt;0,0,VLOOKUP(B59,CTV!$A$3:$E$1048576,5,0)-R59+S59)</f>
        <v>#REF!</v>
      </c>
      <c r="U59" s="105" t="e">
        <f>IF(VLOOKUP(B59,CTV!$A$3:$F$1048576,6,0)-R59+S59&lt;0,0,VLOOKUP(B59,CTV!$A$3:$F$1048576,6,0)-R59+S59)</f>
        <v>#REF!</v>
      </c>
      <c r="V59" s="70" t="e">
        <f t="shared" si="6"/>
        <v>#REF!</v>
      </c>
      <c r="W59" s="70" t="str">
        <f>IFERROR(IF(AND($H59=1,WORKDAY.INTL($I59,NETWORKDAYS.INTL($I59,EDATE(V59,$E60)-1,1,[1]holiday!$A$2:$A$101),1,[1]holiday!$A$2:$A$101)=$K59),"",IF(AND(IFERROR(IF(IF($K59&lt;EDATE(V59,$E59),$K59,EDATE(V59,$E59))=V59,"",IF($K59&lt;EDATE(V59,$E59),$K59,EDATE(V59,$E59))),"")=$K59,$H59=1),"",IFERROR(IF(IF($K59&lt;EDATE(V59,$E59),$K59,EDATE(V59,$E59))=V59,"",IF($K59&lt;EDATE(V59,$E59),$K59,EDATE(V59,$E59))),""))),"")</f>
        <v/>
      </c>
      <c r="X59" s="70" t="str">
        <f>IFERROR(IF(AND($H59=1,WORKDAY.INTL($I59,NETWORKDAYS.INTL($I59,EDATE(W59,$E60)-1,1,[1]holiday!$A$2:$A$101),1,[1]holiday!$A$2:$A$101)=$K59),"",IF(AND(IFERROR(IF(IF($K59&lt;EDATE(W59,$E59),$K59,EDATE(W59,$E59))=W59,"",IF($K59&lt;EDATE(W59,$E59),$K59,EDATE(W59,$E59))),"")=$K59,$H59=1),"",IFERROR(IF(IF($K59&lt;EDATE(W59,$E59),$K59,EDATE(W59,$E59))=W59,"",IF($K59&lt;EDATE(W59,$E59),$K59,EDATE(W59,$E59))),""))),"")</f>
        <v/>
      </c>
      <c r="Y59" s="70" t="str">
        <f>IFERROR(IF(AND($H59=1,WORKDAY.INTL($I59,NETWORKDAYS.INTL($I59,EDATE(X59,$E60)-1,1,[1]holiday!$A$2:$A$101),1,[1]holiday!$A$2:$A$101)=$K59),"",IF(AND(IFERROR(IF(IF($K59&lt;EDATE(X59,$E59),$K59,EDATE(X59,$E59))=X59,"",IF($K59&lt;EDATE(X59,$E59),$K59,EDATE(X59,$E59))),"")=$K59,$H59=1),"",IFERROR(IF(IF($K59&lt;EDATE(X59,$E59),$K59,EDATE(X59,$E59))=X59,"",IF($K59&lt;EDATE(X59,$E59),$K59,EDATE(X59,$E59))),""))),"")</f>
        <v/>
      </c>
      <c r="Z59" s="70" t="str">
        <f>IFERROR(IF(AND($H59=1,WORKDAY.INTL($I59,NETWORKDAYS.INTL($I59,EDATE(Y59,$E60)-1,1,[1]holiday!$A$2:$A$101),1,[1]holiday!$A$2:$A$101)=$K59),"",IF(AND(IFERROR(IF(IF($K59&lt;EDATE(Y59,$E59),$K59,EDATE(Y59,$E59))=Y59,"",IF($K59&lt;EDATE(Y59,$E59),$K59,EDATE(Y59,$E59))),"")=$K59,$H59=1),"",IFERROR(IF(IF($K59&lt;EDATE(Y59,$E59),$K59,EDATE(Y59,$E59))=Y59,"",IF($K59&lt;EDATE(Y59,$E59),$K59,EDATE(Y59,$E59))),""))),"")</f>
        <v/>
      </c>
      <c r="AA59" s="70" t="str">
        <f>IFERROR(IF(AND($H59=1,WORKDAY.INTL($I59,NETWORKDAYS.INTL($I59,EDATE(Z59,$E60)-1,1,[1]holiday!$A$2:$A$101),1,[1]holiday!$A$2:$A$101)=$K59),"",IF(AND(IFERROR(IF(IF($K59&lt;EDATE(Z59,$E59),$K59,EDATE(Z59,$E59))=Z59,"",IF($K59&lt;EDATE(Z59,$E59),$K59,EDATE(Z59,$E59))),"")=$K59,$H59=1),"",IFERROR(IF(IF($K59&lt;EDATE(Z59,$E59),$K59,EDATE(Z59,$E59))=Z59,"",IF($K59&lt;EDATE(Z59,$E59),$K59,EDATE(Z59,$E59))),""))),"")</f>
        <v/>
      </c>
      <c r="AB59" s="70" t="str">
        <f>IFERROR(IF(AND($H59=1,WORKDAY.INTL($I59,NETWORKDAYS.INTL($I59,EDATE(AA59,$E60)-1,1,[1]holiday!$A$2:$A$101),1,[1]holiday!$A$2:$A$101)=$K59),"",IF(AND(IFERROR(IF(IF($K59&lt;EDATE(AA59,$E59),$K59,EDATE(AA59,$E59))=AA59,"",IF($K59&lt;EDATE(AA59,$E59),$K59,EDATE(AA59,$E59))),"")=$K59,$H59=1),"",IFERROR(IF(IF($K59&lt;EDATE(AA59,$E59),$K59,EDATE(AA59,$E59))=AA59,"",IF($K59&lt;EDATE(AA59,$E59),$K59,EDATE(AA59,$E59))),""))),"")</f>
        <v/>
      </c>
      <c r="AC59" s="70" t="str">
        <f>IFERROR(IF(AND($H59=1,WORKDAY.INTL($I59,NETWORKDAYS.INTL($I59,EDATE(AB59,$E60)-1,1,[1]holiday!$A$2:$A$101),1,[1]holiday!$A$2:$A$101)=$K59),"",IF(AND(IFERROR(IF(IF($K59&lt;EDATE(AB59,$E59),$K59,EDATE(AB59,$E59))=AB59,"",IF($K59&lt;EDATE(AB59,$E59),$K59,EDATE(AB59,$E59))),"")=$K59,$H59=1),"",IFERROR(IF(IF($K59&lt;EDATE(AB59,$E59),$K59,EDATE(AB59,$E59))=AB59,"",IF($K59&lt;EDATE(AB59,$E59),$K59,EDATE(AB59,$E59))),""))),"")</f>
        <v/>
      </c>
      <c r="AD59" s="70" t="str">
        <f>IFERROR(IF(AND($H59=1,WORKDAY.INTL($I59,NETWORKDAYS.INTL($I59,EDATE(AC59,$E60)-1,1,[1]holiday!$A$2:$A$101),1,[1]holiday!$A$2:$A$101)=$K59),"",IF(AND(IFERROR(IF(IF($K59&lt;EDATE(AC59,$E59),$K59,EDATE(AC59,$E59))=AC59,"",IF($K59&lt;EDATE(AC59,$E59),$K59,EDATE(AC59,$E59))),"")=$K59,$H59=1),"",IFERROR(IF(IF($K59&lt;EDATE(AC59,$E59),$K59,EDATE(AC59,$E59))=AC59,"",IF($K59&lt;EDATE(AC59,$E59),$K59,EDATE(AC59,$E59))),""))),"")</f>
        <v/>
      </c>
      <c r="AE59" s="70" t="str">
        <f>IFERROR(IF(AND($H59=1,WORKDAY.INTL($I59,NETWORKDAYS.INTL($I59,EDATE(AD59,$E60)-1,1,[1]holiday!$A$2:$A$101),1,[1]holiday!$A$2:$A$101)=$K59),"",IF(AND(IFERROR(IF(IF($K59&lt;EDATE(AD59,$E59),$K59,EDATE(AD59,$E59))=AD59,"",IF($K59&lt;EDATE(AD59,$E59),$K59,EDATE(AD59,$E59))),"")=$K59,$H59=1),"",IFERROR(IF(IF($K59&lt;EDATE(AD59,$E59),$K59,EDATE(AD59,$E59))=AD59,"",IF($K59&lt;EDATE(AD59,$E59),$K59,EDATE(AD59,$E59))),""))),"")</f>
        <v/>
      </c>
      <c r="AF59" s="70" t="str">
        <f>IFERROR(IF(AND($H59=1,WORKDAY.INTL($I59,NETWORKDAYS.INTL($I59,EDATE(AE59,$E60)-1,1,[1]holiday!$A$2:$A$101),1,[1]holiday!$A$2:$A$101)=$K59),"",IF(AND(IFERROR(IF(IF($K59&lt;EDATE(AE59,$E59),$K59,EDATE(AE59,$E59))=AE59,"",IF($K59&lt;EDATE(AE59,$E59),$K59,EDATE(AE59,$E59))),"")=$K59,$H59=1),"",IFERROR(IF(IF($K59&lt;EDATE(AE59,$E59),$K59,EDATE(AE59,$E59))=AE59,"",IF($K59&lt;EDATE(AE59,$E59),$K59,EDATE(AE59,$E59))),""))),"")</f>
        <v/>
      </c>
      <c r="AG59" s="70" t="str">
        <f>IFERROR(IF(AND($H59=1,WORKDAY.INTL($I59,NETWORKDAYS.INTL($I59,EDATE(AF59,$E60)-1,1,[1]holiday!$A$2:$A$101),1,[1]holiday!$A$2:$A$101)=$K59),"",IF(AND(IFERROR(IF(IF($K59&lt;EDATE(AF59,$E59),$K59,EDATE(AF59,$E59))=AF59,"",IF($K59&lt;EDATE(AF59,$E59),$K59,EDATE(AF59,$E59))),"")=$K59,$H59=1),"",IFERROR(IF(IF($K59&lt;EDATE(AF59,$E59),$K59,EDATE(AF59,$E59))=AF59,"",IF($K59&lt;EDATE(AF59,$E59),$K59,EDATE(AF59,$E59))),""))),"")</f>
        <v/>
      </c>
      <c r="AH59" s="70" t="str">
        <f>IFERROR(IF(AND($H59=1,WORKDAY.INTL($I59,NETWORKDAYS.INTL($I59,EDATE(AG59,$E60)-1,1,[1]holiday!$A$2:$A$101),1,[1]holiday!$A$2:$A$101)=$K59),"",IF(AND(IFERROR(IF(IF($K59&lt;EDATE(AG59,$E59),$K59,EDATE(AG59,$E59))=AG59,"",IF($K59&lt;EDATE(AG59,$E59),$K59,EDATE(AG59,$E59))),"")=$K59,$H59=1),"",IFERROR(IF(IF($K59&lt;EDATE(AG59,$E59),$K59,EDATE(AG59,$E59))=AG59,"",IF($K59&lt;EDATE(AG59,$E59),$K59,EDATE(AG59,$E59))),""))),"")</f>
        <v/>
      </c>
      <c r="AI59" s="70"/>
      <c r="AJ59" s="25" t="e">
        <f t="shared" si="41"/>
        <v>#REF!</v>
      </c>
      <c r="AK59" s="25" t="e">
        <f t="shared" si="42"/>
        <v>#REF!</v>
      </c>
      <c r="AL59" s="25" t="e">
        <f t="shared" si="43"/>
        <v>#REF!</v>
      </c>
      <c r="AM59" s="25" t="e">
        <f t="shared" si="44"/>
        <v>#REF!</v>
      </c>
      <c r="AN59" s="25" t="e">
        <f t="shared" si="45"/>
        <v>#REF!</v>
      </c>
      <c r="AO59" s="25" t="e">
        <f t="shared" si="46"/>
        <v>#REF!</v>
      </c>
      <c r="AP59" s="25" t="e">
        <f t="shared" si="47"/>
        <v>#REF!</v>
      </c>
      <c r="AQ59" s="25" t="e">
        <f t="shared" si="48"/>
        <v>#REF!</v>
      </c>
      <c r="AR59" s="25" t="e">
        <f t="shared" si="49"/>
        <v>#REF!</v>
      </c>
      <c r="AS59" s="25" t="e">
        <f t="shared" si="50"/>
        <v>#REF!</v>
      </c>
      <c r="AT59" s="25" t="e">
        <f t="shared" si="51"/>
        <v>#REF!</v>
      </c>
      <c r="AU59" s="25" t="e">
        <f t="shared" si="52"/>
        <v>#REF!</v>
      </c>
      <c r="AV59" s="25" t="e">
        <f t="shared" si="53"/>
        <v>#REF!</v>
      </c>
      <c r="AW59" s="106" t="e">
        <f t="shared" si="20"/>
        <v>#REF!</v>
      </c>
      <c r="AX59" s="107" t="e">
        <f t="shared" ca="1" si="21"/>
        <v>#REF!</v>
      </c>
      <c r="AY59" s="107" t="e">
        <f t="shared" ca="1" si="22"/>
        <v>#REF!</v>
      </c>
      <c r="AZ59" s="108" t="e">
        <f t="shared" ca="1" si="55"/>
        <v>#REF!</v>
      </c>
      <c r="BA59" s="25">
        <f t="shared" ca="1" si="1"/>
        <v>0</v>
      </c>
      <c r="BB59" s="25" t="e">
        <f t="shared" si="54"/>
        <v>#REF!</v>
      </c>
      <c r="BC59" s="25" t="e">
        <f t="shared" ca="1" si="24"/>
        <v>#REF!</v>
      </c>
      <c r="BD59" s="83" t="e">
        <f>PS!#REF!</f>
        <v>#REF!</v>
      </c>
      <c r="BE59" s="78" t="str">
        <f t="shared" ca="1" si="25"/>
        <v>Lần 0</v>
      </c>
      <c r="BF59" s="109" t="e">
        <f t="shared" ca="1" si="26"/>
        <v>#REF!</v>
      </c>
      <c r="BG59" s="109" t="e">
        <f t="shared" ca="1" si="27"/>
        <v>#REF!</v>
      </c>
      <c r="BH59" s="109" t="e">
        <f t="shared" ca="1" si="28"/>
        <v>#REF!</v>
      </c>
      <c r="BI59" s="109" t="e">
        <f t="shared" ca="1" si="29"/>
        <v>#REF!</v>
      </c>
      <c r="BJ59" s="109" t="e">
        <f t="shared" ca="1" si="30"/>
        <v>#REF!</v>
      </c>
      <c r="BK59" s="109" t="e">
        <f t="shared" ca="1" si="31"/>
        <v>#REF!</v>
      </c>
      <c r="BL59" s="109" t="e">
        <f t="shared" ca="1" si="32"/>
        <v>#REF!</v>
      </c>
      <c r="BM59" s="109" t="e">
        <f t="shared" ca="1" si="33"/>
        <v>#REF!</v>
      </c>
      <c r="BN59" s="109" t="e">
        <f t="shared" ca="1" si="34"/>
        <v>#REF!</v>
      </c>
      <c r="BO59" s="109" t="e">
        <f t="shared" ca="1" si="35"/>
        <v>#REF!</v>
      </c>
      <c r="BP59" s="109" t="e">
        <f t="shared" ca="1" si="36"/>
        <v>#REF!</v>
      </c>
      <c r="BQ59" s="109" t="e">
        <f t="shared" ca="1" si="37"/>
        <v>#REF!</v>
      </c>
      <c r="BR59" s="109" t="e">
        <f t="shared" ca="1" si="38"/>
        <v>#REF!</v>
      </c>
    </row>
    <row r="60" spans="1:70" ht="12.75" x14ac:dyDescent="0.2">
      <c r="A60" s="82" t="e">
        <f>PS!#REF!</f>
        <v>#REF!</v>
      </c>
      <c r="B60" s="83" t="e">
        <f>PS!#REF!</f>
        <v>#REF!</v>
      </c>
      <c r="C60" s="83" t="e">
        <f>PS!#REF!</f>
        <v>#REF!</v>
      </c>
      <c r="D60" s="83" t="e">
        <f>VLOOKUP(B60,CTV!$A$3:$D$1048576,4,0)</f>
        <v>#REF!</v>
      </c>
      <c r="E60" s="83" t="e">
        <f>VLOOKUP(B60,CTV!$A$3:$G$1048576,7,0)</f>
        <v>#REF!</v>
      </c>
      <c r="F60" s="83" t="e">
        <f>IF(ISNA(VLOOKUP(D60,CTV!$A$3:$H$1048576,8,0)),"",VLOOKUP(D60,CTV!$A$3:$H$1048576,8,0))</f>
        <v>#REF!</v>
      </c>
      <c r="G60" s="83" t="e">
        <f>VLOOKUP(B60,CTV!$A$3:$I$1048576,9,0)</f>
        <v>#REF!</v>
      </c>
      <c r="H60" s="83" t="e">
        <f>VLOOKUP(B60,CTV!$A$3:$J$1048576,10,0)</f>
        <v>#REF!</v>
      </c>
      <c r="I60" s="102" t="e">
        <f>PS!#REF!</f>
        <v>#REF!</v>
      </c>
      <c r="J60" s="83" t="e">
        <f>PS!#REF!</f>
        <v>#REF!</v>
      </c>
      <c r="K60" s="103" t="e">
        <f>PS!#REF!</f>
        <v>#REF!</v>
      </c>
      <c r="L60" s="83" t="e">
        <f t="shared" si="3"/>
        <v>#REF!</v>
      </c>
      <c r="M60" s="120" t="e">
        <f>PS!#REF!</f>
        <v>#REF!</v>
      </c>
      <c r="N60" s="83" t="e">
        <f>PS!#REF!</f>
        <v>#REF!</v>
      </c>
      <c r="O60" s="104" t="e">
        <f>PS!#REF!</f>
        <v>#REF!</v>
      </c>
      <c r="P60" s="104" t="e">
        <f t="shared" si="4"/>
        <v>#REF!</v>
      </c>
      <c r="Q60" s="104">
        <v>0</v>
      </c>
      <c r="R60" s="170" t="e">
        <f t="shared" si="5"/>
        <v>#REF!</v>
      </c>
      <c r="S60" s="130" t="e">
        <f>VLOOKUP(B60,CTV!$A$3:$K$1048576,11,0)</f>
        <v>#REF!</v>
      </c>
      <c r="T60" s="105" t="e">
        <f>IF(VLOOKUP(B60,CTV!$A$3:$E$1048576,5,0)-R60+S60&lt;0,0,VLOOKUP(B60,CTV!$A$3:$E$1048576,5,0)-R60+S60)</f>
        <v>#REF!</v>
      </c>
      <c r="U60" s="105" t="e">
        <f>IF(VLOOKUP(B60,CTV!$A$3:$F$1048576,6,0)-R60+S60&lt;0,0,VLOOKUP(B60,CTV!$A$3:$F$1048576,6,0)-R60+S60)</f>
        <v>#REF!</v>
      </c>
      <c r="V60" s="70" t="e">
        <f t="shared" si="6"/>
        <v>#REF!</v>
      </c>
      <c r="W60" s="70" t="str">
        <f>IFERROR(IF(AND($H60=1,WORKDAY.INTL($I60,NETWORKDAYS.INTL($I60,EDATE(V60,$E61)-1,1,[1]holiday!$A$2:$A$101),1,[1]holiday!$A$2:$A$101)=$K60),"",IF(AND(IFERROR(IF(IF($K60&lt;EDATE(V60,$E60),$K60,EDATE(V60,$E60))=V60,"",IF($K60&lt;EDATE(V60,$E60),$K60,EDATE(V60,$E60))),"")=$K60,$H60=1),"",IFERROR(IF(IF($K60&lt;EDATE(V60,$E60),$K60,EDATE(V60,$E60))=V60,"",IF($K60&lt;EDATE(V60,$E60),$K60,EDATE(V60,$E60))),""))),"")</f>
        <v/>
      </c>
      <c r="X60" s="70" t="str">
        <f>IFERROR(IF(AND($H60=1,WORKDAY.INTL($I60,NETWORKDAYS.INTL($I60,EDATE(W60,$E61)-1,1,[1]holiday!$A$2:$A$101),1,[1]holiday!$A$2:$A$101)=$K60),"",IF(AND(IFERROR(IF(IF($K60&lt;EDATE(W60,$E60),$K60,EDATE(W60,$E60))=W60,"",IF($K60&lt;EDATE(W60,$E60),$K60,EDATE(W60,$E60))),"")=$K60,$H60=1),"",IFERROR(IF(IF($K60&lt;EDATE(W60,$E60),$K60,EDATE(W60,$E60))=W60,"",IF($K60&lt;EDATE(W60,$E60),$K60,EDATE(W60,$E60))),""))),"")</f>
        <v/>
      </c>
      <c r="Y60" s="70" t="str">
        <f>IFERROR(IF(AND($H60=1,WORKDAY.INTL($I60,NETWORKDAYS.INTL($I60,EDATE(X60,$E61)-1,1,[1]holiday!$A$2:$A$101),1,[1]holiday!$A$2:$A$101)=$K60),"",IF(AND(IFERROR(IF(IF($K60&lt;EDATE(X60,$E60),$K60,EDATE(X60,$E60))=X60,"",IF($K60&lt;EDATE(X60,$E60),$K60,EDATE(X60,$E60))),"")=$K60,$H60=1),"",IFERROR(IF(IF($K60&lt;EDATE(X60,$E60),$K60,EDATE(X60,$E60))=X60,"",IF($K60&lt;EDATE(X60,$E60),$K60,EDATE(X60,$E60))),""))),"")</f>
        <v/>
      </c>
      <c r="Z60" s="70" t="str">
        <f>IFERROR(IF(AND($H60=1,WORKDAY.INTL($I60,NETWORKDAYS.INTL($I60,EDATE(Y60,$E61)-1,1,[1]holiday!$A$2:$A$101),1,[1]holiday!$A$2:$A$101)=$K60),"",IF(AND(IFERROR(IF(IF($K60&lt;EDATE(Y60,$E60),$K60,EDATE(Y60,$E60))=Y60,"",IF($K60&lt;EDATE(Y60,$E60),$K60,EDATE(Y60,$E60))),"")=$K60,$H60=1),"",IFERROR(IF(IF($K60&lt;EDATE(Y60,$E60),$K60,EDATE(Y60,$E60))=Y60,"",IF($K60&lt;EDATE(Y60,$E60),$K60,EDATE(Y60,$E60))),""))),"")</f>
        <v/>
      </c>
      <c r="AA60" s="70" t="str">
        <f>IFERROR(IF(AND($H60=1,WORKDAY.INTL($I60,NETWORKDAYS.INTL($I60,EDATE(Z60,$E61)-1,1,[1]holiday!$A$2:$A$101),1,[1]holiday!$A$2:$A$101)=$K60),"",IF(AND(IFERROR(IF(IF($K60&lt;EDATE(Z60,$E60),$K60,EDATE(Z60,$E60))=Z60,"",IF($K60&lt;EDATE(Z60,$E60),$K60,EDATE(Z60,$E60))),"")=$K60,$H60=1),"",IFERROR(IF(IF($K60&lt;EDATE(Z60,$E60),$K60,EDATE(Z60,$E60))=Z60,"",IF($K60&lt;EDATE(Z60,$E60),$K60,EDATE(Z60,$E60))),""))),"")</f>
        <v/>
      </c>
      <c r="AB60" s="70" t="str">
        <f>IFERROR(IF(AND($H60=1,WORKDAY.INTL($I60,NETWORKDAYS.INTL($I60,EDATE(AA60,$E61)-1,1,[1]holiday!$A$2:$A$101),1,[1]holiday!$A$2:$A$101)=$K60),"",IF(AND(IFERROR(IF(IF($K60&lt;EDATE(AA60,$E60),$K60,EDATE(AA60,$E60))=AA60,"",IF($K60&lt;EDATE(AA60,$E60),$K60,EDATE(AA60,$E60))),"")=$K60,$H60=1),"",IFERROR(IF(IF($K60&lt;EDATE(AA60,$E60),$K60,EDATE(AA60,$E60))=AA60,"",IF($K60&lt;EDATE(AA60,$E60),$K60,EDATE(AA60,$E60))),""))),"")</f>
        <v/>
      </c>
      <c r="AC60" s="70" t="str">
        <f>IFERROR(IF(AND($H60=1,WORKDAY.INTL($I60,NETWORKDAYS.INTL($I60,EDATE(AB60,$E61)-1,1,[1]holiday!$A$2:$A$101),1,[1]holiday!$A$2:$A$101)=$K60),"",IF(AND(IFERROR(IF(IF($K60&lt;EDATE(AB60,$E60),$K60,EDATE(AB60,$E60))=AB60,"",IF($K60&lt;EDATE(AB60,$E60),$K60,EDATE(AB60,$E60))),"")=$K60,$H60=1),"",IFERROR(IF(IF($K60&lt;EDATE(AB60,$E60),$K60,EDATE(AB60,$E60))=AB60,"",IF($K60&lt;EDATE(AB60,$E60),$K60,EDATE(AB60,$E60))),""))),"")</f>
        <v/>
      </c>
      <c r="AD60" s="70" t="str">
        <f>IFERROR(IF(AND($H60=1,WORKDAY.INTL($I60,NETWORKDAYS.INTL($I60,EDATE(AC60,$E61)-1,1,[1]holiday!$A$2:$A$101),1,[1]holiday!$A$2:$A$101)=$K60),"",IF(AND(IFERROR(IF(IF($K60&lt;EDATE(AC60,$E60),$K60,EDATE(AC60,$E60))=AC60,"",IF($K60&lt;EDATE(AC60,$E60),$K60,EDATE(AC60,$E60))),"")=$K60,$H60=1),"",IFERROR(IF(IF($K60&lt;EDATE(AC60,$E60),$K60,EDATE(AC60,$E60))=AC60,"",IF($K60&lt;EDATE(AC60,$E60),$K60,EDATE(AC60,$E60))),""))),"")</f>
        <v/>
      </c>
      <c r="AE60" s="70" t="str">
        <f>IFERROR(IF(AND($H60=1,WORKDAY.INTL($I60,NETWORKDAYS.INTL($I60,EDATE(AD60,$E61)-1,1,[1]holiday!$A$2:$A$101),1,[1]holiday!$A$2:$A$101)=$K60),"",IF(AND(IFERROR(IF(IF($K60&lt;EDATE(AD60,$E60),$K60,EDATE(AD60,$E60))=AD60,"",IF($K60&lt;EDATE(AD60,$E60),$K60,EDATE(AD60,$E60))),"")=$K60,$H60=1),"",IFERROR(IF(IF($K60&lt;EDATE(AD60,$E60),$K60,EDATE(AD60,$E60))=AD60,"",IF($K60&lt;EDATE(AD60,$E60),$K60,EDATE(AD60,$E60))),""))),"")</f>
        <v/>
      </c>
      <c r="AF60" s="70" t="str">
        <f>IFERROR(IF(AND($H60=1,WORKDAY.INTL($I60,NETWORKDAYS.INTL($I60,EDATE(AE60,$E61)-1,1,[1]holiday!$A$2:$A$101),1,[1]holiday!$A$2:$A$101)=$K60),"",IF(AND(IFERROR(IF(IF($K60&lt;EDATE(AE60,$E60),$K60,EDATE(AE60,$E60))=AE60,"",IF($K60&lt;EDATE(AE60,$E60),$K60,EDATE(AE60,$E60))),"")=$K60,$H60=1),"",IFERROR(IF(IF($K60&lt;EDATE(AE60,$E60),$K60,EDATE(AE60,$E60))=AE60,"",IF($K60&lt;EDATE(AE60,$E60),$K60,EDATE(AE60,$E60))),""))),"")</f>
        <v/>
      </c>
      <c r="AG60" s="70" t="str">
        <f>IFERROR(IF(AND($H60=1,WORKDAY.INTL($I60,NETWORKDAYS.INTL($I60,EDATE(AF60,$E61)-1,1,[1]holiday!$A$2:$A$101),1,[1]holiday!$A$2:$A$101)=$K60),"",IF(AND(IFERROR(IF(IF($K60&lt;EDATE(AF60,$E60),$K60,EDATE(AF60,$E60))=AF60,"",IF($K60&lt;EDATE(AF60,$E60),$K60,EDATE(AF60,$E60))),"")=$K60,$H60=1),"",IFERROR(IF(IF($K60&lt;EDATE(AF60,$E60),$K60,EDATE(AF60,$E60))=AF60,"",IF($K60&lt;EDATE(AF60,$E60),$K60,EDATE(AF60,$E60))),""))),"")</f>
        <v/>
      </c>
      <c r="AH60" s="70" t="str">
        <f>IFERROR(IF(AND($H60=1,WORKDAY.INTL($I60,NETWORKDAYS.INTL($I60,EDATE(AG60,$E61)-1,1,[1]holiday!$A$2:$A$101),1,[1]holiday!$A$2:$A$101)=$K60),"",IF(AND(IFERROR(IF(IF($K60&lt;EDATE(AG60,$E60),$K60,EDATE(AG60,$E60))=AG60,"",IF($K60&lt;EDATE(AG60,$E60),$K60,EDATE(AG60,$E60))),"")=$K60,$H60=1),"",IFERROR(IF(IF($K60&lt;EDATE(AG60,$E60),$K60,EDATE(AG60,$E60))=AG60,"",IF($K60&lt;EDATE(AG60,$E60),$K60,EDATE(AG60,$E60))),""))),"")</f>
        <v/>
      </c>
      <c r="AI60" s="70"/>
      <c r="AJ60" s="25" t="e">
        <f t="shared" si="41"/>
        <v>#REF!</v>
      </c>
      <c r="AK60" s="25" t="e">
        <f t="shared" si="42"/>
        <v>#REF!</v>
      </c>
      <c r="AL60" s="25" t="e">
        <f t="shared" si="43"/>
        <v>#REF!</v>
      </c>
      <c r="AM60" s="25" t="e">
        <f t="shared" si="44"/>
        <v>#REF!</v>
      </c>
      <c r="AN60" s="25" t="e">
        <f t="shared" si="45"/>
        <v>#REF!</v>
      </c>
      <c r="AO60" s="25" t="e">
        <f t="shared" si="46"/>
        <v>#REF!</v>
      </c>
      <c r="AP60" s="25" t="e">
        <f t="shared" si="47"/>
        <v>#REF!</v>
      </c>
      <c r="AQ60" s="25" t="e">
        <f t="shared" si="48"/>
        <v>#REF!</v>
      </c>
      <c r="AR60" s="25" t="e">
        <f t="shared" si="49"/>
        <v>#REF!</v>
      </c>
      <c r="AS60" s="25" t="e">
        <f t="shared" si="50"/>
        <v>#REF!</v>
      </c>
      <c r="AT60" s="25" t="e">
        <f t="shared" si="51"/>
        <v>#REF!</v>
      </c>
      <c r="AU60" s="25" t="e">
        <f t="shared" si="52"/>
        <v>#REF!</v>
      </c>
      <c r="AV60" s="25" t="e">
        <f t="shared" si="53"/>
        <v>#REF!</v>
      </c>
      <c r="AW60" s="106" t="e">
        <f t="shared" si="20"/>
        <v>#REF!</v>
      </c>
      <c r="AX60" s="107" t="e">
        <f t="shared" ca="1" si="21"/>
        <v>#REF!</v>
      </c>
      <c r="AY60" s="107" t="e">
        <f t="shared" ca="1" si="22"/>
        <v>#REF!</v>
      </c>
      <c r="AZ60" s="108" t="e">
        <f t="shared" ca="1" si="55"/>
        <v>#REF!</v>
      </c>
      <c r="BA60" s="25">
        <f t="shared" ca="1" si="1"/>
        <v>0</v>
      </c>
      <c r="BB60" s="25" t="e">
        <f t="shared" si="54"/>
        <v>#REF!</v>
      </c>
      <c r="BC60" s="25" t="e">
        <f t="shared" ca="1" si="24"/>
        <v>#REF!</v>
      </c>
      <c r="BD60" s="83" t="e">
        <f>PS!#REF!</f>
        <v>#REF!</v>
      </c>
      <c r="BE60" s="78" t="str">
        <f t="shared" ca="1" si="25"/>
        <v>Lần 0</v>
      </c>
      <c r="BF60" s="109" t="e">
        <f t="shared" ca="1" si="26"/>
        <v>#REF!</v>
      </c>
      <c r="BG60" s="109" t="e">
        <f t="shared" ca="1" si="27"/>
        <v>#REF!</v>
      </c>
      <c r="BH60" s="109" t="e">
        <f t="shared" ca="1" si="28"/>
        <v>#REF!</v>
      </c>
      <c r="BI60" s="109" t="e">
        <f t="shared" ca="1" si="29"/>
        <v>#REF!</v>
      </c>
      <c r="BJ60" s="109" t="e">
        <f t="shared" ca="1" si="30"/>
        <v>#REF!</v>
      </c>
      <c r="BK60" s="109" t="e">
        <f t="shared" ca="1" si="31"/>
        <v>#REF!</v>
      </c>
      <c r="BL60" s="109" t="e">
        <f t="shared" ca="1" si="32"/>
        <v>#REF!</v>
      </c>
      <c r="BM60" s="109" t="e">
        <f t="shared" ca="1" si="33"/>
        <v>#REF!</v>
      </c>
      <c r="BN60" s="109" t="e">
        <f t="shared" ca="1" si="34"/>
        <v>#REF!</v>
      </c>
      <c r="BO60" s="109" t="e">
        <f t="shared" ca="1" si="35"/>
        <v>#REF!</v>
      </c>
      <c r="BP60" s="109" t="e">
        <f t="shared" ca="1" si="36"/>
        <v>#REF!</v>
      </c>
      <c r="BQ60" s="109" t="e">
        <f t="shared" ca="1" si="37"/>
        <v>#REF!</v>
      </c>
      <c r="BR60" s="109" t="e">
        <f t="shared" ca="1" si="38"/>
        <v>#REF!</v>
      </c>
    </row>
    <row r="61" spans="1:70" ht="19.5" customHeight="1" x14ac:dyDescent="0.2">
      <c r="A61" s="82" t="e">
        <f>PS!#REF!</f>
        <v>#REF!</v>
      </c>
      <c r="B61" s="83" t="e">
        <f>PS!#REF!</f>
        <v>#REF!</v>
      </c>
      <c r="C61" s="83" t="e">
        <f>PS!#REF!</f>
        <v>#REF!</v>
      </c>
      <c r="D61" s="83" t="e">
        <f>VLOOKUP(B61,CTV!$A$3:$D$1048576,4,0)</f>
        <v>#REF!</v>
      </c>
      <c r="E61" s="83" t="e">
        <f>VLOOKUP(B61,CTV!$A$3:$G$1048576,7,0)</f>
        <v>#REF!</v>
      </c>
      <c r="F61" s="83" t="e">
        <f>IF(ISNA(VLOOKUP(D61,CTV!$A$3:$H$1048576,8,0)),"",VLOOKUP(D61,CTV!$A$3:$H$1048576,8,0))</f>
        <v>#REF!</v>
      </c>
      <c r="G61" s="83" t="e">
        <f>VLOOKUP(B61,CTV!$A$3:$I$1048576,9,0)</f>
        <v>#REF!</v>
      </c>
      <c r="H61" s="83" t="e">
        <f>VLOOKUP(B61,CTV!$A$3:$J$1048576,10,0)</f>
        <v>#REF!</v>
      </c>
      <c r="I61" s="102" t="e">
        <f>PS!#REF!</f>
        <v>#REF!</v>
      </c>
      <c r="J61" s="83" t="e">
        <f>PS!#REF!</f>
        <v>#REF!</v>
      </c>
      <c r="K61" s="103" t="e">
        <f>PS!#REF!</f>
        <v>#REF!</v>
      </c>
      <c r="L61" s="83" t="e">
        <f t="shared" si="3"/>
        <v>#REF!</v>
      </c>
      <c r="M61" s="120" t="e">
        <f>PS!#REF!</f>
        <v>#REF!</v>
      </c>
      <c r="N61" s="83" t="e">
        <f>PS!#REF!</f>
        <v>#REF!</v>
      </c>
      <c r="O61" s="104" t="e">
        <f>PS!#REF!</f>
        <v>#REF!</v>
      </c>
      <c r="P61" s="104" t="e">
        <f t="shared" si="4"/>
        <v>#REF!</v>
      </c>
      <c r="Q61" s="104">
        <v>0</v>
      </c>
      <c r="R61" s="170" t="e">
        <f t="shared" si="5"/>
        <v>#REF!</v>
      </c>
      <c r="S61" s="130">
        <v>0</v>
      </c>
      <c r="T61" s="105" t="e">
        <f>IF(VLOOKUP(B61,CTV!$A$3:$E$1048576,5,0)-R61+S61&lt;0,0,VLOOKUP(B61,CTV!$A$3:$E$1048576,5,0)-R61+S61)</f>
        <v>#REF!</v>
      </c>
      <c r="U61" s="105" t="e">
        <f>IF(VLOOKUP(B61,CTV!$A$3:$F$1048576,6,0)-R61+S61&lt;0,0,VLOOKUP(B61,CTV!$A$3:$F$1048576,6,0)-R61+S61)</f>
        <v>#REF!</v>
      </c>
      <c r="V61" s="70" t="e">
        <f t="shared" si="6"/>
        <v>#REF!</v>
      </c>
      <c r="W61" s="70" t="str">
        <f>IFERROR(IF(AND($H61=1,WORKDAY.INTL($I61,NETWORKDAYS.INTL($I61,EDATE(V61,$E62)-1,1,[1]holiday!$A$2:$A$101),1,[1]holiday!$A$2:$A$101)=$K61),"",IF(AND(IFERROR(IF(IF($K61&lt;EDATE(V61,$E61),$K61,EDATE(V61,$E61))=V61,"",IF($K61&lt;EDATE(V61,$E61),$K61,EDATE(V61,$E61))),"")=$K61,$H61=1),"",IFERROR(IF(IF($K61&lt;EDATE(V61,$E61),$K61,EDATE(V61,$E61))=V61,"",IF($K61&lt;EDATE(V61,$E61),$K61,EDATE(V61,$E61))),""))),"")</f>
        <v/>
      </c>
      <c r="X61" s="70" t="str">
        <f>IFERROR(IF(AND($H61=1,WORKDAY.INTL($I61,NETWORKDAYS.INTL($I61,EDATE(W61,$E62)-1,1,[1]holiday!$A$2:$A$101),1,[1]holiday!$A$2:$A$101)=$K61),"",IF(AND(IFERROR(IF(IF($K61&lt;EDATE(W61,$E61),$K61,EDATE(W61,$E61))=W61,"",IF($K61&lt;EDATE(W61,$E61),$K61,EDATE(W61,$E61))),"")=$K61,$H61=1),"",IFERROR(IF(IF($K61&lt;EDATE(W61,$E61),$K61,EDATE(W61,$E61))=W61,"",IF($K61&lt;EDATE(W61,$E61),$K61,EDATE(W61,$E61))),""))),"")</f>
        <v/>
      </c>
      <c r="Y61" s="70" t="str">
        <f>IFERROR(IF(AND($H61=1,WORKDAY.INTL($I61,NETWORKDAYS.INTL($I61,EDATE(X61,$E62)-1,1,[1]holiday!$A$2:$A$101),1,[1]holiday!$A$2:$A$101)=$K61),"",IF(AND(IFERROR(IF(IF($K61&lt;EDATE(X61,$E61),$K61,EDATE(X61,$E61))=X61,"",IF($K61&lt;EDATE(X61,$E61),$K61,EDATE(X61,$E61))),"")=$K61,$H61=1),"",IFERROR(IF(IF($K61&lt;EDATE(X61,$E61),$K61,EDATE(X61,$E61))=X61,"",IF($K61&lt;EDATE(X61,$E61),$K61,EDATE(X61,$E61))),""))),"")</f>
        <v/>
      </c>
      <c r="Z61" s="70" t="str">
        <f>IFERROR(IF(AND($H61=1,WORKDAY.INTL($I61,NETWORKDAYS.INTL($I61,EDATE(Y61,$E62)-1,1,[1]holiday!$A$2:$A$101),1,[1]holiday!$A$2:$A$101)=$K61),"",IF(AND(IFERROR(IF(IF($K61&lt;EDATE(Y61,$E61),$K61,EDATE(Y61,$E61))=Y61,"",IF($K61&lt;EDATE(Y61,$E61),$K61,EDATE(Y61,$E61))),"")=$K61,$H61=1),"",IFERROR(IF(IF($K61&lt;EDATE(Y61,$E61),$K61,EDATE(Y61,$E61))=Y61,"",IF($K61&lt;EDATE(Y61,$E61),$K61,EDATE(Y61,$E61))),""))),"")</f>
        <v/>
      </c>
      <c r="AA61" s="70" t="str">
        <f>IFERROR(IF(AND($H61=1,WORKDAY.INTL($I61,NETWORKDAYS.INTL($I61,EDATE(Z61,$E62)-1,1,[1]holiday!$A$2:$A$101),1,[1]holiday!$A$2:$A$101)=$K61),"",IF(AND(IFERROR(IF(IF($K61&lt;EDATE(Z61,$E61),$K61,EDATE(Z61,$E61))=Z61,"",IF($K61&lt;EDATE(Z61,$E61),$K61,EDATE(Z61,$E61))),"")=$K61,$H61=1),"",IFERROR(IF(IF($K61&lt;EDATE(Z61,$E61),$K61,EDATE(Z61,$E61))=Z61,"",IF($K61&lt;EDATE(Z61,$E61),$K61,EDATE(Z61,$E61))),""))),"")</f>
        <v/>
      </c>
      <c r="AB61" s="70" t="str">
        <f>IFERROR(IF(AND($H61=1,WORKDAY.INTL($I61,NETWORKDAYS.INTL($I61,EDATE(AA61,$E62)-1,1,[1]holiday!$A$2:$A$101),1,[1]holiday!$A$2:$A$101)=$K61),"",IF(AND(IFERROR(IF(IF($K61&lt;EDATE(AA61,$E61),$K61,EDATE(AA61,$E61))=AA61,"",IF($K61&lt;EDATE(AA61,$E61),$K61,EDATE(AA61,$E61))),"")=$K61,$H61=1),"",IFERROR(IF(IF($K61&lt;EDATE(AA61,$E61),$K61,EDATE(AA61,$E61))=AA61,"",IF($K61&lt;EDATE(AA61,$E61),$K61,EDATE(AA61,$E61))),""))),"")</f>
        <v/>
      </c>
      <c r="AC61" s="70" t="str">
        <f>IFERROR(IF(AND($H61=1,WORKDAY.INTL($I61,NETWORKDAYS.INTL($I61,EDATE(AB61,$E62)-1,1,[1]holiday!$A$2:$A$101),1,[1]holiday!$A$2:$A$101)=$K61),"",IF(AND(IFERROR(IF(IF($K61&lt;EDATE(AB61,$E61),$K61,EDATE(AB61,$E61))=AB61,"",IF($K61&lt;EDATE(AB61,$E61),$K61,EDATE(AB61,$E61))),"")=$K61,$H61=1),"",IFERROR(IF(IF($K61&lt;EDATE(AB61,$E61),$K61,EDATE(AB61,$E61))=AB61,"",IF($K61&lt;EDATE(AB61,$E61),$K61,EDATE(AB61,$E61))),""))),"")</f>
        <v/>
      </c>
      <c r="AD61" s="70" t="str">
        <f>IFERROR(IF(AND($H61=1,WORKDAY.INTL($I61,NETWORKDAYS.INTL($I61,EDATE(AC61,$E62)-1,1,[1]holiday!$A$2:$A$101),1,[1]holiday!$A$2:$A$101)=$K61),"",IF(AND(IFERROR(IF(IF($K61&lt;EDATE(AC61,$E61),$K61,EDATE(AC61,$E61))=AC61,"",IF($K61&lt;EDATE(AC61,$E61),$K61,EDATE(AC61,$E61))),"")=$K61,$H61=1),"",IFERROR(IF(IF($K61&lt;EDATE(AC61,$E61),$K61,EDATE(AC61,$E61))=AC61,"",IF($K61&lt;EDATE(AC61,$E61),$K61,EDATE(AC61,$E61))),""))),"")</f>
        <v/>
      </c>
      <c r="AE61" s="70" t="str">
        <f>IFERROR(IF(AND($H61=1,WORKDAY.INTL($I61,NETWORKDAYS.INTL($I61,EDATE(AD61,$E62)-1,1,[1]holiday!$A$2:$A$101),1,[1]holiday!$A$2:$A$101)=$K61),"",IF(AND(IFERROR(IF(IF($K61&lt;EDATE(AD61,$E61),$K61,EDATE(AD61,$E61))=AD61,"",IF($K61&lt;EDATE(AD61,$E61),$K61,EDATE(AD61,$E61))),"")=$K61,$H61=1),"",IFERROR(IF(IF($K61&lt;EDATE(AD61,$E61),$K61,EDATE(AD61,$E61))=AD61,"",IF($K61&lt;EDATE(AD61,$E61),$K61,EDATE(AD61,$E61))),""))),"")</f>
        <v/>
      </c>
      <c r="AF61" s="70" t="str">
        <f>IFERROR(IF(AND($H61=1,WORKDAY.INTL($I61,NETWORKDAYS.INTL($I61,EDATE(AE61,$E62)-1,1,[1]holiday!$A$2:$A$101),1,[1]holiday!$A$2:$A$101)=$K61),"",IF(AND(IFERROR(IF(IF($K61&lt;EDATE(AE61,$E61),$K61,EDATE(AE61,$E61))=AE61,"",IF($K61&lt;EDATE(AE61,$E61),$K61,EDATE(AE61,$E61))),"")=$K61,$H61=1),"",IFERROR(IF(IF($K61&lt;EDATE(AE61,$E61),$K61,EDATE(AE61,$E61))=AE61,"",IF($K61&lt;EDATE(AE61,$E61),$K61,EDATE(AE61,$E61))),""))),"")</f>
        <v/>
      </c>
      <c r="AG61" s="70" t="str">
        <f>IFERROR(IF(AND($H61=1,WORKDAY.INTL($I61,NETWORKDAYS.INTL($I61,EDATE(AF61,$E62)-1,1,[1]holiday!$A$2:$A$101),1,[1]holiday!$A$2:$A$101)=$K61),"",IF(AND(IFERROR(IF(IF($K61&lt;EDATE(AF61,$E61),$K61,EDATE(AF61,$E61))=AF61,"",IF($K61&lt;EDATE(AF61,$E61),$K61,EDATE(AF61,$E61))),"")=$K61,$H61=1),"",IFERROR(IF(IF($K61&lt;EDATE(AF61,$E61),$K61,EDATE(AF61,$E61))=AF61,"",IF($K61&lt;EDATE(AF61,$E61),$K61,EDATE(AF61,$E61))),""))),"")</f>
        <v/>
      </c>
      <c r="AH61" s="70" t="str">
        <f>IFERROR(IF(AND($H61=1,WORKDAY.INTL($I61,NETWORKDAYS.INTL($I61,EDATE(AG61,$E62)-1,1,[1]holiday!$A$2:$A$101),1,[1]holiday!$A$2:$A$101)=$K61),"",IF(AND(IFERROR(IF(IF($K61&lt;EDATE(AG61,$E61),$K61,EDATE(AG61,$E61))=AG61,"",IF($K61&lt;EDATE(AG61,$E61),$K61,EDATE(AG61,$E61))),"")=$K61,$H61=1),"",IFERROR(IF(IF($K61&lt;EDATE(AG61,$E61),$K61,EDATE(AG61,$E61))=AG61,"",IF($K61&lt;EDATE(AG61,$E61),$K61,EDATE(AG61,$E61))),""))),"")</f>
        <v/>
      </c>
      <c r="AI61" s="70"/>
      <c r="AJ61" s="25" t="e">
        <f t="shared" si="41"/>
        <v>#REF!</v>
      </c>
      <c r="AK61" s="25" t="e">
        <f t="shared" si="42"/>
        <v>#REF!</v>
      </c>
      <c r="AL61" s="25" t="e">
        <f t="shared" si="43"/>
        <v>#REF!</v>
      </c>
      <c r="AM61" s="25" t="e">
        <f t="shared" si="44"/>
        <v>#REF!</v>
      </c>
      <c r="AN61" s="25" t="e">
        <f t="shared" si="45"/>
        <v>#REF!</v>
      </c>
      <c r="AO61" s="25" t="e">
        <f t="shared" si="46"/>
        <v>#REF!</v>
      </c>
      <c r="AP61" s="25" t="e">
        <f t="shared" si="47"/>
        <v>#REF!</v>
      </c>
      <c r="AQ61" s="25" t="e">
        <f t="shared" si="48"/>
        <v>#REF!</v>
      </c>
      <c r="AR61" s="25" t="e">
        <f t="shared" si="49"/>
        <v>#REF!</v>
      </c>
      <c r="AS61" s="25" t="e">
        <f t="shared" si="50"/>
        <v>#REF!</v>
      </c>
      <c r="AT61" s="25" t="e">
        <f t="shared" si="51"/>
        <v>#REF!</v>
      </c>
      <c r="AU61" s="25" t="e">
        <f t="shared" si="52"/>
        <v>#REF!</v>
      </c>
      <c r="AV61" s="25" t="e">
        <f t="shared" si="53"/>
        <v>#REF!</v>
      </c>
      <c r="AW61" s="106" t="e">
        <f t="shared" si="20"/>
        <v>#REF!</v>
      </c>
      <c r="AX61" s="107" t="e">
        <f t="shared" ca="1" si="21"/>
        <v>#REF!</v>
      </c>
      <c r="AY61" s="107" t="e">
        <f t="shared" ca="1" si="22"/>
        <v>#REF!</v>
      </c>
      <c r="AZ61" s="108" t="e">
        <f t="shared" ca="1" si="55"/>
        <v>#REF!</v>
      </c>
      <c r="BA61" s="25">
        <f t="shared" ca="1" si="1"/>
        <v>0</v>
      </c>
      <c r="BB61" s="25" t="e">
        <f t="shared" si="54"/>
        <v>#REF!</v>
      </c>
      <c r="BC61" s="25" t="e">
        <f t="shared" ca="1" si="24"/>
        <v>#REF!</v>
      </c>
      <c r="BD61" s="83" t="e">
        <f>PS!#REF!</f>
        <v>#REF!</v>
      </c>
      <c r="BE61" s="78" t="str">
        <f t="shared" ca="1" si="25"/>
        <v>Lần 0</v>
      </c>
      <c r="BF61" s="109" t="e">
        <f t="shared" ca="1" si="26"/>
        <v>#REF!</v>
      </c>
      <c r="BG61" s="109" t="e">
        <f t="shared" ca="1" si="27"/>
        <v>#REF!</v>
      </c>
      <c r="BH61" s="109" t="e">
        <f t="shared" ca="1" si="28"/>
        <v>#REF!</v>
      </c>
      <c r="BI61" s="109" t="e">
        <f t="shared" ca="1" si="29"/>
        <v>#REF!</v>
      </c>
      <c r="BJ61" s="109" t="e">
        <f t="shared" ca="1" si="30"/>
        <v>#REF!</v>
      </c>
      <c r="BK61" s="109" t="e">
        <f t="shared" ca="1" si="31"/>
        <v>#REF!</v>
      </c>
      <c r="BL61" s="109" t="e">
        <f t="shared" ca="1" si="32"/>
        <v>#REF!</v>
      </c>
      <c r="BM61" s="109" t="e">
        <f t="shared" ca="1" si="33"/>
        <v>#REF!</v>
      </c>
      <c r="BN61" s="109" t="e">
        <f t="shared" ca="1" si="34"/>
        <v>#REF!</v>
      </c>
      <c r="BO61" s="109" t="e">
        <f t="shared" ca="1" si="35"/>
        <v>#REF!</v>
      </c>
      <c r="BP61" s="109" t="e">
        <f t="shared" ca="1" si="36"/>
        <v>#REF!</v>
      </c>
      <c r="BQ61" s="109" t="e">
        <f t="shared" ca="1" si="37"/>
        <v>#REF!</v>
      </c>
      <c r="BR61" s="109" t="e">
        <f t="shared" ca="1" si="38"/>
        <v>#REF!</v>
      </c>
    </row>
    <row r="62" spans="1:70" ht="12.75" x14ac:dyDescent="0.2">
      <c r="A62" s="82" t="e">
        <f>PS!#REF!</f>
        <v>#REF!</v>
      </c>
      <c r="B62" s="83" t="e">
        <f>PS!#REF!</f>
        <v>#REF!</v>
      </c>
      <c r="C62" s="83" t="e">
        <f>PS!#REF!</f>
        <v>#REF!</v>
      </c>
      <c r="D62" s="83" t="e">
        <f>VLOOKUP(B62,CTV!$A$3:$D$1048576,4,0)</f>
        <v>#REF!</v>
      </c>
      <c r="E62" s="83" t="e">
        <f>VLOOKUP(B62,CTV!$A$3:$G$1048576,7,0)</f>
        <v>#REF!</v>
      </c>
      <c r="F62" s="83" t="e">
        <f>IF(ISNA(VLOOKUP(D62,CTV!$A$3:$H$1048576,8,0)),"",VLOOKUP(D62,CTV!$A$3:$H$1048576,8,0))</f>
        <v>#REF!</v>
      </c>
      <c r="G62" s="83" t="e">
        <f>VLOOKUP(B62,CTV!$A$3:$I$1048576,9,0)</f>
        <v>#REF!</v>
      </c>
      <c r="H62" s="83" t="e">
        <f>VLOOKUP(B62,CTV!$A$3:$J$1048576,10,0)</f>
        <v>#REF!</v>
      </c>
      <c r="I62" s="102" t="e">
        <f>PS!#REF!</f>
        <v>#REF!</v>
      </c>
      <c r="J62" s="83" t="e">
        <f>PS!#REF!</f>
        <v>#REF!</v>
      </c>
      <c r="K62" s="103" t="e">
        <f>PS!#REF!</f>
        <v>#REF!</v>
      </c>
      <c r="L62" s="83" t="e">
        <f t="shared" si="3"/>
        <v>#REF!</v>
      </c>
      <c r="M62" s="120" t="e">
        <f>PS!#REF!</f>
        <v>#REF!</v>
      </c>
      <c r="N62" s="83" t="e">
        <f>PS!#REF!</f>
        <v>#REF!</v>
      </c>
      <c r="O62" s="104" t="e">
        <f>PS!#REF!</f>
        <v>#REF!</v>
      </c>
      <c r="P62" s="104" t="e">
        <f t="shared" si="4"/>
        <v>#REF!</v>
      </c>
      <c r="Q62" s="104">
        <v>0</v>
      </c>
      <c r="R62" s="170" t="e">
        <f t="shared" si="5"/>
        <v>#REF!</v>
      </c>
      <c r="S62" s="130" t="e">
        <f>VLOOKUP(B62,CTV!$A$3:$K$1048576,11,0)</f>
        <v>#REF!</v>
      </c>
      <c r="T62" s="105" t="e">
        <f>IF(VLOOKUP(B62,CTV!$A$3:$E$1048576,5,0)-R62+S62&lt;0,0,VLOOKUP(B62,CTV!$A$3:$E$1048576,5,0)-R62+S62)</f>
        <v>#REF!</v>
      </c>
      <c r="U62" s="105" t="e">
        <f>IF(VLOOKUP(B62,CTV!$A$3:$F$1048576,6,0)-R62+S62&lt;0,0,VLOOKUP(B62,CTV!$A$3:$F$1048576,6,0)-R62+S62)</f>
        <v>#REF!</v>
      </c>
      <c r="V62" s="70" t="e">
        <f t="shared" si="6"/>
        <v>#REF!</v>
      </c>
      <c r="W62" s="70" t="str">
        <f>IFERROR(IF(AND($H62=1,WORKDAY.INTL($I62,NETWORKDAYS.INTL($I62,EDATE(V62,$E63)-1,1,[1]holiday!$A$2:$A$101),1,[1]holiday!$A$2:$A$101)=$K62),"",IF(AND(IFERROR(IF(IF($K62&lt;EDATE(V62,$E62),$K62,EDATE(V62,$E62))=V62,"",IF($K62&lt;EDATE(V62,$E62),$K62,EDATE(V62,$E62))),"")=$K62,$H62=1),"",IFERROR(IF(IF($K62&lt;EDATE(V62,$E62),$K62,EDATE(V62,$E62))=V62,"",IF($K62&lt;EDATE(V62,$E62),$K62,EDATE(V62,$E62))),""))),"")</f>
        <v/>
      </c>
      <c r="X62" s="70" t="str">
        <f>IFERROR(IF(AND($H62=1,WORKDAY.INTL($I62,NETWORKDAYS.INTL($I62,EDATE(W62,$E63)-1,1,[1]holiday!$A$2:$A$101),1,[1]holiday!$A$2:$A$101)=$K62),"",IF(AND(IFERROR(IF(IF($K62&lt;EDATE(W62,$E62),$K62,EDATE(W62,$E62))=W62,"",IF($K62&lt;EDATE(W62,$E62),$K62,EDATE(W62,$E62))),"")=$K62,$H62=1),"",IFERROR(IF(IF($K62&lt;EDATE(W62,$E62),$K62,EDATE(W62,$E62))=W62,"",IF($K62&lt;EDATE(W62,$E62),$K62,EDATE(W62,$E62))),""))),"")</f>
        <v/>
      </c>
      <c r="Y62" s="70" t="str">
        <f>IFERROR(IF(AND($H62=1,WORKDAY.INTL($I62,NETWORKDAYS.INTL($I62,EDATE(X62,$E63)-1,1,[1]holiday!$A$2:$A$101),1,[1]holiday!$A$2:$A$101)=$K62),"",IF(AND(IFERROR(IF(IF($K62&lt;EDATE(X62,$E62),$K62,EDATE(X62,$E62))=X62,"",IF($K62&lt;EDATE(X62,$E62),$K62,EDATE(X62,$E62))),"")=$K62,$H62=1),"",IFERROR(IF(IF($K62&lt;EDATE(X62,$E62),$K62,EDATE(X62,$E62))=X62,"",IF($K62&lt;EDATE(X62,$E62),$K62,EDATE(X62,$E62))),""))),"")</f>
        <v/>
      </c>
      <c r="Z62" s="70" t="str">
        <f>IFERROR(IF(AND($H62=1,WORKDAY.INTL($I62,NETWORKDAYS.INTL($I62,EDATE(Y62,$E63)-1,1,[1]holiday!$A$2:$A$101),1,[1]holiday!$A$2:$A$101)=$K62),"",IF(AND(IFERROR(IF(IF($K62&lt;EDATE(Y62,$E62),$K62,EDATE(Y62,$E62))=Y62,"",IF($K62&lt;EDATE(Y62,$E62),$K62,EDATE(Y62,$E62))),"")=$K62,$H62=1),"",IFERROR(IF(IF($K62&lt;EDATE(Y62,$E62),$K62,EDATE(Y62,$E62))=Y62,"",IF($K62&lt;EDATE(Y62,$E62),$K62,EDATE(Y62,$E62))),""))),"")</f>
        <v/>
      </c>
      <c r="AA62" s="70" t="str">
        <f>IFERROR(IF(AND($H62=1,WORKDAY.INTL($I62,NETWORKDAYS.INTL($I62,EDATE(Z62,$E63)-1,1,[1]holiday!$A$2:$A$101),1,[1]holiday!$A$2:$A$101)=$K62),"",IF(AND(IFERROR(IF(IF($K62&lt;EDATE(Z62,$E62),$K62,EDATE(Z62,$E62))=Z62,"",IF($K62&lt;EDATE(Z62,$E62),$K62,EDATE(Z62,$E62))),"")=$K62,$H62=1),"",IFERROR(IF(IF($K62&lt;EDATE(Z62,$E62),$K62,EDATE(Z62,$E62))=Z62,"",IF($K62&lt;EDATE(Z62,$E62),$K62,EDATE(Z62,$E62))),""))),"")</f>
        <v/>
      </c>
      <c r="AB62" s="70" t="str">
        <f>IFERROR(IF(AND($H62=1,WORKDAY.INTL($I62,NETWORKDAYS.INTL($I62,EDATE(AA62,$E63)-1,1,[1]holiday!$A$2:$A$101),1,[1]holiday!$A$2:$A$101)=$K62),"",IF(AND(IFERROR(IF(IF($K62&lt;EDATE(AA62,$E62),$K62,EDATE(AA62,$E62))=AA62,"",IF($K62&lt;EDATE(AA62,$E62),$K62,EDATE(AA62,$E62))),"")=$K62,$H62=1),"",IFERROR(IF(IF($K62&lt;EDATE(AA62,$E62),$K62,EDATE(AA62,$E62))=AA62,"",IF($K62&lt;EDATE(AA62,$E62),$K62,EDATE(AA62,$E62))),""))),"")</f>
        <v/>
      </c>
      <c r="AC62" s="70" t="str">
        <f>IFERROR(IF(AND($H62=1,WORKDAY.INTL($I62,NETWORKDAYS.INTL($I62,EDATE(AB62,$E63)-1,1,[1]holiday!$A$2:$A$101),1,[1]holiday!$A$2:$A$101)=$K62),"",IF(AND(IFERROR(IF(IF($K62&lt;EDATE(AB62,$E62),$K62,EDATE(AB62,$E62))=AB62,"",IF($K62&lt;EDATE(AB62,$E62),$K62,EDATE(AB62,$E62))),"")=$K62,$H62=1),"",IFERROR(IF(IF($K62&lt;EDATE(AB62,$E62),$K62,EDATE(AB62,$E62))=AB62,"",IF($K62&lt;EDATE(AB62,$E62),$K62,EDATE(AB62,$E62))),""))),"")</f>
        <v/>
      </c>
      <c r="AD62" s="70" t="str">
        <f>IFERROR(IF(AND($H62=1,WORKDAY.INTL($I62,NETWORKDAYS.INTL($I62,EDATE(AC62,$E63)-1,1,[1]holiday!$A$2:$A$101),1,[1]holiday!$A$2:$A$101)=$K62),"",IF(AND(IFERROR(IF(IF($K62&lt;EDATE(AC62,$E62),$K62,EDATE(AC62,$E62))=AC62,"",IF($K62&lt;EDATE(AC62,$E62),$K62,EDATE(AC62,$E62))),"")=$K62,$H62=1),"",IFERROR(IF(IF($K62&lt;EDATE(AC62,$E62),$K62,EDATE(AC62,$E62))=AC62,"",IF($K62&lt;EDATE(AC62,$E62),$K62,EDATE(AC62,$E62))),""))),"")</f>
        <v/>
      </c>
      <c r="AE62" s="70" t="str">
        <f>IFERROR(IF(AND($H62=1,WORKDAY.INTL($I62,NETWORKDAYS.INTL($I62,EDATE(AD62,$E63)-1,1,[1]holiday!$A$2:$A$101),1,[1]holiday!$A$2:$A$101)=$K62),"",IF(AND(IFERROR(IF(IF($K62&lt;EDATE(AD62,$E62),$K62,EDATE(AD62,$E62))=AD62,"",IF($K62&lt;EDATE(AD62,$E62),$K62,EDATE(AD62,$E62))),"")=$K62,$H62=1),"",IFERROR(IF(IF($K62&lt;EDATE(AD62,$E62),$K62,EDATE(AD62,$E62))=AD62,"",IF($K62&lt;EDATE(AD62,$E62),$K62,EDATE(AD62,$E62))),""))),"")</f>
        <v/>
      </c>
      <c r="AF62" s="70" t="str">
        <f>IFERROR(IF(AND($H62=1,WORKDAY.INTL($I62,NETWORKDAYS.INTL($I62,EDATE(AE62,$E63)-1,1,[1]holiday!$A$2:$A$101),1,[1]holiday!$A$2:$A$101)=$K62),"",IF(AND(IFERROR(IF(IF($K62&lt;EDATE(AE62,$E62),$K62,EDATE(AE62,$E62))=AE62,"",IF($K62&lt;EDATE(AE62,$E62),$K62,EDATE(AE62,$E62))),"")=$K62,$H62=1),"",IFERROR(IF(IF($K62&lt;EDATE(AE62,$E62),$K62,EDATE(AE62,$E62))=AE62,"",IF($K62&lt;EDATE(AE62,$E62),$K62,EDATE(AE62,$E62))),""))),"")</f>
        <v/>
      </c>
      <c r="AG62" s="70" t="str">
        <f>IFERROR(IF(AND($H62=1,WORKDAY.INTL($I62,NETWORKDAYS.INTL($I62,EDATE(AF62,$E63)-1,1,[1]holiday!$A$2:$A$101),1,[1]holiday!$A$2:$A$101)=$K62),"",IF(AND(IFERROR(IF(IF($K62&lt;EDATE(AF62,$E62),$K62,EDATE(AF62,$E62))=AF62,"",IF($K62&lt;EDATE(AF62,$E62),$K62,EDATE(AF62,$E62))),"")=$K62,$H62=1),"",IFERROR(IF(IF($K62&lt;EDATE(AF62,$E62),$K62,EDATE(AF62,$E62))=AF62,"",IF($K62&lt;EDATE(AF62,$E62),$K62,EDATE(AF62,$E62))),""))),"")</f>
        <v/>
      </c>
      <c r="AH62" s="70" t="str">
        <f>IFERROR(IF(AND($H62=1,WORKDAY.INTL($I62,NETWORKDAYS.INTL($I62,EDATE(AG62,$E63)-1,1,[1]holiday!$A$2:$A$101),1,[1]holiday!$A$2:$A$101)=$K62),"",IF(AND(IFERROR(IF(IF($K62&lt;EDATE(AG62,$E62),$K62,EDATE(AG62,$E62))=AG62,"",IF($K62&lt;EDATE(AG62,$E62),$K62,EDATE(AG62,$E62))),"")=$K62,$H62=1),"",IFERROR(IF(IF($K62&lt;EDATE(AG62,$E62),$K62,EDATE(AG62,$E62))=AG62,"",IF($K62&lt;EDATE(AG62,$E62),$K62,EDATE(AG62,$E62))),""))),"")</f>
        <v/>
      </c>
      <c r="AI62" s="70"/>
      <c r="AJ62" s="25" t="e">
        <f t="shared" si="41"/>
        <v>#REF!</v>
      </c>
      <c r="AK62" s="25" t="e">
        <f t="shared" si="42"/>
        <v>#REF!</v>
      </c>
      <c r="AL62" s="25" t="e">
        <f t="shared" si="43"/>
        <v>#REF!</v>
      </c>
      <c r="AM62" s="25" t="e">
        <f t="shared" si="44"/>
        <v>#REF!</v>
      </c>
      <c r="AN62" s="25" t="e">
        <f t="shared" si="45"/>
        <v>#REF!</v>
      </c>
      <c r="AO62" s="25" t="e">
        <f t="shared" si="46"/>
        <v>#REF!</v>
      </c>
      <c r="AP62" s="25" t="e">
        <f t="shared" si="47"/>
        <v>#REF!</v>
      </c>
      <c r="AQ62" s="25" t="e">
        <f t="shared" si="48"/>
        <v>#REF!</v>
      </c>
      <c r="AR62" s="25" t="e">
        <f t="shared" si="49"/>
        <v>#REF!</v>
      </c>
      <c r="AS62" s="25" t="e">
        <f t="shared" si="50"/>
        <v>#REF!</v>
      </c>
      <c r="AT62" s="25" t="e">
        <f t="shared" si="51"/>
        <v>#REF!</v>
      </c>
      <c r="AU62" s="25" t="e">
        <f t="shared" si="52"/>
        <v>#REF!</v>
      </c>
      <c r="AV62" s="25" t="e">
        <f t="shared" si="53"/>
        <v>#REF!</v>
      </c>
      <c r="AW62" s="106" t="e">
        <f t="shared" si="20"/>
        <v>#REF!</v>
      </c>
      <c r="AX62" s="107" t="e">
        <f t="shared" ca="1" si="21"/>
        <v>#REF!</v>
      </c>
      <c r="AY62" s="107" t="e">
        <f t="shared" ca="1" si="22"/>
        <v>#REF!</v>
      </c>
      <c r="AZ62" s="108" t="e">
        <f t="shared" ca="1" si="55"/>
        <v>#REF!</v>
      </c>
      <c r="BA62" s="25">
        <f t="shared" ca="1" si="1"/>
        <v>0</v>
      </c>
      <c r="BB62" s="25" t="e">
        <f t="shared" si="54"/>
        <v>#REF!</v>
      </c>
      <c r="BC62" s="25" t="e">
        <f t="shared" ca="1" si="24"/>
        <v>#REF!</v>
      </c>
      <c r="BD62" s="83" t="e">
        <f>PS!#REF!</f>
        <v>#REF!</v>
      </c>
      <c r="BE62" s="78" t="str">
        <f t="shared" ca="1" si="25"/>
        <v>Lần 0</v>
      </c>
      <c r="BF62" s="109" t="e">
        <f t="shared" ca="1" si="26"/>
        <v>#REF!</v>
      </c>
      <c r="BG62" s="109" t="e">
        <f t="shared" ca="1" si="27"/>
        <v>#REF!</v>
      </c>
      <c r="BH62" s="109" t="e">
        <f t="shared" ca="1" si="28"/>
        <v>#REF!</v>
      </c>
      <c r="BI62" s="109" t="e">
        <f t="shared" ca="1" si="29"/>
        <v>#REF!</v>
      </c>
      <c r="BJ62" s="109" t="e">
        <f t="shared" ca="1" si="30"/>
        <v>#REF!</v>
      </c>
      <c r="BK62" s="109" t="e">
        <f t="shared" ca="1" si="31"/>
        <v>#REF!</v>
      </c>
      <c r="BL62" s="109" t="e">
        <f t="shared" ca="1" si="32"/>
        <v>#REF!</v>
      </c>
      <c r="BM62" s="109" t="e">
        <f t="shared" ca="1" si="33"/>
        <v>#REF!</v>
      </c>
      <c r="BN62" s="109" t="e">
        <f t="shared" ca="1" si="34"/>
        <v>#REF!</v>
      </c>
      <c r="BO62" s="109" t="e">
        <f t="shared" ca="1" si="35"/>
        <v>#REF!</v>
      </c>
      <c r="BP62" s="109" t="e">
        <f t="shared" ca="1" si="36"/>
        <v>#REF!</v>
      </c>
      <c r="BQ62" s="109" t="e">
        <f t="shared" ca="1" si="37"/>
        <v>#REF!</v>
      </c>
      <c r="BR62" s="109" t="e">
        <f t="shared" ca="1" si="38"/>
        <v>#REF!</v>
      </c>
    </row>
    <row r="63" spans="1:70" ht="12.75" x14ac:dyDescent="0.2">
      <c r="A63" s="82" t="e">
        <f>PS!#REF!</f>
        <v>#REF!</v>
      </c>
      <c r="B63" s="83" t="e">
        <f>PS!#REF!</f>
        <v>#REF!</v>
      </c>
      <c r="C63" s="83" t="e">
        <f>PS!#REF!</f>
        <v>#REF!</v>
      </c>
      <c r="D63" s="83" t="e">
        <f>VLOOKUP(B63,CTV!$A$3:$D$1048576,4,0)</f>
        <v>#REF!</v>
      </c>
      <c r="E63" s="83" t="e">
        <f>VLOOKUP(B63,CTV!$A$3:$G$1048576,7,0)</f>
        <v>#REF!</v>
      </c>
      <c r="F63" s="83" t="e">
        <f>IF(ISNA(VLOOKUP(D63,CTV!$A$3:$H$1048576,8,0)),"",VLOOKUP(D63,CTV!$A$3:$H$1048576,8,0))</f>
        <v>#REF!</v>
      </c>
      <c r="G63" s="83" t="e">
        <f>VLOOKUP(B63,CTV!$A$3:$I$1048576,9,0)</f>
        <v>#REF!</v>
      </c>
      <c r="H63" s="83" t="e">
        <f>VLOOKUP(B63,CTV!$A$3:$J$1048576,10,0)</f>
        <v>#REF!</v>
      </c>
      <c r="I63" s="102" t="e">
        <f>PS!#REF!</f>
        <v>#REF!</v>
      </c>
      <c r="J63" s="83" t="e">
        <f>PS!#REF!</f>
        <v>#REF!</v>
      </c>
      <c r="K63" s="103" t="e">
        <f>PS!#REF!</f>
        <v>#REF!</v>
      </c>
      <c r="L63" s="83" t="e">
        <f t="shared" ref="L63:L110" si="56">K63-I63</f>
        <v>#REF!</v>
      </c>
      <c r="M63" s="120" t="e">
        <f>PS!#REF!</f>
        <v>#REF!</v>
      </c>
      <c r="N63" s="83" t="e">
        <f>PS!#REF!</f>
        <v>#REF!</v>
      </c>
      <c r="O63" s="104" t="e">
        <f>PS!#REF!</f>
        <v>#REF!</v>
      </c>
      <c r="P63" s="104" t="e">
        <f t="shared" ref="P63:P110" si="57">O63-Q63</f>
        <v>#REF!</v>
      </c>
      <c r="Q63" s="104">
        <v>0</v>
      </c>
      <c r="R63" s="170" t="e">
        <f t="shared" si="5"/>
        <v>#REF!</v>
      </c>
      <c r="S63" s="130" t="e">
        <f>VLOOKUP(B63,CTV!$A$3:$K$1048576,11,0)</f>
        <v>#REF!</v>
      </c>
      <c r="T63" s="105" t="e">
        <f>IF(VLOOKUP(B63,CTV!$A$3:$E$1048576,5,0)-R63+S63&lt;0,0,VLOOKUP(B63,CTV!$A$3:$E$1048576,5,0)-R63+S63)</f>
        <v>#REF!</v>
      </c>
      <c r="U63" s="105" t="e">
        <f>IF(VLOOKUP(B63,CTV!$A$3:$F$1048576,6,0)-R63+S63&lt;0,0,VLOOKUP(B63,CTV!$A$3:$F$1048576,6,0)-R63+S63)</f>
        <v>#REF!</v>
      </c>
      <c r="V63" s="70" t="e">
        <f t="shared" si="6"/>
        <v>#REF!</v>
      </c>
      <c r="W63" s="70" t="str">
        <f>IFERROR(IF(AND($H63=1,WORKDAY.INTL($I63,NETWORKDAYS.INTL($I63,EDATE(V63,$E64)-1,1,[1]holiday!$A$2:$A$101),1,[1]holiday!$A$2:$A$101)=$K63),"",IF(AND(IFERROR(IF(IF($K63&lt;EDATE(V63,$E63),$K63,EDATE(V63,$E63))=V63,"",IF($K63&lt;EDATE(V63,$E63),$K63,EDATE(V63,$E63))),"")=$K63,$H63=1),"",IFERROR(IF(IF($K63&lt;EDATE(V63,$E63),$K63,EDATE(V63,$E63))=V63,"",IF($K63&lt;EDATE(V63,$E63),$K63,EDATE(V63,$E63))),""))),"")</f>
        <v/>
      </c>
      <c r="X63" s="70" t="str">
        <f>IFERROR(IF(AND($H63=1,WORKDAY.INTL($I63,NETWORKDAYS.INTL($I63,EDATE(W63,$E64)-1,1,[1]holiday!$A$2:$A$101),1,[1]holiday!$A$2:$A$101)=$K63),"",IF(AND(IFERROR(IF(IF($K63&lt;EDATE(W63,$E63),$K63,EDATE(W63,$E63))=W63,"",IF($K63&lt;EDATE(W63,$E63),$K63,EDATE(W63,$E63))),"")=$K63,$H63=1),"",IFERROR(IF(IF($K63&lt;EDATE(W63,$E63),$K63,EDATE(W63,$E63))=W63,"",IF($K63&lt;EDATE(W63,$E63),$K63,EDATE(W63,$E63))),""))),"")</f>
        <v/>
      </c>
      <c r="Y63" s="70" t="str">
        <f>IFERROR(IF(AND($H63=1,WORKDAY.INTL($I63,NETWORKDAYS.INTL($I63,EDATE(X63,$E64)-1,1,[1]holiday!$A$2:$A$101),1,[1]holiday!$A$2:$A$101)=$K63),"",IF(AND(IFERROR(IF(IF($K63&lt;EDATE(X63,$E63),$K63,EDATE(X63,$E63))=X63,"",IF($K63&lt;EDATE(X63,$E63),$K63,EDATE(X63,$E63))),"")=$K63,$H63=1),"",IFERROR(IF(IF($K63&lt;EDATE(X63,$E63),$K63,EDATE(X63,$E63))=X63,"",IF($K63&lt;EDATE(X63,$E63),$K63,EDATE(X63,$E63))),""))),"")</f>
        <v/>
      </c>
      <c r="Z63" s="70" t="str">
        <f>IFERROR(IF(AND($H63=1,WORKDAY.INTL($I63,NETWORKDAYS.INTL($I63,EDATE(Y63,$E64)-1,1,[1]holiday!$A$2:$A$101),1,[1]holiday!$A$2:$A$101)=$K63),"",IF(AND(IFERROR(IF(IF($K63&lt;EDATE(Y63,$E63),$K63,EDATE(Y63,$E63))=Y63,"",IF($K63&lt;EDATE(Y63,$E63),$K63,EDATE(Y63,$E63))),"")=$K63,$H63=1),"",IFERROR(IF(IF($K63&lt;EDATE(Y63,$E63),$K63,EDATE(Y63,$E63))=Y63,"",IF($K63&lt;EDATE(Y63,$E63),$K63,EDATE(Y63,$E63))),""))),"")</f>
        <v/>
      </c>
      <c r="AA63" s="70" t="str">
        <f>IFERROR(IF(AND($H63=1,WORKDAY.INTL($I63,NETWORKDAYS.INTL($I63,EDATE(Z63,$E64)-1,1,[1]holiday!$A$2:$A$101),1,[1]holiday!$A$2:$A$101)=$K63),"",IF(AND(IFERROR(IF(IF($K63&lt;EDATE(Z63,$E63),$K63,EDATE(Z63,$E63))=Z63,"",IF($K63&lt;EDATE(Z63,$E63),$K63,EDATE(Z63,$E63))),"")=$K63,$H63=1),"",IFERROR(IF(IF($K63&lt;EDATE(Z63,$E63),$K63,EDATE(Z63,$E63))=Z63,"",IF($K63&lt;EDATE(Z63,$E63),$K63,EDATE(Z63,$E63))),""))),"")</f>
        <v/>
      </c>
      <c r="AB63" s="70" t="str">
        <f>IFERROR(IF(AND($H63=1,WORKDAY.INTL($I63,NETWORKDAYS.INTL($I63,EDATE(AA63,$E64)-1,1,[1]holiday!$A$2:$A$101),1,[1]holiday!$A$2:$A$101)=$K63),"",IF(AND(IFERROR(IF(IF($K63&lt;EDATE(AA63,$E63),$K63,EDATE(AA63,$E63))=AA63,"",IF($K63&lt;EDATE(AA63,$E63),$K63,EDATE(AA63,$E63))),"")=$K63,$H63=1),"",IFERROR(IF(IF($K63&lt;EDATE(AA63,$E63),$K63,EDATE(AA63,$E63))=AA63,"",IF($K63&lt;EDATE(AA63,$E63),$K63,EDATE(AA63,$E63))),""))),"")</f>
        <v/>
      </c>
      <c r="AC63" s="70" t="str">
        <f>IFERROR(IF(AND($H63=1,WORKDAY.INTL($I63,NETWORKDAYS.INTL($I63,EDATE(AB63,$E64)-1,1,[1]holiday!$A$2:$A$101),1,[1]holiday!$A$2:$A$101)=$K63),"",IF(AND(IFERROR(IF(IF($K63&lt;EDATE(AB63,$E63),$K63,EDATE(AB63,$E63))=AB63,"",IF($K63&lt;EDATE(AB63,$E63),$K63,EDATE(AB63,$E63))),"")=$K63,$H63=1),"",IFERROR(IF(IF($K63&lt;EDATE(AB63,$E63),$K63,EDATE(AB63,$E63))=AB63,"",IF($K63&lt;EDATE(AB63,$E63),$K63,EDATE(AB63,$E63))),""))),"")</f>
        <v/>
      </c>
      <c r="AD63" s="70" t="str">
        <f>IFERROR(IF(AND($H63=1,WORKDAY.INTL($I63,NETWORKDAYS.INTL($I63,EDATE(AC63,$E64)-1,1,[1]holiday!$A$2:$A$101),1,[1]holiday!$A$2:$A$101)=$K63),"",IF(AND(IFERROR(IF(IF($K63&lt;EDATE(AC63,$E63),$K63,EDATE(AC63,$E63))=AC63,"",IF($K63&lt;EDATE(AC63,$E63),$K63,EDATE(AC63,$E63))),"")=$K63,$H63=1),"",IFERROR(IF(IF($K63&lt;EDATE(AC63,$E63),$K63,EDATE(AC63,$E63))=AC63,"",IF($K63&lt;EDATE(AC63,$E63),$K63,EDATE(AC63,$E63))),""))),"")</f>
        <v/>
      </c>
      <c r="AE63" s="70" t="str">
        <f>IFERROR(IF(AND($H63=1,WORKDAY.INTL($I63,NETWORKDAYS.INTL($I63,EDATE(AD63,$E64)-1,1,[1]holiday!$A$2:$A$101),1,[1]holiday!$A$2:$A$101)=$K63),"",IF(AND(IFERROR(IF(IF($K63&lt;EDATE(AD63,$E63),$K63,EDATE(AD63,$E63))=AD63,"",IF($K63&lt;EDATE(AD63,$E63),$K63,EDATE(AD63,$E63))),"")=$K63,$H63=1),"",IFERROR(IF(IF($K63&lt;EDATE(AD63,$E63),$K63,EDATE(AD63,$E63))=AD63,"",IF($K63&lt;EDATE(AD63,$E63),$K63,EDATE(AD63,$E63))),""))),"")</f>
        <v/>
      </c>
      <c r="AF63" s="70" t="str">
        <f>IFERROR(IF(AND($H63=1,WORKDAY.INTL($I63,NETWORKDAYS.INTL($I63,EDATE(AE63,$E64)-1,1,[1]holiday!$A$2:$A$101),1,[1]holiday!$A$2:$A$101)=$K63),"",IF(AND(IFERROR(IF(IF($K63&lt;EDATE(AE63,$E63),$K63,EDATE(AE63,$E63))=AE63,"",IF($K63&lt;EDATE(AE63,$E63),$K63,EDATE(AE63,$E63))),"")=$K63,$H63=1),"",IFERROR(IF(IF($K63&lt;EDATE(AE63,$E63),$K63,EDATE(AE63,$E63))=AE63,"",IF($K63&lt;EDATE(AE63,$E63),$K63,EDATE(AE63,$E63))),""))),"")</f>
        <v/>
      </c>
      <c r="AG63" s="70" t="str">
        <f>IFERROR(IF(AND($H63=1,WORKDAY.INTL($I63,NETWORKDAYS.INTL($I63,EDATE(AF63,$E64)-1,1,[1]holiday!$A$2:$A$101),1,[1]holiday!$A$2:$A$101)=$K63),"",IF(AND(IFERROR(IF(IF($K63&lt;EDATE(AF63,$E63),$K63,EDATE(AF63,$E63))=AF63,"",IF($K63&lt;EDATE(AF63,$E63),$K63,EDATE(AF63,$E63))),"")=$K63,$H63=1),"",IFERROR(IF(IF($K63&lt;EDATE(AF63,$E63),$K63,EDATE(AF63,$E63))=AF63,"",IF($K63&lt;EDATE(AF63,$E63),$K63,EDATE(AF63,$E63))),""))),"")</f>
        <v/>
      </c>
      <c r="AH63" s="70" t="str">
        <f>IFERROR(IF(AND($H63=1,WORKDAY.INTL($I63,NETWORKDAYS.INTL($I63,EDATE(AG63,$E64)-1,1,[1]holiday!$A$2:$A$101),1,[1]holiday!$A$2:$A$101)=$K63),"",IF(AND(IFERROR(IF(IF($K63&lt;EDATE(AG63,$E63),$K63,EDATE(AG63,$E63))=AG63,"",IF($K63&lt;EDATE(AG63,$E63),$K63,EDATE(AG63,$E63))),"")=$K63,$H63=1),"",IFERROR(IF(IF($K63&lt;EDATE(AG63,$E63),$K63,EDATE(AG63,$E63))=AG63,"",IF($K63&lt;EDATE(AG63,$E63),$K63,EDATE(AG63,$E63))),""))),"")</f>
        <v/>
      </c>
      <c r="AI63" s="70"/>
      <c r="AJ63" s="25" t="e">
        <f t="shared" si="41"/>
        <v>#REF!</v>
      </c>
      <c r="AK63" s="25" t="e">
        <f t="shared" si="42"/>
        <v>#REF!</v>
      </c>
      <c r="AL63" s="25" t="e">
        <f t="shared" si="43"/>
        <v>#REF!</v>
      </c>
      <c r="AM63" s="25" t="e">
        <f t="shared" si="44"/>
        <v>#REF!</v>
      </c>
      <c r="AN63" s="25" t="e">
        <f t="shared" si="45"/>
        <v>#REF!</v>
      </c>
      <c r="AO63" s="25" t="e">
        <f t="shared" si="46"/>
        <v>#REF!</v>
      </c>
      <c r="AP63" s="25" t="e">
        <f t="shared" si="47"/>
        <v>#REF!</v>
      </c>
      <c r="AQ63" s="25" t="e">
        <f t="shared" si="48"/>
        <v>#REF!</v>
      </c>
      <c r="AR63" s="25" t="e">
        <f t="shared" si="49"/>
        <v>#REF!</v>
      </c>
      <c r="AS63" s="25" t="e">
        <f t="shared" si="50"/>
        <v>#REF!</v>
      </c>
      <c r="AT63" s="25" t="e">
        <f t="shared" si="51"/>
        <v>#REF!</v>
      </c>
      <c r="AU63" s="25" t="e">
        <f t="shared" si="52"/>
        <v>#REF!</v>
      </c>
      <c r="AV63" s="25" t="e">
        <f t="shared" si="53"/>
        <v>#REF!</v>
      </c>
      <c r="AW63" s="106" t="e">
        <f t="shared" si="20"/>
        <v>#REF!</v>
      </c>
      <c r="AX63" s="107" t="e">
        <f t="shared" ca="1" si="21"/>
        <v>#REF!</v>
      </c>
      <c r="AY63" s="107" t="e">
        <f t="shared" ca="1" si="22"/>
        <v>#REF!</v>
      </c>
      <c r="AZ63" s="108" t="e">
        <f t="shared" ca="1" si="55"/>
        <v>#REF!</v>
      </c>
      <c r="BA63" s="25">
        <f t="shared" ca="1" si="1"/>
        <v>0</v>
      </c>
      <c r="BB63" s="25" t="e">
        <f t="shared" si="54"/>
        <v>#REF!</v>
      </c>
      <c r="BC63" s="25" t="e">
        <f t="shared" ca="1" si="24"/>
        <v>#REF!</v>
      </c>
      <c r="BD63" s="83" t="e">
        <f>PS!#REF!</f>
        <v>#REF!</v>
      </c>
      <c r="BE63" s="78" t="str">
        <f t="shared" ca="1" si="25"/>
        <v>Lần 0</v>
      </c>
      <c r="BF63" s="109" t="e">
        <f t="shared" ca="1" si="26"/>
        <v>#REF!</v>
      </c>
      <c r="BG63" s="109" t="e">
        <f t="shared" ca="1" si="27"/>
        <v>#REF!</v>
      </c>
      <c r="BH63" s="109" t="e">
        <f t="shared" ca="1" si="28"/>
        <v>#REF!</v>
      </c>
      <c r="BI63" s="109" t="e">
        <f t="shared" ca="1" si="29"/>
        <v>#REF!</v>
      </c>
      <c r="BJ63" s="109" t="e">
        <f t="shared" ca="1" si="30"/>
        <v>#REF!</v>
      </c>
      <c r="BK63" s="109" t="e">
        <f t="shared" ca="1" si="31"/>
        <v>#REF!</v>
      </c>
      <c r="BL63" s="109" t="e">
        <f t="shared" ca="1" si="32"/>
        <v>#REF!</v>
      </c>
      <c r="BM63" s="109" t="e">
        <f t="shared" ca="1" si="33"/>
        <v>#REF!</v>
      </c>
      <c r="BN63" s="109" t="e">
        <f t="shared" ca="1" si="34"/>
        <v>#REF!</v>
      </c>
      <c r="BO63" s="109" t="e">
        <f t="shared" ca="1" si="35"/>
        <v>#REF!</v>
      </c>
      <c r="BP63" s="109" t="e">
        <f t="shared" ca="1" si="36"/>
        <v>#REF!</v>
      </c>
      <c r="BQ63" s="109" t="e">
        <f t="shared" ca="1" si="37"/>
        <v>#REF!</v>
      </c>
      <c r="BR63" s="109" t="e">
        <f t="shared" ca="1" si="38"/>
        <v>#REF!</v>
      </c>
    </row>
    <row r="64" spans="1:70" ht="19.5" customHeight="1" x14ac:dyDescent="0.2">
      <c r="A64" s="82" t="e">
        <f>PS!#REF!</f>
        <v>#REF!</v>
      </c>
      <c r="B64" s="83" t="e">
        <f>PS!#REF!</f>
        <v>#REF!</v>
      </c>
      <c r="C64" s="83" t="e">
        <f>PS!#REF!</f>
        <v>#REF!</v>
      </c>
      <c r="D64" s="83" t="e">
        <f>VLOOKUP(B64,CTV!$A$3:$D$1048576,4,0)</f>
        <v>#REF!</v>
      </c>
      <c r="E64" s="83" t="e">
        <f>VLOOKUP(B64,CTV!$A$3:$G$1048576,7,0)</f>
        <v>#REF!</v>
      </c>
      <c r="F64" s="83" t="e">
        <f>IF(ISNA(VLOOKUP(D64,CTV!$A$3:$H$1048576,8,0)),"",VLOOKUP(D64,CTV!$A$3:$H$1048576,8,0))</f>
        <v>#REF!</v>
      </c>
      <c r="G64" s="83" t="e">
        <f>VLOOKUP(B64,CTV!$A$3:$I$1048576,9,0)</f>
        <v>#REF!</v>
      </c>
      <c r="H64" s="83" t="e">
        <f>VLOOKUP(B64,CTV!$A$3:$J$1048576,10,0)</f>
        <v>#REF!</v>
      </c>
      <c r="I64" s="102" t="e">
        <f>PS!#REF!</f>
        <v>#REF!</v>
      </c>
      <c r="J64" s="83" t="e">
        <f>PS!#REF!</f>
        <v>#REF!</v>
      </c>
      <c r="K64" s="103" t="e">
        <f>PS!#REF!</f>
        <v>#REF!</v>
      </c>
      <c r="L64" s="83" t="e">
        <f t="shared" si="56"/>
        <v>#REF!</v>
      </c>
      <c r="M64" s="120" t="e">
        <f>PS!#REF!</f>
        <v>#REF!</v>
      </c>
      <c r="N64" s="83" t="e">
        <f>PS!#REF!</f>
        <v>#REF!</v>
      </c>
      <c r="O64" s="104" t="e">
        <f>PS!#REF!</f>
        <v>#REF!</v>
      </c>
      <c r="P64" s="104" t="e">
        <f t="shared" si="57"/>
        <v>#REF!</v>
      </c>
      <c r="Q64" s="104">
        <v>0</v>
      </c>
      <c r="R64" s="170" t="e">
        <f t="shared" si="5"/>
        <v>#REF!</v>
      </c>
      <c r="S64" s="130" t="e">
        <f>VLOOKUP(B64,CTV!$A$3:$K$1048576,11,0)</f>
        <v>#REF!</v>
      </c>
      <c r="T64" s="105" t="e">
        <f>IF(VLOOKUP(B64,CTV!$A$3:$E$1048576,5,0)-R64+S64&lt;0,0,VLOOKUP(B64,CTV!$A$3:$E$1048576,5,0)-R64+S64)</f>
        <v>#REF!</v>
      </c>
      <c r="U64" s="105" t="e">
        <f>IF(VLOOKUP(B64,CTV!$A$3:$F$1048576,6,0)-R64+S64&lt;0,0,VLOOKUP(B64,CTV!$A$3:$F$1048576,6,0)-R64+S64)</f>
        <v>#REF!</v>
      </c>
      <c r="V64" s="70" t="e">
        <f t="shared" si="6"/>
        <v>#REF!</v>
      </c>
      <c r="W64" s="70" t="str">
        <f>IFERROR(IF(AND($H64=1,WORKDAY.INTL($I64,NETWORKDAYS.INTL($I64,EDATE(V64,$E65)-1,1,[1]holiday!$A$2:$A$101),1,[1]holiday!$A$2:$A$101)=$K64),"",IF(AND(IFERROR(IF(IF($K64&lt;EDATE(V64,$E64),$K64,EDATE(V64,$E64))=V64,"",IF($K64&lt;EDATE(V64,$E64),$K64,EDATE(V64,$E64))),"")=$K64,$H64=1),"",IFERROR(IF(IF($K64&lt;EDATE(V64,$E64),$K64,EDATE(V64,$E64))=V64,"",IF($K64&lt;EDATE(V64,$E64),$K64,EDATE(V64,$E64))),""))),"")</f>
        <v/>
      </c>
      <c r="X64" s="70" t="str">
        <f>IFERROR(IF(AND($H64=1,WORKDAY.INTL($I64,NETWORKDAYS.INTL($I64,EDATE(W64,$E65)-1,1,[1]holiday!$A$2:$A$101),1,[1]holiday!$A$2:$A$101)=$K64),"",IF(AND(IFERROR(IF(IF($K64&lt;EDATE(W64,$E64),$K64,EDATE(W64,$E64))=W64,"",IF($K64&lt;EDATE(W64,$E64),$K64,EDATE(W64,$E64))),"")=$K64,$H64=1),"",IFERROR(IF(IF($K64&lt;EDATE(W64,$E64),$K64,EDATE(W64,$E64))=W64,"",IF($K64&lt;EDATE(W64,$E64),$K64,EDATE(W64,$E64))),""))),"")</f>
        <v/>
      </c>
      <c r="Y64" s="70" t="str">
        <f>IFERROR(IF(AND($H64=1,WORKDAY.INTL($I64,NETWORKDAYS.INTL($I64,EDATE(X64,$E65)-1,1,[1]holiday!$A$2:$A$101),1,[1]holiday!$A$2:$A$101)=$K64),"",IF(AND(IFERROR(IF(IF($K64&lt;EDATE(X64,$E64),$K64,EDATE(X64,$E64))=X64,"",IF($K64&lt;EDATE(X64,$E64),$K64,EDATE(X64,$E64))),"")=$K64,$H64=1),"",IFERROR(IF(IF($K64&lt;EDATE(X64,$E64),$K64,EDATE(X64,$E64))=X64,"",IF($K64&lt;EDATE(X64,$E64),$K64,EDATE(X64,$E64))),""))),"")</f>
        <v/>
      </c>
      <c r="Z64" s="70" t="str">
        <f>IFERROR(IF(AND($H64=1,WORKDAY.INTL($I64,NETWORKDAYS.INTL($I64,EDATE(Y64,$E65)-1,1,[1]holiday!$A$2:$A$101),1,[1]holiday!$A$2:$A$101)=$K64),"",IF(AND(IFERROR(IF(IF($K64&lt;EDATE(Y64,$E64),$K64,EDATE(Y64,$E64))=Y64,"",IF($K64&lt;EDATE(Y64,$E64),$K64,EDATE(Y64,$E64))),"")=$K64,$H64=1),"",IFERROR(IF(IF($K64&lt;EDATE(Y64,$E64),$K64,EDATE(Y64,$E64))=Y64,"",IF($K64&lt;EDATE(Y64,$E64),$K64,EDATE(Y64,$E64))),""))),"")</f>
        <v/>
      </c>
      <c r="AA64" s="70" t="str">
        <f>IFERROR(IF(AND($H64=1,WORKDAY.INTL($I64,NETWORKDAYS.INTL($I64,EDATE(Z64,$E65)-1,1,[1]holiday!$A$2:$A$101),1,[1]holiday!$A$2:$A$101)=$K64),"",IF(AND(IFERROR(IF(IF($K64&lt;EDATE(Z64,$E64),$K64,EDATE(Z64,$E64))=Z64,"",IF($K64&lt;EDATE(Z64,$E64),$K64,EDATE(Z64,$E64))),"")=$K64,$H64=1),"",IFERROR(IF(IF($K64&lt;EDATE(Z64,$E64),$K64,EDATE(Z64,$E64))=Z64,"",IF($K64&lt;EDATE(Z64,$E64),$K64,EDATE(Z64,$E64))),""))),"")</f>
        <v/>
      </c>
      <c r="AB64" s="70" t="str">
        <f>IFERROR(IF(AND($H64=1,WORKDAY.INTL($I64,NETWORKDAYS.INTL($I64,EDATE(AA64,$E65)-1,1,[1]holiday!$A$2:$A$101),1,[1]holiday!$A$2:$A$101)=$K64),"",IF(AND(IFERROR(IF(IF($K64&lt;EDATE(AA64,$E64),$K64,EDATE(AA64,$E64))=AA64,"",IF($K64&lt;EDATE(AA64,$E64),$K64,EDATE(AA64,$E64))),"")=$K64,$H64=1),"",IFERROR(IF(IF($K64&lt;EDATE(AA64,$E64),$K64,EDATE(AA64,$E64))=AA64,"",IF($K64&lt;EDATE(AA64,$E64),$K64,EDATE(AA64,$E64))),""))),"")</f>
        <v/>
      </c>
      <c r="AC64" s="70" t="str">
        <f>IFERROR(IF(AND($H64=1,WORKDAY.INTL($I64,NETWORKDAYS.INTL($I64,EDATE(AB64,$E65)-1,1,[1]holiday!$A$2:$A$101),1,[1]holiday!$A$2:$A$101)=$K64),"",IF(AND(IFERROR(IF(IF($K64&lt;EDATE(AB64,$E64),$K64,EDATE(AB64,$E64))=AB64,"",IF($K64&lt;EDATE(AB64,$E64),$K64,EDATE(AB64,$E64))),"")=$K64,$H64=1),"",IFERROR(IF(IF($K64&lt;EDATE(AB64,$E64),$K64,EDATE(AB64,$E64))=AB64,"",IF($K64&lt;EDATE(AB64,$E64),$K64,EDATE(AB64,$E64))),""))),"")</f>
        <v/>
      </c>
      <c r="AD64" s="70" t="str">
        <f>IFERROR(IF(AND($H64=1,WORKDAY.INTL($I64,NETWORKDAYS.INTL($I64,EDATE(AC64,$E65)-1,1,[1]holiday!$A$2:$A$101),1,[1]holiday!$A$2:$A$101)=$K64),"",IF(AND(IFERROR(IF(IF($K64&lt;EDATE(AC64,$E64),$K64,EDATE(AC64,$E64))=AC64,"",IF($K64&lt;EDATE(AC64,$E64),$K64,EDATE(AC64,$E64))),"")=$K64,$H64=1),"",IFERROR(IF(IF($K64&lt;EDATE(AC64,$E64),$K64,EDATE(AC64,$E64))=AC64,"",IF($K64&lt;EDATE(AC64,$E64),$K64,EDATE(AC64,$E64))),""))),"")</f>
        <v/>
      </c>
      <c r="AE64" s="70" t="str">
        <f>IFERROR(IF(AND($H64=1,WORKDAY.INTL($I64,NETWORKDAYS.INTL($I64,EDATE(AD64,$E65)-1,1,[1]holiday!$A$2:$A$101),1,[1]holiday!$A$2:$A$101)=$K64),"",IF(AND(IFERROR(IF(IF($K64&lt;EDATE(AD64,$E64),$K64,EDATE(AD64,$E64))=AD64,"",IF($K64&lt;EDATE(AD64,$E64),$K64,EDATE(AD64,$E64))),"")=$K64,$H64=1),"",IFERROR(IF(IF($K64&lt;EDATE(AD64,$E64),$K64,EDATE(AD64,$E64))=AD64,"",IF($K64&lt;EDATE(AD64,$E64),$K64,EDATE(AD64,$E64))),""))),"")</f>
        <v/>
      </c>
      <c r="AF64" s="70" t="str">
        <f>IFERROR(IF(AND($H64=1,WORKDAY.INTL($I64,NETWORKDAYS.INTL($I64,EDATE(AE64,$E65)-1,1,[1]holiday!$A$2:$A$101),1,[1]holiday!$A$2:$A$101)=$K64),"",IF(AND(IFERROR(IF(IF($K64&lt;EDATE(AE64,$E64),$K64,EDATE(AE64,$E64))=AE64,"",IF($K64&lt;EDATE(AE64,$E64),$K64,EDATE(AE64,$E64))),"")=$K64,$H64=1),"",IFERROR(IF(IF($K64&lt;EDATE(AE64,$E64),$K64,EDATE(AE64,$E64))=AE64,"",IF($K64&lt;EDATE(AE64,$E64),$K64,EDATE(AE64,$E64))),""))),"")</f>
        <v/>
      </c>
      <c r="AG64" s="70" t="str">
        <f>IFERROR(IF(AND($H64=1,WORKDAY.INTL($I64,NETWORKDAYS.INTL($I64,EDATE(AF64,$E65)-1,1,[1]holiday!$A$2:$A$101),1,[1]holiday!$A$2:$A$101)=$K64),"",IF(AND(IFERROR(IF(IF($K64&lt;EDATE(AF64,$E64),$K64,EDATE(AF64,$E64))=AF64,"",IF($K64&lt;EDATE(AF64,$E64),$K64,EDATE(AF64,$E64))),"")=$K64,$H64=1),"",IFERROR(IF(IF($K64&lt;EDATE(AF64,$E64),$K64,EDATE(AF64,$E64))=AF64,"",IF($K64&lt;EDATE(AF64,$E64),$K64,EDATE(AF64,$E64))),""))),"")</f>
        <v/>
      </c>
      <c r="AH64" s="70" t="str">
        <f>IFERROR(IF(AND($H64=1,WORKDAY.INTL($I64,NETWORKDAYS.INTL($I64,EDATE(AG64,$E65)-1,1,[1]holiday!$A$2:$A$101),1,[1]holiday!$A$2:$A$101)=$K64),"",IF(AND(IFERROR(IF(IF($K64&lt;EDATE(AG64,$E64),$K64,EDATE(AG64,$E64))=AG64,"",IF($K64&lt;EDATE(AG64,$E64),$K64,EDATE(AG64,$E64))),"")=$K64,$H64=1),"",IFERROR(IF(IF($K64&lt;EDATE(AG64,$E64),$K64,EDATE(AG64,$E64))=AG64,"",IF($K64&lt;EDATE(AG64,$E64),$K64,EDATE(AG64,$E64))),""))),"")</f>
        <v/>
      </c>
      <c r="AI64" s="70"/>
      <c r="AJ64" s="25" t="e">
        <f t="shared" si="41"/>
        <v>#REF!</v>
      </c>
      <c r="AK64" s="25" t="e">
        <f t="shared" si="42"/>
        <v>#REF!</v>
      </c>
      <c r="AL64" s="25" t="e">
        <f t="shared" si="43"/>
        <v>#REF!</v>
      </c>
      <c r="AM64" s="25" t="e">
        <f t="shared" si="44"/>
        <v>#REF!</v>
      </c>
      <c r="AN64" s="25" t="e">
        <f t="shared" si="45"/>
        <v>#REF!</v>
      </c>
      <c r="AO64" s="25" t="e">
        <f t="shared" si="46"/>
        <v>#REF!</v>
      </c>
      <c r="AP64" s="25" t="e">
        <f t="shared" si="47"/>
        <v>#REF!</v>
      </c>
      <c r="AQ64" s="25" t="e">
        <f t="shared" si="48"/>
        <v>#REF!</v>
      </c>
      <c r="AR64" s="25" t="e">
        <f t="shared" si="49"/>
        <v>#REF!</v>
      </c>
      <c r="AS64" s="25" t="e">
        <f t="shared" si="50"/>
        <v>#REF!</v>
      </c>
      <c r="AT64" s="25" t="e">
        <f t="shared" si="51"/>
        <v>#REF!</v>
      </c>
      <c r="AU64" s="25" t="e">
        <f t="shared" si="52"/>
        <v>#REF!</v>
      </c>
      <c r="AV64" s="25" t="e">
        <f t="shared" si="53"/>
        <v>#REF!</v>
      </c>
      <c r="AW64" s="106" t="e">
        <f t="shared" si="20"/>
        <v>#REF!</v>
      </c>
      <c r="AX64" s="107" t="e">
        <f t="shared" ca="1" si="21"/>
        <v>#REF!</v>
      </c>
      <c r="AY64" s="107" t="e">
        <f t="shared" ca="1" si="22"/>
        <v>#REF!</v>
      </c>
      <c r="BA64" s="25">
        <f t="shared" ca="1" si="1"/>
        <v>0</v>
      </c>
      <c r="BB64" s="25" t="e">
        <f t="shared" si="54"/>
        <v>#REF!</v>
      </c>
      <c r="BC64" s="25" t="e">
        <f t="shared" ca="1" si="24"/>
        <v>#REF!</v>
      </c>
      <c r="BD64" s="83" t="e">
        <f>PS!#REF!</f>
        <v>#REF!</v>
      </c>
      <c r="BE64" s="78" t="str">
        <f t="shared" ca="1" si="25"/>
        <v>Lần 0</v>
      </c>
      <c r="BF64" s="109" t="e">
        <f t="shared" ca="1" si="26"/>
        <v>#REF!</v>
      </c>
      <c r="BG64" s="109" t="e">
        <f t="shared" ca="1" si="27"/>
        <v>#REF!</v>
      </c>
      <c r="BH64" s="109" t="e">
        <f t="shared" ca="1" si="28"/>
        <v>#REF!</v>
      </c>
      <c r="BI64" s="109" t="e">
        <f t="shared" ca="1" si="29"/>
        <v>#REF!</v>
      </c>
      <c r="BJ64" s="109" t="e">
        <f t="shared" ca="1" si="30"/>
        <v>#REF!</v>
      </c>
      <c r="BK64" s="109" t="e">
        <f t="shared" ca="1" si="31"/>
        <v>#REF!</v>
      </c>
      <c r="BL64" s="109" t="e">
        <f t="shared" ca="1" si="32"/>
        <v>#REF!</v>
      </c>
      <c r="BM64" s="109" t="e">
        <f t="shared" ca="1" si="33"/>
        <v>#REF!</v>
      </c>
      <c r="BN64" s="109" t="e">
        <f t="shared" ca="1" si="34"/>
        <v>#REF!</v>
      </c>
      <c r="BO64" s="109" t="e">
        <f t="shared" ca="1" si="35"/>
        <v>#REF!</v>
      </c>
      <c r="BP64" s="109" t="e">
        <f t="shared" ca="1" si="36"/>
        <v>#REF!</v>
      </c>
      <c r="BQ64" s="109" t="e">
        <f t="shared" ca="1" si="37"/>
        <v>#REF!</v>
      </c>
      <c r="BR64" s="109" t="e">
        <f t="shared" ca="1" si="38"/>
        <v>#REF!</v>
      </c>
    </row>
    <row r="65" spans="1:70" ht="12.75" x14ac:dyDescent="0.2">
      <c r="A65" s="82" t="e">
        <f>PS!#REF!</f>
        <v>#REF!</v>
      </c>
      <c r="B65" s="83" t="e">
        <f>PS!#REF!</f>
        <v>#REF!</v>
      </c>
      <c r="C65" s="83" t="e">
        <f>PS!#REF!</f>
        <v>#REF!</v>
      </c>
      <c r="D65" s="83" t="e">
        <f>VLOOKUP(B65,CTV!$A$3:$D$1048576,4,0)</f>
        <v>#REF!</v>
      </c>
      <c r="E65" s="83" t="e">
        <f>VLOOKUP(B65,CTV!$A$3:$G$1048576,7,0)</f>
        <v>#REF!</v>
      </c>
      <c r="F65" s="83" t="e">
        <f>IF(ISNA(VLOOKUP(D65,CTV!$A$3:$H$1048576,8,0)),"",VLOOKUP(D65,CTV!$A$3:$H$1048576,8,0))</f>
        <v>#REF!</v>
      </c>
      <c r="G65" s="83" t="e">
        <f>VLOOKUP(B65,CTV!$A$3:$I$1048576,9,0)</f>
        <v>#REF!</v>
      </c>
      <c r="H65" s="83" t="e">
        <f>VLOOKUP(B65,CTV!$A$3:$J$1048576,10,0)</f>
        <v>#REF!</v>
      </c>
      <c r="I65" s="102" t="e">
        <f>PS!#REF!</f>
        <v>#REF!</v>
      </c>
      <c r="J65" s="83" t="e">
        <f>PS!#REF!</f>
        <v>#REF!</v>
      </c>
      <c r="K65" s="103" t="e">
        <f>PS!#REF!</f>
        <v>#REF!</v>
      </c>
      <c r="L65" s="83" t="e">
        <f t="shared" si="56"/>
        <v>#REF!</v>
      </c>
      <c r="M65" s="120" t="e">
        <f>PS!#REF!</f>
        <v>#REF!</v>
      </c>
      <c r="N65" s="83" t="e">
        <f>PS!#REF!</f>
        <v>#REF!</v>
      </c>
      <c r="O65" s="104" t="e">
        <f>PS!#REF!</f>
        <v>#REF!</v>
      </c>
      <c r="P65" s="104" t="e">
        <f t="shared" si="57"/>
        <v>#REF!</v>
      </c>
      <c r="Q65" s="104">
        <v>0</v>
      </c>
      <c r="R65" s="170" t="e">
        <f t="shared" si="5"/>
        <v>#REF!</v>
      </c>
      <c r="S65" s="130" t="e">
        <f>VLOOKUP(B65,CTV!$A$3:$K$1048576,11,0)</f>
        <v>#REF!</v>
      </c>
      <c r="T65" s="105" t="e">
        <f>IF(VLOOKUP(B65,CTV!$A$3:$E$1048576,5,0)-R65+S65&lt;0,0,VLOOKUP(B65,CTV!$A$3:$E$1048576,5,0)-R65+S65)</f>
        <v>#REF!</v>
      </c>
      <c r="U65" s="105" t="e">
        <f>IF(VLOOKUP(B65,CTV!$A$3:$F$1048576,6,0)-R65+S65&lt;0,0,VLOOKUP(B65,CTV!$A$3:$F$1048576,6,0)-R65+S65)</f>
        <v>#REF!</v>
      </c>
      <c r="V65" s="70" t="e">
        <f t="shared" si="6"/>
        <v>#REF!</v>
      </c>
      <c r="W65" s="70" t="str">
        <f>IFERROR(IF(AND($H65=1,WORKDAY.INTL($I65,NETWORKDAYS.INTL($I65,EDATE(V65,$E66)-1,1,[1]holiday!$A$2:$A$101),1,[1]holiday!$A$2:$A$101)=$K65),"",IF(AND(IFERROR(IF(IF($K65&lt;EDATE(V65,$E65),$K65,EDATE(V65,$E65))=V65,"",IF($K65&lt;EDATE(V65,$E65),$K65,EDATE(V65,$E65))),"")=$K65,$H65=1),"",IFERROR(IF(IF($K65&lt;EDATE(V65,$E65),$K65,EDATE(V65,$E65))=V65,"",IF($K65&lt;EDATE(V65,$E65),$K65,EDATE(V65,$E65))),""))),"")</f>
        <v/>
      </c>
      <c r="X65" s="70" t="str">
        <f>IFERROR(IF(AND($H65=1,WORKDAY.INTL($I65,NETWORKDAYS.INTL($I65,EDATE(W65,$E66)-1,1,[1]holiday!$A$2:$A$101),1,[1]holiday!$A$2:$A$101)=$K65),"",IF(AND(IFERROR(IF(IF($K65&lt;EDATE(W65,$E65),$K65,EDATE(W65,$E65))=W65,"",IF($K65&lt;EDATE(W65,$E65),$K65,EDATE(W65,$E65))),"")=$K65,$H65=1),"",IFERROR(IF(IF($K65&lt;EDATE(W65,$E65),$K65,EDATE(W65,$E65))=W65,"",IF($K65&lt;EDATE(W65,$E65),$K65,EDATE(W65,$E65))),""))),"")</f>
        <v/>
      </c>
      <c r="Y65" s="70" t="str">
        <f>IFERROR(IF(AND($H65=1,WORKDAY.INTL($I65,NETWORKDAYS.INTL($I65,EDATE(X65,$E66)-1,1,[1]holiday!$A$2:$A$101),1,[1]holiday!$A$2:$A$101)=$K65),"",IF(AND(IFERROR(IF(IF($K65&lt;EDATE(X65,$E65),$K65,EDATE(X65,$E65))=X65,"",IF($K65&lt;EDATE(X65,$E65),$K65,EDATE(X65,$E65))),"")=$K65,$H65=1),"",IFERROR(IF(IF($K65&lt;EDATE(X65,$E65),$K65,EDATE(X65,$E65))=X65,"",IF($K65&lt;EDATE(X65,$E65),$K65,EDATE(X65,$E65))),""))),"")</f>
        <v/>
      </c>
      <c r="Z65" s="70" t="str">
        <f>IFERROR(IF(AND($H65=1,WORKDAY.INTL($I65,NETWORKDAYS.INTL($I65,EDATE(Y65,$E66)-1,1,[1]holiday!$A$2:$A$101),1,[1]holiday!$A$2:$A$101)=$K65),"",IF(AND(IFERROR(IF(IF($K65&lt;EDATE(Y65,$E65),$K65,EDATE(Y65,$E65))=Y65,"",IF($K65&lt;EDATE(Y65,$E65),$K65,EDATE(Y65,$E65))),"")=$K65,$H65=1),"",IFERROR(IF(IF($K65&lt;EDATE(Y65,$E65),$K65,EDATE(Y65,$E65))=Y65,"",IF($K65&lt;EDATE(Y65,$E65),$K65,EDATE(Y65,$E65))),""))),"")</f>
        <v/>
      </c>
      <c r="AA65" s="70" t="str">
        <f>IFERROR(IF(AND($H65=1,WORKDAY.INTL($I65,NETWORKDAYS.INTL($I65,EDATE(Z65,$E66)-1,1,[1]holiday!$A$2:$A$101),1,[1]holiday!$A$2:$A$101)=$K65),"",IF(AND(IFERROR(IF(IF($K65&lt;EDATE(Z65,$E65),$K65,EDATE(Z65,$E65))=Z65,"",IF($K65&lt;EDATE(Z65,$E65),$K65,EDATE(Z65,$E65))),"")=$K65,$H65=1),"",IFERROR(IF(IF($K65&lt;EDATE(Z65,$E65),$K65,EDATE(Z65,$E65))=Z65,"",IF($K65&lt;EDATE(Z65,$E65),$K65,EDATE(Z65,$E65))),""))),"")</f>
        <v/>
      </c>
      <c r="AB65" s="70" t="str">
        <f>IFERROR(IF(AND($H65=1,WORKDAY.INTL($I65,NETWORKDAYS.INTL($I65,EDATE(AA65,$E66)-1,1,[1]holiday!$A$2:$A$101),1,[1]holiday!$A$2:$A$101)=$K65),"",IF(AND(IFERROR(IF(IF($K65&lt;EDATE(AA65,$E65),$K65,EDATE(AA65,$E65))=AA65,"",IF($K65&lt;EDATE(AA65,$E65),$K65,EDATE(AA65,$E65))),"")=$K65,$H65=1),"",IFERROR(IF(IF($K65&lt;EDATE(AA65,$E65),$K65,EDATE(AA65,$E65))=AA65,"",IF($K65&lt;EDATE(AA65,$E65),$K65,EDATE(AA65,$E65))),""))),"")</f>
        <v/>
      </c>
      <c r="AC65" s="70" t="str">
        <f>IFERROR(IF(AND($H65=1,WORKDAY.INTL($I65,NETWORKDAYS.INTL($I65,EDATE(AB65,$E66)-1,1,[1]holiday!$A$2:$A$101),1,[1]holiday!$A$2:$A$101)=$K65),"",IF(AND(IFERROR(IF(IF($K65&lt;EDATE(AB65,$E65),$K65,EDATE(AB65,$E65))=AB65,"",IF($K65&lt;EDATE(AB65,$E65),$K65,EDATE(AB65,$E65))),"")=$K65,$H65=1),"",IFERROR(IF(IF($K65&lt;EDATE(AB65,$E65),$K65,EDATE(AB65,$E65))=AB65,"",IF($K65&lt;EDATE(AB65,$E65),$K65,EDATE(AB65,$E65))),""))),"")</f>
        <v/>
      </c>
      <c r="AD65" s="70" t="str">
        <f>IFERROR(IF(AND($H65=1,WORKDAY.INTL($I65,NETWORKDAYS.INTL($I65,EDATE(AC65,$E66)-1,1,[1]holiday!$A$2:$A$101),1,[1]holiday!$A$2:$A$101)=$K65),"",IF(AND(IFERROR(IF(IF($K65&lt;EDATE(AC65,$E65),$K65,EDATE(AC65,$E65))=AC65,"",IF($K65&lt;EDATE(AC65,$E65),$K65,EDATE(AC65,$E65))),"")=$K65,$H65=1),"",IFERROR(IF(IF($K65&lt;EDATE(AC65,$E65),$K65,EDATE(AC65,$E65))=AC65,"",IF($K65&lt;EDATE(AC65,$E65),$K65,EDATE(AC65,$E65))),""))),"")</f>
        <v/>
      </c>
      <c r="AE65" s="70" t="str">
        <f>IFERROR(IF(AND($H65=1,WORKDAY.INTL($I65,NETWORKDAYS.INTL($I65,EDATE(AD65,$E66)-1,1,[1]holiday!$A$2:$A$101),1,[1]holiday!$A$2:$A$101)=$K65),"",IF(AND(IFERROR(IF(IF($K65&lt;EDATE(AD65,$E65),$K65,EDATE(AD65,$E65))=AD65,"",IF($K65&lt;EDATE(AD65,$E65),$K65,EDATE(AD65,$E65))),"")=$K65,$H65=1),"",IFERROR(IF(IF($K65&lt;EDATE(AD65,$E65),$K65,EDATE(AD65,$E65))=AD65,"",IF($K65&lt;EDATE(AD65,$E65),$K65,EDATE(AD65,$E65))),""))),"")</f>
        <v/>
      </c>
      <c r="AF65" s="70" t="str">
        <f>IFERROR(IF(AND($H65=1,WORKDAY.INTL($I65,NETWORKDAYS.INTL($I65,EDATE(AE65,$E66)-1,1,[1]holiday!$A$2:$A$101),1,[1]holiday!$A$2:$A$101)=$K65),"",IF(AND(IFERROR(IF(IF($K65&lt;EDATE(AE65,$E65),$K65,EDATE(AE65,$E65))=AE65,"",IF($K65&lt;EDATE(AE65,$E65),$K65,EDATE(AE65,$E65))),"")=$K65,$H65=1),"",IFERROR(IF(IF($K65&lt;EDATE(AE65,$E65),$K65,EDATE(AE65,$E65))=AE65,"",IF($K65&lt;EDATE(AE65,$E65),$K65,EDATE(AE65,$E65))),""))),"")</f>
        <v/>
      </c>
      <c r="AG65" s="70" t="str">
        <f>IFERROR(IF(AND($H65=1,WORKDAY.INTL($I65,NETWORKDAYS.INTL($I65,EDATE(AF65,$E66)-1,1,[1]holiday!$A$2:$A$101),1,[1]holiday!$A$2:$A$101)=$K65),"",IF(AND(IFERROR(IF(IF($K65&lt;EDATE(AF65,$E65),$K65,EDATE(AF65,$E65))=AF65,"",IF($K65&lt;EDATE(AF65,$E65),$K65,EDATE(AF65,$E65))),"")=$K65,$H65=1),"",IFERROR(IF(IF($K65&lt;EDATE(AF65,$E65),$K65,EDATE(AF65,$E65))=AF65,"",IF($K65&lt;EDATE(AF65,$E65),$K65,EDATE(AF65,$E65))),""))),"")</f>
        <v/>
      </c>
      <c r="AH65" s="70" t="str">
        <f>IFERROR(IF(AND($H65=1,WORKDAY.INTL($I65,NETWORKDAYS.INTL($I65,EDATE(AG65,$E66)-1,1,[1]holiday!$A$2:$A$101),1,[1]holiday!$A$2:$A$101)=$K65),"",IF(AND(IFERROR(IF(IF($K65&lt;EDATE(AG65,$E65),$K65,EDATE(AG65,$E65))=AG65,"",IF($K65&lt;EDATE(AG65,$E65),$K65,EDATE(AG65,$E65))),"")=$K65,$H65=1),"",IFERROR(IF(IF($K65&lt;EDATE(AG65,$E65),$K65,EDATE(AG65,$E65))=AG65,"",IF($K65&lt;EDATE(AG65,$E65),$K65,EDATE(AG65,$E65))),""))),"")</f>
        <v/>
      </c>
      <c r="AI65" s="70"/>
      <c r="AJ65" s="25" t="e">
        <f t="shared" si="41"/>
        <v>#REF!</v>
      </c>
      <c r="AK65" s="25" t="e">
        <f t="shared" si="42"/>
        <v>#REF!</v>
      </c>
      <c r="AL65" s="25" t="e">
        <f t="shared" si="43"/>
        <v>#REF!</v>
      </c>
      <c r="AM65" s="25" t="e">
        <f t="shared" si="44"/>
        <v>#REF!</v>
      </c>
      <c r="AN65" s="25" t="e">
        <f t="shared" si="45"/>
        <v>#REF!</v>
      </c>
      <c r="AO65" s="25" t="e">
        <f t="shared" si="46"/>
        <v>#REF!</v>
      </c>
      <c r="AP65" s="25" t="e">
        <f t="shared" si="47"/>
        <v>#REF!</v>
      </c>
      <c r="AQ65" s="25" t="e">
        <f t="shared" si="48"/>
        <v>#REF!</v>
      </c>
      <c r="AR65" s="25" t="e">
        <f t="shared" si="49"/>
        <v>#REF!</v>
      </c>
      <c r="AS65" s="25" t="e">
        <f t="shared" si="50"/>
        <v>#REF!</v>
      </c>
      <c r="AT65" s="25" t="e">
        <f t="shared" si="51"/>
        <v>#REF!</v>
      </c>
      <c r="AU65" s="25" t="e">
        <f t="shared" si="52"/>
        <v>#REF!</v>
      </c>
      <c r="AV65" s="25" t="e">
        <f t="shared" si="53"/>
        <v>#REF!</v>
      </c>
      <c r="AW65" s="106" t="e">
        <f t="shared" si="20"/>
        <v>#REF!</v>
      </c>
      <c r="AX65" s="107" t="e">
        <f t="shared" ca="1" si="21"/>
        <v>#REF!</v>
      </c>
      <c r="AY65" s="107" t="e">
        <f t="shared" ca="1" si="22"/>
        <v>#REF!</v>
      </c>
      <c r="AZ65" s="108" t="e">
        <f t="shared" ca="1" si="55"/>
        <v>#REF!</v>
      </c>
      <c r="BA65" s="25">
        <f t="shared" ca="1" si="1"/>
        <v>0</v>
      </c>
      <c r="BB65" s="25" t="e">
        <f t="shared" si="54"/>
        <v>#REF!</v>
      </c>
      <c r="BC65" s="25" t="e">
        <f t="shared" ca="1" si="24"/>
        <v>#REF!</v>
      </c>
      <c r="BD65" s="83" t="e">
        <f>PS!#REF!</f>
        <v>#REF!</v>
      </c>
      <c r="BE65" s="78" t="str">
        <f t="shared" ca="1" si="25"/>
        <v>Lần 0</v>
      </c>
      <c r="BF65" s="109" t="e">
        <f t="shared" ca="1" si="26"/>
        <v>#REF!</v>
      </c>
      <c r="BG65" s="109" t="e">
        <f t="shared" ca="1" si="27"/>
        <v>#REF!</v>
      </c>
      <c r="BH65" s="109" t="e">
        <f t="shared" ca="1" si="28"/>
        <v>#REF!</v>
      </c>
      <c r="BI65" s="109" t="e">
        <f t="shared" ca="1" si="29"/>
        <v>#REF!</v>
      </c>
      <c r="BJ65" s="109" t="e">
        <f t="shared" ca="1" si="30"/>
        <v>#REF!</v>
      </c>
      <c r="BK65" s="109" t="e">
        <f t="shared" ca="1" si="31"/>
        <v>#REF!</v>
      </c>
      <c r="BL65" s="109" t="e">
        <f t="shared" ca="1" si="32"/>
        <v>#REF!</v>
      </c>
      <c r="BM65" s="109" t="e">
        <f t="shared" ca="1" si="33"/>
        <v>#REF!</v>
      </c>
      <c r="BN65" s="109" t="e">
        <f t="shared" ca="1" si="34"/>
        <v>#REF!</v>
      </c>
      <c r="BO65" s="109" t="e">
        <f t="shared" ca="1" si="35"/>
        <v>#REF!</v>
      </c>
      <c r="BP65" s="109" t="e">
        <f t="shared" ca="1" si="36"/>
        <v>#REF!</v>
      </c>
      <c r="BQ65" s="109" t="e">
        <f t="shared" ca="1" si="37"/>
        <v>#REF!</v>
      </c>
      <c r="BR65" s="109" t="e">
        <f t="shared" ca="1" si="38"/>
        <v>#REF!</v>
      </c>
    </row>
    <row r="66" spans="1:70" ht="12.75" x14ac:dyDescent="0.2">
      <c r="A66" s="82" t="e">
        <f>PS!#REF!</f>
        <v>#REF!</v>
      </c>
      <c r="B66" s="83" t="e">
        <f>PS!#REF!</f>
        <v>#REF!</v>
      </c>
      <c r="C66" s="83" t="e">
        <f>PS!#REF!</f>
        <v>#REF!</v>
      </c>
      <c r="D66" s="83" t="e">
        <f>VLOOKUP(B66,CTV!$A$3:$D$1048576,4,0)</f>
        <v>#REF!</v>
      </c>
      <c r="E66" s="83" t="e">
        <f>VLOOKUP(B66,CTV!$A$3:$G$1048576,7,0)</f>
        <v>#REF!</v>
      </c>
      <c r="F66" s="83" t="e">
        <f>IF(ISNA(VLOOKUP(D66,CTV!$A$3:$H$1048576,8,0)),"",VLOOKUP(D66,CTV!$A$3:$H$1048576,8,0))</f>
        <v>#REF!</v>
      </c>
      <c r="G66" s="83" t="e">
        <f>VLOOKUP(B66,CTV!$A$3:$I$1048576,9,0)</f>
        <v>#REF!</v>
      </c>
      <c r="H66" s="83" t="e">
        <f>VLOOKUP(B66,CTV!$A$3:$J$1048576,10,0)</f>
        <v>#REF!</v>
      </c>
      <c r="I66" s="102" t="e">
        <f>PS!#REF!</f>
        <v>#REF!</v>
      </c>
      <c r="J66" s="83" t="e">
        <f>PS!#REF!</f>
        <v>#REF!</v>
      </c>
      <c r="K66" s="103" t="e">
        <f>PS!#REF!</f>
        <v>#REF!</v>
      </c>
      <c r="L66" s="83" t="e">
        <f t="shared" si="56"/>
        <v>#REF!</v>
      </c>
      <c r="M66" s="120" t="e">
        <f>PS!#REF!</f>
        <v>#REF!</v>
      </c>
      <c r="N66" s="83" t="e">
        <f>PS!#REF!</f>
        <v>#REF!</v>
      </c>
      <c r="O66" s="104" t="e">
        <f>PS!#REF!</f>
        <v>#REF!</v>
      </c>
      <c r="P66" s="104" t="e">
        <f t="shared" si="57"/>
        <v>#REF!</v>
      </c>
      <c r="Q66" s="104">
        <v>0</v>
      </c>
      <c r="R66" s="170" t="e">
        <f t="shared" si="5"/>
        <v>#REF!</v>
      </c>
      <c r="S66" s="130" t="e">
        <f>VLOOKUP(B66,CTV!$A$3:$K$1048576,11,0)</f>
        <v>#REF!</v>
      </c>
      <c r="T66" s="105" t="e">
        <f>IF(VLOOKUP(B66,CTV!$A$3:$E$1048576,5,0)-R66+S66&lt;0,0,VLOOKUP(B66,CTV!$A$3:$E$1048576,5,0)-R66+S66)</f>
        <v>#REF!</v>
      </c>
      <c r="U66" s="105" t="e">
        <f>IF(VLOOKUP(B66,CTV!$A$3:$F$1048576,6,0)-R66+S66&lt;0,0,VLOOKUP(B66,CTV!$A$3:$F$1048576,6,0)-R66+S66)</f>
        <v>#REF!</v>
      </c>
      <c r="V66" s="70" t="e">
        <f t="shared" si="6"/>
        <v>#REF!</v>
      </c>
      <c r="W66" s="70" t="str">
        <f>IFERROR(IF(AND($H66=1,WORKDAY.INTL($I66,NETWORKDAYS.INTL($I66,EDATE(V66,$E67)-1,1,[1]holiday!$A$2:$A$101),1,[1]holiday!$A$2:$A$101)=$K66),"",IF(AND(IFERROR(IF(IF($K66&lt;EDATE(V66,$E66),$K66,EDATE(V66,$E66))=V66,"",IF($K66&lt;EDATE(V66,$E66),$K66,EDATE(V66,$E66))),"")=$K66,$H66=1),"",IFERROR(IF(IF($K66&lt;EDATE(V66,$E66),$K66,EDATE(V66,$E66))=V66,"",IF($K66&lt;EDATE(V66,$E66),$K66,EDATE(V66,$E66))),""))),"")</f>
        <v/>
      </c>
      <c r="X66" s="70" t="str">
        <f>IFERROR(IF(AND($H66=1,WORKDAY.INTL($I66,NETWORKDAYS.INTL($I66,EDATE(W66,$E67)-1,1,[1]holiday!$A$2:$A$101),1,[1]holiday!$A$2:$A$101)=$K66),"",IF(AND(IFERROR(IF(IF($K66&lt;EDATE(W66,$E66),$K66,EDATE(W66,$E66))=W66,"",IF($K66&lt;EDATE(W66,$E66),$K66,EDATE(W66,$E66))),"")=$K66,$H66=1),"",IFERROR(IF(IF($K66&lt;EDATE(W66,$E66),$K66,EDATE(W66,$E66))=W66,"",IF($K66&lt;EDATE(W66,$E66),$K66,EDATE(W66,$E66))),""))),"")</f>
        <v/>
      </c>
      <c r="Y66" s="70" t="str">
        <f>IFERROR(IF(AND($H66=1,WORKDAY.INTL($I66,NETWORKDAYS.INTL($I66,EDATE(X66,$E67)-1,1,[1]holiday!$A$2:$A$101),1,[1]holiday!$A$2:$A$101)=$K66),"",IF(AND(IFERROR(IF(IF($K66&lt;EDATE(X66,$E66),$K66,EDATE(X66,$E66))=X66,"",IF($K66&lt;EDATE(X66,$E66),$K66,EDATE(X66,$E66))),"")=$K66,$H66=1),"",IFERROR(IF(IF($K66&lt;EDATE(X66,$E66),$K66,EDATE(X66,$E66))=X66,"",IF($K66&lt;EDATE(X66,$E66),$K66,EDATE(X66,$E66))),""))),"")</f>
        <v/>
      </c>
      <c r="Z66" s="70" t="str">
        <f>IFERROR(IF(AND($H66=1,WORKDAY.INTL($I66,NETWORKDAYS.INTL($I66,EDATE(Y66,$E67)-1,1,[1]holiday!$A$2:$A$101),1,[1]holiday!$A$2:$A$101)=$K66),"",IF(AND(IFERROR(IF(IF($K66&lt;EDATE(Y66,$E66),$K66,EDATE(Y66,$E66))=Y66,"",IF($K66&lt;EDATE(Y66,$E66),$K66,EDATE(Y66,$E66))),"")=$K66,$H66=1),"",IFERROR(IF(IF($K66&lt;EDATE(Y66,$E66),$K66,EDATE(Y66,$E66))=Y66,"",IF($K66&lt;EDATE(Y66,$E66),$K66,EDATE(Y66,$E66))),""))),"")</f>
        <v/>
      </c>
      <c r="AA66" s="70" t="str">
        <f>IFERROR(IF(AND($H66=1,WORKDAY.INTL($I66,NETWORKDAYS.INTL($I66,EDATE(Z66,$E67)-1,1,[1]holiday!$A$2:$A$101),1,[1]holiday!$A$2:$A$101)=$K66),"",IF(AND(IFERROR(IF(IF($K66&lt;EDATE(Z66,$E66),$K66,EDATE(Z66,$E66))=Z66,"",IF($K66&lt;EDATE(Z66,$E66),$K66,EDATE(Z66,$E66))),"")=$K66,$H66=1),"",IFERROR(IF(IF($K66&lt;EDATE(Z66,$E66),$K66,EDATE(Z66,$E66))=Z66,"",IF($K66&lt;EDATE(Z66,$E66),$K66,EDATE(Z66,$E66))),""))),"")</f>
        <v/>
      </c>
      <c r="AB66" s="70" t="str">
        <f>IFERROR(IF(AND($H66=1,WORKDAY.INTL($I66,NETWORKDAYS.INTL($I66,EDATE(AA66,$E67)-1,1,[1]holiday!$A$2:$A$101),1,[1]holiday!$A$2:$A$101)=$K66),"",IF(AND(IFERROR(IF(IF($K66&lt;EDATE(AA66,$E66),$K66,EDATE(AA66,$E66))=AA66,"",IF($K66&lt;EDATE(AA66,$E66),$K66,EDATE(AA66,$E66))),"")=$K66,$H66=1),"",IFERROR(IF(IF($K66&lt;EDATE(AA66,$E66),$K66,EDATE(AA66,$E66))=AA66,"",IF($K66&lt;EDATE(AA66,$E66),$K66,EDATE(AA66,$E66))),""))),"")</f>
        <v/>
      </c>
      <c r="AC66" s="70" t="str">
        <f>IFERROR(IF(AND($H66=1,WORKDAY.INTL($I66,NETWORKDAYS.INTL($I66,EDATE(AB66,$E67)-1,1,[1]holiday!$A$2:$A$101),1,[1]holiday!$A$2:$A$101)=$K66),"",IF(AND(IFERROR(IF(IF($K66&lt;EDATE(AB66,$E66),$K66,EDATE(AB66,$E66))=AB66,"",IF($K66&lt;EDATE(AB66,$E66),$K66,EDATE(AB66,$E66))),"")=$K66,$H66=1),"",IFERROR(IF(IF($K66&lt;EDATE(AB66,$E66),$K66,EDATE(AB66,$E66))=AB66,"",IF($K66&lt;EDATE(AB66,$E66),$K66,EDATE(AB66,$E66))),""))),"")</f>
        <v/>
      </c>
      <c r="AD66" s="70" t="str">
        <f>IFERROR(IF(AND($H66=1,WORKDAY.INTL($I66,NETWORKDAYS.INTL($I66,EDATE(AC66,$E67)-1,1,[1]holiday!$A$2:$A$101),1,[1]holiday!$A$2:$A$101)=$K66),"",IF(AND(IFERROR(IF(IF($K66&lt;EDATE(AC66,$E66),$K66,EDATE(AC66,$E66))=AC66,"",IF($K66&lt;EDATE(AC66,$E66),$K66,EDATE(AC66,$E66))),"")=$K66,$H66=1),"",IFERROR(IF(IF($K66&lt;EDATE(AC66,$E66),$K66,EDATE(AC66,$E66))=AC66,"",IF($K66&lt;EDATE(AC66,$E66),$K66,EDATE(AC66,$E66))),""))),"")</f>
        <v/>
      </c>
      <c r="AE66" s="70" t="str">
        <f>IFERROR(IF(AND($H66=1,WORKDAY.INTL($I66,NETWORKDAYS.INTL($I66,EDATE(AD66,$E67)-1,1,[1]holiday!$A$2:$A$101),1,[1]holiday!$A$2:$A$101)=$K66),"",IF(AND(IFERROR(IF(IF($K66&lt;EDATE(AD66,$E66),$K66,EDATE(AD66,$E66))=AD66,"",IF($K66&lt;EDATE(AD66,$E66),$K66,EDATE(AD66,$E66))),"")=$K66,$H66=1),"",IFERROR(IF(IF($K66&lt;EDATE(AD66,$E66),$K66,EDATE(AD66,$E66))=AD66,"",IF($K66&lt;EDATE(AD66,$E66),$K66,EDATE(AD66,$E66))),""))),"")</f>
        <v/>
      </c>
      <c r="AF66" s="70" t="str">
        <f>IFERROR(IF(AND($H66=1,WORKDAY.INTL($I66,NETWORKDAYS.INTL($I66,EDATE(AE66,$E67)-1,1,[1]holiday!$A$2:$A$101),1,[1]holiday!$A$2:$A$101)=$K66),"",IF(AND(IFERROR(IF(IF($K66&lt;EDATE(AE66,$E66),$K66,EDATE(AE66,$E66))=AE66,"",IF($K66&lt;EDATE(AE66,$E66),$K66,EDATE(AE66,$E66))),"")=$K66,$H66=1),"",IFERROR(IF(IF($K66&lt;EDATE(AE66,$E66),$K66,EDATE(AE66,$E66))=AE66,"",IF($K66&lt;EDATE(AE66,$E66),$K66,EDATE(AE66,$E66))),""))),"")</f>
        <v/>
      </c>
      <c r="AG66" s="70" t="str">
        <f>IFERROR(IF(AND($H66=1,WORKDAY.INTL($I66,NETWORKDAYS.INTL($I66,EDATE(AF66,$E67)-1,1,[1]holiday!$A$2:$A$101),1,[1]holiday!$A$2:$A$101)=$K66),"",IF(AND(IFERROR(IF(IF($K66&lt;EDATE(AF66,$E66),$K66,EDATE(AF66,$E66))=AF66,"",IF($K66&lt;EDATE(AF66,$E66),$K66,EDATE(AF66,$E66))),"")=$K66,$H66=1),"",IFERROR(IF(IF($K66&lt;EDATE(AF66,$E66),$K66,EDATE(AF66,$E66))=AF66,"",IF($K66&lt;EDATE(AF66,$E66),$K66,EDATE(AF66,$E66))),""))),"")</f>
        <v/>
      </c>
      <c r="AH66" s="70" t="str">
        <f>IFERROR(IF(AND($H66=1,WORKDAY.INTL($I66,NETWORKDAYS.INTL($I66,EDATE(AG66,$E67)-1,1,[1]holiday!$A$2:$A$101),1,[1]holiday!$A$2:$A$101)=$K66),"",IF(AND(IFERROR(IF(IF($K66&lt;EDATE(AG66,$E66),$K66,EDATE(AG66,$E66))=AG66,"",IF($K66&lt;EDATE(AG66,$E66),$K66,EDATE(AG66,$E66))),"")=$K66,$H66=1),"",IFERROR(IF(IF($K66&lt;EDATE(AG66,$E66),$K66,EDATE(AG66,$E66))=AG66,"",IF($K66&lt;EDATE(AG66,$E66),$K66,EDATE(AG66,$E66))),""))),"")</f>
        <v/>
      </c>
      <c r="AI66" s="70"/>
      <c r="AJ66" s="25" t="e">
        <f t="shared" si="41"/>
        <v>#REF!</v>
      </c>
      <c r="AK66" s="25" t="e">
        <f t="shared" si="42"/>
        <v>#REF!</v>
      </c>
      <c r="AL66" s="25" t="e">
        <f t="shared" si="43"/>
        <v>#REF!</v>
      </c>
      <c r="AM66" s="25" t="e">
        <f t="shared" si="44"/>
        <v>#REF!</v>
      </c>
      <c r="AN66" s="25" t="e">
        <f t="shared" si="45"/>
        <v>#REF!</v>
      </c>
      <c r="AO66" s="25" t="e">
        <f t="shared" si="46"/>
        <v>#REF!</v>
      </c>
      <c r="AP66" s="25" t="e">
        <f t="shared" si="47"/>
        <v>#REF!</v>
      </c>
      <c r="AQ66" s="25" t="e">
        <f t="shared" si="48"/>
        <v>#REF!</v>
      </c>
      <c r="AR66" s="25" t="e">
        <f t="shared" si="49"/>
        <v>#REF!</v>
      </c>
      <c r="AS66" s="25" t="e">
        <f t="shared" si="50"/>
        <v>#REF!</v>
      </c>
      <c r="AT66" s="25" t="e">
        <f t="shared" si="51"/>
        <v>#REF!</v>
      </c>
      <c r="AU66" s="25" t="e">
        <f t="shared" si="52"/>
        <v>#REF!</v>
      </c>
      <c r="AV66" s="25" t="e">
        <f t="shared" si="53"/>
        <v>#REF!</v>
      </c>
      <c r="AW66" s="106" t="e">
        <f t="shared" si="20"/>
        <v>#REF!</v>
      </c>
      <c r="AX66" s="107" t="e">
        <f t="shared" ca="1" si="21"/>
        <v>#REF!</v>
      </c>
      <c r="AY66" s="107" t="e">
        <f t="shared" ca="1" si="22"/>
        <v>#REF!</v>
      </c>
      <c r="AZ66" s="108" t="e">
        <f t="shared" ca="1" si="55"/>
        <v>#REF!</v>
      </c>
      <c r="BA66" s="25">
        <f t="shared" ref="BA66:BA129" ca="1" si="58">SUMIF($BF66:$BP66,1,$AJ66:$AV66)</f>
        <v>0</v>
      </c>
      <c r="BB66" s="25" t="e">
        <f t="shared" si="54"/>
        <v>#REF!</v>
      </c>
      <c r="BC66" s="25" t="e">
        <f t="shared" ca="1" si="24"/>
        <v>#REF!</v>
      </c>
      <c r="BD66" s="83" t="e">
        <f>PS!#REF!</f>
        <v>#REF!</v>
      </c>
      <c r="BE66" s="78" t="str">
        <f t="shared" ca="1" si="25"/>
        <v>Lần 0</v>
      </c>
      <c r="BF66" s="109" t="e">
        <f t="shared" ca="1" si="26"/>
        <v>#REF!</v>
      </c>
      <c r="BG66" s="109" t="e">
        <f t="shared" ca="1" si="27"/>
        <v>#REF!</v>
      </c>
      <c r="BH66" s="109" t="e">
        <f t="shared" ca="1" si="28"/>
        <v>#REF!</v>
      </c>
      <c r="BI66" s="109" t="e">
        <f t="shared" ca="1" si="29"/>
        <v>#REF!</v>
      </c>
      <c r="BJ66" s="109" t="e">
        <f t="shared" ca="1" si="30"/>
        <v>#REF!</v>
      </c>
      <c r="BK66" s="109" t="e">
        <f t="shared" ca="1" si="31"/>
        <v>#REF!</v>
      </c>
      <c r="BL66" s="109" t="e">
        <f t="shared" ca="1" si="32"/>
        <v>#REF!</v>
      </c>
      <c r="BM66" s="109" t="e">
        <f t="shared" ca="1" si="33"/>
        <v>#REF!</v>
      </c>
      <c r="BN66" s="109" t="e">
        <f t="shared" ca="1" si="34"/>
        <v>#REF!</v>
      </c>
      <c r="BO66" s="109" t="e">
        <f t="shared" ca="1" si="35"/>
        <v>#REF!</v>
      </c>
      <c r="BP66" s="109" t="e">
        <f t="shared" ca="1" si="36"/>
        <v>#REF!</v>
      </c>
      <c r="BQ66" s="109" t="e">
        <f t="shared" ca="1" si="37"/>
        <v>#REF!</v>
      </c>
      <c r="BR66" s="109" t="e">
        <f t="shared" ca="1" si="38"/>
        <v>#REF!</v>
      </c>
    </row>
    <row r="67" spans="1:70" ht="12.75" x14ac:dyDescent="0.2">
      <c r="A67" s="82" t="e">
        <f>PS!#REF!</f>
        <v>#REF!</v>
      </c>
      <c r="B67" s="83" t="e">
        <f>PS!#REF!</f>
        <v>#REF!</v>
      </c>
      <c r="C67" s="83" t="e">
        <f>PS!#REF!</f>
        <v>#REF!</v>
      </c>
      <c r="D67" s="83" t="e">
        <f>VLOOKUP(B67,CTV!$A$3:$D$1048576,4,0)</f>
        <v>#REF!</v>
      </c>
      <c r="E67" s="83" t="e">
        <f>VLOOKUP(B67,CTV!$A$3:$G$1048576,7,0)</f>
        <v>#REF!</v>
      </c>
      <c r="F67" s="83" t="e">
        <f>IF(ISNA(VLOOKUP(D67,CTV!$A$3:$H$1048576,8,0)),"",VLOOKUP(D67,CTV!$A$3:$H$1048576,8,0))</f>
        <v>#REF!</v>
      </c>
      <c r="G67" s="83" t="e">
        <f>VLOOKUP(B67,CTV!$A$3:$I$1048576,9,0)</f>
        <v>#REF!</v>
      </c>
      <c r="H67" s="83" t="e">
        <f>VLOOKUP(B67,CTV!$A$3:$J$1048576,10,0)</f>
        <v>#REF!</v>
      </c>
      <c r="I67" s="102" t="e">
        <f>PS!#REF!</f>
        <v>#REF!</v>
      </c>
      <c r="J67" s="83" t="e">
        <f>PS!#REF!</f>
        <v>#REF!</v>
      </c>
      <c r="K67" s="103" t="e">
        <f>PS!#REF!</f>
        <v>#REF!</v>
      </c>
      <c r="L67" s="83" t="e">
        <f t="shared" si="56"/>
        <v>#REF!</v>
      </c>
      <c r="M67" s="120" t="e">
        <f>PS!#REF!</f>
        <v>#REF!</v>
      </c>
      <c r="N67" s="83" t="e">
        <f>PS!#REF!</f>
        <v>#REF!</v>
      </c>
      <c r="O67" s="104" t="e">
        <f>PS!#REF!</f>
        <v>#REF!</v>
      </c>
      <c r="P67" s="104" t="e">
        <f t="shared" si="57"/>
        <v>#REF!</v>
      </c>
      <c r="Q67" s="104">
        <v>0</v>
      </c>
      <c r="R67" s="170" t="e">
        <f t="shared" ref="R67:R130" si="59">M67-N67</f>
        <v>#REF!</v>
      </c>
      <c r="S67" s="130" t="e">
        <f>VLOOKUP(B67,CTV!$A$3:$K$1048576,11,0)</f>
        <v>#REF!</v>
      </c>
      <c r="T67" s="105" t="e">
        <f>IF(VLOOKUP(B67,CTV!$A$3:$E$1048576,5,0)-R67+S67&lt;0,0,VLOOKUP(B67,CTV!$A$3:$E$1048576,5,0)-R67+S67)</f>
        <v>#REF!</v>
      </c>
      <c r="U67" s="105" t="e">
        <f>IF(VLOOKUP(B67,CTV!$A$3:$F$1048576,6,0)-R67+S67&lt;0,0,VLOOKUP(B67,CTV!$A$3:$F$1048576,6,0)-R67+S67)</f>
        <v>#REF!</v>
      </c>
      <c r="V67" s="70" t="e">
        <f t="shared" ref="V67:V130" si="60">IF($H67=1,I67,IF(AND(DAY(I67)&lt;F67,F67&lt;&gt;""),DATEVALUE(F67&amp;"/"&amp;MONTH(I67)&amp;"/"&amp;YEAR(I67)),IF(AND(DAY(I67)&gt;F67,F67&lt;&gt;""),EDATE(F67&amp;"/"&amp;MONTH(I67)&amp;"/"&amp;YEAR(I67),1),IF($K67&gt;EDATE(I67,$E67),EDATE(I67,$E67),$K67))))</f>
        <v>#REF!</v>
      </c>
      <c r="W67" s="70" t="str">
        <f>IFERROR(IF(AND($H67=1,WORKDAY.INTL($I67,NETWORKDAYS.INTL($I67,EDATE(V67,$E68)-1,1,[1]holiday!$A$2:$A$101),1,[1]holiday!$A$2:$A$101)=$K67),"",IF(AND(IFERROR(IF(IF($K67&lt;EDATE(V67,$E67),$K67,EDATE(V67,$E67))=V67,"",IF($K67&lt;EDATE(V67,$E67),$K67,EDATE(V67,$E67))),"")=$K67,$H67=1),"",IFERROR(IF(IF($K67&lt;EDATE(V67,$E67),$K67,EDATE(V67,$E67))=V67,"",IF($K67&lt;EDATE(V67,$E67),$K67,EDATE(V67,$E67))),""))),"")</f>
        <v/>
      </c>
      <c r="X67" s="70" t="str">
        <f>IFERROR(IF(AND($H67=1,WORKDAY.INTL($I67,NETWORKDAYS.INTL($I67,EDATE(W67,$E68)-1,1,[1]holiday!$A$2:$A$101),1,[1]holiday!$A$2:$A$101)=$K67),"",IF(AND(IFERROR(IF(IF($K67&lt;EDATE(W67,$E67),$K67,EDATE(W67,$E67))=W67,"",IF($K67&lt;EDATE(W67,$E67),$K67,EDATE(W67,$E67))),"")=$K67,$H67=1),"",IFERROR(IF(IF($K67&lt;EDATE(W67,$E67),$K67,EDATE(W67,$E67))=W67,"",IF($K67&lt;EDATE(W67,$E67),$K67,EDATE(W67,$E67))),""))),"")</f>
        <v/>
      </c>
      <c r="Y67" s="70" t="str">
        <f>IFERROR(IF(AND($H67=1,WORKDAY.INTL($I67,NETWORKDAYS.INTL($I67,EDATE(X67,$E68)-1,1,[1]holiday!$A$2:$A$101),1,[1]holiday!$A$2:$A$101)=$K67),"",IF(AND(IFERROR(IF(IF($K67&lt;EDATE(X67,$E67),$K67,EDATE(X67,$E67))=X67,"",IF($K67&lt;EDATE(X67,$E67),$K67,EDATE(X67,$E67))),"")=$K67,$H67=1),"",IFERROR(IF(IF($K67&lt;EDATE(X67,$E67),$K67,EDATE(X67,$E67))=X67,"",IF($K67&lt;EDATE(X67,$E67),$K67,EDATE(X67,$E67))),""))),"")</f>
        <v/>
      </c>
      <c r="Z67" s="70" t="str">
        <f>IFERROR(IF(AND($H67=1,WORKDAY.INTL($I67,NETWORKDAYS.INTL($I67,EDATE(Y67,$E68)-1,1,[1]holiday!$A$2:$A$101),1,[1]holiday!$A$2:$A$101)=$K67),"",IF(AND(IFERROR(IF(IF($K67&lt;EDATE(Y67,$E67),$K67,EDATE(Y67,$E67))=Y67,"",IF($K67&lt;EDATE(Y67,$E67),$K67,EDATE(Y67,$E67))),"")=$K67,$H67=1),"",IFERROR(IF(IF($K67&lt;EDATE(Y67,$E67),$K67,EDATE(Y67,$E67))=Y67,"",IF($K67&lt;EDATE(Y67,$E67),$K67,EDATE(Y67,$E67))),""))),"")</f>
        <v/>
      </c>
      <c r="AA67" s="70" t="str">
        <f>IFERROR(IF(AND($H67=1,WORKDAY.INTL($I67,NETWORKDAYS.INTL($I67,EDATE(Z67,$E68)-1,1,[1]holiday!$A$2:$A$101),1,[1]holiday!$A$2:$A$101)=$K67),"",IF(AND(IFERROR(IF(IF($K67&lt;EDATE(Z67,$E67),$K67,EDATE(Z67,$E67))=Z67,"",IF($K67&lt;EDATE(Z67,$E67),$K67,EDATE(Z67,$E67))),"")=$K67,$H67=1),"",IFERROR(IF(IF($K67&lt;EDATE(Z67,$E67),$K67,EDATE(Z67,$E67))=Z67,"",IF($K67&lt;EDATE(Z67,$E67),$K67,EDATE(Z67,$E67))),""))),"")</f>
        <v/>
      </c>
      <c r="AB67" s="70" t="str">
        <f>IFERROR(IF(AND($H67=1,WORKDAY.INTL($I67,NETWORKDAYS.INTL($I67,EDATE(AA67,$E68)-1,1,[1]holiday!$A$2:$A$101),1,[1]holiday!$A$2:$A$101)=$K67),"",IF(AND(IFERROR(IF(IF($K67&lt;EDATE(AA67,$E67),$K67,EDATE(AA67,$E67))=AA67,"",IF($K67&lt;EDATE(AA67,$E67),$K67,EDATE(AA67,$E67))),"")=$K67,$H67=1),"",IFERROR(IF(IF($K67&lt;EDATE(AA67,$E67),$K67,EDATE(AA67,$E67))=AA67,"",IF($K67&lt;EDATE(AA67,$E67),$K67,EDATE(AA67,$E67))),""))),"")</f>
        <v/>
      </c>
      <c r="AC67" s="70" t="str">
        <f>IFERROR(IF(AND($H67=1,WORKDAY.INTL($I67,NETWORKDAYS.INTL($I67,EDATE(AB67,$E68)-1,1,[1]holiday!$A$2:$A$101),1,[1]holiday!$A$2:$A$101)=$K67),"",IF(AND(IFERROR(IF(IF($K67&lt;EDATE(AB67,$E67),$K67,EDATE(AB67,$E67))=AB67,"",IF($K67&lt;EDATE(AB67,$E67),$K67,EDATE(AB67,$E67))),"")=$K67,$H67=1),"",IFERROR(IF(IF($K67&lt;EDATE(AB67,$E67),$K67,EDATE(AB67,$E67))=AB67,"",IF($K67&lt;EDATE(AB67,$E67),$K67,EDATE(AB67,$E67))),""))),"")</f>
        <v/>
      </c>
      <c r="AD67" s="70" t="str">
        <f>IFERROR(IF(AND($H67=1,WORKDAY.INTL($I67,NETWORKDAYS.INTL($I67,EDATE(AC67,$E68)-1,1,[1]holiday!$A$2:$A$101),1,[1]holiday!$A$2:$A$101)=$K67),"",IF(AND(IFERROR(IF(IF($K67&lt;EDATE(AC67,$E67),$K67,EDATE(AC67,$E67))=AC67,"",IF($K67&lt;EDATE(AC67,$E67),$K67,EDATE(AC67,$E67))),"")=$K67,$H67=1),"",IFERROR(IF(IF($K67&lt;EDATE(AC67,$E67),$K67,EDATE(AC67,$E67))=AC67,"",IF($K67&lt;EDATE(AC67,$E67),$K67,EDATE(AC67,$E67))),""))),"")</f>
        <v/>
      </c>
      <c r="AE67" s="70" t="str">
        <f>IFERROR(IF(AND($H67=1,WORKDAY.INTL($I67,NETWORKDAYS.INTL($I67,EDATE(AD67,$E68)-1,1,[1]holiday!$A$2:$A$101),1,[1]holiday!$A$2:$A$101)=$K67),"",IF(AND(IFERROR(IF(IF($K67&lt;EDATE(AD67,$E67),$K67,EDATE(AD67,$E67))=AD67,"",IF($K67&lt;EDATE(AD67,$E67),$K67,EDATE(AD67,$E67))),"")=$K67,$H67=1),"",IFERROR(IF(IF($K67&lt;EDATE(AD67,$E67),$K67,EDATE(AD67,$E67))=AD67,"",IF($K67&lt;EDATE(AD67,$E67),$K67,EDATE(AD67,$E67))),""))),"")</f>
        <v/>
      </c>
      <c r="AF67" s="70" t="str">
        <f>IFERROR(IF(AND($H67=1,WORKDAY.INTL($I67,NETWORKDAYS.INTL($I67,EDATE(AE67,$E68)-1,1,[1]holiday!$A$2:$A$101),1,[1]holiday!$A$2:$A$101)=$K67),"",IF(AND(IFERROR(IF(IF($K67&lt;EDATE(AE67,$E67),$K67,EDATE(AE67,$E67))=AE67,"",IF($K67&lt;EDATE(AE67,$E67),$K67,EDATE(AE67,$E67))),"")=$K67,$H67=1),"",IFERROR(IF(IF($K67&lt;EDATE(AE67,$E67),$K67,EDATE(AE67,$E67))=AE67,"",IF($K67&lt;EDATE(AE67,$E67),$K67,EDATE(AE67,$E67))),""))),"")</f>
        <v/>
      </c>
      <c r="AG67" s="70" t="str">
        <f>IFERROR(IF(AND($H67=1,WORKDAY.INTL($I67,NETWORKDAYS.INTL($I67,EDATE(AF67,$E68)-1,1,[1]holiday!$A$2:$A$101),1,[1]holiday!$A$2:$A$101)=$K67),"",IF(AND(IFERROR(IF(IF($K67&lt;EDATE(AF67,$E67),$K67,EDATE(AF67,$E67))=AF67,"",IF($K67&lt;EDATE(AF67,$E67),$K67,EDATE(AF67,$E67))),"")=$K67,$H67=1),"",IFERROR(IF(IF($K67&lt;EDATE(AF67,$E67),$K67,EDATE(AF67,$E67))=AF67,"",IF($K67&lt;EDATE(AF67,$E67),$K67,EDATE(AF67,$E67))),""))),"")</f>
        <v/>
      </c>
      <c r="AH67" s="70" t="str">
        <f>IFERROR(IF(AND($H67=1,WORKDAY.INTL($I67,NETWORKDAYS.INTL($I67,EDATE(AG67,$E68)-1,1,[1]holiday!$A$2:$A$101),1,[1]holiday!$A$2:$A$101)=$K67),"",IF(AND(IFERROR(IF(IF($K67&lt;EDATE(AG67,$E67),$K67,EDATE(AG67,$E67))=AG67,"",IF($K67&lt;EDATE(AG67,$E67),$K67,EDATE(AG67,$E67))),"")=$K67,$H67=1),"",IFERROR(IF(IF($K67&lt;EDATE(AG67,$E67),$K67,EDATE(AG67,$E67))=AG67,"",IF($K67&lt;EDATE(AG67,$E67),$K67,EDATE(AG67,$E67))),""))),"")</f>
        <v/>
      </c>
      <c r="AI67" s="70"/>
      <c r="AJ67" s="25" t="e">
        <f t="shared" si="41"/>
        <v>#REF!</v>
      </c>
      <c r="AK67" s="25" t="e">
        <f t="shared" si="42"/>
        <v>#REF!</v>
      </c>
      <c r="AL67" s="25" t="e">
        <f t="shared" si="43"/>
        <v>#REF!</v>
      </c>
      <c r="AM67" s="25" t="e">
        <f t="shared" si="44"/>
        <v>#REF!</v>
      </c>
      <c r="AN67" s="25" t="e">
        <f t="shared" si="45"/>
        <v>#REF!</v>
      </c>
      <c r="AO67" s="25" t="e">
        <f t="shared" si="46"/>
        <v>#REF!</v>
      </c>
      <c r="AP67" s="25" t="e">
        <f t="shared" si="47"/>
        <v>#REF!</v>
      </c>
      <c r="AQ67" s="25" t="e">
        <f t="shared" si="48"/>
        <v>#REF!</v>
      </c>
      <c r="AR67" s="25" t="e">
        <f t="shared" si="49"/>
        <v>#REF!</v>
      </c>
      <c r="AS67" s="25" t="e">
        <f t="shared" si="50"/>
        <v>#REF!</v>
      </c>
      <c r="AT67" s="25" t="e">
        <f t="shared" si="51"/>
        <v>#REF!</v>
      </c>
      <c r="AU67" s="25" t="e">
        <f t="shared" si="52"/>
        <v>#REF!</v>
      </c>
      <c r="AV67" s="25" t="e">
        <f t="shared" si="53"/>
        <v>#REF!</v>
      </c>
      <c r="AW67" s="106" t="e">
        <f t="shared" ref="AW67:AW130" si="61">K67</f>
        <v>#REF!</v>
      </c>
      <c r="AX67" s="107" t="e">
        <f t="shared" ref="AX67:AX130" ca="1" si="62">EDATE(AY67,-1)+1</f>
        <v>#REF!</v>
      </c>
      <c r="AY67" s="107" t="e">
        <f t="shared" ref="AY67:AY130" ca="1" si="63">DATEVALUE(G67&amp;"/"&amp;MONTH(TODAY())&amp;"/"&amp;YEAR(TODAY()))</f>
        <v>#REF!</v>
      </c>
      <c r="AZ67" s="108" t="e">
        <f t="shared" ref="AZ67:AZ130" ca="1" si="64">IF(BC67&lt;&gt;0,0,IF(AW67&lt;K67,BB67-BA67,SUMIF($BF67:$BR67,2,$AJ67:$AV67)))</f>
        <v>#REF!</v>
      </c>
      <c r="BA67" s="25">
        <f t="shared" ca="1" si="58"/>
        <v>0</v>
      </c>
      <c r="BB67" s="25" t="e">
        <f t="shared" si="54"/>
        <v>#REF!</v>
      </c>
      <c r="BC67" s="25" t="e">
        <f t="shared" ref="BC67:BC130" ca="1" si="65">IF(AND(AW67&gt;=AX67,AW67&lt;=AY67),IF(BA67-BB67&lt;0,0,BB67-BA67),0)</f>
        <v>#REF!</v>
      </c>
      <c r="BD67" s="83" t="e">
        <f>PS!#REF!</f>
        <v>#REF!</v>
      </c>
      <c r="BE67" s="78" t="str">
        <f t="shared" ref="BE67:BE130" ca="1" si="66">"Lần "&amp;SUMIF($BF67:$BR67,2,$BF$1:$BR$1)</f>
        <v>Lần 0</v>
      </c>
      <c r="BF67" s="109" t="e">
        <f t="shared" ref="BF67:BF130" ca="1" si="67">IF(V67&lt;$AX67,1,IF(V67&lt;=$AY67,2,""))</f>
        <v>#REF!</v>
      </c>
      <c r="BG67" s="109" t="e">
        <f t="shared" ref="BG67:BG130" ca="1" si="68">IF(W67&lt;$AX67,1,IF(W67&lt;=$AY67,2,""))</f>
        <v>#REF!</v>
      </c>
      <c r="BH67" s="109" t="e">
        <f t="shared" ref="BH67:BH130" ca="1" si="69">IF(X67&lt;$AX67,1,IF(X67&lt;=$AY67,2,""))</f>
        <v>#REF!</v>
      </c>
      <c r="BI67" s="109" t="e">
        <f t="shared" ref="BI67:BI130" ca="1" si="70">IF(Y67&lt;$AX67,1,IF(Y67&lt;=$AY67,2,""))</f>
        <v>#REF!</v>
      </c>
      <c r="BJ67" s="109" t="e">
        <f t="shared" ref="BJ67:BJ130" ca="1" si="71">IF(Z67&lt;$AX67,1,IF(Z67&lt;=$AY67,2,""))</f>
        <v>#REF!</v>
      </c>
      <c r="BK67" s="109" t="e">
        <f t="shared" ref="BK67:BK130" ca="1" si="72">IF(AA67&lt;$AX67,1,IF(AA67&lt;=$AY67,2,""))</f>
        <v>#REF!</v>
      </c>
      <c r="BL67" s="109" t="e">
        <f t="shared" ref="BL67:BL130" ca="1" si="73">IF(AB67&lt;$AX67,1,IF(AB67&lt;=$AY67,2,""))</f>
        <v>#REF!</v>
      </c>
      <c r="BM67" s="109" t="e">
        <f t="shared" ref="BM67:BM130" ca="1" si="74">IF(AC67&lt;$AX67,1,IF(AC67&lt;=$AY67,2,""))</f>
        <v>#REF!</v>
      </c>
      <c r="BN67" s="109" t="e">
        <f t="shared" ref="BN67:BN130" ca="1" si="75">IF(AD67&lt;$AX67,1,IF(AD67&lt;=$AY67,2,""))</f>
        <v>#REF!</v>
      </c>
      <c r="BO67" s="109" t="e">
        <f t="shared" ref="BO67:BO130" ca="1" si="76">IF(AE67&lt;$AX67,1,IF(AE67&lt;=$AY67,2,""))</f>
        <v>#REF!</v>
      </c>
      <c r="BP67" s="109" t="e">
        <f t="shared" ref="BP67:BP130" ca="1" si="77">IF(AF67&lt;$AX67,1,IF(AF67&lt;=$AY67,2,""))</f>
        <v>#REF!</v>
      </c>
      <c r="BQ67" s="109" t="e">
        <f t="shared" ref="BQ67:BQ130" ca="1" si="78">IF(AG67&lt;$AX67,1,IF(AG67&lt;=$AY67,2,""))</f>
        <v>#REF!</v>
      </c>
      <c r="BR67" s="109" t="e">
        <f t="shared" ref="BR67:BR130" ca="1" si="79">IF(AH67&lt;$AX67,1,IF(AH67&lt;=$AY67,2,""))</f>
        <v>#REF!</v>
      </c>
    </row>
    <row r="68" spans="1:70" ht="19.5" customHeight="1" x14ac:dyDescent="0.2">
      <c r="A68" s="82" t="e">
        <f>PS!#REF!</f>
        <v>#REF!</v>
      </c>
      <c r="B68" s="83" t="e">
        <f>PS!#REF!</f>
        <v>#REF!</v>
      </c>
      <c r="C68" s="83" t="e">
        <f>PS!#REF!</f>
        <v>#REF!</v>
      </c>
      <c r="D68" s="83" t="e">
        <f>VLOOKUP(B68,CTV!$A$3:$D$1048576,4,0)</f>
        <v>#REF!</v>
      </c>
      <c r="E68" s="83" t="e">
        <f>VLOOKUP(B68,CTV!$A$3:$G$1048576,7,0)</f>
        <v>#REF!</v>
      </c>
      <c r="F68" s="83" t="e">
        <f>IF(ISNA(VLOOKUP(D68,CTV!$A$3:$H$1048576,8,0)),"",VLOOKUP(D68,CTV!$A$3:$H$1048576,8,0))</f>
        <v>#REF!</v>
      </c>
      <c r="G68" s="83" t="e">
        <f>VLOOKUP(B68,CTV!$A$3:$I$1048576,9,0)</f>
        <v>#REF!</v>
      </c>
      <c r="H68" s="83" t="e">
        <f>VLOOKUP(B68,CTV!$A$3:$J$1048576,10,0)</f>
        <v>#REF!</v>
      </c>
      <c r="I68" s="102" t="e">
        <f>PS!#REF!</f>
        <v>#REF!</v>
      </c>
      <c r="J68" s="83" t="e">
        <f>PS!#REF!</f>
        <v>#REF!</v>
      </c>
      <c r="K68" s="103" t="e">
        <f>PS!#REF!</f>
        <v>#REF!</v>
      </c>
      <c r="L68" s="83" t="e">
        <f t="shared" si="56"/>
        <v>#REF!</v>
      </c>
      <c r="M68" s="120" t="e">
        <f>PS!#REF!</f>
        <v>#REF!</v>
      </c>
      <c r="N68" s="83" t="e">
        <f>PS!#REF!</f>
        <v>#REF!</v>
      </c>
      <c r="O68" s="104" t="e">
        <f>PS!#REF!</f>
        <v>#REF!</v>
      </c>
      <c r="P68" s="104" t="e">
        <f t="shared" si="57"/>
        <v>#REF!</v>
      </c>
      <c r="Q68" s="104">
        <v>0</v>
      </c>
      <c r="R68" s="170" t="e">
        <f t="shared" si="59"/>
        <v>#REF!</v>
      </c>
      <c r="S68" s="130" t="e">
        <f>VLOOKUP(B68,CTV!$A$3:$K$1048576,11,0)</f>
        <v>#REF!</v>
      </c>
      <c r="T68" s="105" t="e">
        <f>IF(VLOOKUP(B68,CTV!$A$3:$E$1048576,5,0)-R68+S68&lt;0,0,VLOOKUP(B68,CTV!$A$3:$E$1048576,5,0)-R68+S68)</f>
        <v>#REF!</v>
      </c>
      <c r="U68" s="105" t="e">
        <f>IF(VLOOKUP(B68,CTV!$A$3:$F$1048576,6,0)-R68+S68&lt;0,0,VLOOKUP(B68,CTV!$A$3:$F$1048576,6,0)-R68+S68)</f>
        <v>#REF!</v>
      </c>
      <c r="V68" s="70" t="e">
        <f t="shared" si="60"/>
        <v>#REF!</v>
      </c>
      <c r="W68" s="70" t="str">
        <f>IFERROR(IF(AND($H68=1,WORKDAY.INTL($I68,NETWORKDAYS.INTL($I68,EDATE(V68,$E69)-1,1,[1]holiday!$A$2:$A$101),1,[1]holiday!$A$2:$A$101)=$K68),"",IF(AND(IFERROR(IF(IF($K68&lt;EDATE(V68,$E68),$K68,EDATE(V68,$E68))=V68,"",IF($K68&lt;EDATE(V68,$E68),$K68,EDATE(V68,$E68))),"")=$K68,$H68=1),"",IFERROR(IF(IF($K68&lt;EDATE(V68,$E68),$K68,EDATE(V68,$E68))=V68,"",IF($K68&lt;EDATE(V68,$E68),$K68,EDATE(V68,$E68))),""))),"")</f>
        <v/>
      </c>
      <c r="X68" s="70" t="str">
        <f>IFERROR(IF(AND($H68=1,WORKDAY.INTL($I68,NETWORKDAYS.INTL($I68,EDATE(W68,$E69)-1,1,[1]holiday!$A$2:$A$101),1,[1]holiday!$A$2:$A$101)=$K68),"",IF(AND(IFERROR(IF(IF($K68&lt;EDATE(W68,$E68),$K68,EDATE(W68,$E68))=W68,"",IF($K68&lt;EDATE(W68,$E68),$K68,EDATE(W68,$E68))),"")=$K68,$H68=1),"",IFERROR(IF(IF($K68&lt;EDATE(W68,$E68),$K68,EDATE(W68,$E68))=W68,"",IF($K68&lt;EDATE(W68,$E68),$K68,EDATE(W68,$E68))),""))),"")</f>
        <v/>
      </c>
      <c r="Y68" s="70" t="str">
        <f>IFERROR(IF(AND($H68=1,WORKDAY.INTL($I68,NETWORKDAYS.INTL($I68,EDATE(X68,$E69)-1,1,[1]holiday!$A$2:$A$101),1,[1]holiday!$A$2:$A$101)=$K68),"",IF(AND(IFERROR(IF(IF($K68&lt;EDATE(X68,$E68),$K68,EDATE(X68,$E68))=X68,"",IF($K68&lt;EDATE(X68,$E68),$K68,EDATE(X68,$E68))),"")=$K68,$H68=1),"",IFERROR(IF(IF($K68&lt;EDATE(X68,$E68),$K68,EDATE(X68,$E68))=X68,"",IF($K68&lt;EDATE(X68,$E68),$K68,EDATE(X68,$E68))),""))),"")</f>
        <v/>
      </c>
      <c r="Z68" s="70" t="str">
        <f>IFERROR(IF(AND($H68=1,WORKDAY.INTL($I68,NETWORKDAYS.INTL($I68,EDATE(Y68,$E69)-1,1,[1]holiday!$A$2:$A$101),1,[1]holiday!$A$2:$A$101)=$K68),"",IF(AND(IFERROR(IF(IF($K68&lt;EDATE(Y68,$E68),$K68,EDATE(Y68,$E68))=Y68,"",IF($K68&lt;EDATE(Y68,$E68),$K68,EDATE(Y68,$E68))),"")=$K68,$H68=1),"",IFERROR(IF(IF($K68&lt;EDATE(Y68,$E68),$K68,EDATE(Y68,$E68))=Y68,"",IF($K68&lt;EDATE(Y68,$E68),$K68,EDATE(Y68,$E68))),""))),"")</f>
        <v/>
      </c>
      <c r="AA68" s="70" t="str">
        <f>IFERROR(IF(AND($H68=1,WORKDAY.INTL($I68,NETWORKDAYS.INTL($I68,EDATE(Z68,$E69)-1,1,[1]holiday!$A$2:$A$101),1,[1]holiday!$A$2:$A$101)=$K68),"",IF(AND(IFERROR(IF(IF($K68&lt;EDATE(Z68,$E68),$K68,EDATE(Z68,$E68))=Z68,"",IF($K68&lt;EDATE(Z68,$E68),$K68,EDATE(Z68,$E68))),"")=$K68,$H68=1),"",IFERROR(IF(IF($K68&lt;EDATE(Z68,$E68),$K68,EDATE(Z68,$E68))=Z68,"",IF($K68&lt;EDATE(Z68,$E68),$K68,EDATE(Z68,$E68))),""))),"")</f>
        <v/>
      </c>
      <c r="AB68" s="70" t="str">
        <f>IFERROR(IF(AND($H68=1,WORKDAY.INTL($I68,NETWORKDAYS.INTL($I68,EDATE(AA68,$E69)-1,1,[1]holiday!$A$2:$A$101),1,[1]holiday!$A$2:$A$101)=$K68),"",IF(AND(IFERROR(IF(IF($K68&lt;EDATE(AA68,$E68),$K68,EDATE(AA68,$E68))=AA68,"",IF($K68&lt;EDATE(AA68,$E68),$K68,EDATE(AA68,$E68))),"")=$K68,$H68=1),"",IFERROR(IF(IF($K68&lt;EDATE(AA68,$E68),$K68,EDATE(AA68,$E68))=AA68,"",IF($K68&lt;EDATE(AA68,$E68),$K68,EDATE(AA68,$E68))),""))),"")</f>
        <v/>
      </c>
      <c r="AC68" s="70" t="str">
        <f>IFERROR(IF(AND($H68=1,WORKDAY.INTL($I68,NETWORKDAYS.INTL($I68,EDATE(AB68,$E69)-1,1,[1]holiday!$A$2:$A$101),1,[1]holiday!$A$2:$A$101)=$K68),"",IF(AND(IFERROR(IF(IF($K68&lt;EDATE(AB68,$E68),$K68,EDATE(AB68,$E68))=AB68,"",IF($K68&lt;EDATE(AB68,$E68),$K68,EDATE(AB68,$E68))),"")=$K68,$H68=1),"",IFERROR(IF(IF($K68&lt;EDATE(AB68,$E68),$K68,EDATE(AB68,$E68))=AB68,"",IF($K68&lt;EDATE(AB68,$E68),$K68,EDATE(AB68,$E68))),""))),"")</f>
        <v/>
      </c>
      <c r="AD68" s="70" t="str">
        <f>IFERROR(IF(AND($H68=1,WORKDAY.INTL($I68,NETWORKDAYS.INTL($I68,EDATE(AC68,$E69)-1,1,[1]holiday!$A$2:$A$101),1,[1]holiday!$A$2:$A$101)=$K68),"",IF(AND(IFERROR(IF(IF($K68&lt;EDATE(AC68,$E68),$K68,EDATE(AC68,$E68))=AC68,"",IF($K68&lt;EDATE(AC68,$E68),$K68,EDATE(AC68,$E68))),"")=$K68,$H68=1),"",IFERROR(IF(IF($K68&lt;EDATE(AC68,$E68),$K68,EDATE(AC68,$E68))=AC68,"",IF($K68&lt;EDATE(AC68,$E68),$K68,EDATE(AC68,$E68))),""))),"")</f>
        <v/>
      </c>
      <c r="AE68" s="70" t="str">
        <f>IFERROR(IF(AND($H68=1,WORKDAY.INTL($I68,NETWORKDAYS.INTL($I68,EDATE(AD68,$E69)-1,1,[1]holiday!$A$2:$A$101),1,[1]holiday!$A$2:$A$101)=$K68),"",IF(AND(IFERROR(IF(IF($K68&lt;EDATE(AD68,$E68),$K68,EDATE(AD68,$E68))=AD68,"",IF($K68&lt;EDATE(AD68,$E68),$K68,EDATE(AD68,$E68))),"")=$K68,$H68=1),"",IFERROR(IF(IF($K68&lt;EDATE(AD68,$E68),$K68,EDATE(AD68,$E68))=AD68,"",IF($K68&lt;EDATE(AD68,$E68),$K68,EDATE(AD68,$E68))),""))),"")</f>
        <v/>
      </c>
      <c r="AF68" s="70" t="str">
        <f>IFERROR(IF(AND($H68=1,WORKDAY.INTL($I68,NETWORKDAYS.INTL($I68,EDATE(AE68,$E69)-1,1,[1]holiday!$A$2:$A$101),1,[1]holiday!$A$2:$A$101)=$K68),"",IF(AND(IFERROR(IF(IF($K68&lt;EDATE(AE68,$E68),$K68,EDATE(AE68,$E68))=AE68,"",IF($K68&lt;EDATE(AE68,$E68),$K68,EDATE(AE68,$E68))),"")=$K68,$H68=1),"",IFERROR(IF(IF($K68&lt;EDATE(AE68,$E68),$K68,EDATE(AE68,$E68))=AE68,"",IF($K68&lt;EDATE(AE68,$E68),$K68,EDATE(AE68,$E68))),""))),"")</f>
        <v/>
      </c>
      <c r="AG68" s="70" t="str">
        <f>IFERROR(IF(AND($H68=1,WORKDAY.INTL($I68,NETWORKDAYS.INTL($I68,EDATE(AF68,$E69)-1,1,[1]holiday!$A$2:$A$101),1,[1]holiday!$A$2:$A$101)=$K68),"",IF(AND(IFERROR(IF(IF($K68&lt;EDATE(AF68,$E68),$K68,EDATE(AF68,$E68))=AF68,"",IF($K68&lt;EDATE(AF68,$E68),$K68,EDATE(AF68,$E68))),"")=$K68,$H68=1),"",IFERROR(IF(IF($K68&lt;EDATE(AF68,$E68),$K68,EDATE(AF68,$E68))=AF68,"",IF($K68&lt;EDATE(AF68,$E68),$K68,EDATE(AF68,$E68))),""))),"")</f>
        <v/>
      </c>
      <c r="AH68" s="70" t="str">
        <f>IFERROR(IF(AND($H68=1,WORKDAY.INTL($I68,NETWORKDAYS.INTL($I68,EDATE(AG68,$E69)-1,1,[1]holiday!$A$2:$A$101),1,[1]holiday!$A$2:$A$101)=$K68),"",IF(AND(IFERROR(IF(IF($K68&lt;EDATE(AG68,$E68),$K68,EDATE(AG68,$E68))=AG68,"",IF($K68&lt;EDATE(AG68,$E68),$K68,EDATE(AG68,$E68))),"")=$K68,$H68=1),"",IFERROR(IF(IF($K68&lt;EDATE(AG68,$E68),$K68,EDATE(AG68,$E68))=AG68,"",IF($K68&lt;EDATE(AG68,$E68),$K68,EDATE(AG68,$E68))),""))),"")</f>
        <v/>
      </c>
      <c r="AI68" s="70"/>
      <c r="AJ68" s="25" t="e">
        <f t="shared" si="41"/>
        <v>#REF!</v>
      </c>
      <c r="AK68" s="25" t="e">
        <f t="shared" si="42"/>
        <v>#REF!</v>
      </c>
      <c r="AL68" s="25" t="e">
        <f t="shared" si="43"/>
        <v>#REF!</v>
      </c>
      <c r="AM68" s="25" t="e">
        <f t="shared" si="44"/>
        <v>#REF!</v>
      </c>
      <c r="AN68" s="25" t="e">
        <f t="shared" si="45"/>
        <v>#REF!</v>
      </c>
      <c r="AO68" s="25" t="e">
        <f t="shared" si="46"/>
        <v>#REF!</v>
      </c>
      <c r="AP68" s="25" t="e">
        <f t="shared" si="47"/>
        <v>#REF!</v>
      </c>
      <c r="AQ68" s="25" t="e">
        <f t="shared" si="48"/>
        <v>#REF!</v>
      </c>
      <c r="AR68" s="25" t="e">
        <f t="shared" si="49"/>
        <v>#REF!</v>
      </c>
      <c r="AS68" s="25" t="e">
        <f t="shared" si="50"/>
        <v>#REF!</v>
      </c>
      <c r="AT68" s="25" t="e">
        <f t="shared" si="51"/>
        <v>#REF!</v>
      </c>
      <c r="AU68" s="25" t="e">
        <f t="shared" si="52"/>
        <v>#REF!</v>
      </c>
      <c r="AV68" s="25" t="e">
        <f t="shared" si="53"/>
        <v>#REF!</v>
      </c>
      <c r="AW68" s="106" t="e">
        <f t="shared" si="61"/>
        <v>#REF!</v>
      </c>
      <c r="AX68" s="107" t="e">
        <f t="shared" ca="1" si="62"/>
        <v>#REF!</v>
      </c>
      <c r="AY68" s="107" t="e">
        <f t="shared" ca="1" si="63"/>
        <v>#REF!</v>
      </c>
      <c r="AZ68" s="108" t="e">
        <f t="shared" ca="1" si="64"/>
        <v>#REF!</v>
      </c>
      <c r="BA68" s="25">
        <f t="shared" ca="1" si="58"/>
        <v>0</v>
      </c>
      <c r="BB68" s="25" t="e">
        <f t="shared" si="54"/>
        <v>#REF!</v>
      </c>
      <c r="BC68" s="25" t="e">
        <f t="shared" ca="1" si="65"/>
        <v>#REF!</v>
      </c>
      <c r="BD68" s="83" t="e">
        <f>PS!#REF!</f>
        <v>#REF!</v>
      </c>
      <c r="BE68" s="78" t="str">
        <f t="shared" ca="1" si="66"/>
        <v>Lần 0</v>
      </c>
      <c r="BF68" s="109" t="e">
        <f t="shared" ca="1" si="67"/>
        <v>#REF!</v>
      </c>
      <c r="BG68" s="109" t="e">
        <f t="shared" ca="1" si="68"/>
        <v>#REF!</v>
      </c>
      <c r="BH68" s="109" t="e">
        <f t="shared" ca="1" si="69"/>
        <v>#REF!</v>
      </c>
      <c r="BI68" s="109" t="e">
        <f t="shared" ca="1" si="70"/>
        <v>#REF!</v>
      </c>
      <c r="BJ68" s="109" t="e">
        <f t="shared" ca="1" si="71"/>
        <v>#REF!</v>
      </c>
      <c r="BK68" s="109" t="e">
        <f t="shared" ca="1" si="72"/>
        <v>#REF!</v>
      </c>
      <c r="BL68" s="109" t="e">
        <f t="shared" ca="1" si="73"/>
        <v>#REF!</v>
      </c>
      <c r="BM68" s="109" t="e">
        <f t="shared" ca="1" si="74"/>
        <v>#REF!</v>
      </c>
      <c r="BN68" s="109" t="e">
        <f t="shared" ca="1" si="75"/>
        <v>#REF!</v>
      </c>
      <c r="BO68" s="109" t="e">
        <f t="shared" ca="1" si="76"/>
        <v>#REF!</v>
      </c>
      <c r="BP68" s="109" t="e">
        <f t="shared" ca="1" si="77"/>
        <v>#REF!</v>
      </c>
      <c r="BQ68" s="109" t="e">
        <f t="shared" ca="1" si="78"/>
        <v>#REF!</v>
      </c>
      <c r="BR68" s="109" t="e">
        <f t="shared" ca="1" si="79"/>
        <v>#REF!</v>
      </c>
    </row>
    <row r="69" spans="1:70" ht="12.75" x14ac:dyDescent="0.2">
      <c r="A69" s="82" t="e">
        <f>PS!#REF!</f>
        <v>#REF!</v>
      </c>
      <c r="B69" s="83" t="e">
        <f>PS!#REF!</f>
        <v>#REF!</v>
      </c>
      <c r="C69" s="83" t="e">
        <f>PS!#REF!</f>
        <v>#REF!</v>
      </c>
      <c r="D69" s="83" t="e">
        <f>VLOOKUP(B69,CTV!$A$3:$D$1048576,4,0)</f>
        <v>#REF!</v>
      </c>
      <c r="E69" s="83" t="e">
        <f>VLOOKUP(B69,CTV!$A$3:$G$1048576,7,0)</f>
        <v>#REF!</v>
      </c>
      <c r="F69" s="83" t="e">
        <f>IF(ISNA(VLOOKUP(D69,CTV!$A$3:$H$1048576,8,0)),"",VLOOKUP(D69,CTV!$A$3:$H$1048576,8,0))</f>
        <v>#REF!</v>
      </c>
      <c r="G69" s="83" t="e">
        <f>VLOOKUP(B69,CTV!$A$3:$I$1048576,9,0)</f>
        <v>#REF!</v>
      </c>
      <c r="H69" s="83" t="e">
        <f>VLOOKUP(B69,CTV!$A$3:$J$1048576,10,0)</f>
        <v>#REF!</v>
      </c>
      <c r="I69" s="102" t="e">
        <f>PS!#REF!</f>
        <v>#REF!</v>
      </c>
      <c r="J69" s="83" t="e">
        <f>PS!#REF!</f>
        <v>#REF!</v>
      </c>
      <c r="K69" s="103" t="e">
        <f>PS!#REF!</f>
        <v>#REF!</v>
      </c>
      <c r="L69" s="83" t="e">
        <f t="shared" si="56"/>
        <v>#REF!</v>
      </c>
      <c r="M69" s="120" t="e">
        <f>PS!#REF!</f>
        <v>#REF!</v>
      </c>
      <c r="N69" s="83" t="e">
        <f>PS!#REF!</f>
        <v>#REF!</v>
      </c>
      <c r="O69" s="104" t="e">
        <f>PS!#REF!</f>
        <v>#REF!</v>
      </c>
      <c r="P69" s="104" t="e">
        <f t="shared" si="57"/>
        <v>#REF!</v>
      </c>
      <c r="Q69" s="104">
        <v>0</v>
      </c>
      <c r="R69" s="170" t="e">
        <f t="shared" si="59"/>
        <v>#REF!</v>
      </c>
      <c r="S69" s="130">
        <v>0.3</v>
      </c>
      <c r="T69" s="105" t="e">
        <f>IF(VLOOKUP(B69,CTV!$A$3:$E$1048576,5,0)-R69+S69&lt;0,0,VLOOKUP(B69,CTV!$A$3:$E$1048576,5,0)-R69+S69)</f>
        <v>#REF!</v>
      </c>
      <c r="U69" s="105" t="e">
        <f>IF(VLOOKUP(B69,CTV!$A$3:$F$1048576,6,0)-R69+S69&lt;0,0,VLOOKUP(B69,CTV!$A$3:$F$1048576,6,0)-R69+S69)</f>
        <v>#REF!</v>
      </c>
      <c r="V69" s="70" t="e">
        <f t="shared" si="60"/>
        <v>#REF!</v>
      </c>
      <c r="W69" s="70" t="str">
        <f>IFERROR(IF(AND($H69=1,WORKDAY.INTL($I69,NETWORKDAYS.INTL($I69,EDATE(V69,$E70)-1,1,[1]holiday!$A$2:$A$101),1,[1]holiday!$A$2:$A$101)=$K69),"",IF(AND(IFERROR(IF(IF($K69&lt;EDATE(V69,$E69),$K69,EDATE(V69,$E69))=V69,"",IF($K69&lt;EDATE(V69,$E69),$K69,EDATE(V69,$E69))),"")=$K69,$H69=1),"",IFERROR(IF(IF($K69&lt;EDATE(V69,$E69),$K69,EDATE(V69,$E69))=V69,"",IF($K69&lt;EDATE(V69,$E69),$K69,EDATE(V69,$E69))),""))),"")</f>
        <v/>
      </c>
      <c r="X69" s="70" t="str">
        <f>IFERROR(IF(AND($H69=1,WORKDAY.INTL($I69,NETWORKDAYS.INTL($I69,EDATE(W69,$E70)-1,1,[1]holiday!$A$2:$A$101),1,[1]holiday!$A$2:$A$101)=$K69),"",IF(AND(IFERROR(IF(IF($K69&lt;EDATE(W69,$E69),$K69,EDATE(W69,$E69))=W69,"",IF($K69&lt;EDATE(W69,$E69),$K69,EDATE(W69,$E69))),"")=$K69,$H69=1),"",IFERROR(IF(IF($K69&lt;EDATE(W69,$E69),$K69,EDATE(W69,$E69))=W69,"",IF($K69&lt;EDATE(W69,$E69),$K69,EDATE(W69,$E69))),""))),"")</f>
        <v/>
      </c>
      <c r="Y69" s="70" t="str">
        <f>IFERROR(IF(AND($H69=1,WORKDAY.INTL($I69,NETWORKDAYS.INTL($I69,EDATE(X69,$E70)-1,1,[1]holiday!$A$2:$A$101),1,[1]holiday!$A$2:$A$101)=$K69),"",IF(AND(IFERROR(IF(IF($K69&lt;EDATE(X69,$E69),$K69,EDATE(X69,$E69))=X69,"",IF($K69&lt;EDATE(X69,$E69),$K69,EDATE(X69,$E69))),"")=$K69,$H69=1),"",IFERROR(IF(IF($K69&lt;EDATE(X69,$E69),$K69,EDATE(X69,$E69))=X69,"",IF($K69&lt;EDATE(X69,$E69),$K69,EDATE(X69,$E69))),""))),"")</f>
        <v/>
      </c>
      <c r="Z69" s="70" t="str">
        <f>IFERROR(IF(AND($H69=1,WORKDAY.INTL($I69,NETWORKDAYS.INTL($I69,EDATE(Y69,$E70)-1,1,[1]holiday!$A$2:$A$101),1,[1]holiday!$A$2:$A$101)=$K69),"",IF(AND(IFERROR(IF(IF($K69&lt;EDATE(Y69,$E69),$K69,EDATE(Y69,$E69))=Y69,"",IF($K69&lt;EDATE(Y69,$E69),$K69,EDATE(Y69,$E69))),"")=$K69,$H69=1),"",IFERROR(IF(IF($K69&lt;EDATE(Y69,$E69),$K69,EDATE(Y69,$E69))=Y69,"",IF($K69&lt;EDATE(Y69,$E69),$K69,EDATE(Y69,$E69))),""))),"")</f>
        <v/>
      </c>
      <c r="AA69" s="70" t="str">
        <f>IFERROR(IF(AND($H69=1,WORKDAY.INTL($I69,NETWORKDAYS.INTL($I69,EDATE(Z69,$E70)-1,1,[1]holiday!$A$2:$A$101),1,[1]holiday!$A$2:$A$101)=$K69),"",IF(AND(IFERROR(IF(IF($K69&lt;EDATE(Z69,$E69),$K69,EDATE(Z69,$E69))=Z69,"",IF($K69&lt;EDATE(Z69,$E69),$K69,EDATE(Z69,$E69))),"")=$K69,$H69=1),"",IFERROR(IF(IF($K69&lt;EDATE(Z69,$E69),$K69,EDATE(Z69,$E69))=Z69,"",IF($K69&lt;EDATE(Z69,$E69),$K69,EDATE(Z69,$E69))),""))),"")</f>
        <v/>
      </c>
      <c r="AB69" s="70" t="str">
        <f>IFERROR(IF(AND($H69=1,WORKDAY.INTL($I69,NETWORKDAYS.INTL($I69,EDATE(AA69,$E70)-1,1,[1]holiday!$A$2:$A$101),1,[1]holiday!$A$2:$A$101)=$K69),"",IF(AND(IFERROR(IF(IF($K69&lt;EDATE(AA69,$E69),$K69,EDATE(AA69,$E69))=AA69,"",IF($K69&lt;EDATE(AA69,$E69),$K69,EDATE(AA69,$E69))),"")=$K69,$H69=1),"",IFERROR(IF(IF($K69&lt;EDATE(AA69,$E69),$K69,EDATE(AA69,$E69))=AA69,"",IF($K69&lt;EDATE(AA69,$E69),$K69,EDATE(AA69,$E69))),""))),"")</f>
        <v/>
      </c>
      <c r="AC69" s="70" t="str">
        <f>IFERROR(IF(AND($H69=1,WORKDAY.INTL($I69,NETWORKDAYS.INTL($I69,EDATE(AB69,$E70)-1,1,[1]holiday!$A$2:$A$101),1,[1]holiday!$A$2:$A$101)=$K69),"",IF(AND(IFERROR(IF(IF($K69&lt;EDATE(AB69,$E69),$K69,EDATE(AB69,$E69))=AB69,"",IF($K69&lt;EDATE(AB69,$E69),$K69,EDATE(AB69,$E69))),"")=$K69,$H69=1),"",IFERROR(IF(IF($K69&lt;EDATE(AB69,$E69),$K69,EDATE(AB69,$E69))=AB69,"",IF($K69&lt;EDATE(AB69,$E69),$K69,EDATE(AB69,$E69))),""))),"")</f>
        <v/>
      </c>
      <c r="AD69" s="70" t="str">
        <f>IFERROR(IF(AND($H69=1,WORKDAY.INTL($I69,NETWORKDAYS.INTL($I69,EDATE(AC69,$E70)-1,1,[1]holiday!$A$2:$A$101),1,[1]holiday!$A$2:$A$101)=$K69),"",IF(AND(IFERROR(IF(IF($K69&lt;EDATE(AC69,$E69),$K69,EDATE(AC69,$E69))=AC69,"",IF($K69&lt;EDATE(AC69,$E69),$K69,EDATE(AC69,$E69))),"")=$K69,$H69=1),"",IFERROR(IF(IF($K69&lt;EDATE(AC69,$E69),$K69,EDATE(AC69,$E69))=AC69,"",IF($K69&lt;EDATE(AC69,$E69),$K69,EDATE(AC69,$E69))),""))),"")</f>
        <v/>
      </c>
      <c r="AE69" s="70" t="str">
        <f>IFERROR(IF(AND($H69=1,WORKDAY.INTL($I69,NETWORKDAYS.INTL($I69,EDATE(AD69,$E70)-1,1,[1]holiday!$A$2:$A$101),1,[1]holiday!$A$2:$A$101)=$K69),"",IF(AND(IFERROR(IF(IF($K69&lt;EDATE(AD69,$E69),$K69,EDATE(AD69,$E69))=AD69,"",IF($K69&lt;EDATE(AD69,$E69),$K69,EDATE(AD69,$E69))),"")=$K69,$H69=1),"",IFERROR(IF(IF($K69&lt;EDATE(AD69,$E69),$K69,EDATE(AD69,$E69))=AD69,"",IF($K69&lt;EDATE(AD69,$E69),$K69,EDATE(AD69,$E69))),""))),"")</f>
        <v/>
      </c>
      <c r="AF69" s="70" t="str">
        <f>IFERROR(IF(AND($H69=1,WORKDAY.INTL($I69,NETWORKDAYS.INTL($I69,EDATE(AE69,$E70)-1,1,[1]holiday!$A$2:$A$101),1,[1]holiday!$A$2:$A$101)=$K69),"",IF(AND(IFERROR(IF(IF($K69&lt;EDATE(AE69,$E69),$K69,EDATE(AE69,$E69))=AE69,"",IF($K69&lt;EDATE(AE69,$E69),$K69,EDATE(AE69,$E69))),"")=$K69,$H69=1),"",IFERROR(IF(IF($K69&lt;EDATE(AE69,$E69),$K69,EDATE(AE69,$E69))=AE69,"",IF($K69&lt;EDATE(AE69,$E69),$K69,EDATE(AE69,$E69))),""))),"")</f>
        <v/>
      </c>
      <c r="AG69" s="70" t="str">
        <f>IFERROR(IF(AND($H69=1,WORKDAY.INTL($I69,NETWORKDAYS.INTL($I69,EDATE(AF69,$E70)-1,1,[1]holiday!$A$2:$A$101),1,[1]holiday!$A$2:$A$101)=$K69),"",IF(AND(IFERROR(IF(IF($K69&lt;EDATE(AF69,$E69),$K69,EDATE(AF69,$E69))=AF69,"",IF($K69&lt;EDATE(AF69,$E69),$K69,EDATE(AF69,$E69))),"")=$K69,$H69=1),"",IFERROR(IF(IF($K69&lt;EDATE(AF69,$E69),$K69,EDATE(AF69,$E69))=AF69,"",IF($K69&lt;EDATE(AF69,$E69),$K69,EDATE(AF69,$E69))),""))),"")</f>
        <v/>
      </c>
      <c r="AH69" s="70" t="str">
        <f>IFERROR(IF(AND($H69=1,WORKDAY.INTL($I69,NETWORKDAYS.INTL($I69,EDATE(AG69,$E70)-1,1,[1]holiday!$A$2:$A$101),1,[1]holiday!$A$2:$A$101)=$K69),"",IF(AND(IFERROR(IF(IF($K69&lt;EDATE(AG69,$E69),$K69,EDATE(AG69,$E69))=AG69,"",IF($K69&lt;EDATE(AG69,$E69),$K69,EDATE(AG69,$E69))),"")=$K69,$H69=1),"",IFERROR(IF(IF($K69&lt;EDATE(AG69,$E69),$K69,EDATE(AG69,$E69))=AG69,"",IF($K69&lt;EDATE(AG69,$E69),$K69,EDATE(AG69,$E69))),""))),"")</f>
        <v/>
      </c>
      <c r="AI69" s="70"/>
      <c r="AJ69" s="25" t="e">
        <f t="shared" si="41"/>
        <v>#REF!</v>
      </c>
      <c r="AK69" s="25" t="e">
        <f t="shared" si="42"/>
        <v>#REF!</v>
      </c>
      <c r="AL69" s="25" t="e">
        <f t="shared" si="43"/>
        <v>#REF!</v>
      </c>
      <c r="AM69" s="25" t="e">
        <f t="shared" si="44"/>
        <v>#REF!</v>
      </c>
      <c r="AN69" s="25" t="e">
        <f t="shared" si="45"/>
        <v>#REF!</v>
      </c>
      <c r="AO69" s="25" t="e">
        <f t="shared" si="46"/>
        <v>#REF!</v>
      </c>
      <c r="AP69" s="25" t="e">
        <f t="shared" si="47"/>
        <v>#REF!</v>
      </c>
      <c r="AQ69" s="25" t="e">
        <f t="shared" si="48"/>
        <v>#REF!</v>
      </c>
      <c r="AR69" s="25" t="e">
        <f t="shared" si="49"/>
        <v>#REF!</v>
      </c>
      <c r="AS69" s="25" t="e">
        <f t="shared" si="50"/>
        <v>#REF!</v>
      </c>
      <c r="AT69" s="25" t="e">
        <f t="shared" si="51"/>
        <v>#REF!</v>
      </c>
      <c r="AU69" s="25" t="e">
        <f t="shared" si="52"/>
        <v>#REF!</v>
      </c>
      <c r="AV69" s="25" t="e">
        <f t="shared" si="53"/>
        <v>#REF!</v>
      </c>
      <c r="AW69" s="106" t="e">
        <f t="shared" si="61"/>
        <v>#REF!</v>
      </c>
      <c r="AX69" s="107" t="e">
        <f t="shared" ca="1" si="62"/>
        <v>#REF!</v>
      </c>
      <c r="AY69" s="107" t="e">
        <f t="shared" ca="1" si="63"/>
        <v>#REF!</v>
      </c>
      <c r="AZ69" s="108" t="e">
        <f t="shared" ca="1" si="64"/>
        <v>#REF!</v>
      </c>
      <c r="BA69" s="25">
        <f t="shared" ca="1" si="58"/>
        <v>0</v>
      </c>
      <c r="BB69" s="25" t="e">
        <f t="shared" si="54"/>
        <v>#REF!</v>
      </c>
      <c r="BC69" s="25" t="e">
        <f t="shared" ca="1" si="65"/>
        <v>#REF!</v>
      </c>
      <c r="BD69" s="83" t="e">
        <f>PS!#REF!</f>
        <v>#REF!</v>
      </c>
      <c r="BE69" s="78" t="str">
        <f t="shared" ca="1" si="66"/>
        <v>Lần 0</v>
      </c>
      <c r="BF69" s="109" t="e">
        <f t="shared" ca="1" si="67"/>
        <v>#REF!</v>
      </c>
      <c r="BG69" s="109" t="e">
        <f t="shared" ca="1" si="68"/>
        <v>#REF!</v>
      </c>
      <c r="BH69" s="109" t="e">
        <f t="shared" ca="1" si="69"/>
        <v>#REF!</v>
      </c>
      <c r="BI69" s="109" t="e">
        <f t="shared" ca="1" si="70"/>
        <v>#REF!</v>
      </c>
      <c r="BJ69" s="109" t="e">
        <f t="shared" ca="1" si="71"/>
        <v>#REF!</v>
      </c>
      <c r="BK69" s="109" t="e">
        <f t="shared" ca="1" si="72"/>
        <v>#REF!</v>
      </c>
      <c r="BL69" s="109" t="e">
        <f t="shared" ca="1" si="73"/>
        <v>#REF!</v>
      </c>
      <c r="BM69" s="109" t="e">
        <f t="shared" ca="1" si="74"/>
        <v>#REF!</v>
      </c>
      <c r="BN69" s="109" t="e">
        <f t="shared" ca="1" si="75"/>
        <v>#REF!</v>
      </c>
      <c r="BO69" s="109" t="e">
        <f t="shared" ca="1" si="76"/>
        <v>#REF!</v>
      </c>
      <c r="BP69" s="109" t="e">
        <f t="shared" ca="1" si="77"/>
        <v>#REF!</v>
      </c>
      <c r="BQ69" s="109" t="e">
        <f t="shared" ca="1" si="78"/>
        <v>#REF!</v>
      </c>
      <c r="BR69" s="109" t="e">
        <f t="shared" ca="1" si="79"/>
        <v>#REF!</v>
      </c>
    </row>
    <row r="70" spans="1:70" ht="12.75" x14ac:dyDescent="0.2">
      <c r="A70" s="82" t="e">
        <f>PS!#REF!</f>
        <v>#REF!</v>
      </c>
      <c r="B70" s="83" t="e">
        <f>PS!#REF!</f>
        <v>#REF!</v>
      </c>
      <c r="C70" s="83" t="e">
        <f>PS!#REF!</f>
        <v>#REF!</v>
      </c>
      <c r="D70" s="83" t="e">
        <f>VLOOKUP(B70,CTV!$A$3:$D$1048576,4,0)</f>
        <v>#REF!</v>
      </c>
      <c r="E70" s="83" t="e">
        <f>VLOOKUP(B70,CTV!$A$3:$G$1048576,7,0)</f>
        <v>#REF!</v>
      </c>
      <c r="F70" s="83" t="e">
        <f>IF(ISNA(VLOOKUP(D70,CTV!$A$3:$H$1048576,8,0)),"",VLOOKUP(D70,CTV!$A$3:$H$1048576,8,0))</f>
        <v>#REF!</v>
      </c>
      <c r="G70" s="83" t="e">
        <f>VLOOKUP(B70,CTV!$A$3:$I$1048576,9,0)</f>
        <v>#REF!</v>
      </c>
      <c r="H70" s="83" t="e">
        <f>VLOOKUP(B70,CTV!$A$3:$J$1048576,10,0)</f>
        <v>#REF!</v>
      </c>
      <c r="I70" s="102" t="e">
        <f>PS!#REF!</f>
        <v>#REF!</v>
      </c>
      <c r="J70" s="83" t="e">
        <f>PS!#REF!</f>
        <v>#REF!</v>
      </c>
      <c r="K70" s="103" t="e">
        <f>PS!#REF!</f>
        <v>#REF!</v>
      </c>
      <c r="L70" s="83" t="e">
        <f t="shared" si="56"/>
        <v>#REF!</v>
      </c>
      <c r="M70" s="120" t="e">
        <f>PS!#REF!</f>
        <v>#REF!</v>
      </c>
      <c r="N70" s="83" t="e">
        <f>PS!#REF!</f>
        <v>#REF!</v>
      </c>
      <c r="O70" s="104" t="e">
        <f>PS!#REF!</f>
        <v>#REF!</v>
      </c>
      <c r="P70" s="104" t="e">
        <f t="shared" si="57"/>
        <v>#REF!</v>
      </c>
      <c r="Q70" s="104">
        <v>0</v>
      </c>
      <c r="R70" s="170" t="e">
        <f t="shared" si="59"/>
        <v>#REF!</v>
      </c>
      <c r="S70" s="130">
        <v>0.3</v>
      </c>
      <c r="T70" s="105">
        <v>0.1</v>
      </c>
      <c r="U70" s="105" t="e">
        <f>IF(VLOOKUP(B70,CTV!$A$3:$F$1048576,6,0)-R70+S70&lt;0,0,VLOOKUP(B70,CTV!$A$3:$F$1048576,6,0)-R70+S70)</f>
        <v>#REF!</v>
      </c>
      <c r="V70" s="70" t="e">
        <f t="shared" si="60"/>
        <v>#REF!</v>
      </c>
      <c r="W70" s="70" t="str">
        <f>IFERROR(IF(AND($H70=1,WORKDAY.INTL($I70,NETWORKDAYS.INTL($I70,EDATE(V70,$E71)-1,1,[1]holiday!$A$2:$A$101),1,[1]holiday!$A$2:$A$101)=$K70),"",IF(AND(IFERROR(IF(IF($K70&lt;EDATE(V70,$E70),$K70,EDATE(V70,$E70))=V70,"",IF($K70&lt;EDATE(V70,$E70),$K70,EDATE(V70,$E70))),"")=$K70,$H70=1),"",IFERROR(IF(IF($K70&lt;EDATE(V70,$E70),$K70,EDATE(V70,$E70))=V70,"",IF($K70&lt;EDATE(V70,$E70),$K70,EDATE(V70,$E70))),""))),"")</f>
        <v/>
      </c>
      <c r="X70" s="70" t="str">
        <f>IFERROR(IF(AND($H70=1,WORKDAY.INTL($I70,NETWORKDAYS.INTL($I70,EDATE(W70,$E71)-1,1,[1]holiday!$A$2:$A$101),1,[1]holiday!$A$2:$A$101)=$K70),"",IF(AND(IFERROR(IF(IF($K70&lt;EDATE(W70,$E70),$K70,EDATE(W70,$E70))=W70,"",IF($K70&lt;EDATE(W70,$E70),$K70,EDATE(W70,$E70))),"")=$K70,$H70=1),"",IFERROR(IF(IF($K70&lt;EDATE(W70,$E70),$K70,EDATE(W70,$E70))=W70,"",IF($K70&lt;EDATE(W70,$E70),$K70,EDATE(W70,$E70))),""))),"")</f>
        <v/>
      </c>
      <c r="Y70" s="70" t="str">
        <f>IFERROR(IF(AND($H70=1,WORKDAY.INTL($I70,NETWORKDAYS.INTL($I70,EDATE(X70,$E71)-1,1,[1]holiday!$A$2:$A$101),1,[1]holiday!$A$2:$A$101)=$K70),"",IF(AND(IFERROR(IF(IF($K70&lt;EDATE(X70,$E70),$K70,EDATE(X70,$E70))=X70,"",IF($K70&lt;EDATE(X70,$E70),$K70,EDATE(X70,$E70))),"")=$K70,$H70=1),"",IFERROR(IF(IF($K70&lt;EDATE(X70,$E70),$K70,EDATE(X70,$E70))=X70,"",IF($K70&lt;EDATE(X70,$E70),$K70,EDATE(X70,$E70))),""))),"")</f>
        <v/>
      </c>
      <c r="Z70" s="70" t="str">
        <f>IFERROR(IF(AND($H70=1,WORKDAY.INTL($I70,NETWORKDAYS.INTL($I70,EDATE(Y70,$E71)-1,1,[1]holiday!$A$2:$A$101),1,[1]holiday!$A$2:$A$101)=$K70),"",IF(AND(IFERROR(IF(IF($K70&lt;EDATE(Y70,$E70),$K70,EDATE(Y70,$E70))=Y70,"",IF($K70&lt;EDATE(Y70,$E70),$K70,EDATE(Y70,$E70))),"")=$K70,$H70=1),"",IFERROR(IF(IF($K70&lt;EDATE(Y70,$E70),$K70,EDATE(Y70,$E70))=Y70,"",IF($K70&lt;EDATE(Y70,$E70),$K70,EDATE(Y70,$E70))),""))),"")</f>
        <v/>
      </c>
      <c r="AA70" s="70" t="str">
        <f>IFERROR(IF(AND($H70=1,WORKDAY.INTL($I70,NETWORKDAYS.INTL($I70,EDATE(Z70,$E71)-1,1,[1]holiday!$A$2:$A$101),1,[1]holiday!$A$2:$A$101)=$K70),"",IF(AND(IFERROR(IF(IF($K70&lt;EDATE(Z70,$E70),$K70,EDATE(Z70,$E70))=Z70,"",IF($K70&lt;EDATE(Z70,$E70),$K70,EDATE(Z70,$E70))),"")=$K70,$H70=1),"",IFERROR(IF(IF($K70&lt;EDATE(Z70,$E70),$K70,EDATE(Z70,$E70))=Z70,"",IF($K70&lt;EDATE(Z70,$E70),$K70,EDATE(Z70,$E70))),""))),"")</f>
        <v/>
      </c>
      <c r="AB70" s="70" t="str">
        <f>IFERROR(IF(AND($H70=1,WORKDAY.INTL($I70,NETWORKDAYS.INTL($I70,EDATE(AA70,$E71)-1,1,[1]holiday!$A$2:$A$101),1,[1]holiday!$A$2:$A$101)=$K70),"",IF(AND(IFERROR(IF(IF($K70&lt;EDATE(AA70,$E70),$K70,EDATE(AA70,$E70))=AA70,"",IF($K70&lt;EDATE(AA70,$E70),$K70,EDATE(AA70,$E70))),"")=$K70,$H70=1),"",IFERROR(IF(IF($K70&lt;EDATE(AA70,$E70),$K70,EDATE(AA70,$E70))=AA70,"",IF($K70&lt;EDATE(AA70,$E70),$K70,EDATE(AA70,$E70))),""))),"")</f>
        <v/>
      </c>
      <c r="AC70" s="70" t="str">
        <f>IFERROR(IF(AND($H70=1,WORKDAY.INTL($I70,NETWORKDAYS.INTL($I70,EDATE(AB70,$E71)-1,1,[1]holiday!$A$2:$A$101),1,[1]holiday!$A$2:$A$101)=$K70),"",IF(AND(IFERROR(IF(IF($K70&lt;EDATE(AB70,$E70),$K70,EDATE(AB70,$E70))=AB70,"",IF($K70&lt;EDATE(AB70,$E70),$K70,EDATE(AB70,$E70))),"")=$K70,$H70=1),"",IFERROR(IF(IF($K70&lt;EDATE(AB70,$E70),$K70,EDATE(AB70,$E70))=AB70,"",IF($K70&lt;EDATE(AB70,$E70),$K70,EDATE(AB70,$E70))),""))),"")</f>
        <v/>
      </c>
      <c r="AD70" s="70" t="str">
        <f>IFERROR(IF(AND($H70=1,WORKDAY.INTL($I70,NETWORKDAYS.INTL($I70,EDATE(AC70,$E71)-1,1,[1]holiday!$A$2:$A$101),1,[1]holiday!$A$2:$A$101)=$K70),"",IF(AND(IFERROR(IF(IF($K70&lt;EDATE(AC70,$E70),$K70,EDATE(AC70,$E70))=AC70,"",IF($K70&lt;EDATE(AC70,$E70),$K70,EDATE(AC70,$E70))),"")=$K70,$H70=1),"",IFERROR(IF(IF($K70&lt;EDATE(AC70,$E70),$K70,EDATE(AC70,$E70))=AC70,"",IF($K70&lt;EDATE(AC70,$E70),$K70,EDATE(AC70,$E70))),""))),"")</f>
        <v/>
      </c>
      <c r="AE70" s="70" t="str">
        <f>IFERROR(IF(AND($H70=1,WORKDAY.INTL($I70,NETWORKDAYS.INTL($I70,EDATE(AD70,$E71)-1,1,[1]holiday!$A$2:$A$101),1,[1]holiday!$A$2:$A$101)=$K70),"",IF(AND(IFERROR(IF(IF($K70&lt;EDATE(AD70,$E70),$K70,EDATE(AD70,$E70))=AD70,"",IF($K70&lt;EDATE(AD70,$E70),$K70,EDATE(AD70,$E70))),"")=$K70,$H70=1),"",IFERROR(IF(IF($K70&lt;EDATE(AD70,$E70),$K70,EDATE(AD70,$E70))=AD70,"",IF($K70&lt;EDATE(AD70,$E70),$K70,EDATE(AD70,$E70))),""))),"")</f>
        <v/>
      </c>
      <c r="AF70" s="70" t="str">
        <f>IFERROR(IF(AND($H70=1,WORKDAY.INTL($I70,NETWORKDAYS.INTL($I70,EDATE(AE70,$E71)-1,1,[1]holiday!$A$2:$A$101),1,[1]holiday!$A$2:$A$101)=$K70),"",IF(AND(IFERROR(IF(IF($K70&lt;EDATE(AE70,$E70),$K70,EDATE(AE70,$E70))=AE70,"",IF($K70&lt;EDATE(AE70,$E70),$K70,EDATE(AE70,$E70))),"")=$K70,$H70=1),"",IFERROR(IF(IF($K70&lt;EDATE(AE70,$E70),$K70,EDATE(AE70,$E70))=AE70,"",IF($K70&lt;EDATE(AE70,$E70),$K70,EDATE(AE70,$E70))),""))),"")</f>
        <v/>
      </c>
      <c r="AG70" s="70" t="str">
        <f>IFERROR(IF(AND($H70=1,WORKDAY.INTL($I70,NETWORKDAYS.INTL($I70,EDATE(AF70,$E71)-1,1,[1]holiday!$A$2:$A$101),1,[1]holiday!$A$2:$A$101)=$K70),"",IF(AND(IFERROR(IF(IF($K70&lt;EDATE(AF70,$E70),$K70,EDATE(AF70,$E70))=AF70,"",IF($K70&lt;EDATE(AF70,$E70),$K70,EDATE(AF70,$E70))),"")=$K70,$H70=1),"",IFERROR(IF(IF($K70&lt;EDATE(AF70,$E70),$K70,EDATE(AF70,$E70))=AF70,"",IF($K70&lt;EDATE(AF70,$E70),$K70,EDATE(AF70,$E70))),""))),"")</f>
        <v/>
      </c>
      <c r="AH70" s="70" t="str">
        <f>IFERROR(IF(AND($H70=1,WORKDAY.INTL($I70,NETWORKDAYS.INTL($I70,EDATE(AG70,$E71)-1,1,[1]holiday!$A$2:$A$101),1,[1]holiday!$A$2:$A$101)=$K70),"",IF(AND(IFERROR(IF(IF($K70&lt;EDATE(AG70,$E70),$K70,EDATE(AG70,$E70))=AG70,"",IF($K70&lt;EDATE(AG70,$E70),$K70,EDATE(AG70,$E70))),"")=$K70,$H70=1),"",IFERROR(IF(IF($K70&lt;EDATE(AG70,$E70),$K70,EDATE(AG70,$E70))=AG70,"",IF($K70&lt;EDATE(AG70,$E70),$K70,EDATE(AG70,$E70))),""))),"")</f>
        <v/>
      </c>
      <c r="AI70" s="70"/>
      <c r="AJ70" s="25" t="e">
        <f t="shared" si="41"/>
        <v>#REF!</v>
      </c>
      <c r="AK70" s="25" t="e">
        <f t="shared" si="42"/>
        <v>#REF!</v>
      </c>
      <c r="AL70" s="25" t="e">
        <f t="shared" si="43"/>
        <v>#REF!</v>
      </c>
      <c r="AM70" s="25" t="e">
        <f t="shared" si="44"/>
        <v>#REF!</v>
      </c>
      <c r="AN70" s="25" t="e">
        <f t="shared" si="45"/>
        <v>#REF!</v>
      </c>
      <c r="AO70" s="25" t="e">
        <f t="shared" si="46"/>
        <v>#REF!</v>
      </c>
      <c r="AP70" s="25" t="e">
        <f t="shared" si="47"/>
        <v>#REF!</v>
      </c>
      <c r="AQ70" s="25" t="e">
        <f t="shared" si="48"/>
        <v>#REF!</v>
      </c>
      <c r="AR70" s="25" t="e">
        <f t="shared" si="49"/>
        <v>#REF!</v>
      </c>
      <c r="AS70" s="25" t="e">
        <f t="shared" si="50"/>
        <v>#REF!</v>
      </c>
      <c r="AT70" s="25" t="e">
        <f t="shared" si="51"/>
        <v>#REF!</v>
      </c>
      <c r="AU70" s="25" t="e">
        <f t="shared" si="52"/>
        <v>#REF!</v>
      </c>
      <c r="AV70" s="25" t="e">
        <f t="shared" si="53"/>
        <v>#REF!</v>
      </c>
      <c r="AW70" s="106" t="e">
        <f t="shared" si="61"/>
        <v>#REF!</v>
      </c>
      <c r="AX70" s="107" t="e">
        <f t="shared" ca="1" si="62"/>
        <v>#REF!</v>
      </c>
      <c r="AY70" s="107" t="e">
        <f t="shared" ca="1" si="63"/>
        <v>#REF!</v>
      </c>
      <c r="AZ70" s="108" t="e">
        <f t="shared" ca="1" si="64"/>
        <v>#REF!</v>
      </c>
      <c r="BA70" s="25">
        <f t="shared" ca="1" si="58"/>
        <v>0</v>
      </c>
      <c r="BB70" s="25" t="e">
        <f t="shared" si="54"/>
        <v>#REF!</v>
      </c>
      <c r="BC70" s="25" t="e">
        <f t="shared" ca="1" si="65"/>
        <v>#REF!</v>
      </c>
      <c r="BD70" s="83" t="e">
        <f>PS!#REF!</f>
        <v>#REF!</v>
      </c>
      <c r="BE70" s="78" t="str">
        <f t="shared" ca="1" si="66"/>
        <v>Lần 0</v>
      </c>
      <c r="BF70" s="109" t="e">
        <f t="shared" ca="1" si="67"/>
        <v>#REF!</v>
      </c>
      <c r="BG70" s="109" t="e">
        <f t="shared" ca="1" si="68"/>
        <v>#REF!</v>
      </c>
      <c r="BH70" s="109" t="e">
        <f t="shared" ca="1" si="69"/>
        <v>#REF!</v>
      </c>
      <c r="BI70" s="109" t="e">
        <f t="shared" ca="1" si="70"/>
        <v>#REF!</v>
      </c>
      <c r="BJ70" s="109" t="e">
        <f t="shared" ca="1" si="71"/>
        <v>#REF!</v>
      </c>
      <c r="BK70" s="109" t="e">
        <f t="shared" ca="1" si="72"/>
        <v>#REF!</v>
      </c>
      <c r="BL70" s="109" t="e">
        <f t="shared" ca="1" si="73"/>
        <v>#REF!</v>
      </c>
      <c r="BM70" s="109" t="e">
        <f t="shared" ca="1" si="74"/>
        <v>#REF!</v>
      </c>
      <c r="BN70" s="109" t="e">
        <f t="shared" ca="1" si="75"/>
        <v>#REF!</v>
      </c>
      <c r="BO70" s="109" t="e">
        <f t="shared" ca="1" si="76"/>
        <v>#REF!</v>
      </c>
      <c r="BP70" s="109" t="e">
        <f t="shared" ca="1" si="77"/>
        <v>#REF!</v>
      </c>
      <c r="BQ70" s="109" t="e">
        <f t="shared" ca="1" si="78"/>
        <v>#REF!</v>
      </c>
      <c r="BR70" s="109" t="e">
        <f t="shared" ca="1" si="79"/>
        <v>#REF!</v>
      </c>
    </row>
    <row r="71" spans="1:70" ht="19.5" customHeight="1" x14ac:dyDescent="0.2">
      <c r="A71" s="82" t="e">
        <f>PS!#REF!</f>
        <v>#REF!</v>
      </c>
      <c r="B71" s="83" t="e">
        <f>PS!#REF!</f>
        <v>#REF!</v>
      </c>
      <c r="C71" s="83" t="e">
        <f>PS!#REF!</f>
        <v>#REF!</v>
      </c>
      <c r="D71" s="83" t="e">
        <f>VLOOKUP(B71,CTV!$A$3:$D$1048576,4,0)</f>
        <v>#REF!</v>
      </c>
      <c r="E71" s="83" t="e">
        <f>VLOOKUP(B71,CTV!$A$3:$G$1048576,7,0)</f>
        <v>#REF!</v>
      </c>
      <c r="F71" s="83" t="e">
        <f>IF(ISNA(VLOOKUP(D71,CTV!$A$3:$H$1048576,8,0)),"",VLOOKUP(D71,CTV!$A$3:$H$1048576,8,0))</f>
        <v>#REF!</v>
      </c>
      <c r="G71" s="83" t="e">
        <f>VLOOKUP(B71,CTV!$A$3:$I$1048576,9,0)</f>
        <v>#REF!</v>
      </c>
      <c r="H71" s="83" t="e">
        <f>VLOOKUP(B71,CTV!$A$3:$J$1048576,10,0)</f>
        <v>#REF!</v>
      </c>
      <c r="I71" s="102" t="e">
        <f>PS!#REF!</f>
        <v>#REF!</v>
      </c>
      <c r="J71" s="83" t="e">
        <f>PS!#REF!</f>
        <v>#REF!</v>
      </c>
      <c r="K71" s="103" t="e">
        <f>PS!#REF!</f>
        <v>#REF!</v>
      </c>
      <c r="L71" s="83" t="e">
        <f t="shared" si="56"/>
        <v>#REF!</v>
      </c>
      <c r="M71" s="120" t="e">
        <f>PS!#REF!</f>
        <v>#REF!</v>
      </c>
      <c r="N71" s="83" t="e">
        <f>PS!#REF!</f>
        <v>#REF!</v>
      </c>
      <c r="O71" s="104" t="e">
        <f>PS!#REF!</f>
        <v>#REF!</v>
      </c>
      <c r="P71" s="104" t="e">
        <f t="shared" si="57"/>
        <v>#REF!</v>
      </c>
      <c r="Q71" s="104">
        <v>0</v>
      </c>
      <c r="R71" s="170" t="e">
        <f t="shared" si="59"/>
        <v>#REF!</v>
      </c>
      <c r="S71" s="130">
        <v>0.3</v>
      </c>
      <c r="T71" s="105">
        <v>0.1</v>
      </c>
      <c r="U71" s="105" t="e">
        <f>IF(VLOOKUP(B71,CTV!$A$3:$F$1048576,6,0)-R71+S71&lt;0,0,VLOOKUP(B71,CTV!$A$3:$F$1048576,6,0)-R71+S71)</f>
        <v>#REF!</v>
      </c>
      <c r="V71" s="70" t="e">
        <f t="shared" si="60"/>
        <v>#REF!</v>
      </c>
      <c r="W71" s="70" t="str">
        <f>IFERROR(IF(AND($H71=1,WORKDAY.INTL($I71,NETWORKDAYS.INTL($I71,EDATE(V71,$E72)-1,1,[1]holiday!$A$2:$A$101),1,[1]holiday!$A$2:$A$101)=$K71),"",IF(AND(IFERROR(IF(IF($K71&lt;EDATE(V71,$E71),$K71,EDATE(V71,$E71))=V71,"",IF($K71&lt;EDATE(V71,$E71),$K71,EDATE(V71,$E71))),"")=$K71,$H71=1),"",IFERROR(IF(IF($K71&lt;EDATE(V71,$E71),$K71,EDATE(V71,$E71))=V71,"",IF($K71&lt;EDATE(V71,$E71),$K71,EDATE(V71,$E71))),""))),"")</f>
        <v/>
      </c>
      <c r="X71" s="70" t="str">
        <f>IFERROR(IF(AND($H71=1,WORKDAY.INTL($I71,NETWORKDAYS.INTL($I71,EDATE(W71,$E72)-1,1,[1]holiday!$A$2:$A$101),1,[1]holiday!$A$2:$A$101)=$K71),"",IF(AND(IFERROR(IF(IF($K71&lt;EDATE(W71,$E71),$K71,EDATE(W71,$E71))=W71,"",IF($K71&lt;EDATE(W71,$E71),$K71,EDATE(W71,$E71))),"")=$K71,$H71=1),"",IFERROR(IF(IF($K71&lt;EDATE(W71,$E71),$K71,EDATE(W71,$E71))=W71,"",IF($K71&lt;EDATE(W71,$E71),$K71,EDATE(W71,$E71))),""))),"")</f>
        <v/>
      </c>
      <c r="Y71" s="70" t="str">
        <f>IFERROR(IF(AND($H71=1,WORKDAY.INTL($I71,NETWORKDAYS.INTL($I71,EDATE(X71,$E72)-1,1,[1]holiday!$A$2:$A$101),1,[1]holiday!$A$2:$A$101)=$K71),"",IF(AND(IFERROR(IF(IF($K71&lt;EDATE(X71,$E71),$K71,EDATE(X71,$E71))=X71,"",IF($K71&lt;EDATE(X71,$E71),$K71,EDATE(X71,$E71))),"")=$K71,$H71=1),"",IFERROR(IF(IF($K71&lt;EDATE(X71,$E71),$K71,EDATE(X71,$E71))=X71,"",IF($K71&lt;EDATE(X71,$E71),$K71,EDATE(X71,$E71))),""))),"")</f>
        <v/>
      </c>
      <c r="Z71" s="70" t="str">
        <f>IFERROR(IF(AND($H71=1,WORKDAY.INTL($I71,NETWORKDAYS.INTL($I71,EDATE(Y71,$E72)-1,1,[1]holiday!$A$2:$A$101),1,[1]holiday!$A$2:$A$101)=$K71),"",IF(AND(IFERROR(IF(IF($K71&lt;EDATE(Y71,$E71),$K71,EDATE(Y71,$E71))=Y71,"",IF($K71&lt;EDATE(Y71,$E71),$K71,EDATE(Y71,$E71))),"")=$K71,$H71=1),"",IFERROR(IF(IF($K71&lt;EDATE(Y71,$E71),$K71,EDATE(Y71,$E71))=Y71,"",IF($K71&lt;EDATE(Y71,$E71),$K71,EDATE(Y71,$E71))),""))),"")</f>
        <v/>
      </c>
      <c r="AA71" s="70" t="str">
        <f>IFERROR(IF(AND($H71=1,WORKDAY.INTL($I71,NETWORKDAYS.INTL($I71,EDATE(Z71,$E72)-1,1,[1]holiday!$A$2:$A$101),1,[1]holiday!$A$2:$A$101)=$K71),"",IF(AND(IFERROR(IF(IF($K71&lt;EDATE(Z71,$E71),$K71,EDATE(Z71,$E71))=Z71,"",IF($K71&lt;EDATE(Z71,$E71),$K71,EDATE(Z71,$E71))),"")=$K71,$H71=1),"",IFERROR(IF(IF($K71&lt;EDATE(Z71,$E71),$K71,EDATE(Z71,$E71))=Z71,"",IF($K71&lt;EDATE(Z71,$E71),$K71,EDATE(Z71,$E71))),""))),"")</f>
        <v/>
      </c>
      <c r="AB71" s="70" t="str">
        <f>IFERROR(IF(AND($H71=1,WORKDAY.INTL($I71,NETWORKDAYS.INTL($I71,EDATE(AA71,$E72)-1,1,[1]holiday!$A$2:$A$101),1,[1]holiday!$A$2:$A$101)=$K71),"",IF(AND(IFERROR(IF(IF($K71&lt;EDATE(AA71,$E71),$K71,EDATE(AA71,$E71))=AA71,"",IF($K71&lt;EDATE(AA71,$E71),$K71,EDATE(AA71,$E71))),"")=$K71,$H71=1),"",IFERROR(IF(IF($K71&lt;EDATE(AA71,$E71),$K71,EDATE(AA71,$E71))=AA71,"",IF($K71&lt;EDATE(AA71,$E71),$K71,EDATE(AA71,$E71))),""))),"")</f>
        <v/>
      </c>
      <c r="AC71" s="70" t="str">
        <f>IFERROR(IF(AND($H71=1,WORKDAY.INTL($I71,NETWORKDAYS.INTL($I71,EDATE(AB71,$E72)-1,1,[1]holiday!$A$2:$A$101),1,[1]holiday!$A$2:$A$101)=$K71),"",IF(AND(IFERROR(IF(IF($K71&lt;EDATE(AB71,$E71),$K71,EDATE(AB71,$E71))=AB71,"",IF($K71&lt;EDATE(AB71,$E71),$K71,EDATE(AB71,$E71))),"")=$K71,$H71=1),"",IFERROR(IF(IF($K71&lt;EDATE(AB71,$E71),$K71,EDATE(AB71,$E71))=AB71,"",IF($K71&lt;EDATE(AB71,$E71),$K71,EDATE(AB71,$E71))),""))),"")</f>
        <v/>
      </c>
      <c r="AD71" s="70" t="str">
        <f>IFERROR(IF(AND($H71=1,WORKDAY.INTL($I71,NETWORKDAYS.INTL($I71,EDATE(AC71,$E72)-1,1,[1]holiday!$A$2:$A$101),1,[1]holiday!$A$2:$A$101)=$K71),"",IF(AND(IFERROR(IF(IF($K71&lt;EDATE(AC71,$E71),$K71,EDATE(AC71,$E71))=AC71,"",IF($K71&lt;EDATE(AC71,$E71),$K71,EDATE(AC71,$E71))),"")=$K71,$H71=1),"",IFERROR(IF(IF($K71&lt;EDATE(AC71,$E71),$K71,EDATE(AC71,$E71))=AC71,"",IF($K71&lt;EDATE(AC71,$E71),$K71,EDATE(AC71,$E71))),""))),"")</f>
        <v/>
      </c>
      <c r="AE71" s="70" t="str">
        <f>IFERROR(IF(AND($H71=1,WORKDAY.INTL($I71,NETWORKDAYS.INTL($I71,EDATE(AD71,$E72)-1,1,[1]holiday!$A$2:$A$101),1,[1]holiday!$A$2:$A$101)=$K71),"",IF(AND(IFERROR(IF(IF($K71&lt;EDATE(AD71,$E71),$K71,EDATE(AD71,$E71))=AD71,"",IF($K71&lt;EDATE(AD71,$E71),$K71,EDATE(AD71,$E71))),"")=$K71,$H71=1),"",IFERROR(IF(IF($K71&lt;EDATE(AD71,$E71),$K71,EDATE(AD71,$E71))=AD71,"",IF($K71&lt;EDATE(AD71,$E71),$K71,EDATE(AD71,$E71))),""))),"")</f>
        <v/>
      </c>
      <c r="AF71" s="70" t="str">
        <f>IFERROR(IF(AND($H71=1,WORKDAY.INTL($I71,NETWORKDAYS.INTL($I71,EDATE(AE71,$E72)-1,1,[1]holiday!$A$2:$A$101),1,[1]holiday!$A$2:$A$101)=$K71),"",IF(AND(IFERROR(IF(IF($K71&lt;EDATE(AE71,$E71),$K71,EDATE(AE71,$E71))=AE71,"",IF($K71&lt;EDATE(AE71,$E71),$K71,EDATE(AE71,$E71))),"")=$K71,$H71=1),"",IFERROR(IF(IF($K71&lt;EDATE(AE71,$E71),$K71,EDATE(AE71,$E71))=AE71,"",IF($K71&lt;EDATE(AE71,$E71),$K71,EDATE(AE71,$E71))),""))),"")</f>
        <v/>
      </c>
      <c r="AG71" s="70" t="str">
        <f>IFERROR(IF(AND($H71=1,WORKDAY.INTL($I71,NETWORKDAYS.INTL($I71,EDATE(AF71,$E72)-1,1,[1]holiday!$A$2:$A$101),1,[1]holiday!$A$2:$A$101)=$K71),"",IF(AND(IFERROR(IF(IF($K71&lt;EDATE(AF71,$E71),$K71,EDATE(AF71,$E71))=AF71,"",IF($K71&lt;EDATE(AF71,$E71),$K71,EDATE(AF71,$E71))),"")=$K71,$H71=1),"",IFERROR(IF(IF($K71&lt;EDATE(AF71,$E71),$K71,EDATE(AF71,$E71))=AF71,"",IF($K71&lt;EDATE(AF71,$E71),$K71,EDATE(AF71,$E71))),""))),"")</f>
        <v/>
      </c>
      <c r="AH71" s="70" t="str">
        <f>IFERROR(IF(AND($H71=1,WORKDAY.INTL($I71,NETWORKDAYS.INTL($I71,EDATE(AG71,$E72)-1,1,[1]holiday!$A$2:$A$101),1,[1]holiday!$A$2:$A$101)=$K71),"",IF(AND(IFERROR(IF(IF($K71&lt;EDATE(AG71,$E71),$K71,EDATE(AG71,$E71))=AG71,"",IF($K71&lt;EDATE(AG71,$E71),$K71,EDATE(AG71,$E71))),"")=$K71,$H71=1),"",IFERROR(IF(IF($K71&lt;EDATE(AG71,$E71),$K71,EDATE(AG71,$E71))=AG71,"",IF($K71&lt;EDATE(AG71,$E71),$K71,EDATE(AG71,$E71))),""))),"")</f>
        <v/>
      </c>
      <c r="AI71" s="70"/>
      <c r="AJ71" s="25" t="e">
        <f t="shared" si="41"/>
        <v>#REF!</v>
      </c>
      <c r="AK71" s="25" t="e">
        <f t="shared" si="42"/>
        <v>#REF!</v>
      </c>
      <c r="AL71" s="25" t="e">
        <f t="shared" si="43"/>
        <v>#REF!</v>
      </c>
      <c r="AM71" s="25" t="e">
        <f t="shared" si="44"/>
        <v>#REF!</v>
      </c>
      <c r="AN71" s="25" t="e">
        <f t="shared" si="45"/>
        <v>#REF!</v>
      </c>
      <c r="AO71" s="25" t="e">
        <f t="shared" si="46"/>
        <v>#REF!</v>
      </c>
      <c r="AP71" s="25" t="e">
        <f t="shared" si="47"/>
        <v>#REF!</v>
      </c>
      <c r="AQ71" s="25" t="e">
        <f t="shared" si="48"/>
        <v>#REF!</v>
      </c>
      <c r="AR71" s="25" t="e">
        <f t="shared" si="49"/>
        <v>#REF!</v>
      </c>
      <c r="AS71" s="25" t="e">
        <f t="shared" si="50"/>
        <v>#REF!</v>
      </c>
      <c r="AT71" s="25" t="e">
        <f t="shared" si="51"/>
        <v>#REF!</v>
      </c>
      <c r="AU71" s="25" t="e">
        <f t="shared" si="52"/>
        <v>#REF!</v>
      </c>
      <c r="AV71" s="25" t="e">
        <f t="shared" si="53"/>
        <v>#REF!</v>
      </c>
      <c r="AW71" s="106" t="e">
        <f t="shared" si="61"/>
        <v>#REF!</v>
      </c>
      <c r="AX71" s="107" t="e">
        <f t="shared" ca="1" si="62"/>
        <v>#REF!</v>
      </c>
      <c r="AY71" s="107" t="e">
        <f t="shared" ca="1" si="63"/>
        <v>#REF!</v>
      </c>
      <c r="AZ71" s="108" t="e">
        <f t="shared" ca="1" si="64"/>
        <v>#REF!</v>
      </c>
      <c r="BA71" s="25">
        <f t="shared" ca="1" si="58"/>
        <v>0</v>
      </c>
      <c r="BB71" s="25" t="e">
        <f t="shared" si="54"/>
        <v>#REF!</v>
      </c>
      <c r="BC71" s="25" t="e">
        <f t="shared" ca="1" si="65"/>
        <v>#REF!</v>
      </c>
      <c r="BD71" s="83" t="e">
        <f>PS!#REF!</f>
        <v>#REF!</v>
      </c>
      <c r="BE71" s="78" t="str">
        <f t="shared" ca="1" si="66"/>
        <v>Lần 0</v>
      </c>
      <c r="BF71" s="109" t="e">
        <f t="shared" ca="1" si="67"/>
        <v>#REF!</v>
      </c>
      <c r="BG71" s="109" t="e">
        <f t="shared" ca="1" si="68"/>
        <v>#REF!</v>
      </c>
      <c r="BH71" s="109" t="e">
        <f t="shared" ca="1" si="69"/>
        <v>#REF!</v>
      </c>
      <c r="BI71" s="109" t="e">
        <f t="shared" ca="1" si="70"/>
        <v>#REF!</v>
      </c>
      <c r="BJ71" s="109" t="e">
        <f t="shared" ca="1" si="71"/>
        <v>#REF!</v>
      </c>
      <c r="BK71" s="109" t="e">
        <f t="shared" ca="1" si="72"/>
        <v>#REF!</v>
      </c>
      <c r="BL71" s="109" t="e">
        <f t="shared" ca="1" si="73"/>
        <v>#REF!</v>
      </c>
      <c r="BM71" s="109" t="e">
        <f t="shared" ca="1" si="74"/>
        <v>#REF!</v>
      </c>
      <c r="BN71" s="109" t="e">
        <f t="shared" ca="1" si="75"/>
        <v>#REF!</v>
      </c>
      <c r="BO71" s="109" t="e">
        <f t="shared" ca="1" si="76"/>
        <v>#REF!</v>
      </c>
      <c r="BP71" s="109" t="e">
        <f t="shared" ca="1" si="77"/>
        <v>#REF!</v>
      </c>
      <c r="BQ71" s="109" t="e">
        <f t="shared" ca="1" si="78"/>
        <v>#REF!</v>
      </c>
      <c r="BR71" s="109" t="e">
        <f t="shared" ca="1" si="79"/>
        <v>#REF!</v>
      </c>
    </row>
    <row r="72" spans="1:70" ht="12.75" x14ac:dyDescent="0.2">
      <c r="A72" s="82" t="e">
        <f>PS!#REF!</f>
        <v>#REF!</v>
      </c>
      <c r="B72" s="83" t="e">
        <f>PS!#REF!</f>
        <v>#REF!</v>
      </c>
      <c r="C72" s="83" t="e">
        <f>PS!#REF!</f>
        <v>#REF!</v>
      </c>
      <c r="D72" s="83" t="e">
        <f>VLOOKUP(B72,CTV!$A$3:$D$1048576,4,0)</f>
        <v>#REF!</v>
      </c>
      <c r="E72" s="83" t="e">
        <f>VLOOKUP(B72,CTV!$A$3:$G$1048576,7,0)</f>
        <v>#REF!</v>
      </c>
      <c r="F72" s="83" t="e">
        <f>IF(ISNA(VLOOKUP(D72,CTV!$A$3:$H$1048576,8,0)),"",VLOOKUP(D72,CTV!$A$3:$H$1048576,8,0))</f>
        <v>#REF!</v>
      </c>
      <c r="G72" s="83" t="e">
        <f>VLOOKUP(B72,CTV!$A$3:$I$1048576,9,0)</f>
        <v>#REF!</v>
      </c>
      <c r="H72" s="83" t="e">
        <f>VLOOKUP(B72,CTV!$A$3:$J$1048576,10,0)</f>
        <v>#REF!</v>
      </c>
      <c r="I72" s="102" t="e">
        <f>PS!#REF!</f>
        <v>#REF!</v>
      </c>
      <c r="J72" s="83" t="e">
        <f>PS!#REF!</f>
        <v>#REF!</v>
      </c>
      <c r="K72" s="103" t="e">
        <f>PS!#REF!</f>
        <v>#REF!</v>
      </c>
      <c r="L72" s="83" t="e">
        <f t="shared" si="56"/>
        <v>#REF!</v>
      </c>
      <c r="M72" s="120" t="e">
        <f>PS!#REF!</f>
        <v>#REF!</v>
      </c>
      <c r="N72" s="83" t="e">
        <f>PS!#REF!</f>
        <v>#REF!</v>
      </c>
      <c r="O72" s="104" t="e">
        <f>PS!#REF!</f>
        <v>#REF!</v>
      </c>
      <c r="P72" s="104" t="e">
        <f t="shared" si="57"/>
        <v>#REF!</v>
      </c>
      <c r="Q72" s="104">
        <v>0</v>
      </c>
      <c r="R72" s="170" t="e">
        <f t="shared" si="59"/>
        <v>#REF!</v>
      </c>
      <c r="S72" s="130">
        <v>0.3</v>
      </c>
      <c r="T72" s="105">
        <v>0.1</v>
      </c>
      <c r="U72" s="105" t="e">
        <f>IF(VLOOKUP(B72,CTV!$A$3:$F$1048576,6,0)-R72+S72&lt;0,0,VLOOKUP(B72,CTV!$A$3:$F$1048576,6,0)-R72+S72)</f>
        <v>#REF!</v>
      </c>
      <c r="V72" s="70" t="e">
        <f t="shared" si="60"/>
        <v>#REF!</v>
      </c>
      <c r="W72" s="70" t="str">
        <f>IFERROR(IF(AND($H72=1,WORKDAY.INTL($I72,NETWORKDAYS.INTL($I72,EDATE(V72,$E73)-1,1,[1]holiday!$A$2:$A$101),1,[1]holiday!$A$2:$A$101)=$K72),"",IF(AND(IFERROR(IF(IF($K72&lt;EDATE(V72,$E72),$K72,EDATE(V72,$E72))=V72,"",IF($K72&lt;EDATE(V72,$E72),$K72,EDATE(V72,$E72))),"")=$K72,$H72=1),"",IFERROR(IF(IF($K72&lt;EDATE(V72,$E72),$K72,EDATE(V72,$E72))=V72,"",IF($K72&lt;EDATE(V72,$E72),$K72,EDATE(V72,$E72))),""))),"")</f>
        <v/>
      </c>
      <c r="X72" s="70" t="str">
        <f>IFERROR(IF(AND($H72=1,WORKDAY.INTL($I72,NETWORKDAYS.INTL($I72,EDATE(W72,$E73)-1,1,[1]holiday!$A$2:$A$101),1,[1]holiday!$A$2:$A$101)=$K72),"",IF(AND(IFERROR(IF(IF($K72&lt;EDATE(W72,$E72),$K72,EDATE(W72,$E72))=W72,"",IF($K72&lt;EDATE(W72,$E72),$K72,EDATE(W72,$E72))),"")=$K72,$H72=1),"",IFERROR(IF(IF($K72&lt;EDATE(W72,$E72),$K72,EDATE(W72,$E72))=W72,"",IF($K72&lt;EDATE(W72,$E72),$K72,EDATE(W72,$E72))),""))),"")</f>
        <v/>
      </c>
      <c r="Y72" s="70" t="str">
        <f>IFERROR(IF(AND($H72=1,WORKDAY.INTL($I72,NETWORKDAYS.INTL($I72,EDATE(X72,$E73)-1,1,[1]holiday!$A$2:$A$101),1,[1]holiday!$A$2:$A$101)=$K72),"",IF(AND(IFERROR(IF(IF($K72&lt;EDATE(X72,$E72),$K72,EDATE(X72,$E72))=X72,"",IF($K72&lt;EDATE(X72,$E72),$K72,EDATE(X72,$E72))),"")=$K72,$H72=1),"",IFERROR(IF(IF($K72&lt;EDATE(X72,$E72),$K72,EDATE(X72,$E72))=X72,"",IF($K72&lt;EDATE(X72,$E72),$K72,EDATE(X72,$E72))),""))),"")</f>
        <v/>
      </c>
      <c r="Z72" s="70" t="str">
        <f>IFERROR(IF(AND($H72=1,WORKDAY.INTL($I72,NETWORKDAYS.INTL($I72,EDATE(Y72,$E73)-1,1,[1]holiday!$A$2:$A$101),1,[1]holiday!$A$2:$A$101)=$K72),"",IF(AND(IFERROR(IF(IF($K72&lt;EDATE(Y72,$E72),$K72,EDATE(Y72,$E72))=Y72,"",IF($K72&lt;EDATE(Y72,$E72),$K72,EDATE(Y72,$E72))),"")=$K72,$H72=1),"",IFERROR(IF(IF($K72&lt;EDATE(Y72,$E72),$K72,EDATE(Y72,$E72))=Y72,"",IF($K72&lt;EDATE(Y72,$E72),$K72,EDATE(Y72,$E72))),""))),"")</f>
        <v/>
      </c>
      <c r="AA72" s="70" t="str">
        <f>IFERROR(IF(AND($H72=1,WORKDAY.INTL($I72,NETWORKDAYS.INTL($I72,EDATE(Z72,$E73)-1,1,[1]holiday!$A$2:$A$101),1,[1]holiday!$A$2:$A$101)=$K72),"",IF(AND(IFERROR(IF(IF($K72&lt;EDATE(Z72,$E72),$K72,EDATE(Z72,$E72))=Z72,"",IF($K72&lt;EDATE(Z72,$E72),$K72,EDATE(Z72,$E72))),"")=$K72,$H72=1),"",IFERROR(IF(IF($K72&lt;EDATE(Z72,$E72),$K72,EDATE(Z72,$E72))=Z72,"",IF($K72&lt;EDATE(Z72,$E72),$K72,EDATE(Z72,$E72))),""))),"")</f>
        <v/>
      </c>
      <c r="AB72" s="70" t="str">
        <f>IFERROR(IF(AND($H72=1,WORKDAY.INTL($I72,NETWORKDAYS.INTL($I72,EDATE(AA72,$E73)-1,1,[1]holiday!$A$2:$A$101),1,[1]holiday!$A$2:$A$101)=$K72),"",IF(AND(IFERROR(IF(IF($K72&lt;EDATE(AA72,$E72),$K72,EDATE(AA72,$E72))=AA72,"",IF($K72&lt;EDATE(AA72,$E72),$K72,EDATE(AA72,$E72))),"")=$K72,$H72=1),"",IFERROR(IF(IF($K72&lt;EDATE(AA72,$E72),$K72,EDATE(AA72,$E72))=AA72,"",IF($K72&lt;EDATE(AA72,$E72),$K72,EDATE(AA72,$E72))),""))),"")</f>
        <v/>
      </c>
      <c r="AC72" s="70" t="str">
        <f>IFERROR(IF(AND($H72=1,WORKDAY.INTL($I72,NETWORKDAYS.INTL($I72,EDATE(AB72,$E73)-1,1,[1]holiday!$A$2:$A$101),1,[1]holiday!$A$2:$A$101)=$K72),"",IF(AND(IFERROR(IF(IF($K72&lt;EDATE(AB72,$E72),$K72,EDATE(AB72,$E72))=AB72,"",IF($K72&lt;EDATE(AB72,$E72),$K72,EDATE(AB72,$E72))),"")=$K72,$H72=1),"",IFERROR(IF(IF($K72&lt;EDATE(AB72,$E72),$K72,EDATE(AB72,$E72))=AB72,"",IF($K72&lt;EDATE(AB72,$E72),$K72,EDATE(AB72,$E72))),""))),"")</f>
        <v/>
      </c>
      <c r="AD72" s="70" t="str">
        <f>IFERROR(IF(AND($H72=1,WORKDAY.INTL($I72,NETWORKDAYS.INTL($I72,EDATE(AC72,$E73)-1,1,[1]holiday!$A$2:$A$101),1,[1]holiday!$A$2:$A$101)=$K72),"",IF(AND(IFERROR(IF(IF($K72&lt;EDATE(AC72,$E72),$K72,EDATE(AC72,$E72))=AC72,"",IF($K72&lt;EDATE(AC72,$E72),$K72,EDATE(AC72,$E72))),"")=$K72,$H72=1),"",IFERROR(IF(IF($K72&lt;EDATE(AC72,$E72),$K72,EDATE(AC72,$E72))=AC72,"",IF($K72&lt;EDATE(AC72,$E72),$K72,EDATE(AC72,$E72))),""))),"")</f>
        <v/>
      </c>
      <c r="AE72" s="70" t="str">
        <f>IFERROR(IF(AND($H72=1,WORKDAY.INTL($I72,NETWORKDAYS.INTL($I72,EDATE(AD72,$E73)-1,1,[1]holiday!$A$2:$A$101),1,[1]holiday!$A$2:$A$101)=$K72),"",IF(AND(IFERROR(IF(IF($K72&lt;EDATE(AD72,$E72),$K72,EDATE(AD72,$E72))=AD72,"",IF($K72&lt;EDATE(AD72,$E72),$K72,EDATE(AD72,$E72))),"")=$K72,$H72=1),"",IFERROR(IF(IF($K72&lt;EDATE(AD72,$E72),$K72,EDATE(AD72,$E72))=AD72,"",IF($K72&lt;EDATE(AD72,$E72),$K72,EDATE(AD72,$E72))),""))),"")</f>
        <v/>
      </c>
      <c r="AF72" s="70" t="str">
        <f>IFERROR(IF(AND($H72=1,WORKDAY.INTL($I72,NETWORKDAYS.INTL($I72,EDATE(AE72,$E73)-1,1,[1]holiday!$A$2:$A$101),1,[1]holiday!$A$2:$A$101)=$K72),"",IF(AND(IFERROR(IF(IF($K72&lt;EDATE(AE72,$E72),$K72,EDATE(AE72,$E72))=AE72,"",IF($K72&lt;EDATE(AE72,$E72),$K72,EDATE(AE72,$E72))),"")=$K72,$H72=1),"",IFERROR(IF(IF($K72&lt;EDATE(AE72,$E72),$K72,EDATE(AE72,$E72))=AE72,"",IF($K72&lt;EDATE(AE72,$E72),$K72,EDATE(AE72,$E72))),""))),"")</f>
        <v/>
      </c>
      <c r="AG72" s="70" t="str">
        <f>IFERROR(IF(AND($H72=1,WORKDAY.INTL($I72,NETWORKDAYS.INTL($I72,EDATE(AF72,$E73)-1,1,[1]holiday!$A$2:$A$101),1,[1]holiday!$A$2:$A$101)=$K72),"",IF(AND(IFERROR(IF(IF($K72&lt;EDATE(AF72,$E72),$K72,EDATE(AF72,$E72))=AF72,"",IF($K72&lt;EDATE(AF72,$E72),$K72,EDATE(AF72,$E72))),"")=$K72,$H72=1),"",IFERROR(IF(IF($K72&lt;EDATE(AF72,$E72),$K72,EDATE(AF72,$E72))=AF72,"",IF($K72&lt;EDATE(AF72,$E72),$K72,EDATE(AF72,$E72))),""))),"")</f>
        <v/>
      </c>
      <c r="AH72" s="70" t="str">
        <f>IFERROR(IF(AND($H72=1,WORKDAY.INTL($I72,NETWORKDAYS.INTL($I72,EDATE(AG72,$E73)-1,1,[1]holiday!$A$2:$A$101),1,[1]holiday!$A$2:$A$101)=$K72),"",IF(AND(IFERROR(IF(IF($K72&lt;EDATE(AG72,$E72),$K72,EDATE(AG72,$E72))=AG72,"",IF($K72&lt;EDATE(AG72,$E72),$K72,EDATE(AG72,$E72))),"")=$K72,$H72=1),"",IFERROR(IF(IF($K72&lt;EDATE(AG72,$E72),$K72,EDATE(AG72,$E72))=AG72,"",IF($K72&lt;EDATE(AG72,$E72),$K72,EDATE(AG72,$E72))),""))),"")</f>
        <v/>
      </c>
      <c r="AI72" s="70"/>
      <c r="AJ72" s="25" t="e">
        <f t="shared" si="41"/>
        <v>#REF!</v>
      </c>
      <c r="AK72" s="25" t="e">
        <f t="shared" si="42"/>
        <v>#REF!</v>
      </c>
      <c r="AL72" s="25" t="e">
        <f t="shared" si="43"/>
        <v>#REF!</v>
      </c>
      <c r="AM72" s="25" t="e">
        <f t="shared" si="44"/>
        <v>#REF!</v>
      </c>
      <c r="AN72" s="25" t="e">
        <f t="shared" si="45"/>
        <v>#REF!</v>
      </c>
      <c r="AO72" s="25" t="e">
        <f t="shared" si="46"/>
        <v>#REF!</v>
      </c>
      <c r="AP72" s="25" t="e">
        <f t="shared" si="47"/>
        <v>#REF!</v>
      </c>
      <c r="AQ72" s="25" t="e">
        <f t="shared" si="48"/>
        <v>#REF!</v>
      </c>
      <c r="AR72" s="25" t="e">
        <f t="shared" si="49"/>
        <v>#REF!</v>
      </c>
      <c r="AS72" s="25" t="e">
        <f t="shared" si="50"/>
        <v>#REF!</v>
      </c>
      <c r="AT72" s="25" t="e">
        <f t="shared" si="51"/>
        <v>#REF!</v>
      </c>
      <c r="AU72" s="25" t="e">
        <f t="shared" si="52"/>
        <v>#REF!</v>
      </c>
      <c r="AV72" s="25" t="e">
        <f t="shared" si="53"/>
        <v>#REF!</v>
      </c>
      <c r="AW72" s="106" t="e">
        <f t="shared" si="61"/>
        <v>#REF!</v>
      </c>
      <c r="AX72" s="107" t="e">
        <f t="shared" ca="1" si="62"/>
        <v>#REF!</v>
      </c>
      <c r="AY72" s="107" t="e">
        <f t="shared" ca="1" si="63"/>
        <v>#REF!</v>
      </c>
      <c r="AZ72" s="108" t="e">
        <f t="shared" ca="1" si="64"/>
        <v>#REF!</v>
      </c>
      <c r="BA72" s="25">
        <f t="shared" ca="1" si="58"/>
        <v>0</v>
      </c>
      <c r="BB72" s="25" t="e">
        <f t="shared" si="54"/>
        <v>#REF!</v>
      </c>
      <c r="BC72" s="25" t="e">
        <f t="shared" ca="1" si="65"/>
        <v>#REF!</v>
      </c>
      <c r="BD72" s="83" t="e">
        <f>PS!#REF!</f>
        <v>#REF!</v>
      </c>
      <c r="BE72" s="78" t="str">
        <f t="shared" ca="1" si="66"/>
        <v>Lần 0</v>
      </c>
      <c r="BF72" s="109" t="e">
        <f t="shared" ca="1" si="67"/>
        <v>#REF!</v>
      </c>
      <c r="BG72" s="109" t="e">
        <f t="shared" ca="1" si="68"/>
        <v>#REF!</v>
      </c>
      <c r="BH72" s="109" t="e">
        <f t="shared" ca="1" si="69"/>
        <v>#REF!</v>
      </c>
      <c r="BI72" s="109" t="e">
        <f t="shared" ca="1" si="70"/>
        <v>#REF!</v>
      </c>
      <c r="BJ72" s="109" t="e">
        <f t="shared" ca="1" si="71"/>
        <v>#REF!</v>
      </c>
      <c r="BK72" s="109" t="e">
        <f t="shared" ca="1" si="72"/>
        <v>#REF!</v>
      </c>
      <c r="BL72" s="109" t="e">
        <f t="shared" ca="1" si="73"/>
        <v>#REF!</v>
      </c>
      <c r="BM72" s="109" t="e">
        <f t="shared" ca="1" si="74"/>
        <v>#REF!</v>
      </c>
      <c r="BN72" s="109" t="e">
        <f t="shared" ca="1" si="75"/>
        <v>#REF!</v>
      </c>
      <c r="BO72" s="109" t="e">
        <f t="shared" ca="1" si="76"/>
        <v>#REF!</v>
      </c>
      <c r="BP72" s="109" t="e">
        <f t="shared" ca="1" si="77"/>
        <v>#REF!</v>
      </c>
      <c r="BQ72" s="109" t="e">
        <f t="shared" ca="1" si="78"/>
        <v>#REF!</v>
      </c>
      <c r="BR72" s="109" t="e">
        <f t="shared" ca="1" si="79"/>
        <v>#REF!</v>
      </c>
    </row>
    <row r="73" spans="1:70" ht="12.75" x14ac:dyDescent="0.2">
      <c r="A73" s="82" t="e">
        <f>PS!#REF!</f>
        <v>#REF!</v>
      </c>
      <c r="B73" s="83" t="e">
        <f>PS!#REF!</f>
        <v>#REF!</v>
      </c>
      <c r="C73" s="83" t="e">
        <f>PS!#REF!</f>
        <v>#REF!</v>
      </c>
      <c r="D73" s="83" t="e">
        <f>VLOOKUP(B73,CTV!$A$3:$D$1048576,4,0)</f>
        <v>#REF!</v>
      </c>
      <c r="E73" s="83" t="e">
        <f>VLOOKUP(B73,CTV!$A$3:$G$1048576,7,0)</f>
        <v>#REF!</v>
      </c>
      <c r="F73" s="83" t="e">
        <f>IF(ISNA(VLOOKUP(D73,CTV!$A$3:$H$1048576,8,0)),"",VLOOKUP(D73,CTV!$A$3:$H$1048576,8,0))</f>
        <v>#REF!</v>
      </c>
      <c r="G73" s="83" t="e">
        <f>VLOOKUP(B73,CTV!$A$3:$I$1048576,9,0)</f>
        <v>#REF!</v>
      </c>
      <c r="H73" s="83" t="e">
        <f>VLOOKUP(B73,CTV!$A$3:$J$1048576,10,0)</f>
        <v>#REF!</v>
      </c>
      <c r="I73" s="102" t="e">
        <f>PS!#REF!</f>
        <v>#REF!</v>
      </c>
      <c r="J73" s="83" t="e">
        <f>PS!#REF!</f>
        <v>#REF!</v>
      </c>
      <c r="K73" s="103" t="e">
        <f>PS!#REF!</f>
        <v>#REF!</v>
      </c>
      <c r="L73" s="83" t="e">
        <f t="shared" si="56"/>
        <v>#REF!</v>
      </c>
      <c r="M73" s="120" t="e">
        <f>PS!#REF!</f>
        <v>#REF!</v>
      </c>
      <c r="N73" s="83" t="e">
        <f>PS!#REF!</f>
        <v>#REF!</v>
      </c>
      <c r="O73" s="104" t="e">
        <f>PS!#REF!</f>
        <v>#REF!</v>
      </c>
      <c r="P73" s="104" t="e">
        <f t="shared" si="57"/>
        <v>#REF!</v>
      </c>
      <c r="Q73" s="104">
        <v>0</v>
      </c>
      <c r="R73" s="170" t="e">
        <f t="shared" si="59"/>
        <v>#REF!</v>
      </c>
      <c r="S73" s="130">
        <v>0.3</v>
      </c>
      <c r="T73" s="105">
        <v>0.1</v>
      </c>
      <c r="U73" s="105" t="e">
        <f>IF(VLOOKUP(B73,CTV!$A$3:$F$1048576,6,0)-R73+S73&lt;0,0,VLOOKUP(B73,CTV!$A$3:$F$1048576,6,0)-R73+S73)</f>
        <v>#REF!</v>
      </c>
      <c r="V73" s="70" t="e">
        <f t="shared" si="60"/>
        <v>#REF!</v>
      </c>
      <c r="W73" s="70" t="str">
        <f>IFERROR(IF(AND($H73=1,WORKDAY.INTL($I73,NETWORKDAYS.INTL($I73,EDATE(V73,$E74)-1,1,[1]holiday!$A$2:$A$101),1,[1]holiday!$A$2:$A$101)=$K73),"",IF(AND(IFERROR(IF(IF($K73&lt;EDATE(V73,$E73),$K73,EDATE(V73,$E73))=V73,"",IF($K73&lt;EDATE(V73,$E73),$K73,EDATE(V73,$E73))),"")=$K73,$H73=1),"",IFERROR(IF(IF($K73&lt;EDATE(V73,$E73),$K73,EDATE(V73,$E73))=V73,"",IF($K73&lt;EDATE(V73,$E73),$K73,EDATE(V73,$E73))),""))),"")</f>
        <v/>
      </c>
      <c r="X73" s="70" t="str">
        <f>IFERROR(IF(AND($H73=1,WORKDAY.INTL($I73,NETWORKDAYS.INTL($I73,EDATE(W73,$E74)-1,1,[1]holiday!$A$2:$A$101),1,[1]holiday!$A$2:$A$101)=$K73),"",IF(AND(IFERROR(IF(IF($K73&lt;EDATE(W73,$E73),$K73,EDATE(W73,$E73))=W73,"",IF($K73&lt;EDATE(W73,$E73),$K73,EDATE(W73,$E73))),"")=$K73,$H73=1),"",IFERROR(IF(IF($K73&lt;EDATE(W73,$E73),$K73,EDATE(W73,$E73))=W73,"",IF($K73&lt;EDATE(W73,$E73),$K73,EDATE(W73,$E73))),""))),"")</f>
        <v/>
      </c>
      <c r="Y73" s="70" t="str">
        <f>IFERROR(IF(AND($H73=1,WORKDAY.INTL($I73,NETWORKDAYS.INTL($I73,EDATE(X73,$E74)-1,1,[1]holiday!$A$2:$A$101),1,[1]holiday!$A$2:$A$101)=$K73),"",IF(AND(IFERROR(IF(IF($K73&lt;EDATE(X73,$E73),$K73,EDATE(X73,$E73))=X73,"",IF($K73&lt;EDATE(X73,$E73),$K73,EDATE(X73,$E73))),"")=$K73,$H73=1),"",IFERROR(IF(IF($K73&lt;EDATE(X73,$E73),$K73,EDATE(X73,$E73))=X73,"",IF($K73&lt;EDATE(X73,$E73),$K73,EDATE(X73,$E73))),""))),"")</f>
        <v/>
      </c>
      <c r="Z73" s="70" t="str">
        <f>IFERROR(IF(AND($H73=1,WORKDAY.INTL($I73,NETWORKDAYS.INTL($I73,EDATE(Y73,$E74)-1,1,[1]holiday!$A$2:$A$101),1,[1]holiday!$A$2:$A$101)=$K73),"",IF(AND(IFERROR(IF(IF($K73&lt;EDATE(Y73,$E73),$K73,EDATE(Y73,$E73))=Y73,"",IF($K73&lt;EDATE(Y73,$E73),$K73,EDATE(Y73,$E73))),"")=$K73,$H73=1),"",IFERROR(IF(IF($K73&lt;EDATE(Y73,$E73),$K73,EDATE(Y73,$E73))=Y73,"",IF($K73&lt;EDATE(Y73,$E73),$K73,EDATE(Y73,$E73))),""))),"")</f>
        <v/>
      </c>
      <c r="AA73" s="70" t="str">
        <f>IFERROR(IF(AND($H73=1,WORKDAY.INTL($I73,NETWORKDAYS.INTL($I73,EDATE(Z73,$E74)-1,1,[1]holiday!$A$2:$A$101),1,[1]holiday!$A$2:$A$101)=$K73),"",IF(AND(IFERROR(IF(IF($K73&lt;EDATE(Z73,$E73),$K73,EDATE(Z73,$E73))=Z73,"",IF($K73&lt;EDATE(Z73,$E73),$K73,EDATE(Z73,$E73))),"")=$K73,$H73=1),"",IFERROR(IF(IF($K73&lt;EDATE(Z73,$E73),$K73,EDATE(Z73,$E73))=Z73,"",IF($K73&lt;EDATE(Z73,$E73),$K73,EDATE(Z73,$E73))),""))),"")</f>
        <v/>
      </c>
      <c r="AB73" s="70" t="str">
        <f>IFERROR(IF(AND($H73=1,WORKDAY.INTL($I73,NETWORKDAYS.INTL($I73,EDATE(AA73,$E74)-1,1,[1]holiday!$A$2:$A$101),1,[1]holiday!$A$2:$A$101)=$K73),"",IF(AND(IFERROR(IF(IF($K73&lt;EDATE(AA73,$E73),$K73,EDATE(AA73,$E73))=AA73,"",IF($K73&lt;EDATE(AA73,$E73),$K73,EDATE(AA73,$E73))),"")=$K73,$H73=1),"",IFERROR(IF(IF($K73&lt;EDATE(AA73,$E73),$K73,EDATE(AA73,$E73))=AA73,"",IF($K73&lt;EDATE(AA73,$E73),$K73,EDATE(AA73,$E73))),""))),"")</f>
        <v/>
      </c>
      <c r="AC73" s="70" t="str">
        <f>IFERROR(IF(AND($H73=1,WORKDAY.INTL($I73,NETWORKDAYS.INTL($I73,EDATE(AB73,$E74)-1,1,[1]holiday!$A$2:$A$101),1,[1]holiday!$A$2:$A$101)=$K73),"",IF(AND(IFERROR(IF(IF($K73&lt;EDATE(AB73,$E73),$K73,EDATE(AB73,$E73))=AB73,"",IF($K73&lt;EDATE(AB73,$E73),$K73,EDATE(AB73,$E73))),"")=$K73,$H73=1),"",IFERROR(IF(IF($K73&lt;EDATE(AB73,$E73),$K73,EDATE(AB73,$E73))=AB73,"",IF($K73&lt;EDATE(AB73,$E73),$K73,EDATE(AB73,$E73))),""))),"")</f>
        <v/>
      </c>
      <c r="AD73" s="70" t="str">
        <f>IFERROR(IF(AND($H73=1,WORKDAY.INTL($I73,NETWORKDAYS.INTL($I73,EDATE(AC73,$E74)-1,1,[1]holiday!$A$2:$A$101),1,[1]holiday!$A$2:$A$101)=$K73),"",IF(AND(IFERROR(IF(IF($K73&lt;EDATE(AC73,$E73),$K73,EDATE(AC73,$E73))=AC73,"",IF($K73&lt;EDATE(AC73,$E73),$K73,EDATE(AC73,$E73))),"")=$K73,$H73=1),"",IFERROR(IF(IF($K73&lt;EDATE(AC73,$E73),$K73,EDATE(AC73,$E73))=AC73,"",IF($K73&lt;EDATE(AC73,$E73),$K73,EDATE(AC73,$E73))),""))),"")</f>
        <v/>
      </c>
      <c r="AE73" s="70" t="str">
        <f>IFERROR(IF(AND($H73=1,WORKDAY.INTL($I73,NETWORKDAYS.INTL($I73,EDATE(AD73,$E74)-1,1,[1]holiday!$A$2:$A$101),1,[1]holiday!$A$2:$A$101)=$K73),"",IF(AND(IFERROR(IF(IF($K73&lt;EDATE(AD73,$E73),$K73,EDATE(AD73,$E73))=AD73,"",IF($K73&lt;EDATE(AD73,$E73),$K73,EDATE(AD73,$E73))),"")=$K73,$H73=1),"",IFERROR(IF(IF($K73&lt;EDATE(AD73,$E73),$K73,EDATE(AD73,$E73))=AD73,"",IF($K73&lt;EDATE(AD73,$E73),$K73,EDATE(AD73,$E73))),""))),"")</f>
        <v/>
      </c>
      <c r="AF73" s="70" t="str">
        <f>IFERROR(IF(AND($H73=1,WORKDAY.INTL($I73,NETWORKDAYS.INTL($I73,EDATE(AE73,$E74)-1,1,[1]holiday!$A$2:$A$101),1,[1]holiday!$A$2:$A$101)=$K73),"",IF(AND(IFERROR(IF(IF($K73&lt;EDATE(AE73,$E73),$K73,EDATE(AE73,$E73))=AE73,"",IF($K73&lt;EDATE(AE73,$E73),$K73,EDATE(AE73,$E73))),"")=$K73,$H73=1),"",IFERROR(IF(IF($K73&lt;EDATE(AE73,$E73),$K73,EDATE(AE73,$E73))=AE73,"",IF($K73&lt;EDATE(AE73,$E73),$K73,EDATE(AE73,$E73))),""))),"")</f>
        <v/>
      </c>
      <c r="AG73" s="70" t="str">
        <f>IFERROR(IF(AND($H73=1,WORKDAY.INTL($I73,NETWORKDAYS.INTL($I73,EDATE(AF73,$E74)-1,1,[1]holiday!$A$2:$A$101),1,[1]holiday!$A$2:$A$101)=$K73),"",IF(AND(IFERROR(IF(IF($K73&lt;EDATE(AF73,$E73),$K73,EDATE(AF73,$E73))=AF73,"",IF($K73&lt;EDATE(AF73,$E73),$K73,EDATE(AF73,$E73))),"")=$K73,$H73=1),"",IFERROR(IF(IF($K73&lt;EDATE(AF73,$E73),$K73,EDATE(AF73,$E73))=AF73,"",IF($K73&lt;EDATE(AF73,$E73),$K73,EDATE(AF73,$E73))),""))),"")</f>
        <v/>
      </c>
      <c r="AH73" s="70" t="str">
        <f>IFERROR(IF(AND($H73=1,WORKDAY.INTL($I73,NETWORKDAYS.INTL($I73,EDATE(AG73,$E74)-1,1,[1]holiday!$A$2:$A$101),1,[1]holiday!$A$2:$A$101)=$K73),"",IF(AND(IFERROR(IF(IF($K73&lt;EDATE(AG73,$E73),$K73,EDATE(AG73,$E73))=AG73,"",IF($K73&lt;EDATE(AG73,$E73),$K73,EDATE(AG73,$E73))),"")=$K73,$H73=1),"",IFERROR(IF(IF($K73&lt;EDATE(AG73,$E73),$K73,EDATE(AG73,$E73))=AG73,"",IF($K73&lt;EDATE(AG73,$E73),$K73,EDATE(AG73,$E73))),""))),"")</f>
        <v/>
      </c>
      <c r="AI73" s="70"/>
      <c r="AJ73" s="25" t="e">
        <f t="shared" si="41"/>
        <v>#REF!</v>
      </c>
      <c r="AK73" s="25" t="e">
        <f t="shared" si="42"/>
        <v>#REF!</v>
      </c>
      <c r="AL73" s="25" t="e">
        <f t="shared" si="43"/>
        <v>#REF!</v>
      </c>
      <c r="AM73" s="25" t="e">
        <f t="shared" si="44"/>
        <v>#REF!</v>
      </c>
      <c r="AN73" s="25" t="e">
        <f t="shared" si="45"/>
        <v>#REF!</v>
      </c>
      <c r="AO73" s="25" t="e">
        <f t="shared" si="46"/>
        <v>#REF!</v>
      </c>
      <c r="AP73" s="25" t="e">
        <f t="shared" si="47"/>
        <v>#REF!</v>
      </c>
      <c r="AQ73" s="25" t="e">
        <f t="shared" si="48"/>
        <v>#REF!</v>
      </c>
      <c r="AR73" s="25" t="e">
        <f t="shared" si="49"/>
        <v>#REF!</v>
      </c>
      <c r="AS73" s="25" t="e">
        <f t="shared" si="50"/>
        <v>#REF!</v>
      </c>
      <c r="AT73" s="25" t="e">
        <f t="shared" si="51"/>
        <v>#REF!</v>
      </c>
      <c r="AU73" s="25" t="e">
        <f t="shared" si="52"/>
        <v>#REF!</v>
      </c>
      <c r="AV73" s="25" t="e">
        <f t="shared" si="53"/>
        <v>#REF!</v>
      </c>
      <c r="AW73" s="106" t="e">
        <f t="shared" si="61"/>
        <v>#REF!</v>
      </c>
      <c r="AX73" s="107" t="e">
        <f t="shared" ca="1" si="62"/>
        <v>#REF!</v>
      </c>
      <c r="AY73" s="107" t="e">
        <f t="shared" ca="1" si="63"/>
        <v>#REF!</v>
      </c>
      <c r="AZ73" s="108" t="e">
        <f t="shared" ca="1" si="64"/>
        <v>#REF!</v>
      </c>
      <c r="BA73" s="25">
        <f t="shared" ca="1" si="58"/>
        <v>0</v>
      </c>
      <c r="BB73" s="25" t="e">
        <f t="shared" si="54"/>
        <v>#REF!</v>
      </c>
      <c r="BC73" s="25" t="e">
        <f t="shared" ca="1" si="65"/>
        <v>#REF!</v>
      </c>
      <c r="BD73" s="83" t="e">
        <f>PS!#REF!</f>
        <v>#REF!</v>
      </c>
      <c r="BE73" s="78" t="str">
        <f t="shared" ca="1" si="66"/>
        <v>Lần 0</v>
      </c>
      <c r="BF73" s="109" t="e">
        <f t="shared" ca="1" si="67"/>
        <v>#REF!</v>
      </c>
      <c r="BG73" s="109" t="e">
        <f t="shared" ca="1" si="68"/>
        <v>#REF!</v>
      </c>
      <c r="BH73" s="109" t="e">
        <f t="shared" ca="1" si="69"/>
        <v>#REF!</v>
      </c>
      <c r="BI73" s="109" t="e">
        <f t="shared" ca="1" si="70"/>
        <v>#REF!</v>
      </c>
      <c r="BJ73" s="109" t="e">
        <f t="shared" ca="1" si="71"/>
        <v>#REF!</v>
      </c>
      <c r="BK73" s="109" t="e">
        <f t="shared" ca="1" si="72"/>
        <v>#REF!</v>
      </c>
      <c r="BL73" s="109" t="e">
        <f t="shared" ca="1" si="73"/>
        <v>#REF!</v>
      </c>
      <c r="BM73" s="109" t="e">
        <f t="shared" ca="1" si="74"/>
        <v>#REF!</v>
      </c>
      <c r="BN73" s="109" t="e">
        <f t="shared" ca="1" si="75"/>
        <v>#REF!</v>
      </c>
      <c r="BO73" s="109" t="e">
        <f t="shared" ca="1" si="76"/>
        <v>#REF!</v>
      </c>
      <c r="BP73" s="109" t="e">
        <f t="shared" ca="1" si="77"/>
        <v>#REF!</v>
      </c>
      <c r="BQ73" s="109" t="e">
        <f t="shared" ca="1" si="78"/>
        <v>#REF!</v>
      </c>
      <c r="BR73" s="109" t="e">
        <f t="shared" ca="1" si="79"/>
        <v>#REF!</v>
      </c>
    </row>
    <row r="74" spans="1:70" ht="12.75" x14ac:dyDescent="0.2">
      <c r="A74" s="82" t="e">
        <f>PS!#REF!</f>
        <v>#REF!</v>
      </c>
      <c r="B74" s="83" t="e">
        <f>PS!#REF!</f>
        <v>#REF!</v>
      </c>
      <c r="C74" s="83" t="e">
        <f>PS!#REF!</f>
        <v>#REF!</v>
      </c>
      <c r="D74" s="83" t="e">
        <f>VLOOKUP(B74,CTV!$A$3:$D$1048576,4,0)</f>
        <v>#REF!</v>
      </c>
      <c r="E74" s="83" t="e">
        <f>VLOOKUP(B74,CTV!$A$3:$G$1048576,7,0)</f>
        <v>#REF!</v>
      </c>
      <c r="F74" s="83" t="e">
        <f>IF(ISNA(VLOOKUP(D74,CTV!$A$3:$H$1048576,8,0)),"",VLOOKUP(D74,CTV!$A$3:$H$1048576,8,0))</f>
        <v>#REF!</v>
      </c>
      <c r="G74" s="83" t="e">
        <f>VLOOKUP(B74,CTV!$A$3:$I$1048576,9,0)</f>
        <v>#REF!</v>
      </c>
      <c r="H74" s="83" t="e">
        <f>VLOOKUP(B74,CTV!$A$3:$J$1048576,10,0)</f>
        <v>#REF!</v>
      </c>
      <c r="I74" s="102" t="e">
        <f>PS!#REF!</f>
        <v>#REF!</v>
      </c>
      <c r="J74" s="83" t="e">
        <f>PS!#REF!</f>
        <v>#REF!</v>
      </c>
      <c r="K74" s="103" t="e">
        <f>PS!#REF!</f>
        <v>#REF!</v>
      </c>
      <c r="L74" s="83" t="e">
        <f t="shared" si="56"/>
        <v>#REF!</v>
      </c>
      <c r="M74" s="120" t="e">
        <f>PS!#REF!</f>
        <v>#REF!</v>
      </c>
      <c r="N74" s="83" t="e">
        <f>PS!#REF!</f>
        <v>#REF!</v>
      </c>
      <c r="O74" s="104" t="e">
        <f>PS!#REF!</f>
        <v>#REF!</v>
      </c>
      <c r="P74" s="104" t="e">
        <f t="shared" si="57"/>
        <v>#REF!</v>
      </c>
      <c r="Q74" s="104">
        <v>0</v>
      </c>
      <c r="R74" s="170" t="e">
        <f t="shared" si="59"/>
        <v>#REF!</v>
      </c>
      <c r="S74" s="130" t="e">
        <f>VLOOKUP(B74,CTV!$A$3:$K$1048576,11,0)</f>
        <v>#REF!</v>
      </c>
      <c r="T74" s="105" t="e">
        <f>IF(VLOOKUP(B74,CTV!$A$3:$E$1048576,5,0)-R74+S74&lt;0,0,VLOOKUP(B74,CTV!$A$3:$E$1048576,5,0)-R74+S74)</f>
        <v>#REF!</v>
      </c>
      <c r="U74" s="105" t="e">
        <f>IF(VLOOKUP(B74,CTV!$A$3:$F$1048576,6,0)-R74+S74&lt;0,0,VLOOKUP(B74,CTV!$A$3:$F$1048576,6,0)-R74+S74)</f>
        <v>#REF!</v>
      </c>
      <c r="V74" s="70" t="e">
        <f t="shared" si="60"/>
        <v>#REF!</v>
      </c>
      <c r="W74" s="70" t="str">
        <f>IFERROR(IF(AND($H74=1,WORKDAY.INTL($I74,NETWORKDAYS.INTL($I74,EDATE(V74,$E75)-1,1,[1]holiday!$A$2:$A$101),1,[1]holiday!$A$2:$A$101)=$K74),"",IF(AND(IFERROR(IF(IF($K74&lt;EDATE(V74,$E74),$K74,EDATE(V74,$E74))=V74,"",IF($K74&lt;EDATE(V74,$E74),$K74,EDATE(V74,$E74))),"")=$K74,$H74=1),"",IFERROR(IF(IF($K74&lt;EDATE(V74,$E74),$K74,EDATE(V74,$E74))=V74,"",IF($K74&lt;EDATE(V74,$E74),$K74,EDATE(V74,$E74))),""))),"")</f>
        <v/>
      </c>
      <c r="X74" s="70" t="str">
        <f>IFERROR(IF(AND($H74=1,WORKDAY.INTL($I74,NETWORKDAYS.INTL($I74,EDATE(W74,$E75)-1,1,[1]holiday!$A$2:$A$101),1,[1]holiday!$A$2:$A$101)=$K74),"",IF(AND(IFERROR(IF(IF($K74&lt;EDATE(W74,$E74),$K74,EDATE(W74,$E74))=W74,"",IF($K74&lt;EDATE(W74,$E74),$K74,EDATE(W74,$E74))),"")=$K74,$H74=1),"",IFERROR(IF(IF($K74&lt;EDATE(W74,$E74),$K74,EDATE(W74,$E74))=W74,"",IF($K74&lt;EDATE(W74,$E74),$K74,EDATE(W74,$E74))),""))),"")</f>
        <v/>
      </c>
      <c r="Y74" s="70" t="str">
        <f>IFERROR(IF(AND($H74=1,WORKDAY.INTL($I74,NETWORKDAYS.INTL($I74,EDATE(X74,$E75)-1,1,[1]holiday!$A$2:$A$101),1,[1]holiday!$A$2:$A$101)=$K74),"",IF(AND(IFERROR(IF(IF($K74&lt;EDATE(X74,$E74),$K74,EDATE(X74,$E74))=X74,"",IF($K74&lt;EDATE(X74,$E74),$K74,EDATE(X74,$E74))),"")=$K74,$H74=1),"",IFERROR(IF(IF($K74&lt;EDATE(X74,$E74),$K74,EDATE(X74,$E74))=X74,"",IF($K74&lt;EDATE(X74,$E74),$K74,EDATE(X74,$E74))),""))),"")</f>
        <v/>
      </c>
      <c r="Z74" s="70" t="str">
        <f>IFERROR(IF(AND($H74=1,WORKDAY.INTL($I74,NETWORKDAYS.INTL($I74,EDATE(Y74,$E75)-1,1,[1]holiday!$A$2:$A$101),1,[1]holiday!$A$2:$A$101)=$K74),"",IF(AND(IFERROR(IF(IF($K74&lt;EDATE(Y74,$E74),$K74,EDATE(Y74,$E74))=Y74,"",IF($K74&lt;EDATE(Y74,$E74),$K74,EDATE(Y74,$E74))),"")=$K74,$H74=1),"",IFERROR(IF(IF($K74&lt;EDATE(Y74,$E74),$K74,EDATE(Y74,$E74))=Y74,"",IF($K74&lt;EDATE(Y74,$E74),$K74,EDATE(Y74,$E74))),""))),"")</f>
        <v/>
      </c>
      <c r="AA74" s="70" t="str">
        <f>IFERROR(IF(AND($H74=1,WORKDAY.INTL($I74,NETWORKDAYS.INTL($I74,EDATE(Z74,$E75)-1,1,[1]holiday!$A$2:$A$101),1,[1]holiday!$A$2:$A$101)=$K74),"",IF(AND(IFERROR(IF(IF($K74&lt;EDATE(Z74,$E74),$K74,EDATE(Z74,$E74))=Z74,"",IF($K74&lt;EDATE(Z74,$E74),$K74,EDATE(Z74,$E74))),"")=$K74,$H74=1),"",IFERROR(IF(IF($K74&lt;EDATE(Z74,$E74),$K74,EDATE(Z74,$E74))=Z74,"",IF($K74&lt;EDATE(Z74,$E74),$K74,EDATE(Z74,$E74))),""))),"")</f>
        <v/>
      </c>
      <c r="AB74" s="70" t="str">
        <f>IFERROR(IF(AND($H74=1,WORKDAY.INTL($I74,NETWORKDAYS.INTL($I74,EDATE(AA74,$E75)-1,1,[1]holiday!$A$2:$A$101),1,[1]holiday!$A$2:$A$101)=$K74),"",IF(AND(IFERROR(IF(IF($K74&lt;EDATE(AA74,$E74),$K74,EDATE(AA74,$E74))=AA74,"",IF($K74&lt;EDATE(AA74,$E74),$K74,EDATE(AA74,$E74))),"")=$K74,$H74=1),"",IFERROR(IF(IF($K74&lt;EDATE(AA74,$E74),$K74,EDATE(AA74,$E74))=AA74,"",IF($K74&lt;EDATE(AA74,$E74),$K74,EDATE(AA74,$E74))),""))),"")</f>
        <v/>
      </c>
      <c r="AC74" s="70" t="str">
        <f>IFERROR(IF(AND($H74=1,WORKDAY.INTL($I74,NETWORKDAYS.INTL($I74,EDATE(AB74,$E75)-1,1,[1]holiday!$A$2:$A$101),1,[1]holiday!$A$2:$A$101)=$K74),"",IF(AND(IFERROR(IF(IF($K74&lt;EDATE(AB74,$E74),$K74,EDATE(AB74,$E74))=AB74,"",IF($K74&lt;EDATE(AB74,$E74),$K74,EDATE(AB74,$E74))),"")=$K74,$H74=1),"",IFERROR(IF(IF($K74&lt;EDATE(AB74,$E74),$K74,EDATE(AB74,$E74))=AB74,"",IF($K74&lt;EDATE(AB74,$E74),$K74,EDATE(AB74,$E74))),""))),"")</f>
        <v/>
      </c>
      <c r="AD74" s="70" t="str">
        <f>IFERROR(IF(AND($H74=1,WORKDAY.INTL($I74,NETWORKDAYS.INTL($I74,EDATE(AC74,$E75)-1,1,[1]holiday!$A$2:$A$101),1,[1]holiday!$A$2:$A$101)=$K74),"",IF(AND(IFERROR(IF(IF($K74&lt;EDATE(AC74,$E74),$K74,EDATE(AC74,$E74))=AC74,"",IF($K74&lt;EDATE(AC74,$E74),$K74,EDATE(AC74,$E74))),"")=$K74,$H74=1),"",IFERROR(IF(IF($K74&lt;EDATE(AC74,$E74),$K74,EDATE(AC74,$E74))=AC74,"",IF($K74&lt;EDATE(AC74,$E74),$K74,EDATE(AC74,$E74))),""))),"")</f>
        <v/>
      </c>
      <c r="AE74" s="70" t="str">
        <f>IFERROR(IF(AND($H74=1,WORKDAY.INTL($I74,NETWORKDAYS.INTL($I74,EDATE(AD74,$E75)-1,1,[1]holiday!$A$2:$A$101),1,[1]holiday!$A$2:$A$101)=$K74),"",IF(AND(IFERROR(IF(IF($K74&lt;EDATE(AD74,$E74),$K74,EDATE(AD74,$E74))=AD74,"",IF($K74&lt;EDATE(AD74,$E74),$K74,EDATE(AD74,$E74))),"")=$K74,$H74=1),"",IFERROR(IF(IF($K74&lt;EDATE(AD74,$E74),$K74,EDATE(AD74,$E74))=AD74,"",IF($K74&lt;EDATE(AD74,$E74),$K74,EDATE(AD74,$E74))),""))),"")</f>
        <v/>
      </c>
      <c r="AF74" s="70" t="str">
        <f>IFERROR(IF(AND($H74=1,WORKDAY.INTL($I74,NETWORKDAYS.INTL($I74,EDATE(AE74,$E75)-1,1,[1]holiday!$A$2:$A$101),1,[1]holiday!$A$2:$A$101)=$K74),"",IF(AND(IFERROR(IF(IF($K74&lt;EDATE(AE74,$E74),$K74,EDATE(AE74,$E74))=AE74,"",IF($K74&lt;EDATE(AE74,$E74),$K74,EDATE(AE74,$E74))),"")=$K74,$H74=1),"",IFERROR(IF(IF($K74&lt;EDATE(AE74,$E74),$K74,EDATE(AE74,$E74))=AE74,"",IF($K74&lt;EDATE(AE74,$E74),$K74,EDATE(AE74,$E74))),""))),"")</f>
        <v/>
      </c>
      <c r="AG74" s="70" t="str">
        <f>IFERROR(IF(AND($H74=1,WORKDAY.INTL($I74,NETWORKDAYS.INTL($I74,EDATE(AF74,$E75)-1,1,[1]holiday!$A$2:$A$101),1,[1]holiday!$A$2:$A$101)=$K74),"",IF(AND(IFERROR(IF(IF($K74&lt;EDATE(AF74,$E74),$K74,EDATE(AF74,$E74))=AF74,"",IF($K74&lt;EDATE(AF74,$E74),$K74,EDATE(AF74,$E74))),"")=$K74,$H74=1),"",IFERROR(IF(IF($K74&lt;EDATE(AF74,$E74),$K74,EDATE(AF74,$E74))=AF74,"",IF($K74&lt;EDATE(AF74,$E74),$K74,EDATE(AF74,$E74))),""))),"")</f>
        <v/>
      </c>
      <c r="AH74" s="70" t="str">
        <f>IFERROR(IF(AND($H74=1,WORKDAY.INTL($I74,NETWORKDAYS.INTL($I74,EDATE(AG74,$E75)-1,1,[1]holiday!$A$2:$A$101),1,[1]holiday!$A$2:$A$101)=$K74),"",IF(AND(IFERROR(IF(IF($K74&lt;EDATE(AG74,$E74),$K74,EDATE(AG74,$E74))=AG74,"",IF($K74&lt;EDATE(AG74,$E74),$K74,EDATE(AG74,$E74))),"")=$K74,$H74=1),"",IFERROR(IF(IF($K74&lt;EDATE(AG74,$E74),$K74,EDATE(AG74,$E74))=AG74,"",IF($K74&lt;EDATE(AG74,$E74),$K74,EDATE(AG74,$E74))),""))),"")</f>
        <v/>
      </c>
      <c r="AI74" s="70"/>
      <c r="AJ74" s="25" t="e">
        <f t="shared" si="41"/>
        <v>#REF!</v>
      </c>
      <c r="AK74" s="25" t="e">
        <f t="shared" si="42"/>
        <v>#REF!</v>
      </c>
      <c r="AL74" s="25" t="e">
        <f t="shared" si="43"/>
        <v>#REF!</v>
      </c>
      <c r="AM74" s="25" t="e">
        <f t="shared" si="44"/>
        <v>#REF!</v>
      </c>
      <c r="AN74" s="25" t="e">
        <f t="shared" si="45"/>
        <v>#REF!</v>
      </c>
      <c r="AO74" s="25" t="e">
        <f t="shared" si="46"/>
        <v>#REF!</v>
      </c>
      <c r="AP74" s="25" t="e">
        <f t="shared" si="47"/>
        <v>#REF!</v>
      </c>
      <c r="AQ74" s="25" t="e">
        <f t="shared" si="48"/>
        <v>#REF!</v>
      </c>
      <c r="AR74" s="25" t="e">
        <f t="shared" si="49"/>
        <v>#REF!</v>
      </c>
      <c r="AS74" s="25" t="e">
        <f t="shared" si="50"/>
        <v>#REF!</v>
      </c>
      <c r="AT74" s="25" t="e">
        <f t="shared" si="51"/>
        <v>#REF!</v>
      </c>
      <c r="AU74" s="25" t="e">
        <f t="shared" si="52"/>
        <v>#REF!</v>
      </c>
      <c r="AV74" s="25" t="e">
        <f t="shared" si="53"/>
        <v>#REF!</v>
      </c>
      <c r="AW74" s="106" t="e">
        <f t="shared" si="61"/>
        <v>#REF!</v>
      </c>
      <c r="AX74" s="107" t="e">
        <f t="shared" ca="1" si="62"/>
        <v>#REF!</v>
      </c>
      <c r="AY74" s="107" t="e">
        <f t="shared" ca="1" si="63"/>
        <v>#REF!</v>
      </c>
      <c r="AZ74" s="108" t="e">
        <f t="shared" ca="1" si="64"/>
        <v>#REF!</v>
      </c>
      <c r="BA74" s="25">
        <f t="shared" ca="1" si="58"/>
        <v>0</v>
      </c>
      <c r="BB74" s="25" t="e">
        <f t="shared" si="54"/>
        <v>#REF!</v>
      </c>
      <c r="BC74" s="25" t="e">
        <f t="shared" ca="1" si="65"/>
        <v>#REF!</v>
      </c>
      <c r="BD74" s="83" t="e">
        <f>PS!#REF!</f>
        <v>#REF!</v>
      </c>
      <c r="BE74" s="78" t="str">
        <f t="shared" ca="1" si="66"/>
        <v>Lần 0</v>
      </c>
      <c r="BF74" s="109" t="e">
        <f t="shared" ca="1" si="67"/>
        <v>#REF!</v>
      </c>
      <c r="BG74" s="109" t="e">
        <f t="shared" ca="1" si="68"/>
        <v>#REF!</v>
      </c>
      <c r="BH74" s="109" t="e">
        <f t="shared" ca="1" si="69"/>
        <v>#REF!</v>
      </c>
      <c r="BI74" s="109" t="e">
        <f t="shared" ca="1" si="70"/>
        <v>#REF!</v>
      </c>
      <c r="BJ74" s="109" t="e">
        <f t="shared" ca="1" si="71"/>
        <v>#REF!</v>
      </c>
      <c r="BK74" s="109" t="e">
        <f t="shared" ca="1" si="72"/>
        <v>#REF!</v>
      </c>
      <c r="BL74" s="109" t="e">
        <f t="shared" ca="1" si="73"/>
        <v>#REF!</v>
      </c>
      <c r="BM74" s="109" t="e">
        <f t="shared" ca="1" si="74"/>
        <v>#REF!</v>
      </c>
      <c r="BN74" s="109" t="e">
        <f t="shared" ca="1" si="75"/>
        <v>#REF!</v>
      </c>
      <c r="BO74" s="109" t="e">
        <f t="shared" ca="1" si="76"/>
        <v>#REF!</v>
      </c>
      <c r="BP74" s="109" t="e">
        <f t="shared" ca="1" si="77"/>
        <v>#REF!</v>
      </c>
      <c r="BQ74" s="109" t="e">
        <f t="shared" ca="1" si="78"/>
        <v>#REF!</v>
      </c>
      <c r="BR74" s="109" t="e">
        <f t="shared" ca="1" si="79"/>
        <v>#REF!</v>
      </c>
    </row>
    <row r="75" spans="1:70" ht="12.75" x14ac:dyDescent="0.2">
      <c r="A75" s="82" t="e">
        <f>PS!#REF!</f>
        <v>#REF!</v>
      </c>
      <c r="B75" s="83" t="e">
        <f>PS!#REF!</f>
        <v>#REF!</v>
      </c>
      <c r="C75" s="83" t="e">
        <f>PS!#REF!</f>
        <v>#REF!</v>
      </c>
      <c r="D75" s="83" t="e">
        <f>VLOOKUP(B75,CTV!$A$3:$D$1048576,4,0)</f>
        <v>#REF!</v>
      </c>
      <c r="E75" s="83" t="e">
        <f>VLOOKUP(B75,CTV!$A$3:$G$1048576,7,0)</f>
        <v>#REF!</v>
      </c>
      <c r="F75" s="83" t="e">
        <f>IF(ISNA(VLOOKUP(D75,CTV!$A$3:$H$1048576,8,0)),"",VLOOKUP(D75,CTV!$A$3:$H$1048576,8,0))</f>
        <v>#REF!</v>
      </c>
      <c r="G75" s="83" t="e">
        <f>VLOOKUP(B75,CTV!$A$3:$I$1048576,9,0)</f>
        <v>#REF!</v>
      </c>
      <c r="H75" s="83" t="e">
        <f>VLOOKUP(B75,CTV!$A$3:$J$1048576,10,0)</f>
        <v>#REF!</v>
      </c>
      <c r="I75" s="102" t="e">
        <f>PS!#REF!</f>
        <v>#REF!</v>
      </c>
      <c r="J75" s="83" t="e">
        <f>PS!#REF!</f>
        <v>#REF!</v>
      </c>
      <c r="K75" s="103" t="e">
        <f>PS!#REF!</f>
        <v>#REF!</v>
      </c>
      <c r="L75" s="83" t="e">
        <f t="shared" si="56"/>
        <v>#REF!</v>
      </c>
      <c r="M75" s="120" t="e">
        <f>PS!#REF!</f>
        <v>#REF!</v>
      </c>
      <c r="N75" s="83" t="e">
        <f>PS!#REF!</f>
        <v>#REF!</v>
      </c>
      <c r="O75" s="104" t="e">
        <f>PS!#REF!</f>
        <v>#REF!</v>
      </c>
      <c r="P75" s="104" t="e">
        <f t="shared" si="57"/>
        <v>#REF!</v>
      </c>
      <c r="Q75" s="104">
        <v>0</v>
      </c>
      <c r="R75" s="170" t="e">
        <f t="shared" si="59"/>
        <v>#REF!</v>
      </c>
      <c r="S75" s="130" t="e">
        <f>VLOOKUP(B75,CTV!$A$3:$K$1048576,11,0)</f>
        <v>#REF!</v>
      </c>
      <c r="T75" s="105" t="e">
        <f>IF(VLOOKUP(B75,CTV!$A$3:$E$1048576,5,0)-R75+S75&lt;0,0,VLOOKUP(B75,CTV!$A$3:$E$1048576,5,0)-R75+S75)</f>
        <v>#REF!</v>
      </c>
      <c r="U75" s="105" t="e">
        <f>IF(VLOOKUP(B75,CTV!$A$3:$F$1048576,6,0)-R75+S75&lt;0,0,VLOOKUP(B75,CTV!$A$3:$F$1048576,6,0)-R75+S75)</f>
        <v>#REF!</v>
      </c>
      <c r="V75" s="70" t="e">
        <f t="shared" si="60"/>
        <v>#REF!</v>
      </c>
      <c r="W75" s="70" t="str">
        <f>IFERROR(IF(AND($H75=1,WORKDAY.INTL($I75,NETWORKDAYS.INTL($I75,EDATE(V75,$E76)-1,1,[1]holiday!$A$2:$A$101),1,[1]holiday!$A$2:$A$101)=$K75),"",IF(AND(IFERROR(IF(IF($K75&lt;EDATE(V75,$E75),$K75,EDATE(V75,$E75))=V75,"",IF($K75&lt;EDATE(V75,$E75),$K75,EDATE(V75,$E75))),"")=$K75,$H75=1),"",IFERROR(IF(IF($K75&lt;EDATE(V75,$E75),$K75,EDATE(V75,$E75))=V75,"",IF($K75&lt;EDATE(V75,$E75),$K75,EDATE(V75,$E75))),""))),"")</f>
        <v/>
      </c>
      <c r="X75" s="70" t="str">
        <f>IFERROR(IF(AND($H75=1,WORKDAY.INTL($I75,NETWORKDAYS.INTL($I75,EDATE(W75,$E76)-1,1,[1]holiday!$A$2:$A$101),1,[1]holiday!$A$2:$A$101)=$K75),"",IF(AND(IFERROR(IF(IF($K75&lt;EDATE(W75,$E75),$K75,EDATE(W75,$E75))=W75,"",IF($K75&lt;EDATE(W75,$E75),$K75,EDATE(W75,$E75))),"")=$K75,$H75=1),"",IFERROR(IF(IF($K75&lt;EDATE(W75,$E75),$K75,EDATE(W75,$E75))=W75,"",IF($K75&lt;EDATE(W75,$E75),$K75,EDATE(W75,$E75))),""))),"")</f>
        <v/>
      </c>
      <c r="Y75" s="70" t="str">
        <f>IFERROR(IF(AND($H75=1,WORKDAY.INTL($I75,NETWORKDAYS.INTL($I75,EDATE(X75,$E76)-1,1,[1]holiday!$A$2:$A$101),1,[1]holiday!$A$2:$A$101)=$K75),"",IF(AND(IFERROR(IF(IF($K75&lt;EDATE(X75,$E75),$K75,EDATE(X75,$E75))=X75,"",IF($K75&lt;EDATE(X75,$E75),$K75,EDATE(X75,$E75))),"")=$K75,$H75=1),"",IFERROR(IF(IF($K75&lt;EDATE(X75,$E75),$K75,EDATE(X75,$E75))=X75,"",IF($K75&lt;EDATE(X75,$E75),$K75,EDATE(X75,$E75))),""))),"")</f>
        <v/>
      </c>
      <c r="Z75" s="70" t="str">
        <f>IFERROR(IF(AND($H75=1,WORKDAY.INTL($I75,NETWORKDAYS.INTL($I75,EDATE(Y75,$E76)-1,1,[1]holiday!$A$2:$A$101),1,[1]holiday!$A$2:$A$101)=$K75),"",IF(AND(IFERROR(IF(IF($K75&lt;EDATE(Y75,$E75),$K75,EDATE(Y75,$E75))=Y75,"",IF($K75&lt;EDATE(Y75,$E75),$K75,EDATE(Y75,$E75))),"")=$K75,$H75=1),"",IFERROR(IF(IF($K75&lt;EDATE(Y75,$E75),$K75,EDATE(Y75,$E75))=Y75,"",IF($K75&lt;EDATE(Y75,$E75),$K75,EDATE(Y75,$E75))),""))),"")</f>
        <v/>
      </c>
      <c r="AA75" s="70" t="str">
        <f>IFERROR(IF(AND($H75=1,WORKDAY.INTL($I75,NETWORKDAYS.INTL($I75,EDATE(Z75,$E76)-1,1,[1]holiday!$A$2:$A$101),1,[1]holiday!$A$2:$A$101)=$K75),"",IF(AND(IFERROR(IF(IF($K75&lt;EDATE(Z75,$E75),$K75,EDATE(Z75,$E75))=Z75,"",IF($K75&lt;EDATE(Z75,$E75),$K75,EDATE(Z75,$E75))),"")=$K75,$H75=1),"",IFERROR(IF(IF($K75&lt;EDATE(Z75,$E75),$K75,EDATE(Z75,$E75))=Z75,"",IF($K75&lt;EDATE(Z75,$E75),$K75,EDATE(Z75,$E75))),""))),"")</f>
        <v/>
      </c>
      <c r="AB75" s="70" t="str">
        <f>IFERROR(IF(AND($H75=1,WORKDAY.INTL($I75,NETWORKDAYS.INTL($I75,EDATE(AA75,$E76)-1,1,[1]holiday!$A$2:$A$101),1,[1]holiday!$A$2:$A$101)=$K75),"",IF(AND(IFERROR(IF(IF($K75&lt;EDATE(AA75,$E75),$K75,EDATE(AA75,$E75))=AA75,"",IF($K75&lt;EDATE(AA75,$E75),$K75,EDATE(AA75,$E75))),"")=$K75,$H75=1),"",IFERROR(IF(IF($K75&lt;EDATE(AA75,$E75),$K75,EDATE(AA75,$E75))=AA75,"",IF($K75&lt;EDATE(AA75,$E75),$K75,EDATE(AA75,$E75))),""))),"")</f>
        <v/>
      </c>
      <c r="AC75" s="70" t="str">
        <f>IFERROR(IF(AND($H75=1,WORKDAY.INTL($I75,NETWORKDAYS.INTL($I75,EDATE(AB75,$E76)-1,1,[1]holiday!$A$2:$A$101),1,[1]holiday!$A$2:$A$101)=$K75),"",IF(AND(IFERROR(IF(IF($K75&lt;EDATE(AB75,$E75),$K75,EDATE(AB75,$E75))=AB75,"",IF($K75&lt;EDATE(AB75,$E75),$K75,EDATE(AB75,$E75))),"")=$K75,$H75=1),"",IFERROR(IF(IF($K75&lt;EDATE(AB75,$E75),$K75,EDATE(AB75,$E75))=AB75,"",IF($K75&lt;EDATE(AB75,$E75),$K75,EDATE(AB75,$E75))),""))),"")</f>
        <v/>
      </c>
      <c r="AD75" s="70" t="str">
        <f>IFERROR(IF(AND($H75=1,WORKDAY.INTL($I75,NETWORKDAYS.INTL($I75,EDATE(AC75,$E76)-1,1,[1]holiday!$A$2:$A$101),1,[1]holiday!$A$2:$A$101)=$K75),"",IF(AND(IFERROR(IF(IF($K75&lt;EDATE(AC75,$E75),$K75,EDATE(AC75,$E75))=AC75,"",IF($K75&lt;EDATE(AC75,$E75),$K75,EDATE(AC75,$E75))),"")=$K75,$H75=1),"",IFERROR(IF(IF($K75&lt;EDATE(AC75,$E75),$K75,EDATE(AC75,$E75))=AC75,"",IF($K75&lt;EDATE(AC75,$E75),$K75,EDATE(AC75,$E75))),""))),"")</f>
        <v/>
      </c>
      <c r="AE75" s="70" t="str">
        <f>IFERROR(IF(AND($H75=1,WORKDAY.INTL($I75,NETWORKDAYS.INTL($I75,EDATE(AD75,$E76)-1,1,[1]holiday!$A$2:$A$101),1,[1]holiday!$A$2:$A$101)=$K75),"",IF(AND(IFERROR(IF(IF($K75&lt;EDATE(AD75,$E75),$K75,EDATE(AD75,$E75))=AD75,"",IF($K75&lt;EDATE(AD75,$E75),$K75,EDATE(AD75,$E75))),"")=$K75,$H75=1),"",IFERROR(IF(IF($K75&lt;EDATE(AD75,$E75),$K75,EDATE(AD75,$E75))=AD75,"",IF($K75&lt;EDATE(AD75,$E75),$K75,EDATE(AD75,$E75))),""))),"")</f>
        <v/>
      </c>
      <c r="AF75" s="70" t="str">
        <f>IFERROR(IF(AND($H75=1,WORKDAY.INTL($I75,NETWORKDAYS.INTL($I75,EDATE(AE75,$E76)-1,1,[1]holiday!$A$2:$A$101),1,[1]holiday!$A$2:$A$101)=$K75),"",IF(AND(IFERROR(IF(IF($K75&lt;EDATE(AE75,$E75),$K75,EDATE(AE75,$E75))=AE75,"",IF($K75&lt;EDATE(AE75,$E75),$K75,EDATE(AE75,$E75))),"")=$K75,$H75=1),"",IFERROR(IF(IF($K75&lt;EDATE(AE75,$E75),$K75,EDATE(AE75,$E75))=AE75,"",IF($K75&lt;EDATE(AE75,$E75),$K75,EDATE(AE75,$E75))),""))),"")</f>
        <v/>
      </c>
      <c r="AG75" s="70" t="str">
        <f>IFERROR(IF(AND($H75=1,WORKDAY.INTL($I75,NETWORKDAYS.INTL($I75,EDATE(AF75,$E76)-1,1,[1]holiday!$A$2:$A$101),1,[1]holiday!$A$2:$A$101)=$K75),"",IF(AND(IFERROR(IF(IF($K75&lt;EDATE(AF75,$E75),$K75,EDATE(AF75,$E75))=AF75,"",IF($K75&lt;EDATE(AF75,$E75),$K75,EDATE(AF75,$E75))),"")=$K75,$H75=1),"",IFERROR(IF(IF($K75&lt;EDATE(AF75,$E75),$K75,EDATE(AF75,$E75))=AF75,"",IF($K75&lt;EDATE(AF75,$E75),$K75,EDATE(AF75,$E75))),""))),"")</f>
        <v/>
      </c>
      <c r="AH75" s="70" t="str">
        <f>IFERROR(IF(AND($H75=1,WORKDAY.INTL($I75,NETWORKDAYS.INTL($I75,EDATE(AG75,$E76)-1,1,[1]holiday!$A$2:$A$101),1,[1]holiday!$A$2:$A$101)=$K75),"",IF(AND(IFERROR(IF(IF($K75&lt;EDATE(AG75,$E75),$K75,EDATE(AG75,$E75))=AG75,"",IF($K75&lt;EDATE(AG75,$E75),$K75,EDATE(AG75,$E75))),"")=$K75,$H75=1),"",IFERROR(IF(IF($K75&lt;EDATE(AG75,$E75),$K75,EDATE(AG75,$E75))=AG75,"",IF($K75&lt;EDATE(AG75,$E75),$K75,EDATE(AG75,$E75))),""))),"")</f>
        <v/>
      </c>
      <c r="AI75" s="70"/>
      <c r="AJ75" s="25" t="e">
        <f t="shared" si="41"/>
        <v>#REF!</v>
      </c>
      <c r="AK75" s="25" t="e">
        <f t="shared" si="42"/>
        <v>#REF!</v>
      </c>
      <c r="AL75" s="25" t="e">
        <f t="shared" si="43"/>
        <v>#REF!</v>
      </c>
      <c r="AM75" s="25" t="e">
        <f t="shared" si="44"/>
        <v>#REF!</v>
      </c>
      <c r="AN75" s="25" t="e">
        <f t="shared" si="45"/>
        <v>#REF!</v>
      </c>
      <c r="AO75" s="25" t="e">
        <f t="shared" si="46"/>
        <v>#REF!</v>
      </c>
      <c r="AP75" s="25" t="e">
        <f t="shared" si="47"/>
        <v>#REF!</v>
      </c>
      <c r="AQ75" s="25" t="e">
        <f t="shared" si="48"/>
        <v>#REF!</v>
      </c>
      <c r="AR75" s="25" t="e">
        <f t="shared" si="49"/>
        <v>#REF!</v>
      </c>
      <c r="AS75" s="25" t="e">
        <f t="shared" si="50"/>
        <v>#REF!</v>
      </c>
      <c r="AT75" s="25" t="e">
        <f t="shared" si="51"/>
        <v>#REF!</v>
      </c>
      <c r="AU75" s="25" t="e">
        <f t="shared" si="52"/>
        <v>#REF!</v>
      </c>
      <c r="AV75" s="25" t="e">
        <f t="shared" si="53"/>
        <v>#REF!</v>
      </c>
      <c r="AW75" s="106" t="e">
        <f t="shared" si="61"/>
        <v>#REF!</v>
      </c>
      <c r="AX75" s="107" t="e">
        <f t="shared" ca="1" si="62"/>
        <v>#REF!</v>
      </c>
      <c r="AY75" s="107" t="e">
        <f t="shared" ca="1" si="63"/>
        <v>#REF!</v>
      </c>
      <c r="AZ75" s="108" t="e">
        <f t="shared" ca="1" si="64"/>
        <v>#REF!</v>
      </c>
      <c r="BA75" s="25">
        <f t="shared" ca="1" si="58"/>
        <v>0</v>
      </c>
      <c r="BB75" s="25" t="e">
        <f t="shared" si="54"/>
        <v>#REF!</v>
      </c>
      <c r="BC75" s="25" t="e">
        <f t="shared" ca="1" si="65"/>
        <v>#REF!</v>
      </c>
      <c r="BD75" s="83" t="e">
        <f>PS!#REF!</f>
        <v>#REF!</v>
      </c>
      <c r="BE75" s="78" t="str">
        <f t="shared" ca="1" si="66"/>
        <v>Lần 0</v>
      </c>
      <c r="BF75" s="109" t="e">
        <f t="shared" ca="1" si="67"/>
        <v>#REF!</v>
      </c>
      <c r="BG75" s="109" t="e">
        <f t="shared" ca="1" si="68"/>
        <v>#REF!</v>
      </c>
      <c r="BH75" s="109" t="e">
        <f t="shared" ca="1" si="69"/>
        <v>#REF!</v>
      </c>
      <c r="BI75" s="109" t="e">
        <f t="shared" ca="1" si="70"/>
        <v>#REF!</v>
      </c>
      <c r="BJ75" s="109" t="e">
        <f t="shared" ca="1" si="71"/>
        <v>#REF!</v>
      </c>
      <c r="BK75" s="109" t="e">
        <f t="shared" ca="1" si="72"/>
        <v>#REF!</v>
      </c>
      <c r="BL75" s="109" t="e">
        <f t="shared" ca="1" si="73"/>
        <v>#REF!</v>
      </c>
      <c r="BM75" s="109" t="e">
        <f t="shared" ca="1" si="74"/>
        <v>#REF!</v>
      </c>
      <c r="BN75" s="109" t="e">
        <f t="shared" ca="1" si="75"/>
        <v>#REF!</v>
      </c>
      <c r="BO75" s="109" t="e">
        <f t="shared" ca="1" si="76"/>
        <v>#REF!</v>
      </c>
      <c r="BP75" s="109" t="e">
        <f t="shared" ca="1" si="77"/>
        <v>#REF!</v>
      </c>
      <c r="BQ75" s="109" t="e">
        <f t="shared" ca="1" si="78"/>
        <v>#REF!</v>
      </c>
      <c r="BR75" s="109" t="e">
        <f t="shared" ca="1" si="79"/>
        <v>#REF!</v>
      </c>
    </row>
    <row r="76" spans="1:70" ht="12.75" x14ac:dyDescent="0.2">
      <c r="A76" s="82" t="e">
        <f>PS!#REF!</f>
        <v>#REF!</v>
      </c>
      <c r="B76" s="83" t="e">
        <f>PS!#REF!</f>
        <v>#REF!</v>
      </c>
      <c r="C76" s="83" t="e">
        <f>PS!#REF!</f>
        <v>#REF!</v>
      </c>
      <c r="D76" s="83" t="e">
        <f>VLOOKUP(B76,CTV!$A$3:$D$1048576,4,0)</f>
        <v>#REF!</v>
      </c>
      <c r="E76" s="83" t="e">
        <f>VLOOKUP(B76,CTV!$A$3:$G$1048576,7,0)</f>
        <v>#REF!</v>
      </c>
      <c r="F76" s="83" t="e">
        <f>IF(ISNA(VLOOKUP(D76,CTV!$A$3:$H$1048576,8,0)),"",VLOOKUP(D76,CTV!$A$3:$H$1048576,8,0))</f>
        <v>#REF!</v>
      </c>
      <c r="G76" s="83" t="e">
        <f>VLOOKUP(B76,CTV!$A$3:$I$1048576,9,0)</f>
        <v>#REF!</v>
      </c>
      <c r="H76" s="83" t="e">
        <f>VLOOKUP(B76,CTV!$A$3:$J$1048576,10,0)</f>
        <v>#REF!</v>
      </c>
      <c r="I76" s="102" t="e">
        <f>PS!#REF!</f>
        <v>#REF!</v>
      </c>
      <c r="J76" s="83" t="e">
        <f>PS!#REF!</f>
        <v>#REF!</v>
      </c>
      <c r="K76" s="103" t="e">
        <f>PS!#REF!</f>
        <v>#REF!</v>
      </c>
      <c r="L76" s="83" t="e">
        <f t="shared" si="56"/>
        <v>#REF!</v>
      </c>
      <c r="M76" s="120" t="e">
        <f>PS!#REF!</f>
        <v>#REF!</v>
      </c>
      <c r="N76" s="83" t="e">
        <f>PS!#REF!</f>
        <v>#REF!</v>
      </c>
      <c r="O76" s="104" t="e">
        <f>PS!#REF!</f>
        <v>#REF!</v>
      </c>
      <c r="P76" s="104" t="e">
        <f t="shared" si="57"/>
        <v>#REF!</v>
      </c>
      <c r="Q76" s="104">
        <v>0</v>
      </c>
      <c r="R76" s="170" t="e">
        <f t="shared" si="59"/>
        <v>#REF!</v>
      </c>
      <c r="S76" s="130" t="e">
        <f>VLOOKUP(B76,CTV!$A$3:$K$1048576,11,0)</f>
        <v>#REF!</v>
      </c>
      <c r="T76" s="105" t="e">
        <f>IF(VLOOKUP(B76,CTV!$A$3:$E$1048576,5,0)-R76+S76&lt;0,0,VLOOKUP(B76,CTV!$A$3:$E$1048576,5,0)-R76+S76)</f>
        <v>#REF!</v>
      </c>
      <c r="U76" s="105" t="e">
        <f>IF(VLOOKUP(B76,CTV!$A$3:$F$1048576,6,0)-R76+S76&lt;0,0,VLOOKUP(B76,CTV!$A$3:$F$1048576,6,0)-R76+S76)</f>
        <v>#REF!</v>
      </c>
      <c r="V76" s="70" t="e">
        <f t="shared" si="60"/>
        <v>#REF!</v>
      </c>
      <c r="W76" s="70" t="str">
        <f>IFERROR(IF(AND($H76=1,WORKDAY.INTL($I76,NETWORKDAYS.INTL($I76,EDATE(V76,$E77)-1,1,[1]holiday!$A$2:$A$101),1,[1]holiday!$A$2:$A$101)=$K76),"",IF(AND(IFERROR(IF(IF($K76&lt;EDATE(V76,$E76),$K76,EDATE(V76,$E76))=V76,"",IF($K76&lt;EDATE(V76,$E76),$K76,EDATE(V76,$E76))),"")=$K76,$H76=1),"",IFERROR(IF(IF($K76&lt;EDATE(V76,$E76),$K76,EDATE(V76,$E76))=V76,"",IF($K76&lt;EDATE(V76,$E76),$K76,EDATE(V76,$E76))),""))),"")</f>
        <v/>
      </c>
      <c r="X76" s="70" t="str">
        <f>IFERROR(IF(AND($H76=1,WORKDAY.INTL($I76,NETWORKDAYS.INTL($I76,EDATE(W76,$E77)-1,1,[1]holiday!$A$2:$A$101),1,[1]holiday!$A$2:$A$101)=$K76),"",IF(AND(IFERROR(IF(IF($K76&lt;EDATE(W76,$E76),$K76,EDATE(W76,$E76))=W76,"",IF($K76&lt;EDATE(W76,$E76),$K76,EDATE(W76,$E76))),"")=$K76,$H76=1),"",IFERROR(IF(IF($K76&lt;EDATE(W76,$E76),$K76,EDATE(W76,$E76))=W76,"",IF($K76&lt;EDATE(W76,$E76),$K76,EDATE(W76,$E76))),""))),"")</f>
        <v/>
      </c>
      <c r="Y76" s="70" t="str">
        <f>IFERROR(IF(AND($H76=1,WORKDAY.INTL($I76,NETWORKDAYS.INTL($I76,EDATE(X76,$E77)-1,1,[1]holiday!$A$2:$A$101),1,[1]holiday!$A$2:$A$101)=$K76),"",IF(AND(IFERROR(IF(IF($K76&lt;EDATE(X76,$E76),$K76,EDATE(X76,$E76))=X76,"",IF($K76&lt;EDATE(X76,$E76),$K76,EDATE(X76,$E76))),"")=$K76,$H76=1),"",IFERROR(IF(IF($K76&lt;EDATE(X76,$E76),$K76,EDATE(X76,$E76))=X76,"",IF($K76&lt;EDATE(X76,$E76),$K76,EDATE(X76,$E76))),""))),"")</f>
        <v/>
      </c>
      <c r="Z76" s="70" t="str">
        <f>IFERROR(IF(AND($H76=1,WORKDAY.INTL($I76,NETWORKDAYS.INTL($I76,EDATE(Y76,$E77)-1,1,[1]holiday!$A$2:$A$101),1,[1]holiday!$A$2:$A$101)=$K76),"",IF(AND(IFERROR(IF(IF($K76&lt;EDATE(Y76,$E76),$K76,EDATE(Y76,$E76))=Y76,"",IF($K76&lt;EDATE(Y76,$E76),$K76,EDATE(Y76,$E76))),"")=$K76,$H76=1),"",IFERROR(IF(IF($K76&lt;EDATE(Y76,$E76),$K76,EDATE(Y76,$E76))=Y76,"",IF($K76&lt;EDATE(Y76,$E76),$K76,EDATE(Y76,$E76))),""))),"")</f>
        <v/>
      </c>
      <c r="AA76" s="70" t="str">
        <f>IFERROR(IF(AND($H76=1,WORKDAY.INTL($I76,NETWORKDAYS.INTL($I76,EDATE(Z76,$E77)-1,1,[1]holiday!$A$2:$A$101),1,[1]holiday!$A$2:$A$101)=$K76),"",IF(AND(IFERROR(IF(IF($K76&lt;EDATE(Z76,$E76),$K76,EDATE(Z76,$E76))=Z76,"",IF($K76&lt;EDATE(Z76,$E76),$K76,EDATE(Z76,$E76))),"")=$K76,$H76=1),"",IFERROR(IF(IF($K76&lt;EDATE(Z76,$E76),$K76,EDATE(Z76,$E76))=Z76,"",IF($K76&lt;EDATE(Z76,$E76),$K76,EDATE(Z76,$E76))),""))),"")</f>
        <v/>
      </c>
      <c r="AB76" s="70" t="str">
        <f>IFERROR(IF(AND($H76=1,WORKDAY.INTL($I76,NETWORKDAYS.INTL($I76,EDATE(AA76,$E77)-1,1,[1]holiday!$A$2:$A$101),1,[1]holiday!$A$2:$A$101)=$K76),"",IF(AND(IFERROR(IF(IF($K76&lt;EDATE(AA76,$E76),$K76,EDATE(AA76,$E76))=AA76,"",IF($K76&lt;EDATE(AA76,$E76),$K76,EDATE(AA76,$E76))),"")=$K76,$H76=1),"",IFERROR(IF(IF($K76&lt;EDATE(AA76,$E76),$K76,EDATE(AA76,$E76))=AA76,"",IF($K76&lt;EDATE(AA76,$E76),$K76,EDATE(AA76,$E76))),""))),"")</f>
        <v/>
      </c>
      <c r="AC76" s="70" t="str">
        <f>IFERROR(IF(AND($H76=1,WORKDAY.INTL($I76,NETWORKDAYS.INTL($I76,EDATE(AB76,$E77)-1,1,[1]holiday!$A$2:$A$101),1,[1]holiday!$A$2:$A$101)=$K76),"",IF(AND(IFERROR(IF(IF($K76&lt;EDATE(AB76,$E76),$K76,EDATE(AB76,$E76))=AB76,"",IF($K76&lt;EDATE(AB76,$E76),$K76,EDATE(AB76,$E76))),"")=$K76,$H76=1),"",IFERROR(IF(IF($K76&lt;EDATE(AB76,$E76),$K76,EDATE(AB76,$E76))=AB76,"",IF($K76&lt;EDATE(AB76,$E76),$K76,EDATE(AB76,$E76))),""))),"")</f>
        <v/>
      </c>
      <c r="AD76" s="70" t="str">
        <f>IFERROR(IF(AND($H76=1,WORKDAY.INTL($I76,NETWORKDAYS.INTL($I76,EDATE(AC76,$E77)-1,1,[1]holiday!$A$2:$A$101),1,[1]holiday!$A$2:$A$101)=$K76),"",IF(AND(IFERROR(IF(IF($K76&lt;EDATE(AC76,$E76),$K76,EDATE(AC76,$E76))=AC76,"",IF($K76&lt;EDATE(AC76,$E76),$K76,EDATE(AC76,$E76))),"")=$K76,$H76=1),"",IFERROR(IF(IF($K76&lt;EDATE(AC76,$E76),$K76,EDATE(AC76,$E76))=AC76,"",IF($K76&lt;EDATE(AC76,$E76),$K76,EDATE(AC76,$E76))),""))),"")</f>
        <v/>
      </c>
      <c r="AE76" s="70" t="str">
        <f>IFERROR(IF(AND($H76=1,WORKDAY.INTL($I76,NETWORKDAYS.INTL($I76,EDATE(AD76,$E77)-1,1,[1]holiday!$A$2:$A$101),1,[1]holiday!$A$2:$A$101)=$K76),"",IF(AND(IFERROR(IF(IF($K76&lt;EDATE(AD76,$E76),$K76,EDATE(AD76,$E76))=AD76,"",IF($K76&lt;EDATE(AD76,$E76),$K76,EDATE(AD76,$E76))),"")=$K76,$H76=1),"",IFERROR(IF(IF($K76&lt;EDATE(AD76,$E76),$K76,EDATE(AD76,$E76))=AD76,"",IF($K76&lt;EDATE(AD76,$E76),$K76,EDATE(AD76,$E76))),""))),"")</f>
        <v/>
      </c>
      <c r="AF76" s="70" t="str">
        <f>IFERROR(IF(AND($H76=1,WORKDAY.INTL($I76,NETWORKDAYS.INTL($I76,EDATE(AE76,$E77)-1,1,[1]holiday!$A$2:$A$101),1,[1]holiday!$A$2:$A$101)=$K76),"",IF(AND(IFERROR(IF(IF($K76&lt;EDATE(AE76,$E76),$K76,EDATE(AE76,$E76))=AE76,"",IF($K76&lt;EDATE(AE76,$E76),$K76,EDATE(AE76,$E76))),"")=$K76,$H76=1),"",IFERROR(IF(IF($K76&lt;EDATE(AE76,$E76),$K76,EDATE(AE76,$E76))=AE76,"",IF($K76&lt;EDATE(AE76,$E76),$K76,EDATE(AE76,$E76))),""))),"")</f>
        <v/>
      </c>
      <c r="AG76" s="70" t="str">
        <f>IFERROR(IF(AND($H76=1,WORKDAY.INTL($I76,NETWORKDAYS.INTL($I76,EDATE(AF76,$E77)-1,1,[1]holiday!$A$2:$A$101),1,[1]holiday!$A$2:$A$101)=$K76),"",IF(AND(IFERROR(IF(IF($K76&lt;EDATE(AF76,$E76),$K76,EDATE(AF76,$E76))=AF76,"",IF($K76&lt;EDATE(AF76,$E76),$K76,EDATE(AF76,$E76))),"")=$K76,$H76=1),"",IFERROR(IF(IF($K76&lt;EDATE(AF76,$E76),$K76,EDATE(AF76,$E76))=AF76,"",IF($K76&lt;EDATE(AF76,$E76),$K76,EDATE(AF76,$E76))),""))),"")</f>
        <v/>
      </c>
      <c r="AH76" s="70" t="str">
        <f>IFERROR(IF(AND($H76=1,WORKDAY.INTL($I76,NETWORKDAYS.INTL($I76,EDATE(AG76,$E77)-1,1,[1]holiday!$A$2:$A$101),1,[1]holiday!$A$2:$A$101)=$K76),"",IF(AND(IFERROR(IF(IF($K76&lt;EDATE(AG76,$E76),$K76,EDATE(AG76,$E76))=AG76,"",IF($K76&lt;EDATE(AG76,$E76),$K76,EDATE(AG76,$E76))),"")=$K76,$H76=1),"",IFERROR(IF(IF($K76&lt;EDATE(AG76,$E76),$K76,EDATE(AG76,$E76))=AG76,"",IF($K76&lt;EDATE(AG76,$E76),$K76,EDATE(AG76,$E76))),""))),"")</f>
        <v/>
      </c>
      <c r="AI76" s="70"/>
      <c r="AJ76" s="25" t="e">
        <f t="shared" si="41"/>
        <v>#REF!</v>
      </c>
      <c r="AK76" s="25" t="e">
        <f t="shared" si="42"/>
        <v>#REF!</v>
      </c>
      <c r="AL76" s="25" t="e">
        <f t="shared" si="43"/>
        <v>#REF!</v>
      </c>
      <c r="AM76" s="25" t="e">
        <f t="shared" si="44"/>
        <v>#REF!</v>
      </c>
      <c r="AN76" s="25" t="e">
        <f t="shared" si="45"/>
        <v>#REF!</v>
      </c>
      <c r="AO76" s="25" t="e">
        <f t="shared" si="46"/>
        <v>#REF!</v>
      </c>
      <c r="AP76" s="25" t="e">
        <f t="shared" si="47"/>
        <v>#REF!</v>
      </c>
      <c r="AQ76" s="25" t="e">
        <f t="shared" si="48"/>
        <v>#REF!</v>
      </c>
      <c r="AR76" s="25" t="e">
        <f t="shared" si="49"/>
        <v>#REF!</v>
      </c>
      <c r="AS76" s="25" t="e">
        <f t="shared" si="50"/>
        <v>#REF!</v>
      </c>
      <c r="AT76" s="25" t="e">
        <f t="shared" si="51"/>
        <v>#REF!</v>
      </c>
      <c r="AU76" s="25" t="e">
        <f t="shared" si="52"/>
        <v>#REF!</v>
      </c>
      <c r="AV76" s="25" t="e">
        <f t="shared" si="53"/>
        <v>#REF!</v>
      </c>
      <c r="AW76" s="106" t="e">
        <f t="shared" si="61"/>
        <v>#REF!</v>
      </c>
      <c r="AX76" s="107" t="e">
        <f t="shared" ca="1" si="62"/>
        <v>#REF!</v>
      </c>
      <c r="AY76" s="107" t="e">
        <f t="shared" ca="1" si="63"/>
        <v>#REF!</v>
      </c>
      <c r="AZ76" s="108" t="e">
        <f t="shared" ca="1" si="64"/>
        <v>#REF!</v>
      </c>
      <c r="BA76" s="25">
        <f t="shared" ca="1" si="58"/>
        <v>0</v>
      </c>
      <c r="BB76" s="25" t="e">
        <f t="shared" si="54"/>
        <v>#REF!</v>
      </c>
      <c r="BC76" s="25" t="e">
        <f t="shared" ca="1" si="65"/>
        <v>#REF!</v>
      </c>
      <c r="BD76" s="83" t="e">
        <f>PS!#REF!</f>
        <v>#REF!</v>
      </c>
      <c r="BE76" s="78" t="str">
        <f t="shared" ca="1" si="66"/>
        <v>Lần 0</v>
      </c>
      <c r="BF76" s="109" t="e">
        <f t="shared" ca="1" si="67"/>
        <v>#REF!</v>
      </c>
      <c r="BG76" s="109" t="e">
        <f t="shared" ca="1" si="68"/>
        <v>#REF!</v>
      </c>
      <c r="BH76" s="109" t="e">
        <f t="shared" ca="1" si="69"/>
        <v>#REF!</v>
      </c>
      <c r="BI76" s="109" t="e">
        <f t="shared" ca="1" si="70"/>
        <v>#REF!</v>
      </c>
      <c r="BJ76" s="109" t="e">
        <f t="shared" ca="1" si="71"/>
        <v>#REF!</v>
      </c>
      <c r="BK76" s="109" t="e">
        <f t="shared" ca="1" si="72"/>
        <v>#REF!</v>
      </c>
      <c r="BL76" s="109" t="e">
        <f t="shared" ca="1" si="73"/>
        <v>#REF!</v>
      </c>
      <c r="BM76" s="109" t="e">
        <f t="shared" ca="1" si="74"/>
        <v>#REF!</v>
      </c>
      <c r="BN76" s="109" t="e">
        <f t="shared" ca="1" si="75"/>
        <v>#REF!</v>
      </c>
      <c r="BO76" s="109" t="e">
        <f t="shared" ca="1" si="76"/>
        <v>#REF!</v>
      </c>
      <c r="BP76" s="109" t="e">
        <f t="shared" ca="1" si="77"/>
        <v>#REF!</v>
      </c>
      <c r="BQ76" s="109" t="e">
        <f t="shared" ca="1" si="78"/>
        <v>#REF!</v>
      </c>
      <c r="BR76" s="109" t="e">
        <f t="shared" ca="1" si="79"/>
        <v>#REF!</v>
      </c>
    </row>
    <row r="77" spans="1:70" ht="12.75" x14ac:dyDescent="0.2">
      <c r="A77" s="82" t="e">
        <f>PS!#REF!</f>
        <v>#REF!</v>
      </c>
      <c r="B77" s="83" t="e">
        <f>PS!#REF!</f>
        <v>#REF!</v>
      </c>
      <c r="C77" s="83" t="e">
        <f>PS!#REF!</f>
        <v>#REF!</v>
      </c>
      <c r="D77" s="83" t="e">
        <f>VLOOKUP(B77,CTV!$A$3:$D$1048576,4,0)</f>
        <v>#REF!</v>
      </c>
      <c r="E77" s="83" t="e">
        <f>VLOOKUP(B77,CTV!$A$3:$G$1048576,7,0)</f>
        <v>#REF!</v>
      </c>
      <c r="F77" s="83" t="e">
        <f>IF(ISNA(VLOOKUP(D77,CTV!$A$3:$H$1048576,8,0)),"",VLOOKUP(D77,CTV!$A$3:$H$1048576,8,0))</f>
        <v>#REF!</v>
      </c>
      <c r="G77" s="83" t="e">
        <f>VLOOKUP(B77,CTV!$A$3:$I$1048576,9,0)</f>
        <v>#REF!</v>
      </c>
      <c r="H77" s="83" t="e">
        <f>VLOOKUP(B77,CTV!$A$3:$J$1048576,10,0)</f>
        <v>#REF!</v>
      </c>
      <c r="I77" s="102" t="e">
        <f>PS!#REF!</f>
        <v>#REF!</v>
      </c>
      <c r="J77" s="83" t="e">
        <f>PS!#REF!</f>
        <v>#REF!</v>
      </c>
      <c r="K77" s="103" t="e">
        <f>PS!#REF!</f>
        <v>#REF!</v>
      </c>
      <c r="L77" s="83" t="e">
        <f t="shared" si="56"/>
        <v>#REF!</v>
      </c>
      <c r="M77" s="120" t="e">
        <f>PS!#REF!</f>
        <v>#REF!</v>
      </c>
      <c r="N77" s="83" t="e">
        <f>PS!#REF!</f>
        <v>#REF!</v>
      </c>
      <c r="O77" s="104" t="e">
        <f>PS!#REF!</f>
        <v>#REF!</v>
      </c>
      <c r="P77" s="104" t="e">
        <f t="shared" si="57"/>
        <v>#REF!</v>
      </c>
      <c r="Q77" s="104">
        <v>0</v>
      </c>
      <c r="R77" s="170" t="e">
        <f t="shared" si="59"/>
        <v>#REF!</v>
      </c>
      <c r="S77" s="130">
        <v>0.3</v>
      </c>
      <c r="T77" s="105" t="e">
        <f>IF(VLOOKUP(B77,CTV!$A$3:$E$1048576,5,0)-R77+S77&lt;0,0,VLOOKUP(B77,CTV!$A$3:$E$1048576,5,0)-R77+S77)</f>
        <v>#REF!</v>
      </c>
      <c r="U77" s="105" t="e">
        <f>IF(VLOOKUP(B77,CTV!$A$3:$F$1048576,6,0)-R77+S77&lt;0,0,VLOOKUP(B77,CTV!$A$3:$F$1048576,6,0)-R77+S77)</f>
        <v>#REF!</v>
      </c>
      <c r="V77" s="70" t="e">
        <f t="shared" si="60"/>
        <v>#REF!</v>
      </c>
      <c r="W77" s="70" t="str">
        <f>IFERROR(IF(AND($H77=1,WORKDAY.INTL($I77,NETWORKDAYS.INTL($I77,EDATE(V77,$E78)-1,1,[1]holiday!$A$2:$A$101),1,[1]holiday!$A$2:$A$101)=$K77),"",IF(AND(IFERROR(IF(IF($K77&lt;EDATE(V77,$E77),$K77,EDATE(V77,$E77))=V77,"",IF($K77&lt;EDATE(V77,$E77),$K77,EDATE(V77,$E77))),"")=$K77,$H77=1),"",IFERROR(IF(IF($K77&lt;EDATE(V77,$E77),$K77,EDATE(V77,$E77))=V77,"",IF($K77&lt;EDATE(V77,$E77),$K77,EDATE(V77,$E77))),""))),"")</f>
        <v/>
      </c>
      <c r="X77" s="70" t="str">
        <f>IFERROR(IF(AND($H77=1,WORKDAY.INTL($I77,NETWORKDAYS.INTL($I77,EDATE(W77,$E78)-1,1,[1]holiday!$A$2:$A$101),1,[1]holiday!$A$2:$A$101)=$K77),"",IF(AND(IFERROR(IF(IF($K77&lt;EDATE(W77,$E77),$K77,EDATE(W77,$E77))=W77,"",IF($K77&lt;EDATE(W77,$E77),$K77,EDATE(W77,$E77))),"")=$K77,$H77=1),"",IFERROR(IF(IF($K77&lt;EDATE(W77,$E77),$K77,EDATE(W77,$E77))=W77,"",IF($K77&lt;EDATE(W77,$E77),$K77,EDATE(W77,$E77))),""))),"")</f>
        <v/>
      </c>
      <c r="Y77" s="70" t="str">
        <f>IFERROR(IF(AND($H77=1,WORKDAY.INTL($I77,NETWORKDAYS.INTL($I77,EDATE(X77,$E78)-1,1,[1]holiday!$A$2:$A$101),1,[1]holiday!$A$2:$A$101)=$K77),"",IF(AND(IFERROR(IF(IF($K77&lt;EDATE(X77,$E77),$K77,EDATE(X77,$E77))=X77,"",IF($K77&lt;EDATE(X77,$E77),$K77,EDATE(X77,$E77))),"")=$K77,$H77=1),"",IFERROR(IF(IF($K77&lt;EDATE(X77,$E77),$K77,EDATE(X77,$E77))=X77,"",IF($K77&lt;EDATE(X77,$E77),$K77,EDATE(X77,$E77))),""))),"")</f>
        <v/>
      </c>
      <c r="Z77" s="70" t="str">
        <f>IFERROR(IF(AND($H77=1,WORKDAY.INTL($I77,NETWORKDAYS.INTL($I77,EDATE(Y77,$E78)-1,1,[1]holiday!$A$2:$A$101),1,[1]holiday!$A$2:$A$101)=$K77),"",IF(AND(IFERROR(IF(IF($K77&lt;EDATE(Y77,$E77),$K77,EDATE(Y77,$E77))=Y77,"",IF($K77&lt;EDATE(Y77,$E77),$K77,EDATE(Y77,$E77))),"")=$K77,$H77=1),"",IFERROR(IF(IF($K77&lt;EDATE(Y77,$E77),$K77,EDATE(Y77,$E77))=Y77,"",IF($K77&lt;EDATE(Y77,$E77),$K77,EDATE(Y77,$E77))),""))),"")</f>
        <v/>
      </c>
      <c r="AA77" s="70" t="str">
        <f>IFERROR(IF(AND($H77=1,WORKDAY.INTL($I77,NETWORKDAYS.INTL($I77,EDATE(Z77,$E78)-1,1,[1]holiday!$A$2:$A$101),1,[1]holiday!$A$2:$A$101)=$K77),"",IF(AND(IFERROR(IF(IF($K77&lt;EDATE(Z77,$E77),$K77,EDATE(Z77,$E77))=Z77,"",IF($K77&lt;EDATE(Z77,$E77),$K77,EDATE(Z77,$E77))),"")=$K77,$H77=1),"",IFERROR(IF(IF($K77&lt;EDATE(Z77,$E77),$K77,EDATE(Z77,$E77))=Z77,"",IF($K77&lt;EDATE(Z77,$E77),$K77,EDATE(Z77,$E77))),""))),"")</f>
        <v/>
      </c>
      <c r="AB77" s="70" t="str">
        <f>IFERROR(IF(AND($H77=1,WORKDAY.INTL($I77,NETWORKDAYS.INTL($I77,EDATE(AA77,$E78)-1,1,[1]holiday!$A$2:$A$101),1,[1]holiday!$A$2:$A$101)=$K77),"",IF(AND(IFERROR(IF(IF($K77&lt;EDATE(AA77,$E77),$K77,EDATE(AA77,$E77))=AA77,"",IF($K77&lt;EDATE(AA77,$E77),$K77,EDATE(AA77,$E77))),"")=$K77,$H77=1),"",IFERROR(IF(IF($K77&lt;EDATE(AA77,$E77),$K77,EDATE(AA77,$E77))=AA77,"",IF($K77&lt;EDATE(AA77,$E77),$K77,EDATE(AA77,$E77))),""))),"")</f>
        <v/>
      </c>
      <c r="AC77" s="70" t="str">
        <f>IFERROR(IF(AND($H77=1,WORKDAY.INTL($I77,NETWORKDAYS.INTL($I77,EDATE(AB77,$E78)-1,1,[1]holiday!$A$2:$A$101),1,[1]holiday!$A$2:$A$101)=$K77),"",IF(AND(IFERROR(IF(IF($K77&lt;EDATE(AB77,$E77),$K77,EDATE(AB77,$E77))=AB77,"",IF($K77&lt;EDATE(AB77,$E77),$K77,EDATE(AB77,$E77))),"")=$K77,$H77=1),"",IFERROR(IF(IF($K77&lt;EDATE(AB77,$E77),$K77,EDATE(AB77,$E77))=AB77,"",IF($K77&lt;EDATE(AB77,$E77),$K77,EDATE(AB77,$E77))),""))),"")</f>
        <v/>
      </c>
      <c r="AD77" s="70" t="str">
        <f>IFERROR(IF(AND($H77=1,WORKDAY.INTL($I77,NETWORKDAYS.INTL($I77,EDATE(AC77,$E78)-1,1,[1]holiday!$A$2:$A$101),1,[1]holiday!$A$2:$A$101)=$K77),"",IF(AND(IFERROR(IF(IF($K77&lt;EDATE(AC77,$E77),$K77,EDATE(AC77,$E77))=AC77,"",IF($K77&lt;EDATE(AC77,$E77),$K77,EDATE(AC77,$E77))),"")=$K77,$H77=1),"",IFERROR(IF(IF($K77&lt;EDATE(AC77,$E77),$K77,EDATE(AC77,$E77))=AC77,"",IF($K77&lt;EDATE(AC77,$E77),$K77,EDATE(AC77,$E77))),""))),"")</f>
        <v/>
      </c>
      <c r="AE77" s="70" t="str">
        <f>IFERROR(IF(AND($H77=1,WORKDAY.INTL($I77,NETWORKDAYS.INTL($I77,EDATE(AD77,$E78)-1,1,[1]holiday!$A$2:$A$101),1,[1]holiday!$A$2:$A$101)=$K77),"",IF(AND(IFERROR(IF(IF($K77&lt;EDATE(AD77,$E77),$K77,EDATE(AD77,$E77))=AD77,"",IF($K77&lt;EDATE(AD77,$E77),$K77,EDATE(AD77,$E77))),"")=$K77,$H77=1),"",IFERROR(IF(IF($K77&lt;EDATE(AD77,$E77),$K77,EDATE(AD77,$E77))=AD77,"",IF($K77&lt;EDATE(AD77,$E77),$K77,EDATE(AD77,$E77))),""))),"")</f>
        <v/>
      </c>
      <c r="AF77" s="70" t="str">
        <f>IFERROR(IF(AND($H77=1,WORKDAY.INTL($I77,NETWORKDAYS.INTL($I77,EDATE(AE77,$E78)-1,1,[1]holiday!$A$2:$A$101),1,[1]holiday!$A$2:$A$101)=$K77),"",IF(AND(IFERROR(IF(IF($K77&lt;EDATE(AE77,$E77),$K77,EDATE(AE77,$E77))=AE77,"",IF($K77&lt;EDATE(AE77,$E77),$K77,EDATE(AE77,$E77))),"")=$K77,$H77=1),"",IFERROR(IF(IF($K77&lt;EDATE(AE77,$E77),$K77,EDATE(AE77,$E77))=AE77,"",IF($K77&lt;EDATE(AE77,$E77),$K77,EDATE(AE77,$E77))),""))),"")</f>
        <v/>
      </c>
      <c r="AG77" s="70" t="str">
        <f>IFERROR(IF(AND($H77=1,WORKDAY.INTL($I77,NETWORKDAYS.INTL($I77,EDATE(AF77,$E78)-1,1,[1]holiday!$A$2:$A$101),1,[1]holiday!$A$2:$A$101)=$K77),"",IF(AND(IFERROR(IF(IF($K77&lt;EDATE(AF77,$E77),$K77,EDATE(AF77,$E77))=AF77,"",IF($K77&lt;EDATE(AF77,$E77),$K77,EDATE(AF77,$E77))),"")=$K77,$H77=1),"",IFERROR(IF(IF($K77&lt;EDATE(AF77,$E77),$K77,EDATE(AF77,$E77))=AF77,"",IF($K77&lt;EDATE(AF77,$E77),$K77,EDATE(AF77,$E77))),""))),"")</f>
        <v/>
      </c>
      <c r="AH77" s="70" t="str">
        <f>IFERROR(IF(AND($H77=1,WORKDAY.INTL($I77,NETWORKDAYS.INTL($I77,EDATE(AG77,$E78)-1,1,[1]holiday!$A$2:$A$101),1,[1]holiday!$A$2:$A$101)=$K77),"",IF(AND(IFERROR(IF(IF($K77&lt;EDATE(AG77,$E77),$K77,EDATE(AG77,$E77))=AG77,"",IF($K77&lt;EDATE(AG77,$E77),$K77,EDATE(AG77,$E77))),"")=$K77,$H77=1),"",IFERROR(IF(IF($K77&lt;EDATE(AG77,$E77),$K77,EDATE(AG77,$E77))=AG77,"",IF($K77&lt;EDATE(AG77,$E77),$K77,EDATE(AG77,$E77))),""))),"")</f>
        <v/>
      </c>
      <c r="AI77" s="70"/>
      <c r="AJ77" s="25" t="e">
        <f t="shared" si="41"/>
        <v>#REF!</v>
      </c>
      <c r="AK77" s="25" t="e">
        <f t="shared" si="42"/>
        <v>#REF!</v>
      </c>
      <c r="AL77" s="25" t="e">
        <f t="shared" si="43"/>
        <v>#REF!</v>
      </c>
      <c r="AM77" s="25" t="e">
        <f t="shared" si="44"/>
        <v>#REF!</v>
      </c>
      <c r="AN77" s="25" t="e">
        <f t="shared" si="45"/>
        <v>#REF!</v>
      </c>
      <c r="AO77" s="25" t="e">
        <f t="shared" si="46"/>
        <v>#REF!</v>
      </c>
      <c r="AP77" s="25" t="e">
        <f t="shared" si="47"/>
        <v>#REF!</v>
      </c>
      <c r="AQ77" s="25" t="e">
        <f t="shared" si="48"/>
        <v>#REF!</v>
      </c>
      <c r="AR77" s="25" t="e">
        <f t="shared" si="49"/>
        <v>#REF!</v>
      </c>
      <c r="AS77" s="25" t="e">
        <f t="shared" si="50"/>
        <v>#REF!</v>
      </c>
      <c r="AT77" s="25" t="e">
        <f t="shared" si="51"/>
        <v>#REF!</v>
      </c>
      <c r="AU77" s="25" t="e">
        <f t="shared" si="52"/>
        <v>#REF!</v>
      </c>
      <c r="AV77" s="25" t="e">
        <f t="shared" si="53"/>
        <v>#REF!</v>
      </c>
      <c r="AW77" s="106" t="e">
        <f t="shared" si="61"/>
        <v>#REF!</v>
      </c>
      <c r="AX77" s="107" t="e">
        <f t="shared" ca="1" si="62"/>
        <v>#REF!</v>
      </c>
      <c r="AY77" s="107" t="e">
        <f t="shared" ca="1" si="63"/>
        <v>#REF!</v>
      </c>
      <c r="AZ77" s="108" t="e">
        <f t="shared" ca="1" si="64"/>
        <v>#REF!</v>
      </c>
      <c r="BA77" s="25">
        <f t="shared" ca="1" si="58"/>
        <v>0</v>
      </c>
      <c r="BB77" s="25" t="e">
        <f t="shared" si="54"/>
        <v>#REF!</v>
      </c>
      <c r="BC77" s="25" t="e">
        <f t="shared" ca="1" si="65"/>
        <v>#REF!</v>
      </c>
      <c r="BD77" s="83" t="e">
        <f>PS!#REF!</f>
        <v>#REF!</v>
      </c>
      <c r="BE77" s="78" t="str">
        <f t="shared" ca="1" si="66"/>
        <v>Lần 0</v>
      </c>
      <c r="BF77" s="109" t="e">
        <f t="shared" ca="1" si="67"/>
        <v>#REF!</v>
      </c>
      <c r="BG77" s="109" t="e">
        <f t="shared" ca="1" si="68"/>
        <v>#REF!</v>
      </c>
      <c r="BH77" s="109" t="e">
        <f t="shared" ca="1" si="69"/>
        <v>#REF!</v>
      </c>
      <c r="BI77" s="109" t="e">
        <f t="shared" ca="1" si="70"/>
        <v>#REF!</v>
      </c>
      <c r="BJ77" s="109" t="e">
        <f t="shared" ca="1" si="71"/>
        <v>#REF!</v>
      </c>
      <c r="BK77" s="109" t="e">
        <f t="shared" ca="1" si="72"/>
        <v>#REF!</v>
      </c>
      <c r="BL77" s="109" t="e">
        <f t="shared" ca="1" si="73"/>
        <v>#REF!</v>
      </c>
      <c r="BM77" s="109" t="e">
        <f t="shared" ca="1" si="74"/>
        <v>#REF!</v>
      </c>
      <c r="BN77" s="109" t="e">
        <f t="shared" ca="1" si="75"/>
        <v>#REF!</v>
      </c>
      <c r="BO77" s="109" t="e">
        <f t="shared" ca="1" si="76"/>
        <v>#REF!</v>
      </c>
      <c r="BP77" s="109" t="e">
        <f t="shared" ca="1" si="77"/>
        <v>#REF!</v>
      </c>
      <c r="BQ77" s="109" t="e">
        <f t="shared" ca="1" si="78"/>
        <v>#REF!</v>
      </c>
      <c r="BR77" s="109" t="e">
        <f t="shared" ca="1" si="79"/>
        <v>#REF!</v>
      </c>
    </row>
    <row r="78" spans="1:70" ht="12.75" x14ac:dyDescent="0.2">
      <c r="A78" s="82" t="e">
        <f>PS!#REF!</f>
        <v>#REF!</v>
      </c>
      <c r="B78" s="83" t="e">
        <f>PS!#REF!</f>
        <v>#REF!</v>
      </c>
      <c r="C78" s="83" t="e">
        <f>PS!#REF!</f>
        <v>#REF!</v>
      </c>
      <c r="D78" s="83" t="e">
        <f>VLOOKUP(B78,CTV!$A$3:$D$1048576,4,0)</f>
        <v>#REF!</v>
      </c>
      <c r="E78" s="83" t="e">
        <f>VLOOKUP(B78,CTV!$A$3:$G$1048576,7,0)</f>
        <v>#REF!</v>
      </c>
      <c r="F78" s="83" t="e">
        <f>IF(ISNA(VLOOKUP(D78,CTV!$A$3:$H$1048576,8,0)),"",VLOOKUP(D78,CTV!$A$3:$H$1048576,8,0))</f>
        <v>#REF!</v>
      </c>
      <c r="G78" s="83" t="e">
        <f>VLOOKUP(B78,CTV!$A$3:$I$1048576,9,0)</f>
        <v>#REF!</v>
      </c>
      <c r="H78" s="83" t="e">
        <f>VLOOKUP(B78,CTV!$A$3:$J$1048576,10,0)</f>
        <v>#REF!</v>
      </c>
      <c r="I78" s="102" t="e">
        <f>PS!#REF!</f>
        <v>#REF!</v>
      </c>
      <c r="J78" s="83" t="e">
        <f>PS!#REF!</f>
        <v>#REF!</v>
      </c>
      <c r="K78" s="103" t="e">
        <f>PS!#REF!</f>
        <v>#REF!</v>
      </c>
      <c r="L78" s="83" t="e">
        <f t="shared" ref="L78:L86" si="80">K78-I78</f>
        <v>#REF!</v>
      </c>
      <c r="M78" s="120" t="e">
        <f>PS!#REF!</f>
        <v>#REF!</v>
      </c>
      <c r="N78" s="83" t="e">
        <f>PS!#REF!</f>
        <v>#REF!</v>
      </c>
      <c r="O78" s="104" t="e">
        <f>PS!#REF!</f>
        <v>#REF!</v>
      </c>
      <c r="P78" s="104" t="e">
        <f t="shared" ref="P78:P86" si="81">O78-Q78</f>
        <v>#REF!</v>
      </c>
      <c r="Q78" s="104">
        <v>0</v>
      </c>
      <c r="R78" s="170" t="e">
        <f t="shared" si="59"/>
        <v>#REF!</v>
      </c>
      <c r="S78" s="130" t="e">
        <f>VLOOKUP(B78,CTV!$A$3:$K$1048576,11,0)</f>
        <v>#REF!</v>
      </c>
      <c r="T78" s="105" t="e">
        <f>IF(VLOOKUP(B78,CTV!$A$3:$E$1048576,5,0)-R78+S78&lt;0,0,VLOOKUP(B78,CTV!$A$3:$E$1048576,5,0)-R78+S78)</f>
        <v>#REF!</v>
      </c>
      <c r="U78" s="105" t="e">
        <f>IF(VLOOKUP(B78,CTV!$A$3:$F$1048576,6,0)-R78+S78&lt;0,0,VLOOKUP(B78,CTV!$A$3:$F$1048576,6,0)-R78+S78)</f>
        <v>#REF!</v>
      </c>
      <c r="V78" s="70" t="e">
        <f t="shared" si="60"/>
        <v>#REF!</v>
      </c>
      <c r="W78" s="70" t="str">
        <f>IFERROR(IF(AND($H78=1,WORKDAY.INTL($I78,NETWORKDAYS.INTL($I78,EDATE(V78,$E79)-1,1,[1]holiday!$A$2:$A$101),1,[1]holiday!$A$2:$A$101)=$K78),"",IF(AND(IFERROR(IF(IF($K78&lt;EDATE(V78,$E78),$K78,EDATE(V78,$E78))=V78,"",IF($K78&lt;EDATE(V78,$E78),$K78,EDATE(V78,$E78))),"")=$K78,$H78=1),"",IFERROR(IF(IF($K78&lt;EDATE(V78,$E78),$K78,EDATE(V78,$E78))=V78,"",IF($K78&lt;EDATE(V78,$E78),$K78,EDATE(V78,$E78))),""))),"")</f>
        <v/>
      </c>
      <c r="X78" s="70" t="str">
        <f>IFERROR(IF(AND($H78=1,WORKDAY.INTL($I78,NETWORKDAYS.INTL($I78,EDATE(W78,$E79)-1,1,[1]holiday!$A$2:$A$101),1,[1]holiday!$A$2:$A$101)=$K78),"",IF(AND(IFERROR(IF(IF($K78&lt;EDATE(W78,$E78),$K78,EDATE(W78,$E78))=W78,"",IF($K78&lt;EDATE(W78,$E78),$K78,EDATE(W78,$E78))),"")=$K78,$H78=1),"",IFERROR(IF(IF($K78&lt;EDATE(W78,$E78),$K78,EDATE(W78,$E78))=W78,"",IF($K78&lt;EDATE(W78,$E78),$K78,EDATE(W78,$E78))),""))),"")</f>
        <v/>
      </c>
      <c r="Y78" s="70" t="str">
        <f>IFERROR(IF(AND($H78=1,WORKDAY.INTL($I78,NETWORKDAYS.INTL($I78,EDATE(X78,$E79)-1,1,[1]holiday!$A$2:$A$101),1,[1]holiday!$A$2:$A$101)=$K78),"",IF(AND(IFERROR(IF(IF($K78&lt;EDATE(X78,$E78),$K78,EDATE(X78,$E78))=X78,"",IF($K78&lt;EDATE(X78,$E78),$K78,EDATE(X78,$E78))),"")=$K78,$H78=1),"",IFERROR(IF(IF($K78&lt;EDATE(X78,$E78),$K78,EDATE(X78,$E78))=X78,"",IF($K78&lt;EDATE(X78,$E78),$K78,EDATE(X78,$E78))),""))),"")</f>
        <v/>
      </c>
      <c r="Z78" s="70" t="str">
        <f>IFERROR(IF(AND($H78=1,WORKDAY.INTL($I78,NETWORKDAYS.INTL($I78,EDATE(Y78,$E79)-1,1,[1]holiday!$A$2:$A$101),1,[1]holiday!$A$2:$A$101)=$K78),"",IF(AND(IFERROR(IF(IF($K78&lt;EDATE(Y78,$E78),$K78,EDATE(Y78,$E78))=Y78,"",IF($K78&lt;EDATE(Y78,$E78),$K78,EDATE(Y78,$E78))),"")=$K78,$H78=1),"",IFERROR(IF(IF($K78&lt;EDATE(Y78,$E78),$K78,EDATE(Y78,$E78))=Y78,"",IF($K78&lt;EDATE(Y78,$E78),$K78,EDATE(Y78,$E78))),""))),"")</f>
        <v/>
      </c>
      <c r="AA78" s="70" t="str">
        <f>IFERROR(IF(AND($H78=1,WORKDAY.INTL($I78,NETWORKDAYS.INTL($I78,EDATE(Z78,$E79)-1,1,[1]holiday!$A$2:$A$101),1,[1]holiday!$A$2:$A$101)=$K78),"",IF(AND(IFERROR(IF(IF($K78&lt;EDATE(Z78,$E78),$K78,EDATE(Z78,$E78))=Z78,"",IF($K78&lt;EDATE(Z78,$E78),$K78,EDATE(Z78,$E78))),"")=$K78,$H78=1),"",IFERROR(IF(IF($K78&lt;EDATE(Z78,$E78),$K78,EDATE(Z78,$E78))=Z78,"",IF($K78&lt;EDATE(Z78,$E78),$K78,EDATE(Z78,$E78))),""))),"")</f>
        <v/>
      </c>
      <c r="AB78" s="70" t="str">
        <f>IFERROR(IF(AND($H78=1,WORKDAY.INTL($I78,NETWORKDAYS.INTL($I78,EDATE(AA78,$E79)-1,1,[1]holiday!$A$2:$A$101),1,[1]holiday!$A$2:$A$101)=$K78),"",IF(AND(IFERROR(IF(IF($K78&lt;EDATE(AA78,$E78),$K78,EDATE(AA78,$E78))=AA78,"",IF($K78&lt;EDATE(AA78,$E78),$K78,EDATE(AA78,$E78))),"")=$K78,$H78=1),"",IFERROR(IF(IF($K78&lt;EDATE(AA78,$E78),$K78,EDATE(AA78,$E78))=AA78,"",IF($K78&lt;EDATE(AA78,$E78),$K78,EDATE(AA78,$E78))),""))),"")</f>
        <v/>
      </c>
      <c r="AC78" s="70" t="str">
        <f>IFERROR(IF(AND($H78=1,WORKDAY.INTL($I78,NETWORKDAYS.INTL($I78,EDATE(AB78,$E79)-1,1,[1]holiday!$A$2:$A$101),1,[1]holiday!$A$2:$A$101)=$K78),"",IF(AND(IFERROR(IF(IF($K78&lt;EDATE(AB78,$E78),$K78,EDATE(AB78,$E78))=AB78,"",IF($K78&lt;EDATE(AB78,$E78),$K78,EDATE(AB78,$E78))),"")=$K78,$H78=1),"",IFERROR(IF(IF($K78&lt;EDATE(AB78,$E78),$K78,EDATE(AB78,$E78))=AB78,"",IF($K78&lt;EDATE(AB78,$E78),$K78,EDATE(AB78,$E78))),""))),"")</f>
        <v/>
      </c>
      <c r="AD78" s="70" t="str">
        <f>IFERROR(IF(AND($H78=1,WORKDAY.INTL($I78,NETWORKDAYS.INTL($I78,EDATE(AC78,$E79)-1,1,[1]holiday!$A$2:$A$101),1,[1]holiday!$A$2:$A$101)=$K78),"",IF(AND(IFERROR(IF(IF($K78&lt;EDATE(AC78,$E78),$K78,EDATE(AC78,$E78))=AC78,"",IF($K78&lt;EDATE(AC78,$E78),$K78,EDATE(AC78,$E78))),"")=$K78,$H78=1),"",IFERROR(IF(IF($K78&lt;EDATE(AC78,$E78),$K78,EDATE(AC78,$E78))=AC78,"",IF($K78&lt;EDATE(AC78,$E78),$K78,EDATE(AC78,$E78))),""))),"")</f>
        <v/>
      </c>
      <c r="AE78" s="70" t="str">
        <f>IFERROR(IF(AND($H78=1,WORKDAY.INTL($I78,NETWORKDAYS.INTL($I78,EDATE(AD78,$E79)-1,1,[1]holiday!$A$2:$A$101),1,[1]holiday!$A$2:$A$101)=$K78),"",IF(AND(IFERROR(IF(IF($K78&lt;EDATE(AD78,$E78),$K78,EDATE(AD78,$E78))=AD78,"",IF($K78&lt;EDATE(AD78,$E78),$K78,EDATE(AD78,$E78))),"")=$K78,$H78=1),"",IFERROR(IF(IF($K78&lt;EDATE(AD78,$E78),$K78,EDATE(AD78,$E78))=AD78,"",IF($K78&lt;EDATE(AD78,$E78),$K78,EDATE(AD78,$E78))),""))),"")</f>
        <v/>
      </c>
      <c r="AF78" s="70" t="str">
        <f>IFERROR(IF(AND($H78=1,WORKDAY.INTL($I78,NETWORKDAYS.INTL($I78,EDATE(AE78,$E79)-1,1,[1]holiday!$A$2:$A$101),1,[1]holiday!$A$2:$A$101)=$K78),"",IF(AND(IFERROR(IF(IF($K78&lt;EDATE(AE78,$E78),$K78,EDATE(AE78,$E78))=AE78,"",IF($K78&lt;EDATE(AE78,$E78),$K78,EDATE(AE78,$E78))),"")=$K78,$H78=1),"",IFERROR(IF(IF($K78&lt;EDATE(AE78,$E78),$K78,EDATE(AE78,$E78))=AE78,"",IF($K78&lt;EDATE(AE78,$E78),$K78,EDATE(AE78,$E78))),""))),"")</f>
        <v/>
      </c>
      <c r="AG78" s="70" t="str">
        <f>IFERROR(IF(AND($H78=1,WORKDAY.INTL($I78,NETWORKDAYS.INTL($I78,EDATE(AF78,$E79)-1,1,[1]holiday!$A$2:$A$101),1,[1]holiday!$A$2:$A$101)=$K78),"",IF(AND(IFERROR(IF(IF($K78&lt;EDATE(AF78,$E78),$K78,EDATE(AF78,$E78))=AF78,"",IF($K78&lt;EDATE(AF78,$E78),$K78,EDATE(AF78,$E78))),"")=$K78,$H78=1),"",IFERROR(IF(IF($K78&lt;EDATE(AF78,$E78),$K78,EDATE(AF78,$E78))=AF78,"",IF($K78&lt;EDATE(AF78,$E78),$K78,EDATE(AF78,$E78))),""))),"")</f>
        <v/>
      </c>
      <c r="AH78" s="70" t="str">
        <f>IFERROR(IF(AND($H78=1,WORKDAY.INTL($I78,NETWORKDAYS.INTL($I78,EDATE(AG78,$E79)-1,1,[1]holiday!$A$2:$A$101),1,[1]holiday!$A$2:$A$101)=$K78),"",IF(AND(IFERROR(IF(IF($K78&lt;EDATE(AG78,$E78),$K78,EDATE(AG78,$E78))=AG78,"",IF($K78&lt;EDATE(AG78,$E78),$K78,EDATE(AG78,$E78))),"")=$K78,$H78=1),"",IFERROR(IF(IF($K78&lt;EDATE(AG78,$E78),$K78,EDATE(AG78,$E78))=AG78,"",IF($K78&lt;EDATE(AG78,$E78),$K78,EDATE(AG78,$E78))),""))),"")</f>
        <v/>
      </c>
      <c r="AI78" s="70"/>
      <c r="AJ78" s="25" t="e">
        <f t="shared" si="41"/>
        <v>#REF!</v>
      </c>
      <c r="AK78" s="25" t="e">
        <f t="shared" si="42"/>
        <v>#REF!</v>
      </c>
      <c r="AL78" s="25" t="e">
        <f t="shared" si="43"/>
        <v>#REF!</v>
      </c>
      <c r="AM78" s="25" t="e">
        <f t="shared" si="44"/>
        <v>#REF!</v>
      </c>
      <c r="AN78" s="25" t="e">
        <f t="shared" si="45"/>
        <v>#REF!</v>
      </c>
      <c r="AO78" s="25" t="e">
        <f t="shared" si="46"/>
        <v>#REF!</v>
      </c>
      <c r="AP78" s="25" t="e">
        <f t="shared" si="47"/>
        <v>#REF!</v>
      </c>
      <c r="AQ78" s="25" t="e">
        <f t="shared" si="48"/>
        <v>#REF!</v>
      </c>
      <c r="AR78" s="25" t="e">
        <f t="shared" si="49"/>
        <v>#REF!</v>
      </c>
      <c r="AS78" s="25" t="e">
        <f t="shared" si="50"/>
        <v>#REF!</v>
      </c>
      <c r="AT78" s="25" t="e">
        <f t="shared" si="51"/>
        <v>#REF!</v>
      </c>
      <c r="AU78" s="25" t="e">
        <f t="shared" si="52"/>
        <v>#REF!</v>
      </c>
      <c r="AV78" s="25" t="e">
        <f t="shared" si="53"/>
        <v>#REF!</v>
      </c>
      <c r="AW78" s="106" t="e">
        <f t="shared" si="61"/>
        <v>#REF!</v>
      </c>
      <c r="AX78" s="107" t="e">
        <f t="shared" ca="1" si="62"/>
        <v>#REF!</v>
      </c>
      <c r="AY78" s="107" t="e">
        <f t="shared" ca="1" si="63"/>
        <v>#REF!</v>
      </c>
      <c r="AZ78" s="108" t="e">
        <f t="shared" ca="1" si="64"/>
        <v>#REF!</v>
      </c>
      <c r="BA78" s="25">
        <f t="shared" ca="1" si="58"/>
        <v>0</v>
      </c>
      <c r="BB78" s="25" t="e">
        <f t="shared" si="54"/>
        <v>#REF!</v>
      </c>
      <c r="BC78" s="25" t="e">
        <f t="shared" ca="1" si="65"/>
        <v>#REF!</v>
      </c>
      <c r="BD78" s="83" t="e">
        <f>PS!#REF!</f>
        <v>#REF!</v>
      </c>
      <c r="BE78" s="78" t="str">
        <f t="shared" ca="1" si="66"/>
        <v>Lần 0</v>
      </c>
      <c r="BF78" s="109" t="e">
        <f t="shared" ca="1" si="67"/>
        <v>#REF!</v>
      </c>
      <c r="BG78" s="109" t="e">
        <f t="shared" ca="1" si="68"/>
        <v>#REF!</v>
      </c>
      <c r="BH78" s="109" t="e">
        <f t="shared" ca="1" si="69"/>
        <v>#REF!</v>
      </c>
      <c r="BI78" s="109" t="e">
        <f t="shared" ca="1" si="70"/>
        <v>#REF!</v>
      </c>
      <c r="BJ78" s="109" t="e">
        <f t="shared" ca="1" si="71"/>
        <v>#REF!</v>
      </c>
      <c r="BK78" s="109" t="e">
        <f t="shared" ca="1" si="72"/>
        <v>#REF!</v>
      </c>
      <c r="BL78" s="109" t="e">
        <f t="shared" ca="1" si="73"/>
        <v>#REF!</v>
      </c>
      <c r="BM78" s="109" t="e">
        <f t="shared" ca="1" si="74"/>
        <v>#REF!</v>
      </c>
      <c r="BN78" s="109" t="e">
        <f t="shared" ca="1" si="75"/>
        <v>#REF!</v>
      </c>
      <c r="BO78" s="109" t="e">
        <f t="shared" ca="1" si="76"/>
        <v>#REF!</v>
      </c>
      <c r="BP78" s="109" t="e">
        <f t="shared" ca="1" si="77"/>
        <v>#REF!</v>
      </c>
      <c r="BQ78" s="109" t="e">
        <f t="shared" ca="1" si="78"/>
        <v>#REF!</v>
      </c>
      <c r="BR78" s="109" t="e">
        <f t="shared" ca="1" si="79"/>
        <v>#REF!</v>
      </c>
    </row>
    <row r="79" spans="1:70" ht="12.75" x14ac:dyDescent="0.2">
      <c r="A79" s="82" t="e">
        <f>PS!#REF!</f>
        <v>#REF!</v>
      </c>
      <c r="B79" s="83" t="e">
        <f>PS!#REF!</f>
        <v>#REF!</v>
      </c>
      <c r="C79" s="83" t="e">
        <f>PS!#REF!</f>
        <v>#REF!</v>
      </c>
      <c r="D79" s="83" t="e">
        <f>VLOOKUP(B79,CTV!$A$3:$D$1048576,4,0)</f>
        <v>#REF!</v>
      </c>
      <c r="E79" s="83" t="e">
        <f>VLOOKUP(B79,CTV!$A$3:$G$1048576,7,0)</f>
        <v>#REF!</v>
      </c>
      <c r="F79" s="83" t="e">
        <f>IF(ISNA(VLOOKUP(D79,CTV!$A$3:$H$1048576,8,0)),"",VLOOKUP(D79,CTV!$A$3:$H$1048576,8,0))</f>
        <v>#REF!</v>
      </c>
      <c r="G79" s="83" t="e">
        <f>VLOOKUP(B79,CTV!$A$3:$I$1048576,9,0)</f>
        <v>#REF!</v>
      </c>
      <c r="H79" s="83" t="e">
        <f>VLOOKUP(B79,CTV!$A$3:$J$1048576,10,0)</f>
        <v>#REF!</v>
      </c>
      <c r="I79" s="102" t="e">
        <f>PS!#REF!</f>
        <v>#REF!</v>
      </c>
      <c r="J79" s="83" t="e">
        <f>PS!#REF!</f>
        <v>#REF!</v>
      </c>
      <c r="K79" s="103" t="e">
        <f>PS!#REF!</f>
        <v>#REF!</v>
      </c>
      <c r="L79" s="83" t="e">
        <f t="shared" si="80"/>
        <v>#REF!</v>
      </c>
      <c r="M79" s="120" t="e">
        <f>PS!#REF!</f>
        <v>#REF!</v>
      </c>
      <c r="N79" s="83" t="e">
        <f>PS!#REF!</f>
        <v>#REF!</v>
      </c>
      <c r="O79" s="104" t="e">
        <f>PS!#REF!</f>
        <v>#REF!</v>
      </c>
      <c r="P79" s="104" t="e">
        <f t="shared" si="81"/>
        <v>#REF!</v>
      </c>
      <c r="Q79" s="104">
        <v>0</v>
      </c>
      <c r="R79" s="170" t="e">
        <f t="shared" si="59"/>
        <v>#REF!</v>
      </c>
      <c r="S79" s="130" t="e">
        <f>VLOOKUP(B79,CTV!$A$3:$K$1048576,11,0)</f>
        <v>#REF!</v>
      </c>
      <c r="T79" s="105" t="e">
        <f>IF(VLOOKUP(B79,CTV!$A$3:$E$1048576,5,0)-R79+S79&lt;0,0,VLOOKUP(B79,CTV!$A$3:$E$1048576,5,0)-R79+S79)</f>
        <v>#REF!</v>
      </c>
      <c r="U79" s="105" t="e">
        <f>IF(VLOOKUP(B79,CTV!$A$3:$F$1048576,6,0)-R79+S79&lt;0,0,VLOOKUP(B79,CTV!$A$3:$F$1048576,6,0)-R79+S79)</f>
        <v>#REF!</v>
      </c>
      <c r="V79" s="70" t="e">
        <f t="shared" si="60"/>
        <v>#REF!</v>
      </c>
      <c r="W79" s="70" t="str">
        <f>IFERROR(IF(AND($H79=1,WORKDAY.INTL($I79,NETWORKDAYS.INTL($I79,EDATE(V79,$E80)-1,1,[1]holiday!$A$2:$A$101),1,[1]holiday!$A$2:$A$101)=$K79),"",IF(AND(IFERROR(IF(IF($K79&lt;EDATE(V79,$E79),$K79,EDATE(V79,$E79))=V79,"",IF($K79&lt;EDATE(V79,$E79),$K79,EDATE(V79,$E79))),"")=$K79,$H79=1),"",IFERROR(IF(IF($K79&lt;EDATE(V79,$E79),$K79,EDATE(V79,$E79))=V79,"",IF($K79&lt;EDATE(V79,$E79),$K79,EDATE(V79,$E79))),""))),"")</f>
        <v/>
      </c>
      <c r="X79" s="70" t="str">
        <f>IFERROR(IF(AND($H79=1,WORKDAY.INTL($I79,NETWORKDAYS.INTL($I79,EDATE(W79,$E80)-1,1,[1]holiday!$A$2:$A$101),1,[1]holiday!$A$2:$A$101)=$K79),"",IF(AND(IFERROR(IF(IF($K79&lt;EDATE(W79,$E79),$K79,EDATE(W79,$E79))=W79,"",IF($K79&lt;EDATE(W79,$E79),$K79,EDATE(W79,$E79))),"")=$K79,$H79=1),"",IFERROR(IF(IF($K79&lt;EDATE(W79,$E79),$K79,EDATE(W79,$E79))=W79,"",IF($K79&lt;EDATE(W79,$E79),$K79,EDATE(W79,$E79))),""))),"")</f>
        <v/>
      </c>
      <c r="Y79" s="70" t="str">
        <f>IFERROR(IF(AND($H79=1,WORKDAY.INTL($I79,NETWORKDAYS.INTL($I79,EDATE(X79,$E80)-1,1,[1]holiday!$A$2:$A$101),1,[1]holiday!$A$2:$A$101)=$K79),"",IF(AND(IFERROR(IF(IF($K79&lt;EDATE(X79,$E79),$K79,EDATE(X79,$E79))=X79,"",IF($K79&lt;EDATE(X79,$E79),$K79,EDATE(X79,$E79))),"")=$K79,$H79=1),"",IFERROR(IF(IF($K79&lt;EDATE(X79,$E79),$K79,EDATE(X79,$E79))=X79,"",IF($K79&lt;EDATE(X79,$E79),$K79,EDATE(X79,$E79))),""))),"")</f>
        <v/>
      </c>
      <c r="Z79" s="70" t="str">
        <f>IFERROR(IF(AND($H79=1,WORKDAY.INTL($I79,NETWORKDAYS.INTL($I79,EDATE(Y79,$E80)-1,1,[1]holiday!$A$2:$A$101),1,[1]holiday!$A$2:$A$101)=$K79),"",IF(AND(IFERROR(IF(IF($K79&lt;EDATE(Y79,$E79),$K79,EDATE(Y79,$E79))=Y79,"",IF($K79&lt;EDATE(Y79,$E79),$K79,EDATE(Y79,$E79))),"")=$K79,$H79=1),"",IFERROR(IF(IF($K79&lt;EDATE(Y79,$E79),$K79,EDATE(Y79,$E79))=Y79,"",IF($K79&lt;EDATE(Y79,$E79),$K79,EDATE(Y79,$E79))),""))),"")</f>
        <v/>
      </c>
      <c r="AA79" s="70" t="str">
        <f>IFERROR(IF(AND($H79=1,WORKDAY.INTL($I79,NETWORKDAYS.INTL($I79,EDATE(Z79,$E80)-1,1,[1]holiday!$A$2:$A$101),1,[1]holiday!$A$2:$A$101)=$K79),"",IF(AND(IFERROR(IF(IF($K79&lt;EDATE(Z79,$E79),$K79,EDATE(Z79,$E79))=Z79,"",IF($K79&lt;EDATE(Z79,$E79),$K79,EDATE(Z79,$E79))),"")=$K79,$H79=1),"",IFERROR(IF(IF($K79&lt;EDATE(Z79,$E79),$K79,EDATE(Z79,$E79))=Z79,"",IF($K79&lt;EDATE(Z79,$E79),$K79,EDATE(Z79,$E79))),""))),"")</f>
        <v/>
      </c>
      <c r="AB79" s="70" t="str">
        <f>IFERROR(IF(AND($H79=1,WORKDAY.INTL($I79,NETWORKDAYS.INTL($I79,EDATE(AA79,$E80)-1,1,[1]holiday!$A$2:$A$101),1,[1]holiday!$A$2:$A$101)=$K79),"",IF(AND(IFERROR(IF(IF($K79&lt;EDATE(AA79,$E79),$K79,EDATE(AA79,$E79))=AA79,"",IF($K79&lt;EDATE(AA79,$E79),$K79,EDATE(AA79,$E79))),"")=$K79,$H79=1),"",IFERROR(IF(IF($K79&lt;EDATE(AA79,$E79),$K79,EDATE(AA79,$E79))=AA79,"",IF($K79&lt;EDATE(AA79,$E79),$K79,EDATE(AA79,$E79))),""))),"")</f>
        <v/>
      </c>
      <c r="AC79" s="70" t="str">
        <f>IFERROR(IF(AND($H79=1,WORKDAY.INTL($I79,NETWORKDAYS.INTL($I79,EDATE(AB79,$E80)-1,1,[1]holiday!$A$2:$A$101),1,[1]holiday!$A$2:$A$101)=$K79),"",IF(AND(IFERROR(IF(IF($K79&lt;EDATE(AB79,$E79),$K79,EDATE(AB79,$E79))=AB79,"",IF($K79&lt;EDATE(AB79,$E79),$K79,EDATE(AB79,$E79))),"")=$K79,$H79=1),"",IFERROR(IF(IF($K79&lt;EDATE(AB79,$E79),$K79,EDATE(AB79,$E79))=AB79,"",IF($K79&lt;EDATE(AB79,$E79),$K79,EDATE(AB79,$E79))),""))),"")</f>
        <v/>
      </c>
      <c r="AD79" s="70" t="str">
        <f>IFERROR(IF(AND($H79=1,WORKDAY.INTL($I79,NETWORKDAYS.INTL($I79,EDATE(AC79,$E80)-1,1,[1]holiday!$A$2:$A$101),1,[1]holiday!$A$2:$A$101)=$K79),"",IF(AND(IFERROR(IF(IF($K79&lt;EDATE(AC79,$E79),$K79,EDATE(AC79,$E79))=AC79,"",IF($K79&lt;EDATE(AC79,$E79),$K79,EDATE(AC79,$E79))),"")=$K79,$H79=1),"",IFERROR(IF(IF($K79&lt;EDATE(AC79,$E79),$K79,EDATE(AC79,$E79))=AC79,"",IF($K79&lt;EDATE(AC79,$E79),$K79,EDATE(AC79,$E79))),""))),"")</f>
        <v/>
      </c>
      <c r="AE79" s="70" t="str">
        <f>IFERROR(IF(AND($H79=1,WORKDAY.INTL($I79,NETWORKDAYS.INTL($I79,EDATE(AD79,$E80)-1,1,[1]holiday!$A$2:$A$101),1,[1]holiday!$A$2:$A$101)=$K79),"",IF(AND(IFERROR(IF(IF($K79&lt;EDATE(AD79,$E79),$K79,EDATE(AD79,$E79))=AD79,"",IF($K79&lt;EDATE(AD79,$E79),$K79,EDATE(AD79,$E79))),"")=$K79,$H79=1),"",IFERROR(IF(IF($K79&lt;EDATE(AD79,$E79),$K79,EDATE(AD79,$E79))=AD79,"",IF($K79&lt;EDATE(AD79,$E79),$K79,EDATE(AD79,$E79))),""))),"")</f>
        <v/>
      </c>
      <c r="AF79" s="70" t="str">
        <f>IFERROR(IF(AND($H79=1,WORKDAY.INTL($I79,NETWORKDAYS.INTL($I79,EDATE(AE79,$E80)-1,1,[1]holiday!$A$2:$A$101),1,[1]holiday!$A$2:$A$101)=$K79),"",IF(AND(IFERROR(IF(IF($K79&lt;EDATE(AE79,$E79),$K79,EDATE(AE79,$E79))=AE79,"",IF($K79&lt;EDATE(AE79,$E79),$K79,EDATE(AE79,$E79))),"")=$K79,$H79=1),"",IFERROR(IF(IF($K79&lt;EDATE(AE79,$E79),$K79,EDATE(AE79,$E79))=AE79,"",IF($K79&lt;EDATE(AE79,$E79),$K79,EDATE(AE79,$E79))),""))),"")</f>
        <v/>
      </c>
      <c r="AG79" s="70" t="str">
        <f>IFERROR(IF(AND($H79=1,WORKDAY.INTL($I79,NETWORKDAYS.INTL($I79,EDATE(AF79,$E80)-1,1,[1]holiday!$A$2:$A$101),1,[1]holiday!$A$2:$A$101)=$K79),"",IF(AND(IFERROR(IF(IF($K79&lt;EDATE(AF79,$E79),$K79,EDATE(AF79,$E79))=AF79,"",IF($K79&lt;EDATE(AF79,$E79),$K79,EDATE(AF79,$E79))),"")=$K79,$H79=1),"",IFERROR(IF(IF($K79&lt;EDATE(AF79,$E79),$K79,EDATE(AF79,$E79))=AF79,"",IF($K79&lt;EDATE(AF79,$E79),$K79,EDATE(AF79,$E79))),""))),"")</f>
        <v/>
      </c>
      <c r="AH79" s="70" t="str">
        <f>IFERROR(IF(AND($H79=1,WORKDAY.INTL($I79,NETWORKDAYS.INTL($I79,EDATE(AG79,$E80)-1,1,[1]holiday!$A$2:$A$101),1,[1]holiday!$A$2:$A$101)=$K79),"",IF(AND(IFERROR(IF(IF($K79&lt;EDATE(AG79,$E79),$K79,EDATE(AG79,$E79))=AG79,"",IF($K79&lt;EDATE(AG79,$E79),$K79,EDATE(AG79,$E79))),"")=$K79,$H79=1),"",IFERROR(IF(IF($K79&lt;EDATE(AG79,$E79),$K79,EDATE(AG79,$E79))=AG79,"",IF($K79&lt;EDATE(AG79,$E79),$K79,EDATE(AG79,$E79))),""))),"")</f>
        <v/>
      </c>
      <c r="AI79" s="70"/>
      <c r="AJ79" s="25" t="e">
        <f t="shared" si="41"/>
        <v>#REF!</v>
      </c>
      <c r="AK79" s="25" t="e">
        <f t="shared" si="42"/>
        <v>#REF!</v>
      </c>
      <c r="AL79" s="25" t="e">
        <f t="shared" si="43"/>
        <v>#REF!</v>
      </c>
      <c r="AM79" s="25" t="e">
        <f t="shared" si="44"/>
        <v>#REF!</v>
      </c>
      <c r="AN79" s="25" t="e">
        <f t="shared" si="45"/>
        <v>#REF!</v>
      </c>
      <c r="AO79" s="25" t="e">
        <f t="shared" si="46"/>
        <v>#REF!</v>
      </c>
      <c r="AP79" s="25" t="e">
        <f t="shared" si="47"/>
        <v>#REF!</v>
      </c>
      <c r="AQ79" s="25" t="e">
        <f t="shared" si="48"/>
        <v>#REF!</v>
      </c>
      <c r="AR79" s="25" t="e">
        <f t="shared" si="49"/>
        <v>#REF!</v>
      </c>
      <c r="AS79" s="25" t="e">
        <f t="shared" si="50"/>
        <v>#REF!</v>
      </c>
      <c r="AT79" s="25" t="e">
        <f t="shared" si="51"/>
        <v>#REF!</v>
      </c>
      <c r="AU79" s="25" t="e">
        <f t="shared" si="52"/>
        <v>#REF!</v>
      </c>
      <c r="AV79" s="25" t="e">
        <f t="shared" si="53"/>
        <v>#REF!</v>
      </c>
      <c r="AW79" s="106" t="e">
        <f t="shared" si="61"/>
        <v>#REF!</v>
      </c>
      <c r="AX79" s="107" t="e">
        <f t="shared" ca="1" si="62"/>
        <v>#REF!</v>
      </c>
      <c r="AY79" s="107" t="e">
        <f t="shared" ca="1" si="63"/>
        <v>#REF!</v>
      </c>
      <c r="AZ79" s="108" t="e">
        <f t="shared" ca="1" si="64"/>
        <v>#REF!</v>
      </c>
      <c r="BA79" s="25">
        <f t="shared" ca="1" si="58"/>
        <v>0</v>
      </c>
      <c r="BB79" s="25" t="e">
        <f t="shared" si="54"/>
        <v>#REF!</v>
      </c>
      <c r="BC79" s="25" t="e">
        <f t="shared" ca="1" si="65"/>
        <v>#REF!</v>
      </c>
      <c r="BD79" s="83" t="e">
        <f>PS!#REF!</f>
        <v>#REF!</v>
      </c>
      <c r="BE79" s="78" t="str">
        <f t="shared" ca="1" si="66"/>
        <v>Lần 0</v>
      </c>
      <c r="BF79" s="109" t="e">
        <f t="shared" ca="1" si="67"/>
        <v>#REF!</v>
      </c>
      <c r="BG79" s="109" t="e">
        <f t="shared" ca="1" si="68"/>
        <v>#REF!</v>
      </c>
      <c r="BH79" s="109" t="e">
        <f t="shared" ca="1" si="69"/>
        <v>#REF!</v>
      </c>
      <c r="BI79" s="109" t="e">
        <f t="shared" ca="1" si="70"/>
        <v>#REF!</v>
      </c>
      <c r="BJ79" s="109" t="e">
        <f t="shared" ca="1" si="71"/>
        <v>#REF!</v>
      </c>
      <c r="BK79" s="109" t="e">
        <f t="shared" ca="1" si="72"/>
        <v>#REF!</v>
      </c>
      <c r="BL79" s="109" t="e">
        <f t="shared" ca="1" si="73"/>
        <v>#REF!</v>
      </c>
      <c r="BM79" s="109" t="e">
        <f t="shared" ca="1" si="74"/>
        <v>#REF!</v>
      </c>
      <c r="BN79" s="109" t="e">
        <f t="shared" ca="1" si="75"/>
        <v>#REF!</v>
      </c>
      <c r="BO79" s="109" t="e">
        <f t="shared" ca="1" si="76"/>
        <v>#REF!</v>
      </c>
      <c r="BP79" s="109" t="e">
        <f t="shared" ca="1" si="77"/>
        <v>#REF!</v>
      </c>
      <c r="BQ79" s="109" t="e">
        <f t="shared" ca="1" si="78"/>
        <v>#REF!</v>
      </c>
      <c r="BR79" s="109" t="e">
        <f t="shared" ca="1" si="79"/>
        <v>#REF!</v>
      </c>
    </row>
    <row r="80" spans="1:70" ht="12.75" x14ac:dyDescent="0.2">
      <c r="A80" s="82" t="e">
        <f>PS!#REF!</f>
        <v>#REF!</v>
      </c>
      <c r="B80" s="83" t="e">
        <f>PS!#REF!</f>
        <v>#REF!</v>
      </c>
      <c r="C80" s="83" t="e">
        <f>PS!#REF!</f>
        <v>#REF!</v>
      </c>
      <c r="D80" s="83" t="e">
        <f>VLOOKUP(B80,CTV!$A$3:$D$1048576,4,0)</f>
        <v>#REF!</v>
      </c>
      <c r="E80" s="83" t="e">
        <f>VLOOKUP(B80,CTV!$A$3:$G$1048576,7,0)</f>
        <v>#REF!</v>
      </c>
      <c r="F80" s="83" t="e">
        <f>IF(ISNA(VLOOKUP(D80,CTV!$A$3:$H$1048576,8,0)),"",VLOOKUP(D80,CTV!$A$3:$H$1048576,8,0))</f>
        <v>#REF!</v>
      </c>
      <c r="G80" s="83" t="e">
        <f>VLOOKUP(B80,CTV!$A$3:$I$1048576,9,0)</f>
        <v>#REF!</v>
      </c>
      <c r="H80" s="83" t="e">
        <f>VLOOKUP(B80,CTV!$A$3:$J$1048576,10,0)</f>
        <v>#REF!</v>
      </c>
      <c r="I80" s="102" t="e">
        <f>PS!#REF!</f>
        <v>#REF!</v>
      </c>
      <c r="J80" s="83" t="e">
        <f>PS!#REF!</f>
        <v>#REF!</v>
      </c>
      <c r="K80" s="103" t="e">
        <f>PS!#REF!</f>
        <v>#REF!</v>
      </c>
      <c r="L80" s="83" t="e">
        <f t="shared" si="80"/>
        <v>#REF!</v>
      </c>
      <c r="M80" s="120" t="e">
        <f>PS!#REF!</f>
        <v>#REF!</v>
      </c>
      <c r="N80" s="83" t="e">
        <f>PS!#REF!</f>
        <v>#REF!</v>
      </c>
      <c r="O80" s="104" t="e">
        <f>PS!#REF!</f>
        <v>#REF!</v>
      </c>
      <c r="P80" s="104" t="e">
        <f t="shared" si="81"/>
        <v>#REF!</v>
      </c>
      <c r="Q80" s="104">
        <v>0</v>
      </c>
      <c r="R80" s="170" t="e">
        <f t="shared" si="59"/>
        <v>#REF!</v>
      </c>
      <c r="S80" s="130" t="e">
        <f>VLOOKUP(B80,CTV!$A$3:$K$1048576,11,0)</f>
        <v>#REF!</v>
      </c>
      <c r="T80" s="105" t="e">
        <f>IF(VLOOKUP(B80,CTV!$A$3:$E$1048576,5,0)-R80+S80&lt;0,0,VLOOKUP(B80,CTV!$A$3:$E$1048576,5,0)-R80+S80)</f>
        <v>#REF!</v>
      </c>
      <c r="U80" s="105" t="e">
        <f>IF(VLOOKUP(B80,CTV!$A$3:$F$1048576,6,0)-R80+S80&lt;0,0,VLOOKUP(B80,CTV!$A$3:$F$1048576,6,0)-R80+S80)</f>
        <v>#REF!</v>
      </c>
      <c r="V80" s="70" t="e">
        <f t="shared" si="60"/>
        <v>#REF!</v>
      </c>
      <c r="W80" s="70" t="str">
        <f>IFERROR(IF(AND($H80=1,WORKDAY.INTL($I80,NETWORKDAYS.INTL($I80,EDATE(V80,$E81)-1,1,[1]holiday!$A$2:$A$101),1,[1]holiday!$A$2:$A$101)=$K80),"",IF(AND(IFERROR(IF(IF($K80&lt;EDATE(V80,$E80),$K80,EDATE(V80,$E80))=V80,"",IF($K80&lt;EDATE(V80,$E80),$K80,EDATE(V80,$E80))),"")=$K80,$H80=1),"",IFERROR(IF(IF($K80&lt;EDATE(V80,$E80),$K80,EDATE(V80,$E80))=V80,"",IF($K80&lt;EDATE(V80,$E80),$K80,EDATE(V80,$E80))),""))),"")</f>
        <v/>
      </c>
      <c r="X80" s="70" t="str">
        <f>IFERROR(IF(AND($H80=1,WORKDAY.INTL($I80,NETWORKDAYS.INTL($I80,EDATE(W80,$E81)-1,1,[1]holiday!$A$2:$A$101),1,[1]holiday!$A$2:$A$101)=$K80),"",IF(AND(IFERROR(IF(IF($K80&lt;EDATE(W80,$E80),$K80,EDATE(W80,$E80))=W80,"",IF($K80&lt;EDATE(W80,$E80),$K80,EDATE(W80,$E80))),"")=$K80,$H80=1),"",IFERROR(IF(IF($K80&lt;EDATE(W80,$E80),$K80,EDATE(W80,$E80))=W80,"",IF($K80&lt;EDATE(W80,$E80),$K80,EDATE(W80,$E80))),""))),"")</f>
        <v/>
      </c>
      <c r="Y80" s="70" t="str">
        <f>IFERROR(IF(AND($H80=1,WORKDAY.INTL($I80,NETWORKDAYS.INTL($I80,EDATE(X80,$E81)-1,1,[1]holiday!$A$2:$A$101),1,[1]holiday!$A$2:$A$101)=$K80),"",IF(AND(IFERROR(IF(IF($K80&lt;EDATE(X80,$E80),$K80,EDATE(X80,$E80))=X80,"",IF($K80&lt;EDATE(X80,$E80),$K80,EDATE(X80,$E80))),"")=$K80,$H80=1),"",IFERROR(IF(IF($K80&lt;EDATE(X80,$E80),$K80,EDATE(X80,$E80))=X80,"",IF($K80&lt;EDATE(X80,$E80),$K80,EDATE(X80,$E80))),""))),"")</f>
        <v/>
      </c>
      <c r="Z80" s="70" t="str">
        <f>IFERROR(IF(AND($H80=1,WORKDAY.INTL($I80,NETWORKDAYS.INTL($I80,EDATE(Y80,$E81)-1,1,[1]holiday!$A$2:$A$101),1,[1]holiday!$A$2:$A$101)=$K80),"",IF(AND(IFERROR(IF(IF($K80&lt;EDATE(Y80,$E80),$K80,EDATE(Y80,$E80))=Y80,"",IF($K80&lt;EDATE(Y80,$E80),$K80,EDATE(Y80,$E80))),"")=$K80,$H80=1),"",IFERROR(IF(IF($K80&lt;EDATE(Y80,$E80),$K80,EDATE(Y80,$E80))=Y80,"",IF($K80&lt;EDATE(Y80,$E80),$K80,EDATE(Y80,$E80))),""))),"")</f>
        <v/>
      </c>
      <c r="AA80" s="70" t="str">
        <f>IFERROR(IF(AND($H80=1,WORKDAY.INTL($I80,NETWORKDAYS.INTL($I80,EDATE(Z80,$E81)-1,1,[1]holiday!$A$2:$A$101),1,[1]holiday!$A$2:$A$101)=$K80),"",IF(AND(IFERROR(IF(IF($K80&lt;EDATE(Z80,$E80),$K80,EDATE(Z80,$E80))=Z80,"",IF($K80&lt;EDATE(Z80,$E80),$K80,EDATE(Z80,$E80))),"")=$K80,$H80=1),"",IFERROR(IF(IF($K80&lt;EDATE(Z80,$E80),$K80,EDATE(Z80,$E80))=Z80,"",IF($K80&lt;EDATE(Z80,$E80),$K80,EDATE(Z80,$E80))),""))),"")</f>
        <v/>
      </c>
      <c r="AB80" s="70" t="str">
        <f>IFERROR(IF(AND($H80=1,WORKDAY.INTL($I80,NETWORKDAYS.INTL($I80,EDATE(AA80,$E81)-1,1,[1]holiday!$A$2:$A$101),1,[1]holiday!$A$2:$A$101)=$K80),"",IF(AND(IFERROR(IF(IF($K80&lt;EDATE(AA80,$E80),$K80,EDATE(AA80,$E80))=AA80,"",IF($K80&lt;EDATE(AA80,$E80),$K80,EDATE(AA80,$E80))),"")=$K80,$H80=1),"",IFERROR(IF(IF($K80&lt;EDATE(AA80,$E80),$K80,EDATE(AA80,$E80))=AA80,"",IF($K80&lt;EDATE(AA80,$E80),$K80,EDATE(AA80,$E80))),""))),"")</f>
        <v/>
      </c>
      <c r="AC80" s="70" t="str">
        <f>IFERROR(IF(AND($H80=1,WORKDAY.INTL($I80,NETWORKDAYS.INTL($I80,EDATE(AB80,$E81)-1,1,[1]holiday!$A$2:$A$101),1,[1]holiday!$A$2:$A$101)=$K80),"",IF(AND(IFERROR(IF(IF($K80&lt;EDATE(AB80,$E80),$K80,EDATE(AB80,$E80))=AB80,"",IF($K80&lt;EDATE(AB80,$E80),$K80,EDATE(AB80,$E80))),"")=$K80,$H80=1),"",IFERROR(IF(IF($K80&lt;EDATE(AB80,$E80),$K80,EDATE(AB80,$E80))=AB80,"",IF($K80&lt;EDATE(AB80,$E80),$K80,EDATE(AB80,$E80))),""))),"")</f>
        <v/>
      </c>
      <c r="AD80" s="70" t="str">
        <f>IFERROR(IF(AND($H80=1,WORKDAY.INTL($I80,NETWORKDAYS.INTL($I80,EDATE(AC80,$E81)-1,1,[1]holiday!$A$2:$A$101),1,[1]holiday!$A$2:$A$101)=$K80),"",IF(AND(IFERROR(IF(IF($K80&lt;EDATE(AC80,$E80),$K80,EDATE(AC80,$E80))=AC80,"",IF($K80&lt;EDATE(AC80,$E80),$K80,EDATE(AC80,$E80))),"")=$K80,$H80=1),"",IFERROR(IF(IF($K80&lt;EDATE(AC80,$E80),$K80,EDATE(AC80,$E80))=AC80,"",IF($K80&lt;EDATE(AC80,$E80),$K80,EDATE(AC80,$E80))),""))),"")</f>
        <v/>
      </c>
      <c r="AE80" s="70" t="str">
        <f>IFERROR(IF(AND($H80=1,WORKDAY.INTL($I80,NETWORKDAYS.INTL($I80,EDATE(AD80,$E81)-1,1,[1]holiday!$A$2:$A$101),1,[1]holiday!$A$2:$A$101)=$K80),"",IF(AND(IFERROR(IF(IF($K80&lt;EDATE(AD80,$E80),$K80,EDATE(AD80,$E80))=AD80,"",IF($K80&lt;EDATE(AD80,$E80),$K80,EDATE(AD80,$E80))),"")=$K80,$H80=1),"",IFERROR(IF(IF($K80&lt;EDATE(AD80,$E80),$K80,EDATE(AD80,$E80))=AD80,"",IF($K80&lt;EDATE(AD80,$E80),$K80,EDATE(AD80,$E80))),""))),"")</f>
        <v/>
      </c>
      <c r="AF80" s="70" t="str">
        <f>IFERROR(IF(AND($H80=1,WORKDAY.INTL($I80,NETWORKDAYS.INTL($I80,EDATE(AE80,$E81)-1,1,[1]holiday!$A$2:$A$101),1,[1]holiday!$A$2:$A$101)=$K80),"",IF(AND(IFERROR(IF(IF($K80&lt;EDATE(AE80,$E80),$K80,EDATE(AE80,$E80))=AE80,"",IF($K80&lt;EDATE(AE80,$E80),$K80,EDATE(AE80,$E80))),"")=$K80,$H80=1),"",IFERROR(IF(IF($K80&lt;EDATE(AE80,$E80),$K80,EDATE(AE80,$E80))=AE80,"",IF($K80&lt;EDATE(AE80,$E80),$K80,EDATE(AE80,$E80))),""))),"")</f>
        <v/>
      </c>
      <c r="AG80" s="70" t="str">
        <f>IFERROR(IF(AND($H80=1,WORKDAY.INTL($I80,NETWORKDAYS.INTL($I80,EDATE(AF80,$E81)-1,1,[1]holiday!$A$2:$A$101),1,[1]holiday!$A$2:$A$101)=$K80),"",IF(AND(IFERROR(IF(IF($K80&lt;EDATE(AF80,$E80),$K80,EDATE(AF80,$E80))=AF80,"",IF($K80&lt;EDATE(AF80,$E80),$K80,EDATE(AF80,$E80))),"")=$K80,$H80=1),"",IFERROR(IF(IF($K80&lt;EDATE(AF80,$E80),$K80,EDATE(AF80,$E80))=AF80,"",IF($K80&lt;EDATE(AF80,$E80),$K80,EDATE(AF80,$E80))),""))),"")</f>
        <v/>
      </c>
      <c r="AH80" s="70" t="str">
        <f>IFERROR(IF(AND($H80=1,WORKDAY.INTL($I80,NETWORKDAYS.INTL($I80,EDATE(AG80,$E81)-1,1,[1]holiday!$A$2:$A$101),1,[1]holiday!$A$2:$A$101)=$K80),"",IF(AND(IFERROR(IF(IF($K80&lt;EDATE(AG80,$E80),$K80,EDATE(AG80,$E80))=AG80,"",IF($K80&lt;EDATE(AG80,$E80),$K80,EDATE(AG80,$E80))),"")=$K80,$H80=1),"",IFERROR(IF(IF($K80&lt;EDATE(AG80,$E80),$K80,EDATE(AG80,$E80))=AG80,"",IF($K80&lt;EDATE(AG80,$E80),$K80,EDATE(AG80,$E80))),""))),"")</f>
        <v/>
      </c>
      <c r="AI80" s="70"/>
      <c r="AJ80" s="25" t="e">
        <f t="shared" si="41"/>
        <v>#REF!</v>
      </c>
      <c r="AK80" s="25" t="e">
        <f t="shared" si="42"/>
        <v>#REF!</v>
      </c>
      <c r="AL80" s="25" t="e">
        <f t="shared" si="43"/>
        <v>#REF!</v>
      </c>
      <c r="AM80" s="25" t="e">
        <f t="shared" si="44"/>
        <v>#REF!</v>
      </c>
      <c r="AN80" s="25" t="e">
        <f t="shared" si="45"/>
        <v>#REF!</v>
      </c>
      <c r="AO80" s="25" t="e">
        <f t="shared" si="46"/>
        <v>#REF!</v>
      </c>
      <c r="AP80" s="25" t="e">
        <f t="shared" si="47"/>
        <v>#REF!</v>
      </c>
      <c r="AQ80" s="25" t="e">
        <f t="shared" si="48"/>
        <v>#REF!</v>
      </c>
      <c r="AR80" s="25" t="e">
        <f t="shared" si="49"/>
        <v>#REF!</v>
      </c>
      <c r="AS80" s="25" t="e">
        <f t="shared" si="50"/>
        <v>#REF!</v>
      </c>
      <c r="AT80" s="25" t="e">
        <f t="shared" si="51"/>
        <v>#REF!</v>
      </c>
      <c r="AU80" s="25" t="e">
        <f t="shared" si="52"/>
        <v>#REF!</v>
      </c>
      <c r="AV80" s="25" t="e">
        <f t="shared" si="53"/>
        <v>#REF!</v>
      </c>
      <c r="AW80" s="106" t="e">
        <f t="shared" si="61"/>
        <v>#REF!</v>
      </c>
      <c r="AX80" s="107" t="e">
        <f t="shared" ca="1" si="62"/>
        <v>#REF!</v>
      </c>
      <c r="AY80" s="107" t="e">
        <f t="shared" ca="1" si="63"/>
        <v>#REF!</v>
      </c>
      <c r="AZ80" s="108" t="e">
        <f t="shared" ca="1" si="64"/>
        <v>#REF!</v>
      </c>
      <c r="BA80" s="25">
        <f t="shared" ca="1" si="58"/>
        <v>0</v>
      </c>
      <c r="BB80" s="25" t="e">
        <f t="shared" si="54"/>
        <v>#REF!</v>
      </c>
      <c r="BC80" s="25" t="e">
        <f t="shared" ca="1" si="65"/>
        <v>#REF!</v>
      </c>
      <c r="BD80" s="83" t="e">
        <f>PS!#REF!</f>
        <v>#REF!</v>
      </c>
      <c r="BE80" s="78" t="str">
        <f t="shared" ca="1" si="66"/>
        <v>Lần 0</v>
      </c>
      <c r="BF80" s="109" t="e">
        <f t="shared" ca="1" si="67"/>
        <v>#REF!</v>
      </c>
      <c r="BG80" s="109" t="e">
        <f t="shared" ca="1" si="68"/>
        <v>#REF!</v>
      </c>
      <c r="BH80" s="109" t="e">
        <f t="shared" ca="1" si="69"/>
        <v>#REF!</v>
      </c>
      <c r="BI80" s="109" t="e">
        <f t="shared" ca="1" si="70"/>
        <v>#REF!</v>
      </c>
      <c r="BJ80" s="109" t="e">
        <f t="shared" ca="1" si="71"/>
        <v>#REF!</v>
      </c>
      <c r="BK80" s="109" t="e">
        <f t="shared" ca="1" si="72"/>
        <v>#REF!</v>
      </c>
      <c r="BL80" s="109" t="e">
        <f t="shared" ca="1" si="73"/>
        <v>#REF!</v>
      </c>
      <c r="BM80" s="109" t="e">
        <f t="shared" ca="1" si="74"/>
        <v>#REF!</v>
      </c>
      <c r="BN80" s="109" t="e">
        <f t="shared" ca="1" si="75"/>
        <v>#REF!</v>
      </c>
      <c r="BO80" s="109" t="e">
        <f t="shared" ca="1" si="76"/>
        <v>#REF!</v>
      </c>
      <c r="BP80" s="109" t="e">
        <f t="shared" ca="1" si="77"/>
        <v>#REF!</v>
      </c>
      <c r="BQ80" s="109" t="e">
        <f t="shared" ca="1" si="78"/>
        <v>#REF!</v>
      </c>
      <c r="BR80" s="109" t="e">
        <f t="shared" ca="1" si="79"/>
        <v>#REF!</v>
      </c>
    </row>
    <row r="81" spans="1:70" ht="12.75" x14ac:dyDescent="0.2">
      <c r="A81" s="82" t="e">
        <f>PS!#REF!</f>
        <v>#REF!</v>
      </c>
      <c r="B81" s="83" t="e">
        <f>PS!#REF!</f>
        <v>#REF!</v>
      </c>
      <c r="C81" s="83" t="e">
        <f>PS!#REF!</f>
        <v>#REF!</v>
      </c>
      <c r="D81" s="83" t="e">
        <f>VLOOKUP(B81,CTV!$A$3:$D$1048576,4,0)</f>
        <v>#REF!</v>
      </c>
      <c r="E81" s="83" t="e">
        <f>VLOOKUP(B81,CTV!$A$3:$G$1048576,7,0)</f>
        <v>#REF!</v>
      </c>
      <c r="F81" s="83" t="e">
        <f>IF(ISNA(VLOOKUP(D81,CTV!$A$3:$H$1048576,8,0)),"",VLOOKUP(D81,CTV!$A$3:$H$1048576,8,0))</f>
        <v>#REF!</v>
      </c>
      <c r="G81" s="83" t="e">
        <f>VLOOKUP(B81,CTV!$A$3:$I$1048576,9,0)</f>
        <v>#REF!</v>
      </c>
      <c r="H81" s="83" t="e">
        <f>VLOOKUP(B81,CTV!$A$3:$J$1048576,10,0)</f>
        <v>#REF!</v>
      </c>
      <c r="I81" s="102" t="e">
        <f>PS!#REF!</f>
        <v>#REF!</v>
      </c>
      <c r="J81" s="83" t="e">
        <f>PS!#REF!</f>
        <v>#REF!</v>
      </c>
      <c r="K81" s="103" t="e">
        <f>PS!#REF!</f>
        <v>#REF!</v>
      </c>
      <c r="L81" s="83" t="e">
        <f t="shared" si="80"/>
        <v>#REF!</v>
      </c>
      <c r="M81" s="120" t="e">
        <f>PS!#REF!</f>
        <v>#REF!</v>
      </c>
      <c r="N81" s="83" t="e">
        <f>PS!#REF!</f>
        <v>#REF!</v>
      </c>
      <c r="O81" s="104" t="e">
        <f>PS!#REF!</f>
        <v>#REF!</v>
      </c>
      <c r="P81" s="104" t="e">
        <f t="shared" si="81"/>
        <v>#REF!</v>
      </c>
      <c r="Q81" s="104">
        <v>0</v>
      </c>
      <c r="R81" s="170" t="e">
        <f t="shared" si="59"/>
        <v>#REF!</v>
      </c>
      <c r="S81" s="130" t="e">
        <f>VLOOKUP(B81,CTV!$A$3:$K$1048576,11,0)</f>
        <v>#REF!</v>
      </c>
      <c r="T81" s="105" t="e">
        <f>IF(VLOOKUP(B81,CTV!$A$3:$E$1048576,5,0)-R81+S81&lt;0,0,VLOOKUP(B81,CTV!$A$3:$E$1048576,5,0)-R81+S81)</f>
        <v>#REF!</v>
      </c>
      <c r="U81" s="105" t="e">
        <f>IF(VLOOKUP(B81,CTV!$A$3:$F$1048576,6,0)-R81+S81&lt;0,0,VLOOKUP(B81,CTV!$A$3:$F$1048576,6,0)-R81+S81)</f>
        <v>#REF!</v>
      </c>
      <c r="V81" s="70" t="e">
        <f t="shared" si="60"/>
        <v>#REF!</v>
      </c>
      <c r="W81" s="70" t="str">
        <f>IFERROR(IF(AND($H81=1,WORKDAY.INTL($I81,NETWORKDAYS.INTL($I81,EDATE(V81,$E82)-1,1,[1]holiday!$A$2:$A$101),1,[1]holiday!$A$2:$A$101)=$K81),"",IF(AND(IFERROR(IF(IF($K81&lt;EDATE(V81,$E81),$K81,EDATE(V81,$E81))=V81,"",IF($K81&lt;EDATE(V81,$E81),$K81,EDATE(V81,$E81))),"")=$K81,$H81=1),"",IFERROR(IF(IF($K81&lt;EDATE(V81,$E81),$K81,EDATE(V81,$E81))=V81,"",IF($K81&lt;EDATE(V81,$E81),$K81,EDATE(V81,$E81))),""))),"")</f>
        <v/>
      </c>
      <c r="X81" s="70" t="str">
        <f>IFERROR(IF(AND($H81=1,WORKDAY.INTL($I81,NETWORKDAYS.INTL($I81,EDATE(W81,$E82)-1,1,[1]holiday!$A$2:$A$101),1,[1]holiday!$A$2:$A$101)=$K81),"",IF(AND(IFERROR(IF(IF($K81&lt;EDATE(W81,$E81),$K81,EDATE(W81,$E81))=W81,"",IF($K81&lt;EDATE(W81,$E81),$K81,EDATE(W81,$E81))),"")=$K81,$H81=1),"",IFERROR(IF(IF($K81&lt;EDATE(W81,$E81),$K81,EDATE(W81,$E81))=W81,"",IF($K81&lt;EDATE(W81,$E81),$K81,EDATE(W81,$E81))),""))),"")</f>
        <v/>
      </c>
      <c r="Y81" s="70" t="str">
        <f>IFERROR(IF(AND($H81=1,WORKDAY.INTL($I81,NETWORKDAYS.INTL($I81,EDATE(X81,$E82)-1,1,[1]holiday!$A$2:$A$101),1,[1]holiday!$A$2:$A$101)=$K81),"",IF(AND(IFERROR(IF(IF($K81&lt;EDATE(X81,$E81),$K81,EDATE(X81,$E81))=X81,"",IF($K81&lt;EDATE(X81,$E81),$K81,EDATE(X81,$E81))),"")=$K81,$H81=1),"",IFERROR(IF(IF($K81&lt;EDATE(X81,$E81),$K81,EDATE(X81,$E81))=X81,"",IF($K81&lt;EDATE(X81,$E81),$K81,EDATE(X81,$E81))),""))),"")</f>
        <v/>
      </c>
      <c r="Z81" s="70" t="str">
        <f>IFERROR(IF(AND($H81=1,WORKDAY.INTL($I81,NETWORKDAYS.INTL($I81,EDATE(Y81,$E82)-1,1,[1]holiday!$A$2:$A$101),1,[1]holiday!$A$2:$A$101)=$K81),"",IF(AND(IFERROR(IF(IF($K81&lt;EDATE(Y81,$E81),$K81,EDATE(Y81,$E81))=Y81,"",IF($K81&lt;EDATE(Y81,$E81),$K81,EDATE(Y81,$E81))),"")=$K81,$H81=1),"",IFERROR(IF(IF($K81&lt;EDATE(Y81,$E81),$K81,EDATE(Y81,$E81))=Y81,"",IF($K81&lt;EDATE(Y81,$E81),$K81,EDATE(Y81,$E81))),""))),"")</f>
        <v/>
      </c>
      <c r="AA81" s="70" t="str">
        <f>IFERROR(IF(AND($H81=1,WORKDAY.INTL($I81,NETWORKDAYS.INTL($I81,EDATE(Z81,$E82)-1,1,[1]holiday!$A$2:$A$101),1,[1]holiday!$A$2:$A$101)=$K81),"",IF(AND(IFERROR(IF(IF($K81&lt;EDATE(Z81,$E81),$K81,EDATE(Z81,$E81))=Z81,"",IF($K81&lt;EDATE(Z81,$E81),$K81,EDATE(Z81,$E81))),"")=$K81,$H81=1),"",IFERROR(IF(IF($K81&lt;EDATE(Z81,$E81),$K81,EDATE(Z81,$E81))=Z81,"",IF($K81&lt;EDATE(Z81,$E81),$K81,EDATE(Z81,$E81))),""))),"")</f>
        <v/>
      </c>
      <c r="AB81" s="70" t="str">
        <f>IFERROR(IF(AND($H81=1,WORKDAY.INTL($I81,NETWORKDAYS.INTL($I81,EDATE(AA81,$E82)-1,1,[1]holiday!$A$2:$A$101),1,[1]holiday!$A$2:$A$101)=$K81),"",IF(AND(IFERROR(IF(IF($K81&lt;EDATE(AA81,$E81),$K81,EDATE(AA81,$E81))=AA81,"",IF($K81&lt;EDATE(AA81,$E81),$K81,EDATE(AA81,$E81))),"")=$K81,$H81=1),"",IFERROR(IF(IF($K81&lt;EDATE(AA81,$E81),$K81,EDATE(AA81,$E81))=AA81,"",IF($K81&lt;EDATE(AA81,$E81),$K81,EDATE(AA81,$E81))),""))),"")</f>
        <v/>
      </c>
      <c r="AC81" s="70" t="str">
        <f>IFERROR(IF(AND($H81=1,WORKDAY.INTL($I81,NETWORKDAYS.INTL($I81,EDATE(AB81,$E82)-1,1,[1]holiday!$A$2:$A$101),1,[1]holiday!$A$2:$A$101)=$K81),"",IF(AND(IFERROR(IF(IF($K81&lt;EDATE(AB81,$E81),$K81,EDATE(AB81,$E81))=AB81,"",IF($K81&lt;EDATE(AB81,$E81),$K81,EDATE(AB81,$E81))),"")=$K81,$H81=1),"",IFERROR(IF(IF($K81&lt;EDATE(AB81,$E81),$K81,EDATE(AB81,$E81))=AB81,"",IF($K81&lt;EDATE(AB81,$E81),$K81,EDATE(AB81,$E81))),""))),"")</f>
        <v/>
      </c>
      <c r="AD81" s="70" t="str">
        <f>IFERROR(IF(AND($H81=1,WORKDAY.INTL($I81,NETWORKDAYS.INTL($I81,EDATE(AC81,$E82)-1,1,[1]holiday!$A$2:$A$101),1,[1]holiday!$A$2:$A$101)=$K81),"",IF(AND(IFERROR(IF(IF($K81&lt;EDATE(AC81,$E81),$K81,EDATE(AC81,$E81))=AC81,"",IF($K81&lt;EDATE(AC81,$E81),$K81,EDATE(AC81,$E81))),"")=$K81,$H81=1),"",IFERROR(IF(IF($K81&lt;EDATE(AC81,$E81),$K81,EDATE(AC81,$E81))=AC81,"",IF($K81&lt;EDATE(AC81,$E81),$K81,EDATE(AC81,$E81))),""))),"")</f>
        <v/>
      </c>
      <c r="AE81" s="70" t="str">
        <f>IFERROR(IF(AND($H81=1,WORKDAY.INTL($I81,NETWORKDAYS.INTL($I81,EDATE(AD81,$E82)-1,1,[1]holiday!$A$2:$A$101),1,[1]holiday!$A$2:$A$101)=$K81),"",IF(AND(IFERROR(IF(IF($K81&lt;EDATE(AD81,$E81),$K81,EDATE(AD81,$E81))=AD81,"",IF($K81&lt;EDATE(AD81,$E81),$K81,EDATE(AD81,$E81))),"")=$K81,$H81=1),"",IFERROR(IF(IF($K81&lt;EDATE(AD81,$E81),$K81,EDATE(AD81,$E81))=AD81,"",IF($K81&lt;EDATE(AD81,$E81),$K81,EDATE(AD81,$E81))),""))),"")</f>
        <v/>
      </c>
      <c r="AF81" s="70" t="str">
        <f>IFERROR(IF(AND($H81=1,WORKDAY.INTL($I81,NETWORKDAYS.INTL($I81,EDATE(AE81,$E82)-1,1,[1]holiday!$A$2:$A$101),1,[1]holiday!$A$2:$A$101)=$K81),"",IF(AND(IFERROR(IF(IF($K81&lt;EDATE(AE81,$E81),$K81,EDATE(AE81,$E81))=AE81,"",IF($K81&lt;EDATE(AE81,$E81),$K81,EDATE(AE81,$E81))),"")=$K81,$H81=1),"",IFERROR(IF(IF($K81&lt;EDATE(AE81,$E81),$K81,EDATE(AE81,$E81))=AE81,"",IF($K81&lt;EDATE(AE81,$E81),$K81,EDATE(AE81,$E81))),""))),"")</f>
        <v/>
      </c>
      <c r="AG81" s="70" t="str">
        <f>IFERROR(IF(AND($H81=1,WORKDAY.INTL($I81,NETWORKDAYS.INTL($I81,EDATE(AF81,$E82)-1,1,[1]holiday!$A$2:$A$101),1,[1]holiday!$A$2:$A$101)=$K81),"",IF(AND(IFERROR(IF(IF($K81&lt;EDATE(AF81,$E81),$K81,EDATE(AF81,$E81))=AF81,"",IF($K81&lt;EDATE(AF81,$E81),$K81,EDATE(AF81,$E81))),"")=$K81,$H81=1),"",IFERROR(IF(IF($K81&lt;EDATE(AF81,$E81),$K81,EDATE(AF81,$E81))=AF81,"",IF($K81&lt;EDATE(AF81,$E81),$K81,EDATE(AF81,$E81))),""))),"")</f>
        <v/>
      </c>
      <c r="AH81" s="70" t="str">
        <f>IFERROR(IF(AND($H81=1,WORKDAY.INTL($I81,NETWORKDAYS.INTL($I81,EDATE(AG81,$E82)-1,1,[1]holiday!$A$2:$A$101),1,[1]holiday!$A$2:$A$101)=$K81),"",IF(AND(IFERROR(IF(IF($K81&lt;EDATE(AG81,$E81),$K81,EDATE(AG81,$E81))=AG81,"",IF($K81&lt;EDATE(AG81,$E81),$K81,EDATE(AG81,$E81))),"")=$K81,$H81=1),"",IFERROR(IF(IF($K81&lt;EDATE(AG81,$E81),$K81,EDATE(AG81,$E81))=AG81,"",IF($K81&lt;EDATE(AG81,$E81),$K81,EDATE(AG81,$E81))),""))),"")</f>
        <v/>
      </c>
      <c r="AI81" s="70"/>
      <c r="AJ81" s="25" t="e">
        <f t="shared" si="41"/>
        <v>#REF!</v>
      </c>
      <c r="AK81" s="25" t="e">
        <f t="shared" si="42"/>
        <v>#REF!</v>
      </c>
      <c r="AL81" s="25" t="e">
        <f t="shared" si="43"/>
        <v>#REF!</v>
      </c>
      <c r="AM81" s="25" t="e">
        <f t="shared" si="44"/>
        <v>#REF!</v>
      </c>
      <c r="AN81" s="25" t="e">
        <f t="shared" si="45"/>
        <v>#REF!</v>
      </c>
      <c r="AO81" s="25" t="e">
        <f t="shared" si="46"/>
        <v>#REF!</v>
      </c>
      <c r="AP81" s="25" t="e">
        <f t="shared" si="47"/>
        <v>#REF!</v>
      </c>
      <c r="AQ81" s="25" t="e">
        <f t="shared" si="48"/>
        <v>#REF!</v>
      </c>
      <c r="AR81" s="25" t="e">
        <f t="shared" si="49"/>
        <v>#REF!</v>
      </c>
      <c r="AS81" s="25" t="e">
        <f t="shared" si="50"/>
        <v>#REF!</v>
      </c>
      <c r="AT81" s="25" t="e">
        <f t="shared" si="51"/>
        <v>#REF!</v>
      </c>
      <c r="AU81" s="25" t="e">
        <f t="shared" si="52"/>
        <v>#REF!</v>
      </c>
      <c r="AV81" s="25" t="e">
        <f t="shared" si="53"/>
        <v>#REF!</v>
      </c>
      <c r="AW81" s="106" t="e">
        <f t="shared" si="61"/>
        <v>#REF!</v>
      </c>
      <c r="AX81" s="107" t="e">
        <f t="shared" ca="1" si="62"/>
        <v>#REF!</v>
      </c>
      <c r="AY81" s="107" t="e">
        <f t="shared" ca="1" si="63"/>
        <v>#REF!</v>
      </c>
      <c r="AZ81" s="108" t="e">
        <f t="shared" ca="1" si="64"/>
        <v>#REF!</v>
      </c>
      <c r="BA81" s="25">
        <f t="shared" ca="1" si="58"/>
        <v>0</v>
      </c>
      <c r="BB81" s="25" t="e">
        <f t="shared" si="54"/>
        <v>#REF!</v>
      </c>
      <c r="BC81" s="25" t="e">
        <f t="shared" ca="1" si="65"/>
        <v>#REF!</v>
      </c>
      <c r="BD81" s="83" t="e">
        <f>PS!#REF!</f>
        <v>#REF!</v>
      </c>
      <c r="BE81" s="78" t="str">
        <f t="shared" ca="1" si="66"/>
        <v>Lần 0</v>
      </c>
      <c r="BF81" s="109" t="e">
        <f t="shared" ca="1" si="67"/>
        <v>#REF!</v>
      </c>
      <c r="BG81" s="109" t="e">
        <f t="shared" ca="1" si="68"/>
        <v>#REF!</v>
      </c>
      <c r="BH81" s="109" t="e">
        <f t="shared" ca="1" si="69"/>
        <v>#REF!</v>
      </c>
      <c r="BI81" s="109" t="e">
        <f t="shared" ca="1" si="70"/>
        <v>#REF!</v>
      </c>
      <c r="BJ81" s="109" t="e">
        <f t="shared" ca="1" si="71"/>
        <v>#REF!</v>
      </c>
      <c r="BK81" s="109" t="e">
        <f t="shared" ca="1" si="72"/>
        <v>#REF!</v>
      </c>
      <c r="BL81" s="109" t="e">
        <f t="shared" ca="1" si="73"/>
        <v>#REF!</v>
      </c>
      <c r="BM81" s="109" t="e">
        <f t="shared" ca="1" si="74"/>
        <v>#REF!</v>
      </c>
      <c r="BN81" s="109" t="e">
        <f t="shared" ca="1" si="75"/>
        <v>#REF!</v>
      </c>
      <c r="BO81" s="109" t="e">
        <f t="shared" ca="1" si="76"/>
        <v>#REF!</v>
      </c>
      <c r="BP81" s="109" t="e">
        <f t="shared" ca="1" si="77"/>
        <v>#REF!</v>
      </c>
      <c r="BQ81" s="109" t="e">
        <f t="shared" ca="1" si="78"/>
        <v>#REF!</v>
      </c>
      <c r="BR81" s="109" t="e">
        <f t="shared" ca="1" si="79"/>
        <v>#REF!</v>
      </c>
    </row>
    <row r="82" spans="1:70" ht="12.75" x14ac:dyDescent="0.2">
      <c r="A82" s="82" t="e">
        <f>PS!#REF!</f>
        <v>#REF!</v>
      </c>
      <c r="B82" s="83" t="e">
        <f>PS!#REF!</f>
        <v>#REF!</v>
      </c>
      <c r="C82" s="83" t="e">
        <f>PS!#REF!</f>
        <v>#REF!</v>
      </c>
      <c r="D82" s="83" t="e">
        <f>VLOOKUP(B82,CTV!$A$3:$D$1048576,4,0)</f>
        <v>#REF!</v>
      </c>
      <c r="E82" s="83" t="e">
        <f>VLOOKUP(B82,CTV!$A$3:$G$1048576,7,0)</f>
        <v>#REF!</v>
      </c>
      <c r="F82" s="83" t="e">
        <f>IF(ISNA(VLOOKUP(D82,CTV!$A$3:$H$1048576,8,0)),"",VLOOKUP(D82,CTV!$A$3:$H$1048576,8,0))</f>
        <v>#REF!</v>
      </c>
      <c r="G82" s="83" t="e">
        <f>VLOOKUP(B82,CTV!$A$3:$I$1048576,9,0)</f>
        <v>#REF!</v>
      </c>
      <c r="H82" s="83" t="e">
        <f>VLOOKUP(B82,CTV!$A$3:$J$1048576,10,0)</f>
        <v>#REF!</v>
      </c>
      <c r="I82" s="102" t="e">
        <f>PS!#REF!</f>
        <v>#REF!</v>
      </c>
      <c r="J82" s="83" t="e">
        <f>PS!#REF!</f>
        <v>#REF!</v>
      </c>
      <c r="K82" s="103" t="e">
        <f>PS!#REF!</f>
        <v>#REF!</v>
      </c>
      <c r="L82" s="83" t="e">
        <f t="shared" si="80"/>
        <v>#REF!</v>
      </c>
      <c r="M82" s="120" t="e">
        <f>PS!#REF!</f>
        <v>#REF!</v>
      </c>
      <c r="N82" s="83" t="e">
        <f>PS!#REF!</f>
        <v>#REF!</v>
      </c>
      <c r="O82" s="104" t="e">
        <f>PS!#REF!</f>
        <v>#REF!</v>
      </c>
      <c r="P82" s="104" t="e">
        <f t="shared" si="81"/>
        <v>#REF!</v>
      </c>
      <c r="Q82" s="104">
        <v>0</v>
      </c>
      <c r="R82" s="170" t="e">
        <f t="shared" si="59"/>
        <v>#REF!</v>
      </c>
      <c r="S82" s="130">
        <v>0.3</v>
      </c>
      <c r="T82" s="105" t="e">
        <f>IF(VLOOKUP(B82,CTV!$A$3:$E$1048576,5,0)-R82+S82&lt;0,0,VLOOKUP(B82,CTV!$A$3:$E$1048576,5,0)-R82+S82)</f>
        <v>#REF!</v>
      </c>
      <c r="U82" s="105" t="e">
        <f>IF(VLOOKUP(B82,CTV!$A$3:$F$1048576,6,0)-R82+S82&lt;0,0,VLOOKUP(B82,CTV!$A$3:$F$1048576,6,0)-R82+S82)</f>
        <v>#REF!</v>
      </c>
      <c r="V82" s="70" t="e">
        <f t="shared" si="60"/>
        <v>#REF!</v>
      </c>
      <c r="W82" s="70" t="str">
        <f>IFERROR(IF(AND($H82=1,WORKDAY.INTL($I82,NETWORKDAYS.INTL($I82,EDATE(V82,$E83)-1,1,[1]holiday!$A$2:$A$101),1,[1]holiday!$A$2:$A$101)=$K82),"",IF(AND(IFERROR(IF(IF($K82&lt;EDATE(V82,$E82),$K82,EDATE(V82,$E82))=V82,"",IF($K82&lt;EDATE(V82,$E82),$K82,EDATE(V82,$E82))),"")=$K82,$H82=1),"",IFERROR(IF(IF($K82&lt;EDATE(V82,$E82),$K82,EDATE(V82,$E82))=V82,"",IF($K82&lt;EDATE(V82,$E82),$K82,EDATE(V82,$E82))),""))),"")</f>
        <v/>
      </c>
      <c r="X82" s="70" t="str">
        <f>IFERROR(IF(AND($H82=1,WORKDAY.INTL($I82,NETWORKDAYS.INTL($I82,EDATE(W82,$E83)-1,1,[1]holiday!$A$2:$A$101),1,[1]holiday!$A$2:$A$101)=$K82),"",IF(AND(IFERROR(IF(IF($K82&lt;EDATE(W82,$E82),$K82,EDATE(W82,$E82))=W82,"",IF($K82&lt;EDATE(W82,$E82),$K82,EDATE(W82,$E82))),"")=$K82,$H82=1),"",IFERROR(IF(IF($K82&lt;EDATE(W82,$E82),$K82,EDATE(W82,$E82))=W82,"",IF($K82&lt;EDATE(W82,$E82),$K82,EDATE(W82,$E82))),""))),"")</f>
        <v/>
      </c>
      <c r="Y82" s="70" t="str">
        <f>IFERROR(IF(AND($H82=1,WORKDAY.INTL($I82,NETWORKDAYS.INTL($I82,EDATE(X82,$E83)-1,1,[1]holiday!$A$2:$A$101),1,[1]holiday!$A$2:$A$101)=$K82),"",IF(AND(IFERROR(IF(IF($K82&lt;EDATE(X82,$E82),$K82,EDATE(X82,$E82))=X82,"",IF($K82&lt;EDATE(X82,$E82),$K82,EDATE(X82,$E82))),"")=$K82,$H82=1),"",IFERROR(IF(IF($K82&lt;EDATE(X82,$E82),$K82,EDATE(X82,$E82))=X82,"",IF($K82&lt;EDATE(X82,$E82),$K82,EDATE(X82,$E82))),""))),"")</f>
        <v/>
      </c>
      <c r="Z82" s="70" t="str">
        <f>IFERROR(IF(AND($H82=1,WORKDAY.INTL($I82,NETWORKDAYS.INTL($I82,EDATE(Y82,$E83)-1,1,[1]holiday!$A$2:$A$101),1,[1]holiday!$A$2:$A$101)=$K82),"",IF(AND(IFERROR(IF(IF($K82&lt;EDATE(Y82,$E82),$K82,EDATE(Y82,$E82))=Y82,"",IF($K82&lt;EDATE(Y82,$E82),$K82,EDATE(Y82,$E82))),"")=$K82,$H82=1),"",IFERROR(IF(IF($K82&lt;EDATE(Y82,$E82),$K82,EDATE(Y82,$E82))=Y82,"",IF($K82&lt;EDATE(Y82,$E82),$K82,EDATE(Y82,$E82))),""))),"")</f>
        <v/>
      </c>
      <c r="AA82" s="70" t="str">
        <f>IFERROR(IF(AND($H82=1,WORKDAY.INTL($I82,NETWORKDAYS.INTL($I82,EDATE(Z82,$E83)-1,1,[1]holiday!$A$2:$A$101),1,[1]holiday!$A$2:$A$101)=$K82),"",IF(AND(IFERROR(IF(IF($K82&lt;EDATE(Z82,$E82),$K82,EDATE(Z82,$E82))=Z82,"",IF($K82&lt;EDATE(Z82,$E82),$K82,EDATE(Z82,$E82))),"")=$K82,$H82=1),"",IFERROR(IF(IF($K82&lt;EDATE(Z82,$E82),$K82,EDATE(Z82,$E82))=Z82,"",IF($K82&lt;EDATE(Z82,$E82),$K82,EDATE(Z82,$E82))),""))),"")</f>
        <v/>
      </c>
      <c r="AB82" s="70" t="str">
        <f>IFERROR(IF(AND($H82=1,WORKDAY.INTL($I82,NETWORKDAYS.INTL($I82,EDATE(AA82,$E83)-1,1,[1]holiday!$A$2:$A$101),1,[1]holiday!$A$2:$A$101)=$K82),"",IF(AND(IFERROR(IF(IF($K82&lt;EDATE(AA82,$E82),$K82,EDATE(AA82,$E82))=AA82,"",IF($K82&lt;EDATE(AA82,$E82),$K82,EDATE(AA82,$E82))),"")=$K82,$H82=1),"",IFERROR(IF(IF($K82&lt;EDATE(AA82,$E82),$K82,EDATE(AA82,$E82))=AA82,"",IF($K82&lt;EDATE(AA82,$E82),$K82,EDATE(AA82,$E82))),""))),"")</f>
        <v/>
      </c>
      <c r="AC82" s="70" t="str">
        <f>IFERROR(IF(AND($H82=1,WORKDAY.INTL($I82,NETWORKDAYS.INTL($I82,EDATE(AB82,$E83)-1,1,[1]holiday!$A$2:$A$101),1,[1]holiday!$A$2:$A$101)=$K82),"",IF(AND(IFERROR(IF(IF($K82&lt;EDATE(AB82,$E82),$K82,EDATE(AB82,$E82))=AB82,"",IF($K82&lt;EDATE(AB82,$E82),$K82,EDATE(AB82,$E82))),"")=$K82,$H82=1),"",IFERROR(IF(IF($K82&lt;EDATE(AB82,$E82),$K82,EDATE(AB82,$E82))=AB82,"",IF($K82&lt;EDATE(AB82,$E82),$K82,EDATE(AB82,$E82))),""))),"")</f>
        <v/>
      </c>
      <c r="AD82" s="70" t="str">
        <f>IFERROR(IF(AND($H82=1,WORKDAY.INTL($I82,NETWORKDAYS.INTL($I82,EDATE(AC82,$E83)-1,1,[1]holiday!$A$2:$A$101),1,[1]holiday!$A$2:$A$101)=$K82),"",IF(AND(IFERROR(IF(IF($K82&lt;EDATE(AC82,$E82),$K82,EDATE(AC82,$E82))=AC82,"",IF($K82&lt;EDATE(AC82,$E82),$K82,EDATE(AC82,$E82))),"")=$K82,$H82=1),"",IFERROR(IF(IF($K82&lt;EDATE(AC82,$E82),$K82,EDATE(AC82,$E82))=AC82,"",IF($K82&lt;EDATE(AC82,$E82),$K82,EDATE(AC82,$E82))),""))),"")</f>
        <v/>
      </c>
      <c r="AE82" s="70" t="str">
        <f>IFERROR(IF(AND($H82=1,WORKDAY.INTL($I82,NETWORKDAYS.INTL($I82,EDATE(AD82,$E83)-1,1,[1]holiday!$A$2:$A$101),1,[1]holiday!$A$2:$A$101)=$K82),"",IF(AND(IFERROR(IF(IF($K82&lt;EDATE(AD82,$E82),$K82,EDATE(AD82,$E82))=AD82,"",IF($K82&lt;EDATE(AD82,$E82),$K82,EDATE(AD82,$E82))),"")=$K82,$H82=1),"",IFERROR(IF(IF($K82&lt;EDATE(AD82,$E82),$K82,EDATE(AD82,$E82))=AD82,"",IF($K82&lt;EDATE(AD82,$E82),$K82,EDATE(AD82,$E82))),""))),"")</f>
        <v/>
      </c>
      <c r="AF82" s="70" t="str">
        <f>IFERROR(IF(AND($H82=1,WORKDAY.INTL($I82,NETWORKDAYS.INTL($I82,EDATE(AE82,$E83)-1,1,[1]holiday!$A$2:$A$101),1,[1]holiday!$A$2:$A$101)=$K82),"",IF(AND(IFERROR(IF(IF($K82&lt;EDATE(AE82,$E82),$K82,EDATE(AE82,$E82))=AE82,"",IF($K82&lt;EDATE(AE82,$E82),$K82,EDATE(AE82,$E82))),"")=$K82,$H82=1),"",IFERROR(IF(IF($K82&lt;EDATE(AE82,$E82),$K82,EDATE(AE82,$E82))=AE82,"",IF($K82&lt;EDATE(AE82,$E82),$K82,EDATE(AE82,$E82))),""))),"")</f>
        <v/>
      </c>
      <c r="AG82" s="70" t="str">
        <f>IFERROR(IF(AND($H82=1,WORKDAY.INTL($I82,NETWORKDAYS.INTL($I82,EDATE(AF82,$E83)-1,1,[1]holiday!$A$2:$A$101),1,[1]holiday!$A$2:$A$101)=$K82),"",IF(AND(IFERROR(IF(IF($K82&lt;EDATE(AF82,$E82),$K82,EDATE(AF82,$E82))=AF82,"",IF($K82&lt;EDATE(AF82,$E82),$K82,EDATE(AF82,$E82))),"")=$K82,$H82=1),"",IFERROR(IF(IF($K82&lt;EDATE(AF82,$E82),$K82,EDATE(AF82,$E82))=AF82,"",IF($K82&lt;EDATE(AF82,$E82),$K82,EDATE(AF82,$E82))),""))),"")</f>
        <v/>
      </c>
      <c r="AH82" s="70" t="str">
        <f>IFERROR(IF(AND($H82=1,WORKDAY.INTL($I82,NETWORKDAYS.INTL($I82,EDATE(AG82,$E83)-1,1,[1]holiday!$A$2:$A$101),1,[1]holiday!$A$2:$A$101)=$K82),"",IF(AND(IFERROR(IF(IF($K82&lt;EDATE(AG82,$E82),$K82,EDATE(AG82,$E82))=AG82,"",IF($K82&lt;EDATE(AG82,$E82),$K82,EDATE(AG82,$E82))),"")=$K82,$H82=1),"",IFERROR(IF(IF($K82&lt;EDATE(AG82,$E82),$K82,EDATE(AG82,$E82))=AG82,"",IF($K82&lt;EDATE(AG82,$E82),$K82,EDATE(AG82,$E82))),""))),"")</f>
        <v/>
      </c>
      <c r="AI82" s="70"/>
      <c r="AJ82" s="25" t="e">
        <f t="shared" si="41"/>
        <v>#REF!</v>
      </c>
      <c r="AK82" s="25" t="e">
        <f t="shared" si="42"/>
        <v>#REF!</v>
      </c>
      <c r="AL82" s="25" t="e">
        <f t="shared" si="43"/>
        <v>#REF!</v>
      </c>
      <c r="AM82" s="25" t="e">
        <f t="shared" si="44"/>
        <v>#REF!</v>
      </c>
      <c r="AN82" s="25" t="e">
        <f t="shared" si="45"/>
        <v>#REF!</v>
      </c>
      <c r="AO82" s="25" t="e">
        <f t="shared" si="46"/>
        <v>#REF!</v>
      </c>
      <c r="AP82" s="25" t="e">
        <f t="shared" si="47"/>
        <v>#REF!</v>
      </c>
      <c r="AQ82" s="25" t="e">
        <f t="shared" si="48"/>
        <v>#REF!</v>
      </c>
      <c r="AR82" s="25" t="e">
        <f t="shared" si="49"/>
        <v>#REF!</v>
      </c>
      <c r="AS82" s="25" t="e">
        <f t="shared" si="50"/>
        <v>#REF!</v>
      </c>
      <c r="AT82" s="25" t="e">
        <f t="shared" si="51"/>
        <v>#REF!</v>
      </c>
      <c r="AU82" s="25" t="e">
        <f t="shared" si="52"/>
        <v>#REF!</v>
      </c>
      <c r="AV82" s="25" t="e">
        <f t="shared" si="53"/>
        <v>#REF!</v>
      </c>
      <c r="AW82" s="106" t="e">
        <f t="shared" si="61"/>
        <v>#REF!</v>
      </c>
      <c r="AX82" s="107" t="e">
        <f t="shared" ca="1" si="62"/>
        <v>#REF!</v>
      </c>
      <c r="AY82" s="107" t="e">
        <f t="shared" ca="1" si="63"/>
        <v>#REF!</v>
      </c>
      <c r="AZ82" s="108" t="e">
        <f t="shared" ca="1" si="64"/>
        <v>#REF!</v>
      </c>
      <c r="BA82" s="25">
        <f t="shared" ca="1" si="58"/>
        <v>0</v>
      </c>
      <c r="BB82" s="25" t="e">
        <f t="shared" si="54"/>
        <v>#REF!</v>
      </c>
      <c r="BC82" s="25" t="e">
        <f t="shared" ca="1" si="65"/>
        <v>#REF!</v>
      </c>
      <c r="BD82" s="83" t="e">
        <f>PS!#REF!</f>
        <v>#REF!</v>
      </c>
      <c r="BE82" s="78" t="str">
        <f t="shared" ca="1" si="66"/>
        <v>Lần 0</v>
      </c>
      <c r="BF82" s="109" t="e">
        <f t="shared" ca="1" si="67"/>
        <v>#REF!</v>
      </c>
      <c r="BG82" s="109" t="e">
        <f t="shared" ca="1" si="68"/>
        <v>#REF!</v>
      </c>
      <c r="BH82" s="109" t="e">
        <f t="shared" ca="1" si="69"/>
        <v>#REF!</v>
      </c>
      <c r="BI82" s="109" t="e">
        <f t="shared" ca="1" si="70"/>
        <v>#REF!</v>
      </c>
      <c r="BJ82" s="109" t="e">
        <f t="shared" ca="1" si="71"/>
        <v>#REF!</v>
      </c>
      <c r="BK82" s="109" t="e">
        <f t="shared" ca="1" si="72"/>
        <v>#REF!</v>
      </c>
      <c r="BL82" s="109" t="e">
        <f t="shared" ca="1" si="73"/>
        <v>#REF!</v>
      </c>
      <c r="BM82" s="109" t="e">
        <f t="shared" ca="1" si="74"/>
        <v>#REF!</v>
      </c>
      <c r="BN82" s="109" t="e">
        <f t="shared" ca="1" si="75"/>
        <v>#REF!</v>
      </c>
      <c r="BO82" s="109" t="e">
        <f t="shared" ca="1" si="76"/>
        <v>#REF!</v>
      </c>
      <c r="BP82" s="109" t="e">
        <f t="shared" ca="1" si="77"/>
        <v>#REF!</v>
      </c>
      <c r="BQ82" s="109" t="e">
        <f t="shared" ca="1" si="78"/>
        <v>#REF!</v>
      </c>
      <c r="BR82" s="109" t="e">
        <f t="shared" ca="1" si="79"/>
        <v>#REF!</v>
      </c>
    </row>
    <row r="83" spans="1:70" ht="12.75" x14ac:dyDescent="0.2">
      <c r="A83" s="82" t="e">
        <f>PS!#REF!</f>
        <v>#REF!</v>
      </c>
      <c r="B83" s="83" t="e">
        <f>PS!#REF!</f>
        <v>#REF!</v>
      </c>
      <c r="C83" s="83" t="e">
        <f>PS!#REF!</f>
        <v>#REF!</v>
      </c>
      <c r="D83" s="83" t="e">
        <f>VLOOKUP(B83,CTV!$A$3:$D$1048576,4,0)</f>
        <v>#REF!</v>
      </c>
      <c r="E83" s="83" t="e">
        <f>VLOOKUP(B83,CTV!$A$3:$G$1048576,7,0)</f>
        <v>#REF!</v>
      </c>
      <c r="F83" s="83" t="e">
        <f>IF(ISNA(VLOOKUP(D83,CTV!$A$3:$H$1048576,8,0)),"",VLOOKUP(D83,CTV!$A$3:$H$1048576,8,0))</f>
        <v>#REF!</v>
      </c>
      <c r="G83" s="83" t="e">
        <f>VLOOKUP(B83,CTV!$A$3:$I$1048576,9,0)</f>
        <v>#REF!</v>
      </c>
      <c r="H83" s="83" t="e">
        <f>VLOOKUP(B83,CTV!$A$3:$J$1048576,10,0)</f>
        <v>#REF!</v>
      </c>
      <c r="I83" s="102" t="e">
        <f>PS!#REF!</f>
        <v>#REF!</v>
      </c>
      <c r="J83" s="83" t="e">
        <f>PS!#REF!</f>
        <v>#REF!</v>
      </c>
      <c r="K83" s="103" t="e">
        <f>PS!#REF!</f>
        <v>#REF!</v>
      </c>
      <c r="L83" s="83" t="e">
        <f t="shared" si="80"/>
        <v>#REF!</v>
      </c>
      <c r="M83" s="120" t="e">
        <f>PS!#REF!</f>
        <v>#REF!</v>
      </c>
      <c r="N83" s="83" t="e">
        <f>PS!#REF!</f>
        <v>#REF!</v>
      </c>
      <c r="O83" s="104" t="e">
        <f>PS!#REF!</f>
        <v>#REF!</v>
      </c>
      <c r="P83" s="104" t="e">
        <f t="shared" si="81"/>
        <v>#REF!</v>
      </c>
      <c r="Q83" s="104">
        <v>0</v>
      </c>
      <c r="R83" s="170" t="e">
        <f t="shared" si="59"/>
        <v>#REF!</v>
      </c>
      <c r="S83" s="130" t="e">
        <f>VLOOKUP(B83,CTV!$A$3:$K$1048576,11,0)</f>
        <v>#REF!</v>
      </c>
      <c r="T83" s="105" t="e">
        <f>IF(VLOOKUP(B83,CTV!$A$3:$E$1048576,5,0)-R83+S83&lt;0,0,VLOOKUP(B83,CTV!$A$3:$E$1048576,5,0)-R83+S83)</f>
        <v>#REF!</v>
      </c>
      <c r="U83" s="105" t="e">
        <f>IF(VLOOKUP(B83,CTV!$A$3:$F$1048576,6,0)-R83+S83&lt;0,0,VLOOKUP(B83,CTV!$A$3:$F$1048576,6,0)-R83+S83)</f>
        <v>#REF!</v>
      </c>
      <c r="V83" s="70" t="e">
        <f t="shared" si="60"/>
        <v>#REF!</v>
      </c>
      <c r="W83" s="70" t="str">
        <f>IFERROR(IF(AND($H83=1,WORKDAY.INTL($I83,NETWORKDAYS.INTL($I83,EDATE(V83,$E84)-1,1,[1]holiday!$A$2:$A$101),1,[1]holiday!$A$2:$A$101)=$K83),"",IF(AND(IFERROR(IF(IF($K83&lt;EDATE(V83,$E83),$K83,EDATE(V83,$E83))=V83,"",IF($K83&lt;EDATE(V83,$E83),$K83,EDATE(V83,$E83))),"")=$K83,$H83=1),"",IFERROR(IF(IF($K83&lt;EDATE(V83,$E83),$K83,EDATE(V83,$E83))=V83,"",IF($K83&lt;EDATE(V83,$E83),$K83,EDATE(V83,$E83))),""))),"")</f>
        <v/>
      </c>
      <c r="X83" s="70" t="str">
        <f>IFERROR(IF(AND($H83=1,WORKDAY.INTL($I83,NETWORKDAYS.INTL($I83,EDATE(W83,$E84)-1,1,[1]holiday!$A$2:$A$101),1,[1]holiday!$A$2:$A$101)=$K83),"",IF(AND(IFERROR(IF(IF($K83&lt;EDATE(W83,$E83),$K83,EDATE(W83,$E83))=W83,"",IF($K83&lt;EDATE(W83,$E83),$K83,EDATE(W83,$E83))),"")=$K83,$H83=1),"",IFERROR(IF(IF($K83&lt;EDATE(W83,$E83),$K83,EDATE(W83,$E83))=W83,"",IF($K83&lt;EDATE(W83,$E83),$K83,EDATE(W83,$E83))),""))),"")</f>
        <v/>
      </c>
      <c r="Y83" s="70" t="str">
        <f>IFERROR(IF(AND($H83=1,WORKDAY.INTL($I83,NETWORKDAYS.INTL($I83,EDATE(X83,$E84)-1,1,[1]holiday!$A$2:$A$101),1,[1]holiday!$A$2:$A$101)=$K83),"",IF(AND(IFERROR(IF(IF($K83&lt;EDATE(X83,$E83),$K83,EDATE(X83,$E83))=X83,"",IF($K83&lt;EDATE(X83,$E83),$K83,EDATE(X83,$E83))),"")=$K83,$H83=1),"",IFERROR(IF(IF($K83&lt;EDATE(X83,$E83),$K83,EDATE(X83,$E83))=X83,"",IF($K83&lt;EDATE(X83,$E83),$K83,EDATE(X83,$E83))),""))),"")</f>
        <v/>
      </c>
      <c r="Z83" s="70" t="str">
        <f>IFERROR(IF(AND($H83=1,WORKDAY.INTL($I83,NETWORKDAYS.INTL($I83,EDATE(Y83,$E84)-1,1,[1]holiday!$A$2:$A$101),1,[1]holiday!$A$2:$A$101)=$K83),"",IF(AND(IFERROR(IF(IF($K83&lt;EDATE(Y83,$E83),$K83,EDATE(Y83,$E83))=Y83,"",IF($K83&lt;EDATE(Y83,$E83),$K83,EDATE(Y83,$E83))),"")=$K83,$H83=1),"",IFERROR(IF(IF($K83&lt;EDATE(Y83,$E83),$K83,EDATE(Y83,$E83))=Y83,"",IF($K83&lt;EDATE(Y83,$E83),$K83,EDATE(Y83,$E83))),""))),"")</f>
        <v/>
      </c>
      <c r="AA83" s="70" t="str">
        <f>IFERROR(IF(AND($H83=1,WORKDAY.INTL($I83,NETWORKDAYS.INTL($I83,EDATE(Z83,$E84)-1,1,[1]holiday!$A$2:$A$101),1,[1]holiday!$A$2:$A$101)=$K83),"",IF(AND(IFERROR(IF(IF($K83&lt;EDATE(Z83,$E83),$K83,EDATE(Z83,$E83))=Z83,"",IF($K83&lt;EDATE(Z83,$E83),$K83,EDATE(Z83,$E83))),"")=$K83,$H83=1),"",IFERROR(IF(IF($K83&lt;EDATE(Z83,$E83),$K83,EDATE(Z83,$E83))=Z83,"",IF($K83&lt;EDATE(Z83,$E83),$K83,EDATE(Z83,$E83))),""))),"")</f>
        <v/>
      </c>
      <c r="AB83" s="70" t="str">
        <f>IFERROR(IF(AND($H83=1,WORKDAY.INTL($I83,NETWORKDAYS.INTL($I83,EDATE(AA83,$E84)-1,1,[1]holiday!$A$2:$A$101),1,[1]holiday!$A$2:$A$101)=$K83),"",IF(AND(IFERROR(IF(IF($K83&lt;EDATE(AA83,$E83),$K83,EDATE(AA83,$E83))=AA83,"",IF($K83&lt;EDATE(AA83,$E83),$K83,EDATE(AA83,$E83))),"")=$K83,$H83=1),"",IFERROR(IF(IF($K83&lt;EDATE(AA83,$E83),$K83,EDATE(AA83,$E83))=AA83,"",IF($K83&lt;EDATE(AA83,$E83),$K83,EDATE(AA83,$E83))),""))),"")</f>
        <v/>
      </c>
      <c r="AC83" s="70" t="str">
        <f>IFERROR(IF(AND($H83=1,WORKDAY.INTL($I83,NETWORKDAYS.INTL($I83,EDATE(AB83,$E84)-1,1,[1]holiday!$A$2:$A$101),1,[1]holiday!$A$2:$A$101)=$K83),"",IF(AND(IFERROR(IF(IF($K83&lt;EDATE(AB83,$E83),$K83,EDATE(AB83,$E83))=AB83,"",IF($K83&lt;EDATE(AB83,$E83),$K83,EDATE(AB83,$E83))),"")=$K83,$H83=1),"",IFERROR(IF(IF($K83&lt;EDATE(AB83,$E83),$K83,EDATE(AB83,$E83))=AB83,"",IF($K83&lt;EDATE(AB83,$E83),$K83,EDATE(AB83,$E83))),""))),"")</f>
        <v/>
      </c>
      <c r="AD83" s="70" t="str">
        <f>IFERROR(IF(AND($H83=1,WORKDAY.INTL($I83,NETWORKDAYS.INTL($I83,EDATE(AC83,$E84)-1,1,[1]holiday!$A$2:$A$101),1,[1]holiday!$A$2:$A$101)=$K83),"",IF(AND(IFERROR(IF(IF($K83&lt;EDATE(AC83,$E83),$K83,EDATE(AC83,$E83))=AC83,"",IF($K83&lt;EDATE(AC83,$E83),$K83,EDATE(AC83,$E83))),"")=$K83,$H83=1),"",IFERROR(IF(IF($K83&lt;EDATE(AC83,$E83),$K83,EDATE(AC83,$E83))=AC83,"",IF($K83&lt;EDATE(AC83,$E83),$K83,EDATE(AC83,$E83))),""))),"")</f>
        <v/>
      </c>
      <c r="AE83" s="70" t="str">
        <f>IFERROR(IF(AND($H83=1,WORKDAY.INTL($I83,NETWORKDAYS.INTL($I83,EDATE(AD83,$E84)-1,1,[1]holiday!$A$2:$A$101),1,[1]holiday!$A$2:$A$101)=$K83),"",IF(AND(IFERROR(IF(IF($K83&lt;EDATE(AD83,$E83),$K83,EDATE(AD83,$E83))=AD83,"",IF($K83&lt;EDATE(AD83,$E83),$K83,EDATE(AD83,$E83))),"")=$K83,$H83=1),"",IFERROR(IF(IF($K83&lt;EDATE(AD83,$E83),$K83,EDATE(AD83,$E83))=AD83,"",IF($K83&lt;EDATE(AD83,$E83),$K83,EDATE(AD83,$E83))),""))),"")</f>
        <v/>
      </c>
      <c r="AF83" s="70" t="str">
        <f>IFERROR(IF(AND($H83=1,WORKDAY.INTL($I83,NETWORKDAYS.INTL($I83,EDATE(AE83,$E84)-1,1,[1]holiday!$A$2:$A$101),1,[1]holiday!$A$2:$A$101)=$K83),"",IF(AND(IFERROR(IF(IF($K83&lt;EDATE(AE83,$E83),$K83,EDATE(AE83,$E83))=AE83,"",IF($K83&lt;EDATE(AE83,$E83),$K83,EDATE(AE83,$E83))),"")=$K83,$H83=1),"",IFERROR(IF(IF($K83&lt;EDATE(AE83,$E83),$K83,EDATE(AE83,$E83))=AE83,"",IF($K83&lt;EDATE(AE83,$E83),$K83,EDATE(AE83,$E83))),""))),"")</f>
        <v/>
      </c>
      <c r="AG83" s="70" t="str">
        <f>IFERROR(IF(AND($H83=1,WORKDAY.INTL($I83,NETWORKDAYS.INTL($I83,EDATE(AF83,$E84)-1,1,[1]holiday!$A$2:$A$101),1,[1]holiday!$A$2:$A$101)=$K83),"",IF(AND(IFERROR(IF(IF($K83&lt;EDATE(AF83,$E83),$K83,EDATE(AF83,$E83))=AF83,"",IF($K83&lt;EDATE(AF83,$E83),$K83,EDATE(AF83,$E83))),"")=$K83,$H83=1),"",IFERROR(IF(IF($K83&lt;EDATE(AF83,$E83),$K83,EDATE(AF83,$E83))=AF83,"",IF($K83&lt;EDATE(AF83,$E83),$K83,EDATE(AF83,$E83))),""))),"")</f>
        <v/>
      </c>
      <c r="AH83" s="70" t="str">
        <f>IFERROR(IF(AND($H83=1,WORKDAY.INTL($I83,NETWORKDAYS.INTL($I83,EDATE(AG83,$E84)-1,1,[1]holiday!$A$2:$A$101),1,[1]holiday!$A$2:$A$101)=$K83),"",IF(AND(IFERROR(IF(IF($K83&lt;EDATE(AG83,$E83),$K83,EDATE(AG83,$E83))=AG83,"",IF($K83&lt;EDATE(AG83,$E83),$K83,EDATE(AG83,$E83))),"")=$K83,$H83=1),"",IFERROR(IF(IF($K83&lt;EDATE(AG83,$E83),$K83,EDATE(AG83,$E83))=AG83,"",IF($K83&lt;EDATE(AG83,$E83),$K83,EDATE(AG83,$E83))),""))),"")</f>
        <v/>
      </c>
      <c r="AI83" s="70"/>
      <c r="AJ83" s="25" t="e">
        <f t="shared" si="41"/>
        <v>#REF!</v>
      </c>
      <c r="AK83" s="25" t="e">
        <f t="shared" si="42"/>
        <v>#REF!</v>
      </c>
      <c r="AL83" s="25" t="e">
        <f t="shared" si="43"/>
        <v>#REF!</v>
      </c>
      <c r="AM83" s="25" t="e">
        <f t="shared" si="44"/>
        <v>#REF!</v>
      </c>
      <c r="AN83" s="25" t="e">
        <f t="shared" si="45"/>
        <v>#REF!</v>
      </c>
      <c r="AO83" s="25" t="e">
        <f t="shared" si="46"/>
        <v>#REF!</v>
      </c>
      <c r="AP83" s="25" t="e">
        <f t="shared" si="47"/>
        <v>#REF!</v>
      </c>
      <c r="AQ83" s="25" t="e">
        <f t="shared" si="48"/>
        <v>#REF!</v>
      </c>
      <c r="AR83" s="25" t="e">
        <f t="shared" si="49"/>
        <v>#REF!</v>
      </c>
      <c r="AS83" s="25" t="e">
        <f t="shared" si="50"/>
        <v>#REF!</v>
      </c>
      <c r="AT83" s="25" t="e">
        <f t="shared" si="51"/>
        <v>#REF!</v>
      </c>
      <c r="AU83" s="25" t="e">
        <f t="shared" si="52"/>
        <v>#REF!</v>
      </c>
      <c r="AV83" s="25" t="e">
        <f t="shared" si="53"/>
        <v>#REF!</v>
      </c>
      <c r="AW83" s="106" t="e">
        <f t="shared" si="61"/>
        <v>#REF!</v>
      </c>
      <c r="AX83" s="107" t="e">
        <f t="shared" ca="1" si="62"/>
        <v>#REF!</v>
      </c>
      <c r="AY83" s="107" t="e">
        <f t="shared" ca="1" si="63"/>
        <v>#REF!</v>
      </c>
      <c r="AZ83" s="108" t="e">
        <f t="shared" ca="1" si="64"/>
        <v>#REF!</v>
      </c>
      <c r="BA83" s="25">
        <f t="shared" ca="1" si="58"/>
        <v>0</v>
      </c>
      <c r="BB83" s="25" t="e">
        <f t="shared" si="54"/>
        <v>#REF!</v>
      </c>
      <c r="BC83" s="25" t="e">
        <f t="shared" ca="1" si="65"/>
        <v>#REF!</v>
      </c>
      <c r="BD83" s="83" t="e">
        <f>PS!#REF!</f>
        <v>#REF!</v>
      </c>
      <c r="BE83" s="78" t="str">
        <f t="shared" ca="1" si="66"/>
        <v>Lần 0</v>
      </c>
      <c r="BF83" s="109" t="e">
        <f t="shared" ca="1" si="67"/>
        <v>#REF!</v>
      </c>
      <c r="BG83" s="109" t="e">
        <f t="shared" ca="1" si="68"/>
        <v>#REF!</v>
      </c>
      <c r="BH83" s="109" t="e">
        <f t="shared" ca="1" si="69"/>
        <v>#REF!</v>
      </c>
      <c r="BI83" s="109" t="e">
        <f t="shared" ca="1" si="70"/>
        <v>#REF!</v>
      </c>
      <c r="BJ83" s="109" t="e">
        <f t="shared" ca="1" si="71"/>
        <v>#REF!</v>
      </c>
      <c r="BK83" s="109" t="e">
        <f t="shared" ca="1" si="72"/>
        <v>#REF!</v>
      </c>
      <c r="BL83" s="109" t="e">
        <f t="shared" ca="1" si="73"/>
        <v>#REF!</v>
      </c>
      <c r="BM83" s="109" t="e">
        <f t="shared" ca="1" si="74"/>
        <v>#REF!</v>
      </c>
      <c r="BN83" s="109" t="e">
        <f t="shared" ca="1" si="75"/>
        <v>#REF!</v>
      </c>
      <c r="BO83" s="109" t="e">
        <f t="shared" ca="1" si="76"/>
        <v>#REF!</v>
      </c>
      <c r="BP83" s="109" t="e">
        <f t="shared" ca="1" si="77"/>
        <v>#REF!</v>
      </c>
      <c r="BQ83" s="109" t="e">
        <f t="shared" ca="1" si="78"/>
        <v>#REF!</v>
      </c>
      <c r="BR83" s="109" t="e">
        <f t="shared" ca="1" si="79"/>
        <v>#REF!</v>
      </c>
    </row>
    <row r="84" spans="1:70" ht="19.5" customHeight="1" x14ac:dyDescent="0.2">
      <c r="A84" s="82" t="e">
        <f>PS!#REF!</f>
        <v>#REF!</v>
      </c>
      <c r="B84" s="83" t="e">
        <f>PS!#REF!</f>
        <v>#REF!</v>
      </c>
      <c r="C84" s="83" t="e">
        <f>PS!#REF!</f>
        <v>#REF!</v>
      </c>
      <c r="D84" s="83" t="e">
        <f>VLOOKUP(B84,CTV!$A$3:$D$1048576,4,0)</f>
        <v>#REF!</v>
      </c>
      <c r="E84" s="83" t="e">
        <f>VLOOKUP(B84,CTV!$A$3:$G$1048576,7,0)</f>
        <v>#REF!</v>
      </c>
      <c r="F84" s="83" t="e">
        <f>IF(ISNA(VLOOKUP(D84,CTV!$A$3:$H$1048576,8,0)),"",VLOOKUP(D84,CTV!$A$3:$H$1048576,8,0))</f>
        <v>#REF!</v>
      </c>
      <c r="G84" s="83" t="e">
        <f>VLOOKUP(B84,CTV!$A$3:$I$1048576,9,0)</f>
        <v>#REF!</v>
      </c>
      <c r="H84" s="83" t="e">
        <f>VLOOKUP(B84,CTV!$A$3:$J$1048576,10,0)</f>
        <v>#REF!</v>
      </c>
      <c r="I84" s="102" t="e">
        <f>PS!#REF!</f>
        <v>#REF!</v>
      </c>
      <c r="J84" s="83" t="e">
        <f>PS!#REF!</f>
        <v>#REF!</v>
      </c>
      <c r="K84" s="103" t="e">
        <f>PS!#REF!</f>
        <v>#REF!</v>
      </c>
      <c r="L84" s="83" t="e">
        <f t="shared" si="80"/>
        <v>#REF!</v>
      </c>
      <c r="M84" s="120" t="e">
        <f>PS!#REF!</f>
        <v>#REF!</v>
      </c>
      <c r="N84" s="83" t="e">
        <f>PS!#REF!</f>
        <v>#REF!</v>
      </c>
      <c r="O84" s="104" t="e">
        <f>PS!#REF!</f>
        <v>#REF!</v>
      </c>
      <c r="P84" s="104" t="e">
        <f t="shared" si="81"/>
        <v>#REF!</v>
      </c>
      <c r="Q84" s="104">
        <v>0</v>
      </c>
      <c r="R84" s="170" t="e">
        <f t="shared" si="59"/>
        <v>#REF!</v>
      </c>
      <c r="S84" s="130" t="e">
        <f>VLOOKUP(B84,CTV!$A$3:$K$1048576,11,0)</f>
        <v>#REF!</v>
      </c>
      <c r="T84" s="105">
        <v>0.63</v>
      </c>
      <c r="U84" s="105" t="e">
        <f>IF(VLOOKUP(B84,CTV!$A$3:$F$1048576,6,0)-R84+S84&lt;0,0,VLOOKUP(B84,CTV!$A$3:$F$1048576,6,0)-R84+S84)</f>
        <v>#REF!</v>
      </c>
      <c r="V84" s="70" t="e">
        <f t="shared" si="60"/>
        <v>#REF!</v>
      </c>
      <c r="W84" s="70" t="str">
        <f>IFERROR(IF(AND($H84=1,WORKDAY.INTL($I84,NETWORKDAYS.INTL($I84,EDATE(V84,$E85)-1,1,[1]holiday!$A$2:$A$101),1,[1]holiday!$A$2:$A$101)=$K84),"",IF(AND(IFERROR(IF(IF($K84&lt;EDATE(V84,$E84),$K84,EDATE(V84,$E84))=V84,"",IF($K84&lt;EDATE(V84,$E84),$K84,EDATE(V84,$E84))),"")=$K84,$H84=1),"",IFERROR(IF(IF($K84&lt;EDATE(V84,$E84),$K84,EDATE(V84,$E84))=V84,"",IF($K84&lt;EDATE(V84,$E84),$K84,EDATE(V84,$E84))),""))),"")</f>
        <v/>
      </c>
      <c r="X84" s="70" t="str">
        <f>IFERROR(IF(AND($H84=1,WORKDAY.INTL($I84,NETWORKDAYS.INTL($I84,EDATE(W84,$E85)-1,1,[1]holiday!$A$2:$A$101),1,[1]holiday!$A$2:$A$101)=$K84),"",IF(AND(IFERROR(IF(IF($K84&lt;EDATE(W84,$E84),$K84,EDATE(W84,$E84))=W84,"",IF($K84&lt;EDATE(W84,$E84),$K84,EDATE(W84,$E84))),"")=$K84,$H84=1),"",IFERROR(IF(IF($K84&lt;EDATE(W84,$E84),$K84,EDATE(W84,$E84))=W84,"",IF($K84&lt;EDATE(W84,$E84),$K84,EDATE(W84,$E84))),""))),"")</f>
        <v/>
      </c>
      <c r="Y84" s="70" t="str">
        <f>IFERROR(IF(AND($H84=1,WORKDAY.INTL($I84,NETWORKDAYS.INTL($I84,EDATE(X84,$E85)-1,1,[1]holiday!$A$2:$A$101),1,[1]holiday!$A$2:$A$101)=$K84),"",IF(AND(IFERROR(IF(IF($K84&lt;EDATE(X84,$E84),$K84,EDATE(X84,$E84))=X84,"",IF($K84&lt;EDATE(X84,$E84),$K84,EDATE(X84,$E84))),"")=$K84,$H84=1),"",IFERROR(IF(IF($K84&lt;EDATE(X84,$E84),$K84,EDATE(X84,$E84))=X84,"",IF($K84&lt;EDATE(X84,$E84),$K84,EDATE(X84,$E84))),""))),"")</f>
        <v/>
      </c>
      <c r="Z84" s="70" t="str">
        <f>IFERROR(IF(AND($H84=1,WORKDAY.INTL($I84,NETWORKDAYS.INTL($I84,EDATE(Y84,$E85)-1,1,[1]holiday!$A$2:$A$101),1,[1]holiday!$A$2:$A$101)=$K84),"",IF(AND(IFERROR(IF(IF($K84&lt;EDATE(Y84,$E84),$K84,EDATE(Y84,$E84))=Y84,"",IF($K84&lt;EDATE(Y84,$E84),$K84,EDATE(Y84,$E84))),"")=$K84,$H84=1),"",IFERROR(IF(IF($K84&lt;EDATE(Y84,$E84),$K84,EDATE(Y84,$E84))=Y84,"",IF($K84&lt;EDATE(Y84,$E84),$K84,EDATE(Y84,$E84))),""))),"")</f>
        <v/>
      </c>
      <c r="AA84" s="70" t="str">
        <f>IFERROR(IF(AND($H84=1,WORKDAY.INTL($I84,NETWORKDAYS.INTL($I84,EDATE(Z84,$E85)-1,1,[1]holiday!$A$2:$A$101),1,[1]holiday!$A$2:$A$101)=$K84),"",IF(AND(IFERROR(IF(IF($K84&lt;EDATE(Z84,$E84),$K84,EDATE(Z84,$E84))=Z84,"",IF($K84&lt;EDATE(Z84,$E84),$K84,EDATE(Z84,$E84))),"")=$K84,$H84=1),"",IFERROR(IF(IF($K84&lt;EDATE(Z84,$E84),$K84,EDATE(Z84,$E84))=Z84,"",IF($K84&lt;EDATE(Z84,$E84),$K84,EDATE(Z84,$E84))),""))),"")</f>
        <v/>
      </c>
      <c r="AB84" s="70" t="str">
        <f>IFERROR(IF(AND($H84=1,WORKDAY.INTL($I84,NETWORKDAYS.INTL($I84,EDATE(AA84,$E85)-1,1,[1]holiday!$A$2:$A$101),1,[1]holiday!$A$2:$A$101)=$K84),"",IF(AND(IFERROR(IF(IF($K84&lt;EDATE(AA84,$E84),$K84,EDATE(AA84,$E84))=AA84,"",IF($K84&lt;EDATE(AA84,$E84),$K84,EDATE(AA84,$E84))),"")=$K84,$H84=1),"",IFERROR(IF(IF($K84&lt;EDATE(AA84,$E84),$K84,EDATE(AA84,$E84))=AA84,"",IF($K84&lt;EDATE(AA84,$E84),$K84,EDATE(AA84,$E84))),""))),"")</f>
        <v/>
      </c>
      <c r="AC84" s="70" t="str">
        <f>IFERROR(IF(AND($H84=1,WORKDAY.INTL($I84,NETWORKDAYS.INTL($I84,EDATE(AB84,$E85)-1,1,[1]holiday!$A$2:$A$101),1,[1]holiday!$A$2:$A$101)=$K84),"",IF(AND(IFERROR(IF(IF($K84&lt;EDATE(AB84,$E84),$K84,EDATE(AB84,$E84))=AB84,"",IF($K84&lt;EDATE(AB84,$E84),$K84,EDATE(AB84,$E84))),"")=$K84,$H84=1),"",IFERROR(IF(IF($K84&lt;EDATE(AB84,$E84),$K84,EDATE(AB84,$E84))=AB84,"",IF($K84&lt;EDATE(AB84,$E84),$K84,EDATE(AB84,$E84))),""))),"")</f>
        <v/>
      </c>
      <c r="AD84" s="70" t="str">
        <f>IFERROR(IF(AND($H84=1,WORKDAY.INTL($I84,NETWORKDAYS.INTL($I84,EDATE(AC84,$E85)-1,1,[1]holiday!$A$2:$A$101),1,[1]holiday!$A$2:$A$101)=$K84),"",IF(AND(IFERROR(IF(IF($K84&lt;EDATE(AC84,$E84),$K84,EDATE(AC84,$E84))=AC84,"",IF($K84&lt;EDATE(AC84,$E84),$K84,EDATE(AC84,$E84))),"")=$K84,$H84=1),"",IFERROR(IF(IF($K84&lt;EDATE(AC84,$E84),$K84,EDATE(AC84,$E84))=AC84,"",IF($K84&lt;EDATE(AC84,$E84),$K84,EDATE(AC84,$E84))),""))),"")</f>
        <v/>
      </c>
      <c r="AE84" s="70" t="str">
        <f>IFERROR(IF(AND($H84=1,WORKDAY.INTL($I84,NETWORKDAYS.INTL($I84,EDATE(AD84,$E85)-1,1,[1]holiday!$A$2:$A$101),1,[1]holiday!$A$2:$A$101)=$K84),"",IF(AND(IFERROR(IF(IF($K84&lt;EDATE(AD84,$E84),$K84,EDATE(AD84,$E84))=AD84,"",IF($K84&lt;EDATE(AD84,$E84),$K84,EDATE(AD84,$E84))),"")=$K84,$H84=1),"",IFERROR(IF(IF($K84&lt;EDATE(AD84,$E84),$K84,EDATE(AD84,$E84))=AD84,"",IF($K84&lt;EDATE(AD84,$E84),$K84,EDATE(AD84,$E84))),""))),"")</f>
        <v/>
      </c>
      <c r="AF84" s="70" t="str">
        <f>IFERROR(IF(AND($H84=1,WORKDAY.INTL($I84,NETWORKDAYS.INTL($I84,EDATE(AE84,$E85)-1,1,[1]holiday!$A$2:$A$101),1,[1]holiday!$A$2:$A$101)=$K84),"",IF(AND(IFERROR(IF(IF($K84&lt;EDATE(AE84,$E84),$K84,EDATE(AE84,$E84))=AE84,"",IF($K84&lt;EDATE(AE84,$E84),$K84,EDATE(AE84,$E84))),"")=$K84,$H84=1),"",IFERROR(IF(IF($K84&lt;EDATE(AE84,$E84),$K84,EDATE(AE84,$E84))=AE84,"",IF($K84&lt;EDATE(AE84,$E84),$K84,EDATE(AE84,$E84))),""))),"")</f>
        <v/>
      </c>
      <c r="AG84" s="70" t="str">
        <f>IFERROR(IF(AND($H84=1,WORKDAY.INTL($I84,NETWORKDAYS.INTL($I84,EDATE(AF84,$E85)-1,1,[1]holiday!$A$2:$A$101),1,[1]holiday!$A$2:$A$101)=$K84),"",IF(AND(IFERROR(IF(IF($K84&lt;EDATE(AF84,$E84),$K84,EDATE(AF84,$E84))=AF84,"",IF($K84&lt;EDATE(AF84,$E84),$K84,EDATE(AF84,$E84))),"")=$K84,$H84=1),"",IFERROR(IF(IF($K84&lt;EDATE(AF84,$E84),$K84,EDATE(AF84,$E84))=AF84,"",IF($K84&lt;EDATE(AF84,$E84),$K84,EDATE(AF84,$E84))),""))),"")</f>
        <v/>
      </c>
      <c r="AH84" s="70" t="str">
        <f>IFERROR(IF(AND($H84=1,WORKDAY.INTL($I84,NETWORKDAYS.INTL($I84,EDATE(AG84,$E85)-1,1,[1]holiday!$A$2:$A$101),1,[1]holiday!$A$2:$A$101)=$K84),"",IF(AND(IFERROR(IF(IF($K84&lt;EDATE(AG84,$E84),$K84,EDATE(AG84,$E84))=AG84,"",IF($K84&lt;EDATE(AG84,$E84),$K84,EDATE(AG84,$E84))),"")=$K84,$H84=1),"",IFERROR(IF(IF($K84&lt;EDATE(AG84,$E84),$K84,EDATE(AG84,$E84))=AG84,"",IF($K84&lt;EDATE(AG84,$E84),$K84,EDATE(AG84,$E84))),""))),"")</f>
        <v/>
      </c>
      <c r="AI84" s="70"/>
      <c r="AJ84" s="25" t="e">
        <f t="shared" si="41"/>
        <v>#REF!</v>
      </c>
      <c r="AK84" s="25" t="e">
        <f t="shared" si="42"/>
        <v>#REF!</v>
      </c>
      <c r="AL84" s="25" t="e">
        <f t="shared" si="43"/>
        <v>#REF!</v>
      </c>
      <c r="AM84" s="25" t="e">
        <f t="shared" si="44"/>
        <v>#REF!</v>
      </c>
      <c r="AN84" s="25" t="e">
        <f t="shared" si="45"/>
        <v>#REF!</v>
      </c>
      <c r="AO84" s="25" t="e">
        <f t="shared" si="46"/>
        <v>#REF!</v>
      </c>
      <c r="AP84" s="25" t="e">
        <f t="shared" si="47"/>
        <v>#REF!</v>
      </c>
      <c r="AQ84" s="25" t="e">
        <f t="shared" si="48"/>
        <v>#REF!</v>
      </c>
      <c r="AR84" s="25" t="e">
        <f t="shared" si="49"/>
        <v>#REF!</v>
      </c>
      <c r="AS84" s="25" t="e">
        <f t="shared" si="50"/>
        <v>#REF!</v>
      </c>
      <c r="AT84" s="25" t="e">
        <f t="shared" si="51"/>
        <v>#REF!</v>
      </c>
      <c r="AU84" s="25" t="e">
        <f t="shared" si="52"/>
        <v>#REF!</v>
      </c>
      <c r="AV84" s="25" t="e">
        <f t="shared" si="53"/>
        <v>#REF!</v>
      </c>
      <c r="AW84" s="106" t="e">
        <f t="shared" si="61"/>
        <v>#REF!</v>
      </c>
      <c r="AX84" s="107" t="e">
        <f t="shared" ca="1" si="62"/>
        <v>#REF!</v>
      </c>
      <c r="AY84" s="107" t="e">
        <f t="shared" ca="1" si="63"/>
        <v>#REF!</v>
      </c>
      <c r="AZ84" s="108" t="e">
        <f t="shared" ca="1" si="64"/>
        <v>#REF!</v>
      </c>
      <c r="BA84" s="25">
        <f t="shared" ca="1" si="58"/>
        <v>0</v>
      </c>
      <c r="BB84" s="25" t="e">
        <f t="shared" si="54"/>
        <v>#REF!</v>
      </c>
      <c r="BC84" s="25" t="e">
        <f t="shared" ca="1" si="65"/>
        <v>#REF!</v>
      </c>
      <c r="BD84" s="83" t="e">
        <f>PS!#REF!</f>
        <v>#REF!</v>
      </c>
      <c r="BE84" s="78" t="str">
        <f t="shared" ca="1" si="66"/>
        <v>Lần 0</v>
      </c>
      <c r="BF84" s="109" t="e">
        <f t="shared" ca="1" si="67"/>
        <v>#REF!</v>
      </c>
      <c r="BG84" s="109" t="e">
        <f t="shared" ca="1" si="68"/>
        <v>#REF!</v>
      </c>
      <c r="BH84" s="109" t="e">
        <f t="shared" ca="1" si="69"/>
        <v>#REF!</v>
      </c>
      <c r="BI84" s="109" t="e">
        <f t="shared" ca="1" si="70"/>
        <v>#REF!</v>
      </c>
      <c r="BJ84" s="109" t="e">
        <f t="shared" ca="1" si="71"/>
        <v>#REF!</v>
      </c>
      <c r="BK84" s="109" t="e">
        <f t="shared" ca="1" si="72"/>
        <v>#REF!</v>
      </c>
      <c r="BL84" s="109" t="e">
        <f t="shared" ca="1" si="73"/>
        <v>#REF!</v>
      </c>
      <c r="BM84" s="109" t="e">
        <f t="shared" ca="1" si="74"/>
        <v>#REF!</v>
      </c>
      <c r="BN84" s="109" t="e">
        <f t="shared" ca="1" si="75"/>
        <v>#REF!</v>
      </c>
      <c r="BO84" s="109" t="e">
        <f t="shared" ca="1" si="76"/>
        <v>#REF!</v>
      </c>
      <c r="BP84" s="109" t="e">
        <f t="shared" ca="1" si="77"/>
        <v>#REF!</v>
      </c>
      <c r="BQ84" s="109" t="e">
        <f t="shared" ca="1" si="78"/>
        <v>#REF!</v>
      </c>
      <c r="BR84" s="109" t="e">
        <f t="shared" ca="1" si="79"/>
        <v>#REF!</v>
      </c>
    </row>
    <row r="85" spans="1:70" ht="12.75" x14ac:dyDescent="0.2">
      <c r="A85" s="82" t="e">
        <f>PS!#REF!</f>
        <v>#REF!</v>
      </c>
      <c r="B85" s="83" t="e">
        <f>PS!#REF!</f>
        <v>#REF!</v>
      </c>
      <c r="C85" s="83" t="e">
        <f>PS!#REF!</f>
        <v>#REF!</v>
      </c>
      <c r="D85" s="83" t="e">
        <f>VLOOKUP(B85,CTV!$A$3:$D$1048576,4,0)</f>
        <v>#REF!</v>
      </c>
      <c r="E85" s="83" t="e">
        <f>VLOOKUP(B85,CTV!$A$3:$G$1048576,7,0)</f>
        <v>#REF!</v>
      </c>
      <c r="F85" s="83" t="e">
        <f>IF(ISNA(VLOOKUP(D85,CTV!$A$3:$H$1048576,8,0)),"",VLOOKUP(D85,CTV!$A$3:$H$1048576,8,0))</f>
        <v>#REF!</v>
      </c>
      <c r="G85" s="83" t="e">
        <f>VLOOKUP(B85,CTV!$A$3:$I$1048576,9,0)</f>
        <v>#REF!</v>
      </c>
      <c r="H85" s="83" t="e">
        <f>VLOOKUP(B85,CTV!$A$3:$J$1048576,10,0)</f>
        <v>#REF!</v>
      </c>
      <c r="I85" s="102" t="e">
        <f>PS!#REF!</f>
        <v>#REF!</v>
      </c>
      <c r="J85" s="83" t="e">
        <f>PS!#REF!</f>
        <v>#REF!</v>
      </c>
      <c r="K85" s="103" t="e">
        <f>PS!#REF!</f>
        <v>#REF!</v>
      </c>
      <c r="L85" s="83" t="e">
        <f t="shared" si="80"/>
        <v>#REF!</v>
      </c>
      <c r="M85" s="120" t="e">
        <f>PS!#REF!</f>
        <v>#REF!</v>
      </c>
      <c r="N85" s="83" t="e">
        <f>PS!#REF!</f>
        <v>#REF!</v>
      </c>
      <c r="O85" s="104" t="e">
        <f>PS!#REF!</f>
        <v>#REF!</v>
      </c>
      <c r="P85" s="104" t="e">
        <f t="shared" si="81"/>
        <v>#REF!</v>
      </c>
      <c r="Q85" s="104">
        <v>0</v>
      </c>
      <c r="R85" s="170" t="e">
        <f t="shared" si="59"/>
        <v>#REF!</v>
      </c>
      <c r="S85" s="130" t="e">
        <f>VLOOKUP(B85,CTV!$A$3:$K$1048576,11,0)</f>
        <v>#REF!</v>
      </c>
      <c r="T85" s="105" t="e">
        <f>IF(VLOOKUP(B85,CTV!$A$3:$E$1048576,5,0)-R85+S85&lt;0,0,VLOOKUP(B85,CTV!$A$3:$E$1048576,5,0)-R85+S85)</f>
        <v>#REF!</v>
      </c>
      <c r="U85" s="105" t="e">
        <f>IF(VLOOKUP(B85,CTV!$A$3:$F$1048576,6,0)-R85+S85&lt;0,0,VLOOKUP(B85,CTV!$A$3:$F$1048576,6,0)-R85+S85)</f>
        <v>#REF!</v>
      </c>
      <c r="V85" s="70" t="e">
        <f t="shared" si="60"/>
        <v>#REF!</v>
      </c>
      <c r="W85" s="70" t="str">
        <f>IFERROR(IF(AND($H85=1,WORKDAY.INTL($I85,NETWORKDAYS.INTL($I85,EDATE(V85,$E86)-1,1,[1]holiday!$A$2:$A$101),1,[1]holiday!$A$2:$A$101)=$K85),"",IF(AND(IFERROR(IF(IF($K85&lt;EDATE(V85,$E85),$K85,EDATE(V85,$E85))=V85,"",IF($K85&lt;EDATE(V85,$E85),$K85,EDATE(V85,$E85))),"")=$K85,$H85=1),"",IFERROR(IF(IF($K85&lt;EDATE(V85,$E85),$K85,EDATE(V85,$E85))=V85,"",IF($K85&lt;EDATE(V85,$E85),$K85,EDATE(V85,$E85))),""))),"")</f>
        <v/>
      </c>
      <c r="X85" s="70" t="str">
        <f>IFERROR(IF(AND($H85=1,WORKDAY.INTL($I85,NETWORKDAYS.INTL($I85,EDATE(W85,$E86)-1,1,[1]holiday!$A$2:$A$101),1,[1]holiday!$A$2:$A$101)=$K85),"",IF(AND(IFERROR(IF(IF($K85&lt;EDATE(W85,$E85),$K85,EDATE(W85,$E85))=W85,"",IF($K85&lt;EDATE(W85,$E85),$K85,EDATE(W85,$E85))),"")=$K85,$H85=1),"",IFERROR(IF(IF($K85&lt;EDATE(W85,$E85),$K85,EDATE(W85,$E85))=W85,"",IF($K85&lt;EDATE(W85,$E85),$K85,EDATE(W85,$E85))),""))),"")</f>
        <v/>
      </c>
      <c r="Y85" s="70" t="str">
        <f>IFERROR(IF(AND($H85=1,WORKDAY.INTL($I85,NETWORKDAYS.INTL($I85,EDATE(X85,$E86)-1,1,[1]holiday!$A$2:$A$101),1,[1]holiday!$A$2:$A$101)=$K85),"",IF(AND(IFERROR(IF(IF($K85&lt;EDATE(X85,$E85),$K85,EDATE(X85,$E85))=X85,"",IF($K85&lt;EDATE(X85,$E85),$K85,EDATE(X85,$E85))),"")=$K85,$H85=1),"",IFERROR(IF(IF($K85&lt;EDATE(X85,$E85),$K85,EDATE(X85,$E85))=X85,"",IF($K85&lt;EDATE(X85,$E85),$K85,EDATE(X85,$E85))),""))),"")</f>
        <v/>
      </c>
      <c r="Z85" s="70" t="str">
        <f>IFERROR(IF(AND($H85=1,WORKDAY.INTL($I85,NETWORKDAYS.INTL($I85,EDATE(Y85,$E86)-1,1,[1]holiday!$A$2:$A$101),1,[1]holiday!$A$2:$A$101)=$K85),"",IF(AND(IFERROR(IF(IF($K85&lt;EDATE(Y85,$E85),$K85,EDATE(Y85,$E85))=Y85,"",IF($K85&lt;EDATE(Y85,$E85),$K85,EDATE(Y85,$E85))),"")=$K85,$H85=1),"",IFERROR(IF(IF($K85&lt;EDATE(Y85,$E85),$K85,EDATE(Y85,$E85))=Y85,"",IF($K85&lt;EDATE(Y85,$E85),$K85,EDATE(Y85,$E85))),""))),"")</f>
        <v/>
      </c>
      <c r="AA85" s="70" t="str">
        <f>IFERROR(IF(AND($H85=1,WORKDAY.INTL($I85,NETWORKDAYS.INTL($I85,EDATE(Z85,$E86)-1,1,[1]holiday!$A$2:$A$101),1,[1]holiday!$A$2:$A$101)=$K85),"",IF(AND(IFERROR(IF(IF($K85&lt;EDATE(Z85,$E85),$K85,EDATE(Z85,$E85))=Z85,"",IF($K85&lt;EDATE(Z85,$E85),$K85,EDATE(Z85,$E85))),"")=$K85,$H85=1),"",IFERROR(IF(IF($K85&lt;EDATE(Z85,$E85),$K85,EDATE(Z85,$E85))=Z85,"",IF($K85&lt;EDATE(Z85,$E85),$K85,EDATE(Z85,$E85))),""))),"")</f>
        <v/>
      </c>
      <c r="AB85" s="70" t="str">
        <f>IFERROR(IF(AND($H85=1,WORKDAY.INTL($I85,NETWORKDAYS.INTL($I85,EDATE(AA85,$E86)-1,1,[1]holiday!$A$2:$A$101),1,[1]holiday!$A$2:$A$101)=$K85),"",IF(AND(IFERROR(IF(IF($K85&lt;EDATE(AA85,$E85),$K85,EDATE(AA85,$E85))=AA85,"",IF($K85&lt;EDATE(AA85,$E85),$K85,EDATE(AA85,$E85))),"")=$K85,$H85=1),"",IFERROR(IF(IF($K85&lt;EDATE(AA85,$E85),$K85,EDATE(AA85,$E85))=AA85,"",IF($K85&lt;EDATE(AA85,$E85),$K85,EDATE(AA85,$E85))),""))),"")</f>
        <v/>
      </c>
      <c r="AC85" s="70" t="str">
        <f>IFERROR(IF(AND($H85=1,WORKDAY.INTL($I85,NETWORKDAYS.INTL($I85,EDATE(AB85,$E86)-1,1,[1]holiday!$A$2:$A$101),1,[1]holiday!$A$2:$A$101)=$K85),"",IF(AND(IFERROR(IF(IF($K85&lt;EDATE(AB85,$E85),$K85,EDATE(AB85,$E85))=AB85,"",IF($K85&lt;EDATE(AB85,$E85),$K85,EDATE(AB85,$E85))),"")=$K85,$H85=1),"",IFERROR(IF(IF($K85&lt;EDATE(AB85,$E85),$K85,EDATE(AB85,$E85))=AB85,"",IF($K85&lt;EDATE(AB85,$E85),$K85,EDATE(AB85,$E85))),""))),"")</f>
        <v/>
      </c>
      <c r="AD85" s="70" t="str">
        <f>IFERROR(IF(AND($H85=1,WORKDAY.INTL($I85,NETWORKDAYS.INTL($I85,EDATE(AC85,$E86)-1,1,[1]holiday!$A$2:$A$101),1,[1]holiday!$A$2:$A$101)=$K85),"",IF(AND(IFERROR(IF(IF($K85&lt;EDATE(AC85,$E85),$K85,EDATE(AC85,$E85))=AC85,"",IF($K85&lt;EDATE(AC85,$E85),$K85,EDATE(AC85,$E85))),"")=$K85,$H85=1),"",IFERROR(IF(IF($K85&lt;EDATE(AC85,$E85),$K85,EDATE(AC85,$E85))=AC85,"",IF($K85&lt;EDATE(AC85,$E85),$K85,EDATE(AC85,$E85))),""))),"")</f>
        <v/>
      </c>
      <c r="AE85" s="70" t="str">
        <f>IFERROR(IF(AND($H85=1,WORKDAY.INTL($I85,NETWORKDAYS.INTL($I85,EDATE(AD85,$E86)-1,1,[1]holiday!$A$2:$A$101),1,[1]holiday!$A$2:$A$101)=$K85),"",IF(AND(IFERROR(IF(IF($K85&lt;EDATE(AD85,$E85),$K85,EDATE(AD85,$E85))=AD85,"",IF($K85&lt;EDATE(AD85,$E85),$K85,EDATE(AD85,$E85))),"")=$K85,$H85=1),"",IFERROR(IF(IF($K85&lt;EDATE(AD85,$E85),$K85,EDATE(AD85,$E85))=AD85,"",IF($K85&lt;EDATE(AD85,$E85),$K85,EDATE(AD85,$E85))),""))),"")</f>
        <v/>
      </c>
      <c r="AF85" s="70" t="str">
        <f>IFERROR(IF(AND($H85=1,WORKDAY.INTL($I85,NETWORKDAYS.INTL($I85,EDATE(AE85,$E86)-1,1,[1]holiday!$A$2:$A$101),1,[1]holiday!$A$2:$A$101)=$K85),"",IF(AND(IFERROR(IF(IF($K85&lt;EDATE(AE85,$E85),$K85,EDATE(AE85,$E85))=AE85,"",IF($K85&lt;EDATE(AE85,$E85),$K85,EDATE(AE85,$E85))),"")=$K85,$H85=1),"",IFERROR(IF(IF($K85&lt;EDATE(AE85,$E85),$K85,EDATE(AE85,$E85))=AE85,"",IF($K85&lt;EDATE(AE85,$E85),$K85,EDATE(AE85,$E85))),""))),"")</f>
        <v/>
      </c>
      <c r="AG85" s="70" t="str">
        <f>IFERROR(IF(AND($H85=1,WORKDAY.INTL($I85,NETWORKDAYS.INTL($I85,EDATE(AF85,$E86)-1,1,[1]holiday!$A$2:$A$101),1,[1]holiday!$A$2:$A$101)=$K85),"",IF(AND(IFERROR(IF(IF($K85&lt;EDATE(AF85,$E85),$K85,EDATE(AF85,$E85))=AF85,"",IF($K85&lt;EDATE(AF85,$E85),$K85,EDATE(AF85,$E85))),"")=$K85,$H85=1),"",IFERROR(IF(IF($K85&lt;EDATE(AF85,$E85),$K85,EDATE(AF85,$E85))=AF85,"",IF($K85&lt;EDATE(AF85,$E85),$K85,EDATE(AF85,$E85))),""))),"")</f>
        <v/>
      </c>
      <c r="AH85" s="70" t="str">
        <f>IFERROR(IF(AND($H85=1,WORKDAY.INTL($I85,NETWORKDAYS.INTL($I85,EDATE(AG85,$E86)-1,1,[1]holiday!$A$2:$A$101),1,[1]holiday!$A$2:$A$101)=$K85),"",IF(AND(IFERROR(IF(IF($K85&lt;EDATE(AG85,$E85),$K85,EDATE(AG85,$E85))=AG85,"",IF($K85&lt;EDATE(AG85,$E85),$K85,EDATE(AG85,$E85))),"")=$K85,$H85=1),"",IFERROR(IF(IF($K85&lt;EDATE(AG85,$E85),$K85,EDATE(AG85,$E85))=AG85,"",IF($K85&lt;EDATE(AG85,$E85),$K85,EDATE(AG85,$E85))),""))),"")</f>
        <v/>
      </c>
      <c r="AI85" s="70"/>
      <c r="AJ85" s="25" t="e">
        <f t="shared" si="41"/>
        <v>#REF!</v>
      </c>
      <c r="AK85" s="25" t="e">
        <f t="shared" si="42"/>
        <v>#REF!</v>
      </c>
      <c r="AL85" s="25" t="e">
        <f t="shared" si="43"/>
        <v>#REF!</v>
      </c>
      <c r="AM85" s="25" t="e">
        <f t="shared" si="44"/>
        <v>#REF!</v>
      </c>
      <c r="AN85" s="25" t="e">
        <f t="shared" si="45"/>
        <v>#REF!</v>
      </c>
      <c r="AO85" s="25" t="e">
        <f t="shared" si="46"/>
        <v>#REF!</v>
      </c>
      <c r="AP85" s="25" t="e">
        <f t="shared" si="47"/>
        <v>#REF!</v>
      </c>
      <c r="AQ85" s="25" t="e">
        <f t="shared" si="48"/>
        <v>#REF!</v>
      </c>
      <c r="AR85" s="25" t="e">
        <f t="shared" si="49"/>
        <v>#REF!</v>
      </c>
      <c r="AS85" s="25" t="e">
        <f t="shared" si="50"/>
        <v>#REF!</v>
      </c>
      <c r="AT85" s="25" t="e">
        <f t="shared" si="51"/>
        <v>#REF!</v>
      </c>
      <c r="AU85" s="25" t="e">
        <f t="shared" si="52"/>
        <v>#REF!</v>
      </c>
      <c r="AV85" s="25" t="e">
        <f t="shared" si="53"/>
        <v>#REF!</v>
      </c>
      <c r="AW85" s="106" t="e">
        <f t="shared" si="61"/>
        <v>#REF!</v>
      </c>
      <c r="AX85" s="107" t="e">
        <f t="shared" ca="1" si="62"/>
        <v>#REF!</v>
      </c>
      <c r="AY85" s="107" t="e">
        <f t="shared" ca="1" si="63"/>
        <v>#REF!</v>
      </c>
      <c r="AZ85" s="108" t="e">
        <f t="shared" ca="1" si="64"/>
        <v>#REF!</v>
      </c>
      <c r="BA85" s="25">
        <f t="shared" ca="1" si="58"/>
        <v>0</v>
      </c>
      <c r="BB85" s="25" t="e">
        <f t="shared" si="54"/>
        <v>#REF!</v>
      </c>
      <c r="BC85" s="25" t="e">
        <f t="shared" ca="1" si="65"/>
        <v>#REF!</v>
      </c>
      <c r="BD85" s="83" t="e">
        <f>PS!#REF!</f>
        <v>#REF!</v>
      </c>
      <c r="BE85" s="78" t="str">
        <f t="shared" ca="1" si="66"/>
        <v>Lần 0</v>
      </c>
      <c r="BF85" s="109" t="e">
        <f t="shared" ca="1" si="67"/>
        <v>#REF!</v>
      </c>
      <c r="BG85" s="109" t="e">
        <f t="shared" ca="1" si="68"/>
        <v>#REF!</v>
      </c>
      <c r="BH85" s="109" t="e">
        <f t="shared" ca="1" si="69"/>
        <v>#REF!</v>
      </c>
      <c r="BI85" s="109" t="e">
        <f t="shared" ca="1" si="70"/>
        <v>#REF!</v>
      </c>
      <c r="BJ85" s="109" t="e">
        <f t="shared" ca="1" si="71"/>
        <v>#REF!</v>
      </c>
      <c r="BK85" s="109" t="e">
        <f t="shared" ca="1" si="72"/>
        <v>#REF!</v>
      </c>
      <c r="BL85" s="109" t="e">
        <f t="shared" ca="1" si="73"/>
        <v>#REF!</v>
      </c>
      <c r="BM85" s="109" t="e">
        <f t="shared" ca="1" si="74"/>
        <v>#REF!</v>
      </c>
      <c r="BN85" s="109" t="e">
        <f t="shared" ca="1" si="75"/>
        <v>#REF!</v>
      </c>
      <c r="BO85" s="109" t="e">
        <f t="shared" ca="1" si="76"/>
        <v>#REF!</v>
      </c>
      <c r="BP85" s="109" t="e">
        <f t="shared" ca="1" si="77"/>
        <v>#REF!</v>
      </c>
      <c r="BQ85" s="109" t="e">
        <f t="shared" ca="1" si="78"/>
        <v>#REF!</v>
      </c>
      <c r="BR85" s="109" t="e">
        <f t="shared" ca="1" si="79"/>
        <v>#REF!</v>
      </c>
    </row>
    <row r="86" spans="1:70" ht="12.75" x14ac:dyDescent="0.2">
      <c r="A86" s="82" t="e">
        <f>PS!#REF!</f>
        <v>#REF!</v>
      </c>
      <c r="B86" s="83" t="e">
        <f>PS!#REF!</f>
        <v>#REF!</v>
      </c>
      <c r="C86" s="83" t="e">
        <f>PS!#REF!</f>
        <v>#REF!</v>
      </c>
      <c r="D86" s="83" t="e">
        <f>VLOOKUP(B86,CTV!$A$3:$D$1048576,4,0)</f>
        <v>#REF!</v>
      </c>
      <c r="E86" s="83" t="e">
        <f>VLOOKUP(B86,CTV!$A$3:$G$1048576,7,0)</f>
        <v>#REF!</v>
      </c>
      <c r="F86" s="83" t="e">
        <f>IF(ISNA(VLOOKUP(D86,CTV!$A$3:$H$1048576,8,0)),"",VLOOKUP(D86,CTV!$A$3:$H$1048576,8,0))</f>
        <v>#REF!</v>
      </c>
      <c r="G86" s="83" t="e">
        <f>VLOOKUP(B86,CTV!$A$3:$I$1048576,9,0)</f>
        <v>#REF!</v>
      </c>
      <c r="H86" s="83" t="e">
        <f>VLOOKUP(B86,CTV!$A$3:$J$1048576,10,0)</f>
        <v>#REF!</v>
      </c>
      <c r="I86" s="102" t="e">
        <f>PS!#REF!</f>
        <v>#REF!</v>
      </c>
      <c r="J86" s="83" t="e">
        <f>PS!#REF!</f>
        <v>#REF!</v>
      </c>
      <c r="K86" s="103" t="e">
        <f>PS!#REF!</f>
        <v>#REF!</v>
      </c>
      <c r="L86" s="83" t="e">
        <f t="shared" si="80"/>
        <v>#REF!</v>
      </c>
      <c r="M86" s="120" t="e">
        <f>PS!#REF!</f>
        <v>#REF!</v>
      </c>
      <c r="N86" s="83" t="e">
        <f>PS!#REF!</f>
        <v>#REF!</v>
      </c>
      <c r="O86" s="104" t="e">
        <f>PS!#REF!</f>
        <v>#REF!</v>
      </c>
      <c r="P86" s="104" t="e">
        <f t="shared" si="81"/>
        <v>#REF!</v>
      </c>
      <c r="Q86" s="104">
        <v>0</v>
      </c>
      <c r="R86" s="170" t="e">
        <f t="shared" si="59"/>
        <v>#REF!</v>
      </c>
      <c r="S86" s="130" t="e">
        <f>VLOOKUP(B86,CTV!$A$3:$K$1048576,11,0)</f>
        <v>#REF!</v>
      </c>
      <c r="T86" s="105" t="e">
        <f>IF(VLOOKUP(B86,CTV!$A$3:$E$1048576,5,0)-R86+S86&lt;0,0,VLOOKUP(B86,CTV!$A$3:$E$1048576,5,0)-R86+S86)</f>
        <v>#REF!</v>
      </c>
      <c r="U86" s="105" t="e">
        <f>IF(VLOOKUP(B86,CTV!$A$3:$F$1048576,6,0)-R86+S86&lt;0,0,VLOOKUP(B86,CTV!$A$3:$F$1048576,6,0)-R86+S86)</f>
        <v>#REF!</v>
      </c>
      <c r="V86" s="70" t="e">
        <f t="shared" si="60"/>
        <v>#REF!</v>
      </c>
      <c r="W86" s="70" t="str">
        <f>IFERROR(IF(AND($H86=1,WORKDAY.INTL($I86,NETWORKDAYS.INTL($I86,EDATE(V86,$E87)-1,1,[1]holiday!$A$2:$A$101),1,[1]holiday!$A$2:$A$101)=$K86),"",IF(AND(IFERROR(IF(IF($K86&lt;EDATE(V86,$E86),$K86,EDATE(V86,$E86))=V86,"",IF($K86&lt;EDATE(V86,$E86),$K86,EDATE(V86,$E86))),"")=$K86,$H86=1),"",IFERROR(IF(IF($K86&lt;EDATE(V86,$E86),$K86,EDATE(V86,$E86))=V86,"",IF($K86&lt;EDATE(V86,$E86),$K86,EDATE(V86,$E86))),""))),"")</f>
        <v/>
      </c>
      <c r="X86" s="70" t="str">
        <f>IFERROR(IF(AND($H86=1,WORKDAY.INTL($I86,NETWORKDAYS.INTL($I86,EDATE(W86,$E87)-1,1,[1]holiday!$A$2:$A$101),1,[1]holiday!$A$2:$A$101)=$K86),"",IF(AND(IFERROR(IF(IF($K86&lt;EDATE(W86,$E86),$K86,EDATE(W86,$E86))=W86,"",IF($K86&lt;EDATE(W86,$E86),$K86,EDATE(W86,$E86))),"")=$K86,$H86=1),"",IFERROR(IF(IF($K86&lt;EDATE(W86,$E86),$K86,EDATE(W86,$E86))=W86,"",IF($K86&lt;EDATE(W86,$E86),$K86,EDATE(W86,$E86))),""))),"")</f>
        <v/>
      </c>
      <c r="Y86" s="70" t="str">
        <f>IFERROR(IF(AND($H86=1,WORKDAY.INTL($I86,NETWORKDAYS.INTL($I86,EDATE(X86,$E87)-1,1,[1]holiday!$A$2:$A$101),1,[1]holiday!$A$2:$A$101)=$K86),"",IF(AND(IFERROR(IF(IF($K86&lt;EDATE(X86,$E86),$K86,EDATE(X86,$E86))=X86,"",IF($K86&lt;EDATE(X86,$E86),$K86,EDATE(X86,$E86))),"")=$K86,$H86=1),"",IFERROR(IF(IF($K86&lt;EDATE(X86,$E86),$K86,EDATE(X86,$E86))=X86,"",IF($K86&lt;EDATE(X86,$E86),$K86,EDATE(X86,$E86))),""))),"")</f>
        <v/>
      </c>
      <c r="Z86" s="70" t="str">
        <f>IFERROR(IF(AND($H86=1,WORKDAY.INTL($I86,NETWORKDAYS.INTL($I86,EDATE(Y86,$E87)-1,1,[1]holiday!$A$2:$A$101),1,[1]holiday!$A$2:$A$101)=$K86),"",IF(AND(IFERROR(IF(IF($K86&lt;EDATE(Y86,$E86),$K86,EDATE(Y86,$E86))=Y86,"",IF($K86&lt;EDATE(Y86,$E86),$K86,EDATE(Y86,$E86))),"")=$K86,$H86=1),"",IFERROR(IF(IF($K86&lt;EDATE(Y86,$E86),$K86,EDATE(Y86,$E86))=Y86,"",IF($K86&lt;EDATE(Y86,$E86),$K86,EDATE(Y86,$E86))),""))),"")</f>
        <v/>
      </c>
      <c r="AA86" s="70" t="str">
        <f>IFERROR(IF(AND($H86=1,WORKDAY.INTL($I86,NETWORKDAYS.INTL($I86,EDATE(Z86,$E87)-1,1,[1]holiday!$A$2:$A$101),1,[1]holiday!$A$2:$A$101)=$K86),"",IF(AND(IFERROR(IF(IF($K86&lt;EDATE(Z86,$E86),$K86,EDATE(Z86,$E86))=Z86,"",IF($K86&lt;EDATE(Z86,$E86),$K86,EDATE(Z86,$E86))),"")=$K86,$H86=1),"",IFERROR(IF(IF($K86&lt;EDATE(Z86,$E86),$K86,EDATE(Z86,$E86))=Z86,"",IF($K86&lt;EDATE(Z86,$E86),$K86,EDATE(Z86,$E86))),""))),"")</f>
        <v/>
      </c>
      <c r="AB86" s="70" t="str">
        <f>IFERROR(IF(AND($H86=1,WORKDAY.INTL($I86,NETWORKDAYS.INTL($I86,EDATE(AA86,$E87)-1,1,[1]holiday!$A$2:$A$101),1,[1]holiday!$A$2:$A$101)=$K86),"",IF(AND(IFERROR(IF(IF($K86&lt;EDATE(AA86,$E86),$K86,EDATE(AA86,$E86))=AA86,"",IF($K86&lt;EDATE(AA86,$E86),$K86,EDATE(AA86,$E86))),"")=$K86,$H86=1),"",IFERROR(IF(IF($K86&lt;EDATE(AA86,$E86),$K86,EDATE(AA86,$E86))=AA86,"",IF($K86&lt;EDATE(AA86,$E86),$K86,EDATE(AA86,$E86))),""))),"")</f>
        <v/>
      </c>
      <c r="AC86" s="70" t="str">
        <f>IFERROR(IF(AND($H86=1,WORKDAY.INTL($I86,NETWORKDAYS.INTL($I86,EDATE(AB86,$E87)-1,1,[1]holiday!$A$2:$A$101),1,[1]holiday!$A$2:$A$101)=$K86),"",IF(AND(IFERROR(IF(IF($K86&lt;EDATE(AB86,$E86),$K86,EDATE(AB86,$E86))=AB86,"",IF($K86&lt;EDATE(AB86,$E86),$K86,EDATE(AB86,$E86))),"")=$K86,$H86=1),"",IFERROR(IF(IF($K86&lt;EDATE(AB86,$E86),$K86,EDATE(AB86,$E86))=AB86,"",IF($K86&lt;EDATE(AB86,$E86),$K86,EDATE(AB86,$E86))),""))),"")</f>
        <v/>
      </c>
      <c r="AD86" s="70" t="str">
        <f>IFERROR(IF(AND($H86=1,WORKDAY.INTL($I86,NETWORKDAYS.INTL($I86,EDATE(AC86,$E87)-1,1,[1]holiday!$A$2:$A$101),1,[1]holiday!$A$2:$A$101)=$K86),"",IF(AND(IFERROR(IF(IF($K86&lt;EDATE(AC86,$E86),$K86,EDATE(AC86,$E86))=AC86,"",IF($K86&lt;EDATE(AC86,$E86),$K86,EDATE(AC86,$E86))),"")=$K86,$H86=1),"",IFERROR(IF(IF($K86&lt;EDATE(AC86,$E86),$K86,EDATE(AC86,$E86))=AC86,"",IF($K86&lt;EDATE(AC86,$E86),$K86,EDATE(AC86,$E86))),""))),"")</f>
        <v/>
      </c>
      <c r="AE86" s="70" t="str">
        <f>IFERROR(IF(AND($H86=1,WORKDAY.INTL($I86,NETWORKDAYS.INTL($I86,EDATE(AD86,$E87)-1,1,[1]holiday!$A$2:$A$101),1,[1]holiday!$A$2:$A$101)=$K86),"",IF(AND(IFERROR(IF(IF($K86&lt;EDATE(AD86,$E86),$K86,EDATE(AD86,$E86))=AD86,"",IF($K86&lt;EDATE(AD86,$E86),$K86,EDATE(AD86,$E86))),"")=$K86,$H86=1),"",IFERROR(IF(IF($K86&lt;EDATE(AD86,$E86),$K86,EDATE(AD86,$E86))=AD86,"",IF($K86&lt;EDATE(AD86,$E86),$K86,EDATE(AD86,$E86))),""))),"")</f>
        <v/>
      </c>
      <c r="AF86" s="70" t="str">
        <f>IFERROR(IF(AND($H86=1,WORKDAY.INTL($I86,NETWORKDAYS.INTL($I86,EDATE(AE86,$E87)-1,1,[1]holiday!$A$2:$A$101),1,[1]holiday!$A$2:$A$101)=$K86),"",IF(AND(IFERROR(IF(IF($K86&lt;EDATE(AE86,$E86),$K86,EDATE(AE86,$E86))=AE86,"",IF($K86&lt;EDATE(AE86,$E86),$K86,EDATE(AE86,$E86))),"")=$K86,$H86=1),"",IFERROR(IF(IF($K86&lt;EDATE(AE86,$E86),$K86,EDATE(AE86,$E86))=AE86,"",IF($K86&lt;EDATE(AE86,$E86),$K86,EDATE(AE86,$E86))),""))),"")</f>
        <v/>
      </c>
      <c r="AG86" s="70" t="str">
        <f>IFERROR(IF(AND($H86=1,WORKDAY.INTL($I86,NETWORKDAYS.INTL($I86,EDATE(AF86,$E87)-1,1,[1]holiday!$A$2:$A$101),1,[1]holiday!$A$2:$A$101)=$K86),"",IF(AND(IFERROR(IF(IF($K86&lt;EDATE(AF86,$E86),$K86,EDATE(AF86,$E86))=AF86,"",IF($K86&lt;EDATE(AF86,$E86),$K86,EDATE(AF86,$E86))),"")=$K86,$H86=1),"",IFERROR(IF(IF($K86&lt;EDATE(AF86,$E86),$K86,EDATE(AF86,$E86))=AF86,"",IF($K86&lt;EDATE(AF86,$E86),$K86,EDATE(AF86,$E86))),""))),"")</f>
        <v/>
      </c>
      <c r="AH86" s="70" t="str">
        <f>IFERROR(IF(AND($H86=1,WORKDAY.INTL($I86,NETWORKDAYS.INTL($I86,EDATE(AG86,$E87)-1,1,[1]holiday!$A$2:$A$101),1,[1]holiday!$A$2:$A$101)=$K86),"",IF(AND(IFERROR(IF(IF($K86&lt;EDATE(AG86,$E86),$K86,EDATE(AG86,$E86))=AG86,"",IF($K86&lt;EDATE(AG86,$E86),$K86,EDATE(AG86,$E86))),"")=$K86,$H86=1),"",IFERROR(IF(IF($K86&lt;EDATE(AG86,$E86),$K86,EDATE(AG86,$E86))=AG86,"",IF($K86&lt;EDATE(AG86,$E86),$K86,EDATE(AG86,$E86))),""))),"")</f>
        <v/>
      </c>
      <c r="AI86" s="70"/>
      <c r="AJ86" s="25" t="e">
        <f t="shared" si="41"/>
        <v>#REF!</v>
      </c>
      <c r="AK86" s="25" t="e">
        <f t="shared" si="42"/>
        <v>#REF!</v>
      </c>
      <c r="AL86" s="25" t="e">
        <f t="shared" si="43"/>
        <v>#REF!</v>
      </c>
      <c r="AM86" s="25" t="e">
        <f t="shared" si="44"/>
        <v>#REF!</v>
      </c>
      <c r="AN86" s="25" t="e">
        <f t="shared" si="45"/>
        <v>#REF!</v>
      </c>
      <c r="AO86" s="25" t="e">
        <f t="shared" si="46"/>
        <v>#REF!</v>
      </c>
      <c r="AP86" s="25" t="e">
        <f t="shared" si="47"/>
        <v>#REF!</v>
      </c>
      <c r="AQ86" s="25" t="e">
        <f t="shared" si="48"/>
        <v>#REF!</v>
      </c>
      <c r="AR86" s="25" t="e">
        <f t="shared" si="49"/>
        <v>#REF!</v>
      </c>
      <c r="AS86" s="25" t="e">
        <f t="shared" si="50"/>
        <v>#REF!</v>
      </c>
      <c r="AT86" s="25" t="e">
        <f t="shared" si="51"/>
        <v>#REF!</v>
      </c>
      <c r="AU86" s="25" t="e">
        <f t="shared" si="52"/>
        <v>#REF!</v>
      </c>
      <c r="AV86" s="25" t="e">
        <f t="shared" si="53"/>
        <v>#REF!</v>
      </c>
      <c r="AW86" s="106" t="e">
        <f t="shared" si="61"/>
        <v>#REF!</v>
      </c>
      <c r="AX86" s="107" t="e">
        <f t="shared" ca="1" si="62"/>
        <v>#REF!</v>
      </c>
      <c r="AY86" s="107" t="e">
        <f t="shared" ca="1" si="63"/>
        <v>#REF!</v>
      </c>
      <c r="AZ86" s="108" t="e">
        <f t="shared" ca="1" si="64"/>
        <v>#REF!</v>
      </c>
      <c r="BA86" s="25">
        <f t="shared" ca="1" si="58"/>
        <v>0</v>
      </c>
      <c r="BB86" s="25" t="e">
        <f t="shared" si="54"/>
        <v>#REF!</v>
      </c>
      <c r="BC86" s="25" t="e">
        <f t="shared" ca="1" si="65"/>
        <v>#REF!</v>
      </c>
      <c r="BD86" s="83" t="e">
        <f>PS!#REF!</f>
        <v>#REF!</v>
      </c>
      <c r="BE86" s="78" t="str">
        <f t="shared" ca="1" si="66"/>
        <v>Lần 0</v>
      </c>
      <c r="BF86" s="109" t="e">
        <f t="shared" ca="1" si="67"/>
        <v>#REF!</v>
      </c>
      <c r="BG86" s="109" t="e">
        <f t="shared" ca="1" si="68"/>
        <v>#REF!</v>
      </c>
      <c r="BH86" s="109" t="e">
        <f t="shared" ca="1" si="69"/>
        <v>#REF!</v>
      </c>
      <c r="BI86" s="109" t="e">
        <f t="shared" ca="1" si="70"/>
        <v>#REF!</v>
      </c>
      <c r="BJ86" s="109" t="e">
        <f t="shared" ca="1" si="71"/>
        <v>#REF!</v>
      </c>
      <c r="BK86" s="109" t="e">
        <f t="shared" ca="1" si="72"/>
        <v>#REF!</v>
      </c>
      <c r="BL86" s="109" t="e">
        <f t="shared" ca="1" si="73"/>
        <v>#REF!</v>
      </c>
      <c r="BM86" s="109" t="e">
        <f t="shared" ca="1" si="74"/>
        <v>#REF!</v>
      </c>
      <c r="BN86" s="109" t="e">
        <f t="shared" ca="1" si="75"/>
        <v>#REF!</v>
      </c>
      <c r="BO86" s="109" t="e">
        <f t="shared" ca="1" si="76"/>
        <v>#REF!</v>
      </c>
      <c r="BP86" s="109" t="e">
        <f t="shared" ca="1" si="77"/>
        <v>#REF!</v>
      </c>
      <c r="BQ86" s="109" t="e">
        <f t="shared" ca="1" si="78"/>
        <v>#REF!</v>
      </c>
      <c r="BR86" s="109" t="e">
        <f t="shared" ca="1" si="79"/>
        <v>#REF!</v>
      </c>
    </row>
    <row r="87" spans="1:70" ht="12.75" x14ac:dyDescent="0.2">
      <c r="A87" s="82" t="e">
        <f>PS!#REF!</f>
        <v>#REF!</v>
      </c>
      <c r="B87" s="83" t="e">
        <f>PS!#REF!</f>
        <v>#REF!</v>
      </c>
      <c r="C87" s="83" t="e">
        <f>PS!#REF!</f>
        <v>#REF!</v>
      </c>
      <c r="D87" s="83" t="e">
        <f>VLOOKUP(B87,CTV!$A$3:$D$1048576,4,0)</f>
        <v>#REF!</v>
      </c>
      <c r="E87" s="83" t="e">
        <f>VLOOKUP(B87,CTV!$A$3:$G$1048576,7,0)</f>
        <v>#REF!</v>
      </c>
      <c r="F87" s="83" t="e">
        <f>IF(ISNA(VLOOKUP(D87,CTV!$A$3:$H$1048576,8,0)),"",VLOOKUP(D87,CTV!$A$3:$H$1048576,8,0))</f>
        <v>#REF!</v>
      </c>
      <c r="G87" s="83" t="e">
        <f>VLOOKUP(B87,CTV!$A$3:$I$1048576,9,0)</f>
        <v>#REF!</v>
      </c>
      <c r="H87" s="83" t="e">
        <f>VLOOKUP(B87,CTV!$A$3:$J$1048576,10,0)</f>
        <v>#REF!</v>
      </c>
      <c r="I87" s="102" t="e">
        <f>PS!#REF!</f>
        <v>#REF!</v>
      </c>
      <c r="J87" s="83" t="e">
        <f>PS!#REF!</f>
        <v>#REF!</v>
      </c>
      <c r="K87" s="103" t="e">
        <f>PS!#REF!</f>
        <v>#REF!</v>
      </c>
      <c r="L87" s="83" t="e">
        <f t="shared" si="56"/>
        <v>#REF!</v>
      </c>
      <c r="M87" s="120" t="e">
        <f>PS!#REF!</f>
        <v>#REF!</v>
      </c>
      <c r="N87" s="83" t="e">
        <f>PS!#REF!</f>
        <v>#REF!</v>
      </c>
      <c r="O87" s="104" t="e">
        <f>PS!#REF!</f>
        <v>#REF!</v>
      </c>
      <c r="P87" s="104" t="e">
        <f t="shared" si="57"/>
        <v>#REF!</v>
      </c>
      <c r="Q87" s="104">
        <v>0</v>
      </c>
      <c r="R87" s="170" t="e">
        <f t="shared" si="59"/>
        <v>#REF!</v>
      </c>
      <c r="S87" s="130" t="e">
        <f>VLOOKUP(B87,CTV!$A$3:$K$1048576,11,0)</f>
        <v>#REF!</v>
      </c>
      <c r="T87" s="105" t="e">
        <f>IF(VLOOKUP(B87,CTV!$A$3:$E$1048576,5,0)-R87+S87&lt;0,0,VLOOKUP(B87,CTV!$A$3:$E$1048576,5,0)-R87+S87)</f>
        <v>#REF!</v>
      </c>
      <c r="U87" s="105" t="e">
        <f>IF(VLOOKUP(B87,CTV!$A$3:$F$1048576,6,0)-R87+S87&lt;0,0,VLOOKUP(B87,CTV!$A$3:$F$1048576,6,0)-R87+S87)</f>
        <v>#REF!</v>
      </c>
      <c r="V87" s="70" t="e">
        <f t="shared" si="60"/>
        <v>#REF!</v>
      </c>
      <c r="W87" s="70" t="str">
        <f>IFERROR(IF(AND($H87=1,WORKDAY.INTL($I87,NETWORKDAYS.INTL($I87,EDATE(V87,$E88)-1,1,[1]holiday!$A$2:$A$101),1,[1]holiday!$A$2:$A$101)=$K87),"",IF(AND(IFERROR(IF(IF($K87&lt;EDATE(V87,$E87),$K87,EDATE(V87,$E87))=V87,"",IF($K87&lt;EDATE(V87,$E87),$K87,EDATE(V87,$E87))),"")=$K87,$H87=1),"",IFERROR(IF(IF($K87&lt;EDATE(V87,$E87),$K87,EDATE(V87,$E87))=V87,"",IF($K87&lt;EDATE(V87,$E87),$K87,EDATE(V87,$E87))),""))),"")</f>
        <v/>
      </c>
      <c r="X87" s="70" t="str">
        <f>IFERROR(IF(AND($H87=1,WORKDAY.INTL($I87,NETWORKDAYS.INTL($I87,EDATE(W87,$E88)-1,1,[1]holiday!$A$2:$A$101),1,[1]holiday!$A$2:$A$101)=$K87),"",IF(AND(IFERROR(IF(IF($K87&lt;EDATE(W87,$E87),$K87,EDATE(W87,$E87))=W87,"",IF($K87&lt;EDATE(W87,$E87),$K87,EDATE(W87,$E87))),"")=$K87,$H87=1),"",IFERROR(IF(IF($K87&lt;EDATE(W87,$E87),$K87,EDATE(W87,$E87))=W87,"",IF($K87&lt;EDATE(W87,$E87),$K87,EDATE(W87,$E87))),""))),"")</f>
        <v/>
      </c>
      <c r="Y87" s="70" t="str">
        <f>IFERROR(IF(AND($H87=1,WORKDAY.INTL($I87,NETWORKDAYS.INTL($I87,EDATE(X87,$E88)-1,1,[1]holiday!$A$2:$A$101),1,[1]holiday!$A$2:$A$101)=$K87),"",IF(AND(IFERROR(IF(IF($K87&lt;EDATE(X87,$E87),$K87,EDATE(X87,$E87))=X87,"",IF($K87&lt;EDATE(X87,$E87),$K87,EDATE(X87,$E87))),"")=$K87,$H87=1),"",IFERROR(IF(IF($K87&lt;EDATE(X87,$E87),$K87,EDATE(X87,$E87))=X87,"",IF($K87&lt;EDATE(X87,$E87),$K87,EDATE(X87,$E87))),""))),"")</f>
        <v/>
      </c>
      <c r="Z87" s="70" t="str">
        <f>IFERROR(IF(AND($H87=1,WORKDAY.INTL($I87,NETWORKDAYS.INTL($I87,EDATE(Y87,$E88)-1,1,[1]holiday!$A$2:$A$101),1,[1]holiday!$A$2:$A$101)=$K87),"",IF(AND(IFERROR(IF(IF($K87&lt;EDATE(Y87,$E87),$K87,EDATE(Y87,$E87))=Y87,"",IF($K87&lt;EDATE(Y87,$E87),$K87,EDATE(Y87,$E87))),"")=$K87,$H87=1),"",IFERROR(IF(IF($K87&lt;EDATE(Y87,$E87),$K87,EDATE(Y87,$E87))=Y87,"",IF($K87&lt;EDATE(Y87,$E87),$K87,EDATE(Y87,$E87))),""))),"")</f>
        <v/>
      </c>
      <c r="AA87" s="70" t="str">
        <f>IFERROR(IF(AND($H87=1,WORKDAY.INTL($I87,NETWORKDAYS.INTL($I87,EDATE(Z87,$E88)-1,1,[1]holiday!$A$2:$A$101),1,[1]holiday!$A$2:$A$101)=$K87),"",IF(AND(IFERROR(IF(IF($K87&lt;EDATE(Z87,$E87),$K87,EDATE(Z87,$E87))=Z87,"",IF($K87&lt;EDATE(Z87,$E87),$K87,EDATE(Z87,$E87))),"")=$K87,$H87=1),"",IFERROR(IF(IF($K87&lt;EDATE(Z87,$E87),$K87,EDATE(Z87,$E87))=Z87,"",IF($K87&lt;EDATE(Z87,$E87),$K87,EDATE(Z87,$E87))),""))),"")</f>
        <v/>
      </c>
      <c r="AB87" s="70" t="str">
        <f>IFERROR(IF(AND($H87=1,WORKDAY.INTL($I87,NETWORKDAYS.INTL($I87,EDATE(AA87,$E88)-1,1,[1]holiday!$A$2:$A$101),1,[1]holiday!$A$2:$A$101)=$K87),"",IF(AND(IFERROR(IF(IF($K87&lt;EDATE(AA87,$E87),$K87,EDATE(AA87,$E87))=AA87,"",IF($K87&lt;EDATE(AA87,$E87),$K87,EDATE(AA87,$E87))),"")=$K87,$H87=1),"",IFERROR(IF(IF($K87&lt;EDATE(AA87,$E87),$K87,EDATE(AA87,$E87))=AA87,"",IF($K87&lt;EDATE(AA87,$E87),$K87,EDATE(AA87,$E87))),""))),"")</f>
        <v/>
      </c>
      <c r="AC87" s="70" t="str">
        <f>IFERROR(IF(AND($H87=1,WORKDAY.INTL($I87,NETWORKDAYS.INTL($I87,EDATE(AB87,$E88)-1,1,[1]holiday!$A$2:$A$101),1,[1]holiday!$A$2:$A$101)=$K87),"",IF(AND(IFERROR(IF(IF($K87&lt;EDATE(AB87,$E87),$K87,EDATE(AB87,$E87))=AB87,"",IF($K87&lt;EDATE(AB87,$E87),$K87,EDATE(AB87,$E87))),"")=$K87,$H87=1),"",IFERROR(IF(IF($K87&lt;EDATE(AB87,$E87),$K87,EDATE(AB87,$E87))=AB87,"",IF($K87&lt;EDATE(AB87,$E87),$K87,EDATE(AB87,$E87))),""))),"")</f>
        <v/>
      </c>
      <c r="AD87" s="70" t="str">
        <f>IFERROR(IF(AND($H87=1,WORKDAY.INTL($I87,NETWORKDAYS.INTL($I87,EDATE(AC87,$E88)-1,1,[1]holiday!$A$2:$A$101),1,[1]holiday!$A$2:$A$101)=$K87),"",IF(AND(IFERROR(IF(IF($K87&lt;EDATE(AC87,$E87),$K87,EDATE(AC87,$E87))=AC87,"",IF($K87&lt;EDATE(AC87,$E87),$K87,EDATE(AC87,$E87))),"")=$K87,$H87=1),"",IFERROR(IF(IF($K87&lt;EDATE(AC87,$E87),$K87,EDATE(AC87,$E87))=AC87,"",IF($K87&lt;EDATE(AC87,$E87),$K87,EDATE(AC87,$E87))),""))),"")</f>
        <v/>
      </c>
      <c r="AE87" s="70" t="str">
        <f>IFERROR(IF(AND($H87=1,WORKDAY.INTL($I87,NETWORKDAYS.INTL($I87,EDATE(AD87,$E88)-1,1,[1]holiday!$A$2:$A$101),1,[1]holiday!$A$2:$A$101)=$K87),"",IF(AND(IFERROR(IF(IF($K87&lt;EDATE(AD87,$E87),$K87,EDATE(AD87,$E87))=AD87,"",IF($K87&lt;EDATE(AD87,$E87),$K87,EDATE(AD87,$E87))),"")=$K87,$H87=1),"",IFERROR(IF(IF($K87&lt;EDATE(AD87,$E87),$K87,EDATE(AD87,$E87))=AD87,"",IF($K87&lt;EDATE(AD87,$E87),$K87,EDATE(AD87,$E87))),""))),"")</f>
        <v/>
      </c>
      <c r="AF87" s="70" t="str">
        <f>IFERROR(IF(AND($H87=1,WORKDAY.INTL($I87,NETWORKDAYS.INTL($I87,EDATE(AE87,$E88)-1,1,[1]holiday!$A$2:$A$101),1,[1]holiday!$A$2:$A$101)=$K87),"",IF(AND(IFERROR(IF(IF($K87&lt;EDATE(AE87,$E87),$K87,EDATE(AE87,$E87))=AE87,"",IF($K87&lt;EDATE(AE87,$E87),$K87,EDATE(AE87,$E87))),"")=$K87,$H87=1),"",IFERROR(IF(IF($K87&lt;EDATE(AE87,$E87),$K87,EDATE(AE87,$E87))=AE87,"",IF($K87&lt;EDATE(AE87,$E87),$K87,EDATE(AE87,$E87))),""))),"")</f>
        <v/>
      </c>
      <c r="AG87" s="70" t="str">
        <f>IFERROR(IF(AND($H87=1,WORKDAY.INTL($I87,NETWORKDAYS.INTL($I87,EDATE(AF87,$E88)-1,1,[1]holiday!$A$2:$A$101),1,[1]holiday!$A$2:$A$101)=$K87),"",IF(AND(IFERROR(IF(IF($K87&lt;EDATE(AF87,$E87),$K87,EDATE(AF87,$E87))=AF87,"",IF($K87&lt;EDATE(AF87,$E87),$K87,EDATE(AF87,$E87))),"")=$K87,$H87=1),"",IFERROR(IF(IF($K87&lt;EDATE(AF87,$E87),$K87,EDATE(AF87,$E87))=AF87,"",IF($K87&lt;EDATE(AF87,$E87),$K87,EDATE(AF87,$E87))),""))),"")</f>
        <v/>
      </c>
      <c r="AH87" s="70" t="str">
        <f>IFERROR(IF(AND($H87=1,WORKDAY.INTL($I87,NETWORKDAYS.INTL($I87,EDATE(AG87,$E88)-1,1,[1]holiday!$A$2:$A$101),1,[1]holiday!$A$2:$A$101)=$K87),"",IF(AND(IFERROR(IF(IF($K87&lt;EDATE(AG87,$E87),$K87,EDATE(AG87,$E87))=AG87,"",IF($K87&lt;EDATE(AG87,$E87),$K87,EDATE(AG87,$E87))),"")=$K87,$H87=1),"",IFERROR(IF(IF($K87&lt;EDATE(AG87,$E87),$K87,EDATE(AG87,$E87))=AG87,"",IF($K87&lt;EDATE(AG87,$E87),$K87,EDATE(AG87,$E87))),""))),"")</f>
        <v/>
      </c>
      <c r="AI87" s="70"/>
      <c r="AJ87" s="25" t="e">
        <f t="shared" si="41"/>
        <v>#REF!</v>
      </c>
      <c r="AK87" s="25" t="e">
        <f t="shared" si="42"/>
        <v>#REF!</v>
      </c>
      <c r="AL87" s="25" t="e">
        <f t="shared" si="43"/>
        <v>#REF!</v>
      </c>
      <c r="AM87" s="25" t="e">
        <f t="shared" si="44"/>
        <v>#REF!</v>
      </c>
      <c r="AN87" s="25" t="e">
        <f t="shared" si="45"/>
        <v>#REF!</v>
      </c>
      <c r="AO87" s="25" t="e">
        <f t="shared" si="46"/>
        <v>#REF!</v>
      </c>
      <c r="AP87" s="25" t="e">
        <f t="shared" si="47"/>
        <v>#REF!</v>
      </c>
      <c r="AQ87" s="25" t="e">
        <f t="shared" si="48"/>
        <v>#REF!</v>
      </c>
      <c r="AR87" s="25" t="e">
        <f t="shared" si="49"/>
        <v>#REF!</v>
      </c>
      <c r="AS87" s="25" t="e">
        <f t="shared" si="50"/>
        <v>#REF!</v>
      </c>
      <c r="AT87" s="25" t="e">
        <f t="shared" si="51"/>
        <v>#REF!</v>
      </c>
      <c r="AU87" s="25" t="e">
        <f t="shared" si="52"/>
        <v>#REF!</v>
      </c>
      <c r="AV87" s="25" t="e">
        <f t="shared" si="53"/>
        <v>#REF!</v>
      </c>
      <c r="AW87" s="106" t="e">
        <f t="shared" si="61"/>
        <v>#REF!</v>
      </c>
      <c r="AX87" s="107" t="e">
        <f t="shared" ca="1" si="62"/>
        <v>#REF!</v>
      </c>
      <c r="AY87" s="107" t="e">
        <f t="shared" ca="1" si="63"/>
        <v>#REF!</v>
      </c>
      <c r="AZ87" s="108" t="e">
        <f t="shared" ca="1" si="64"/>
        <v>#REF!</v>
      </c>
      <c r="BA87" s="25">
        <f t="shared" ca="1" si="58"/>
        <v>0</v>
      </c>
      <c r="BB87" s="25" t="e">
        <f t="shared" si="54"/>
        <v>#REF!</v>
      </c>
      <c r="BC87" s="25" t="e">
        <f t="shared" ca="1" si="65"/>
        <v>#REF!</v>
      </c>
      <c r="BD87" s="83" t="e">
        <f>PS!#REF!</f>
        <v>#REF!</v>
      </c>
      <c r="BE87" s="78" t="str">
        <f t="shared" ca="1" si="66"/>
        <v>Lần 0</v>
      </c>
      <c r="BF87" s="109" t="e">
        <f t="shared" ca="1" si="67"/>
        <v>#REF!</v>
      </c>
      <c r="BG87" s="109" t="e">
        <f t="shared" ca="1" si="68"/>
        <v>#REF!</v>
      </c>
      <c r="BH87" s="109" t="e">
        <f t="shared" ca="1" si="69"/>
        <v>#REF!</v>
      </c>
      <c r="BI87" s="109" t="e">
        <f t="shared" ca="1" si="70"/>
        <v>#REF!</v>
      </c>
      <c r="BJ87" s="109" t="e">
        <f t="shared" ca="1" si="71"/>
        <v>#REF!</v>
      </c>
      <c r="BK87" s="109" t="e">
        <f t="shared" ca="1" si="72"/>
        <v>#REF!</v>
      </c>
      <c r="BL87" s="109" t="e">
        <f t="shared" ca="1" si="73"/>
        <v>#REF!</v>
      </c>
      <c r="BM87" s="109" t="e">
        <f t="shared" ca="1" si="74"/>
        <v>#REF!</v>
      </c>
      <c r="BN87" s="109" t="e">
        <f t="shared" ca="1" si="75"/>
        <v>#REF!</v>
      </c>
      <c r="BO87" s="109" t="e">
        <f t="shared" ca="1" si="76"/>
        <v>#REF!</v>
      </c>
      <c r="BP87" s="109" t="e">
        <f t="shared" ca="1" si="77"/>
        <v>#REF!</v>
      </c>
      <c r="BQ87" s="109" t="e">
        <f t="shared" ca="1" si="78"/>
        <v>#REF!</v>
      </c>
      <c r="BR87" s="109" t="e">
        <f t="shared" ca="1" si="79"/>
        <v>#REF!</v>
      </c>
    </row>
    <row r="88" spans="1:70" ht="24.75" customHeight="1" x14ac:dyDescent="0.2">
      <c r="A88" s="82" t="e">
        <f>PS!#REF!</f>
        <v>#REF!</v>
      </c>
      <c r="B88" s="83" t="e">
        <f>PS!#REF!</f>
        <v>#REF!</v>
      </c>
      <c r="C88" s="83" t="e">
        <f>PS!#REF!</f>
        <v>#REF!</v>
      </c>
      <c r="D88" s="83" t="e">
        <f>VLOOKUP(B88,CTV!$A$3:$D$1048576,4,0)</f>
        <v>#REF!</v>
      </c>
      <c r="E88" s="83" t="e">
        <f>VLOOKUP(B88,CTV!$A$3:$G$1048576,7,0)</f>
        <v>#REF!</v>
      </c>
      <c r="F88" s="83" t="e">
        <f>IF(ISNA(VLOOKUP(D88,CTV!$A$3:$H$1048576,8,0)),"",VLOOKUP(D88,CTV!$A$3:$H$1048576,8,0))</f>
        <v>#REF!</v>
      </c>
      <c r="G88" s="83" t="e">
        <f>VLOOKUP(B88,CTV!$A$3:$I$1048576,9,0)</f>
        <v>#REF!</v>
      </c>
      <c r="H88" s="83" t="e">
        <f>VLOOKUP(B88,CTV!$A$3:$J$1048576,10,0)</f>
        <v>#REF!</v>
      </c>
      <c r="I88" s="102" t="e">
        <f>PS!#REF!</f>
        <v>#REF!</v>
      </c>
      <c r="J88" s="83" t="e">
        <f>PS!#REF!</f>
        <v>#REF!</v>
      </c>
      <c r="K88" s="103" t="e">
        <f>PS!#REF!</f>
        <v>#REF!</v>
      </c>
      <c r="L88" s="83" t="e">
        <f t="shared" si="56"/>
        <v>#REF!</v>
      </c>
      <c r="M88" s="120" t="e">
        <f>PS!#REF!</f>
        <v>#REF!</v>
      </c>
      <c r="N88" s="83" t="e">
        <f>PS!#REF!</f>
        <v>#REF!</v>
      </c>
      <c r="O88" s="104" t="e">
        <f>PS!#REF!</f>
        <v>#REF!</v>
      </c>
      <c r="P88" s="104" t="e">
        <f t="shared" si="57"/>
        <v>#REF!</v>
      </c>
      <c r="Q88" s="104">
        <v>0</v>
      </c>
      <c r="R88" s="170" t="e">
        <f t="shared" si="59"/>
        <v>#REF!</v>
      </c>
      <c r="S88" s="130" t="e">
        <f>VLOOKUP(B88,CTV!$A$3:$K$1048576,11,0)</f>
        <v>#REF!</v>
      </c>
      <c r="T88" s="105" t="e">
        <f>IF(VLOOKUP(B88,CTV!$A$3:$E$1048576,5,0)-R88+S88&lt;0,0,VLOOKUP(B88,CTV!$A$3:$E$1048576,5,0)-R88+S88)</f>
        <v>#REF!</v>
      </c>
      <c r="U88" s="105" t="e">
        <f>IF(VLOOKUP(B88,CTV!$A$3:$F$1048576,6,0)-R88+S88&lt;0,0,VLOOKUP(B88,CTV!$A$3:$F$1048576,6,0)-R88+S88)</f>
        <v>#REF!</v>
      </c>
      <c r="V88" s="70" t="e">
        <f t="shared" si="60"/>
        <v>#REF!</v>
      </c>
      <c r="W88" s="70" t="str">
        <f>IFERROR(IF(AND($H88=1,WORKDAY.INTL($I88,NETWORKDAYS.INTL($I88,EDATE(V88,$E89)-1,1,[1]holiday!$A$2:$A$101),1,[1]holiday!$A$2:$A$101)=$K88),"",IF(AND(IFERROR(IF(IF($K88&lt;EDATE(V88,$E88),$K88,EDATE(V88,$E88))=V88,"",IF($K88&lt;EDATE(V88,$E88),$K88,EDATE(V88,$E88))),"")=$K88,$H88=1),"",IFERROR(IF(IF($K88&lt;EDATE(V88,$E88),$K88,EDATE(V88,$E88))=V88,"",IF($K88&lt;EDATE(V88,$E88),$K88,EDATE(V88,$E88))),""))),"")</f>
        <v/>
      </c>
      <c r="X88" s="70" t="str">
        <f>IFERROR(IF(AND($H88=1,WORKDAY.INTL($I88,NETWORKDAYS.INTL($I88,EDATE(W88,$E89)-1,1,[1]holiday!$A$2:$A$101),1,[1]holiday!$A$2:$A$101)=$K88),"",IF(AND(IFERROR(IF(IF($K88&lt;EDATE(W88,$E88),$K88,EDATE(W88,$E88))=W88,"",IF($K88&lt;EDATE(W88,$E88),$K88,EDATE(W88,$E88))),"")=$K88,$H88=1),"",IFERROR(IF(IF($K88&lt;EDATE(W88,$E88),$K88,EDATE(W88,$E88))=W88,"",IF($K88&lt;EDATE(W88,$E88),$K88,EDATE(W88,$E88))),""))),"")</f>
        <v/>
      </c>
      <c r="Y88" s="70" t="str">
        <f>IFERROR(IF(AND($H88=1,WORKDAY.INTL($I88,NETWORKDAYS.INTL($I88,EDATE(X88,$E89)-1,1,[1]holiday!$A$2:$A$101),1,[1]holiday!$A$2:$A$101)=$K88),"",IF(AND(IFERROR(IF(IF($K88&lt;EDATE(X88,$E88),$K88,EDATE(X88,$E88))=X88,"",IF($K88&lt;EDATE(X88,$E88),$K88,EDATE(X88,$E88))),"")=$K88,$H88=1),"",IFERROR(IF(IF($K88&lt;EDATE(X88,$E88),$K88,EDATE(X88,$E88))=X88,"",IF($K88&lt;EDATE(X88,$E88),$K88,EDATE(X88,$E88))),""))),"")</f>
        <v/>
      </c>
      <c r="Z88" s="70" t="str">
        <f>IFERROR(IF(AND($H88=1,WORKDAY.INTL($I88,NETWORKDAYS.INTL($I88,EDATE(Y88,$E89)-1,1,[1]holiday!$A$2:$A$101),1,[1]holiday!$A$2:$A$101)=$K88),"",IF(AND(IFERROR(IF(IF($K88&lt;EDATE(Y88,$E88),$K88,EDATE(Y88,$E88))=Y88,"",IF($K88&lt;EDATE(Y88,$E88),$K88,EDATE(Y88,$E88))),"")=$K88,$H88=1),"",IFERROR(IF(IF($K88&lt;EDATE(Y88,$E88),$K88,EDATE(Y88,$E88))=Y88,"",IF($K88&lt;EDATE(Y88,$E88),$K88,EDATE(Y88,$E88))),""))),"")</f>
        <v/>
      </c>
      <c r="AA88" s="70" t="str">
        <f>IFERROR(IF(AND($H88=1,WORKDAY.INTL($I88,NETWORKDAYS.INTL($I88,EDATE(Z88,$E89)-1,1,[1]holiday!$A$2:$A$101),1,[1]holiday!$A$2:$A$101)=$K88),"",IF(AND(IFERROR(IF(IF($K88&lt;EDATE(Z88,$E88),$K88,EDATE(Z88,$E88))=Z88,"",IF($K88&lt;EDATE(Z88,$E88),$K88,EDATE(Z88,$E88))),"")=$K88,$H88=1),"",IFERROR(IF(IF($K88&lt;EDATE(Z88,$E88),$K88,EDATE(Z88,$E88))=Z88,"",IF($K88&lt;EDATE(Z88,$E88),$K88,EDATE(Z88,$E88))),""))),"")</f>
        <v/>
      </c>
      <c r="AB88" s="70" t="str">
        <f>IFERROR(IF(AND($H88=1,WORKDAY.INTL($I88,NETWORKDAYS.INTL($I88,EDATE(AA88,$E89)-1,1,[1]holiday!$A$2:$A$101),1,[1]holiday!$A$2:$A$101)=$K88),"",IF(AND(IFERROR(IF(IF($K88&lt;EDATE(AA88,$E88),$K88,EDATE(AA88,$E88))=AA88,"",IF($K88&lt;EDATE(AA88,$E88),$K88,EDATE(AA88,$E88))),"")=$K88,$H88=1),"",IFERROR(IF(IF($K88&lt;EDATE(AA88,$E88),$K88,EDATE(AA88,$E88))=AA88,"",IF($K88&lt;EDATE(AA88,$E88),$K88,EDATE(AA88,$E88))),""))),"")</f>
        <v/>
      </c>
      <c r="AC88" s="70" t="str">
        <f>IFERROR(IF(AND($H88=1,WORKDAY.INTL($I88,NETWORKDAYS.INTL($I88,EDATE(AB88,$E89)-1,1,[1]holiday!$A$2:$A$101),1,[1]holiday!$A$2:$A$101)=$K88),"",IF(AND(IFERROR(IF(IF($K88&lt;EDATE(AB88,$E88),$K88,EDATE(AB88,$E88))=AB88,"",IF($K88&lt;EDATE(AB88,$E88),$K88,EDATE(AB88,$E88))),"")=$K88,$H88=1),"",IFERROR(IF(IF($K88&lt;EDATE(AB88,$E88),$K88,EDATE(AB88,$E88))=AB88,"",IF($K88&lt;EDATE(AB88,$E88),$K88,EDATE(AB88,$E88))),""))),"")</f>
        <v/>
      </c>
      <c r="AD88" s="70" t="str">
        <f>IFERROR(IF(AND($H88=1,WORKDAY.INTL($I88,NETWORKDAYS.INTL($I88,EDATE(AC88,$E89)-1,1,[1]holiday!$A$2:$A$101),1,[1]holiday!$A$2:$A$101)=$K88),"",IF(AND(IFERROR(IF(IF($K88&lt;EDATE(AC88,$E88),$K88,EDATE(AC88,$E88))=AC88,"",IF($K88&lt;EDATE(AC88,$E88),$K88,EDATE(AC88,$E88))),"")=$K88,$H88=1),"",IFERROR(IF(IF($K88&lt;EDATE(AC88,$E88),$K88,EDATE(AC88,$E88))=AC88,"",IF($K88&lt;EDATE(AC88,$E88),$K88,EDATE(AC88,$E88))),""))),"")</f>
        <v/>
      </c>
      <c r="AE88" s="70" t="str">
        <f>IFERROR(IF(AND($H88=1,WORKDAY.INTL($I88,NETWORKDAYS.INTL($I88,EDATE(AD88,$E89)-1,1,[1]holiday!$A$2:$A$101),1,[1]holiday!$A$2:$A$101)=$K88),"",IF(AND(IFERROR(IF(IF($K88&lt;EDATE(AD88,$E88),$K88,EDATE(AD88,$E88))=AD88,"",IF($K88&lt;EDATE(AD88,$E88),$K88,EDATE(AD88,$E88))),"")=$K88,$H88=1),"",IFERROR(IF(IF($K88&lt;EDATE(AD88,$E88),$K88,EDATE(AD88,$E88))=AD88,"",IF($K88&lt;EDATE(AD88,$E88),$K88,EDATE(AD88,$E88))),""))),"")</f>
        <v/>
      </c>
      <c r="AF88" s="70" t="str">
        <f>IFERROR(IF(AND($H88=1,WORKDAY.INTL($I88,NETWORKDAYS.INTL($I88,EDATE(AE88,$E89)-1,1,[1]holiday!$A$2:$A$101),1,[1]holiday!$A$2:$A$101)=$K88),"",IF(AND(IFERROR(IF(IF($K88&lt;EDATE(AE88,$E88),$K88,EDATE(AE88,$E88))=AE88,"",IF($K88&lt;EDATE(AE88,$E88),$K88,EDATE(AE88,$E88))),"")=$K88,$H88=1),"",IFERROR(IF(IF($K88&lt;EDATE(AE88,$E88),$K88,EDATE(AE88,$E88))=AE88,"",IF($K88&lt;EDATE(AE88,$E88),$K88,EDATE(AE88,$E88))),""))),"")</f>
        <v/>
      </c>
      <c r="AG88" s="70" t="str">
        <f>IFERROR(IF(AND($H88=1,WORKDAY.INTL($I88,NETWORKDAYS.INTL($I88,EDATE(AF88,$E89)-1,1,[1]holiday!$A$2:$A$101),1,[1]holiday!$A$2:$A$101)=$K88),"",IF(AND(IFERROR(IF(IF($K88&lt;EDATE(AF88,$E88),$K88,EDATE(AF88,$E88))=AF88,"",IF($K88&lt;EDATE(AF88,$E88),$K88,EDATE(AF88,$E88))),"")=$K88,$H88=1),"",IFERROR(IF(IF($K88&lt;EDATE(AF88,$E88),$K88,EDATE(AF88,$E88))=AF88,"",IF($K88&lt;EDATE(AF88,$E88),$K88,EDATE(AF88,$E88))),""))),"")</f>
        <v/>
      </c>
      <c r="AH88" s="70" t="str">
        <f>IFERROR(IF(AND($H88=1,WORKDAY.INTL($I88,NETWORKDAYS.INTL($I88,EDATE(AG88,$E89)-1,1,[1]holiday!$A$2:$A$101),1,[1]holiday!$A$2:$A$101)=$K88),"",IF(AND(IFERROR(IF(IF($K88&lt;EDATE(AG88,$E88),$K88,EDATE(AG88,$E88))=AG88,"",IF($K88&lt;EDATE(AG88,$E88),$K88,EDATE(AG88,$E88))),"")=$K88,$H88=1),"",IFERROR(IF(IF($K88&lt;EDATE(AG88,$E88),$K88,EDATE(AG88,$E88))=AG88,"",IF($K88&lt;EDATE(AG88,$E88),$K88,EDATE(AG88,$E88))),""))),"")</f>
        <v/>
      </c>
      <c r="AI88" s="70"/>
      <c r="AJ88" s="25" t="e">
        <f t="shared" si="41"/>
        <v>#REF!</v>
      </c>
      <c r="AK88" s="25" t="e">
        <f t="shared" si="42"/>
        <v>#REF!</v>
      </c>
      <c r="AL88" s="25" t="e">
        <f t="shared" si="43"/>
        <v>#REF!</v>
      </c>
      <c r="AM88" s="25" t="e">
        <f t="shared" si="44"/>
        <v>#REF!</v>
      </c>
      <c r="AN88" s="25" t="e">
        <f t="shared" si="45"/>
        <v>#REF!</v>
      </c>
      <c r="AO88" s="25" t="e">
        <f t="shared" si="46"/>
        <v>#REF!</v>
      </c>
      <c r="AP88" s="25" t="e">
        <f t="shared" si="47"/>
        <v>#REF!</v>
      </c>
      <c r="AQ88" s="25" t="e">
        <f t="shared" si="48"/>
        <v>#REF!</v>
      </c>
      <c r="AR88" s="25" t="e">
        <f t="shared" si="49"/>
        <v>#REF!</v>
      </c>
      <c r="AS88" s="25" t="e">
        <f t="shared" si="50"/>
        <v>#REF!</v>
      </c>
      <c r="AT88" s="25" t="e">
        <f t="shared" si="51"/>
        <v>#REF!</v>
      </c>
      <c r="AU88" s="25" t="e">
        <f t="shared" si="52"/>
        <v>#REF!</v>
      </c>
      <c r="AV88" s="25" t="e">
        <f t="shared" si="53"/>
        <v>#REF!</v>
      </c>
      <c r="AW88" s="106" t="e">
        <f t="shared" si="61"/>
        <v>#REF!</v>
      </c>
      <c r="AX88" s="107" t="e">
        <f t="shared" ca="1" si="62"/>
        <v>#REF!</v>
      </c>
      <c r="AY88" s="107" t="e">
        <f t="shared" ca="1" si="63"/>
        <v>#REF!</v>
      </c>
      <c r="AZ88" s="108" t="e">
        <f t="shared" ca="1" si="64"/>
        <v>#REF!</v>
      </c>
      <c r="BA88" s="25">
        <f t="shared" ca="1" si="58"/>
        <v>0</v>
      </c>
      <c r="BB88" s="25" t="e">
        <f t="shared" si="54"/>
        <v>#REF!</v>
      </c>
      <c r="BC88" s="25" t="e">
        <f t="shared" ca="1" si="65"/>
        <v>#REF!</v>
      </c>
      <c r="BD88" s="83" t="e">
        <f>PS!#REF!</f>
        <v>#REF!</v>
      </c>
      <c r="BE88" s="78" t="str">
        <f t="shared" ca="1" si="66"/>
        <v>Lần 0</v>
      </c>
      <c r="BF88" s="109" t="e">
        <f t="shared" ca="1" si="67"/>
        <v>#REF!</v>
      </c>
      <c r="BG88" s="109" t="e">
        <f t="shared" ca="1" si="68"/>
        <v>#REF!</v>
      </c>
      <c r="BH88" s="109" t="e">
        <f t="shared" ca="1" si="69"/>
        <v>#REF!</v>
      </c>
      <c r="BI88" s="109" t="e">
        <f t="shared" ca="1" si="70"/>
        <v>#REF!</v>
      </c>
      <c r="BJ88" s="109" t="e">
        <f t="shared" ca="1" si="71"/>
        <v>#REF!</v>
      </c>
      <c r="BK88" s="109" t="e">
        <f t="shared" ca="1" si="72"/>
        <v>#REF!</v>
      </c>
      <c r="BL88" s="109" t="e">
        <f t="shared" ca="1" si="73"/>
        <v>#REF!</v>
      </c>
      <c r="BM88" s="109" t="e">
        <f t="shared" ca="1" si="74"/>
        <v>#REF!</v>
      </c>
      <c r="BN88" s="109" t="e">
        <f t="shared" ca="1" si="75"/>
        <v>#REF!</v>
      </c>
      <c r="BO88" s="109" t="e">
        <f t="shared" ca="1" si="76"/>
        <v>#REF!</v>
      </c>
      <c r="BP88" s="109" t="e">
        <f t="shared" ca="1" si="77"/>
        <v>#REF!</v>
      </c>
      <c r="BQ88" s="109" t="e">
        <f t="shared" ca="1" si="78"/>
        <v>#REF!</v>
      </c>
      <c r="BR88" s="109" t="e">
        <f t="shared" ca="1" si="79"/>
        <v>#REF!</v>
      </c>
    </row>
    <row r="89" spans="1:70" ht="12.75" x14ac:dyDescent="0.2">
      <c r="A89" s="82" t="e">
        <f>PS!#REF!</f>
        <v>#REF!</v>
      </c>
      <c r="B89" s="83" t="e">
        <f>PS!#REF!</f>
        <v>#REF!</v>
      </c>
      <c r="C89" s="83" t="e">
        <f>PS!#REF!</f>
        <v>#REF!</v>
      </c>
      <c r="D89" s="83" t="e">
        <f>VLOOKUP(B89,CTV!$A$3:$D$1048576,4,0)</f>
        <v>#REF!</v>
      </c>
      <c r="E89" s="83" t="e">
        <f>VLOOKUP(B89,CTV!$A$3:$G$1048576,7,0)</f>
        <v>#REF!</v>
      </c>
      <c r="F89" s="83" t="e">
        <f>IF(ISNA(VLOOKUP(D89,CTV!$A$3:$H$1048576,8,0)),"",VLOOKUP(D89,CTV!$A$3:$H$1048576,8,0))</f>
        <v>#REF!</v>
      </c>
      <c r="G89" s="83" t="e">
        <f>VLOOKUP(B89,CTV!$A$3:$I$1048576,9,0)</f>
        <v>#REF!</v>
      </c>
      <c r="H89" s="83" t="e">
        <f>VLOOKUP(B89,CTV!$A$3:$J$1048576,10,0)</f>
        <v>#REF!</v>
      </c>
      <c r="I89" s="102" t="e">
        <f>PS!#REF!</f>
        <v>#REF!</v>
      </c>
      <c r="J89" s="83" t="e">
        <f>PS!#REF!</f>
        <v>#REF!</v>
      </c>
      <c r="K89" s="103" t="e">
        <f>PS!#REF!</f>
        <v>#REF!</v>
      </c>
      <c r="L89" s="83" t="e">
        <f t="shared" si="56"/>
        <v>#REF!</v>
      </c>
      <c r="M89" s="120" t="e">
        <f>PS!#REF!</f>
        <v>#REF!</v>
      </c>
      <c r="N89" s="83" t="e">
        <f>PS!#REF!</f>
        <v>#REF!</v>
      </c>
      <c r="O89" s="104" t="e">
        <f>PS!#REF!</f>
        <v>#REF!</v>
      </c>
      <c r="P89" s="104" t="e">
        <f t="shared" si="57"/>
        <v>#REF!</v>
      </c>
      <c r="Q89" s="104">
        <v>0</v>
      </c>
      <c r="R89" s="170" t="e">
        <f t="shared" si="59"/>
        <v>#REF!</v>
      </c>
      <c r="S89" s="130" t="e">
        <f>VLOOKUP(B89,CTV!$A$3:$K$1048576,11,0)</f>
        <v>#REF!</v>
      </c>
      <c r="T89" s="105" t="e">
        <f>IF(VLOOKUP(B89,CTV!$A$3:$E$1048576,5,0)-R89+S89&lt;0,0,VLOOKUP(B89,CTV!$A$3:$E$1048576,5,0)-R89+S89)</f>
        <v>#REF!</v>
      </c>
      <c r="U89" s="105" t="e">
        <f>IF(VLOOKUP(B89,CTV!$A$3:$F$1048576,6,0)-R89+S89&lt;0,0,VLOOKUP(B89,CTV!$A$3:$F$1048576,6,0)-R89+S89)</f>
        <v>#REF!</v>
      </c>
      <c r="V89" s="70" t="e">
        <f t="shared" si="60"/>
        <v>#REF!</v>
      </c>
      <c r="W89" s="70" t="str">
        <f>IFERROR(IF(AND($H89=1,WORKDAY.INTL($I89,NETWORKDAYS.INTL($I89,EDATE(V89,$E90)-1,1,[1]holiday!$A$2:$A$101),1,[1]holiday!$A$2:$A$101)=$K89),"",IF(AND(IFERROR(IF(IF($K89&lt;EDATE(V89,$E89),$K89,EDATE(V89,$E89))=V89,"",IF($K89&lt;EDATE(V89,$E89),$K89,EDATE(V89,$E89))),"")=$K89,$H89=1),"",IFERROR(IF(IF($K89&lt;EDATE(V89,$E89),$K89,EDATE(V89,$E89))=V89,"",IF($K89&lt;EDATE(V89,$E89),$K89,EDATE(V89,$E89))),""))),"")</f>
        <v/>
      </c>
      <c r="X89" s="70" t="str">
        <f>IFERROR(IF(AND($H89=1,WORKDAY.INTL($I89,NETWORKDAYS.INTL($I89,EDATE(W89,$E90)-1,1,[1]holiday!$A$2:$A$101),1,[1]holiday!$A$2:$A$101)=$K89),"",IF(AND(IFERROR(IF(IF($K89&lt;EDATE(W89,$E89),$K89,EDATE(W89,$E89))=W89,"",IF($K89&lt;EDATE(W89,$E89),$K89,EDATE(W89,$E89))),"")=$K89,$H89=1),"",IFERROR(IF(IF($K89&lt;EDATE(W89,$E89),$K89,EDATE(W89,$E89))=W89,"",IF($K89&lt;EDATE(W89,$E89),$K89,EDATE(W89,$E89))),""))),"")</f>
        <v/>
      </c>
      <c r="Y89" s="70" t="str">
        <f>IFERROR(IF(AND($H89=1,WORKDAY.INTL($I89,NETWORKDAYS.INTL($I89,EDATE(X89,$E90)-1,1,[1]holiday!$A$2:$A$101),1,[1]holiday!$A$2:$A$101)=$K89),"",IF(AND(IFERROR(IF(IF($K89&lt;EDATE(X89,$E89),$K89,EDATE(X89,$E89))=X89,"",IF($K89&lt;EDATE(X89,$E89),$K89,EDATE(X89,$E89))),"")=$K89,$H89=1),"",IFERROR(IF(IF($K89&lt;EDATE(X89,$E89),$K89,EDATE(X89,$E89))=X89,"",IF($K89&lt;EDATE(X89,$E89),$K89,EDATE(X89,$E89))),""))),"")</f>
        <v/>
      </c>
      <c r="Z89" s="70" t="str">
        <f>IFERROR(IF(AND($H89=1,WORKDAY.INTL($I89,NETWORKDAYS.INTL($I89,EDATE(Y89,$E90)-1,1,[1]holiday!$A$2:$A$101),1,[1]holiday!$A$2:$A$101)=$K89),"",IF(AND(IFERROR(IF(IF($K89&lt;EDATE(Y89,$E89),$K89,EDATE(Y89,$E89))=Y89,"",IF($K89&lt;EDATE(Y89,$E89),$K89,EDATE(Y89,$E89))),"")=$K89,$H89=1),"",IFERROR(IF(IF($K89&lt;EDATE(Y89,$E89),$K89,EDATE(Y89,$E89))=Y89,"",IF($K89&lt;EDATE(Y89,$E89),$K89,EDATE(Y89,$E89))),""))),"")</f>
        <v/>
      </c>
      <c r="AA89" s="70" t="str">
        <f>IFERROR(IF(AND($H89=1,WORKDAY.INTL($I89,NETWORKDAYS.INTL($I89,EDATE(Z89,$E90)-1,1,[1]holiday!$A$2:$A$101),1,[1]holiday!$A$2:$A$101)=$K89),"",IF(AND(IFERROR(IF(IF($K89&lt;EDATE(Z89,$E89),$K89,EDATE(Z89,$E89))=Z89,"",IF($K89&lt;EDATE(Z89,$E89),$K89,EDATE(Z89,$E89))),"")=$K89,$H89=1),"",IFERROR(IF(IF($K89&lt;EDATE(Z89,$E89),$K89,EDATE(Z89,$E89))=Z89,"",IF($K89&lt;EDATE(Z89,$E89),$K89,EDATE(Z89,$E89))),""))),"")</f>
        <v/>
      </c>
      <c r="AB89" s="70" t="str">
        <f>IFERROR(IF(AND($H89=1,WORKDAY.INTL($I89,NETWORKDAYS.INTL($I89,EDATE(AA89,$E90)-1,1,[1]holiday!$A$2:$A$101),1,[1]holiday!$A$2:$A$101)=$K89),"",IF(AND(IFERROR(IF(IF($K89&lt;EDATE(AA89,$E89),$K89,EDATE(AA89,$E89))=AA89,"",IF($K89&lt;EDATE(AA89,$E89),$K89,EDATE(AA89,$E89))),"")=$K89,$H89=1),"",IFERROR(IF(IF($K89&lt;EDATE(AA89,$E89),$K89,EDATE(AA89,$E89))=AA89,"",IF($K89&lt;EDATE(AA89,$E89),$K89,EDATE(AA89,$E89))),""))),"")</f>
        <v/>
      </c>
      <c r="AC89" s="70" t="str">
        <f>IFERROR(IF(AND($H89=1,WORKDAY.INTL($I89,NETWORKDAYS.INTL($I89,EDATE(AB89,$E90)-1,1,[1]holiday!$A$2:$A$101),1,[1]holiday!$A$2:$A$101)=$K89),"",IF(AND(IFERROR(IF(IF($K89&lt;EDATE(AB89,$E89),$K89,EDATE(AB89,$E89))=AB89,"",IF($K89&lt;EDATE(AB89,$E89),$K89,EDATE(AB89,$E89))),"")=$K89,$H89=1),"",IFERROR(IF(IF($K89&lt;EDATE(AB89,$E89),$K89,EDATE(AB89,$E89))=AB89,"",IF($K89&lt;EDATE(AB89,$E89),$K89,EDATE(AB89,$E89))),""))),"")</f>
        <v/>
      </c>
      <c r="AD89" s="70" t="str">
        <f>IFERROR(IF(AND($H89=1,WORKDAY.INTL($I89,NETWORKDAYS.INTL($I89,EDATE(AC89,$E90)-1,1,[1]holiday!$A$2:$A$101),1,[1]holiday!$A$2:$A$101)=$K89),"",IF(AND(IFERROR(IF(IF($K89&lt;EDATE(AC89,$E89),$K89,EDATE(AC89,$E89))=AC89,"",IF($K89&lt;EDATE(AC89,$E89),$K89,EDATE(AC89,$E89))),"")=$K89,$H89=1),"",IFERROR(IF(IF($K89&lt;EDATE(AC89,$E89),$K89,EDATE(AC89,$E89))=AC89,"",IF($K89&lt;EDATE(AC89,$E89),$K89,EDATE(AC89,$E89))),""))),"")</f>
        <v/>
      </c>
      <c r="AE89" s="70" t="str">
        <f>IFERROR(IF(AND($H89=1,WORKDAY.INTL($I89,NETWORKDAYS.INTL($I89,EDATE(AD89,$E90)-1,1,[1]holiday!$A$2:$A$101),1,[1]holiday!$A$2:$A$101)=$K89),"",IF(AND(IFERROR(IF(IF($K89&lt;EDATE(AD89,$E89),$K89,EDATE(AD89,$E89))=AD89,"",IF($K89&lt;EDATE(AD89,$E89),$K89,EDATE(AD89,$E89))),"")=$K89,$H89=1),"",IFERROR(IF(IF($K89&lt;EDATE(AD89,$E89),$K89,EDATE(AD89,$E89))=AD89,"",IF($K89&lt;EDATE(AD89,$E89),$K89,EDATE(AD89,$E89))),""))),"")</f>
        <v/>
      </c>
      <c r="AF89" s="70" t="str">
        <f>IFERROR(IF(AND($H89=1,WORKDAY.INTL($I89,NETWORKDAYS.INTL($I89,EDATE(AE89,$E90)-1,1,[1]holiday!$A$2:$A$101),1,[1]holiday!$A$2:$A$101)=$K89),"",IF(AND(IFERROR(IF(IF($K89&lt;EDATE(AE89,$E89),$K89,EDATE(AE89,$E89))=AE89,"",IF($K89&lt;EDATE(AE89,$E89),$K89,EDATE(AE89,$E89))),"")=$K89,$H89=1),"",IFERROR(IF(IF($K89&lt;EDATE(AE89,$E89),$K89,EDATE(AE89,$E89))=AE89,"",IF($K89&lt;EDATE(AE89,$E89),$K89,EDATE(AE89,$E89))),""))),"")</f>
        <v/>
      </c>
      <c r="AG89" s="70" t="str">
        <f>IFERROR(IF(AND($H89=1,WORKDAY.INTL($I89,NETWORKDAYS.INTL($I89,EDATE(AF89,$E90)-1,1,[1]holiday!$A$2:$A$101),1,[1]holiday!$A$2:$A$101)=$K89),"",IF(AND(IFERROR(IF(IF($K89&lt;EDATE(AF89,$E89),$K89,EDATE(AF89,$E89))=AF89,"",IF($K89&lt;EDATE(AF89,$E89),$K89,EDATE(AF89,$E89))),"")=$K89,$H89=1),"",IFERROR(IF(IF($K89&lt;EDATE(AF89,$E89),$K89,EDATE(AF89,$E89))=AF89,"",IF($K89&lt;EDATE(AF89,$E89),$K89,EDATE(AF89,$E89))),""))),"")</f>
        <v/>
      </c>
      <c r="AH89" s="70" t="str">
        <f>IFERROR(IF(AND($H89=1,WORKDAY.INTL($I89,NETWORKDAYS.INTL($I89,EDATE(AG89,$E90)-1,1,[1]holiday!$A$2:$A$101),1,[1]holiday!$A$2:$A$101)=$K89),"",IF(AND(IFERROR(IF(IF($K89&lt;EDATE(AG89,$E89),$K89,EDATE(AG89,$E89))=AG89,"",IF($K89&lt;EDATE(AG89,$E89),$K89,EDATE(AG89,$E89))),"")=$K89,$H89=1),"",IFERROR(IF(IF($K89&lt;EDATE(AG89,$E89),$K89,EDATE(AG89,$E89))=AG89,"",IF($K89&lt;EDATE(AG89,$E89),$K89,EDATE(AG89,$E89))),""))),"")</f>
        <v/>
      </c>
      <c r="AI89" s="70"/>
      <c r="AJ89" s="25" t="e">
        <f t="shared" si="41"/>
        <v>#REF!</v>
      </c>
      <c r="AK89" s="25" t="e">
        <f t="shared" si="42"/>
        <v>#REF!</v>
      </c>
      <c r="AL89" s="25" t="e">
        <f t="shared" si="43"/>
        <v>#REF!</v>
      </c>
      <c r="AM89" s="25" t="e">
        <f t="shared" si="44"/>
        <v>#REF!</v>
      </c>
      <c r="AN89" s="25" t="e">
        <f t="shared" si="45"/>
        <v>#REF!</v>
      </c>
      <c r="AO89" s="25" t="e">
        <f t="shared" si="46"/>
        <v>#REF!</v>
      </c>
      <c r="AP89" s="25" t="e">
        <f t="shared" si="47"/>
        <v>#REF!</v>
      </c>
      <c r="AQ89" s="25" t="e">
        <f t="shared" si="48"/>
        <v>#REF!</v>
      </c>
      <c r="AR89" s="25" t="e">
        <f t="shared" si="49"/>
        <v>#REF!</v>
      </c>
      <c r="AS89" s="25" t="e">
        <f t="shared" si="50"/>
        <v>#REF!</v>
      </c>
      <c r="AT89" s="25" t="e">
        <f t="shared" si="51"/>
        <v>#REF!</v>
      </c>
      <c r="AU89" s="25" t="e">
        <f t="shared" si="52"/>
        <v>#REF!</v>
      </c>
      <c r="AV89" s="25" t="e">
        <f t="shared" si="53"/>
        <v>#REF!</v>
      </c>
      <c r="AW89" s="106" t="e">
        <f t="shared" si="61"/>
        <v>#REF!</v>
      </c>
      <c r="AX89" s="107" t="e">
        <f t="shared" ca="1" si="62"/>
        <v>#REF!</v>
      </c>
      <c r="AY89" s="107" t="e">
        <f t="shared" ca="1" si="63"/>
        <v>#REF!</v>
      </c>
      <c r="AZ89" s="108" t="e">
        <f t="shared" ca="1" si="64"/>
        <v>#REF!</v>
      </c>
      <c r="BA89" s="25">
        <f t="shared" ca="1" si="58"/>
        <v>0</v>
      </c>
      <c r="BB89" s="25" t="e">
        <f t="shared" si="54"/>
        <v>#REF!</v>
      </c>
      <c r="BC89" s="25" t="e">
        <f t="shared" ca="1" si="65"/>
        <v>#REF!</v>
      </c>
      <c r="BD89" s="83" t="e">
        <f>PS!#REF!</f>
        <v>#REF!</v>
      </c>
      <c r="BE89" s="78" t="str">
        <f t="shared" ca="1" si="66"/>
        <v>Lần 0</v>
      </c>
      <c r="BF89" s="109" t="e">
        <f t="shared" ca="1" si="67"/>
        <v>#REF!</v>
      </c>
      <c r="BG89" s="109" t="e">
        <f t="shared" ca="1" si="68"/>
        <v>#REF!</v>
      </c>
      <c r="BH89" s="109" t="e">
        <f t="shared" ca="1" si="69"/>
        <v>#REF!</v>
      </c>
      <c r="BI89" s="109" t="e">
        <f t="shared" ca="1" si="70"/>
        <v>#REF!</v>
      </c>
      <c r="BJ89" s="109" t="e">
        <f t="shared" ca="1" si="71"/>
        <v>#REF!</v>
      </c>
      <c r="BK89" s="109" t="e">
        <f t="shared" ca="1" si="72"/>
        <v>#REF!</v>
      </c>
      <c r="BL89" s="109" t="e">
        <f t="shared" ca="1" si="73"/>
        <v>#REF!</v>
      </c>
      <c r="BM89" s="109" t="e">
        <f t="shared" ca="1" si="74"/>
        <v>#REF!</v>
      </c>
      <c r="BN89" s="109" t="e">
        <f t="shared" ca="1" si="75"/>
        <v>#REF!</v>
      </c>
      <c r="BO89" s="109" t="e">
        <f t="shared" ca="1" si="76"/>
        <v>#REF!</v>
      </c>
      <c r="BP89" s="109" t="e">
        <f t="shared" ca="1" si="77"/>
        <v>#REF!</v>
      </c>
      <c r="BQ89" s="109" t="e">
        <f t="shared" ca="1" si="78"/>
        <v>#REF!</v>
      </c>
      <c r="BR89" s="109" t="e">
        <f t="shared" ca="1" si="79"/>
        <v>#REF!</v>
      </c>
    </row>
    <row r="90" spans="1:70" ht="19.5" customHeight="1" x14ac:dyDescent="0.2">
      <c r="A90" s="82" t="e">
        <f>PS!#REF!</f>
        <v>#REF!</v>
      </c>
      <c r="B90" s="83" t="e">
        <f>PS!#REF!</f>
        <v>#REF!</v>
      </c>
      <c r="C90" s="83" t="e">
        <f>PS!#REF!</f>
        <v>#REF!</v>
      </c>
      <c r="D90" s="83" t="e">
        <f>VLOOKUP(B90,CTV!$A$3:$D$1048576,4,0)</f>
        <v>#REF!</v>
      </c>
      <c r="E90" s="83" t="e">
        <f>VLOOKUP(B90,CTV!$A$3:$G$1048576,7,0)</f>
        <v>#REF!</v>
      </c>
      <c r="F90" s="83" t="e">
        <f>IF(ISNA(VLOOKUP(D90,CTV!$A$3:$H$1048576,8,0)),"",VLOOKUP(D90,CTV!$A$3:$H$1048576,8,0))</f>
        <v>#REF!</v>
      </c>
      <c r="G90" s="83" t="e">
        <f>VLOOKUP(B90,CTV!$A$3:$I$1048576,9,0)</f>
        <v>#REF!</v>
      </c>
      <c r="H90" s="83" t="e">
        <f>VLOOKUP(B90,CTV!$A$3:$J$1048576,10,0)</f>
        <v>#REF!</v>
      </c>
      <c r="I90" s="102" t="e">
        <f>PS!#REF!</f>
        <v>#REF!</v>
      </c>
      <c r="J90" s="83" t="e">
        <f>PS!#REF!</f>
        <v>#REF!</v>
      </c>
      <c r="K90" s="103" t="e">
        <f>PS!#REF!</f>
        <v>#REF!</v>
      </c>
      <c r="L90" s="83" t="e">
        <f t="shared" si="56"/>
        <v>#REF!</v>
      </c>
      <c r="M90" s="120" t="e">
        <f>PS!#REF!</f>
        <v>#REF!</v>
      </c>
      <c r="N90" s="83" t="e">
        <f>PS!#REF!</f>
        <v>#REF!</v>
      </c>
      <c r="O90" s="104" t="e">
        <f>PS!#REF!</f>
        <v>#REF!</v>
      </c>
      <c r="P90" s="104" t="e">
        <f t="shared" si="57"/>
        <v>#REF!</v>
      </c>
      <c r="Q90" s="104">
        <v>0</v>
      </c>
      <c r="R90" s="170" t="e">
        <f t="shared" si="59"/>
        <v>#REF!</v>
      </c>
      <c r="S90" s="130" t="e">
        <f>VLOOKUP(B90,CTV!$A$3:$K$1048576,11,0)</f>
        <v>#REF!</v>
      </c>
      <c r="T90" s="105" t="e">
        <f>IF(VLOOKUP(B90,CTV!$A$3:$E$1048576,5,0)-R90+S90&lt;0,0,VLOOKUP(B90,CTV!$A$3:$E$1048576,5,0)-R90+S90)</f>
        <v>#REF!</v>
      </c>
      <c r="U90" s="105" t="e">
        <f>IF(VLOOKUP(B90,CTV!$A$3:$F$1048576,6,0)-R90+S90&lt;0,0,VLOOKUP(B90,CTV!$A$3:$F$1048576,6,0)-R90+S90)</f>
        <v>#REF!</v>
      </c>
      <c r="V90" s="70" t="e">
        <f t="shared" si="60"/>
        <v>#REF!</v>
      </c>
      <c r="W90" s="70" t="str">
        <f>IFERROR(IF(AND($H90=1,WORKDAY.INTL($I90,NETWORKDAYS.INTL($I90,EDATE(V90,$E91)-1,1,[1]holiday!$A$2:$A$101),1,[1]holiday!$A$2:$A$101)=$K90),"",IF(AND(IFERROR(IF(IF($K90&lt;EDATE(V90,$E90),$K90,EDATE(V90,$E90))=V90,"",IF($K90&lt;EDATE(V90,$E90),$K90,EDATE(V90,$E90))),"")=$K90,$H90=1),"",IFERROR(IF(IF($K90&lt;EDATE(V90,$E90),$K90,EDATE(V90,$E90))=V90,"",IF($K90&lt;EDATE(V90,$E90),$K90,EDATE(V90,$E90))),""))),"")</f>
        <v/>
      </c>
      <c r="X90" s="70" t="str">
        <f>IFERROR(IF(AND($H90=1,WORKDAY.INTL($I90,NETWORKDAYS.INTL($I90,EDATE(W90,$E91)-1,1,[1]holiday!$A$2:$A$101),1,[1]holiday!$A$2:$A$101)=$K90),"",IF(AND(IFERROR(IF(IF($K90&lt;EDATE(W90,$E90),$K90,EDATE(W90,$E90))=W90,"",IF($K90&lt;EDATE(W90,$E90),$K90,EDATE(W90,$E90))),"")=$K90,$H90=1),"",IFERROR(IF(IF($K90&lt;EDATE(W90,$E90),$K90,EDATE(W90,$E90))=W90,"",IF($K90&lt;EDATE(W90,$E90),$K90,EDATE(W90,$E90))),""))),"")</f>
        <v/>
      </c>
      <c r="Y90" s="70" t="str">
        <f>IFERROR(IF(AND($H90=1,WORKDAY.INTL($I90,NETWORKDAYS.INTL($I90,EDATE(X90,$E91)-1,1,[1]holiday!$A$2:$A$101),1,[1]holiday!$A$2:$A$101)=$K90),"",IF(AND(IFERROR(IF(IF($K90&lt;EDATE(X90,$E90),$K90,EDATE(X90,$E90))=X90,"",IF($K90&lt;EDATE(X90,$E90),$K90,EDATE(X90,$E90))),"")=$K90,$H90=1),"",IFERROR(IF(IF($K90&lt;EDATE(X90,$E90),$K90,EDATE(X90,$E90))=X90,"",IF($K90&lt;EDATE(X90,$E90),$K90,EDATE(X90,$E90))),""))),"")</f>
        <v/>
      </c>
      <c r="Z90" s="70" t="str">
        <f>IFERROR(IF(AND($H90=1,WORKDAY.INTL($I90,NETWORKDAYS.INTL($I90,EDATE(Y90,$E91)-1,1,[1]holiday!$A$2:$A$101),1,[1]holiday!$A$2:$A$101)=$K90),"",IF(AND(IFERROR(IF(IF($K90&lt;EDATE(Y90,$E90),$K90,EDATE(Y90,$E90))=Y90,"",IF($K90&lt;EDATE(Y90,$E90),$K90,EDATE(Y90,$E90))),"")=$K90,$H90=1),"",IFERROR(IF(IF($K90&lt;EDATE(Y90,$E90),$K90,EDATE(Y90,$E90))=Y90,"",IF($K90&lt;EDATE(Y90,$E90),$K90,EDATE(Y90,$E90))),""))),"")</f>
        <v/>
      </c>
      <c r="AA90" s="70" t="str">
        <f>IFERROR(IF(AND($H90=1,WORKDAY.INTL($I90,NETWORKDAYS.INTL($I90,EDATE(Z90,$E91)-1,1,[1]holiday!$A$2:$A$101),1,[1]holiday!$A$2:$A$101)=$K90),"",IF(AND(IFERROR(IF(IF($K90&lt;EDATE(Z90,$E90),$K90,EDATE(Z90,$E90))=Z90,"",IF($K90&lt;EDATE(Z90,$E90),$K90,EDATE(Z90,$E90))),"")=$K90,$H90=1),"",IFERROR(IF(IF($K90&lt;EDATE(Z90,$E90),$K90,EDATE(Z90,$E90))=Z90,"",IF($K90&lt;EDATE(Z90,$E90),$K90,EDATE(Z90,$E90))),""))),"")</f>
        <v/>
      </c>
      <c r="AB90" s="70" t="str">
        <f>IFERROR(IF(AND($H90=1,WORKDAY.INTL($I90,NETWORKDAYS.INTL($I90,EDATE(AA90,$E91)-1,1,[1]holiday!$A$2:$A$101),1,[1]holiday!$A$2:$A$101)=$K90),"",IF(AND(IFERROR(IF(IF($K90&lt;EDATE(AA90,$E90),$K90,EDATE(AA90,$E90))=AA90,"",IF($K90&lt;EDATE(AA90,$E90),$K90,EDATE(AA90,$E90))),"")=$K90,$H90=1),"",IFERROR(IF(IF($K90&lt;EDATE(AA90,$E90),$K90,EDATE(AA90,$E90))=AA90,"",IF($K90&lt;EDATE(AA90,$E90),$K90,EDATE(AA90,$E90))),""))),"")</f>
        <v/>
      </c>
      <c r="AC90" s="70" t="str">
        <f>IFERROR(IF(AND($H90=1,WORKDAY.INTL($I90,NETWORKDAYS.INTL($I90,EDATE(AB90,$E91)-1,1,[1]holiday!$A$2:$A$101),1,[1]holiday!$A$2:$A$101)=$K90),"",IF(AND(IFERROR(IF(IF($K90&lt;EDATE(AB90,$E90),$K90,EDATE(AB90,$E90))=AB90,"",IF($K90&lt;EDATE(AB90,$E90),$K90,EDATE(AB90,$E90))),"")=$K90,$H90=1),"",IFERROR(IF(IF($K90&lt;EDATE(AB90,$E90),$K90,EDATE(AB90,$E90))=AB90,"",IF($K90&lt;EDATE(AB90,$E90),$K90,EDATE(AB90,$E90))),""))),"")</f>
        <v/>
      </c>
      <c r="AD90" s="70" t="str">
        <f>IFERROR(IF(AND($H90=1,WORKDAY.INTL($I90,NETWORKDAYS.INTL($I90,EDATE(AC90,$E91)-1,1,[1]holiday!$A$2:$A$101),1,[1]holiday!$A$2:$A$101)=$K90),"",IF(AND(IFERROR(IF(IF($K90&lt;EDATE(AC90,$E90),$K90,EDATE(AC90,$E90))=AC90,"",IF($K90&lt;EDATE(AC90,$E90),$K90,EDATE(AC90,$E90))),"")=$K90,$H90=1),"",IFERROR(IF(IF($K90&lt;EDATE(AC90,$E90),$K90,EDATE(AC90,$E90))=AC90,"",IF($K90&lt;EDATE(AC90,$E90),$K90,EDATE(AC90,$E90))),""))),"")</f>
        <v/>
      </c>
      <c r="AE90" s="70" t="str">
        <f>IFERROR(IF(AND($H90=1,WORKDAY.INTL($I90,NETWORKDAYS.INTL($I90,EDATE(AD90,$E91)-1,1,[1]holiday!$A$2:$A$101),1,[1]holiday!$A$2:$A$101)=$K90),"",IF(AND(IFERROR(IF(IF($K90&lt;EDATE(AD90,$E90),$K90,EDATE(AD90,$E90))=AD90,"",IF($K90&lt;EDATE(AD90,$E90),$K90,EDATE(AD90,$E90))),"")=$K90,$H90=1),"",IFERROR(IF(IF($K90&lt;EDATE(AD90,$E90),$K90,EDATE(AD90,$E90))=AD90,"",IF($K90&lt;EDATE(AD90,$E90),$K90,EDATE(AD90,$E90))),""))),"")</f>
        <v/>
      </c>
      <c r="AF90" s="70" t="str">
        <f>IFERROR(IF(AND($H90=1,WORKDAY.INTL($I90,NETWORKDAYS.INTL($I90,EDATE(AE90,$E91)-1,1,[1]holiday!$A$2:$A$101),1,[1]holiday!$A$2:$A$101)=$K90),"",IF(AND(IFERROR(IF(IF($K90&lt;EDATE(AE90,$E90),$K90,EDATE(AE90,$E90))=AE90,"",IF($K90&lt;EDATE(AE90,$E90),$K90,EDATE(AE90,$E90))),"")=$K90,$H90=1),"",IFERROR(IF(IF($K90&lt;EDATE(AE90,$E90),$K90,EDATE(AE90,$E90))=AE90,"",IF($K90&lt;EDATE(AE90,$E90),$K90,EDATE(AE90,$E90))),""))),"")</f>
        <v/>
      </c>
      <c r="AG90" s="70" t="str">
        <f>IFERROR(IF(AND($H90=1,WORKDAY.INTL($I90,NETWORKDAYS.INTL($I90,EDATE(AF90,$E91)-1,1,[1]holiday!$A$2:$A$101),1,[1]holiday!$A$2:$A$101)=$K90),"",IF(AND(IFERROR(IF(IF($K90&lt;EDATE(AF90,$E90),$K90,EDATE(AF90,$E90))=AF90,"",IF($K90&lt;EDATE(AF90,$E90),$K90,EDATE(AF90,$E90))),"")=$K90,$H90=1),"",IFERROR(IF(IF($K90&lt;EDATE(AF90,$E90),$K90,EDATE(AF90,$E90))=AF90,"",IF($K90&lt;EDATE(AF90,$E90),$K90,EDATE(AF90,$E90))),""))),"")</f>
        <v/>
      </c>
      <c r="AH90" s="70" t="str">
        <f>IFERROR(IF(AND($H90=1,WORKDAY.INTL($I90,NETWORKDAYS.INTL($I90,EDATE(AG90,$E91)-1,1,[1]holiday!$A$2:$A$101),1,[1]holiday!$A$2:$A$101)=$K90),"",IF(AND(IFERROR(IF(IF($K90&lt;EDATE(AG90,$E90),$K90,EDATE(AG90,$E90))=AG90,"",IF($K90&lt;EDATE(AG90,$E90),$K90,EDATE(AG90,$E90))),"")=$K90,$H90=1),"",IFERROR(IF(IF($K90&lt;EDATE(AG90,$E90),$K90,EDATE(AG90,$E90))=AG90,"",IF($K90&lt;EDATE(AG90,$E90),$K90,EDATE(AG90,$E90))),""))),"")</f>
        <v/>
      </c>
      <c r="AI90" s="70"/>
      <c r="AJ90" s="25" t="e">
        <f t="shared" si="41"/>
        <v>#REF!</v>
      </c>
      <c r="AK90" s="25" t="e">
        <f t="shared" si="42"/>
        <v>#REF!</v>
      </c>
      <c r="AL90" s="25" t="e">
        <f t="shared" si="43"/>
        <v>#REF!</v>
      </c>
      <c r="AM90" s="25" t="e">
        <f t="shared" si="44"/>
        <v>#REF!</v>
      </c>
      <c r="AN90" s="25" t="e">
        <f t="shared" si="45"/>
        <v>#REF!</v>
      </c>
      <c r="AO90" s="25" t="e">
        <f t="shared" si="46"/>
        <v>#REF!</v>
      </c>
      <c r="AP90" s="25" t="e">
        <f t="shared" si="47"/>
        <v>#REF!</v>
      </c>
      <c r="AQ90" s="25" t="e">
        <f t="shared" si="48"/>
        <v>#REF!</v>
      </c>
      <c r="AR90" s="25" t="e">
        <f t="shared" si="49"/>
        <v>#REF!</v>
      </c>
      <c r="AS90" s="25" t="e">
        <f t="shared" si="50"/>
        <v>#REF!</v>
      </c>
      <c r="AT90" s="25" t="e">
        <f t="shared" si="51"/>
        <v>#REF!</v>
      </c>
      <c r="AU90" s="25" t="e">
        <f t="shared" si="52"/>
        <v>#REF!</v>
      </c>
      <c r="AV90" s="25" t="e">
        <f t="shared" si="53"/>
        <v>#REF!</v>
      </c>
      <c r="AW90" s="106" t="e">
        <f t="shared" si="61"/>
        <v>#REF!</v>
      </c>
      <c r="AX90" s="107" t="e">
        <f t="shared" ca="1" si="62"/>
        <v>#REF!</v>
      </c>
      <c r="AY90" s="107" t="e">
        <f t="shared" ca="1" si="63"/>
        <v>#REF!</v>
      </c>
      <c r="AZ90" s="108" t="e">
        <f t="shared" ca="1" si="64"/>
        <v>#REF!</v>
      </c>
      <c r="BA90" s="25">
        <f t="shared" ca="1" si="58"/>
        <v>0</v>
      </c>
      <c r="BB90" s="25" t="e">
        <f t="shared" si="54"/>
        <v>#REF!</v>
      </c>
      <c r="BC90" s="25" t="e">
        <f t="shared" ca="1" si="65"/>
        <v>#REF!</v>
      </c>
      <c r="BD90" s="83" t="e">
        <f>PS!#REF!</f>
        <v>#REF!</v>
      </c>
      <c r="BE90" s="78" t="str">
        <f t="shared" ca="1" si="66"/>
        <v>Lần 0</v>
      </c>
      <c r="BF90" s="109" t="e">
        <f t="shared" ca="1" si="67"/>
        <v>#REF!</v>
      </c>
      <c r="BG90" s="109" t="e">
        <f t="shared" ca="1" si="68"/>
        <v>#REF!</v>
      </c>
      <c r="BH90" s="109" t="e">
        <f t="shared" ca="1" si="69"/>
        <v>#REF!</v>
      </c>
      <c r="BI90" s="109" t="e">
        <f t="shared" ca="1" si="70"/>
        <v>#REF!</v>
      </c>
      <c r="BJ90" s="109" t="e">
        <f t="shared" ca="1" si="71"/>
        <v>#REF!</v>
      </c>
      <c r="BK90" s="109" t="e">
        <f t="shared" ca="1" si="72"/>
        <v>#REF!</v>
      </c>
      <c r="BL90" s="109" t="e">
        <f t="shared" ca="1" si="73"/>
        <v>#REF!</v>
      </c>
      <c r="BM90" s="109" t="e">
        <f t="shared" ca="1" si="74"/>
        <v>#REF!</v>
      </c>
      <c r="BN90" s="109" t="e">
        <f t="shared" ca="1" si="75"/>
        <v>#REF!</v>
      </c>
      <c r="BO90" s="109" t="e">
        <f t="shared" ca="1" si="76"/>
        <v>#REF!</v>
      </c>
      <c r="BP90" s="109" t="e">
        <f t="shared" ca="1" si="77"/>
        <v>#REF!</v>
      </c>
      <c r="BQ90" s="109" t="e">
        <f t="shared" ca="1" si="78"/>
        <v>#REF!</v>
      </c>
      <c r="BR90" s="109" t="e">
        <f t="shared" ca="1" si="79"/>
        <v>#REF!</v>
      </c>
    </row>
    <row r="91" spans="1:70" ht="12.75" x14ac:dyDescent="0.2">
      <c r="A91" s="82" t="e">
        <f>PS!#REF!</f>
        <v>#REF!</v>
      </c>
      <c r="B91" s="83" t="e">
        <f>PS!#REF!</f>
        <v>#REF!</v>
      </c>
      <c r="C91" s="83" t="e">
        <f>PS!#REF!</f>
        <v>#REF!</v>
      </c>
      <c r="D91" s="83" t="e">
        <f>VLOOKUP(B91,CTV!$A$3:$D$1048576,4,0)</f>
        <v>#REF!</v>
      </c>
      <c r="E91" s="83" t="e">
        <f>VLOOKUP(B91,CTV!$A$3:$G$1048576,7,0)</f>
        <v>#REF!</v>
      </c>
      <c r="F91" s="83" t="e">
        <f>IF(ISNA(VLOOKUP(D91,CTV!$A$3:$H$1048576,8,0)),"",VLOOKUP(D91,CTV!$A$3:$H$1048576,8,0))</f>
        <v>#REF!</v>
      </c>
      <c r="G91" s="83" t="e">
        <f>VLOOKUP(B91,CTV!$A$3:$I$1048576,9,0)</f>
        <v>#REF!</v>
      </c>
      <c r="H91" s="83" t="e">
        <f>VLOOKUP(B91,CTV!$A$3:$J$1048576,10,0)</f>
        <v>#REF!</v>
      </c>
      <c r="I91" s="102" t="e">
        <f>PS!#REF!</f>
        <v>#REF!</v>
      </c>
      <c r="J91" s="83" t="e">
        <f>PS!#REF!</f>
        <v>#REF!</v>
      </c>
      <c r="K91" s="103" t="e">
        <f>PS!#REF!</f>
        <v>#REF!</v>
      </c>
      <c r="L91" s="83" t="e">
        <f t="shared" si="56"/>
        <v>#REF!</v>
      </c>
      <c r="M91" s="120" t="e">
        <f>PS!#REF!</f>
        <v>#REF!</v>
      </c>
      <c r="N91" s="83" t="e">
        <f>PS!#REF!</f>
        <v>#REF!</v>
      </c>
      <c r="O91" s="104" t="e">
        <f>PS!#REF!</f>
        <v>#REF!</v>
      </c>
      <c r="P91" s="104" t="e">
        <f t="shared" si="57"/>
        <v>#REF!</v>
      </c>
      <c r="Q91" s="104">
        <v>0</v>
      </c>
      <c r="R91" s="170" t="e">
        <f t="shared" si="59"/>
        <v>#REF!</v>
      </c>
      <c r="S91" s="130" t="e">
        <f>VLOOKUP(B91,CTV!$A$3:$K$1048576,11,0)</f>
        <v>#REF!</v>
      </c>
      <c r="T91" s="105" t="e">
        <f>IF(VLOOKUP(B91,CTV!$A$3:$E$1048576,5,0)-R91+S91&lt;0,0,VLOOKUP(B91,CTV!$A$3:$E$1048576,5,0)-R91+S91)</f>
        <v>#REF!</v>
      </c>
      <c r="U91" s="105" t="e">
        <f>IF(VLOOKUP(B91,CTV!$A$3:$F$1048576,6,0)-R91+S91&lt;0,0,VLOOKUP(B91,CTV!$A$3:$F$1048576,6,0)-R91+S91)</f>
        <v>#REF!</v>
      </c>
      <c r="V91" s="70" t="e">
        <f t="shared" si="60"/>
        <v>#REF!</v>
      </c>
      <c r="W91" s="70" t="str">
        <f>IFERROR(IF(AND($H91=1,WORKDAY.INTL($I91,NETWORKDAYS.INTL($I91,EDATE(V91,$E92)-1,1,[1]holiday!$A$2:$A$101),1,[1]holiday!$A$2:$A$101)=$K91),"",IF(AND(IFERROR(IF(IF($K91&lt;EDATE(V91,$E91),$K91,EDATE(V91,$E91))=V91,"",IF($K91&lt;EDATE(V91,$E91),$K91,EDATE(V91,$E91))),"")=$K91,$H91=1),"",IFERROR(IF(IF($K91&lt;EDATE(V91,$E91),$K91,EDATE(V91,$E91))=V91,"",IF($K91&lt;EDATE(V91,$E91),$K91,EDATE(V91,$E91))),""))),"")</f>
        <v/>
      </c>
      <c r="X91" s="70" t="str">
        <f>IFERROR(IF(AND($H91=1,WORKDAY.INTL($I91,NETWORKDAYS.INTL($I91,EDATE(W91,$E92)-1,1,[1]holiday!$A$2:$A$101),1,[1]holiday!$A$2:$A$101)=$K91),"",IF(AND(IFERROR(IF(IF($K91&lt;EDATE(W91,$E91),$K91,EDATE(W91,$E91))=W91,"",IF($K91&lt;EDATE(W91,$E91),$K91,EDATE(W91,$E91))),"")=$K91,$H91=1),"",IFERROR(IF(IF($K91&lt;EDATE(W91,$E91),$K91,EDATE(W91,$E91))=W91,"",IF($K91&lt;EDATE(W91,$E91),$K91,EDATE(W91,$E91))),""))),"")</f>
        <v/>
      </c>
      <c r="Y91" s="70" t="str">
        <f>IFERROR(IF(AND($H91=1,WORKDAY.INTL($I91,NETWORKDAYS.INTL($I91,EDATE(X91,$E92)-1,1,[1]holiday!$A$2:$A$101),1,[1]holiday!$A$2:$A$101)=$K91),"",IF(AND(IFERROR(IF(IF($K91&lt;EDATE(X91,$E91),$K91,EDATE(X91,$E91))=X91,"",IF($K91&lt;EDATE(X91,$E91),$K91,EDATE(X91,$E91))),"")=$K91,$H91=1),"",IFERROR(IF(IF($K91&lt;EDATE(X91,$E91),$K91,EDATE(X91,$E91))=X91,"",IF($K91&lt;EDATE(X91,$E91),$K91,EDATE(X91,$E91))),""))),"")</f>
        <v/>
      </c>
      <c r="Z91" s="70" t="str">
        <f>IFERROR(IF(AND($H91=1,WORKDAY.INTL($I91,NETWORKDAYS.INTL($I91,EDATE(Y91,$E92)-1,1,[1]holiday!$A$2:$A$101),1,[1]holiday!$A$2:$A$101)=$K91),"",IF(AND(IFERROR(IF(IF($K91&lt;EDATE(Y91,$E91),$K91,EDATE(Y91,$E91))=Y91,"",IF($K91&lt;EDATE(Y91,$E91),$K91,EDATE(Y91,$E91))),"")=$K91,$H91=1),"",IFERROR(IF(IF($K91&lt;EDATE(Y91,$E91),$K91,EDATE(Y91,$E91))=Y91,"",IF($K91&lt;EDATE(Y91,$E91),$K91,EDATE(Y91,$E91))),""))),"")</f>
        <v/>
      </c>
      <c r="AA91" s="70" t="str">
        <f>IFERROR(IF(AND($H91=1,WORKDAY.INTL($I91,NETWORKDAYS.INTL($I91,EDATE(Z91,$E92)-1,1,[1]holiday!$A$2:$A$101),1,[1]holiday!$A$2:$A$101)=$K91),"",IF(AND(IFERROR(IF(IF($K91&lt;EDATE(Z91,$E91),$K91,EDATE(Z91,$E91))=Z91,"",IF($K91&lt;EDATE(Z91,$E91),$K91,EDATE(Z91,$E91))),"")=$K91,$H91=1),"",IFERROR(IF(IF($K91&lt;EDATE(Z91,$E91),$K91,EDATE(Z91,$E91))=Z91,"",IF($K91&lt;EDATE(Z91,$E91),$K91,EDATE(Z91,$E91))),""))),"")</f>
        <v/>
      </c>
      <c r="AB91" s="70" t="str">
        <f>IFERROR(IF(AND($H91=1,WORKDAY.INTL($I91,NETWORKDAYS.INTL($I91,EDATE(AA91,$E92)-1,1,[1]holiday!$A$2:$A$101),1,[1]holiday!$A$2:$A$101)=$K91),"",IF(AND(IFERROR(IF(IF($K91&lt;EDATE(AA91,$E91),$K91,EDATE(AA91,$E91))=AA91,"",IF($K91&lt;EDATE(AA91,$E91),$K91,EDATE(AA91,$E91))),"")=$K91,$H91=1),"",IFERROR(IF(IF($K91&lt;EDATE(AA91,$E91),$K91,EDATE(AA91,$E91))=AA91,"",IF($K91&lt;EDATE(AA91,$E91),$K91,EDATE(AA91,$E91))),""))),"")</f>
        <v/>
      </c>
      <c r="AC91" s="70" t="str">
        <f>IFERROR(IF(AND($H91=1,WORKDAY.INTL($I91,NETWORKDAYS.INTL($I91,EDATE(AB91,$E92)-1,1,[1]holiday!$A$2:$A$101),1,[1]holiday!$A$2:$A$101)=$K91),"",IF(AND(IFERROR(IF(IF($K91&lt;EDATE(AB91,$E91),$K91,EDATE(AB91,$E91))=AB91,"",IF($K91&lt;EDATE(AB91,$E91),$K91,EDATE(AB91,$E91))),"")=$K91,$H91=1),"",IFERROR(IF(IF($K91&lt;EDATE(AB91,$E91),$K91,EDATE(AB91,$E91))=AB91,"",IF($K91&lt;EDATE(AB91,$E91),$K91,EDATE(AB91,$E91))),""))),"")</f>
        <v/>
      </c>
      <c r="AD91" s="70" t="str">
        <f>IFERROR(IF(AND($H91=1,WORKDAY.INTL($I91,NETWORKDAYS.INTL($I91,EDATE(AC91,$E92)-1,1,[1]holiday!$A$2:$A$101),1,[1]holiday!$A$2:$A$101)=$K91),"",IF(AND(IFERROR(IF(IF($K91&lt;EDATE(AC91,$E91),$K91,EDATE(AC91,$E91))=AC91,"",IF($K91&lt;EDATE(AC91,$E91),$K91,EDATE(AC91,$E91))),"")=$K91,$H91=1),"",IFERROR(IF(IF($K91&lt;EDATE(AC91,$E91),$K91,EDATE(AC91,$E91))=AC91,"",IF($K91&lt;EDATE(AC91,$E91),$K91,EDATE(AC91,$E91))),""))),"")</f>
        <v/>
      </c>
      <c r="AE91" s="70" t="str">
        <f>IFERROR(IF(AND($H91=1,WORKDAY.INTL($I91,NETWORKDAYS.INTL($I91,EDATE(AD91,$E92)-1,1,[1]holiday!$A$2:$A$101),1,[1]holiday!$A$2:$A$101)=$K91),"",IF(AND(IFERROR(IF(IF($K91&lt;EDATE(AD91,$E91),$K91,EDATE(AD91,$E91))=AD91,"",IF($K91&lt;EDATE(AD91,$E91),$K91,EDATE(AD91,$E91))),"")=$K91,$H91=1),"",IFERROR(IF(IF($K91&lt;EDATE(AD91,$E91),$K91,EDATE(AD91,$E91))=AD91,"",IF($K91&lt;EDATE(AD91,$E91),$K91,EDATE(AD91,$E91))),""))),"")</f>
        <v/>
      </c>
      <c r="AF91" s="70" t="str">
        <f>IFERROR(IF(AND($H91=1,WORKDAY.INTL($I91,NETWORKDAYS.INTL($I91,EDATE(AE91,$E92)-1,1,[1]holiday!$A$2:$A$101),1,[1]holiday!$A$2:$A$101)=$K91),"",IF(AND(IFERROR(IF(IF($K91&lt;EDATE(AE91,$E91),$K91,EDATE(AE91,$E91))=AE91,"",IF($K91&lt;EDATE(AE91,$E91),$K91,EDATE(AE91,$E91))),"")=$K91,$H91=1),"",IFERROR(IF(IF($K91&lt;EDATE(AE91,$E91),$K91,EDATE(AE91,$E91))=AE91,"",IF($K91&lt;EDATE(AE91,$E91),$K91,EDATE(AE91,$E91))),""))),"")</f>
        <v/>
      </c>
      <c r="AG91" s="70" t="str">
        <f>IFERROR(IF(AND($H91=1,WORKDAY.INTL($I91,NETWORKDAYS.INTL($I91,EDATE(AF91,$E92)-1,1,[1]holiday!$A$2:$A$101),1,[1]holiday!$A$2:$A$101)=$K91),"",IF(AND(IFERROR(IF(IF($K91&lt;EDATE(AF91,$E91),$K91,EDATE(AF91,$E91))=AF91,"",IF($K91&lt;EDATE(AF91,$E91),$K91,EDATE(AF91,$E91))),"")=$K91,$H91=1),"",IFERROR(IF(IF($K91&lt;EDATE(AF91,$E91),$K91,EDATE(AF91,$E91))=AF91,"",IF($K91&lt;EDATE(AF91,$E91),$K91,EDATE(AF91,$E91))),""))),"")</f>
        <v/>
      </c>
      <c r="AH91" s="70" t="str">
        <f>IFERROR(IF(AND($H91=1,WORKDAY.INTL($I91,NETWORKDAYS.INTL($I91,EDATE(AG91,$E92)-1,1,[1]holiday!$A$2:$A$101),1,[1]holiday!$A$2:$A$101)=$K91),"",IF(AND(IFERROR(IF(IF($K91&lt;EDATE(AG91,$E91),$K91,EDATE(AG91,$E91))=AG91,"",IF($K91&lt;EDATE(AG91,$E91),$K91,EDATE(AG91,$E91))),"")=$K91,$H91=1),"",IFERROR(IF(IF($K91&lt;EDATE(AG91,$E91),$K91,EDATE(AG91,$E91))=AG91,"",IF($K91&lt;EDATE(AG91,$E91),$K91,EDATE(AG91,$E91))),""))),"")</f>
        <v/>
      </c>
      <c r="AI91" s="70"/>
      <c r="AJ91" s="25" t="e">
        <f t="shared" si="41"/>
        <v>#REF!</v>
      </c>
      <c r="AK91" s="25" t="e">
        <f t="shared" si="42"/>
        <v>#REF!</v>
      </c>
      <c r="AL91" s="25" t="e">
        <f t="shared" si="43"/>
        <v>#REF!</v>
      </c>
      <c r="AM91" s="25" t="e">
        <f t="shared" si="44"/>
        <v>#REF!</v>
      </c>
      <c r="AN91" s="25" t="e">
        <f t="shared" si="45"/>
        <v>#REF!</v>
      </c>
      <c r="AO91" s="25" t="e">
        <f t="shared" si="46"/>
        <v>#REF!</v>
      </c>
      <c r="AP91" s="25" t="e">
        <f t="shared" si="47"/>
        <v>#REF!</v>
      </c>
      <c r="AQ91" s="25" t="e">
        <f t="shared" si="48"/>
        <v>#REF!</v>
      </c>
      <c r="AR91" s="25" t="e">
        <f t="shared" si="49"/>
        <v>#REF!</v>
      </c>
      <c r="AS91" s="25" t="e">
        <f t="shared" si="50"/>
        <v>#REF!</v>
      </c>
      <c r="AT91" s="25" t="e">
        <f t="shared" si="51"/>
        <v>#REF!</v>
      </c>
      <c r="AU91" s="25" t="e">
        <f t="shared" si="52"/>
        <v>#REF!</v>
      </c>
      <c r="AV91" s="25" t="e">
        <f t="shared" si="53"/>
        <v>#REF!</v>
      </c>
      <c r="AW91" s="106" t="e">
        <f t="shared" si="61"/>
        <v>#REF!</v>
      </c>
      <c r="AX91" s="107" t="e">
        <f t="shared" ca="1" si="62"/>
        <v>#REF!</v>
      </c>
      <c r="AY91" s="107" t="e">
        <f t="shared" ca="1" si="63"/>
        <v>#REF!</v>
      </c>
      <c r="AZ91" s="108" t="e">
        <f t="shared" ca="1" si="64"/>
        <v>#REF!</v>
      </c>
      <c r="BA91" s="25">
        <f t="shared" ca="1" si="58"/>
        <v>0</v>
      </c>
      <c r="BB91" s="25" t="e">
        <f t="shared" si="54"/>
        <v>#REF!</v>
      </c>
      <c r="BC91" s="25" t="e">
        <f t="shared" ca="1" si="65"/>
        <v>#REF!</v>
      </c>
      <c r="BD91" s="83" t="e">
        <f>PS!#REF!</f>
        <v>#REF!</v>
      </c>
      <c r="BE91" s="78" t="str">
        <f t="shared" ca="1" si="66"/>
        <v>Lần 0</v>
      </c>
      <c r="BF91" s="109" t="e">
        <f t="shared" ca="1" si="67"/>
        <v>#REF!</v>
      </c>
      <c r="BG91" s="109" t="e">
        <f t="shared" ca="1" si="68"/>
        <v>#REF!</v>
      </c>
      <c r="BH91" s="109" t="e">
        <f t="shared" ca="1" si="69"/>
        <v>#REF!</v>
      </c>
      <c r="BI91" s="109" t="e">
        <f t="shared" ca="1" si="70"/>
        <v>#REF!</v>
      </c>
      <c r="BJ91" s="109" t="e">
        <f t="shared" ca="1" si="71"/>
        <v>#REF!</v>
      </c>
      <c r="BK91" s="109" t="e">
        <f t="shared" ca="1" si="72"/>
        <v>#REF!</v>
      </c>
      <c r="BL91" s="109" t="e">
        <f t="shared" ca="1" si="73"/>
        <v>#REF!</v>
      </c>
      <c r="BM91" s="109" t="e">
        <f t="shared" ca="1" si="74"/>
        <v>#REF!</v>
      </c>
      <c r="BN91" s="109" t="e">
        <f t="shared" ca="1" si="75"/>
        <v>#REF!</v>
      </c>
      <c r="BO91" s="109" t="e">
        <f t="shared" ca="1" si="76"/>
        <v>#REF!</v>
      </c>
      <c r="BP91" s="109" t="e">
        <f t="shared" ca="1" si="77"/>
        <v>#REF!</v>
      </c>
      <c r="BQ91" s="109" t="e">
        <f t="shared" ca="1" si="78"/>
        <v>#REF!</v>
      </c>
      <c r="BR91" s="109" t="e">
        <f t="shared" ca="1" si="79"/>
        <v>#REF!</v>
      </c>
    </row>
    <row r="92" spans="1:70" ht="12.75" x14ac:dyDescent="0.2">
      <c r="A92" s="82" t="e">
        <f>PS!#REF!</f>
        <v>#REF!</v>
      </c>
      <c r="B92" s="83" t="e">
        <f>PS!#REF!</f>
        <v>#REF!</v>
      </c>
      <c r="C92" s="83" t="e">
        <f>PS!#REF!</f>
        <v>#REF!</v>
      </c>
      <c r="D92" s="83" t="e">
        <f>VLOOKUP(B92,CTV!$A$3:$D$1048576,4,0)</f>
        <v>#REF!</v>
      </c>
      <c r="E92" s="83" t="e">
        <f>VLOOKUP(B92,CTV!$A$3:$G$1048576,7,0)</f>
        <v>#REF!</v>
      </c>
      <c r="F92" s="83" t="e">
        <f>IF(ISNA(VLOOKUP(D92,CTV!$A$3:$H$1048576,8,0)),"",VLOOKUP(D92,CTV!$A$3:$H$1048576,8,0))</f>
        <v>#REF!</v>
      </c>
      <c r="G92" s="83" t="e">
        <f>VLOOKUP(B92,CTV!$A$3:$I$1048576,9,0)</f>
        <v>#REF!</v>
      </c>
      <c r="H92" s="83" t="e">
        <f>VLOOKUP(B92,CTV!$A$3:$J$1048576,10,0)</f>
        <v>#REF!</v>
      </c>
      <c r="I92" s="102" t="e">
        <f>PS!#REF!</f>
        <v>#REF!</v>
      </c>
      <c r="J92" s="83" t="e">
        <f>PS!#REF!</f>
        <v>#REF!</v>
      </c>
      <c r="K92" s="103" t="e">
        <f>PS!#REF!</f>
        <v>#REF!</v>
      </c>
      <c r="L92" s="83" t="e">
        <f t="shared" si="56"/>
        <v>#REF!</v>
      </c>
      <c r="M92" s="120" t="e">
        <f>PS!#REF!</f>
        <v>#REF!</v>
      </c>
      <c r="N92" s="83" t="e">
        <f>PS!#REF!</f>
        <v>#REF!</v>
      </c>
      <c r="O92" s="104" t="e">
        <f>PS!#REF!</f>
        <v>#REF!</v>
      </c>
      <c r="P92" s="104" t="e">
        <f t="shared" si="57"/>
        <v>#REF!</v>
      </c>
      <c r="Q92" s="104">
        <v>0</v>
      </c>
      <c r="R92" s="170" t="e">
        <f t="shared" si="59"/>
        <v>#REF!</v>
      </c>
      <c r="S92" s="130" t="e">
        <f>VLOOKUP(B92,CTV!$A$3:$K$1048576,11,0)</f>
        <v>#REF!</v>
      </c>
      <c r="T92" s="105" t="e">
        <f>IF(VLOOKUP(B92,CTV!$A$3:$E$1048576,5,0)-R92+S92&lt;0,0,VLOOKUP(B92,CTV!$A$3:$E$1048576,5,0)-R92+S92)</f>
        <v>#REF!</v>
      </c>
      <c r="U92" s="105" t="e">
        <f>IF(VLOOKUP(B92,CTV!$A$3:$F$1048576,6,0)-R92+S92&lt;0,0,VLOOKUP(B92,CTV!$A$3:$F$1048576,6,0)-R92+S92)</f>
        <v>#REF!</v>
      </c>
      <c r="V92" s="70" t="e">
        <f t="shared" si="60"/>
        <v>#REF!</v>
      </c>
      <c r="W92" s="70" t="str">
        <f>IFERROR(IF(AND($H92=1,WORKDAY.INTL($I92,NETWORKDAYS.INTL($I92,EDATE(V92,$E93)-1,1,[1]holiday!$A$2:$A$101),1,[1]holiday!$A$2:$A$101)=$K92),"",IF(AND(IFERROR(IF(IF($K92&lt;EDATE(V92,$E92),$K92,EDATE(V92,$E92))=V92,"",IF($K92&lt;EDATE(V92,$E92),$K92,EDATE(V92,$E92))),"")=$K92,$H92=1),"",IFERROR(IF(IF($K92&lt;EDATE(V92,$E92),$K92,EDATE(V92,$E92))=V92,"",IF($K92&lt;EDATE(V92,$E92),$K92,EDATE(V92,$E92))),""))),"")</f>
        <v/>
      </c>
      <c r="X92" s="70" t="str">
        <f>IFERROR(IF(AND($H92=1,WORKDAY.INTL($I92,NETWORKDAYS.INTL($I92,EDATE(W92,$E93)-1,1,[1]holiday!$A$2:$A$101),1,[1]holiday!$A$2:$A$101)=$K92),"",IF(AND(IFERROR(IF(IF($K92&lt;EDATE(W92,$E92),$K92,EDATE(W92,$E92))=W92,"",IF($K92&lt;EDATE(W92,$E92),$K92,EDATE(W92,$E92))),"")=$K92,$H92=1),"",IFERROR(IF(IF($K92&lt;EDATE(W92,$E92),$K92,EDATE(W92,$E92))=W92,"",IF($K92&lt;EDATE(W92,$E92),$K92,EDATE(W92,$E92))),""))),"")</f>
        <v/>
      </c>
      <c r="Y92" s="70" t="str">
        <f>IFERROR(IF(AND($H92=1,WORKDAY.INTL($I92,NETWORKDAYS.INTL($I92,EDATE(X92,$E93)-1,1,[1]holiday!$A$2:$A$101),1,[1]holiday!$A$2:$A$101)=$K92),"",IF(AND(IFERROR(IF(IF($K92&lt;EDATE(X92,$E92),$K92,EDATE(X92,$E92))=X92,"",IF($K92&lt;EDATE(X92,$E92),$K92,EDATE(X92,$E92))),"")=$K92,$H92=1),"",IFERROR(IF(IF($K92&lt;EDATE(X92,$E92),$K92,EDATE(X92,$E92))=X92,"",IF($K92&lt;EDATE(X92,$E92),$K92,EDATE(X92,$E92))),""))),"")</f>
        <v/>
      </c>
      <c r="Z92" s="70" t="str">
        <f>IFERROR(IF(AND($H92=1,WORKDAY.INTL($I92,NETWORKDAYS.INTL($I92,EDATE(Y92,$E93)-1,1,[1]holiday!$A$2:$A$101),1,[1]holiday!$A$2:$A$101)=$K92),"",IF(AND(IFERROR(IF(IF($K92&lt;EDATE(Y92,$E92),$K92,EDATE(Y92,$E92))=Y92,"",IF($K92&lt;EDATE(Y92,$E92),$K92,EDATE(Y92,$E92))),"")=$K92,$H92=1),"",IFERROR(IF(IF($K92&lt;EDATE(Y92,$E92),$K92,EDATE(Y92,$E92))=Y92,"",IF($K92&lt;EDATE(Y92,$E92),$K92,EDATE(Y92,$E92))),""))),"")</f>
        <v/>
      </c>
      <c r="AA92" s="70" t="str">
        <f>IFERROR(IF(AND($H92=1,WORKDAY.INTL($I92,NETWORKDAYS.INTL($I92,EDATE(Z92,$E93)-1,1,[1]holiday!$A$2:$A$101),1,[1]holiday!$A$2:$A$101)=$K92),"",IF(AND(IFERROR(IF(IF($K92&lt;EDATE(Z92,$E92),$K92,EDATE(Z92,$E92))=Z92,"",IF($K92&lt;EDATE(Z92,$E92),$K92,EDATE(Z92,$E92))),"")=$K92,$H92=1),"",IFERROR(IF(IF($K92&lt;EDATE(Z92,$E92),$K92,EDATE(Z92,$E92))=Z92,"",IF($K92&lt;EDATE(Z92,$E92),$K92,EDATE(Z92,$E92))),""))),"")</f>
        <v/>
      </c>
      <c r="AB92" s="70" t="str">
        <f>IFERROR(IF(AND($H92=1,WORKDAY.INTL($I92,NETWORKDAYS.INTL($I92,EDATE(AA92,$E93)-1,1,[1]holiday!$A$2:$A$101),1,[1]holiday!$A$2:$A$101)=$K92),"",IF(AND(IFERROR(IF(IF($K92&lt;EDATE(AA92,$E92),$K92,EDATE(AA92,$E92))=AA92,"",IF($K92&lt;EDATE(AA92,$E92),$K92,EDATE(AA92,$E92))),"")=$K92,$H92=1),"",IFERROR(IF(IF($K92&lt;EDATE(AA92,$E92),$K92,EDATE(AA92,$E92))=AA92,"",IF($K92&lt;EDATE(AA92,$E92),$K92,EDATE(AA92,$E92))),""))),"")</f>
        <v/>
      </c>
      <c r="AC92" s="70" t="str">
        <f>IFERROR(IF(AND($H92=1,WORKDAY.INTL($I92,NETWORKDAYS.INTL($I92,EDATE(AB92,$E93)-1,1,[1]holiday!$A$2:$A$101),1,[1]holiday!$A$2:$A$101)=$K92),"",IF(AND(IFERROR(IF(IF($K92&lt;EDATE(AB92,$E92),$K92,EDATE(AB92,$E92))=AB92,"",IF($K92&lt;EDATE(AB92,$E92),$K92,EDATE(AB92,$E92))),"")=$K92,$H92=1),"",IFERROR(IF(IF($K92&lt;EDATE(AB92,$E92),$K92,EDATE(AB92,$E92))=AB92,"",IF($K92&lt;EDATE(AB92,$E92),$K92,EDATE(AB92,$E92))),""))),"")</f>
        <v/>
      </c>
      <c r="AD92" s="70" t="str">
        <f>IFERROR(IF(AND($H92=1,WORKDAY.INTL($I92,NETWORKDAYS.INTL($I92,EDATE(AC92,$E93)-1,1,[1]holiday!$A$2:$A$101),1,[1]holiday!$A$2:$A$101)=$K92),"",IF(AND(IFERROR(IF(IF($K92&lt;EDATE(AC92,$E92),$K92,EDATE(AC92,$E92))=AC92,"",IF($K92&lt;EDATE(AC92,$E92),$K92,EDATE(AC92,$E92))),"")=$K92,$H92=1),"",IFERROR(IF(IF($K92&lt;EDATE(AC92,$E92),$K92,EDATE(AC92,$E92))=AC92,"",IF($K92&lt;EDATE(AC92,$E92),$K92,EDATE(AC92,$E92))),""))),"")</f>
        <v/>
      </c>
      <c r="AE92" s="70" t="str">
        <f>IFERROR(IF(AND($H92=1,WORKDAY.INTL($I92,NETWORKDAYS.INTL($I92,EDATE(AD92,$E93)-1,1,[1]holiday!$A$2:$A$101),1,[1]holiday!$A$2:$A$101)=$K92),"",IF(AND(IFERROR(IF(IF($K92&lt;EDATE(AD92,$E92),$K92,EDATE(AD92,$E92))=AD92,"",IF($K92&lt;EDATE(AD92,$E92),$K92,EDATE(AD92,$E92))),"")=$K92,$H92=1),"",IFERROR(IF(IF($K92&lt;EDATE(AD92,$E92),$K92,EDATE(AD92,$E92))=AD92,"",IF($K92&lt;EDATE(AD92,$E92),$K92,EDATE(AD92,$E92))),""))),"")</f>
        <v/>
      </c>
      <c r="AF92" s="70" t="str">
        <f>IFERROR(IF(AND($H92=1,WORKDAY.INTL($I92,NETWORKDAYS.INTL($I92,EDATE(AE92,$E93)-1,1,[1]holiday!$A$2:$A$101),1,[1]holiday!$A$2:$A$101)=$K92),"",IF(AND(IFERROR(IF(IF($K92&lt;EDATE(AE92,$E92),$K92,EDATE(AE92,$E92))=AE92,"",IF($K92&lt;EDATE(AE92,$E92),$K92,EDATE(AE92,$E92))),"")=$K92,$H92=1),"",IFERROR(IF(IF($K92&lt;EDATE(AE92,$E92),$K92,EDATE(AE92,$E92))=AE92,"",IF($K92&lt;EDATE(AE92,$E92),$K92,EDATE(AE92,$E92))),""))),"")</f>
        <v/>
      </c>
      <c r="AG92" s="70" t="str">
        <f>IFERROR(IF(AND($H92=1,WORKDAY.INTL($I92,NETWORKDAYS.INTL($I92,EDATE(AF92,$E93)-1,1,[1]holiday!$A$2:$A$101),1,[1]holiday!$A$2:$A$101)=$K92),"",IF(AND(IFERROR(IF(IF($K92&lt;EDATE(AF92,$E92),$K92,EDATE(AF92,$E92))=AF92,"",IF($K92&lt;EDATE(AF92,$E92),$K92,EDATE(AF92,$E92))),"")=$K92,$H92=1),"",IFERROR(IF(IF($K92&lt;EDATE(AF92,$E92),$K92,EDATE(AF92,$E92))=AF92,"",IF($K92&lt;EDATE(AF92,$E92),$K92,EDATE(AF92,$E92))),""))),"")</f>
        <v/>
      </c>
      <c r="AH92" s="70" t="str">
        <f>IFERROR(IF(AND($H92=1,WORKDAY.INTL($I92,NETWORKDAYS.INTL($I92,EDATE(AG92,$E93)-1,1,[1]holiday!$A$2:$A$101),1,[1]holiday!$A$2:$A$101)=$K92),"",IF(AND(IFERROR(IF(IF($K92&lt;EDATE(AG92,$E92),$K92,EDATE(AG92,$E92))=AG92,"",IF($K92&lt;EDATE(AG92,$E92),$K92,EDATE(AG92,$E92))),"")=$K92,$H92=1),"",IFERROR(IF(IF($K92&lt;EDATE(AG92,$E92),$K92,EDATE(AG92,$E92))=AG92,"",IF($K92&lt;EDATE(AG92,$E92),$K92,EDATE(AG92,$E92))),""))),"")</f>
        <v/>
      </c>
      <c r="AI92" s="70"/>
      <c r="AJ92" s="25" t="e">
        <f t="shared" si="41"/>
        <v>#REF!</v>
      </c>
      <c r="AK92" s="25" t="e">
        <f t="shared" si="42"/>
        <v>#REF!</v>
      </c>
      <c r="AL92" s="25" t="e">
        <f t="shared" si="43"/>
        <v>#REF!</v>
      </c>
      <c r="AM92" s="25" t="e">
        <f t="shared" si="44"/>
        <v>#REF!</v>
      </c>
      <c r="AN92" s="25" t="e">
        <f t="shared" si="45"/>
        <v>#REF!</v>
      </c>
      <c r="AO92" s="25" t="e">
        <f t="shared" si="46"/>
        <v>#REF!</v>
      </c>
      <c r="AP92" s="25" t="e">
        <f t="shared" si="47"/>
        <v>#REF!</v>
      </c>
      <c r="AQ92" s="25" t="e">
        <f t="shared" si="48"/>
        <v>#REF!</v>
      </c>
      <c r="AR92" s="25" t="e">
        <f t="shared" si="49"/>
        <v>#REF!</v>
      </c>
      <c r="AS92" s="25" t="e">
        <f t="shared" si="50"/>
        <v>#REF!</v>
      </c>
      <c r="AT92" s="25" t="e">
        <f t="shared" si="51"/>
        <v>#REF!</v>
      </c>
      <c r="AU92" s="25" t="e">
        <f t="shared" si="52"/>
        <v>#REF!</v>
      </c>
      <c r="AV92" s="25" t="e">
        <f t="shared" si="53"/>
        <v>#REF!</v>
      </c>
      <c r="AW92" s="106" t="e">
        <f t="shared" si="61"/>
        <v>#REF!</v>
      </c>
      <c r="AX92" s="107" t="e">
        <f t="shared" ca="1" si="62"/>
        <v>#REF!</v>
      </c>
      <c r="AY92" s="107" t="e">
        <f t="shared" ca="1" si="63"/>
        <v>#REF!</v>
      </c>
      <c r="AZ92" s="108" t="e">
        <f t="shared" ca="1" si="64"/>
        <v>#REF!</v>
      </c>
      <c r="BA92" s="25">
        <f t="shared" ca="1" si="58"/>
        <v>0</v>
      </c>
      <c r="BB92" s="25" t="e">
        <f t="shared" si="54"/>
        <v>#REF!</v>
      </c>
      <c r="BC92" s="25" t="e">
        <f t="shared" ca="1" si="65"/>
        <v>#REF!</v>
      </c>
      <c r="BD92" s="83" t="e">
        <f>PS!#REF!</f>
        <v>#REF!</v>
      </c>
      <c r="BE92" s="78" t="str">
        <f t="shared" ca="1" si="66"/>
        <v>Lần 0</v>
      </c>
      <c r="BF92" s="109" t="e">
        <f t="shared" ca="1" si="67"/>
        <v>#REF!</v>
      </c>
      <c r="BG92" s="109" t="e">
        <f t="shared" ca="1" si="68"/>
        <v>#REF!</v>
      </c>
      <c r="BH92" s="109" t="e">
        <f t="shared" ca="1" si="69"/>
        <v>#REF!</v>
      </c>
      <c r="BI92" s="109" t="e">
        <f t="shared" ca="1" si="70"/>
        <v>#REF!</v>
      </c>
      <c r="BJ92" s="109" t="e">
        <f t="shared" ca="1" si="71"/>
        <v>#REF!</v>
      </c>
      <c r="BK92" s="109" t="e">
        <f t="shared" ca="1" si="72"/>
        <v>#REF!</v>
      </c>
      <c r="BL92" s="109" t="e">
        <f t="shared" ca="1" si="73"/>
        <v>#REF!</v>
      </c>
      <c r="BM92" s="109" t="e">
        <f t="shared" ca="1" si="74"/>
        <v>#REF!</v>
      </c>
      <c r="BN92" s="109" t="e">
        <f t="shared" ca="1" si="75"/>
        <v>#REF!</v>
      </c>
      <c r="BO92" s="109" t="e">
        <f t="shared" ca="1" si="76"/>
        <v>#REF!</v>
      </c>
      <c r="BP92" s="109" t="e">
        <f t="shared" ca="1" si="77"/>
        <v>#REF!</v>
      </c>
      <c r="BQ92" s="109" t="e">
        <f t="shared" ca="1" si="78"/>
        <v>#REF!</v>
      </c>
      <c r="BR92" s="109" t="e">
        <f t="shared" ca="1" si="79"/>
        <v>#REF!</v>
      </c>
    </row>
    <row r="93" spans="1:70" ht="12.75" x14ac:dyDescent="0.2">
      <c r="A93" s="82" t="e">
        <f>PS!#REF!</f>
        <v>#REF!</v>
      </c>
      <c r="B93" s="83" t="e">
        <f>PS!#REF!</f>
        <v>#REF!</v>
      </c>
      <c r="C93" s="83" t="e">
        <f>PS!#REF!</f>
        <v>#REF!</v>
      </c>
      <c r="D93" s="83" t="e">
        <f>VLOOKUP(B93,CTV!$A$3:$D$1048576,4,0)</f>
        <v>#REF!</v>
      </c>
      <c r="E93" s="83" t="e">
        <f>VLOOKUP(B93,CTV!$A$3:$G$1048576,7,0)</f>
        <v>#REF!</v>
      </c>
      <c r="F93" s="83" t="e">
        <f>IF(ISNA(VLOOKUP(D93,CTV!$A$3:$H$1048576,8,0)),"",VLOOKUP(D93,CTV!$A$3:$H$1048576,8,0))</f>
        <v>#REF!</v>
      </c>
      <c r="G93" s="83" t="e">
        <f>VLOOKUP(B93,CTV!$A$3:$I$1048576,9,0)</f>
        <v>#REF!</v>
      </c>
      <c r="H93" s="83" t="e">
        <f>VLOOKUP(B93,CTV!$A$3:$J$1048576,10,0)</f>
        <v>#REF!</v>
      </c>
      <c r="I93" s="102" t="e">
        <f>PS!#REF!</f>
        <v>#REF!</v>
      </c>
      <c r="J93" s="83" t="e">
        <f>PS!#REF!</f>
        <v>#REF!</v>
      </c>
      <c r="K93" s="103" t="e">
        <f>PS!#REF!</f>
        <v>#REF!</v>
      </c>
      <c r="L93" s="83" t="e">
        <f t="shared" si="56"/>
        <v>#REF!</v>
      </c>
      <c r="M93" s="120" t="e">
        <f>PS!#REF!</f>
        <v>#REF!</v>
      </c>
      <c r="N93" s="83" t="e">
        <f>PS!#REF!</f>
        <v>#REF!</v>
      </c>
      <c r="O93" s="104" t="e">
        <f>PS!#REF!</f>
        <v>#REF!</v>
      </c>
      <c r="P93" s="104" t="e">
        <f t="shared" si="57"/>
        <v>#REF!</v>
      </c>
      <c r="Q93" s="104">
        <v>0</v>
      </c>
      <c r="R93" s="170" t="e">
        <f t="shared" si="59"/>
        <v>#REF!</v>
      </c>
      <c r="S93" s="130" t="e">
        <f>VLOOKUP(B93,CTV!$A$3:$K$1048576,11,0)</f>
        <v>#REF!</v>
      </c>
      <c r="T93" s="105" t="e">
        <f>IF(VLOOKUP(B93,CTV!$A$3:$E$1048576,5,0)-R93+S93&lt;0,0,VLOOKUP(B93,CTV!$A$3:$E$1048576,5,0)-R93+S93)</f>
        <v>#REF!</v>
      </c>
      <c r="U93" s="105" t="e">
        <f>IF(VLOOKUP(B93,CTV!$A$3:$F$1048576,6,0)-R93+S93&lt;0,0,VLOOKUP(B93,CTV!$A$3:$F$1048576,6,0)-R93+S93)</f>
        <v>#REF!</v>
      </c>
      <c r="V93" s="70" t="e">
        <f t="shared" si="60"/>
        <v>#REF!</v>
      </c>
      <c r="W93" s="70" t="str">
        <f>IFERROR(IF(AND($H93=1,WORKDAY.INTL($I93,NETWORKDAYS.INTL($I93,EDATE(V93,$E94)-1,1,[1]holiday!$A$2:$A$101),1,[1]holiday!$A$2:$A$101)=$K93),"",IF(AND(IFERROR(IF(IF($K93&lt;EDATE(V93,$E93),$K93,EDATE(V93,$E93))=V93,"",IF($K93&lt;EDATE(V93,$E93),$K93,EDATE(V93,$E93))),"")=$K93,$H93=1),"",IFERROR(IF(IF($K93&lt;EDATE(V93,$E93),$K93,EDATE(V93,$E93))=V93,"",IF($K93&lt;EDATE(V93,$E93),$K93,EDATE(V93,$E93))),""))),"")</f>
        <v/>
      </c>
      <c r="X93" s="70" t="str">
        <f>IFERROR(IF(AND($H93=1,WORKDAY.INTL($I93,NETWORKDAYS.INTL($I93,EDATE(W93,$E94)-1,1,[1]holiday!$A$2:$A$101),1,[1]holiday!$A$2:$A$101)=$K93),"",IF(AND(IFERROR(IF(IF($K93&lt;EDATE(W93,$E93),$K93,EDATE(W93,$E93))=W93,"",IF($K93&lt;EDATE(W93,$E93),$K93,EDATE(W93,$E93))),"")=$K93,$H93=1),"",IFERROR(IF(IF($K93&lt;EDATE(W93,$E93),$K93,EDATE(W93,$E93))=W93,"",IF($K93&lt;EDATE(W93,$E93),$K93,EDATE(W93,$E93))),""))),"")</f>
        <v/>
      </c>
      <c r="Y93" s="70" t="str">
        <f>IFERROR(IF(AND($H93=1,WORKDAY.INTL($I93,NETWORKDAYS.INTL($I93,EDATE(X93,$E94)-1,1,[1]holiday!$A$2:$A$101),1,[1]holiday!$A$2:$A$101)=$K93),"",IF(AND(IFERROR(IF(IF($K93&lt;EDATE(X93,$E93),$K93,EDATE(X93,$E93))=X93,"",IF($K93&lt;EDATE(X93,$E93),$K93,EDATE(X93,$E93))),"")=$K93,$H93=1),"",IFERROR(IF(IF($K93&lt;EDATE(X93,$E93),$K93,EDATE(X93,$E93))=X93,"",IF($K93&lt;EDATE(X93,$E93),$K93,EDATE(X93,$E93))),""))),"")</f>
        <v/>
      </c>
      <c r="Z93" s="70" t="str">
        <f>IFERROR(IF(AND($H93=1,WORKDAY.INTL($I93,NETWORKDAYS.INTL($I93,EDATE(Y93,$E94)-1,1,[1]holiday!$A$2:$A$101),1,[1]holiday!$A$2:$A$101)=$K93),"",IF(AND(IFERROR(IF(IF($K93&lt;EDATE(Y93,$E93),$K93,EDATE(Y93,$E93))=Y93,"",IF($K93&lt;EDATE(Y93,$E93),$K93,EDATE(Y93,$E93))),"")=$K93,$H93=1),"",IFERROR(IF(IF($K93&lt;EDATE(Y93,$E93),$K93,EDATE(Y93,$E93))=Y93,"",IF($K93&lt;EDATE(Y93,$E93),$K93,EDATE(Y93,$E93))),""))),"")</f>
        <v/>
      </c>
      <c r="AA93" s="70" t="str">
        <f>IFERROR(IF(AND($H93=1,WORKDAY.INTL($I93,NETWORKDAYS.INTL($I93,EDATE(Z93,$E94)-1,1,[1]holiday!$A$2:$A$101),1,[1]holiday!$A$2:$A$101)=$K93),"",IF(AND(IFERROR(IF(IF($K93&lt;EDATE(Z93,$E93),$K93,EDATE(Z93,$E93))=Z93,"",IF($K93&lt;EDATE(Z93,$E93),$K93,EDATE(Z93,$E93))),"")=$K93,$H93=1),"",IFERROR(IF(IF($K93&lt;EDATE(Z93,$E93),$K93,EDATE(Z93,$E93))=Z93,"",IF($K93&lt;EDATE(Z93,$E93),$K93,EDATE(Z93,$E93))),""))),"")</f>
        <v/>
      </c>
      <c r="AB93" s="70" t="str">
        <f>IFERROR(IF(AND($H93=1,WORKDAY.INTL($I93,NETWORKDAYS.INTL($I93,EDATE(AA93,$E94)-1,1,[1]holiday!$A$2:$A$101),1,[1]holiday!$A$2:$A$101)=$K93),"",IF(AND(IFERROR(IF(IF($K93&lt;EDATE(AA93,$E93),$K93,EDATE(AA93,$E93))=AA93,"",IF($K93&lt;EDATE(AA93,$E93),$K93,EDATE(AA93,$E93))),"")=$K93,$H93=1),"",IFERROR(IF(IF($K93&lt;EDATE(AA93,$E93),$K93,EDATE(AA93,$E93))=AA93,"",IF($K93&lt;EDATE(AA93,$E93),$K93,EDATE(AA93,$E93))),""))),"")</f>
        <v/>
      </c>
      <c r="AC93" s="70" t="str">
        <f>IFERROR(IF(AND($H93=1,WORKDAY.INTL($I93,NETWORKDAYS.INTL($I93,EDATE(AB93,$E94)-1,1,[1]holiday!$A$2:$A$101),1,[1]holiday!$A$2:$A$101)=$K93),"",IF(AND(IFERROR(IF(IF($K93&lt;EDATE(AB93,$E93),$K93,EDATE(AB93,$E93))=AB93,"",IF($K93&lt;EDATE(AB93,$E93),$K93,EDATE(AB93,$E93))),"")=$K93,$H93=1),"",IFERROR(IF(IF($K93&lt;EDATE(AB93,$E93),$K93,EDATE(AB93,$E93))=AB93,"",IF($K93&lt;EDATE(AB93,$E93),$K93,EDATE(AB93,$E93))),""))),"")</f>
        <v/>
      </c>
      <c r="AD93" s="70" t="str">
        <f>IFERROR(IF(AND($H93=1,WORKDAY.INTL($I93,NETWORKDAYS.INTL($I93,EDATE(AC93,$E94)-1,1,[1]holiday!$A$2:$A$101),1,[1]holiday!$A$2:$A$101)=$K93),"",IF(AND(IFERROR(IF(IF($K93&lt;EDATE(AC93,$E93),$K93,EDATE(AC93,$E93))=AC93,"",IF($K93&lt;EDATE(AC93,$E93),$K93,EDATE(AC93,$E93))),"")=$K93,$H93=1),"",IFERROR(IF(IF($K93&lt;EDATE(AC93,$E93),$K93,EDATE(AC93,$E93))=AC93,"",IF($K93&lt;EDATE(AC93,$E93),$K93,EDATE(AC93,$E93))),""))),"")</f>
        <v/>
      </c>
      <c r="AE93" s="70" t="str">
        <f>IFERROR(IF(AND($H93=1,WORKDAY.INTL($I93,NETWORKDAYS.INTL($I93,EDATE(AD93,$E94)-1,1,[1]holiday!$A$2:$A$101),1,[1]holiday!$A$2:$A$101)=$K93),"",IF(AND(IFERROR(IF(IF($K93&lt;EDATE(AD93,$E93),$K93,EDATE(AD93,$E93))=AD93,"",IF($K93&lt;EDATE(AD93,$E93),$K93,EDATE(AD93,$E93))),"")=$K93,$H93=1),"",IFERROR(IF(IF($K93&lt;EDATE(AD93,$E93),$K93,EDATE(AD93,$E93))=AD93,"",IF($K93&lt;EDATE(AD93,$E93),$K93,EDATE(AD93,$E93))),""))),"")</f>
        <v/>
      </c>
      <c r="AF93" s="70" t="str">
        <f>IFERROR(IF(AND($H93=1,WORKDAY.INTL($I93,NETWORKDAYS.INTL($I93,EDATE(AE93,$E94)-1,1,[1]holiday!$A$2:$A$101),1,[1]holiday!$A$2:$A$101)=$K93),"",IF(AND(IFERROR(IF(IF($K93&lt;EDATE(AE93,$E93),$K93,EDATE(AE93,$E93))=AE93,"",IF($K93&lt;EDATE(AE93,$E93),$K93,EDATE(AE93,$E93))),"")=$K93,$H93=1),"",IFERROR(IF(IF($K93&lt;EDATE(AE93,$E93),$K93,EDATE(AE93,$E93))=AE93,"",IF($K93&lt;EDATE(AE93,$E93),$K93,EDATE(AE93,$E93))),""))),"")</f>
        <v/>
      </c>
      <c r="AG93" s="70" t="str">
        <f>IFERROR(IF(AND($H93=1,WORKDAY.INTL($I93,NETWORKDAYS.INTL($I93,EDATE(AF93,$E94)-1,1,[1]holiday!$A$2:$A$101),1,[1]holiday!$A$2:$A$101)=$K93),"",IF(AND(IFERROR(IF(IF($K93&lt;EDATE(AF93,$E93),$K93,EDATE(AF93,$E93))=AF93,"",IF($K93&lt;EDATE(AF93,$E93),$K93,EDATE(AF93,$E93))),"")=$K93,$H93=1),"",IFERROR(IF(IF($K93&lt;EDATE(AF93,$E93),$K93,EDATE(AF93,$E93))=AF93,"",IF($K93&lt;EDATE(AF93,$E93),$K93,EDATE(AF93,$E93))),""))),"")</f>
        <v/>
      </c>
      <c r="AH93" s="70" t="str">
        <f>IFERROR(IF(AND($H93=1,WORKDAY.INTL($I93,NETWORKDAYS.INTL($I93,EDATE(AG93,$E94)-1,1,[1]holiday!$A$2:$A$101),1,[1]holiday!$A$2:$A$101)=$K93),"",IF(AND(IFERROR(IF(IF($K93&lt;EDATE(AG93,$E93),$K93,EDATE(AG93,$E93))=AG93,"",IF($K93&lt;EDATE(AG93,$E93),$K93,EDATE(AG93,$E93))),"")=$K93,$H93=1),"",IFERROR(IF(IF($K93&lt;EDATE(AG93,$E93),$K93,EDATE(AG93,$E93))=AG93,"",IF($K93&lt;EDATE(AG93,$E93),$K93,EDATE(AG93,$E93))),""))),"")</f>
        <v/>
      </c>
      <c r="AI93" s="70"/>
      <c r="AJ93" s="25" t="e">
        <f t="shared" si="41"/>
        <v>#REF!</v>
      </c>
      <c r="AK93" s="25" t="e">
        <f t="shared" si="42"/>
        <v>#REF!</v>
      </c>
      <c r="AL93" s="25" t="e">
        <f t="shared" si="43"/>
        <v>#REF!</v>
      </c>
      <c r="AM93" s="25" t="e">
        <f t="shared" si="44"/>
        <v>#REF!</v>
      </c>
      <c r="AN93" s="25" t="e">
        <f t="shared" si="45"/>
        <v>#REF!</v>
      </c>
      <c r="AO93" s="25" t="e">
        <f t="shared" si="46"/>
        <v>#REF!</v>
      </c>
      <c r="AP93" s="25" t="e">
        <f t="shared" si="47"/>
        <v>#REF!</v>
      </c>
      <c r="AQ93" s="25" t="e">
        <f t="shared" si="48"/>
        <v>#REF!</v>
      </c>
      <c r="AR93" s="25" t="e">
        <f t="shared" si="49"/>
        <v>#REF!</v>
      </c>
      <c r="AS93" s="25" t="e">
        <f t="shared" si="50"/>
        <v>#REF!</v>
      </c>
      <c r="AT93" s="25" t="e">
        <f t="shared" si="51"/>
        <v>#REF!</v>
      </c>
      <c r="AU93" s="25" t="e">
        <f t="shared" si="52"/>
        <v>#REF!</v>
      </c>
      <c r="AV93" s="25" t="e">
        <f t="shared" si="53"/>
        <v>#REF!</v>
      </c>
      <c r="AW93" s="106" t="e">
        <f t="shared" si="61"/>
        <v>#REF!</v>
      </c>
      <c r="AX93" s="107" t="e">
        <f t="shared" ca="1" si="62"/>
        <v>#REF!</v>
      </c>
      <c r="AY93" s="107" t="e">
        <f t="shared" ca="1" si="63"/>
        <v>#REF!</v>
      </c>
      <c r="AZ93" s="108" t="e">
        <f t="shared" ca="1" si="64"/>
        <v>#REF!</v>
      </c>
      <c r="BA93" s="25">
        <f t="shared" ca="1" si="58"/>
        <v>0</v>
      </c>
      <c r="BB93" s="25" t="e">
        <f t="shared" si="54"/>
        <v>#REF!</v>
      </c>
      <c r="BC93" s="25" t="e">
        <f t="shared" ca="1" si="65"/>
        <v>#REF!</v>
      </c>
      <c r="BD93" s="83" t="e">
        <f>PS!#REF!</f>
        <v>#REF!</v>
      </c>
      <c r="BE93" s="78" t="str">
        <f t="shared" ca="1" si="66"/>
        <v>Lần 0</v>
      </c>
      <c r="BF93" s="109" t="e">
        <f t="shared" ca="1" si="67"/>
        <v>#REF!</v>
      </c>
      <c r="BG93" s="109" t="e">
        <f t="shared" ca="1" si="68"/>
        <v>#REF!</v>
      </c>
      <c r="BH93" s="109" t="e">
        <f t="shared" ca="1" si="69"/>
        <v>#REF!</v>
      </c>
      <c r="BI93" s="109" t="e">
        <f t="shared" ca="1" si="70"/>
        <v>#REF!</v>
      </c>
      <c r="BJ93" s="109" t="e">
        <f t="shared" ca="1" si="71"/>
        <v>#REF!</v>
      </c>
      <c r="BK93" s="109" t="e">
        <f t="shared" ca="1" si="72"/>
        <v>#REF!</v>
      </c>
      <c r="BL93" s="109" t="e">
        <f t="shared" ca="1" si="73"/>
        <v>#REF!</v>
      </c>
      <c r="BM93" s="109" t="e">
        <f t="shared" ca="1" si="74"/>
        <v>#REF!</v>
      </c>
      <c r="BN93" s="109" t="e">
        <f t="shared" ca="1" si="75"/>
        <v>#REF!</v>
      </c>
      <c r="BO93" s="109" t="e">
        <f t="shared" ca="1" si="76"/>
        <v>#REF!</v>
      </c>
      <c r="BP93" s="109" t="e">
        <f t="shared" ca="1" si="77"/>
        <v>#REF!</v>
      </c>
      <c r="BQ93" s="109" t="e">
        <f t="shared" ca="1" si="78"/>
        <v>#REF!</v>
      </c>
      <c r="BR93" s="109" t="e">
        <f t="shared" ca="1" si="79"/>
        <v>#REF!</v>
      </c>
    </row>
    <row r="94" spans="1:70" ht="12.75" x14ac:dyDescent="0.2">
      <c r="A94" s="82" t="e">
        <f>PS!#REF!</f>
        <v>#REF!</v>
      </c>
      <c r="B94" s="83" t="e">
        <f>PS!#REF!</f>
        <v>#REF!</v>
      </c>
      <c r="C94" s="83" t="e">
        <f>PS!#REF!</f>
        <v>#REF!</v>
      </c>
      <c r="D94" s="83" t="e">
        <f>VLOOKUP(B94,CTV!$A$3:$D$1048576,4,0)</f>
        <v>#REF!</v>
      </c>
      <c r="E94" s="83" t="e">
        <f>VLOOKUP(B94,CTV!$A$3:$G$1048576,7,0)</f>
        <v>#REF!</v>
      </c>
      <c r="F94" s="83" t="e">
        <f>IF(ISNA(VLOOKUP(D94,CTV!$A$3:$H$1048576,8,0)),"",VLOOKUP(D94,CTV!$A$3:$H$1048576,8,0))</f>
        <v>#REF!</v>
      </c>
      <c r="G94" s="83" t="e">
        <f>VLOOKUP(B94,CTV!$A$3:$I$1048576,9,0)</f>
        <v>#REF!</v>
      </c>
      <c r="H94" s="83" t="e">
        <f>VLOOKUP(B94,CTV!$A$3:$J$1048576,10,0)</f>
        <v>#REF!</v>
      </c>
      <c r="I94" s="102" t="e">
        <f>PS!#REF!</f>
        <v>#REF!</v>
      </c>
      <c r="J94" s="83" t="e">
        <f>PS!#REF!</f>
        <v>#REF!</v>
      </c>
      <c r="K94" s="103" t="e">
        <f>PS!#REF!</f>
        <v>#REF!</v>
      </c>
      <c r="L94" s="83" t="e">
        <f t="shared" si="56"/>
        <v>#REF!</v>
      </c>
      <c r="M94" s="120" t="e">
        <f>PS!#REF!</f>
        <v>#REF!</v>
      </c>
      <c r="N94" s="83" t="e">
        <f>PS!#REF!</f>
        <v>#REF!</v>
      </c>
      <c r="O94" s="104" t="e">
        <f>PS!#REF!</f>
        <v>#REF!</v>
      </c>
      <c r="P94" s="104" t="e">
        <f t="shared" si="57"/>
        <v>#REF!</v>
      </c>
      <c r="Q94" s="104">
        <v>0</v>
      </c>
      <c r="R94" s="170" t="e">
        <f t="shared" si="59"/>
        <v>#REF!</v>
      </c>
      <c r="S94" s="130" t="e">
        <f>VLOOKUP(B94,CTV!$A$3:$K$1048576,11,0)</f>
        <v>#REF!</v>
      </c>
      <c r="T94" s="105" t="e">
        <f>IF(VLOOKUP(B94,CTV!$A$3:$E$1048576,5,0)-R94+S94&lt;0,0,VLOOKUP(B94,CTV!$A$3:$E$1048576,5,0)-R94+S94)</f>
        <v>#REF!</v>
      </c>
      <c r="U94" s="105" t="e">
        <f>IF(VLOOKUP(B94,CTV!$A$3:$F$1048576,6,0)-R94+S94&lt;0,0,VLOOKUP(B94,CTV!$A$3:$F$1048576,6,0)-R94+S94)</f>
        <v>#REF!</v>
      </c>
      <c r="V94" s="70" t="e">
        <f t="shared" si="60"/>
        <v>#REF!</v>
      </c>
      <c r="W94" s="70" t="str">
        <f>IFERROR(IF(AND($H94=1,WORKDAY.INTL($I94,NETWORKDAYS.INTL($I94,EDATE(V94,$E95)-1,1,[1]holiday!$A$2:$A$101),1,[1]holiday!$A$2:$A$101)=$K94),"",IF(AND(IFERROR(IF(IF($K94&lt;EDATE(V94,$E94),$K94,EDATE(V94,$E94))=V94,"",IF($K94&lt;EDATE(V94,$E94),$K94,EDATE(V94,$E94))),"")=$K94,$H94=1),"",IFERROR(IF(IF($K94&lt;EDATE(V94,$E94),$K94,EDATE(V94,$E94))=V94,"",IF($K94&lt;EDATE(V94,$E94),$K94,EDATE(V94,$E94))),""))),"")</f>
        <v/>
      </c>
      <c r="X94" s="70" t="str">
        <f>IFERROR(IF(AND($H94=1,WORKDAY.INTL($I94,NETWORKDAYS.INTL($I94,EDATE(W94,$E95)-1,1,[1]holiday!$A$2:$A$101),1,[1]holiday!$A$2:$A$101)=$K94),"",IF(AND(IFERROR(IF(IF($K94&lt;EDATE(W94,$E94),$K94,EDATE(W94,$E94))=W94,"",IF($K94&lt;EDATE(W94,$E94),$K94,EDATE(W94,$E94))),"")=$K94,$H94=1),"",IFERROR(IF(IF($K94&lt;EDATE(W94,$E94),$K94,EDATE(W94,$E94))=W94,"",IF($K94&lt;EDATE(W94,$E94),$K94,EDATE(W94,$E94))),""))),"")</f>
        <v/>
      </c>
      <c r="Y94" s="70" t="str">
        <f>IFERROR(IF(AND($H94=1,WORKDAY.INTL($I94,NETWORKDAYS.INTL($I94,EDATE(X94,$E95)-1,1,[1]holiday!$A$2:$A$101),1,[1]holiday!$A$2:$A$101)=$K94),"",IF(AND(IFERROR(IF(IF($K94&lt;EDATE(X94,$E94),$K94,EDATE(X94,$E94))=X94,"",IF($K94&lt;EDATE(X94,$E94),$K94,EDATE(X94,$E94))),"")=$K94,$H94=1),"",IFERROR(IF(IF($K94&lt;EDATE(X94,$E94),$K94,EDATE(X94,$E94))=X94,"",IF($K94&lt;EDATE(X94,$E94),$K94,EDATE(X94,$E94))),""))),"")</f>
        <v/>
      </c>
      <c r="Z94" s="70" t="str">
        <f>IFERROR(IF(AND($H94=1,WORKDAY.INTL($I94,NETWORKDAYS.INTL($I94,EDATE(Y94,$E95)-1,1,[1]holiday!$A$2:$A$101),1,[1]holiday!$A$2:$A$101)=$K94),"",IF(AND(IFERROR(IF(IF($K94&lt;EDATE(Y94,$E94),$K94,EDATE(Y94,$E94))=Y94,"",IF($K94&lt;EDATE(Y94,$E94),$K94,EDATE(Y94,$E94))),"")=$K94,$H94=1),"",IFERROR(IF(IF($K94&lt;EDATE(Y94,$E94),$K94,EDATE(Y94,$E94))=Y94,"",IF($K94&lt;EDATE(Y94,$E94),$K94,EDATE(Y94,$E94))),""))),"")</f>
        <v/>
      </c>
      <c r="AA94" s="70" t="str">
        <f>IFERROR(IF(AND($H94=1,WORKDAY.INTL($I94,NETWORKDAYS.INTL($I94,EDATE(Z94,$E95)-1,1,[1]holiday!$A$2:$A$101),1,[1]holiday!$A$2:$A$101)=$K94),"",IF(AND(IFERROR(IF(IF($K94&lt;EDATE(Z94,$E94),$K94,EDATE(Z94,$E94))=Z94,"",IF($K94&lt;EDATE(Z94,$E94),$K94,EDATE(Z94,$E94))),"")=$K94,$H94=1),"",IFERROR(IF(IF($K94&lt;EDATE(Z94,$E94),$K94,EDATE(Z94,$E94))=Z94,"",IF($K94&lt;EDATE(Z94,$E94),$K94,EDATE(Z94,$E94))),""))),"")</f>
        <v/>
      </c>
      <c r="AB94" s="70" t="str">
        <f>IFERROR(IF(AND($H94=1,WORKDAY.INTL($I94,NETWORKDAYS.INTL($I94,EDATE(AA94,$E95)-1,1,[1]holiday!$A$2:$A$101),1,[1]holiday!$A$2:$A$101)=$K94),"",IF(AND(IFERROR(IF(IF($K94&lt;EDATE(AA94,$E94),$K94,EDATE(AA94,$E94))=AA94,"",IF($K94&lt;EDATE(AA94,$E94),$K94,EDATE(AA94,$E94))),"")=$K94,$H94=1),"",IFERROR(IF(IF($K94&lt;EDATE(AA94,$E94),$K94,EDATE(AA94,$E94))=AA94,"",IF($K94&lt;EDATE(AA94,$E94),$K94,EDATE(AA94,$E94))),""))),"")</f>
        <v/>
      </c>
      <c r="AC94" s="70" t="str">
        <f>IFERROR(IF(AND($H94=1,WORKDAY.INTL($I94,NETWORKDAYS.INTL($I94,EDATE(AB94,$E95)-1,1,[1]holiday!$A$2:$A$101),1,[1]holiday!$A$2:$A$101)=$K94),"",IF(AND(IFERROR(IF(IF($K94&lt;EDATE(AB94,$E94),$K94,EDATE(AB94,$E94))=AB94,"",IF($K94&lt;EDATE(AB94,$E94),$K94,EDATE(AB94,$E94))),"")=$K94,$H94=1),"",IFERROR(IF(IF($K94&lt;EDATE(AB94,$E94),$K94,EDATE(AB94,$E94))=AB94,"",IF($K94&lt;EDATE(AB94,$E94),$K94,EDATE(AB94,$E94))),""))),"")</f>
        <v/>
      </c>
      <c r="AD94" s="70" t="str">
        <f>IFERROR(IF(AND($H94=1,WORKDAY.INTL($I94,NETWORKDAYS.INTL($I94,EDATE(AC94,$E95)-1,1,[1]holiday!$A$2:$A$101),1,[1]holiday!$A$2:$A$101)=$K94),"",IF(AND(IFERROR(IF(IF($K94&lt;EDATE(AC94,$E94),$K94,EDATE(AC94,$E94))=AC94,"",IF($K94&lt;EDATE(AC94,$E94),$K94,EDATE(AC94,$E94))),"")=$K94,$H94=1),"",IFERROR(IF(IF($K94&lt;EDATE(AC94,$E94),$K94,EDATE(AC94,$E94))=AC94,"",IF($K94&lt;EDATE(AC94,$E94),$K94,EDATE(AC94,$E94))),""))),"")</f>
        <v/>
      </c>
      <c r="AE94" s="70" t="str">
        <f>IFERROR(IF(AND($H94=1,WORKDAY.INTL($I94,NETWORKDAYS.INTL($I94,EDATE(AD94,$E95)-1,1,[1]holiday!$A$2:$A$101),1,[1]holiday!$A$2:$A$101)=$K94),"",IF(AND(IFERROR(IF(IF($K94&lt;EDATE(AD94,$E94),$K94,EDATE(AD94,$E94))=AD94,"",IF($K94&lt;EDATE(AD94,$E94),$K94,EDATE(AD94,$E94))),"")=$K94,$H94=1),"",IFERROR(IF(IF($K94&lt;EDATE(AD94,$E94),$K94,EDATE(AD94,$E94))=AD94,"",IF($K94&lt;EDATE(AD94,$E94),$K94,EDATE(AD94,$E94))),""))),"")</f>
        <v/>
      </c>
      <c r="AF94" s="70" t="str">
        <f>IFERROR(IF(AND($H94=1,WORKDAY.INTL($I94,NETWORKDAYS.INTL($I94,EDATE(AE94,$E95)-1,1,[1]holiday!$A$2:$A$101),1,[1]holiday!$A$2:$A$101)=$K94),"",IF(AND(IFERROR(IF(IF($K94&lt;EDATE(AE94,$E94),$K94,EDATE(AE94,$E94))=AE94,"",IF($K94&lt;EDATE(AE94,$E94),$K94,EDATE(AE94,$E94))),"")=$K94,$H94=1),"",IFERROR(IF(IF($K94&lt;EDATE(AE94,$E94),$K94,EDATE(AE94,$E94))=AE94,"",IF($K94&lt;EDATE(AE94,$E94),$K94,EDATE(AE94,$E94))),""))),"")</f>
        <v/>
      </c>
      <c r="AG94" s="70" t="str">
        <f>IFERROR(IF(AND($H94=1,WORKDAY.INTL($I94,NETWORKDAYS.INTL($I94,EDATE(AF94,$E95)-1,1,[1]holiday!$A$2:$A$101),1,[1]holiday!$A$2:$A$101)=$K94),"",IF(AND(IFERROR(IF(IF($K94&lt;EDATE(AF94,$E94),$K94,EDATE(AF94,$E94))=AF94,"",IF($K94&lt;EDATE(AF94,$E94),$K94,EDATE(AF94,$E94))),"")=$K94,$H94=1),"",IFERROR(IF(IF($K94&lt;EDATE(AF94,$E94),$K94,EDATE(AF94,$E94))=AF94,"",IF($K94&lt;EDATE(AF94,$E94),$K94,EDATE(AF94,$E94))),""))),"")</f>
        <v/>
      </c>
      <c r="AH94" s="70" t="str">
        <f>IFERROR(IF(AND($H94=1,WORKDAY.INTL($I94,NETWORKDAYS.INTL($I94,EDATE(AG94,$E95)-1,1,[1]holiday!$A$2:$A$101),1,[1]holiday!$A$2:$A$101)=$K94),"",IF(AND(IFERROR(IF(IF($K94&lt;EDATE(AG94,$E94),$K94,EDATE(AG94,$E94))=AG94,"",IF($K94&lt;EDATE(AG94,$E94),$K94,EDATE(AG94,$E94))),"")=$K94,$H94=1),"",IFERROR(IF(IF($K94&lt;EDATE(AG94,$E94),$K94,EDATE(AG94,$E94))=AG94,"",IF($K94&lt;EDATE(AG94,$E94),$K94,EDATE(AG94,$E94))),""))),"")</f>
        <v/>
      </c>
      <c r="AI94" s="70"/>
      <c r="AJ94" s="25" t="e">
        <f t="shared" si="41"/>
        <v>#REF!</v>
      </c>
      <c r="AK94" s="25" t="e">
        <f t="shared" si="42"/>
        <v>#REF!</v>
      </c>
      <c r="AL94" s="25" t="e">
        <f t="shared" si="43"/>
        <v>#REF!</v>
      </c>
      <c r="AM94" s="25" t="e">
        <f t="shared" si="44"/>
        <v>#REF!</v>
      </c>
      <c r="AN94" s="25" t="e">
        <f t="shared" si="45"/>
        <v>#REF!</v>
      </c>
      <c r="AO94" s="25" t="e">
        <f t="shared" si="46"/>
        <v>#REF!</v>
      </c>
      <c r="AP94" s="25" t="e">
        <f t="shared" si="47"/>
        <v>#REF!</v>
      </c>
      <c r="AQ94" s="25" t="e">
        <f t="shared" si="48"/>
        <v>#REF!</v>
      </c>
      <c r="AR94" s="25" t="e">
        <f t="shared" si="49"/>
        <v>#REF!</v>
      </c>
      <c r="AS94" s="25" t="e">
        <f t="shared" si="50"/>
        <v>#REF!</v>
      </c>
      <c r="AT94" s="25" t="e">
        <f t="shared" si="51"/>
        <v>#REF!</v>
      </c>
      <c r="AU94" s="25" t="e">
        <f t="shared" si="52"/>
        <v>#REF!</v>
      </c>
      <c r="AV94" s="25" t="e">
        <f t="shared" si="53"/>
        <v>#REF!</v>
      </c>
      <c r="AW94" s="106" t="e">
        <f t="shared" si="61"/>
        <v>#REF!</v>
      </c>
      <c r="AX94" s="107" t="e">
        <f t="shared" ca="1" si="62"/>
        <v>#REF!</v>
      </c>
      <c r="AY94" s="107" t="e">
        <f t="shared" ca="1" si="63"/>
        <v>#REF!</v>
      </c>
      <c r="AZ94" s="108" t="e">
        <f t="shared" ca="1" si="64"/>
        <v>#REF!</v>
      </c>
      <c r="BA94" s="25">
        <f t="shared" ca="1" si="58"/>
        <v>0</v>
      </c>
      <c r="BB94" s="25" t="e">
        <f t="shared" si="54"/>
        <v>#REF!</v>
      </c>
      <c r="BC94" s="25" t="e">
        <f t="shared" ca="1" si="65"/>
        <v>#REF!</v>
      </c>
      <c r="BD94" s="83" t="e">
        <f>PS!#REF!</f>
        <v>#REF!</v>
      </c>
      <c r="BE94" s="78" t="str">
        <f t="shared" ca="1" si="66"/>
        <v>Lần 0</v>
      </c>
      <c r="BF94" s="109" t="e">
        <f t="shared" ca="1" si="67"/>
        <v>#REF!</v>
      </c>
      <c r="BG94" s="109" t="e">
        <f t="shared" ca="1" si="68"/>
        <v>#REF!</v>
      </c>
      <c r="BH94" s="109" t="e">
        <f t="shared" ca="1" si="69"/>
        <v>#REF!</v>
      </c>
      <c r="BI94" s="109" t="e">
        <f t="shared" ca="1" si="70"/>
        <v>#REF!</v>
      </c>
      <c r="BJ94" s="109" t="e">
        <f t="shared" ca="1" si="71"/>
        <v>#REF!</v>
      </c>
      <c r="BK94" s="109" t="e">
        <f t="shared" ca="1" si="72"/>
        <v>#REF!</v>
      </c>
      <c r="BL94" s="109" t="e">
        <f t="shared" ca="1" si="73"/>
        <v>#REF!</v>
      </c>
      <c r="BM94" s="109" t="e">
        <f t="shared" ca="1" si="74"/>
        <v>#REF!</v>
      </c>
      <c r="BN94" s="109" t="e">
        <f t="shared" ca="1" si="75"/>
        <v>#REF!</v>
      </c>
      <c r="BO94" s="109" t="e">
        <f t="shared" ca="1" si="76"/>
        <v>#REF!</v>
      </c>
      <c r="BP94" s="109" t="e">
        <f t="shared" ca="1" si="77"/>
        <v>#REF!</v>
      </c>
      <c r="BQ94" s="109" t="e">
        <f t="shared" ca="1" si="78"/>
        <v>#REF!</v>
      </c>
      <c r="BR94" s="109" t="e">
        <f t="shared" ca="1" si="79"/>
        <v>#REF!</v>
      </c>
    </row>
    <row r="95" spans="1:70" ht="12.75" x14ac:dyDescent="0.2">
      <c r="A95" s="82" t="e">
        <f>PS!#REF!</f>
        <v>#REF!</v>
      </c>
      <c r="B95" s="83" t="e">
        <f>PS!#REF!</f>
        <v>#REF!</v>
      </c>
      <c r="C95" s="83" t="e">
        <f>PS!#REF!</f>
        <v>#REF!</v>
      </c>
      <c r="D95" s="83" t="e">
        <f>VLOOKUP(B95,CTV!$A$3:$D$1048576,4,0)</f>
        <v>#REF!</v>
      </c>
      <c r="E95" s="83" t="e">
        <f>VLOOKUP(B95,CTV!$A$3:$G$1048576,7,0)</f>
        <v>#REF!</v>
      </c>
      <c r="F95" s="83" t="e">
        <f>IF(ISNA(VLOOKUP(D95,CTV!$A$3:$H$1048576,8,0)),"",VLOOKUP(D95,CTV!$A$3:$H$1048576,8,0))</f>
        <v>#REF!</v>
      </c>
      <c r="G95" s="83" t="e">
        <f>VLOOKUP(B95,CTV!$A$3:$I$1048576,9,0)</f>
        <v>#REF!</v>
      </c>
      <c r="H95" s="83" t="e">
        <f>VLOOKUP(B95,CTV!$A$3:$J$1048576,10,0)</f>
        <v>#REF!</v>
      </c>
      <c r="I95" s="102" t="e">
        <f>PS!#REF!</f>
        <v>#REF!</v>
      </c>
      <c r="J95" s="83" t="e">
        <f>PS!#REF!</f>
        <v>#REF!</v>
      </c>
      <c r="K95" s="103" t="e">
        <f>PS!#REF!</f>
        <v>#REF!</v>
      </c>
      <c r="L95" s="83" t="e">
        <f t="shared" si="56"/>
        <v>#REF!</v>
      </c>
      <c r="M95" s="120" t="e">
        <f>PS!#REF!</f>
        <v>#REF!</v>
      </c>
      <c r="N95" s="83" t="e">
        <f>PS!#REF!</f>
        <v>#REF!</v>
      </c>
      <c r="O95" s="104" t="e">
        <f>PS!#REF!</f>
        <v>#REF!</v>
      </c>
      <c r="P95" s="104" t="e">
        <f t="shared" si="57"/>
        <v>#REF!</v>
      </c>
      <c r="Q95" s="104">
        <v>0</v>
      </c>
      <c r="R95" s="170" t="e">
        <f t="shared" si="59"/>
        <v>#REF!</v>
      </c>
      <c r="S95" s="130" t="e">
        <f>VLOOKUP(B95,CTV!$A$3:$K$1048576,11,0)</f>
        <v>#REF!</v>
      </c>
      <c r="T95" s="105" t="e">
        <f>IF(VLOOKUP(B95,CTV!$A$3:$E$1048576,5,0)-R95+S95&lt;0,0,VLOOKUP(B95,CTV!$A$3:$E$1048576,5,0)-R95+S95)</f>
        <v>#REF!</v>
      </c>
      <c r="U95" s="105" t="e">
        <f>IF(VLOOKUP(B95,CTV!$A$3:$F$1048576,6,0)-R95+S95&lt;0,0,VLOOKUP(B95,CTV!$A$3:$F$1048576,6,0)-R95+S95)</f>
        <v>#REF!</v>
      </c>
      <c r="V95" s="70" t="e">
        <f t="shared" si="60"/>
        <v>#REF!</v>
      </c>
      <c r="W95" s="70" t="str">
        <f>IFERROR(IF(AND($H95=1,WORKDAY.INTL($I95,NETWORKDAYS.INTL($I95,EDATE(V95,$E96)-1,1,[1]holiday!$A$2:$A$101),1,[1]holiday!$A$2:$A$101)=$K95),"",IF(AND(IFERROR(IF(IF($K95&lt;EDATE(V95,$E95),$K95,EDATE(V95,$E95))=V95,"",IF($K95&lt;EDATE(V95,$E95),$K95,EDATE(V95,$E95))),"")=$K95,$H95=1),"",IFERROR(IF(IF($K95&lt;EDATE(V95,$E95),$K95,EDATE(V95,$E95))=V95,"",IF($K95&lt;EDATE(V95,$E95),$K95,EDATE(V95,$E95))),""))),"")</f>
        <v/>
      </c>
      <c r="X95" s="70" t="str">
        <f>IFERROR(IF(AND($H95=1,WORKDAY.INTL($I95,NETWORKDAYS.INTL($I95,EDATE(W95,$E96)-1,1,[1]holiday!$A$2:$A$101),1,[1]holiday!$A$2:$A$101)=$K95),"",IF(AND(IFERROR(IF(IF($K95&lt;EDATE(W95,$E95),$K95,EDATE(W95,$E95))=W95,"",IF($K95&lt;EDATE(W95,$E95),$K95,EDATE(W95,$E95))),"")=$K95,$H95=1),"",IFERROR(IF(IF($K95&lt;EDATE(W95,$E95),$K95,EDATE(W95,$E95))=W95,"",IF($K95&lt;EDATE(W95,$E95),$K95,EDATE(W95,$E95))),""))),"")</f>
        <v/>
      </c>
      <c r="Y95" s="70" t="str">
        <f>IFERROR(IF(AND($H95=1,WORKDAY.INTL($I95,NETWORKDAYS.INTL($I95,EDATE(X95,$E96)-1,1,[1]holiday!$A$2:$A$101),1,[1]holiday!$A$2:$A$101)=$K95),"",IF(AND(IFERROR(IF(IF($K95&lt;EDATE(X95,$E95),$K95,EDATE(X95,$E95))=X95,"",IF($K95&lt;EDATE(X95,$E95),$K95,EDATE(X95,$E95))),"")=$K95,$H95=1),"",IFERROR(IF(IF($K95&lt;EDATE(X95,$E95),$K95,EDATE(X95,$E95))=X95,"",IF($K95&lt;EDATE(X95,$E95),$K95,EDATE(X95,$E95))),""))),"")</f>
        <v/>
      </c>
      <c r="Z95" s="70" t="str">
        <f>IFERROR(IF(AND($H95=1,WORKDAY.INTL($I95,NETWORKDAYS.INTL($I95,EDATE(Y95,$E96)-1,1,[1]holiday!$A$2:$A$101),1,[1]holiday!$A$2:$A$101)=$K95),"",IF(AND(IFERROR(IF(IF($K95&lt;EDATE(Y95,$E95),$K95,EDATE(Y95,$E95))=Y95,"",IF($K95&lt;EDATE(Y95,$E95),$K95,EDATE(Y95,$E95))),"")=$K95,$H95=1),"",IFERROR(IF(IF($K95&lt;EDATE(Y95,$E95),$K95,EDATE(Y95,$E95))=Y95,"",IF($K95&lt;EDATE(Y95,$E95),$K95,EDATE(Y95,$E95))),""))),"")</f>
        <v/>
      </c>
      <c r="AA95" s="70" t="str">
        <f>IFERROR(IF(AND($H95=1,WORKDAY.INTL($I95,NETWORKDAYS.INTL($I95,EDATE(Z95,$E96)-1,1,[1]holiday!$A$2:$A$101),1,[1]holiday!$A$2:$A$101)=$K95),"",IF(AND(IFERROR(IF(IF($K95&lt;EDATE(Z95,$E95),$K95,EDATE(Z95,$E95))=Z95,"",IF($K95&lt;EDATE(Z95,$E95),$K95,EDATE(Z95,$E95))),"")=$K95,$H95=1),"",IFERROR(IF(IF($K95&lt;EDATE(Z95,$E95),$K95,EDATE(Z95,$E95))=Z95,"",IF($K95&lt;EDATE(Z95,$E95),$K95,EDATE(Z95,$E95))),""))),"")</f>
        <v/>
      </c>
      <c r="AB95" s="70" t="str">
        <f>IFERROR(IF(AND($H95=1,WORKDAY.INTL($I95,NETWORKDAYS.INTL($I95,EDATE(AA95,$E96)-1,1,[1]holiday!$A$2:$A$101),1,[1]holiday!$A$2:$A$101)=$K95),"",IF(AND(IFERROR(IF(IF($K95&lt;EDATE(AA95,$E95),$K95,EDATE(AA95,$E95))=AA95,"",IF($K95&lt;EDATE(AA95,$E95),$K95,EDATE(AA95,$E95))),"")=$K95,$H95=1),"",IFERROR(IF(IF($K95&lt;EDATE(AA95,$E95),$K95,EDATE(AA95,$E95))=AA95,"",IF($K95&lt;EDATE(AA95,$E95),$K95,EDATE(AA95,$E95))),""))),"")</f>
        <v/>
      </c>
      <c r="AC95" s="70" t="str">
        <f>IFERROR(IF(AND($H95=1,WORKDAY.INTL($I95,NETWORKDAYS.INTL($I95,EDATE(AB95,$E96)-1,1,[1]holiday!$A$2:$A$101),1,[1]holiday!$A$2:$A$101)=$K95),"",IF(AND(IFERROR(IF(IF($K95&lt;EDATE(AB95,$E95),$K95,EDATE(AB95,$E95))=AB95,"",IF($K95&lt;EDATE(AB95,$E95),$K95,EDATE(AB95,$E95))),"")=$K95,$H95=1),"",IFERROR(IF(IF($K95&lt;EDATE(AB95,$E95),$K95,EDATE(AB95,$E95))=AB95,"",IF($K95&lt;EDATE(AB95,$E95),$K95,EDATE(AB95,$E95))),""))),"")</f>
        <v/>
      </c>
      <c r="AD95" s="70" t="str">
        <f>IFERROR(IF(AND($H95=1,WORKDAY.INTL($I95,NETWORKDAYS.INTL($I95,EDATE(AC95,$E96)-1,1,[1]holiday!$A$2:$A$101),1,[1]holiday!$A$2:$A$101)=$K95),"",IF(AND(IFERROR(IF(IF($K95&lt;EDATE(AC95,$E95),$K95,EDATE(AC95,$E95))=AC95,"",IF($K95&lt;EDATE(AC95,$E95),$K95,EDATE(AC95,$E95))),"")=$K95,$H95=1),"",IFERROR(IF(IF($K95&lt;EDATE(AC95,$E95),$K95,EDATE(AC95,$E95))=AC95,"",IF($K95&lt;EDATE(AC95,$E95),$K95,EDATE(AC95,$E95))),""))),"")</f>
        <v/>
      </c>
      <c r="AE95" s="70" t="str">
        <f>IFERROR(IF(AND($H95=1,WORKDAY.INTL($I95,NETWORKDAYS.INTL($I95,EDATE(AD95,$E96)-1,1,[1]holiday!$A$2:$A$101),1,[1]holiday!$A$2:$A$101)=$K95),"",IF(AND(IFERROR(IF(IF($K95&lt;EDATE(AD95,$E95),$K95,EDATE(AD95,$E95))=AD95,"",IF($K95&lt;EDATE(AD95,$E95),$K95,EDATE(AD95,$E95))),"")=$K95,$H95=1),"",IFERROR(IF(IF($K95&lt;EDATE(AD95,$E95),$K95,EDATE(AD95,$E95))=AD95,"",IF($K95&lt;EDATE(AD95,$E95),$K95,EDATE(AD95,$E95))),""))),"")</f>
        <v/>
      </c>
      <c r="AF95" s="70" t="str">
        <f>IFERROR(IF(AND($H95=1,WORKDAY.INTL($I95,NETWORKDAYS.INTL($I95,EDATE(AE95,$E96)-1,1,[1]holiday!$A$2:$A$101),1,[1]holiday!$A$2:$A$101)=$K95),"",IF(AND(IFERROR(IF(IF($K95&lt;EDATE(AE95,$E95),$K95,EDATE(AE95,$E95))=AE95,"",IF($K95&lt;EDATE(AE95,$E95),$K95,EDATE(AE95,$E95))),"")=$K95,$H95=1),"",IFERROR(IF(IF($K95&lt;EDATE(AE95,$E95),$K95,EDATE(AE95,$E95))=AE95,"",IF($K95&lt;EDATE(AE95,$E95),$K95,EDATE(AE95,$E95))),""))),"")</f>
        <v/>
      </c>
      <c r="AG95" s="70" t="str">
        <f>IFERROR(IF(AND($H95=1,WORKDAY.INTL($I95,NETWORKDAYS.INTL($I95,EDATE(AF95,$E96)-1,1,[1]holiday!$A$2:$A$101),1,[1]holiday!$A$2:$A$101)=$K95),"",IF(AND(IFERROR(IF(IF($K95&lt;EDATE(AF95,$E95),$K95,EDATE(AF95,$E95))=AF95,"",IF($K95&lt;EDATE(AF95,$E95),$K95,EDATE(AF95,$E95))),"")=$K95,$H95=1),"",IFERROR(IF(IF($K95&lt;EDATE(AF95,$E95),$K95,EDATE(AF95,$E95))=AF95,"",IF($K95&lt;EDATE(AF95,$E95),$K95,EDATE(AF95,$E95))),""))),"")</f>
        <v/>
      </c>
      <c r="AH95" s="70" t="str">
        <f>IFERROR(IF(AND($H95=1,WORKDAY.INTL($I95,NETWORKDAYS.INTL($I95,EDATE(AG95,$E96)-1,1,[1]holiday!$A$2:$A$101),1,[1]holiday!$A$2:$A$101)=$K95),"",IF(AND(IFERROR(IF(IF($K95&lt;EDATE(AG95,$E95),$K95,EDATE(AG95,$E95))=AG95,"",IF($K95&lt;EDATE(AG95,$E95),$K95,EDATE(AG95,$E95))),"")=$K95,$H95=1),"",IFERROR(IF(IF($K95&lt;EDATE(AG95,$E95),$K95,EDATE(AG95,$E95))=AG95,"",IF($K95&lt;EDATE(AG95,$E95),$K95,EDATE(AG95,$E95))),""))),"")</f>
        <v/>
      </c>
      <c r="AI95" s="70"/>
      <c r="AJ95" s="25" t="e">
        <f t="shared" ref="AJ95:AJ158" si="82">IF($H95=1,IF(W95="",IFERROR(ROUND(($K95-V95)*($P95*$T95/100+$Q95*$U95/100)/360,0),""),IFERROR(ROUND((W95-V95)*($P95*$T95/100+$Q95*$U95/100)/360,0),"")),IFERROR(ROUND((V95-I95)*($P95*$T95/100+$Q95*$U95/100)/360,0),""))</f>
        <v>#REF!</v>
      </c>
      <c r="AK95" s="25" t="e">
        <f t="shared" ref="AK95:AK158" si="83">IF($H95=1,IF(X95="",IFERROR(ROUND(($K95-W95)*($P95*$T95/100+$Q95*$U95/100)/360,0),""),IFERROR(ROUND((X95-W95)*($P95*$T95/100+$Q95*$U95/100)/360,0),"")),IFERROR(ROUND((W95-V95)*($P95*$T95/100+$Q95*$U95/100)/360,0),""))</f>
        <v>#REF!</v>
      </c>
      <c r="AL95" s="25" t="e">
        <f t="shared" ref="AL95:AL158" si="84">IF($H95=1,IF(Y95="",IFERROR(ROUND(($K95-X95)*($P95*$T95/100+$Q95*$U95/100)/360,0),""),IFERROR(ROUND((Y95-X95)*($P95*$T95/100+$Q95*$U95/100)/360,0),"")),IFERROR(ROUND((X95-W95)*($P95*$T95/100+$Q95*$U95/100)/360,0),""))</f>
        <v>#REF!</v>
      </c>
      <c r="AM95" s="25" t="e">
        <f t="shared" ref="AM95:AM158" si="85">IF($H95=1,IF(Z95="",IFERROR(ROUND(($K95-Y95)*($P95*$T95/100+$Q95*$U95/100)/360,0),""),IFERROR(ROUND((Z95-Y95)*($P95*$T95/100+$Q95*$U95/100)/360,0),"")),IFERROR(ROUND((Y95-X95)*($P95*$T95/100+$Q95*$U95/100)/360,0),""))</f>
        <v>#REF!</v>
      </c>
      <c r="AN95" s="25" t="e">
        <f t="shared" ref="AN95:AN158" si="86">IF($H95=1,IF(AA95="",IFERROR(ROUND(($K95-Z95)*($P95*$T95/100+$Q95*$U95/100)/360,0),""),IFERROR(ROUND((AA95-Z95)*($P95*$T95/100+$Q95*$U95/100)/360,0),"")),IFERROR(ROUND((Z95-Y95)*($P95*$T95/100+$Q95*$U95/100)/360,0),""))</f>
        <v>#REF!</v>
      </c>
      <c r="AO95" s="25" t="e">
        <f t="shared" ref="AO95:AO158" si="87">IF($H95=1,IF(AB95="",IFERROR(ROUND(($K95-AA95)*($P95*$T95/100+$Q95*$U95/100)/360,0),""),IFERROR(ROUND((AB95-AA95)*($P95*$T95/100+$Q95*$U95/100)/360,0),"")),IFERROR(ROUND((AA95-Z95)*($P95*$T95/100+$Q95*$U95/100)/360,0),""))</f>
        <v>#REF!</v>
      </c>
      <c r="AP95" s="25" t="e">
        <f t="shared" ref="AP95:AP158" si="88">IF($H95=1,IF(AC95="",IFERROR(ROUND(($K95-AB95)*($P95*$T95/100+$Q95*$U95/100)/360,0),""),IFERROR(ROUND((AC95-AB95)*($P95*$T95/100+$Q95*$U95/100)/360,0),"")),IFERROR(ROUND((AB95-AA95)*($P95*$T95/100+$Q95*$U95/100)/360,0),""))</f>
        <v>#REF!</v>
      </c>
      <c r="AQ95" s="25" t="e">
        <f t="shared" ref="AQ95:AQ158" si="89">IF($H95=1,IF(AD95="",IFERROR(ROUND(($K95-AC95)*($P95*$T95/100+$Q95*$U95/100)/360,0),""),IFERROR(ROUND((AD95-AC95)*($P95*$T95/100+$Q95*$U95/100)/360,0),"")),IFERROR(ROUND((AC95-AB95)*($P95*$T95/100+$Q95*$U95/100)/360,0),""))</f>
        <v>#REF!</v>
      </c>
      <c r="AR95" s="25" t="e">
        <f t="shared" ref="AR95:AR158" si="90">IF($H95=1,IF(AE95="",IFERROR(ROUND(($K95-AD95)*($P95*$T95/100+$Q95*$U95/100)/360,0),""),IFERROR(ROUND((AE95-AD95)*($P95*$T95/100+$Q95*$U95/100)/360,0),"")),IFERROR(ROUND((AD95-AC95)*($P95*$T95/100+$Q95*$U95/100)/360,0),""))</f>
        <v>#REF!</v>
      </c>
      <c r="AS95" s="25" t="e">
        <f t="shared" ref="AS95:AS158" si="91">IF($H95=1,IF(AF95="",IFERROR(ROUND(($K95-AE95)*($P95*$T95/100+$Q95*$U95/100)/360,0),""),IFERROR(ROUND((AF95-AE95)*($P95*$T95/100+$Q95*$U95/100)/360,0),"")),IFERROR(ROUND((AE95-AD95)*($P95*$T95/100+$Q95*$U95/100)/360,0),""))</f>
        <v>#REF!</v>
      </c>
      <c r="AT95" s="25" t="e">
        <f t="shared" ref="AT95:AT158" si="92">IF($H95=1,IF(AG95="",IFERROR(ROUND(($K95-AF95)*($P95*$T95/100+$Q95*$U95/100)/360,0),""),IFERROR(ROUND((AG95-AF95)*($P95*$T95/100+$Q95*$U95/100)/360,0),"")),IFERROR(ROUND((AF95-AE95)*($P95*$T95/100+$Q95*$U95/100)/360,0),""))</f>
        <v>#REF!</v>
      </c>
      <c r="AU95" s="25" t="e">
        <f t="shared" ref="AU95:AU158" si="93">IF($H95=1,IF(AH95="",IFERROR(ROUND(($K95-AG95)*($P95*$T95/100+$Q95*$U95/100)/360,0),""),IFERROR(ROUND((AH95-AG95)*($P95*$T95/100+$Q95*$U95/100)/360,0),"")),IFERROR(ROUND((AG95-AF95)*($P95*$T95/100+$Q95*$U95/100)/360,0),""))</f>
        <v>#REF!</v>
      </c>
      <c r="AV95" s="25" t="e">
        <f t="shared" ref="AV95:AV158" si="94">IF($H95=1,IF(AI95="",IFERROR(ROUND(($K95-AH95)*($P95*$T95/100+$Q95*$U95/100)/360,0),""),IFERROR(ROUND((AI95-AH95)*($P95*$T95/100+$Q95*$U95/100)/360,0),"")),IFERROR(ROUND((AH95-AG95)*($P95*$T95/100+$Q95*$U95/100)/360,0),""))</f>
        <v>#REF!</v>
      </c>
      <c r="AW95" s="106" t="e">
        <f t="shared" si="61"/>
        <v>#REF!</v>
      </c>
      <c r="AX95" s="107" t="e">
        <f t="shared" ca="1" si="62"/>
        <v>#REF!</v>
      </c>
      <c r="AY95" s="107" t="e">
        <f t="shared" ca="1" si="63"/>
        <v>#REF!</v>
      </c>
      <c r="AZ95" s="108" t="e">
        <f t="shared" ca="1" si="64"/>
        <v>#REF!</v>
      </c>
      <c r="BA95" s="25">
        <f t="shared" ca="1" si="58"/>
        <v>0</v>
      </c>
      <c r="BB95" s="25" t="e">
        <f t="shared" ref="BB95:BB158" si="95">ROUND((AW95-I95)*$P95*$T95/100/360,0)+ROUND((AW95-I95)*$Q95*$U95/100/360,0)</f>
        <v>#REF!</v>
      </c>
      <c r="BC95" s="25" t="e">
        <f t="shared" ca="1" si="65"/>
        <v>#REF!</v>
      </c>
      <c r="BD95" s="83" t="e">
        <f>PS!#REF!</f>
        <v>#REF!</v>
      </c>
      <c r="BE95" s="78" t="str">
        <f t="shared" ca="1" si="66"/>
        <v>Lần 0</v>
      </c>
      <c r="BF95" s="109" t="e">
        <f t="shared" ca="1" si="67"/>
        <v>#REF!</v>
      </c>
      <c r="BG95" s="109" t="e">
        <f t="shared" ca="1" si="68"/>
        <v>#REF!</v>
      </c>
      <c r="BH95" s="109" t="e">
        <f t="shared" ca="1" si="69"/>
        <v>#REF!</v>
      </c>
      <c r="BI95" s="109" t="e">
        <f t="shared" ca="1" si="70"/>
        <v>#REF!</v>
      </c>
      <c r="BJ95" s="109" t="e">
        <f t="shared" ca="1" si="71"/>
        <v>#REF!</v>
      </c>
      <c r="BK95" s="109" t="e">
        <f t="shared" ca="1" si="72"/>
        <v>#REF!</v>
      </c>
      <c r="BL95" s="109" t="e">
        <f t="shared" ca="1" si="73"/>
        <v>#REF!</v>
      </c>
      <c r="BM95" s="109" t="e">
        <f t="shared" ca="1" si="74"/>
        <v>#REF!</v>
      </c>
      <c r="BN95" s="109" t="e">
        <f t="shared" ca="1" si="75"/>
        <v>#REF!</v>
      </c>
      <c r="BO95" s="109" t="e">
        <f t="shared" ca="1" si="76"/>
        <v>#REF!</v>
      </c>
      <c r="BP95" s="109" t="e">
        <f t="shared" ca="1" si="77"/>
        <v>#REF!</v>
      </c>
      <c r="BQ95" s="109" t="e">
        <f t="shared" ca="1" si="78"/>
        <v>#REF!</v>
      </c>
      <c r="BR95" s="109" t="e">
        <f t="shared" ca="1" si="79"/>
        <v>#REF!</v>
      </c>
    </row>
    <row r="96" spans="1:70" ht="19.5" customHeight="1" x14ac:dyDescent="0.2">
      <c r="A96" s="82" t="e">
        <f>PS!#REF!</f>
        <v>#REF!</v>
      </c>
      <c r="B96" s="83" t="e">
        <f>PS!#REF!</f>
        <v>#REF!</v>
      </c>
      <c r="C96" s="83" t="e">
        <f>PS!#REF!</f>
        <v>#REF!</v>
      </c>
      <c r="D96" s="83" t="e">
        <f>VLOOKUP(B96,CTV!$A$3:$D$1048576,4,0)</f>
        <v>#REF!</v>
      </c>
      <c r="E96" s="83" t="e">
        <f>VLOOKUP(B96,CTV!$A$3:$G$1048576,7,0)</f>
        <v>#REF!</v>
      </c>
      <c r="F96" s="83" t="e">
        <f>IF(ISNA(VLOOKUP(D96,CTV!$A$3:$H$1048576,8,0)),"",VLOOKUP(D96,CTV!$A$3:$H$1048576,8,0))</f>
        <v>#REF!</v>
      </c>
      <c r="G96" s="83" t="e">
        <f>VLOOKUP(B96,CTV!$A$3:$I$1048576,9,0)</f>
        <v>#REF!</v>
      </c>
      <c r="H96" s="83" t="e">
        <f>VLOOKUP(B96,CTV!$A$3:$J$1048576,10,0)</f>
        <v>#REF!</v>
      </c>
      <c r="I96" s="102" t="e">
        <f>PS!#REF!</f>
        <v>#REF!</v>
      </c>
      <c r="J96" s="83" t="e">
        <f>PS!#REF!</f>
        <v>#REF!</v>
      </c>
      <c r="K96" s="103" t="e">
        <f>PS!#REF!</f>
        <v>#REF!</v>
      </c>
      <c r="L96" s="83" t="e">
        <f t="shared" si="56"/>
        <v>#REF!</v>
      </c>
      <c r="M96" s="120" t="e">
        <f>PS!#REF!</f>
        <v>#REF!</v>
      </c>
      <c r="N96" s="83" t="e">
        <f>PS!#REF!</f>
        <v>#REF!</v>
      </c>
      <c r="O96" s="104" t="e">
        <f>PS!#REF!</f>
        <v>#REF!</v>
      </c>
      <c r="P96" s="104" t="e">
        <f t="shared" si="57"/>
        <v>#REF!</v>
      </c>
      <c r="Q96" s="104">
        <v>0</v>
      </c>
      <c r="R96" s="170" t="e">
        <f t="shared" si="59"/>
        <v>#REF!</v>
      </c>
      <c r="S96" s="130" t="e">
        <f>VLOOKUP(B96,CTV!$A$3:$K$1048576,11,0)</f>
        <v>#REF!</v>
      </c>
      <c r="T96" s="105" t="e">
        <f>IF(VLOOKUP(B96,CTV!$A$3:$E$1048576,5,0)-R96+S96&lt;0,0,VLOOKUP(B96,CTV!$A$3:$E$1048576,5,0)-R96+S96)</f>
        <v>#REF!</v>
      </c>
      <c r="U96" s="105" t="e">
        <f>IF(VLOOKUP(B96,CTV!$A$3:$F$1048576,6,0)-R96+S96&lt;0,0,VLOOKUP(B96,CTV!$A$3:$F$1048576,6,0)-R96+S96)</f>
        <v>#REF!</v>
      </c>
      <c r="V96" s="70" t="e">
        <f t="shared" si="60"/>
        <v>#REF!</v>
      </c>
      <c r="W96" s="70" t="str">
        <f>IFERROR(IF(AND($H96=1,WORKDAY.INTL($I96,NETWORKDAYS.INTL($I96,EDATE(V96,$E97)-1,1,[1]holiday!$A$2:$A$101),1,[1]holiday!$A$2:$A$101)=$K96),"",IF(AND(IFERROR(IF(IF($K96&lt;EDATE(V96,$E96),$K96,EDATE(V96,$E96))=V96,"",IF($K96&lt;EDATE(V96,$E96),$K96,EDATE(V96,$E96))),"")=$K96,$H96=1),"",IFERROR(IF(IF($K96&lt;EDATE(V96,$E96),$K96,EDATE(V96,$E96))=V96,"",IF($K96&lt;EDATE(V96,$E96),$K96,EDATE(V96,$E96))),""))),"")</f>
        <v/>
      </c>
      <c r="X96" s="70" t="str">
        <f>IFERROR(IF(AND($H96=1,WORKDAY.INTL($I96,NETWORKDAYS.INTL($I96,EDATE(W96,$E97)-1,1,[1]holiday!$A$2:$A$101),1,[1]holiday!$A$2:$A$101)=$K96),"",IF(AND(IFERROR(IF(IF($K96&lt;EDATE(W96,$E96),$K96,EDATE(W96,$E96))=W96,"",IF($K96&lt;EDATE(W96,$E96),$K96,EDATE(W96,$E96))),"")=$K96,$H96=1),"",IFERROR(IF(IF($K96&lt;EDATE(W96,$E96),$K96,EDATE(W96,$E96))=W96,"",IF($K96&lt;EDATE(W96,$E96),$K96,EDATE(W96,$E96))),""))),"")</f>
        <v/>
      </c>
      <c r="Y96" s="70" t="str">
        <f>IFERROR(IF(AND($H96=1,WORKDAY.INTL($I96,NETWORKDAYS.INTL($I96,EDATE(X96,$E97)-1,1,[1]holiday!$A$2:$A$101),1,[1]holiday!$A$2:$A$101)=$K96),"",IF(AND(IFERROR(IF(IF($K96&lt;EDATE(X96,$E96),$K96,EDATE(X96,$E96))=X96,"",IF($K96&lt;EDATE(X96,$E96),$K96,EDATE(X96,$E96))),"")=$K96,$H96=1),"",IFERROR(IF(IF($K96&lt;EDATE(X96,$E96),$K96,EDATE(X96,$E96))=X96,"",IF($K96&lt;EDATE(X96,$E96),$K96,EDATE(X96,$E96))),""))),"")</f>
        <v/>
      </c>
      <c r="Z96" s="70" t="str">
        <f>IFERROR(IF(AND($H96=1,WORKDAY.INTL($I96,NETWORKDAYS.INTL($I96,EDATE(Y96,$E97)-1,1,[1]holiday!$A$2:$A$101),1,[1]holiday!$A$2:$A$101)=$K96),"",IF(AND(IFERROR(IF(IF($K96&lt;EDATE(Y96,$E96),$K96,EDATE(Y96,$E96))=Y96,"",IF($K96&lt;EDATE(Y96,$E96),$K96,EDATE(Y96,$E96))),"")=$K96,$H96=1),"",IFERROR(IF(IF($K96&lt;EDATE(Y96,$E96),$K96,EDATE(Y96,$E96))=Y96,"",IF($K96&lt;EDATE(Y96,$E96),$K96,EDATE(Y96,$E96))),""))),"")</f>
        <v/>
      </c>
      <c r="AA96" s="70" t="str">
        <f>IFERROR(IF(AND($H96=1,WORKDAY.INTL($I96,NETWORKDAYS.INTL($I96,EDATE(Z96,$E97)-1,1,[1]holiday!$A$2:$A$101),1,[1]holiday!$A$2:$A$101)=$K96),"",IF(AND(IFERROR(IF(IF($K96&lt;EDATE(Z96,$E96),$K96,EDATE(Z96,$E96))=Z96,"",IF($K96&lt;EDATE(Z96,$E96),$K96,EDATE(Z96,$E96))),"")=$K96,$H96=1),"",IFERROR(IF(IF($K96&lt;EDATE(Z96,$E96),$K96,EDATE(Z96,$E96))=Z96,"",IF($K96&lt;EDATE(Z96,$E96),$K96,EDATE(Z96,$E96))),""))),"")</f>
        <v/>
      </c>
      <c r="AB96" s="70" t="str">
        <f>IFERROR(IF(AND($H96=1,WORKDAY.INTL($I96,NETWORKDAYS.INTL($I96,EDATE(AA96,$E97)-1,1,[1]holiday!$A$2:$A$101),1,[1]holiday!$A$2:$A$101)=$K96),"",IF(AND(IFERROR(IF(IF($K96&lt;EDATE(AA96,$E96),$K96,EDATE(AA96,$E96))=AA96,"",IF($K96&lt;EDATE(AA96,$E96),$K96,EDATE(AA96,$E96))),"")=$K96,$H96=1),"",IFERROR(IF(IF($K96&lt;EDATE(AA96,$E96),$K96,EDATE(AA96,$E96))=AA96,"",IF($K96&lt;EDATE(AA96,$E96),$K96,EDATE(AA96,$E96))),""))),"")</f>
        <v/>
      </c>
      <c r="AC96" s="70" t="str">
        <f>IFERROR(IF(AND($H96=1,WORKDAY.INTL($I96,NETWORKDAYS.INTL($I96,EDATE(AB96,$E97)-1,1,[1]holiday!$A$2:$A$101),1,[1]holiday!$A$2:$A$101)=$K96),"",IF(AND(IFERROR(IF(IF($K96&lt;EDATE(AB96,$E96),$K96,EDATE(AB96,$E96))=AB96,"",IF($K96&lt;EDATE(AB96,$E96),$K96,EDATE(AB96,$E96))),"")=$K96,$H96=1),"",IFERROR(IF(IF($K96&lt;EDATE(AB96,$E96),$K96,EDATE(AB96,$E96))=AB96,"",IF($K96&lt;EDATE(AB96,$E96),$K96,EDATE(AB96,$E96))),""))),"")</f>
        <v/>
      </c>
      <c r="AD96" s="70" t="str">
        <f>IFERROR(IF(AND($H96=1,WORKDAY.INTL($I96,NETWORKDAYS.INTL($I96,EDATE(AC96,$E97)-1,1,[1]holiday!$A$2:$A$101),1,[1]holiday!$A$2:$A$101)=$K96),"",IF(AND(IFERROR(IF(IF($K96&lt;EDATE(AC96,$E96),$K96,EDATE(AC96,$E96))=AC96,"",IF($K96&lt;EDATE(AC96,$E96),$K96,EDATE(AC96,$E96))),"")=$K96,$H96=1),"",IFERROR(IF(IF($K96&lt;EDATE(AC96,$E96),$K96,EDATE(AC96,$E96))=AC96,"",IF($K96&lt;EDATE(AC96,$E96),$K96,EDATE(AC96,$E96))),""))),"")</f>
        <v/>
      </c>
      <c r="AE96" s="70" t="str">
        <f>IFERROR(IF(AND($H96=1,WORKDAY.INTL($I96,NETWORKDAYS.INTL($I96,EDATE(AD96,$E97)-1,1,[1]holiday!$A$2:$A$101),1,[1]holiday!$A$2:$A$101)=$K96),"",IF(AND(IFERROR(IF(IF($K96&lt;EDATE(AD96,$E96),$K96,EDATE(AD96,$E96))=AD96,"",IF($K96&lt;EDATE(AD96,$E96),$K96,EDATE(AD96,$E96))),"")=$K96,$H96=1),"",IFERROR(IF(IF($K96&lt;EDATE(AD96,$E96),$K96,EDATE(AD96,$E96))=AD96,"",IF($K96&lt;EDATE(AD96,$E96),$K96,EDATE(AD96,$E96))),""))),"")</f>
        <v/>
      </c>
      <c r="AF96" s="70" t="str">
        <f>IFERROR(IF(AND($H96=1,WORKDAY.INTL($I96,NETWORKDAYS.INTL($I96,EDATE(AE96,$E97)-1,1,[1]holiday!$A$2:$A$101),1,[1]holiday!$A$2:$A$101)=$K96),"",IF(AND(IFERROR(IF(IF($K96&lt;EDATE(AE96,$E96),$K96,EDATE(AE96,$E96))=AE96,"",IF($K96&lt;EDATE(AE96,$E96),$K96,EDATE(AE96,$E96))),"")=$K96,$H96=1),"",IFERROR(IF(IF($K96&lt;EDATE(AE96,$E96),$K96,EDATE(AE96,$E96))=AE96,"",IF($K96&lt;EDATE(AE96,$E96),$K96,EDATE(AE96,$E96))),""))),"")</f>
        <v/>
      </c>
      <c r="AG96" s="70" t="str">
        <f>IFERROR(IF(AND($H96=1,WORKDAY.INTL($I96,NETWORKDAYS.INTL($I96,EDATE(AF96,$E97)-1,1,[1]holiday!$A$2:$A$101),1,[1]holiday!$A$2:$A$101)=$K96),"",IF(AND(IFERROR(IF(IF($K96&lt;EDATE(AF96,$E96),$K96,EDATE(AF96,$E96))=AF96,"",IF($K96&lt;EDATE(AF96,$E96),$K96,EDATE(AF96,$E96))),"")=$K96,$H96=1),"",IFERROR(IF(IF($K96&lt;EDATE(AF96,$E96),$K96,EDATE(AF96,$E96))=AF96,"",IF($K96&lt;EDATE(AF96,$E96),$K96,EDATE(AF96,$E96))),""))),"")</f>
        <v/>
      </c>
      <c r="AH96" s="70" t="str">
        <f>IFERROR(IF(AND($H96=1,WORKDAY.INTL($I96,NETWORKDAYS.INTL($I96,EDATE(AG96,$E97)-1,1,[1]holiday!$A$2:$A$101),1,[1]holiday!$A$2:$A$101)=$K96),"",IF(AND(IFERROR(IF(IF($K96&lt;EDATE(AG96,$E96),$K96,EDATE(AG96,$E96))=AG96,"",IF($K96&lt;EDATE(AG96,$E96),$K96,EDATE(AG96,$E96))),"")=$K96,$H96=1),"",IFERROR(IF(IF($K96&lt;EDATE(AG96,$E96),$K96,EDATE(AG96,$E96))=AG96,"",IF($K96&lt;EDATE(AG96,$E96),$K96,EDATE(AG96,$E96))),""))),"")</f>
        <v/>
      </c>
      <c r="AI96" s="70"/>
      <c r="AJ96" s="25" t="e">
        <f t="shared" si="82"/>
        <v>#REF!</v>
      </c>
      <c r="AK96" s="25" t="e">
        <f t="shared" si="83"/>
        <v>#REF!</v>
      </c>
      <c r="AL96" s="25" t="e">
        <f t="shared" si="84"/>
        <v>#REF!</v>
      </c>
      <c r="AM96" s="25" t="e">
        <f t="shared" si="85"/>
        <v>#REF!</v>
      </c>
      <c r="AN96" s="25" t="e">
        <f t="shared" si="86"/>
        <v>#REF!</v>
      </c>
      <c r="AO96" s="25" t="e">
        <f t="shared" si="87"/>
        <v>#REF!</v>
      </c>
      <c r="AP96" s="25" t="e">
        <f t="shared" si="88"/>
        <v>#REF!</v>
      </c>
      <c r="AQ96" s="25" t="e">
        <f t="shared" si="89"/>
        <v>#REF!</v>
      </c>
      <c r="AR96" s="25" t="e">
        <f t="shared" si="90"/>
        <v>#REF!</v>
      </c>
      <c r="AS96" s="25" t="e">
        <f t="shared" si="91"/>
        <v>#REF!</v>
      </c>
      <c r="AT96" s="25" t="e">
        <f t="shared" si="92"/>
        <v>#REF!</v>
      </c>
      <c r="AU96" s="25" t="e">
        <f t="shared" si="93"/>
        <v>#REF!</v>
      </c>
      <c r="AV96" s="25" t="e">
        <f t="shared" si="94"/>
        <v>#REF!</v>
      </c>
      <c r="AW96" s="106" t="e">
        <f t="shared" si="61"/>
        <v>#REF!</v>
      </c>
      <c r="AX96" s="107" t="e">
        <f t="shared" ca="1" si="62"/>
        <v>#REF!</v>
      </c>
      <c r="AY96" s="107" t="e">
        <f t="shared" ca="1" si="63"/>
        <v>#REF!</v>
      </c>
      <c r="AZ96" s="108" t="e">
        <f t="shared" ca="1" si="64"/>
        <v>#REF!</v>
      </c>
      <c r="BA96" s="25">
        <f t="shared" ca="1" si="58"/>
        <v>0</v>
      </c>
      <c r="BB96" s="25" t="e">
        <f t="shared" si="95"/>
        <v>#REF!</v>
      </c>
      <c r="BC96" s="25" t="e">
        <f t="shared" ca="1" si="65"/>
        <v>#REF!</v>
      </c>
      <c r="BD96" s="83" t="e">
        <f>PS!#REF!</f>
        <v>#REF!</v>
      </c>
      <c r="BE96" s="78" t="str">
        <f t="shared" ca="1" si="66"/>
        <v>Lần 0</v>
      </c>
      <c r="BF96" s="109" t="e">
        <f t="shared" ca="1" si="67"/>
        <v>#REF!</v>
      </c>
      <c r="BG96" s="109" t="e">
        <f t="shared" ca="1" si="68"/>
        <v>#REF!</v>
      </c>
      <c r="BH96" s="109" t="e">
        <f t="shared" ca="1" si="69"/>
        <v>#REF!</v>
      </c>
      <c r="BI96" s="109" t="e">
        <f t="shared" ca="1" si="70"/>
        <v>#REF!</v>
      </c>
      <c r="BJ96" s="109" t="e">
        <f t="shared" ca="1" si="71"/>
        <v>#REF!</v>
      </c>
      <c r="BK96" s="109" t="e">
        <f t="shared" ca="1" si="72"/>
        <v>#REF!</v>
      </c>
      <c r="BL96" s="109" t="e">
        <f t="shared" ca="1" si="73"/>
        <v>#REF!</v>
      </c>
      <c r="BM96" s="109" t="e">
        <f t="shared" ca="1" si="74"/>
        <v>#REF!</v>
      </c>
      <c r="BN96" s="109" t="e">
        <f t="shared" ca="1" si="75"/>
        <v>#REF!</v>
      </c>
      <c r="BO96" s="109" t="e">
        <f t="shared" ca="1" si="76"/>
        <v>#REF!</v>
      </c>
      <c r="BP96" s="109" t="e">
        <f t="shared" ca="1" si="77"/>
        <v>#REF!</v>
      </c>
      <c r="BQ96" s="109" t="e">
        <f t="shared" ca="1" si="78"/>
        <v>#REF!</v>
      </c>
      <c r="BR96" s="109" t="e">
        <f t="shared" ca="1" si="79"/>
        <v>#REF!</v>
      </c>
    </row>
    <row r="97" spans="1:70" ht="12.75" x14ac:dyDescent="0.2">
      <c r="A97" s="82" t="e">
        <f>PS!#REF!</f>
        <v>#REF!</v>
      </c>
      <c r="B97" s="83" t="e">
        <f>PS!#REF!</f>
        <v>#REF!</v>
      </c>
      <c r="C97" s="83" t="e">
        <f>PS!#REF!</f>
        <v>#REF!</v>
      </c>
      <c r="D97" s="83" t="e">
        <f>VLOOKUP(B97,CTV!$A$3:$D$1048576,4,0)</f>
        <v>#REF!</v>
      </c>
      <c r="E97" s="83" t="e">
        <f>VLOOKUP(B97,CTV!$A$3:$G$1048576,7,0)</f>
        <v>#REF!</v>
      </c>
      <c r="F97" s="83" t="e">
        <f>IF(ISNA(VLOOKUP(D97,CTV!$A$3:$H$1048576,8,0)),"",VLOOKUP(D97,CTV!$A$3:$H$1048576,8,0))</f>
        <v>#REF!</v>
      </c>
      <c r="G97" s="83" t="e">
        <f>VLOOKUP(B97,CTV!$A$3:$I$1048576,9,0)</f>
        <v>#REF!</v>
      </c>
      <c r="H97" s="83" t="e">
        <f>VLOOKUP(B97,CTV!$A$3:$J$1048576,10,0)</f>
        <v>#REF!</v>
      </c>
      <c r="I97" s="102" t="e">
        <f>PS!#REF!</f>
        <v>#REF!</v>
      </c>
      <c r="J97" s="83" t="e">
        <f>PS!#REF!</f>
        <v>#REF!</v>
      </c>
      <c r="K97" s="103" t="e">
        <f>PS!#REF!</f>
        <v>#REF!</v>
      </c>
      <c r="L97" s="83" t="e">
        <f t="shared" si="56"/>
        <v>#REF!</v>
      </c>
      <c r="M97" s="120" t="e">
        <f>PS!#REF!</f>
        <v>#REF!</v>
      </c>
      <c r="N97" s="83" t="e">
        <f>PS!#REF!</f>
        <v>#REF!</v>
      </c>
      <c r="O97" s="104" t="e">
        <f>PS!#REF!</f>
        <v>#REF!</v>
      </c>
      <c r="P97" s="104" t="e">
        <f t="shared" si="57"/>
        <v>#REF!</v>
      </c>
      <c r="Q97" s="104">
        <v>0</v>
      </c>
      <c r="R97" s="170" t="e">
        <f t="shared" si="59"/>
        <v>#REF!</v>
      </c>
      <c r="S97" s="130" t="e">
        <f>VLOOKUP(B97,CTV!$A$3:$K$1048576,11,0)</f>
        <v>#REF!</v>
      </c>
      <c r="T97" s="105" t="e">
        <f>IF(VLOOKUP(B97,CTV!$A$3:$E$1048576,5,0)-R97+S97&lt;0,0,VLOOKUP(B97,CTV!$A$3:$E$1048576,5,0)-R97+S97)</f>
        <v>#REF!</v>
      </c>
      <c r="U97" s="105" t="e">
        <f>IF(VLOOKUP(B97,CTV!$A$3:$F$1048576,6,0)-R97+S97&lt;0,0,VLOOKUP(B97,CTV!$A$3:$F$1048576,6,0)-R97+S97)</f>
        <v>#REF!</v>
      </c>
      <c r="V97" s="70" t="e">
        <f t="shared" si="60"/>
        <v>#REF!</v>
      </c>
      <c r="W97" s="70" t="str">
        <f>IFERROR(IF(AND($H97=1,WORKDAY.INTL($I97,NETWORKDAYS.INTL($I97,EDATE(V97,$E98)-1,1,[1]holiday!$A$2:$A$101),1,[1]holiday!$A$2:$A$101)=$K97),"",IF(AND(IFERROR(IF(IF($K97&lt;EDATE(V97,$E97),$K97,EDATE(V97,$E97))=V97,"",IF($K97&lt;EDATE(V97,$E97),$K97,EDATE(V97,$E97))),"")=$K97,$H97=1),"",IFERROR(IF(IF($K97&lt;EDATE(V97,$E97),$K97,EDATE(V97,$E97))=V97,"",IF($K97&lt;EDATE(V97,$E97),$K97,EDATE(V97,$E97))),""))),"")</f>
        <v/>
      </c>
      <c r="X97" s="70" t="str">
        <f>IFERROR(IF(AND($H97=1,WORKDAY.INTL($I97,NETWORKDAYS.INTL($I97,EDATE(W97,$E98)-1,1,[1]holiday!$A$2:$A$101),1,[1]holiday!$A$2:$A$101)=$K97),"",IF(AND(IFERROR(IF(IF($K97&lt;EDATE(W97,$E97),$K97,EDATE(W97,$E97))=W97,"",IF($K97&lt;EDATE(W97,$E97),$K97,EDATE(W97,$E97))),"")=$K97,$H97=1),"",IFERROR(IF(IF($K97&lt;EDATE(W97,$E97),$K97,EDATE(W97,$E97))=W97,"",IF($K97&lt;EDATE(W97,$E97),$K97,EDATE(W97,$E97))),""))),"")</f>
        <v/>
      </c>
      <c r="Y97" s="70" t="str">
        <f>IFERROR(IF(AND($H97=1,WORKDAY.INTL($I97,NETWORKDAYS.INTL($I97,EDATE(X97,$E98)-1,1,[1]holiday!$A$2:$A$101),1,[1]holiday!$A$2:$A$101)=$K97),"",IF(AND(IFERROR(IF(IF($K97&lt;EDATE(X97,$E97),$K97,EDATE(X97,$E97))=X97,"",IF($K97&lt;EDATE(X97,$E97),$K97,EDATE(X97,$E97))),"")=$K97,$H97=1),"",IFERROR(IF(IF($K97&lt;EDATE(X97,$E97),$K97,EDATE(X97,$E97))=X97,"",IF($K97&lt;EDATE(X97,$E97),$K97,EDATE(X97,$E97))),""))),"")</f>
        <v/>
      </c>
      <c r="Z97" s="70" t="str">
        <f>IFERROR(IF(AND($H97=1,WORKDAY.INTL($I97,NETWORKDAYS.INTL($I97,EDATE(Y97,$E98)-1,1,[1]holiday!$A$2:$A$101),1,[1]holiday!$A$2:$A$101)=$K97),"",IF(AND(IFERROR(IF(IF($K97&lt;EDATE(Y97,$E97),$K97,EDATE(Y97,$E97))=Y97,"",IF($K97&lt;EDATE(Y97,$E97),$K97,EDATE(Y97,$E97))),"")=$K97,$H97=1),"",IFERROR(IF(IF($K97&lt;EDATE(Y97,$E97),$K97,EDATE(Y97,$E97))=Y97,"",IF($K97&lt;EDATE(Y97,$E97),$K97,EDATE(Y97,$E97))),""))),"")</f>
        <v/>
      </c>
      <c r="AA97" s="70" t="str">
        <f>IFERROR(IF(AND($H97=1,WORKDAY.INTL($I97,NETWORKDAYS.INTL($I97,EDATE(Z97,$E98)-1,1,[1]holiday!$A$2:$A$101),1,[1]holiday!$A$2:$A$101)=$K97),"",IF(AND(IFERROR(IF(IF($K97&lt;EDATE(Z97,$E97),$K97,EDATE(Z97,$E97))=Z97,"",IF($K97&lt;EDATE(Z97,$E97),$K97,EDATE(Z97,$E97))),"")=$K97,$H97=1),"",IFERROR(IF(IF($K97&lt;EDATE(Z97,$E97),$K97,EDATE(Z97,$E97))=Z97,"",IF($K97&lt;EDATE(Z97,$E97),$K97,EDATE(Z97,$E97))),""))),"")</f>
        <v/>
      </c>
      <c r="AB97" s="70" t="str">
        <f>IFERROR(IF(AND($H97=1,WORKDAY.INTL($I97,NETWORKDAYS.INTL($I97,EDATE(AA97,$E98)-1,1,[1]holiday!$A$2:$A$101),1,[1]holiday!$A$2:$A$101)=$K97),"",IF(AND(IFERROR(IF(IF($K97&lt;EDATE(AA97,$E97),$K97,EDATE(AA97,$E97))=AA97,"",IF($K97&lt;EDATE(AA97,$E97),$K97,EDATE(AA97,$E97))),"")=$K97,$H97=1),"",IFERROR(IF(IF($K97&lt;EDATE(AA97,$E97),$K97,EDATE(AA97,$E97))=AA97,"",IF($K97&lt;EDATE(AA97,$E97),$K97,EDATE(AA97,$E97))),""))),"")</f>
        <v/>
      </c>
      <c r="AC97" s="70" t="str">
        <f>IFERROR(IF(AND($H97=1,WORKDAY.INTL($I97,NETWORKDAYS.INTL($I97,EDATE(AB97,$E98)-1,1,[1]holiday!$A$2:$A$101),1,[1]holiday!$A$2:$A$101)=$K97),"",IF(AND(IFERROR(IF(IF($K97&lt;EDATE(AB97,$E97),$K97,EDATE(AB97,$E97))=AB97,"",IF($K97&lt;EDATE(AB97,$E97),$K97,EDATE(AB97,$E97))),"")=$K97,$H97=1),"",IFERROR(IF(IF($K97&lt;EDATE(AB97,$E97),$K97,EDATE(AB97,$E97))=AB97,"",IF($K97&lt;EDATE(AB97,$E97),$K97,EDATE(AB97,$E97))),""))),"")</f>
        <v/>
      </c>
      <c r="AD97" s="70" t="str">
        <f>IFERROR(IF(AND($H97=1,WORKDAY.INTL($I97,NETWORKDAYS.INTL($I97,EDATE(AC97,$E98)-1,1,[1]holiday!$A$2:$A$101),1,[1]holiday!$A$2:$A$101)=$K97),"",IF(AND(IFERROR(IF(IF($K97&lt;EDATE(AC97,$E97),$K97,EDATE(AC97,$E97))=AC97,"",IF($K97&lt;EDATE(AC97,$E97),$K97,EDATE(AC97,$E97))),"")=$K97,$H97=1),"",IFERROR(IF(IF($K97&lt;EDATE(AC97,$E97),$K97,EDATE(AC97,$E97))=AC97,"",IF($K97&lt;EDATE(AC97,$E97),$K97,EDATE(AC97,$E97))),""))),"")</f>
        <v/>
      </c>
      <c r="AE97" s="70" t="str">
        <f>IFERROR(IF(AND($H97=1,WORKDAY.INTL($I97,NETWORKDAYS.INTL($I97,EDATE(AD97,$E98)-1,1,[1]holiday!$A$2:$A$101),1,[1]holiday!$A$2:$A$101)=$K97),"",IF(AND(IFERROR(IF(IF($K97&lt;EDATE(AD97,$E97),$K97,EDATE(AD97,$E97))=AD97,"",IF($K97&lt;EDATE(AD97,$E97),$K97,EDATE(AD97,$E97))),"")=$K97,$H97=1),"",IFERROR(IF(IF($K97&lt;EDATE(AD97,$E97),$K97,EDATE(AD97,$E97))=AD97,"",IF($K97&lt;EDATE(AD97,$E97),$K97,EDATE(AD97,$E97))),""))),"")</f>
        <v/>
      </c>
      <c r="AF97" s="70" t="str">
        <f>IFERROR(IF(AND($H97=1,WORKDAY.INTL($I97,NETWORKDAYS.INTL($I97,EDATE(AE97,$E98)-1,1,[1]holiday!$A$2:$A$101),1,[1]holiday!$A$2:$A$101)=$K97),"",IF(AND(IFERROR(IF(IF($K97&lt;EDATE(AE97,$E97),$K97,EDATE(AE97,$E97))=AE97,"",IF($K97&lt;EDATE(AE97,$E97),$K97,EDATE(AE97,$E97))),"")=$K97,$H97=1),"",IFERROR(IF(IF($K97&lt;EDATE(AE97,$E97),$K97,EDATE(AE97,$E97))=AE97,"",IF($K97&lt;EDATE(AE97,$E97),$K97,EDATE(AE97,$E97))),""))),"")</f>
        <v/>
      </c>
      <c r="AG97" s="70" t="str">
        <f>IFERROR(IF(AND($H97=1,WORKDAY.INTL($I97,NETWORKDAYS.INTL($I97,EDATE(AF97,$E98)-1,1,[1]holiday!$A$2:$A$101),1,[1]holiday!$A$2:$A$101)=$K97),"",IF(AND(IFERROR(IF(IF($K97&lt;EDATE(AF97,$E97),$K97,EDATE(AF97,$E97))=AF97,"",IF($K97&lt;EDATE(AF97,$E97),$K97,EDATE(AF97,$E97))),"")=$K97,$H97=1),"",IFERROR(IF(IF($K97&lt;EDATE(AF97,$E97),$K97,EDATE(AF97,$E97))=AF97,"",IF($K97&lt;EDATE(AF97,$E97),$K97,EDATE(AF97,$E97))),""))),"")</f>
        <v/>
      </c>
      <c r="AH97" s="70" t="str">
        <f>IFERROR(IF(AND($H97=1,WORKDAY.INTL($I97,NETWORKDAYS.INTL($I97,EDATE(AG97,$E98)-1,1,[1]holiday!$A$2:$A$101),1,[1]holiday!$A$2:$A$101)=$K97),"",IF(AND(IFERROR(IF(IF($K97&lt;EDATE(AG97,$E97),$K97,EDATE(AG97,$E97))=AG97,"",IF($K97&lt;EDATE(AG97,$E97),$K97,EDATE(AG97,$E97))),"")=$K97,$H97=1),"",IFERROR(IF(IF($K97&lt;EDATE(AG97,$E97),$K97,EDATE(AG97,$E97))=AG97,"",IF($K97&lt;EDATE(AG97,$E97),$K97,EDATE(AG97,$E97))),""))),"")</f>
        <v/>
      </c>
      <c r="AI97" s="70"/>
      <c r="AJ97" s="25" t="e">
        <f t="shared" si="82"/>
        <v>#REF!</v>
      </c>
      <c r="AK97" s="25" t="e">
        <f t="shared" si="83"/>
        <v>#REF!</v>
      </c>
      <c r="AL97" s="25" t="e">
        <f t="shared" si="84"/>
        <v>#REF!</v>
      </c>
      <c r="AM97" s="25" t="e">
        <f t="shared" si="85"/>
        <v>#REF!</v>
      </c>
      <c r="AN97" s="25" t="e">
        <f t="shared" si="86"/>
        <v>#REF!</v>
      </c>
      <c r="AO97" s="25" t="e">
        <f t="shared" si="87"/>
        <v>#REF!</v>
      </c>
      <c r="AP97" s="25" t="e">
        <f t="shared" si="88"/>
        <v>#REF!</v>
      </c>
      <c r="AQ97" s="25" t="e">
        <f t="shared" si="89"/>
        <v>#REF!</v>
      </c>
      <c r="AR97" s="25" t="e">
        <f t="shared" si="90"/>
        <v>#REF!</v>
      </c>
      <c r="AS97" s="25" t="e">
        <f t="shared" si="91"/>
        <v>#REF!</v>
      </c>
      <c r="AT97" s="25" t="e">
        <f t="shared" si="92"/>
        <v>#REF!</v>
      </c>
      <c r="AU97" s="25" t="e">
        <f t="shared" si="93"/>
        <v>#REF!</v>
      </c>
      <c r="AV97" s="25" t="e">
        <f t="shared" si="94"/>
        <v>#REF!</v>
      </c>
      <c r="AW97" s="106" t="e">
        <f t="shared" si="61"/>
        <v>#REF!</v>
      </c>
      <c r="AX97" s="107" t="e">
        <f t="shared" ca="1" si="62"/>
        <v>#REF!</v>
      </c>
      <c r="AY97" s="107" t="e">
        <f t="shared" ca="1" si="63"/>
        <v>#REF!</v>
      </c>
      <c r="AZ97" s="108" t="e">
        <f t="shared" ca="1" si="64"/>
        <v>#REF!</v>
      </c>
      <c r="BA97" s="25">
        <f t="shared" ca="1" si="58"/>
        <v>0</v>
      </c>
      <c r="BB97" s="25" t="e">
        <f t="shared" si="95"/>
        <v>#REF!</v>
      </c>
      <c r="BC97" s="25" t="e">
        <f t="shared" ca="1" si="65"/>
        <v>#REF!</v>
      </c>
      <c r="BD97" s="83" t="e">
        <f>PS!#REF!</f>
        <v>#REF!</v>
      </c>
      <c r="BE97" s="78" t="str">
        <f t="shared" ca="1" si="66"/>
        <v>Lần 0</v>
      </c>
      <c r="BF97" s="109" t="e">
        <f t="shared" ca="1" si="67"/>
        <v>#REF!</v>
      </c>
      <c r="BG97" s="109" t="e">
        <f t="shared" ca="1" si="68"/>
        <v>#REF!</v>
      </c>
      <c r="BH97" s="109" t="e">
        <f t="shared" ca="1" si="69"/>
        <v>#REF!</v>
      </c>
      <c r="BI97" s="109" t="e">
        <f t="shared" ca="1" si="70"/>
        <v>#REF!</v>
      </c>
      <c r="BJ97" s="109" t="e">
        <f t="shared" ca="1" si="71"/>
        <v>#REF!</v>
      </c>
      <c r="BK97" s="109" t="e">
        <f t="shared" ca="1" si="72"/>
        <v>#REF!</v>
      </c>
      <c r="BL97" s="109" t="e">
        <f t="shared" ca="1" si="73"/>
        <v>#REF!</v>
      </c>
      <c r="BM97" s="109" t="e">
        <f t="shared" ca="1" si="74"/>
        <v>#REF!</v>
      </c>
      <c r="BN97" s="109" t="e">
        <f t="shared" ca="1" si="75"/>
        <v>#REF!</v>
      </c>
      <c r="BO97" s="109" t="e">
        <f t="shared" ca="1" si="76"/>
        <v>#REF!</v>
      </c>
      <c r="BP97" s="109" t="e">
        <f t="shared" ca="1" si="77"/>
        <v>#REF!</v>
      </c>
      <c r="BQ97" s="109" t="e">
        <f t="shared" ca="1" si="78"/>
        <v>#REF!</v>
      </c>
      <c r="BR97" s="109" t="e">
        <f t="shared" ca="1" si="79"/>
        <v>#REF!</v>
      </c>
    </row>
    <row r="98" spans="1:70" ht="12.75" x14ac:dyDescent="0.2">
      <c r="A98" s="82" t="e">
        <f>PS!#REF!</f>
        <v>#REF!</v>
      </c>
      <c r="B98" s="83" t="e">
        <f>PS!#REF!</f>
        <v>#REF!</v>
      </c>
      <c r="C98" s="83" t="e">
        <f>PS!#REF!</f>
        <v>#REF!</v>
      </c>
      <c r="D98" s="83" t="e">
        <f>VLOOKUP(B98,CTV!$A$3:$D$1048576,4,0)</f>
        <v>#REF!</v>
      </c>
      <c r="E98" s="83" t="e">
        <f>VLOOKUP(B98,CTV!$A$3:$G$1048576,7,0)</f>
        <v>#REF!</v>
      </c>
      <c r="F98" s="83" t="e">
        <f>IF(ISNA(VLOOKUP(D98,CTV!$A$3:$H$1048576,8,0)),"",VLOOKUP(D98,CTV!$A$3:$H$1048576,8,0))</f>
        <v>#REF!</v>
      </c>
      <c r="G98" s="83" t="e">
        <f>VLOOKUP(B98,CTV!$A$3:$I$1048576,9,0)</f>
        <v>#REF!</v>
      </c>
      <c r="H98" s="83" t="e">
        <f>VLOOKUP(B98,CTV!$A$3:$J$1048576,10,0)</f>
        <v>#REF!</v>
      </c>
      <c r="I98" s="102" t="e">
        <f>PS!#REF!</f>
        <v>#REF!</v>
      </c>
      <c r="J98" s="83" t="e">
        <f>PS!#REF!</f>
        <v>#REF!</v>
      </c>
      <c r="K98" s="103" t="e">
        <f>PS!#REF!</f>
        <v>#REF!</v>
      </c>
      <c r="L98" s="83" t="e">
        <f t="shared" si="56"/>
        <v>#REF!</v>
      </c>
      <c r="M98" s="120" t="e">
        <f>PS!#REF!</f>
        <v>#REF!</v>
      </c>
      <c r="N98" s="83" t="e">
        <f>PS!#REF!</f>
        <v>#REF!</v>
      </c>
      <c r="O98" s="104" t="e">
        <f>PS!#REF!</f>
        <v>#REF!</v>
      </c>
      <c r="P98" s="104" t="e">
        <f t="shared" si="57"/>
        <v>#REF!</v>
      </c>
      <c r="Q98" s="104">
        <v>0</v>
      </c>
      <c r="R98" s="170" t="e">
        <f t="shared" si="59"/>
        <v>#REF!</v>
      </c>
      <c r="S98" s="130" t="e">
        <f>VLOOKUP(B98,CTV!$A$3:$K$1048576,11,0)</f>
        <v>#REF!</v>
      </c>
      <c r="T98" s="105" t="e">
        <f>IF(VLOOKUP(B98,CTV!$A$3:$E$1048576,5,0)-R98+S98&lt;0,0,VLOOKUP(B98,CTV!$A$3:$E$1048576,5,0)-R98+S98)</f>
        <v>#REF!</v>
      </c>
      <c r="U98" s="105" t="e">
        <f>IF(VLOOKUP(B98,CTV!$A$3:$F$1048576,6,0)-R98+S98&lt;0,0,VLOOKUP(B98,CTV!$A$3:$F$1048576,6,0)-R98+S98)</f>
        <v>#REF!</v>
      </c>
      <c r="V98" s="70" t="e">
        <f t="shared" si="60"/>
        <v>#REF!</v>
      </c>
      <c r="W98" s="70" t="str">
        <f>IFERROR(IF(AND($H98=1,WORKDAY.INTL($I98,NETWORKDAYS.INTL($I98,EDATE(V98,$E99)-1,1,[1]holiday!$A$2:$A$101),1,[1]holiday!$A$2:$A$101)=$K98),"",IF(AND(IFERROR(IF(IF($K98&lt;EDATE(V98,$E98),$K98,EDATE(V98,$E98))=V98,"",IF($K98&lt;EDATE(V98,$E98),$K98,EDATE(V98,$E98))),"")=$K98,$H98=1),"",IFERROR(IF(IF($K98&lt;EDATE(V98,$E98),$K98,EDATE(V98,$E98))=V98,"",IF($K98&lt;EDATE(V98,$E98),$K98,EDATE(V98,$E98))),""))),"")</f>
        <v/>
      </c>
      <c r="X98" s="70" t="str">
        <f>IFERROR(IF(AND($H98=1,WORKDAY.INTL($I98,NETWORKDAYS.INTL($I98,EDATE(W98,$E99)-1,1,[1]holiday!$A$2:$A$101),1,[1]holiday!$A$2:$A$101)=$K98),"",IF(AND(IFERROR(IF(IF($K98&lt;EDATE(W98,$E98),$K98,EDATE(W98,$E98))=W98,"",IF($K98&lt;EDATE(W98,$E98),$K98,EDATE(W98,$E98))),"")=$K98,$H98=1),"",IFERROR(IF(IF($K98&lt;EDATE(W98,$E98),$K98,EDATE(W98,$E98))=W98,"",IF($K98&lt;EDATE(W98,$E98),$K98,EDATE(W98,$E98))),""))),"")</f>
        <v/>
      </c>
      <c r="Y98" s="70" t="str">
        <f>IFERROR(IF(AND($H98=1,WORKDAY.INTL($I98,NETWORKDAYS.INTL($I98,EDATE(X98,$E99)-1,1,[1]holiday!$A$2:$A$101),1,[1]holiday!$A$2:$A$101)=$K98),"",IF(AND(IFERROR(IF(IF($K98&lt;EDATE(X98,$E98),$K98,EDATE(X98,$E98))=X98,"",IF($K98&lt;EDATE(X98,$E98),$K98,EDATE(X98,$E98))),"")=$K98,$H98=1),"",IFERROR(IF(IF($K98&lt;EDATE(X98,$E98),$K98,EDATE(X98,$E98))=X98,"",IF($K98&lt;EDATE(X98,$E98),$K98,EDATE(X98,$E98))),""))),"")</f>
        <v/>
      </c>
      <c r="Z98" s="70" t="str">
        <f>IFERROR(IF(AND($H98=1,WORKDAY.INTL($I98,NETWORKDAYS.INTL($I98,EDATE(Y98,$E99)-1,1,[1]holiday!$A$2:$A$101),1,[1]holiday!$A$2:$A$101)=$K98),"",IF(AND(IFERROR(IF(IF($K98&lt;EDATE(Y98,$E98),$K98,EDATE(Y98,$E98))=Y98,"",IF($K98&lt;EDATE(Y98,$E98),$K98,EDATE(Y98,$E98))),"")=$K98,$H98=1),"",IFERROR(IF(IF($K98&lt;EDATE(Y98,$E98),$K98,EDATE(Y98,$E98))=Y98,"",IF($K98&lt;EDATE(Y98,$E98),$K98,EDATE(Y98,$E98))),""))),"")</f>
        <v/>
      </c>
      <c r="AA98" s="70" t="str">
        <f>IFERROR(IF(AND($H98=1,WORKDAY.INTL($I98,NETWORKDAYS.INTL($I98,EDATE(Z98,$E99)-1,1,[1]holiday!$A$2:$A$101),1,[1]holiday!$A$2:$A$101)=$K98),"",IF(AND(IFERROR(IF(IF($K98&lt;EDATE(Z98,$E98),$K98,EDATE(Z98,$E98))=Z98,"",IF($K98&lt;EDATE(Z98,$E98),$K98,EDATE(Z98,$E98))),"")=$K98,$H98=1),"",IFERROR(IF(IF($K98&lt;EDATE(Z98,$E98),$K98,EDATE(Z98,$E98))=Z98,"",IF($K98&lt;EDATE(Z98,$E98),$K98,EDATE(Z98,$E98))),""))),"")</f>
        <v/>
      </c>
      <c r="AB98" s="70" t="str">
        <f>IFERROR(IF(AND($H98=1,WORKDAY.INTL($I98,NETWORKDAYS.INTL($I98,EDATE(AA98,$E99)-1,1,[1]holiday!$A$2:$A$101),1,[1]holiday!$A$2:$A$101)=$K98),"",IF(AND(IFERROR(IF(IF($K98&lt;EDATE(AA98,$E98),$K98,EDATE(AA98,$E98))=AA98,"",IF($K98&lt;EDATE(AA98,$E98),$K98,EDATE(AA98,$E98))),"")=$K98,$H98=1),"",IFERROR(IF(IF($K98&lt;EDATE(AA98,$E98),$K98,EDATE(AA98,$E98))=AA98,"",IF($K98&lt;EDATE(AA98,$E98),$K98,EDATE(AA98,$E98))),""))),"")</f>
        <v/>
      </c>
      <c r="AC98" s="70" t="str">
        <f>IFERROR(IF(AND($H98=1,WORKDAY.INTL($I98,NETWORKDAYS.INTL($I98,EDATE(AB98,$E99)-1,1,[1]holiday!$A$2:$A$101),1,[1]holiday!$A$2:$A$101)=$K98),"",IF(AND(IFERROR(IF(IF($K98&lt;EDATE(AB98,$E98),$K98,EDATE(AB98,$E98))=AB98,"",IF($K98&lt;EDATE(AB98,$E98),$K98,EDATE(AB98,$E98))),"")=$K98,$H98=1),"",IFERROR(IF(IF($K98&lt;EDATE(AB98,$E98),$K98,EDATE(AB98,$E98))=AB98,"",IF($K98&lt;EDATE(AB98,$E98),$K98,EDATE(AB98,$E98))),""))),"")</f>
        <v/>
      </c>
      <c r="AD98" s="70" t="str">
        <f>IFERROR(IF(AND($H98=1,WORKDAY.INTL($I98,NETWORKDAYS.INTL($I98,EDATE(AC98,$E99)-1,1,[1]holiday!$A$2:$A$101),1,[1]holiday!$A$2:$A$101)=$K98),"",IF(AND(IFERROR(IF(IF($K98&lt;EDATE(AC98,$E98),$K98,EDATE(AC98,$E98))=AC98,"",IF($K98&lt;EDATE(AC98,$E98),$K98,EDATE(AC98,$E98))),"")=$K98,$H98=1),"",IFERROR(IF(IF($K98&lt;EDATE(AC98,$E98),$K98,EDATE(AC98,$E98))=AC98,"",IF($K98&lt;EDATE(AC98,$E98),$K98,EDATE(AC98,$E98))),""))),"")</f>
        <v/>
      </c>
      <c r="AE98" s="70" t="str">
        <f>IFERROR(IF(AND($H98=1,WORKDAY.INTL($I98,NETWORKDAYS.INTL($I98,EDATE(AD98,$E99)-1,1,[1]holiday!$A$2:$A$101),1,[1]holiday!$A$2:$A$101)=$K98),"",IF(AND(IFERROR(IF(IF($K98&lt;EDATE(AD98,$E98),$K98,EDATE(AD98,$E98))=AD98,"",IF($K98&lt;EDATE(AD98,$E98),$K98,EDATE(AD98,$E98))),"")=$K98,$H98=1),"",IFERROR(IF(IF($K98&lt;EDATE(AD98,$E98),$K98,EDATE(AD98,$E98))=AD98,"",IF($K98&lt;EDATE(AD98,$E98),$K98,EDATE(AD98,$E98))),""))),"")</f>
        <v/>
      </c>
      <c r="AF98" s="70" t="str">
        <f>IFERROR(IF(AND($H98=1,WORKDAY.INTL($I98,NETWORKDAYS.INTL($I98,EDATE(AE98,$E99)-1,1,[1]holiday!$A$2:$A$101),1,[1]holiday!$A$2:$A$101)=$K98),"",IF(AND(IFERROR(IF(IF($K98&lt;EDATE(AE98,$E98),$K98,EDATE(AE98,$E98))=AE98,"",IF($K98&lt;EDATE(AE98,$E98),$K98,EDATE(AE98,$E98))),"")=$K98,$H98=1),"",IFERROR(IF(IF($K98&lt;EDATE(AE98,$E98),$K98,EDATE(AE98,$E98))=AE98,"",IF($K98&lt;EDATE(AE98,$E98),$K98,EDATE(AE98,$E98))),""))),"")</f>
        <v/>
      </c>
      <c r="AG98" s="70" t="str">
        <f>IFERROR(IF(AND($H98=1,WORKDAY.INTL($I98,NETWORKDAYS.INTL($I98,EDATE(AF98,$E99)-1,1,[1]holiday!$A$2:$A$101),1,[1]holiday!$A$2:$A$101)=$K98),"",IF(AND(IFERROR(IF(IF($K98&lt;EDATE(AF98,$E98),$K98,EDATE(AF98,$E98))=AF98,"",IF($K98&lt;EDATE(AF98,$E98),$K98,EDATE(AF98,$E98))),"")=$K98,$H98=1),"",IFERROR(IF(IF($K98&lt;EDATE(AF98,$E98),$K98,EDATE(AF98,$E98))=AF98,"",IF($K98&lt;EDATE(AF98,$E98),$K98,EDATE(AF98,$E98))),""))),"")</f>
        <v/>
      </c>
      <c r="AH98" s="70" t="str">
        <f>IFERROR(IF(AND($H98=1,WORKDAY.INTL($I98,NETWORKDAYS.INTL($I98,EDATE(AG98,$E99)-1,1,[1]holiday!$A$2:$A$101),1,[1]holiday!$A$2:$A$101)=$K98),"",IF(AND(IFERROR(IF(IF($K98&lt;EDATE(AG98,$E98),$K98,EDATE(AG98,$E98))=AG98,"",IF($K98&lt;EDATE(AG98,$E98),$K98,EDATE(AG98,$E98))),"")=$K98,$H98=1),"",IFERROR(IF(IF($K98&lt;EDATE(AG98,$E98),$K98,EDATE(AG98,$E98))=AG98,"",IF($K98&lt;EDATE(AG98,$E98),$K98,EDATE(AG98,$E98))),""))),"")</f>
        <v/>
      </c>
      <c r="AI98" s="70"/>
      <c r="AJ98" s="25" t="e">
        <f t="shared" si="82"/>
        <v>#REF!</v>
      </c>
      <c r="AK98" s="25" t="e">
        <f t="shared" si="83"/>
        <v>#REF!</v>
      </c>
      <c r="AL98" s="25" t="e">
        <f t="shared" si="84"/>
        <v>#REF!</v>
      </c>
      <c r="AM98" s="25" t="e">
        <f t="shared" si="85"/>
        <v>#REF!</v>
      </c>
      <c r="AN98" s="25" t="e">
        <f t="shared" si="86"/>
        <v>#REF!</v>
      </c>
      <c r="AO98" s="25" t="e">
        <f t="shared" si="87"/>
        <v>#REF!</v>
      </c>
      <c r="AP98" s="25" t="e">
        <f t="shared" si="88"/>
        <v>#REF!</v>
      </c>
      <c r="AQ98" s="25" t="e">
        <f t="shared" si="89"/>
        <v>#REF!</v>
      </c>
      <c r="AR98" s="25" t="e">
        <f t="shared" si="90"/>
        <v>#REF!</v>
      </c>
      <c r="AS98" s="25" t="e">
        <f t="shared" si="91"/>
        <v>#REF!</v>
      </c>
      <c r="AT98" s="25" t="e">
        <f t="shared" si="92"/>
        <v>#REF!</v>
      </c>
      <c r="AU98" s="25" t="e">
        <f t="shared" si="93"/>
        <v>#REF!</v>
      </c>
      <c r="AV98" s="25" t="e">
        <f t="shared" si="94"/>
        <v>#REF!</v>
      </c>
      <c r="AW98" s="106" t="e">
        <f t="shared" si="61"/>
        <v>#REF!</v>
      </c>
      <c r="AX98" s="107" t="e">
        <f t="shared" ca="1" si="62"/>
        <v>#REF!</v>
      </c>
      <c r="AY98" s="107" t="e">
        <f t="shared" ca="1" si="63"/>
        <v>#REF!</v>
      </c>
      <c r="AZ98" s="108" t="e">
        <f t="shared" ca="1" si="64"/>
        <v>#REF!</v>
      </c>
      <c r="BA98" s="25">
        <f t="shared" ca="1" si="58"/>
        <v>0</v>
      </c>
      <c r="BB98" s="25" t="e">
        <f t="shared" si="95"/>
        <v>#REF!</v>
      </c>
      <c r="BC98" s="25" t="e">
        <f t="shared" ca="1" si="65"/>
        <v>#REF!</v>
      </c>
      <c r="BD98" s="83" t="e">
        <f>PS!#REF!</f>
        <v>#REF!</v>
      </c>
      <c r="BE98" s="78" t="str">
        <f t="shared" ca="1" si="66"/>
        <v>Lần 0</v>
      </c>
      <c r="BF98" s="109" t="e">
        <f t="shared" ca="1" si="67"/>
        <v>#REF!</v>
      </c>
      <c r="BG98" s="109" t="e">
        <f t="shared" ca="1" si="68"/>
        <v>#REF!</v>
      </c>
      <c r="BH98" s="109" t="e">
        <f t="shared" ca="1" si="69"/>
        <v>#REF!</v>
      </c>
      <c r="BI98" s="109" t="e">
        <f t="shared" ca="1" si="70"/>
        <v>#REF!</v>
      </c>
      <c r="BJ98" s="109" t="e">
        <f t="shared" ca="1" si="71"/>
        <v>#REF!</v>
      </c>
      <c r="BK98" s="109" t="e">
        <f t="shared" ca="1" si="72"/>
        <v>#REF!</v>
      </c>
      <c r="BL98" s="109" t="e">
        <f t="shared" ca="1" si="73"/>
        <v>#REF!</v>
      </c>
      <c r="BM98" s="109" t="e">
        <f t="shared" ca="1" si="74"/>
        <v>#REF!</v>
      </c>
      <c r="BN98" s="109" t="e">
        <f t="shared" ca="1" si="75"/>
        <v>#REF!</v>
      </c>
      <c r="BO98" s="109" t="e">
        <f t="shared" ca="1" si="76"/>
        <v>#REF!</v>
      </c>
      <c r="BP98" s="109" t="e">
        <f t="shared" ca="1" si="77"/>
        <v>#REF!</v>
      </c>
      <c r="BQ98" s="109" t="e">
        <f t="shared" ca="1" si="78"/>
        <v>#REF!</v>
      </c>
      <c r="BR98" s="109" t="e">
        <f t="shared" ca="1" si="79"/>
        <v>#REF!</v>
      </c>
    </row>
    <row r="99" spans="1:70" ht="12.75" x14ac:dyDescent="0.2">
      <c r="A99" s="82" t="e">
        <f>PS!#REF!</f>
        <v>#REF!</v>
      </c>
      <c r="B99" s="83" t="e">
        <f>PS!#REF!</f>
        <v>#REF!</v>
      </c>
      <c r="C99" s="83" t="e">
        <f>PS!#REF!</f>
        <v>#REF!</v>
      </c>
      <c r="D99" s="83" t="e">
        <f>VLOOKUP(B99,CTV!$A$3:$D$1048576,4,0)</f>
        <v>#REF!</v>
      </c>
      <c r="E99" s="83" t="e">
        <f>VLOOKUP(B99,CTV!$A$3:$G$1048576,7,0)</f>
        <v>#REF!</v>
      </c>
      <c r="F99" s="83" t="e">
        <f>IF(ISNA(VLOOKUP(D99,CTV!$A$3:$H$1048576,8,0)),"",VLOOKUP(D99,CTV!$A$3:$H$1048576,8,0))</f>
        <v>#REF!</v>
      </c>
      <c r="G99" s="83" t="e">
        <f>VLOOKUP(B99,CTV!$A$3:$I$1048576,9,0)</f>
        <v>#REF!</v>
      </c>
      <c r="H99" s="83" t="e">
        <f>VLOOKUP(B99,CTV!$A$3:$J$1048576,10,0)</f>
        <v>#REF!</v>
      </c>
      <c r="I99" s="102" t="e">
        <f>PS!#REF!</f>
        <v>#REF!</v>
      </c>
      <c r="J99" s="83" t="e">
        <f>PS!#REF!</f>
        <v>#REF!</v>
      </c>
      <c r="K99" s="103" t="e">
        <f>PS!#REF!</f>
        <v>#REF!</v>
      </c>
      <c r="L99" s="83" t="e">
        <f t="shared" si="56"/>
        <v>#REF!</v>
      </c>
      <c r="M99" s="120" t="e">
        <f>PS!#REF!</f>
        <v>#REF!</v>
      </c>
      <c r="N99" s="83" t="e">
        <f>PS!#REF!</f>
        <v>#REF!</v>
      </c>
      <c r="O99" s="104" t="e">
        <f>PS!#REF!</f>
        <v>#REF!</v>
      </c>
      <c r="P99" s="104" t="e">
        <f t="shared" si="57"/>
        <v>#REF!</v>
      </c>
      <c r="Q99" s="104">
        <v>0</v>
      </c>
      <c r="R99" s="170" t="e">
        <f t="shared" si="59"/>
        <v>#REF!</v>
      </c>
      <c r="S99" s="130" t="e">
        <f>VLOOKUP(B99,CTV!$A$3:$K$1048576,11,0)</f>
        <v>#REF!</v>
      </c>
      <c r="T99" s="105" t="e">
        <f>IF(VLOOKUP(B99,CTV!$A$3:$E$1048576,5,0)-R99+S99&lt;0,0,VLOOKUP(B99,CTV!$A$3:$E$1048576,5,0)-R99+S99)</f>
        <v>#REF!</v>
      </c>
      <c r="U99" s="105" t="e">
        <f>IF(VLOOKUP(B99,CTV!$A$3:$F$1048576,6,0)-R99+S99&lt;0,0,VLOOKUP(B99,CTV!$A$3:$F$1048576,6,0)-R99+S99)</f>
        <v>#REF!</v>
      </c>
      <c r="V99" s="70" t="e">
        <f t="shared" si="60"/>
        <v>#REF!</v>
      </c>
      <c r="W99" s="70" t="str">
        <f>IFERROR(IF(AND($H99=1,WORKDAY.INTL($I99,NETWORKDAYS.INTL($I99,EDATE(V99,$E100)-1,1,[1]holiday!$A$2:$A$101),1,[1]holiday!$A$2:$A$101)=$K99),"",IF(AND(IFERROR(IF(IF($K99&lt;EDATE(V99,$E99),$K99,EDATE(V99,$E99))=V99,"",IF($K99&lt;EDATE(V99,$E99),$K99,EDATE(V99,$E99))),"")=$K99,$H99=1),"",IFERROR(IF(IF($K99&lt;EDATE(V99,$E99),$K99,EDATE(V99,$E99))=V99,"",IF($K99&lt;EDATE(V99,$E99),$K99,EDATE(V99,$E99))),""))),"")</f>
        <v/>
      </c>
      <c r="X99" s="70" t="str">
        <f>IFERROR(IF(AND($H99=1,WORKDAY.INTL($I99,NETWORKDAYS.INTL($I99,EDATE(W99,$E100)-1,1,[1]holiday!$A$2:$A$101),1,[1]holiday!$A$2:$A$101)=$K99),"",IF(AND(IFERROR(IF(IF($K99&lt;EDATE(W99,$E99),$K99,EDATE(W99,$E99))=W99,"",IF($K99&lt;EDATE(W99,$E99),$K99,EDATE(W99,$E99))),"")=$K99,$H99=1),"",IFERROR(IF(IF($K99&lt;EDATE(W99,$E99),$K99,EDATE(W99,$E99))=W99,"",IF($K99&lt;EDATE(W99,$E99),$K99,EDATE(W99,$E99))),""))),"")</f>
        <v/>
      </c>
      <c r="Y99" s="70" t="str">
        <f>IFERROR(IF(AND($H99=1,WORKDAY.INTL($I99,NETWORKDAYS.INTL($I99,EDATE(X99,$E100)-1,1,[1]holiday!$A$2:$A$101),1,[1]holiday!$A$2:$A$101)=$K99),"",IF(AND(IFERROR(IF(IF($K99&lt;EDATE(X99,$E99),$K99,EDATE(X99,$E99))=X99,"",IF($K99&lt;EDATE(X99,$E99),$K99,EDATE(X99,$E99))),"")=$K99,$H99=1),"",IFERROR(IF(IF($K99&lt;EDATE(X99,$E99),$K99,EDATE(X99,$E99))=X99,"",IF($K99&lt;EDATE(X99,$E99),$K99,EDATE(X99,$E99))),""))),"")</f>
        <v/>
      </c>
      <c r="Z99" s="70" t="str">
        <f>IFERROR(IF(AND($H99=1,WORKDAY.INTL($I99,NETWORKDAYS.INTL($I99,EDATE(Y99,$E100)-1,1,[1]holiday!$A$2:$A$101),1,[1]holiday!$A$2:$A$101)=$K99),"",IF(AND(IFERROR(IF(IF($K99&lt;EDATE(Y99,$E99),$K99,EDATE(Y99,$E99))=Y99,"",IF($K99&lt;EDATE(Y99,$E99),$K99,EDATE(Y99,$E99))),"")=$K99,$H99=1),"",IFERROR(IF(IF($K99&lt;EDATE(Y99,$E99),$K99,EDATE(Y99,$E99))=Y99,"",IF($K99&lt;EDATE(Y99,$E99),$K99,EDATE(Y99,$E99))),""))),"")</f>
        <v/>
      </c>
      <c r="AA99" s="70" t="str">
        <f>IFERROR(IF(AND($H99=1,WORKDAY.INTL($I99,NETWORKDAYS.INTL($I99,EDATE(Z99,$E100)-1,1,[1]holiday!$A$2:$A$101),1,[1]holiday!$A$2:$A$101)=$K99),"",IF(AND(IFERROR(IF(IF($K99&lt;EDATE(Z99,$E99),$K99,EDATE(Z99,$E99))=Z99,"",IF($K99&lt;EDATE(Z99,$E99),$K99,EDATE(Z99,$E99))),"")=$K99,$H99=1),"",IFERROR(IF(IF($K99&lt;EDATE(Z99,$E99),$K99,EDATE(Z99,$E99))=Z99,"",IF($K99&lt;EDATE(Z99,$E99),$K99,EDATE(Z99,$E99))),""))),"")</f>
        <v/>
      </c>
      <c r="AB99" s="70" t="str">
        <f>IFERROR(IF(AND($H99=1,WORKDAY.INTL($I99,NETWORKDAYS.INTL($I99,EDATE(AA99,$E100)-1,1,[1]holiday!$A$2:$A$101),1,[1]holiday!$A$2:$A$101)=$K99),"",IF(AND(IFERROR(IF(IF($K99&lt;EDATE(AA99,$E99),$K99,EDATE(AA99,$E99))=AA99,"",IF($K99&lt;EDATE(AA99,$E99),$K99,EDATE(AA99,$E99))),"")=$K99,$H99=1),"",IFERROR(IF(IF($K99&lt;EDATE(AA99,$E99),$K99,EDATE(AA99,$E99))=AA99,"",IF($K99&lt;EDATE(AA99,$E99),$K99,EDATE(AA99,$E99))),""))),"")</f>
        <v/>
      </c>
      <c r="AC99" s="70" t="str">
        <f>IFERROR(IF(AND($H99=1,WORKDAY.INTL($I99,NETWORKDAYS.INTL($I99,EDATE(AB99,$E100)-1,1,[1]holiday!$A$2:$A$101),1,[1]holiday!$A$2:$A$101)=$K99),"",IF(AND(IFERROR(IF(IF($K99&lt;EDATE(AB99,$E99),$K99,EDATE(AB99,$E99))=AB99,"",IF($K99&lt;EDATE(AB99,$E99),$K99,EDATE(AB99,$E99))),"")=$K99,$H99=1),"",IFERROR(IF(IF($K99&lt;EDATE(AB99,$E99),$K99,EDATE(AB99,$E99))=AB99,"",IF($K99&lt;EDATE(AB99,$E99),$K99,EDATE(AB99,$E99))),""))),"")</f>
        <v/>
      </c>
      <c r="AD99" s="70" t="str">
        <f>IFERROR(IF(AND($H99=1,WORKDAY.INTL($I99,NETWORKDAYS.INTL($I99,EDATE(AC99,$E100)-1,1,[1]holiday!$A$2:$A$101),1,[1]holiday!$A$2:$A$101)=$K99),"",IF(AND(IFERROR(IF(IF($K99&lt;EDATE(AC99,$E99),$K99,EDATE(AC99,$E99))=AC99,"",IF($K99&lt;EDATE(AC99,$E99),$K99,EDATE(AC99,$E99))),"")=$K99,$H99=1),"",IFERROR(IF(IF($K99&lt;EDATE(AC99,$E99),$K99,EDATE(AC99,$E99))=AC99,"",IF($K99&lt;EDATE(AC99,$E99),$K99,EDATE(AC99,$E99))),""))),"")</f>
        <v/>
      </c>
      <c r="AE99" s="70" t="str">
        <f>IFERROR(IF(AND($H99=1,WORKDAY.INTL($I99,NETWORKDAYS.INTL($I99,EDATE(AD99,$E100)-1,1,[1]holiday!$A$2:$A$101),1,[1]holiday!$A$2:$A$101)=$K99),"",IF(AND(IFERROR(IF(IF($K99&lt;EDATE(AD99,$E99),$K99,EDATE(AD99,$E99))=AD99,"",IF($K99&lt;EDATE(AD99,$E99),$K99,EDATE(AD99,$E99))),"")=$K99,$H99=1),"",IFERROR(IF(IF($K99&lt;EDATE(AD99,$E99),$K99,EDATE(AD99,$E99))=AD99,"",IF($K99&lt;EDATE(AD99,$E99),$K99,EDATE(AD99,$E99))),""))),"")</f>
        <v/>
      </c>
      <c r="AF99" s="70" t="str">
        <f>IFERROR(IF(AND($H99=1,WORKDAY.INTL($I99,NETWORKDAYS.INTL($I99,EDATE(AE99,$E100)-1,1,[1]holiday!$A$2:$A$101),1,[1]holiday!$A$2:$A$101)=$K99),"",IF(AND(IFERROR(IF(IF($K99&lt;EDATE(AE99,$E99),$K99,EDATE(AE99,$E99))=AE99,"",IF($K99&lt;EDATE(AE99,$E99),$K99,EDATE(AE99,$E99))),"")=$K99,$H99=1),"",IFERROR(IF(IF($K99&lt;EDATE(AE99,$E99),$K99,EDATE(AE99,$E99))=AE99,"",IF($K99&lt;EDATE(AE99,$E99),$K99,EDATE(AE99,$E99))),""))),"")</f>
        <v/>
      </c>
      <c r="AG99" s="70" t="str">
        <f>IFERROR(IF(AND($H99=1,WORKDAY.INTL($I99,NETWORKDAYS.INTL($I99,EDATE(AF99,$E100)-1,1,[1]holiday!$A$2:$A$101),1,[1]holiday!$A$2:$A$101)=$K99),"",IF(AND(IFERROR(IF(IF($K99&lt;EDATE(AF99,$E99),$K99,EDATE(AF99,$E99))=AF99,"",IF($K99&lt;EDATE(AF99,$E99),$K99,EDATE(AF99,$E99))),"")=$K99,$H99=1),"",IFERROR(IF(IF($K99&lt;EDATE(AF99,$E99),$K99,EDATE(AF99,$E99))=AF99,"",IF($K99&lt;EDATE(AF99,$E99),$K99,EDATE(AF99,$E99))),""))),"")</f>
        <v/>
      </c>
      <c r="AH99" s="70" t="str">
        <f>IFERROR(IF(AND($H99=1,WORKDAY.INTL($I99,NETWORKDAYS.INTL($I99,EDATE(AG99,$E100)-1,1,[1]holiday!$A$2:$A$101),1,[1]holiday!$A$2:$A$101)=$K99),"",IF(AND(IFERROR(IF(IF($K99&lt;EDATE(AG99,$E99),$K99,EDATE(AG99,$E99))=AG99,"",IF($K99&lt;EDATE(AG99,$E99),$K99,EDATE(AG99,$E99))),"")=$K99,$H99=1),"",IFERROR(IF(IF($K99&lt;EDATE(AG99,$E99),$K99,EDATE(AG99,$E99))=AG99,"",IF($K99&lt;EDATE(AG99,$E99),$K99,EDATE(AG99,$E99))),""))),"")</f>
        <v/>
      </c>
      <c r="AI99" s="70"/>
      <c r="AJ99" s="25" t="e">
        <f t="shared" si="82"/>
        <v>#REF!</v>
      </c>
      <c r="AK99" s="25" t="e">
        <f t="shared" si="83"/>
        <v>#REF!</v>
      </c>
      <c r="AL99" s="25" t="e">
        <f t="shared" si="84"/>
        <v>#REF!</v>
      </c>
      <c r="AM99" s="25" t="e">
        <f t="shared" si="85"/>
        <v>#REF!</v>
      </c>
      <c r="AN99" s="25" t="e">
        <f t="shared" si="86"/>
        <v>#REF!</v>
      </c>
      <c r="AO99" s="25" t="e">
        <f t="shared" si="87"/>
        <v>#REF!</v>
      </c>
      <c r="AP99" s="25" t="e">
        <f t="shared" si="88"/>
        <v>#REF!</v>
      </c>
      <c r="AQ99" s="25" t="e">
        <f t="shared" si="89"/>
        <v>#REF!</v>
      </c>
      <c r="AR99" s="25" t="e">
        <f t="shared" si="90"/>
        <v>#REF!</v>
      </c>
      <c r="AS99" s="25" t="e">
        <f t="shared" si="91"/>
        <v>#REF!</v>
      </c>
      <c r="AT99" s="25" t="e">
        <f t="shared" si="92"/>
        <v>#REF!</v>
      </c>
      <c r="AU99" s="25" t="e">
        <f t="shared" si="93"/>
        <v>#REF!</v>
      </c>
      <c r="AV99" s="25" t="e">
        <f t="shared" si="94"/>
        <v>#REF!</v>
      </c>
      <c r="AW99" s="106" t="e">
        <f t="shared" si="61"/>
        <v>#REF!</v>
      </c>
      <c r="AX99" s="107" t="e">
        <f t="shared" ca="1" si="62"/>
        <v>#REF!</v>
      </c>
      <c r="AY99" s="107" t="e">
        <f t="shared" ca="1" si="63"/>
        <v>#REF!</v>
      </c>
      <c r="AZ99" s="108" t="e">
        <f t="shared" ca="1" si="64"/>
        <v>#REF!</v>
      </c>
      <c r="BA99" s="25">
        <f t="shared" ca="1" si="58"/>
        <v>0</v>
      </c>
      <c r="BB99" s="25" t="e">
        <f t="shared" si="95"/>
        <v>#REF!</v>
      </c>
      <c r="BC99" s="25" t="e">
        <f t="shared" ca="1" si="65"/>
        <v>#REF!</v>
      </c>
      <c r="BD99" s="83" t="e">
        <f>PS!#REF!</f>
        <v>#REF!</v>
      </c>
      <c r="BE99" s="78" t="str">
        <f t="shared" ca="1" si="66"/>
        <v>Lần 0</v>
      </c>
      <c r="BF99" s="109" t="e">
        <f t="shared" ca="1" si="67"/>
        <v>#REF!</v>
      </c>
      <c r="BG99" s="109" t="e">
        <f t="shared" ca="1" si="68"/>
        <v>#REF!</v>
      </c>
      <c r="BH99" s="109" t="e">
        <f t="shared" ca="1" si="69"/>
        <v>#REF!</v>
      </c>
      <c r="BI99" s="109" t="e">
        <f t="shared" ca="1" si="70"/>
        <v>#REF!</v>
      </c>
      <c r="BJ99" s="109" t="e">
        <f t="shared" ca="1" si="71"/>
        <v>#REF!</v>
      </c>
      <c r="BK99" s="109" t="e">
        <f t="shared" ca="1" si="72"/>
        <v>#REF!</v>
      </c>
      <c r="BL99" s="109" t="e">
        <f t="shared" ca="1" si="73"/>
        <v>#REF!</v>
      </c>
      <c r="BM99" s="109" t="e">
        <f t="shared" ca="1" si="74"/>
        <v>#REF!</v>
      </c>
      <c r="BN99" s="109" t="e">
        <f t="shared" ca="1" si="75"/>
        <v>#REF!</v>
      </c>
      <c r="BO99" s="109" t="e">
        <f t="shared" ca="1" si="76"/>
        <v>#REF!</v>
      </c>
      <c r="BP99" s="109" t="e">
        <f t="shared" ca="1" si="77"/>
        <v>#REF!</v>
      </c>
      <c r="BQ99" s="109" t="e">
        <f t="shared" ca="1" si="78"/>
        <v>#REF!</v>
      </c>
      <c r="BR99" s="109" t="e">
        <f t="shared" ca="1" si="79"/>
        <v>#REF!</v>
      </c>
    </row>
    <row r="100" spans="1:70" ht="12.75" x14ac:dyDescent="0.2">
      <c r="A100" s="82" t="e">
        <f>PS!#REF!</f>
        <v>#REF!</v>
      </c>
      <c r="B100" s="83" t="e">
        <f>PS!#REF!</f>
        <v>#REF!</v>
      </c>
      <c r="C100" s="83" t="e">
        <f>PS!#REF!</f>
        <v>#REF!</v>
      </c>
      <c r="D100" s="83" t="e">
        <f>VLOOKUP(B100,CTV!$A$3:$D$1048576,4,0)</f>
        <v>#REF!</v>
      </c>
      <c r="E100" s="83" t="e">
        <f>VLOOKUP(B100,CTV!$A$3:$G$1048576,7,0)</f>
        <v>#REF!</v>
      </c>
      <c r="F100" s="83" t="e">
        <f>IF(ISNA(VLOOKUP(D100,CTV!$A$3:$H$1048576,8,0)),"",VLOOKUP(D100,CTV!$A$3:$H$1048576,8,0))</f>
        <v>#REF!</v>
      </c>
      <c r="G100" s="83" t="e">
        <f>VLOOKUP(B100,CTV!$A$3:$I$1048576,9,0)</f>
        <v>#REF!</v>
      </c>
      <c r="H100" s="83" t="e">
        <f>VLOOKUP(B100,CTV!$A$3:$J$1048576,10,0)</f>
        <v>#REF!</v>
      </c>
      <c r="I100" s="102" t="e">
        <f>PS!#REF!</f>
        <v>#REF!</v>
      </c>
      <c r="J100" s="83" t="e">
        <f>PS!#REF!</f>
        <v>#REF!</v>
      </c>
      <c r="K100" s="103" t="e">
        <f>PS!#REF!</f>
        <v>#REF!</v>
      </c>
      <c r="L100" s="83" t="e">
        <f t="shared" si="56"/>
        <v>#REF!</v>
      </c>
      <c r="M100" s="120" t="e">
        <f>PS!#REF!</f>
        <v>#REF!</v>
      </c>
      <c r="N100" s="83" t="e">
        <f>PS!#REF!</f>
        <v>#REF!</v>
      </c>
      <c r="O100" s="104" t="e">
        <f>PS!#REF!</f>
        <v>#REF!</v>
      </c>
      <c r="P100" s="104" t="e">
        <f t="shared" si="57"/>
        <v>#REF!</v>
      </c>
      <c r="Q100" s="104">
        <v>0</v>
      </c>
      <c r="R100" s="170" t="e">
        <f t="shared" si="59"/>
        <v>#REF!</v>
      </c>
      <c r="S100" s="130" t="e">
        <f>VLOOKUP(B100,CTV!$A$3:$K$1048576,11,0)</f>
        <v>#REF!</v>
      </c>
      <c r="T100" s="105" t="e">
        <f>IF(VLOOKUP(B100,CTV!$A$3:$E$1048576,5,0)-R100+S100&lt;0,0,VLOOKUP(B100,CTV!$A$3:$E$1048576,5,0)-R100+S100)</f>
        <v>#REF!</v>
      </c>
      <c r="U100" s="105" t="e">
        <f>IF(VLOOKUP(B100,CTV!$A$3:$F$1048576,6,0)-R100+S100&lt;0,0,VLOOKUP(B100,CTV!$A$3:$F$1048576,6,0)-R100+S100)</f>
        <v>#REF!</v>
      </c>
      <c r="V100" s="70" t="e">
        <f t="shared" si="60"/>
        <v>#REF!</v>
      </c>
      <c r="W100" s="70" t="str">
        <f>IFERROR(IF(AND($H100=1,WORKDAY.INTL($I100,NETWORKDAYS.INTL($I100,EDATE(V100,$E101)-1,1,[1]holiday!$A$2:$A$101),1,[1]holiday!$A$2:$A$101)=$K100),"",IF(AND(IFERROR(IF(IF($K100&lt;EDATE(V100,$E100),$K100,EDATE(V100,$E100))=V100,"",IF($K100&lt;EDATE(V100,$E100),$K100,EDATE(V100,$E100))),"")=$K100,$H100=1),"",IFERROR(IF(IF($K100&lt;EDATE(V100,$E100),$K100,EDATE(V100,$E100))=V100,"",IF($K100&lt;EDATE(V100,$E100),$K100,EDATE(V100,$E100))),""))),"")</f>
        <v/>
      </c>
      <c r="X100" s="70" t="str">
        <f>IFERROR(IF(AND($H100=1,WORKDAY.INTL($I100,NETWORKDAYS.INTL($I100,EDATE(W100,$E101)-1,1,[1]holiday!$A$2:$A$101),1,[1]holiday!$A$2:$A$101)=$K100),"",IF(AND(IFERROR(IF(IF($K100&lt;EDATE(W100,$E100),$K100,EDATE(W100,$E100))=W100,"",IF($K100&lt;EDATE(W100,$E100),$K100,EDATE(W100,$E100))),"")=$K100,$H100=1),"",IFERROR(IF(IF($K100&lt;EDATE(W100,$E100),$K100,EDATE(W100,$E100))=W100,"",IF($K100&lt;EDATE(W100,$E100),$K100,EDATE(W100,$E100))),""))),"")</f>
        <v/>
      </c>
      <c r="Y100" s="70" t="str">
        <f>IFERROR(IF(AND($H100=1,WORKDAY.INTL($I100,NETWORKDAYS.INTL($I100,EDATE(X100,$E101)-1,1,[1]holiday!$A$2:$A$101),1,[1]holiday!$A$2:$A$101)=$K100),"",IF(AND(IFERROR(IF(IF($K100&lt;EDATE(X100,$E100),$K100,EDATE(X100,$E100))=X100,"",IF($K100&lt;EDATE(X100,$E100),$K100,EDATE(X100,$E100))),"")=$K100,$H100=1),"",IFERROR(IF(IF($K100&lt;EDATE(X100,$E100),$K100,EDATE(X100,$E100))=X100,"",IF($K100&lt;EDATE(X100,$E100),$K100,EDATE(X100,$E100))),""))),"")</f>
        <v/>
      </c>
      <c r="Z100" s="70" t="str">
        <f>IFERROR(IF(AND($H100=1,WORKDAY.INTL($I100,NETWORKDAYS.INTL($I100,EDATE(Y100,$E101)-1,1,[1]holiday!$A$2:$A$101),1,[1]holiday!$A$2:$A$101)=$K100),"",IF(AND(IFERROR(IF(IF($K100&lt;EDATE(Y100,$E100),$K100,EDATE(Y100,$E100))=Y100,"",IF($K100&lt;EDATE(Y100,$E100),$K100,EDATE(Y100,$E100))),"")=$K100,$H100=1),"",IFERROR(IF(IF($K100&lt;EDATE(Y100,$E100),$K100,EDATE(Y100,$E100))=Y100,"",IF($K100&lt;EDATE(Y100,$E100),$K100,EDATE(Y100,$E100))),""))),"")</f>
        <v/>
      </c>
      <c r="AA100" s="70" t="str">
        <f>IFERROR(IF(AND($H100=1,WORKDAY.INTL($I100,NETWORKDAYS.INTL($I100,EDATE(Z100,$E101)-1,1,[1]holiday!$A$2:$A$101),1,[1]holiday!$A$2:$A$101)=$K100),"",IF(AND(IFERROR(IF(IF($K100&lt;EDATE(Z100,$E100),$K100,EDATE(Z100,$E100))=Z100,"",IF($K100&lt;EDATE(Z100,$E100),$K100,EDATE(Z100,$E100))),"")=$K100,$H100=1),"",IFERROR(IF(IF($K100&lt;EDATE(Z100,$E100),$K100,EDATE(Z100,$E100))=Z100,"",IF($K100&lt;EDATE(Z100,$E100),$K100,EDATE(Z100,$E100))),""))),"")</f>
        <v/>
      </c>
      <c r="AB100" s="70" t="str">
        <f>IFERROR(IF(AND($H100=1,WORKDAY.INTL($I100,NETWORKDAYS.INTL($I100,EDATE(AA100,$E101)-1,1,[1]holiday!$A$2:$A$101),1,[1]holiday!$A$2:$A$101)=$K100),"",IF(AND(IFERROR(IF(IF($K100&lt;EDATE(AA100,$E100),$K100,EDATE(AA100,$E100))=AA100,"",IF($K100&lt;EDATE(AA100,$E100),$K100,EDATE(AA100,$E100))),"")=$K100,$H100=1),"",IFERROR(IF(IF($K100&lt;EDATE(AA100,$E100),$K100,EDATE(AA100,$E100))=AA100,"",IF($K100&lt;EDATE(AA100,$E100),$K100,EDATE(AA100,$E100))),""))),"")</f>
        <v/>
      </c>
      <c r="AC100" s="70" t="str">
        <f>IFERROR(IF(AND($H100=1,WORKDAY.INTL($I100,NETWORKDAYS.INTL($I100,EDATE(AB100,$E101)-1,1,[1]holiday!$A$2:$A$101),1,[1]holiday!$A$2:$A$101)=$K100),"",IF(AND(IFERROR(IF(IF($K100&lt;EDATE(AB100,$E100),$K100,EDATE(AB100,$E100))=AB100,"",IF($K100&lt;EDATE(AB100,$E100),$K100,EDATE(AB100,$E100))),"")=$K100,$H100=1),"",IFERROR(IF(IF($K100&lt;EDATE(AB100,$E100),$K100,EDATE(AB100,$E100))=AB100,"",IF($K100&lt;EDATE(AB100,$E100),$K100,EDATE(AB100,$E100))),""))),"")</f>
        <v/>
      </c>
      <c r="AD100" s="70" t="str">
        <f>IFERROR(IF(AND($H100=1,WORKDAY.INTL($I100,NETWORKDAYS.INTL($I100,EDATE(AC100,$E101)-1,1,[1]holiday!$A$2:$A$101),1,[1]holiday!$A$2:$A$101)=$K100),"",IF(AND(IFERROR(IF(IF($K100&lt;EDATE(AC100,$E100),$K100,EDATE(AC100,$E100))=AC100,"",IF($K100&lt;EDATE(AC100,$E100),$K100,EDATE(AC100,$E100))),"")=$K100,$H100=1),"",IFERROR(IF(IF($K100&lt;EDATE(AC100,$E100),$K100,EDATE(AC100,$E100))=AC100,"",IF($K100&lt;EDATE(AC100,$E100),$K100,EDATE(AC100,$E100))),""))),"")</f>
        <v/>
      </c>
      <c r="AE100" s="70" t="str">
        <f>IFERROR(IF(AND($H100=1,WORKDAY.INTL($I100,NETWORKDAYS.INTL($I100,EDATE(AD100,$E101)-1,1,[1]holiday!$A$2:$A$101),1,[1]holiday!$A$2:$A$101)=$K100),"",IF(AND(IFERROR(IF(IF($K100&lt;EDATE(AD100,$E100),$K100,EDATE(AD100,$E100))=AD100,"",IF($K100&lt;EDATE(AD100,$E100),$K100,EDATE(AD100,$E100))),"")=$K100,$H100=1),"",IFERROR(IF(IF($K100&lt;EDATE(AD100,$E100),$K100,EDATE(AD100,$E100))=AD100,"",IF($K100&lt;EDATE(AD100,$E100),$K100,EDATE(AD100,$E100))),""))),"")</f>
        <v/>
      </c>
      <c r="AF100" s="70" t="str">
        <f>IFERROR(IF(AND($H100=1,WORKDAY.INTL($I100,NETWORKDAYS.INTL($I100,EDATE(AE100,$E101)-1,1,[1]holiday!$A$2:$A$101),1,[1]holiday!$A$2:$A$101)=$K100),"",IF(AND(IFERROR(IF(IF($K100&lt;EDATE(AE100,$E100),$K100,EDATE(AE100,$E100))=AE100,"",IF($K100&lt;EDATE(AE100,$E100),$K100,EDATE(AE100,$E100))),"")=$K100,$H100=1),"",IFERROR(IF(IF($K100&lt;EDATE(AE100,$E100),$K100,EDATE(AE100,$E100))=AE100,"",IF($K100&lt;EDATE(AE100,$E100),$K100,EDATE(AE100,$E100))),""))),"")</f>
        <v/>
      </c>
      <c r="AG100" s="70" t="str">
        <f>IFERROR(IF(AND($H100=1,WORKDAY.INTL($I100,NETWORKDAYS.INTL($I100,EDATE(AF100,$E101)-1,1,[1]holiday!$A$2:$A$101),1,[1]holiday!$A$2:$A$101)=$K100),"",IF(AND(IFERROR(IF(IF($K100&lt;EDATE(AF100,$E100),$K100,EDATE(AF100,$E100))=AF100,"",IF($K100&lt;EDATE(AF100,$E100),$K100,EDATE(AF100,$E100))),"")=$K100,$H100=1),"",IFERROR(IF(IF($K100&lt;EDATE(AF100,$E100),$K100,EDATE(AF100,$E100))=AF100,"",IF($K100&lt;EDATE(AF100,$E100),$K100,EDATE(AF100,$E100))),""))),"")</f>
        <v/>
      </c>
      <c r="AH100" s="70" t="str">
        <f>IFERROR(IF(AND($H100=1,WORKDAY.INTL($I100,NETWORKDAYS.INTL($I100,EDATE(AG100,$E101)-1,1,[1]holiday!$A$2:$A$101),1,[1]holiday!$A$2:$A$101)=$K100),"",IF(AND(IFERROR(IF(IF($K100&lt;EDATE(AG100,$E100),$K100,EDATE(AG100,$E100))=AG100,"",IF($K100&lt;EDATE(AG100,$E100),$K100,EDATE(AG100,$E100))),"")=$K100,$H100=1),"",IFERROR(IF(IF($K100&lt;EDATE(AG100,$E100),$K100,EDATE(AG100,$E100))=AG100,"",IF($K100&lt;EDATE(AG100,$E100),$K100,EDATE(AG100,$E100))),""))),"")</f>
        <v/>
      </c>
      <c r="AI100" s="70"/>
      <c r="AJ100" s="25" t="e">
        <f t="shared" si="82"/>
        <v>#REF!</v>
      </c>
      <c r="AK100" s="25" t="e">
        <f t="shared" si="83"/>
        <v>#REF!</v>
      </c>
      <c r="AL100" s="25" t="e">
        <f t="shared" si="84"/>
        <v>#REF!</v>
      </c>
      <c r="AM100" s="25" t="e">
        <f t="shared" si="85"/>
        <v>#REF!</v>
      </c>
      <c r="AN100" s="25" t="e">
        <f t="shared" si="86"/>
        <v>#REF!</v>
      </c>
      <c r="AO100" s="25" t="e">
        <f t="shared" si="87"/>
        <v>#REF!</v>
      </c>
      <c r="AP100" s="25" t="e">
        <f t="shared" si="88"/>
        <v>#REF!</v>
      </c>
      <c r="AQ100" s="25" t="e">
        <f t="shared" si="89"/>
        <v>#REF!</v>
      </c>
      <c r="AR100" s="25" t="e">
        <f t="shared" si="90"/>
        <v>#REF!</v>
      </c>
      <c r="AS100" s="25" t="e">
        <f t="shared" si="91"/>
        <v>#REF!</v>
      </c>
      <c r="AT100" s="25" t="e">
        <f t="shared" si="92"/>
        <v>#REF!</v>
      </c>
      <c r="AU100" s="25" t="e">
        <f t="shared" si="93"/>
        <v>#REF!</v>
      </c>
      <c r="AV100" s="25" t="e">
        <f t="shared" si="94"/>
        <v>#REF!</v>
      </c>
      <c r="AW100" s="106" t="e">
        <f t="shared" si="61"/>
        <v>#REF!</v>
      </c>
      <c r="AX100" s="107" t="e">
        <f t="shared" ca="1" si="62"/>
        <v>#REF!</v>
      </c>
      <c r="AY100" s="107" t="e">
        <f t="shared" ca="1" si="63"/>
        <v>#REF!</v>
      </c>
      <c r="AZ100" s="108" t="e">
        <f t="shared" ca="1" si="64"/>
        <v>#REF!</v>
      </c>
      <c r="BA100" s="25">
        <f t="shared" ca="1" si="58"/>
        <v>0</v>
      </c>
      <c r="BB100" s="25" t="e">
        <f t="shared" si="95"/>
        <v>#REF!</v>
      </c>
      <c r="BC100" s="25" t="e">
        <f t="shared" ca="1" si="65"/>
        <v>#REF!</v>
      </c>
      <c r="BD100" s="83" t="e">
        <f>PS!#REF!</f>
        <v>#REF!</v>
      </c>
      <c r="BE100" s="78" t="str">
        <f t="shared" ca="1" si="66"/>
        <v>Lần 0</v>
      </c>
      <c r="BF100" s="109" t="e">
        <f t="shared" ca="1" si="67"/>
        <v>#REF!</v>
      </c>
      <c r="BG100" s="109" t="e">
        <f t="shared" ca="1" si="68"/>
        <v>#REF!</v>
      </c>
      <c r="BH100" s="109" t="e">
        <f t="shared" ca="1" si="69"/>
        <v>#REF!</v>
      </c>
      <c r="BI100" s="109" t="e">
        <f t="shared" ca="1" si="70"/>
        <v>#REF!</v>
      </c>
      <c r="BJ100" s="109" t="e">
        <f t="shared" ca="1" si="71"/>
        <v>#REF!</v>
      </c>
      <c r="BK100" s="109" t="e">
        <f t="shared" ca="1" si="72"/>
        <v>#REF!</v>
      </c>
      <c r="BL100" s="109" t="e">
        <f t="shared" ca="1" si="73"/>
        <v>#REF!</v>
      </c>
      <c r="BM100" s="109" t="e">
        <f t="shared" ca="1" si="74"/>
        <v>#REF!</v>
      </c>
      <c r="BN100" s="109" t="e">
        <f t="shared" ca="1" si="75"/>
        <v>#REF!</v>
      </c>
      <c r="BO100" s="109" t="e">
        <f t="shared" ca="1" si="76"/>
        <v>#REF!</v>
      </c>
      <c r="BP100" s="109" t="e">
        <f t="shared" ca="1" si="77"/>
        <v>#REF!</v>
      </c>
      <c r="BQ100" s="109" t="e">
        <f t="shared" ca="1" si="78"/>
        <v>#REF!</v>
      </c>
      <c r="BR100" s="109" t="e">
        <f t="shared" ca="1" si="79"/>
        <v>#REF!</v>
      </c>
    </row>
    <row r="101" spans="1:70" ht="12.75" x14ac:dyDescent="0.2">
      <c r="A101" s="82" t="e">
        <f>PS!#REF!</f>
        <v>#REF!</v>
      </c>
      <c r="B101" s="83" t="e">
        <f>PS!#REF!</f>
        <v>#REF!</v>
      </c>
      <c r="C101" s="83" t="e">
        <f>PS!#REF!</f>
        <v>#REF!</v>
      </c>
      <c r="D101" s="83" t="e">
        <f>VLOOKUP(B101,CTV!$A$3:$D$1048576,4,0)</f>
        <v>#REF!</v>
      </c>
      <c r="E101" s="83" t="e">
        <f>VLOOKUP(B101,CTV!$A$3:$G$1048576,7,0)</f>
        <v>#REF!</v>
      </c>
      <c r="F101" s="83" t="e">
        <f>IF(ISNA(VLOOKUP(D101,CTV!$A$3:$H$1048576,8,0)),"",VLOOKUP(D101,CTV!$A$3:$H$1048576,8,0))</f>
        <v>#REF!</v>
      </c>
      <c r="G101" s="83" t="e">
        <f>VLOOKUP(B101,CTV!$A$3:$I$1048576,9,0)</f>
        <v>#REF!</v>
      </c>
      <c r="H101" s="83" t="e">
        <f>VLOOKUP(B101,CTV!$A$3:$J$1048576,10,0)</f>
        <v>#REF!</v>
      </c>
      <c r="I101" s="102" t="e">
        <f>PS!#REF!</f>
        <v>#REF!</v>
      </c>
      <c r="J101" s="83" t="e">
        <f>PS!#REF!</f>
        <v>#REF!</v>
      </c>
      <c r="K101" s="103" t="e">
        <f>PS!#REF!</f>
        <v>#REF!</v>
      </c>
      <c r="L101" s="83" t="e">
        <f t="shared" si="56"/>
        <v>#REF!</v>
      </c>
      <c r="M101" s="120" t="e">
        <f>PS!#REF!</f>
        <v>#REF!</v>
      </c>
      <c r="N101" s="83" t="e">
        <f>PS!#REF!</f>
        <v>#REF!</v>
      </c>
      <c r="O101" s="104" t="e">
        <f>PS!#REF!</f>
        <v>#REF!</v>
      </c>
      <c r="P101" s="104" t="e">
        <f t="shared" si="57"/>
        <v>#REF!</v>
      </c>
      <c r="Q101" s="104">
        <v>0</v>
      </c>
      <c r="R101" s="170" t="e">
        <f t="shared" si="59"/>
        <v>#REF!</v>
      </c>
      <c r="S101" s="130" t="e">
        <f>VLOOKUP(B101,CTV!$A$3:$K$1048576,11,0)</f>
        <v>#REF!</v>
      </c>
      <c r="T101" s="105" t="e">
        <f>IF(VLOOKUP(B101,CTV!$A$3:$E$1048576,5,0)-R101+S101&lt;0,0,VLOOKUP(B101,CTV!$A$3:$E$1048576,5,0)-R101+S101)</f>
        <v>#REF!</v>
      </c>
      <c r="U101" s="105" t="e">
        <f>IF(VLOOKUP(B101,CTV!$A$3:$F$1048576,6,0)-R101+S101&lt;0,0,VLOOKUP(B101,CTV!$A$3:$F$1048576,6,0)-R101+S101)</f>
        <v>#REF!</v>
      </c>
      <c r="V101" s="70" t="e">
        <f t="shared" si="60"/>
        <v>#REF!</v>
      </c>
      <c r="W101" s="70" t="str">
        <f>IFERROR(IF(AND($H101=1,WORKDAY.INTL($I101,NETWORKDAYS.INTL($I101,EDATE(V101,$E102)-1,1,[1]holiday!$A$2:$A$101),1,[1]holiday!$A$2:$A$101)=$K101),"",IF(AND(IFERROR(IF(IF($K101&lt;EDATE(V101,$E101),$K101,EDATE(V101,$E101))=V101,"",IF($K101&lt;EDATE(V101,$E101),$K101,EDATE(V101,$E101))),"")=$K101,$H101=1),"",IFERROR(IF(IF($K101&lt;EDATE(V101,$E101),$K101,EDATE(V101,$E101))=V101,"",IF($K101&lt;EDATE(V101,$E101),$K101,EDATE(V101,$E101))),""))),"")</f>
        <v/>
      </c>
      <c r="X101" s="70" t="str">
        <f>IFERROR(IF(AND($H101=1,WORKDAY.INTL($I101,NETWORKDAYS.INTL($I101,EDATE(W101,$E102)-1,1,[1]holiday!$A$2:$A$101),1,[1]holiday!$A$2:$A$101)=$K101),"",IF(AND(IFERROR(IF(IF($K101&lt;EDATE(W101,$E101),$K101,EDATE(W101,$E101))=W101,"",IF($K101&lt;EDATE(W101,$E101),$K101,EDATE(W101,$E101))),"")=$K101,$H101=1),"",IFERROR(IF(IF($K101&lt;EDATE(W101,$E101),$K101,EDATE(W101,$E101))=W101,"",IF($K101&lt;EDATE(W101,$E101),$K101,EDATE(W101,$E101))),""))),"")</f>
        <v/>
      </c>
      <c r="Y101" s="70" t="str">
        <f>IFERROR(IF(AND($H101=1,WORKDAY.INTL($I101,NETWORKDAYS.INTL($I101,EDATE(X101,$E102)-1,1,[1]holiday!$A$2:$A$101),1,[1]holiday!$A$2:$A$101)=$K101),"",IF(AND(IFERROR(IF(IF($K101&lt;EDATE(X101,$E101),$K101,EDATE(X101,$E101))=X101,"",IF($K101&lt;EDATE(X101,$E101),$K101,EDATE(X101,$E101))),"")=$K101,$H101=1),"",IFERROR(IF(IF($K101&lt;EDATE(X101,$E101),$K101,EDATE(X101,$E101))=X101,"",IF($K101&lt;EDATE(X101,$E101),$K101,EDATE(X101,$E101))),""))),"")</f>
        <v/>
      </c>
      <c r="Z101" s="70" t="str">
        <f>IFERROR(IF(AND($H101=1,WORKDAY.INTL($I101,NETWORKDAYS.INTL($I101,EDATE(Y101,$E102)-1,1,[1]holiday!$A$2:$A$101),1,[1]holiday!$A$2:$A$101)=$K101),"",IF(AND(IFERROR(IF(IF($K101&lt;EDATE(Y101,$E101),$K101,EDATE(Y101,$E101))=Y101,"",IF($K101&lt;EDATE(Y101,$E101),$K101,EDATE(Y101,$E101))),"")=$K101,$H101=1),"",IFERROR(IF(IF($K101&lt;EDATE(Y101,$E101),$K101,EDATE(Y101,$E101))=Y101,"",IF($K101&lt;EDATE(Y101,$E101),$K101,EDATE(Y101,$E101))),""))),"")</f>
        <v/>
      </c>
      <c r="AA101" s="70" t="str">
        <f>IFERROR(IF(AND($H101=1,WORKDAY.INTL($I101,NETWORKDAYS.INTL($I101,EDATE(Z101,$E102)-1,1,[1]holiday!$A$2:$A$101),1,[1]holiday!$A$2:$A$101)=$K101),"",IF(AND(IFERROR(IF(IF($K101&lt;EDATE(Z101,$E101),$K101,EDATE(Z101,$E101))=Z101,"",IF($K101&lt;EDATE(Z101,$E101),$K101,EDATE(Z101,$E101))),"")=$K101,$H101=1),"",IFERROR(IF(IF($K101&lt;EDATE(Z101,$E101),$K101,EDATE(Z101,$E101))=Z101,"",IF($K101&lt;EDATE(Z101,$E101),$K101,EDATE(Z101,$E101))),""))),"")</f>
        <v/>
      </c>
      <c r="AB101" s="70" t="str">
        <f>IFERROR(IF(AND($H101=1,WORKDAY.INTL($I101,NETWORKDAYS.INTL($I101,EDATE(AA101,$E102)-1,1,[1]holiday!$A$2:$A$101),1,[1]holiday!$A$2:$A$101)=$K101),"",IF(AND(IFERROR(IF(IF($K101&lt;EDATE(AA101,$E101),$K101,EDATE(AA101,$E101))=AA101,"",IF($K101&lt;EDATE(AA101,$E101),$K101,EDATE(AA101,$E101))),"")=$K101,$H101=1),"",IFERROR(IF(IF($K101&lt;EDATE(AA101,$E101),$K101,EDATE(AA101,$E101))=AA101,"",IF($K101&lt;EDATE(AA101,$E101),$K101,EDATE(AA101,$E101))),""))),"")</f>
        <v/>
      </c>
      <c r="AC101" s="70" t="str">
        <f>IFERROR(IF(AND($H101=1,WORKDAY.INTL($I101,NETWORKDAYS.INTL($I101,EDATE(AB101,$E102)-1,1,[1]holiday!$A$2:$A$101),1,[1]holiday!$A$2:$A$101)=$K101),"",IF(AND(IFERROR(IF(IF($K101&lt;EDATE(AB101,$E101),$K101,EDATE(AB101,$E101))=AB101,"",IF($K101&lt;EDATE(AB101,$E101),$K101,EDATE(AB101,$E101))),"")=$K101,$H101=1),"",IFERROR(IF(IF($K101&lt;EDATE(AB101,$E101),$K101,EDATE(AB101,$E101))=AB101,"",IF($K101&lt;EDATE(AB101,$E101),$K101,EDATE(AB101,$E101))),""))),"")</f>
        <v/>
      </c>
      <c r="AD101" s="70" t="str">
        <f>IFERROR(IF(AND($H101=1,WORKDAY.INTL($I101,NETWORKDAYS.INTL($I101,EDATE(AC101,$E102)-1,1,[1]holiday!$A$2:$A$101),1,[1]holiday!$A$2:$A$101)=$K101),"",IF(AND(IFERROR(IF(IF($K101&lt;EDATE(AC101,$E101),$K101,EDATE(AC101,$E101))=AC101,"",IF($K101&lt;EDATE(AC101,$E101),$K101,EDATE(AC101,$E101))),"")=$K101,$H101=1),"",IFERROR(IF(IF($K101&lt;EDATE(AC101,$E101),$K101,EDATE(AC101,$E101))=AC101,"",IF($K101&lt;EDATE(AC101,$E101),$K101,EDATE(AC101,$E101))),""))),"")</f>
        <v/>
      </c>
      <c r="AE101" s="70" t="str">
        <f>IFERROR(IF(AND($H101=1,WORKDAY.INTL($I101,NETWORKDAYS.INTL($I101,EDATE(AD101,$E102)-1,1,[1]holiday!$A$2:$A$101),1,[1]holiday!$A$2:$A$101)=$K101),"",IF(AND(IFERROR(IF(IF($K101&lt;EDATE(AD101,$E101),$K101,EDATE(AD101,$E101))=AD101,"",IF($K101&lt;EDATE(AD101,$E101),$K101,EDATE(AD101,$E101))),"")=$K101,$H101=1),"",IFERROR(IF(IF($K101&lt;EDATE(AD101,$E101),$K101,EDATE(AD101,$E101))=AD101,"",IF($K101&lt;EDATE(AD101,$E101),$K101,EDATE(AD101,$E101))),""))),"")</f>
        <v/>
      </c>
      <c r="AF101" s="70" t="str">
        <f>IFERROR(IF(AND($H101=1,WORKDAY.INTL($I101,NETWORKDAYS.INTL($I101,EDATE(AE101,$E102)-1,1,[1]holiday!$A$2:$A$101),1,[1]holiday!$A$2:$A$101)=$K101),"",IF(AND(IFERROR(IF(IF($K101&lt;EDATE(AE101,$E101),$K101,EDATE(AE101,$E101))=AE101,"",IF($K101&lt;EDATE(AE101,$E101),$K101,EDATE(AE101,$E101))),"")=$K101,$H101=1),"",IFERROR(IF(IF($K101&lt;EDATE(AE101,$E101),$K101,EDATE(AE101,$E101))=AE101,"",IF($K101&lt;EDATE(AE101,$E101),$K101,EDATE(AE101,$E101))),""))),"")</f>
        <v/>
      </c>
      <c r="AG101" s="70" t="str">
        <f>IFERROR(IF(AND($H101=1,WORKDAY.INTL($I101,NETWORKDAYS.INTL($I101,EDATE(AF101,$E102)-1,1,[1]holiday!$A$2:$A$101),1,[1]holiday!$A$2:$A$101)=$K101),"",IF(AND(IFERROR(IF(IF($K101&lt;EDATE(AF101,$E101),$K101,EDATE(AF101,$E101))=AF101,"",IF($K101&lt;EDATE(AF101,$E101),$K101,EDATE(AF101,$E101))),"")=$K101,$H101=1),"",IFERROR(IF(IF($K101&lt;EDATE(AF101,$E101),$K101,EDATE(AF101,$E101))=AF101,"",IF($K101&lt;EDATE(AF101,$E101),$K101,EDATE(AF101,$E101))),""))),"")</f>
        <v/>
      </c>
      <c r="AH101" s="70" t="str">
        <f>IFERROR(IF(AND($H101=1,WORKDAY.INTL($I101,NETWORKDAYS.INTL($I101,EDATE(AG101,$E102)-1,1,[1]holiday!$A$2:$A$101),1,[1]holiday!$A$2:$A$101)=$K101),"",IF(AND(IFERROR(IF(IF($K101&lt;EDATE(AG101,$E101),$K101,EDATE(AG101,$E101))=AG101,"",IF($K101&lt;EDATE(AG101,$E101),$K101,EDATE(AG101,$E101))),"")=$K101,$H101=1),"",IFERROR(IF(IF($K101&lt;EDATE(AG101,$E101),$K101,EDATE(AG101,$E101))=AG101,"",IF($K101&lt;EDATE(AG101,$E101),$K101,EDATE(AG101,$E101))),""))),"")</f>
        <v/>
      </c>
      <c r="AI101" s="70"/>
      <c r="AJ101" s="25" t="e">
        <f t="shared" si="82"/>
        <v>#REF!</v>
      </c>
      <c r="AK101" s="25" t="e">
        <f t="shared" si="83"/>
        <v>#REF!</v>
      </c>
      <c r="AL101" s="25" t="e">
        <f t="shared" si="84"/>
        <v>#REF!</v>
      </c>
      <c r="AM101" s="25" t="e">
        <f t="shared" si="85"/>
        <v>#REF!</v>
      </c>
      <c r="AN101" s="25" t="e">
        <f t="shared" si="86"/>
        <v>#REF!</v>
      </c>
      <c r="AO101" s="25" t="e">
        <f t="shared" si="87"/>
        <v>#REF!</v>
      </c>
      <c r="AP101" s="25" t="e">
        <f t="shared" si="88"/>
        <v>#REF!</v>
      </c>
      <c r="AQ101" s="25" t="e">
        <f t="shared" si="89"/>
        <v>#REF!</v>
      </c>
      <c r="AR101" s="25" t="e">
        <f t="shared" si="90"/>
        <v>#REF!</v>
      </c>
      <c r="AS101" s="25" t="e">
        <f t="shared" si="91"/>
        <v>#REF!</v>
      </c>
      <c r="AT101" s="25" t="e">
        <f t="shared" si="92"/>
        <v>#REF!</v>
      </c>
      <c r="AU101" s="25" t="e">
        <f t="shared" si="93"/>
        <v>#REF!</v>
      </c>
      <c r="AV101" s="25" t="e">
        <f t="shared" si="94"/>
        <v>#REF!</v>
      </c>
      <c r="AW101" s="106" t="e">
        <f t="shared" si="61"/>
        <v>#REF!</v>
      </c>
      <c r="AX101" s="107" t="e">
        <f t="shared" ca="1" si="62"/>
        <v>#REF!</v>
      </c>
      <c r="AY101" s="107" t="e">
        <f t="shared" ca="1" si="63"/>
        <v>#REF!</v>
      </c>
      <c r="AZ101" s="108" t="e">
        <f t="shared" ca="1" si="64"/>
        <v>#REF!</v>
      </c>
      <c r="BA101" s="25">
        <f t="shared" ca="1" si="58"/>
        <v>0</v>
      </c>
      <c r="BB101" s="25" t="e">
        <f t="shared" si="95"/>
        <v>#REF!</v>
      </c>
      <c r="BC101" s="25" t="e">
        <f t="shared" ca="1" si="65"/>
        <v>#REF!</v>
      </c>
      <c r="BD101" s="83" t="e">
        <f>PS!#REF!</f>
        <v>#REF!</v>
      </c>
      <c r="BE101" s="78" t="str">
        <f t="shared" ca="1" si="66"/>
        <v>Lần 0</v>
      </c>
      <c r="BF101" s="109" t="e">
        <f t="shared" ca="1" si="67"/>
        <v>#REF!</v>
      </c>
      <c r="BG101" s="109" t="e">
        <f t="shared" ca="1" si="68"/>
        <v>#REF!</v>
      </c>
      <c r="BH101" s="109" t="e">
        <f t="shared" ca="1" si="69"/>
        <v>#REF!</v>
      </c>
      <c r="BI101" s="109" t="e">
        <f t="shared" ca="1" si="70"/>
        <v>#REF!</v>
      </c>
      <c r="BJ101" s="109" t="e">
        <f t="shared" ca="1" si="71"/>
        <v>#REF!</v>
      </c>
      <c r="BK101" s="109" t="e">
        <f t="shared" ca="1" si="72"/>
        <v>#REF!</v>
      </c>
      <c r="BL101" s="109" t="e">
        <f t="shared" ca="1" si="73"/>
        <v>#REF!</v>
      </c>
      <c r="BM101" s="109" t="e">
        <f t="shared" ca="1" si="74"/>
        <v>#REF!</v>
      </c>
      <c r="BN101" s="109" t="e">
        <f t="shared" ca="1" si="75"/>
        <v>#REF!</v>
      </c>
      <c r="BO101" s="109" t="e">
        <f t="shared" ca="1" si="76"/>
        <v>#REF!</v>
      </c>
      <c r="BP101" s="109" t="e">
        <f t="shared" ca="1" si="77"/>
        <v>#REF!</v>
      </c>
      <c r="BQ101" s="109" t="e">
        <f t="shared" ca="1" si="78"/>
        <v>#REF!</v>
      </c>
      <c r="BR101" s="109" t="e">
        <f t="shared" ca="1" si="79"/>
        <v>#REF!</v>
      </c>
    </row>
    <row r="102" spans="1:70" ht="12.75" x14ac:dyDescent="0.2">
      <c r="A102" s="82" t="e">
        <f>PS!#REF!</f>
        <v>#REF!</v>
      </c>
      <c r="B102" s="83" t="e">
        <f>PS!#REF!</f>
        <v>#REF!</v>
      </c>
      <c r="C102" s="83" t="e">
        <f>PS!#REF!</f>
        <v>#REF!</v>
      </c>
      <c r="D102" s="83" t="e">
        <f>VLOOKUP(B102,CTV!$A$3:$D$1048576,4,0)</f>
        <v>#REF!</v>
      </c>
      <c r="E102" s="83" t="e">
        <f>VLOOKUP(B102,CTV!$A$3:$G$1048576,7,0)</f>
        <v>#REF!</v>
      </c>
      <c r="F102" s="83" t="e">
        <f>IF(ISNA(VLOOKUP(D102,CTV!$A$3:$H$1048576,8,0)),"",VLOOKUP(D102,CTV!$A$3:$H$1048576,8,0))</f>
        <v>#REF!</v>
      </c>
      <c r="G102" s="83" t="e">
        <f>VLOOKUP(B102,CTV!$A$3:$I$1048576,9,0)</f>
        <v>#REF!</v>
      </c>
      <c r="H102" s="83" t="e">
        <f>VLOOKUP(B102,CTV!$A$3:$J$1048576,10,0)</f>
        <v>#REF!</v>
      </c>
      <c r="I102" s="102" t="e">
        <f>PS!#REF!</f>
        <v>#REF!</v>
      </c>
      <c r="J102" s="83" t="e">
        <f>PS!#REF!</f>
        <v>#REF!</v>
      </c>
      <c r="K102" s="103" t="e">
        <f>PS!#REF!</f>
        <v>#REF!</v>
      </c>
      <c r="L102" s="83" t="e">
        <f t="shared" si="56"/>
        <v>#REF!</v>
      </c>
      <c r="M102" s="120" t="e">
        <f>PS!#REF!</f>
        <v>#REF!</v>
      </c>
      <c r="N102" s="83" t="e">
        <f>PS!#REF!</f>
        <v>#REF!</v>
      </c>
      <c r="O102" s="104" t="e">
        <f>PS!#REF!</f>
        <v>#REF!</v>
      </c>
      <c r="P102" s="104" t="e">
        <f t="shared" si="57"/>
        <v>#REF!</v>
      </c>
      <c r="Q102" s="104">
        <v>0</v>
      </c>
      <c r="R102" s="170" t="e">
        <f t="shared" si="59"/>
        <v>#REF!</v>
      </c>
      <c r="S102" s="130" t="e">
        <f>VLOOKUP(B102,CTV!$A$3:$K$1048576,11,0)</f>
        <v>#REF!</v>
      </c>
      <c r="T102" s="105" t="e">
        <f>IF(VLOOKUP(B102,CTV!$A$3:$E$1048576,5,0)-R102+S102&lt;0,0,VLOOKUP(B102,CTV!$A$3:$E$1048576,5,0)-R102+S102)</f>
        <v>#REF!</v>
      </c>
      <c r="U102" s="105" t="e">
        <f>IF(VLOOKUP(B102,CTV!$A$3:$F$1048576,6,0)-R102+S102&lt;0,0,VLOOKUP(B102,CTV!$A$3:$F$1048576,6,0)-R102+S102)</f>
        <v>#REF!</v>
      </c>
      <c r="V102" s="70" t="e">
        <f t="shared" si="60"/>
        <v>#REF!</v>
      </c>
      <c r="W102" s="70" t="str">
        <f>IFERROR(IF(AND($H102=1,WORKDAY.INTL($I102,NETWORKDAYS.INTL($I102,EDATE(V102,$E103)-1,1,[1]holiday!$A$2:$A$101),1,[1]holiday!$A$2:$A$101)=$K102),"",IF(AND(IFERROR(IF(IF($K102&lt;EDATE(V102,$E102),$K102,EDATE(V102,$E102))=V102,"",IF($K102&lt;EDATE(V102,$E102),$K102,EDATE(V102,$E102))),"")=$K102,$H102=1),"",IFERROR(IF(IF($K102&lt;EDATE(V102,$E102),$K102,EDATE(V102,$E102))=V102,"",IF($K102&lt;EDATE(V102,$E102),$K102,EDATE(V102,$E102))),""))),"")</f>
        <v/>
      </c>
      <c r="X102" s="70" t="str">
        <f>IFERROR(IF(AND($H102=1,WORKDAY.INTL($I102,NETWORKDAYS.INTL($I102,EDATE(W102,$E103)-1,1,[1]holiday!$A$2:$A$101),1,[1]holiday!$A$2:$A$101)=$K102),"",IF(AND(IFERROR(IF(IF($K102&lt;EDATE(W102,$E102),$K102,EDATE(W102,$E102))=W102,"",IF($K102&lt;EDATE(W102,$E102),$K102,EDATE(W102,$E102))),"")=$K102,$H102=1),"",IFERROR(IF(IF($K102&lt;EDATE(W102,$E102),$K102,EDATE(W102,$E102))=W102,"",IF($K102&lt;EDATE(W102,$E102),$K102,EDATE(W102,$E102))),""))),"")</f>
        <v/>
      </c>
      <c r="Y102" s="70" t="str">
        <f>IFERROR(IF(AND($H102=1,WORKDAY.INTL($I102,NETWORKDAYS.INTL($I102,EDATE(X102,$E103)-1,1,[1]holiday!$A$2:$A$101),1,[1]holiday!$A$2:$A$101)=$K102),"",IF(AND(IFERROR(IF(IF($K102&lt;EDATE(X102,$E102),$K102,EDATE(X102,$E102))=X102,"",IF($K102&lt;EDATE(X102,$E102),$K102,EDATE(X102,$E102))),"")=$K102,$H102=1),"",IFERROR(IF(IF($K102&lt;EDATE(X102,$E102),$K102,EDATE(X102,$E102))=X102,"",IF($K102&lt;EDATE(X102,$E102),$K102,EDATE(X102,$E102))),""))),"")</f>
        <v/>
      </c>
      <c r="Z102" s="70" t="str">
        <f>IFERROR(IF(AND($H102=1,WORKDAY.INTL($I102,NETWORKDAYS.INTL($I102,EDATE(Y102,$E103)-1,1,[1]holiday!$A$2:$A$101),1,[1]holiday!$A$2:$A$101)=$K102),"",IF(AND(IFERROR(IF(IF($K102&lt;EDATE(Y102,$E102),$K102,EDATE(Y102,$E102))=Y102,"",IF($K102&lt;EDATE(Y102,$E102),$K102,EDATE(Y102,$E102))),"")=$K102,$H102=1),"",IFERROR(IF(IF($K102&lt;EDATE(Y102,$E102),$K102,EDATE(Y102,$E102))=Y102,"",IF($K102&lt;EDATE(Y102,$E102),$K102,EDATE(Y102,$E102))),""))),"")</f>
        <v/>
      </c>
      <c r="AA102" s="70" t="str">
        <f>IFERROR(IF(AND($H102=1,WORKDAY.INTL($I102,NETWORKDAYS.INTL($I102,EDATE(Z102,$E103)-1,1,[1]holiday!$A$2:$A$101),1,[1]holiday!$A$2:$A$101)=$K102),"",IF(AND(IFERROR(IF(IF($K102&lt;EDATE(Z102,$E102),$K102,EDATE(Z102,$E102))=Z102,"",IF($K102&lt;EDATE(Z102,$E102),$K102,EDATE(Z102,$E102))),"")=$K102,$H102=1),"",IFERROR(IF(IF($K102&lt;EDATE(Z102,$E102),$K102,EDATE(Z102,$E102))=Z102,"",IF($K102&lt;EDATE(Z102,$E102),$K102,EDATE(Z102,$E102))),""))),"")</f>
        <v/>
      </c>
      <c r="AB102" s="70" t="str">
        <f>IFERROR(IF(AND($H102=1,WORKDAY.INTL($I102,NETWORKDAYS.INTL($I102,EDATE(AA102,$E103)-1,1,[1]holiday!$A$2:$A$101),1,[1]holiday!$A$2:$A$101)=$K102),"",IF(AND(IFERROR(IF(IF($K102&lt;EDATE(AA102,$E102),$K102,EDATE(AA102,$E102))=AA102,"",IF($K102&lt;EDATE(AA102,$E102),$K102,EDATE(AA102,$E102))),"")=$K102,$H102=1),"",IFERROR(IF(IF($K102&lt;EDATE(AA102,$E102),$K102,EDATE(AA102,$E102))=AA102,"",IF($K102&lt;EDATE(AA102,$E102),$K102,EDATE(AA102,$E102))),""))),"")</f>
        <v/>
      </c>
      <c r="AC102" s="70" t="str">
        <f>IFERROR(IF(AND($H102=1,WORKDAY.INTL($I102,NETWORKDAYS.INTL($I102,EDATE(AB102,$E103)-1,1,[1]holiday!$A$2:$A$101),1,[1]holiday!$A$2:$A$101)=$K102),"",IF(AND(IFERROR(IF(IF($K102&lt;EDATE(AB102,$E102),$K102,EDATE(AB102,$E102))=AB102,"",IF($K102&lt;EDATE(AB102,$E102),$K102,EDATE(AB102,$E102))),"")=$K102,$H102=1),"",IFERROR(IF(IF($K102&lt;EDATE(AB102,$E102),$K102,EDATE(AB102,$E102))=AB102,"",IF($K102&lt;EDATE(AB102,$E102),$K102,EDATE(AB102,$E102))),""))),"")</f>
        <v/>
      </c>
      <c r="AD102" s="70" t="str">
        <f>IFERROR(IF(AND($H102=1,WORKDAY.INTL($I102,NETWORKDAYS.INTL($I102,EDATE(AC102,$E103)-1,1,[1]holiday!$A$2:$A$101),1,[1]holiday!$A$2:$A$101)=$K102),"",IF(AND(IFERROR(IF(IF($K102&lt;EDATE(AC102,$E102),$K102,EDATE(AC102,$E102))=AC102,"",IF($K102&lt;EDATE(AC102,$E102),$K102,EDATE(AC102,$E102))),"")=$K102,$H102=1),"",IFERROR(IF(IF($K102&lt;EDATE(AC102,$E102),$K102,EDATE(AC102,$E102))=AC102,"",IF($K102&lt;EDATE(AC102,$E102),$K102,EDATE(AC102,$E102))),""))),"")</f>
        <v/>
      </c>
      <c r="AE102" s="70" t="str">
        <f>IFERROR(IF(AND($H102=1,WORKDAY.INTL($I102,NETWORKDAYS.INTL($I102,EDATE(AD102,$E103)-1,1,[1]holiday!$A$2:$A$101),1,[1]holiday!$A$2:$A$101)=$K102),"",IF(AND(IFERROR(IF(IF($K102&lt;EDATE(AD102,$E102),$K102,EDATE(AD102,$E102))=AD102,"",IF($K102&lt;EDATE(AD102,$E102),$K102,EDATE(AD102,$E102))),"")=$K102,$H102=1),"",IFERROR(IF(IF($K102&lt;EDATE(AD102,$E102),$K102,EDATE(AD102,$E102))=AD102,"",IF($K102&lt;EDATE(AD102,$E102),$K102,EDATE(AD102,$E102))),""))),"")</f>
        <v/>
      </c>
      <c r="AF102" s="70" t="str">
        <f>IFERROR(IF(AND($H102=1,WORKDAY.INTL($I102,NETWORKDAYS.INTL($I102,EDATE(AE102,$E103)-1,1,[1]holiday!$A$2:$A$101),1,[1]holiday!$A$2:$A$101)=$K102),"",IF(AND(IFERROR(IF(IF($K102&lt;EDATE(AE102,$E102),$K102,EDATE(AE102,$E102))=AE102,"",IF($K102&lt;EDATE(AE102,$E102),$K102,EDATE(AE102,$E102))),"")=$K102,$H102=1),"",IFERROR(IF(IF($K102&lt;EDATE(AE102,$E102),$K102,EDATE(AE102,$E102))=AE102,"",IF($K102&lt;EDATE(AE102,$E102),$K102,EDATE(AE102,$E102))),""))),"")</f>
        <v/>
      </c>
      <c r="AG102" s="70" t="str">
        <f>IFERROR(IF(AND($H102=1,WORKDAY.INTL($I102,NETWORKDAYS.INTL($I102,EDATE(AF102,$E103)-1,1,[1]holiday!$A$2:$A$101),1,[1]holiday!$A$2:$A$101)=$K102),"",IF(AND(IFERROR(IF(IF($K102&lt;EDATE(AF102,$E102),$K102,EDATE(AF102,$E102))=AF102,"",IF($K102&lt;EDATE(AF102,$E102),$K102,EDATE(AF102,$E102))),"")=$K102,$H102=1),"",IFERROR(IF(IF($K102&lt;EDATE(AF102,$E102),$K102,EDATE(AF102,$E102))=AF102,"",IF($K102&lt;EDATE(AF102,$E102),$K102,EDATE(AF102,$E102))),""))),"")</f>
        <v/>
      </c>
      <c r="AH102" s="70" t="str">
        <f>IFERROR(IF(AND($H102=1,WORKDAY.INTL($I102,NETWORKDAYS.INTL($I102,EDATE(AG102,$E103)-1,1,[1]holiday!$A$2:$A$101),1,[1]holiday!$A$2:$A$101)=$K102),"",IF(AND(IFERROR(IF(IF($K102&lt;EDATE(AG102,$E102),$K102,EDATE(AG102,$E102))=AG102,"",IF($K102&lt;EDATE(AG102,$E102),$K102,EDATE(AG102,$E102))),"")=$K102,$H102=1),"",IFERROR(IF(IF($K102&lt;EDATE(AG102,$E102),$K102,EDATE(AG102,$E102))=AG102,"",IF($K102&lt;EDATE(AG102,$E102),$K102,EDATE(AG102,$E102))),""))),"")</f>
        <v/>
      </c>
      <c r="AI102" s="70"/>
      <c r="AJ102" s="25" t="e">
        <f t="shared" si="82"/>
        <v>#REF!</v>
      </c>
      <c r="AK102" s="25" t="e">
        <f t="shared" si="83"/>
        <v>#REF!</v>
      </c>
      <c r="AL102" s="25" t="e">
        <f t="shared" si="84"/>
        <v>#REF!</v>
      </c>
      <c r="AM102" s="25" t="e">
        <f t="shared" si="85"/>
        <v>#REF!</v>
      </c>
      <c r="AN102" s="25" t="e">
        <f t="shared" si="86"/>
        <v>#REF!</v>
      </c>
      <c r="AO102" s="25" t="e">
        <f t="shared" si="87"/>
        <v>#REF!</v>
      </c>
      <c r="AP102" s="25" t="e">
        <f t="shared" si="88"/>
        <v>#REF!</v>
      </c>
      <c r="AQ102" s="25" t="e">
        <f t="shared" si="89"/>
        <v>#REF!</v>
      </c>
      <c r="AR102" s="25" t="e">
        <f t="shared" si="90"/>
        <v>#REF!</v>
      </c>
      <c r="AS102" s="25" t="e">
        <f t="shared" si="91"/>
        <v>#REF!</v>
      </c>
      <c r="AT102" s="25" t="e">
        <f t="shared" si="92"/>
        <v>#REF!</v>
      </c>
      <c r="AU102" s="25" t="e">
        <f t="shared" si="93"/>
        <v>#REF!</v>
      </c>
      <c r="AV102" s="25" t="e">
        <f t="shared" si="94"/>
        <v>#REF!</v>
      </c>
      <c r="AW102" s="106" t="e">
        <f t="shared" si="61"/>
        <v>#REF!</v>
      </c>
      <c r="AX102" s="107" t="e">
        <f t="shared" ca="1" si="62"/>
        <v>#REF!</v>
      </c>
      <c r="AY102" s="107" t="e">
        <f t="shared" ca="1" si="63"/>
        <v>#REF!</v>
      </c>
      <c r="AZ102" s="108" t="e">
        <f t="shared" ca="1" si="64"/>
        <v>#REF!</v>
      </c>
      <c r="BA102" s="25">
        <f t="shared" ca="1" si="58"/>
        <v>0</v>
      </c>
      <c r="BB102" s="25" t="e">
        <f t="shared" si="95"/>
        <v>#REF!</v>
      </c>
      <c r="BC102" s="25" t="e">
        <f t="shared" ca="1" si="65"/>
        <v>#REF!</v>
      </c>
      <c r="BD102" s="83" t="e">
        <f>PS!#REF!</f>
        <v>#REF!</v>
      </c>
      <c r="BE102" s="78" t="str">
        <f t="shared" ca="1" si="66"/>
        <v>Lần 0</v>
      </c>
      <c r="BF102" s="109" t="e">
        <f t="shared" ca="1" si="67"/>
        <v>#REF!</v>
      </c>
      <c r="BG102" s="109" t="e">
        <f t="shared" ca="1" si="68"/>
        <v>#REF!</v>
      </c>
      <c r="BH102" s="109" t="e">
        <f t="shared" ca="1" si="69"/>
        <v>#REF!</v>
      </c>
      <c r="BI102" s="109" t="e">
        <f t="shared" ca="1" si="70"/>
        <v>#REF!</v>
      </c>
      <c r="BJ102" s="109" t="e">
        <f t="shared" ca="1" si="71"/>
        <v>#REF!</v>
      </c>
      <c r="BK102" s="109" t="e">
        <f t="shared" ca="1" si="72"/>
        <v>#REF!</v>
      </c>
      <c r="BL102" s="109" t="e">
        <f t="shared" ca="1" si="73"/>
        <v>#REF!</v>
      </c>
      <c r="BM102" s="109" t="e">
        <f t="shared" ca="1" si="74"/>
        <v>#REF!</v>
      </c>
      <c r="BN102" s="109" t="e">
        <f t="shared" ca="1" si="75"/>
        <v>#REF!</v>
      </c>
      <c r="BO102" s="109" t="e">
        <f t="shared" ca="1" si="76"/>
        <v>#REF!</v>
      </c>
      <c r="BP102" s="109" t="e">
        <f t="shared" ca="1" si="77"/>
        <v>#REF!</v>
      </c>
      <c r="BQ102" s="109" t="e">
        <f t="shared" ca="1" si="78"/>
        <v>#REF!</v>
      </c>
      <c r="BR102" s="109" t="e">
        <f t="shared" ca="1" si="79"/>
        <v>#REF!</v>
      </c>
    </row>
    <row r="103" spans="1:70" ht="12.75" x14ac:dyDescent="0.2">
      <c r="A103" s="82" t="e">
        <f>PS!#REF!</f>
        <v>#REF!</v>
      </c>
      <c r="B103" s="83" t="e">
        <f>PS!#REF!</f>
        <v>#REF!</v>
      </c>
      <c r="C103" s="83" t="e">
        <f>PS!#REF!</f>
        <v>#REF!</v>
      </c>
      <c r="D103" s="83" t="e">
        <f>VLOOKUP(B103,CTV!$A$3:$D$1048576,4,0)</f>
        <v>#REF!</v>
      </c>
      <c r="E103" s="83" t="e">
        <f>VLOOKUP(B103,CTV!$A$3:$G$1048576,7,0)</f>
        <v>#REF!</v>
      </c>
      <c r="F103" s="83" t="e">
        <f>IF(ISNA(VLOOKUP(D103,CTV!$A$3:$H$1048576,8,0)),"",VLOOKUP(D103,CTV!$A$3:$H$1048576,8,0))</f>
        <v>#REF!</v>
      </c>
      <c r="G103" s="83" t="e">
        <f>VLOOKUP(B103,CTV!$A$3:$I$1048576,9,0)</f>
        <v>#REF!</v>
      </c>
      <c r="H103" s="83" t="e">
        <f>VLOOKUP(B103,CTV!$A$3:$J$1048576,10,0)</f>
        <v>#REF!</v>
      </c>
      <c r="I103" s="102" t="e">
        <f>PS!#REF!</f>
        <v>#REF!</v>
      </c>
      <c r="J103" s="83" t="e">
        <f>PS!#REF!</f>
        <v>#REF!</v>
      </c>
      <c r="K103" s="103" t="e">
        <f>PS!#REF!</f>
        <v>#REF!</v>
      </c>
      <c r="L103" s="83" t="e">
        <f t="shared" si="56"/>
        <v>#REF!</v>
      </c>
      <c r="M103" s="120" t="e">
        <f>PS!#REF!</f>
        <v>#REF!</v>
      </c>
      <c r="N103" s="83" t="e">
        <f>PS!#REF!</f>
        <v>#REF!</v>
      </c>
      <c r="O103" s="104" t="e">
        <f>PS!#REF!</f>
        <v>#REF!</v>
      </c>
      <c r="P103" s="104" t="e">
        <f t="shared" si="57"/>
        <v>#REF!</v>
      </c>
      <c r="Q103" s="104">
        <v>0</v>
      </c>
      <c r="R103" s="170" t="e">
        <f t="shared" si="59"/>
        <v>#REF!</v>
      </c>
      <c r="S103" s="130" t="e">
        <f>VLOOKUP(B103,CTV!$A$3:$K$1048576,11,0)</f>
        <v>#REF!</v>
      </c>
      <c r="T103" s="105" t="e">
        <f>IF(VLOOKUP(B103,CTV!$A$3:$E$1048576,5,0)-R103+S103&lt;0,0,VLOOKUP(B103,CTV!$A$3:$E$1048576,5,0)-R103+S103)</f>
        <v>#REF!</v>
      </c>
      <c r="U103" s="105" t="e">
        <f>IF(VLOOKUP(B103,CTV!$A$3:$F$1048576,6,0)-R103+S103&lt;0,0,VLOOKUP(B103,CTV!$A$3:$F$1048576,6,0)-R103+S103)</f>
        <v>#REF!</v>
      </c>
      <c r="V103" s="70" t="e">
        <f t="shared" si="60"/>
        <v>#REF!</v>
      </c>
      <c r="W103" s="70" t="str">
        <f>IFERROR(IF(AND($H103=1,WORKDAY.INTL($I103,NETWORKDAYS.INTL($I103,EDATE(V103,$E104)-1,1,[1]holiday!$A$2:$A$101),1,[1]holiday!$A$2:$A$101)=$K103),"",IF(AND(IFERROR(IF(IF($K103&lt;EDATE(V103,$E103),$K103,EDATE(V103,$E103))=V103,"",IF($K103&lt;EDATE(V103,$E103),$K103,EDATE(V103,$E103))),"")=$K103,$H103=1),"",IFERROR(IF(IF($K103&lt;EDATE(V103,$E103),$K103,EDATE(V103,$E103))=V103,"",IF($K103&lt;EDATE(V103,$E103),$K103,EDATE(V103,$E103))),""))),"")</f>
        <v/>
      </c>
      <c r="X103" s="70" t="str">
        <f>IFERROR(IF(AND($H103=1,WORKDAY.INTL($I103,NETWORKDAYS.INTL($I103,EDATE(W103,$E104)-1,1,[1]holiday!$A$2:$A$101),1,[1]holiday!$A$2:$A$101)=$K103),"",IF(AND(IFERROR(IF(IF($K103&lt;EDATE(W103,$E103),$K103,EDATE(W103,$E103))=W103,"",IF($K103&lt;EDATE(W103,$E103),$K103,EDATE(W103,$E103))),"")=$K103,$H103=1),"",IFERROR(IF(IF($K103&lt;EDATE(W103,$E103),$K103,EDATE(W103,$E103))=W103,"",IF($K103&lt;EDATE(W103,$E103),$K103,EDATE(W103,$E103))),""))),"")</f>
        <v/>
      </c>
      <c r="Y103" s="70" t="str">
        <f>IFERROR(IF(AND($H103=1,WORKDAY.INTL($I103,NETWORKDAYS.INTL($I103,EDATE(X103,$E104)-1,1,[1]holiday!$A$2:$A$101),1,[1]holiday!$A$2:$A$101)=$K103),"",IF(AND(IFERROR(IF(IF($K103&lt;EDATE(X103,$E103),$K103,EDATE(X103,$E103))=X103,"",IF($K103&lt;EDATE(X103,$E103),$K103,EDATE(X103,$E103))),"")=$K103,$H103=1),"",IFERROR(IF(IF($K103&lt;EDATE(X103,$E103),$K103,EDATE(X103,$E103))=X103,"",IF($K103&lt;EDATE(X103,$E103),$K103,EDATE(X103,$E103))),""))),"")</f>
        <v/>
      </c>
      <c r="Z103" s="70" t="str">
        <f>IFERROR(IF(AND($H103=1,WORKDAY.INTL($I103,NETWORKDAYS.INTL($I103,EDATE(Y103,$E104)-1,1,[1]holiday!$A$2:$A$101),1,[1]holiday!$A$2:$A$101)=$K103),"",IF(AND(IFERROR(IF(IF($K103&lt;EDATE(Y103,$E103),$K103,EDATE(Y103,$E103))=Y103,"",IF($K103&lt;EDATE(Y103,$E103),$K103,EDATE(Y103,$E103))),"")=$K103,$H103=1),"",IFERROR(IF(IF($K103&lt;EDATE(Y103,$E103),$K103,EDATE(Y103,$E103))=Y103,"",IF($K103&lt;EDATE(Y103,$E103),$K103,EDATE(Y103,$E103))),""))),"")</f>
        <v/>
      </c>
      <c r="AA103" s="70" t="str">
        <f>IFERROR(IF(AND($H103=1,WORKDAY.INTL($I103,NETWORKDAYS.INTL($I103,EDATE(Z103,$E104)-1,1,[1]holiday!$A$2:$A$101),1,[1]holiday!$A$2:$A$101)=$K103),"",IF(AND(IFERROR(IF(IF($K103&lt;EDATE(Z103,$E103),$K103,EDATE(Z103,$E103))=Z103,"",IF($K103&lt;EDATE(Z103,$E103),$K103,EDATE(Z103,$E103))),"")=$K103,$H103=1),"",IFERROR(IF(IF($K103&lt;EDATE(Z103,$E103),$K103,EDATE(Z103,$E103))=Z103,"",IF($K103&lt;EDATE(Z103,$E103),$K103,EDATE(Z103,$E103))),""))),"")</f>
        <v/>
      </c>
      <c r="AB103" s="70" t="str">
        <f>IFERROR(IF(AND($H103=1,WORKDAY.INTL($I103,NETWORKDAYS.INTL($I103,EDATE(AA103,$E104)-1,1,[1]holiday!$A$2:$A$101),1,[1]holiday!$A$2:$A$101)=$K103),"",IF(AND(IFERROR(IF(IF($K103&lt;EDATE(AA103,$E103),$K103,EDATE(AA103,$E103))=AA103,"",IF($K103&lt;EDATE(AA103,$E103),$K103,EDATE(AA103,$E103))),"")=$K103,$H103=1),"",IFERROR(IF(IF($K103&lt;EDATE(AA103,$E103),$K103,EDATE(AA103,$E103))=AA103,"",IF($K103&lt;EDATE(AA103,$E103),$K103,EDATE(AA103,$E103))),""))),"")</f>
        <v/>
      </c>
      <c r="AC103" s="70" t="str">
        <f>IFERROR(IF(AND($H103=1,WORKDAY.INTL($I103,NETWORKDAYS.INTL($I103,EDATE(AB103,$E104)-1,1,[1]holiday!$A$2:$A$101),1,[1]holiday!$A$2:$A$101)=$K103),"",IF(AND(IFERROR(IF(IF($K103&lt;EDATE(AB103,$E103),$K103,EDATE(AB103,$E103))=AB103,"",IF($K103&lt;EDATE(AB103,$E103),$K103,EDATE(AB103,$E103))),"")=$K103,$H103=1),"",IFERROR(IF(IF($K103&lt;EDATE(AB103,$E103),$K103,EDATE(AB103,$E103))=AB103,"",IF($K103&lt;EDATE(AB103,$E103),$K103,EDATE(AB103,$E103))),""))),"")</f>
        <v/>
      </c>
      <c r="AD103" s="70" t="str">
        <f>IFERROR(IF(AND($H103=1,WORKDAY.INTL($I103,NETWORKDAYS.INTL($I103,EDATE(AC103,$E104)-1,1,[1]holiday!$A$2:$A$101),1,[1]holiday!$A$2:$A$101)=$K103),"",IF(AND(IFERROR(IF(IF($K103&lt;EDATE(AC103,$E103),$K103,EDATE(AC103,$E103))=AC103,"",IF($K103&lt;EDATE(AC103,$E103),$K103,EDATE(AC103,$E103))),"")=$K103,$H103=1),"",IFERROR(IF(IF($K103&lt;EDATE(AC103,$E103),$K103,EDATE(AC103,$E103))=AC103,"",IF($K103&lt;EDATE(AC103,$E103),$K103,EDATE(AC103,$E103))),""))),"")</f>
        <v/>
      </c>
      <c r="AE103" s="70" t="str">
        <f>IFERROR(IF(AND($H103=1,WORKDAY.INTL($I103,NETWORKDAYS.INTL($I103,EDATE(AD103,$E104)-1,1,[1]holiday!$A$2:$A$101),1,[1]holiday!$A$2:$A$101)=$K103),"",IF(AND(IFERROR(IF(IF($K103&lt;EDATE(AD103,$E103),$K103,EDATE(AD103,$E103))=AD103,"",IF($K103&lt;EDATE(AD103,$E103),$K103,EDATE(AD103,$E103))),"")=$K103,$H103=1),"",IFERROR(IF(IF($K103&lt;EDATE(AD103,$E103),$K103,EDATE(AD103,$E103))=AD103,"",IF($K103&lt;EDATE(AD103,$E103),$K103,EDATE(AD103,$E103))),""))),"")</f>
        <v/>
      </c>
      <c r="AF103" s="70" t="str">
        <f>IFERROR(IF(AND($H103=1,WORKDAY.INTL($I103,NETWORKDAYS.INTL($I103,EDATE(AE103,$E104)-1,1,[1]holiday!$A$2:$A$101),1,[1]holiday!$A$2:$A$101)=$K103),"",IF(AND(IFERROR(IF(IF($K103&lt;EDATE(AE103,$E103),$K103,EDATE(AE103,$E103))=AE103,"",IF($K103&lt;EDATE(AE103,$E103),$K103,EDATE(AE103,$E103))),"")=$K103,$H103=1),"",IFERROR(IF(IF($K103&lt;EDATE(AE103,$E103),$K103,EDATE(AE103,$E103))=AE103,"",IF($K103&lt;EDATE(AE103,$E103),$K103,EDATE(AE103,$E103))),""))),"")</f>
        <v/>
      </c>
      <c r="AG103" s="70" t="str">
        <f>IFERROR(IF(AND($H103=1,WORKDAY.INTL($I103,NETWORKDAYS.INTL($I103,EDATE(AF103,$E104)-1,1,[1]holiday!$A$2:$A$101),1,[1]holiday!$A$2:$A$101)=$K103),"",IF(AND(IFERROR(IF(IF($K103&lt;EDATE(AF103,$E103),$K103,EDATE(AF103,$E103))=AF103,"",IF($K103&lt;EDATE(AF103,$E103),$K103,EDATE(AF103,$E103))),"")=$K103,$H103=1),"",IFERROR(IF(IF($K103&lt;EDATE(AF103,$E103),$K103,EDATE(AF103,$E103))=AF103,"",IF($K103&lt;EDATE(AF103,$E103),$K103,EDATE(AF103,$E103))),""))),"")</f>
        <v/>
      </c>
      <c r="AH103" s="70" t="str">
        <f>IFERROR(IF(AND($H103=1,WORKDAY.INTL($I103,NETWORKDAYS.INTL($I103,EDATE(AG103,$E104)-1,1,[1]holiday!$A$2:$A$101),1,[1]holiday!$A$2:$A$101)=$K103),"",IF(AND(IFERROR(IF(IF($K103&lt;EDATE(AG103,$E103),$K103,EDATE(AG103,$E103))=AG103,"",IF($K103&lt;EDATE(AG103,$E103),$K103,EDATE(AG103,$E103))),"")=$K103,$H103=1),"",IFERROR(IF(IF($K103&lt;EDATE(AG103,$E103),$K103,EDATE(AG103,$E103))=AG103,"",IF($K103&lt;EDATE(AG103,$E103),$K103,EDATE(AG103,$E103))),""))),"")</f>
        <v/>
      </c>
      <c r="AI103" s="70"/>
      <c r="AJ103" s="25" t="e">
        <f t="shared" si="82"/>
        <v>#REF!</v>
      </c>
      <c r="AK103" s="25" t="e">
        <f t="shared" si="83"/>
        <v>#REF!</v>
      </c>
      <c r="AL103" s="25" t="e">
        <f t="shared" si="84"/>
        <v>#REF!</v>
      </c>
      <c r="AM103" s="25" t="e">
        <f t="shared" si="85"/>
        <v>#REF!</v>
      </c>
      <c r="AN103" s="25" t="e">
        <f t="shared" si="86"/>
        <v>#REF!</v>
      </c>
      <c r="AO103" s="25" t="e">
        <f t="shared" si="87"/>
        <v>#REF!</v>
      </c>
      <c r="AP103" s="25" t="e">
        <f t="shared" si="88"/>
        <v>#REF!</v>
      </c>
      <c r="AQ103" s="25" t="e">
        <f t="shared" si="89"/>
        <v>#REF!</v>
      </c>
      <c r="AR103" s="25" t="e">
        <f t="shared" si="90"/>
        <v>#REF!</v>
      </c>
      <c r="AS103" s="25" t="e">
        <f t="shared" si="91"/>
        <v>#REF!</v>
      </c>
      <c r="AT103" s="25" t="e">
        <f t="shared" si="92"/>
        <v>#REF!</v>
      </c>
      <c r="AU103" s="25" t="e">
        <f t="shared" si="93"/>
        <v>#REF!</v>
      </c>
      <c r="AV103" s="25" t="e">
        <f t="shared" si="94"/>
        <v>#REF!</v>
      </c>
      <c r="AW103" s="106" t="e">
        <f t="shared" si="61"/>
        <v>#REF!</v>
      </c>
      <c r="AX103" s="107" t="e">
        <f t="shared" ca="1" si="62"/>
        <v>#REF!</v>
      </c>
      <c r="AY103" s="107" t="e">
        <f t="shared" ca="1" si="63"/>
        <v>#REF!</v>
      </c>
      <c r="AZ103" s="108" t="e">
        <f t="shared" ca="1" si="64"/>
        <v>#REF!</v>
      </c>
      <c r="BA103" s="25">
        <f t="shared" ca="1" si="58"/>
        <v>0</v>
      </c>
      <c r="BB103" s="25" t="e">
        <f t="shared" si="95"/>
        <v>#REF!</v>
      </c>
      <c r="BC103" s="25" t="e">
        <f t="shared" ca="1" si="65"/>
        <v>#REF!</v>
      </c>
      <c r="BD103" s="83" t="e">
        <f>PS!#REF!</f>
        <v>#REF!</v>
      </c>
      <c r="BE103" s="78" t="str">
        <f t="shared" ca="1" si="66"/>
        <v>Lần 0</v>
      </c>
      <c r="BF103" s="109" t="e">
        <f t="shared" ca="1" si="67"/>
        <v>#REF!</v>
      </c>
      <c r="BG103" s="109" t="e">
        <f t="shared" ca="1" si="68"/>
        <v>#REF!</v>
      </c>
      <c r="BH103" s="109" t="e">
        <f t="shared" ca="1" si="69"/>
        <v>#REF!</v>
      </c>
      <c r="BI103" s="109" t="e">
        <f t="shared" ca="1" si="70"/>
        <v>#REF!</v>
      </c>
      <c r="BJ103" s="109" t="e">
        <f t="shared" ca="1" si="71"/>
        <v>#REF!</v>
      </c>
      <c r="BK103" s="109" t="e">
        <f t="shared" ca="1" si="72"/>
        <v>#REF!</v>
      </c>
      <c r="BL103" s="109" t="e">
        <f t="shared" ca="1" si="73"/>
        <v>#REF!</v>
      </c>
      <c r="BM103" s="109" t="e">
        <f t="shared" ca="1" si="74"/>
        <v>#REF!</v>
      </c>
      <c r="BN103" s="109" t="e">
        <f t="shared" ca="1" si="75"/>
        <v>#REF!</v>
      </c>
      <c r="BO103" s="109" t="e">
        <f t="shared" ca="1" si="76"/>
        <v>#REF!</v>
      </c>
      <c r="BP103" s="109" t="e">
        <f t="shared" ca="1" si="77"/>
        <v>#REF!</v>
      </c>
      <c r="BQ103" s="109" t="e">
        <f t="shared" ca="1" si="78"/>
        <v>#REF!</v>
      </c>
      <c r="BR103" s="109" t="e">
        <f t="shared" ca="1" si="79"/>
        <v>#REF!</v>
      </c>
    </row>
    <row r="104" spans="1:70" ht="12.75" x14ac:dyDescent="0.2">
      <c r="A104" s="82" t="e">
        <f>PS!#REF!</f>
        <v>#REF!</v>
      </c>
      <c r="B104" s="83" t="e">
        <f>PS!#REF!</f>
        <v>#REF!</v>
      </c>
      <c r="C104" s="83" t="e">
        <f>PS!#REF!</f>
        <v>#REF!</v>
      </c>
      <c r="D104" s="83" t="e">
        <f>VLOOKUP(B104,CTV!$A$3:$D$1048576,4,0)</f>
        <v>#REF!</v>
      </c>
      <c r="E104" s="83" t="e">
        <f>VLOOKUP(B104,CTV!$A$3:$G$1048576,7,0)</f>
        <v>#REF!</v>
      </c>
      <c r="F104" s="83" t="e">
        <f>IF(ISNA(VLOOKUP(D104,CTV!$A$3:$H$1048576,8,0)),"",VLOOKUP(D104,CTV!$A$3:$H$1048576,8,0))</f>
        <v>#REF!</v>
      </c>
      <c r="G104" s="83" t="e">
        <f>VLOOKUP(B104,CTV!$A$3:$I$1048576,9,0)</f>
        <v>#REF!</v>
      </c>
      <c r="H104" s="83" t="e">
        <f>VLOOKUP(B104,CTV!$A$3:$J$1048576,10,0)</f>
        <v>#REF!</v>
      </c>
      <c r="I104" s="102" t="e">
        <f>PS!#REF!</f>
        <v>#REF!</v>
      </c>
      <c r="J104" s="83" t="e">
        <f>PS!#REF!</f>
        <v>#REF!</v>
      </c>
      <c r="K104" s="103" t="e">
        <f>PS!#REF!</f>
        <v>#REF!</v>
      </c>
      <c r="L104" s="83" t="e">
        <f t="shared" si="56"/>
        <v>#REF!</v>
      </c>
      <c r="M104" s="120" t="e">
        <f>PS!#REF!</f>
        <v>#REF!</v>
      </c>
      <c r="N104" s="83" t="e">
        <f>PS!#REF!</f>
        <v>#REF!</v>
      </c>
      <c r="O104" s="104" t="e">
        <f>PS!#REF!</f>
        <v>#REF!</v>
      </c>
      <c r="P104" s="104" t="e">
        <f t="shared" si="57"/>
        <v>#REF!</v>
      </c>
      <c r="Q104" s="104">
        <v>0</v>
      </c>
      <c r="R104" s="170" t="e">
        <f t="shared" si="59"/>
        <v>#REF!</v>
      </c>
      <c r="S104" s="130" t="e">
        <f>VLOOKUP(B104,CTV!$A$3:$K$1048576,11,0)</f>
        <v>#REF!</v>
      </c>
      <c r="T104" s="105" t="e">
        <f>IF(VLOOKUP(B104,CTV!$A$3:$E$1048576,5,0)-R104+S104&lt;0,0,VLOOKUP(B104,CTV!$A$3:$E$1048576,5,0)-R104+S104)</f>
        <v>#REF!</v>
      </c>
      <c r="U104" s="105" t="e">
        <f>IF(VLOOKUP(B104,CTV!$A$3:$F$1048576,6,0)-R104+S104&lt;0,0,VLOOKUP(B104,CTV!$A$3:$F$1048576,6,0)-R104+S104)</f>
        <v>#REF!</v>
      </c>
      <c r="V104" s="70" t="e">
        <f t="shared" si="60"/>
        <v>#REF!</v>
      </c>
      <c r="W104" s="70" t="str">
        <f>IFERROR(IF(AND($H104=1,WORKDAY.INTL($I104,NETWORKDAYS.INTL($I104,EDATE(V104,$E105)-1,1,[1]holiday!$A$2:$A$101),1,[1]holiday!$A$2:$A$101)=$K104),"",IF(AND(IFERROR(IF(IF($K104&lt;EDATE(V104,$E104),$K104,EDATE(V104,$E104))=V104,"",IF($K104&lt;EDATE(V104,$E104),$K104,EDATE(V104,$E104))),"")=$K104,$H104=1),"",IFERROR(IF(IF($K104&lt;EDATE(V104,$E104),$K104,EDATE(V104,$E104))=V104,"",IF($K104&lt;EDATE(V104,$E104),$K104,EDATE(V104,$E104))),""))),"")</f>
        <v/>
      </c>
      <c r="X104" s="70" t="str">
        <f>IFERROR(IF(AND($H104=1,WORKDAY.INTL($I104,NETWORKDAYS.INTL($I104,EDATE(W104,$E105)-1,1,[1]holiday!$A$2:$A$101),1,[1]holiday!$A$2:$A$101)=$K104),"",IF(AND(IFERROR(IF(IF($K104&lt;EDATE(W104,$E104),$K104,EDATE(W104,$E104))=W104,"",IF($K104&lt;EDATE(W104,$E104),$K104,EDATE(W104,$E104))),"")=$K104,$H104=1),"",IFERROR(IF(IF($K104&lt;EDATE(W104,$E104),$K104,EDATE(W104,$E104))=W104,"",IF($K104&lt;EDATE(W104,$E104),$K104,EDATE(W104,$E104))),""))),"")</f>
        <v/>
      </c>
      <c r="Y104" s="70" t="str">
        <f>IFERROR(IF(AND($H104=1,WORKDAY.INTL($I104,NETWORKDAYS.INTL($I104,EDATE(X104,$E105)-1,1,[1]holiday!$A$2:$A$101),1,[1]holiday!$A$2:$A$101)=$K104),"",IF(AND(IFERROR(IF(IF($K104&lt;EDATE(X104,$E104),$K104,EDATE(X104,$E104))=X104,"",IF($K104&lt;EDATE(X104,$E104),$K104,EDATE(X104,$E104))),"")=$K104,$H104=1),"",IFERROR(IF(IF($K104&lt;EDATE(X104,$E104),$K104,EDATE(X104,$E104))=X104,"",IF($K104&lt;EDATE(X104,$E104),$K104,EDATE(X104,$E104))),""))),"")</f>
        <v/>
      </c>
      <c r="Z104" s="70" t="str">
        <f>IFERROR(IF(AND($H104=1,WORKDAY.INTL($I104,NETWORKDAYS.INTL($I104,EDATE(Y104,$E105)-1,1,[1]holiday!$A$2:$A$101),1,[1]holiday!$A$2:$A$101)=$K104),"",IF(AND(IFERROR(IF(IF($K104&lt;EDATE(Y104,$E104),$K104,EDATE(Y104,$E104))=Y104,"",IF($K104&lt;EDATE(Y104,$E104),$K104,EDATE(Y104,$E104))),"")=$K104,$H104=1),"",IFERROR(IF(IF($K104&lt;EDATE(Y104,$E104),$K104,EDATE(Y104,$E104))=Y104,"",IF($K104&lt;EDATE(Y104,$E104),$K104,EDATE(Y104,$E104))),""))),"")</f>
        <v/>
      </c>
      <c r="AA104" s="70" t="str">
        <f>IFERROR(IF(AND($H104=1,WORKDAY.INTL($I104,NETWORKDAYS.INTL($I104,EDATE(Z104,$E105)-1,1,[1]holiday!$A$2:$A$101),1,[1]holiday!$A$2:$A$101)=$K104),"",IF(AND(IFERROR(IF(IF($K104&lt;EDATE(Z104,$E104),$K104,EDATE(Z104,$E104))=Z104,"",IF($K104&lt;EDATE(Z104,$E104),$K104,EDATE(Z104,$E104))),"")=$K104,$H104=1),"",IFERROR(IF(IF($K104&lt;EDATE(Z104,$E104),$K104,EDATE(Z104,$E104))=Z104,"",IF($K104&lt;EDATE(Z104,$E104),$K104,EDATE(Z104,$E104))),""))),"")</f>
        <v/>
      </c>
      <c r="AB104" s="70" t="str">
        <f>IFERROR(IF(AND($H104=1,WORKDAY.INTL($I104,NETWORKDAYS.INTL($I104,EDATE(AA104,$E105)-1,1,[1]holiday!$A$2:$A$101),1,[1]holiday!$A$2:$A$101)=$K104),"",IF(AND(IFERROR(IF(IF($K104&lt;EDATE(AA104,$E104),$K104,EDATE(AA104,$E104))=AA104,"",IF($K104&lt;EDATE(AA104,$E104),$K104,EDATE(AA104,$E104))),"")=$K104,$H104=1),"",IFERROR(IF(IF($K104&lt;EDATE(AA104,$E104),$K104,EDATE(AA104,$E104))=AA104,"",IF($K104&lt;EDATE(AA104,$E104),$K104,EDATE(AA104,$E104))),""))),"")</f>
        <v/>
      </c>
      <c r="AC104" s="70" t="str">
        <f>IFERROR(IF(AND($H104=1,WORKDAY.INTL($I104,NETWORKDAYS.INTL($I104,EDATE(AB104,$E105)-1,1,[1]holiday!$A$2:$A$101),1,[1]holiday!$A$2:$A$101)=$K104),"",IF(AND(IFERROR(IF(IF($K104&lt;EDATE(AB104,$E104),$K104,EDATE(AB104,$E104))=AB104,"",IF($K104&lt;EDATE(AB104,$E104),$K104,EDATE(AB104,$E104))),"")=$K104,$H104=1),"",IFERROR(IF(IF($K104&lt;EDATE(AB104,$E104),$K104,EDATE(AB104,$E104))=AB104,"",IF($K104&lt;EDATE(AB104,$E104),$K104,EDATE(AB104,$E104))),""))),"")</f>
        <v/>
      </c>
      <c r="AD104" s="70" t="str">
        <f>IFERROR(IF(AND($H104=1,WORKDAY.INTL($I104,NETWORKDAYS.INTL($I104,EDATE(AC104,$E105)-1,1,[1]holiday!$A$2:$A$101),1,[1]holiday!$A$2:$A$101)=$K104),"",IF(AND(IFERROR(IF(IF($K104&lt;EDATE(AC104,$E104),$K104,EDATE(AC104,$E104))=AC104,"",IF($K104&lt;EDATE(AC104,$E104),$K104,EDATE(AC104,$E104))),"")=$K104,$H104=1),"",IFERROR(IF(IF($K104&lt;EDATE(AC104,$E104),$K104,EDATE(AC104,$E104))=AC104,"",IF($K104&lt;EDATE(AC104,$E104),$K104,EDATE(AC104,$E104))),""))),"")</f>
        <v/>
      </c>
      <c r="AE104" s="70" t="str">
        <f>IFERROR(IF(AND($H104=1,WORKDAY.INTL($I104,NETWORKDAYS.INTL($I104,EDATE(AD104,$E105)-1,1,[1]holiday!$A$2:$A$101),1,[1]holiday!$A$2:$A$101)=$K104),"",IF(AND(IFERROR(IF(IF($K104&lt;EDATE(AD104,$E104),$K104,EDATE(AD104,$E104))=AD104,"",IF($K104&lt;EDATE(AD104,$E104),$K104,EDATE(AD104,$E104))),"")=$K104,$H104=1),"",IFERROR(IF(IF($K104&lt;EDATE(AD104,$E104),$K104,EDATE(AD104,$E104))=AD104,"",IF($K104&lt;EDATE(AD104,$E104),$K104,EDATE(AD104,$E104))),""))),"")</f>
        <v/>
      </c>
      <c r="AF104" s="70" t="str">
        <f>IFERROR(IF(AND($H104=1,WORKDAY.INTL($I104,NETWORKDAYS.INTL($I104,EDATE(AE104,$E105)-1,1,[1]holiday!$A$2:$A$101),1,[1]holiday!$A$2:$A$101)=$K104),"",IF(AND(IFERROR(IF(IF($K104&lt;EDATE(AE104,$E104),$K104,EDATE(AE104,$E104))=AE104,"",IF($K104&lt;EDATE(AE104,$E104),$K104,EDATE(AE104,$E104))),"")=$K104,$H104=1),"",IFERROR(IF(IF($K104&lt;EDATE(AE104,$E104),$K104,EDATE(AE104,$E104))=AE104,"",IF($K104&lt;EDATE(AE104,$E104),$K104,EDATE(AE104,$E104))),""))),"")</f>
        <v/>
      </c>
      <c r="AG104" s="70" t="str">
        <f>IFERROR(IF(AND($H104=1,WORKDAY.INTL($I104,NETWORKDAYS.INTL($I104,EDATE(AF104,$E105)-1,1,[1]holiday!$A$2:$A$101),1,[1]holiday!$A$2:$A$101)=$K104),"",IF(AND(IFERROR(IF(IF($K104&lt;EDATE(AF104,$E104),$K104,EDATE(AF104,$E104))=AF104,"",IF($K104&lt;EDATE(AF104,$E104),$K104,EDATE(AF104,$E104))),"")=$K104,$H104=1),"",IFERROR(IF(IF($K104&lt;EDATE(AF104,$E104),$K104,EDATE(AF104,$E104))=AF104,"",IF($K104&lt;EDATE(AF104,$E104),$K104,EDATE(AF104,$E104))),""))),"")</f>
        <v/>
      </c>
      <c r="AH104" s="70" t="str">
        <f>IFERROR(IF(AND($H104=1,WORKDAY.INTL($I104,NETWORKDAYS.INTL($I104,EDATE(AG104,$E105)-1,1,[1]holiday!$A$2:$A$101),1,[1]holiday!$A$2:$A$101)=$K104),"",IF(AND(IFERROR(IF(IF($K104&lt;EDATE(AG104,$E104),$K104,EDATE(AG104,$E104))=AG104,"",IF($K104&lt;EDATE(AG104,$E104),$K104,EDATE(AG104,$E104))),"")=$K104,$H104=1),"",IFERROR(IF(IF($K104&lt;EDATE(AG104,$E104),$K104,EDATE(AG104,$E104))=AG104,"",IF($K104&lt;EDATE(AG104,$E104),$K104,EDATE(AG104,$E104))),""))),"")</f>
        <v/>
      </c>
      <c r="AI104" s="70"/>
      <c r="AJ104" s="25" t="e">
        <f t="shared" si="82"/>
        <v>#REF!</v>
      </c>
      <c r="AK104" s="25" t="e">
        <f t="shared" si="83"/>
        <v>#REF!</v>
      </c>
      <c r="AL104" s="25" t="e">
        <f t="shared" si="84"/>
        <v>#REF!</v>
      </c>
      <c r="AM104" s="25" t="e">
        <f t="shared" si="85"/>
        <v>#REF!</v>
      </c>
      <c r="AN104" s="25" t="e">
        <f t="shared" si="86"/>
        <v>#REF!</v>
      </c>
      <c r="AO104" s="25" t="e">
        <f t="shared" si="87"/>
        <v>#REF!</v>
      </c>
      <c r="AP104" s="25" t="e">
        <f t="shared" si="88"/>
        <v>#REF!</v>
      </c>
      <c r="AQ104" s="25" t="e">
        <f t="shared" si="89"/>
        <v>#REF!</v>
      </c>
      <c r="AR104" s="25" t="e">
        <f t="shared" si="90"/>
        <v>#REF!</v>
      </c>
      <c r="AS104" s="25" t="e">
        <f t="shared" si="91"/>
        <v>#REF!</v>
      </c>
      <c r="AT104" s="25" t="e">
        <f t="shared" si="92"/>
        <v>#REF!</v>
      </c>
      <c r="AU104" s="25" t="e">
        <f t="shared" si="93"/>
        <v>#REF!</v>
      </c>
      <c r="AV104" s="25" t="e">
        <f t="shared" si="94"/>
        <v>#REF!</v>
      </c>
      <c r="AW104" s="106" t="e">
        <f t="shared" si="61"/>
        <v>#REF!</v>
      </c>
      <c r="AX104" s="107" t="e">
        <f t="shared" ca="1" si="62"/>
        <v>#REF!</v>
      </c>
      <c r="AY104" s="107" t="e">
        <f t="shared" ca="1" si="63"/>
        <v>#REF!</v>
      </c>
      <c r="AZ104" s="108" t="e">
        <f t="shared" ca="1" si="64"/>
        <v>#REF!</v>
      </c>
      <c r="BA104" s="25">
        <f t="shared" ca="1" si="58"/>
        <v>0</v>
      </c>
      <c r="BB104" s="25" t="e">
        <f t="shared" si="95"/>
        <v>#REF!</v>
      </c>
      <c r="BC104" s="25" t="e">
        <f t="shared" ca="1" si="65"/>
        <v>#REF!</v>
      </c>
      <c r="BD104" s="83" t="e">
        <f>PS!#REF!</f>
        <v>#REF!</v>
      </c>
      <c r="BE104" s="78" t="str">
        <f t="shared" ca="1" si="66"/>
        <v>Lần 0</v>
      </c>
      <c r="BF104" s="109" t="e">
        <f t="shared" ca="1" si="67"/>
        <v>#REF!</v>
      </c>
      <c r="BG104" s="109" t="e">
        <f t="shared" ca="1" si="68"/>
        <v>#REF!</v>
      </c>
      <c r="BH104" s="109" t="e">
        <f t="shared" ca="1" si="69"/>
        <v>#REF!</v>
      </c>
      <c r="BI104" s="109" t="e">
        <f t="shared" ca="1" si="70"/>
        <v>#REF!</v>
      </c>
      <c r="BJ104" s="109" t="e">
        <f t="shared" ca="1" si="71"/>
        <v>#REF!</v>
      </c>
      <c r="BK104" s="109" t="e">
        <f t="shared" ca="1" si="72"/>
        <v>#REF!</v>
      </c>
      <c r="BL104" s="109" t="e">
        <f t="shared" ca="1" si="73"/>
        <v>#REF!</v>
      </c>
      <c r="BM104" s="109" t="e">
        <f t="shared" ca="1" si="74"/>
        <v>#REF!</v>
      </c>
      <c r="BN104" s="109" t="e">
        <f t="shared" ca="1" si="75"/>
        <v>#REF!</v>
      </c>
      <c r="BO104" s="109" t="e">
        <f t="shared" ca="1" si="76"/>
        <v>#REF!</v>
      </c>
      <c r="BP104" s="109" t="e">
        <f t="shared" ca="1" si="77"/>
        <v>#REF!</v>
      </c>
      <c r="BQ104" s="109" t="e">
        <f t="shared" ca="1" si="78"/>
        <v>#REF!</v>
      </c>
      <c r="BR104" s="109" t="e">
        <f t="shared" ca="1" si="79"/>
        <v>#REF!</v>
      </c>
    </row>
    <row r="105" spans="1:70" ht="12.75" x14ac:dyDescent="0.2">
      <c r="A105" s="82" t="e">
        <f>PS!#REF!</f>
        <v>#REF!</v>
      </c>
      <c r="B105" s="83" t="e">
        <f>PS!#REF!</f>
        <v>#REF!</v>
      </c>
      <c r="C105" s="83" t="e">
        <f>PS!#REF!</f>
        <v>#REF!</v>
      </c>
      <c r="D105" s="83" t="e">
        <f>VLOOKUP(B105,CTV!$A$3:$D$1048576,4,0)</f>
        <v>#REF!</v>
      </c>
      <c r="E105" s="83" t="e">
        <f>VLOOKUP(B105,CTV!$A$3:$G$1048576,7,0)</f>
        <v>#REF!</v>
      </c>
      <c r="F105" s="83" t="e">
        <f>IF(ISNA(VLOOKUP(D105,CTV!$A$3:$H$1048576,8,0)),"",VLOOKUP(D105,CTV!$A$3:$H$1048576,8,0))</f>
        <v>#REF!</v>
      </c>
      <c r="G105" s="83" t="e">
        <f>VLOOKUP(B105,CTV!$A$3:$I$1048576,9,0)</f>
        <v>#REF!</v>
      </c>
      <c r="H105" s="83" t="e">
        <f>VLOOKUP(B105,CTV!$A$3:$J$1048576,10,0)</f>
        <v>#REF!</v>
      </c>
      <c r="I105" s="102" t="e">
        <f>PS!#REF!</f>
        <v>#REF!</v>
      </c>
      <c r="J105" s="83" t="e">
        <f>PS!#REF!</f>
        <v>#REF!</v>
      </c>
      <c r="K105" s="103" t="e">
        <f>PS!#REF!</f>
        <v>#REF!</v>
      </c>
      <c r="L105" s="83" t="e">
        <f t="shared" si="56"/>
        <v>#REF!</v>
      </c>
      <c r="M105" s="120" t="e">
        <f>PS!#REF!</f>
        <v>#REF!</v>
      </c>
      <c r="N105" s="83" t="e">
        <f>PS!#REF!</f>
        <v>#REF!</v>
      </c>
      <c r="O105" s="104" t="e">
        <f>PS!#REF!</f>
        <v>#REF!</v>
      </c>
      <c r="P105" s="104" t="e">
        <f t="shared" si="57"/>
        <v>#REF!</v>
      </c>
      <c r="Q105" s="104">
        <v>0</v>
      </c>
      <c r="R105" s="170" t="e">
        <f t="shared" si="59"/>
        <v>#REF!</v>
      </c>
      <c r="S105" s="130" t="e">
        <f>VLOOKUP(B105,CTV!$A$3:$K$1048576,11,0)</f>
        <v>#REF!</v>
      </c>
      <c r="T105" s="105" t="e">
        <f>IF(VLOOKUP(B105,CTV!$A$3:$E$1048576,5,0)-R105+S105&lt;0,0,VLOOKUP(B105,CTV!$A$3:$E$1048576,5,0)-R105+S105)</f>
        <v>#REF!</v>
      </c>
      <c r="U105" s="105" t="e">
        <f>IF(VLOOKUP(B105,CTV!$A$3:$F$1048576,6,0)-R105+S105&lt;0,0,VLOOKUP(B105,CTV!$A$3:$F$1048576,6,0)-R105+S105)</f>
        <v>#REF!</v>
      </c>
      <c r="V105" s="70" t="e">
        <f t="shared" si="60"/>
        <v>#REF!</v>
      </c>
      <c r="W105" s="70" t="str">
        <f>IFERROR(IF(AND($H105=1,WORKDAY.INTL($I105,NETWORKDAYS.INTL($I105,EDATE(V105,$E106)-1,1,[1]holiday!$A$2:$A$101),1,[1]holiday!$A$2:$A$101)=$K105),"",IF(AND(IFERROR(IF(IF($K105&lt;EDATE(V105,$E105),$K105,EDATE(V105,$E105))=V105,"",IF($K105&lt;EDATE(V105,$E105),$K105,EDATE(V105,$E105))),"")=$K105,$H105=1),"",IFERROR(IF(IF($K105&lt;EDATE(V105,$E105),$K105,EDATE(V105,$E105))=V105,"",IF($K105&lt;EDATE(V105,$E105),$K105,EDATE(V105,$E105))),""))),"")</f>
        <v/>
      </c>
      <c r="X105" s="70" t="str">
        <f>IFERROR(IF(AND($H105=1,WORKDAY.INTL($I105,NETWORKDAYS.INTL($I105,EDATE(W105,$E106)-1,1,[1]holiday!$A$2:$A$101),1,[1]holiday!$A$2:$A$101)=$K105),"",IF(AND(IFERROR(IF(IF($K105&lt;EDATE(W105,$E105),$K105,EDATE(W105,$E105))=W105,"",IF($K105&lt;EDATE(W105,$E105),$K105,EDATE(W105,$E105))),"")=$K105,$H105=1),"",IFERROR(IF(IF($K105&lt;EDATE(W105,$E105),$K105,EDATE(W105,$E105))=W105,"",IF($K105&lt;EDATE(W105,$E105),$K105,EDATE(W105,$E105))),""))),"")</f>
        <v/>
      </c>
      <c r="Y105" s="70" t="str">
        <f>IFERROR(IF(AND($H105=1,WORKDAY.INTL($I105,NETWORKDAYS.INTL($I105,EDATE(X105,$E106)-1,1,[1]holiday!$A$2:$A$101),1,[1]holiday!$A$2:$A$101)=$K105),"",IF(AND(IFERROR(IF(IF($K105&lt;EDATE(X105,$E105),$K105,EDATE(X105,$E105))=X105,"",IF($K105&lt;EDATE(X105,$E105),$K105,EDATE(X105,$E105))),"")=$K105,$H105=1),"",IFERROR(IF(IF($K105&lt;EDATE(X105,$E105),$K105,EDATE(X105,$E105))=X105,"",IF($K105&lt;EDATE(X105,$E105),$K105,EDATE(X105,$E105))),""))),"")</f>
        <v/>
      </c>
      <c r="Z105" s="70" t="str">
        <f>IFERROR(IF(AND($H105=1,WORKDAY.INTL($I105,NETWORKDAYS.INTL($I105,EDATE(Y105,$E106)-1,1,[1]holiday!$A$2:$A$101),1,[1]holiday!$A$2:$A$101)=$K105),"",IF(AND(IFERROR(IF(IF($K105&lt;EDATE(Y105,$E105),$K105,EDATE(Y105,$E105))=Y105,"",IF($K105&lt;EDATE(Y105,$E105),$K105,EDATE(Y105,$E105))),"")=$K105,$H105=1),"",IFERROR(IF(IF($K105&lt;EDATE(Y105,$E105),$K105,EDATE(Y105,$E105))=Y105,"",IF($K105&lt;EDATE(Y105,$E105),$K105,EDATE(Y105,$E105))),""))),"")</f>
        <v/>
      </c>
      <c r="AA105" s="70" t="str">
        <f>IFERROR(IF(AND($H105=1,WORKDAY.INTL($I105,NETWORKDAYS.INTL($I105,EDATE(Z105,$E106)-1,1,[1]holiday!$A$2:$A$101),1,[1]holiday!$A$2:$A$101)=$K105),"",IF(AND(IFERROR(IF(IF($K105&lt;EDATE(Z105,$E105),$K105,EDATE(Z105,$E105))=Z105,"",IF($K105&lt;EDATE(Z105,$E105),$K105,EDATE(Z105,$E105))),"")=$K105,$H105=1),"",IFERROR(IF(IF($K105&lt;EDATE(Z105,$E105),$K105,EDATE(Z105,$E105))=Z105,"",IF($K105&lt;EDATE(Z105,$E105),$K105,EDATE(Z105,$E105))),""))),"")</f>
        <v/>
      </c>
      <c r="AB105" s="70" t="str">
        <f>IFERROR(IF(AND($H105=1,WORKDAY.INTL($I105,NETWORKDAYS.INTL($I105,EDATE(AA105,$E106)-1,1,[1]holiday!$A$2:$A$101),1,[1]holiday!$A$2:$A$101)=$K105),"",IF(AND(IFERROR(IF(IF($K105&lt;EDATE(AA105,$E105),$K105,EDATE(AA105,$E105))=AA105,"",IF($K105&lt;EDATE(AA105,$E105),$K105,EDATE(AA105,$E105))),"")=$K105,$H105=1),"",IFERROR(IF(IF($K105&lt;EDATE(AA105,$E105),$K105,EDATE(AA105,$E105))=AA105,"",IF($K105&lt;EDATE(AA105,$E105),$K105,EDATE(AA105,$E105))),""))),"")</f>
        <v/>
      </c>
      <c r="AC105" s="70" t="str">
        <f>IFERROR(IF(AND($H105=1,WORKDAY.INTL($I105,NETWORKDAYS.INTL($I105,EDATE(AB105,$E106)-1,1,[1]holiday!$A$2:$A$101),1,[1]holiday!$A$2:$A$101)=$K105),"",IF(AND(IFERROR(IF(IF($K105&lt;EDATE(AB105,$E105),$K105,EDATE(AB105,$E105))=AB105,"",IF($K105&lt;EDATE(AB105,$E105),$K105,EDATE(AB105,$E105))),"")=$K105,$H105=1),"",IFERROR(IF(IF($K105&lt;EDATE(AB105,$E105),$K105,EDATE(AB105,$E105))=AB105,"",IF($K105&lt;EDATE(AB105,$E105),$K105,EDATE(AB105,$E105))),""))),"")</f>
        <v/>
      </c>
      <c r="AD105" s="70" t="str">
        <f>IFERROR(IF(AND($H105=1,WORKDAY.INTL($I105,NETWORKDAYS.INTL($I105,EDATE(AC105,$E106)-1,1,[1]holiday!$A$2:$A$101),1,[1]holiday!$A$2:$A$101)=$K105),"",IF(AND(IFERROR(IF(IF($K105&lt;EDATE(AC105,$E105),$K105,EDATE(AC105,$E105))=AC105,"",IF($K105&lt;EDATE(AC105,$E105),$K105,EDATE(AC105,$E105))),"")=$K105,$H105=1),"",IFERROR(IF(IF($K105&lt;EDATE(AC105,$E105),$K105,EDATE(AC105,$E105))=AC105,"",IF($K105&lt;EDATE(AC105,$E105),$K105,EDATE(AC105,$E105))),""))),"")</f>
        <v/>
      </c>
      <c r="AE105" s="70" t="str">
        <f>IFERROR(IF(AND($H105=1,WORKDAY.INTL($I105,NETWORKDAYS.INTL($I105,EDATE(AD105,$E106)-1,1,[1]holiday!$A$2:$A$101),1,[1]holiday!$A$2:$A$101)=$K105),"",IF(AND(IFERROR(IF(IF($K105&lt;EDATE(AD105,$E105),$K105,EDATE(AD105,$E105))=AD105,"",IF($K105&lt;EDATE(AD105,$E105),$K105,EDATE(AD105,$E105))),"")=$K105,$H105=1),"",IFERROR(IF(IF($K105&lt;EDATE(AD105,$E105),$K105,EDATE(AD105,$E105))=AD105,"",IF($K105&lt;EDATE(AD105,$E105),$K105,EDATE(AD105,$E105))),""))),"")</f>
        <v/>
      </c>
      <c r="AF105" s="70" t="str">
        <f>IFERROR(IF(AND($H105=1,WORKDAY.INTL($I105,NETWORKDAYS.INTL($I105,EDATE(AE105,$E106)-1,1,[1]holiday!$A$2:$A$101),1,[1]holiday!$A$2:$A$101)=$K105),"",IF(AND(IFERROR(IF(IF($K105&lt;EDATE(AE105,$E105),$K105,EDATE(AE105,$E105))=AE105,"",IF($K105&lt;EDATE(AE105,$E105),$K105,EDATE(AE105,$E105))),"")=$K105,$H105=1),"",IFERROR(IF(IF($K105&lt;EDATE(AE105,$E105),$K105,EDATE(AE105,$E105))=AE105,"",IF($K105&lt;EDATE(AE105,$E105),$K105,EDATE(AE105,$E105))),""))),"")</f>
        <v/>
      </c>
      <c r="AG105" s="70" t="str">
        <f>IFERROR(IF(AND($H105=1,WORKDAY.INTL($I105,NETWORKDAYS.INTL($I105,EDATE(AF105,$E106)-1,1,[1]holiday!$A$2:$A$101),1,[1]holiday!$A$2:$A$101)=$K105),"",IF(AND(IFERROR(IF(IF($K105&lt;EDATE(AF105,$E105),$K105,EDATE(AF105,$E105))=AF105,"",IF($K105&lt;EDATE(AF105,$E105),$K105,EDATE(AF105,$E105))),"")=$K105,$H105=1),"",IFERROR(IF(IF($K105&lt;EDATE(AF105,$E105),$K105,EDATE(AF105,$E105))=AF105,"",IF($K105&lt;EDATE(AF105,$E105),$K105,EDATE(AF105,$E105))),""))),"")</f>
        <v/>
      </c>
      <c r="AH105" s="70" t="str">
        <f>IFERROR(IF(AND($H105=1,WORKDAY.INTL($I105,NETWORKDAYS.INTL($I105,EDATE(AG105,$E106)-1,1,[1]holiday!$A$2:$A$101),1,[1]holiday!$A$2:$A$101)=$K105),"",IF(AND(IFERROR(IF(IF($K105&lt;EDATE(AG105,$E105),$K105,EDATE(AG105,$E105))=AG105,"",IF($K105&lt;EDATE(AG105,$E105),$K105,EDATE(AG105,$E105))),"")=$K105,$H105=1),"",IFERROR(IF(IF($K105&lt;EDATE(AG105,$E105),$K105,EDATE(AG105,$E105))=AG105,"",IF($K105&lt;EDATE(AG105,$E105),$K105,EDATE(AG105,$E105))),""))),"")</f>
        <v/>
      </c>
      <c r="AI105" s="70"/>
      <c r="AJ105" s="25" t="e">
        <f t="shared" si="82"/>
        <v>#REF!</v>
      </c>
      <c r="AK105" s="25" t="e">
        <f t="shared" si="83"/>
        <v>#REF!</v>
      </c>
      <c r="AL105" s="25" t="e">
        <f t="shared" si="84"/>
        <v>#REF!</v>
      </c>
      <c r="AM105" s="25" t="e">
        <f t="shared" si="85"/>
        <v>#REF!</v>
      </c>
      <c r="AN105" s="25" t="e">
        <f t="shared" si="86"/>
        <v>#REF!</v>
      </c>
      <c r="AO105" s="25" t="e">
        <f t="shared" si="87"/>
        <v>#REF!</v>
      </c>
      <c r="AP105" s="25" t="e">
        <f t="shared" si="88"/>
        <v>#REF!</v>
      </c>
      <c r="AQ105" s="25" t="e">
        <f t="shared" si="89"/>
        <v>#REF!</v>
      </c>
      <c r="AR105" s="25" t="e">
        <f t="shared" si="90"/>
        <v>#REF!</v>
      </c>
      <c r="AS105" s="25" t="e">
        <f t="shared" si="91"/>
        <v>#REF!</v>
      </c>
      <c r="AT105" s="25" t="e">
        <f t="shared" si="92"/>
        <v>#REF!</v>
      </c>
      <c r="AU105" s="25" t="e">
        <f t="shared" si="93"/>
        <v>#REF!</v>
      </c>
      <c r="AV105" s="25" t="e">
        <f t="shared" si="94"/>
        <v>#REF!</v>
      </c>
      <c r="AW105" s="106" t="e">
        <f t="shared" si="61"/>
        <v>#REF!</v>
      </c>
      <c r="AX105" s="107" t="e">
        <f t="shared" ca="1" si="62"/>
        <v>#REF!</v>
      </c>
      <c r="AY105" s="107" t="e">
        <f t="shared" ca="1" si="63"/>
        <v>#REF!</v>
      </c>
      <c r="AZ105" s="108" t="e">
        <f t="shared" ca="1" si="64"/>
        <v>#REF!</v>
      </c>
      <c r="BA105" s="25">
        <f t="shared" ca="1" si="58"/>
        <v>0</v>
      </c>
      <c r="BB105" s="25" t="e">
        <f t="shared" si="95"/>
        <v>#REF!</v>
      </c>
      <c r="BC105" s="25" t="e">
        <f t="shared" ca="1" si="65"/>
        <v>#REF!</v>
      </c>
      <c r="BD105" s="83" t="e">
        <f>PS!#REF!</f>
        <v>#REF!</v>
      </c>
      <c r="BE105" s="78" t="str">
        <f t="shared" ca="1" si="66"/>
        <v>Lần 0</v>
      </c>
      <c r="BF105" s="109" t="e">
        <f t="shared" ca="1" si="67"/>
        <v>#REF!</v>
      </c>
      <c r="BG105" s="109" t="e">
        <f t="shared" ca="1" si="68"/>
        <v>#REF!</v>
      </c>
      <c r="BH105" s="109" t="e">
        <f t="shared" ca="1" si="69"/>
        <v>#REF!</v>
      </c>
      <c r="BI105" s="109" t="e">
        <f t="shared" ca="1" si="70"/>
        <v>#REF!</v>
      </c>
      <c r="BJ105" s="109" t="e">
        <f t="shared" ca="1" si="71"/>
        <v>#REF!</v>
      </c>
      <c r="BK105" s="109" t="e">
        <f t="shared" ca="1" si="72"/>
        <v>#REF!</v>
      </c>
      <c r="BL105" s="109" t="e">
        <f t="shared" ca="1" si="73"/>
        <v>#REF!</v>
      </c>
      <c r="BM105" s="109" t="e">
        <f t="shared" ca="1" si="74"/>
        <v>#REF!</v>
      </c>
      <c r="BN105" s="109" t="e">
        <f t="shared" ca="1" si="75"/>
        <v>#REF!</v>
      </c>
      <c r="BO105" s="109" t="e">
        <f t="shared" ca="1" si="76"/>
        <v>#REF!</v>
      </c>
      <c r="BP105" s="109" t="e">
        <f t="shared" ca="1" si="77"/>
        <v>#REF!</v>
      </c>
      <c r="BQ105" s="109" t="e">
        <f t="shared" ca="1" si="78"/>
        <v>#REF!</v>
      </c>
      <c r="BR105" s="109" t="e">
        <f t="shared" ca="1" si="79"/>
        <v>#REF!</v>
      </c>
    </row>
    <row r="106" spans="1:70" ht="12.75" x14ac:dyDescent="0.2">
      <c r="A106" s="82" t="e">
        <f>PS!#REF!</f>
        <v>#REF!</v>
      </c>
      <c r="B106" s="83" t="e">
        <f>PS!#REF!</f>
        <v>#REF!</v>
      </c>
      <c r="C106" s="83" t="e">
        <f>PS!#REF!</f>
        <v>#REF!</v>
      </c>
      <c r="D106" s="83" t="e">
        <f>VLOOKUP(B106,CTV!$A$3:$D$1048576,4,0)</f>
        <v>#REF!</v>
      </c>
      <c r="E106" s="83" t="e">
        <f>VLOOKUP(B106,CTV!$A$3:$G$1048576,7,0)</f>
        <v>#REF!</v>
      </c>
      <c r="F106" s="83" t="e">
        <f>IF(ISNA(VLOOKUP(D106,CTV!$A$3:$H$1048576,8,0)),"",VLOOKUP(D106,CTV!$A$3:$H$1048576,8,0))</f>
        <v>#REF!</v>
      </c>
      <c r="G106" s="83" t="e">
        <f>VLOOKUP(B106,CTV!$A$3:$I$1048576,9,0)</f>
        <v>#REF!</v>
      </c>
      <c r="H106" s="83" t="e">
        <f>VLOOKUP(B106,CTV!$A$3:$J$1048576,10,0)</f>
        <v>#REF!</v>
      </c>
      <c r="I106" s="102" t="e">
        <f>PS!#REF!</f>
        <v>#REF!</v>
      </c>
      <c r="J106" s="83" t="e">
        <f>PS!#REF!</f>
        <v>#REF!</v>
      </c>
      <c r="K106" s="103" t="e">
        <f>PS!#REF!</f>
        <v>#REF!</v>
      </c>
      <c r="L106" s="83" t="e">
        <f t="shared" si="56"/>
        <v>#REF!</v>
      </c>
      <c r="M106" s="120" t="e">
        <f>PS!#REF!</f>
        <v>#REF!</v>
      </c>
      <c r="N106" s="83" t="e">
        <f>PS!#REF!</f>
        <v>#REF!</v>
      </c>
      <c r="O106" s="104" t="e">
        <f>PS!#REF!</f>
        <v>#REF!</v>
      </c>
      <c r="P106" s="104" t="e">
        <f t="shared" si="57"/>
        <v>#REF!</v>
      </c>
      <c r="Q106" s="104">
        <v>0</v>
      </c>
      <c r="R106" s="170" t="e">
        <f t="shared" si="59"/>
        <v>#REF!</v>
      </c>
      <c r="S106" s="130" t="e">
        <f>VLOOKUP(B106,CTV!$A$3:$K$1048576,11,0)</f>
        <v>#REF!</v>
      </c>
      <c r="T106" s="105" t="e">
        <f>IF(VLOOKUP(B106,CTV!$A$3:$E$1048576,5,0)-R106+S106&lt;0,0,VLOOKUP(B106,CTV!$A$3:$E$1048576,5,0)-R106+S106)</f>
        <v>#REF!</v>
      </c>
      <c r="U106" s="105" t="e">
        <f>IF(VLOOKUP(B106,CTV!$A$3:$F$1048576,6,0)-R106+S106&lt;0,0,VLOOKUP(B106,CTV!$A$3:$F$1048576,6,0)-R106+S106)</f>
        <v>#REF!</v>
      </c>
      <c r="V106" s="70" t="e">
        <f t="shared" si="60"/>
        <v>#REF!</v>
      </c>
      <c r="W106" s="70" t="str">
        <f>IFERROR(IF(AND($H106=1,WORKDAY.INTL($I106,NETWORKDAYS.INTL($I106,EDATE(V106,$E107)-1,1,[1]holiday!$A$2:$A$101),1,[1]holiday!$A$2:$A$101)=$K106),"",IF(AND(IFERROR(IF(IF($K106&lt;EDATE(V106,$E106),$K106,EDATE(V106,$E106))=V106,"",IF($K106&lt;EDATE(V106,$E106),$K106,EDATE(V106,$E106))),"")=$K106,$H106=1),"",IFERROR(IF(IF($K106&lt;EDATE(V106,$E106),$K106,EDATE(V106,$E106))=V106,"",IF($K106&lt;EDATE(V106,$E106),$K106,EDATE(V106,$E106))),""))),"")</f>
        <v/>
      </c>
      <c r="X106" s="70" t="str">
        <f>IFERROR(IF(AND($H106=1,WORKDAY.INTL($I106,NETWORKDAYS.INTL($I106,EDATE(W106,$E107)-1,1,[1]holiday!$A$2:$A$101),1,[1]holiday!$A$2:$A$101)=$K106),"",IF(AND(IFERROR(IF(IF($K106&lt;EDATE(W106,$E106),$K106,EDATE(W106,$E106))=W106,"",IF($K106&lt;EDATE(W106,$E106),$K106,EDATE(W106,$E106))),"")=$K106,$H106=1),"",IFERROR(IF(IF($K106&lt;EDATE(W106,$E106),$K106,EDATE(W106,$E106))=W106,"",IF($K106&lt;EDATE(W106,$E106),$K106,EDATE(W106,$E106))),""))),"")</f>
        <v/>
      </c>
      <c r="Y106" s="70" t="str">
        <f>IFERROR(IF(AND($H106=1,WORKDAY.INTL($I106,NETWORKDAYS.INTL($I106,EDATE(X106,$E107)-1,1,[1]holiday!$A$2:$A$101),1,[1]holiday!$A$2:$A$101)=$K106),"",IF(AND(IFERROR(IF(IF($K106&lt;EDATE(X106,$E106),$K106,EDATE(X106,$E106))=X106,"",IF($K106&lt;EDATE(X106,$E106),$K106,EDATE(X106,$E106))),"")=$K106,$H106=1),"",IFERROR(IF(IF($K106&lt;EDATE(X106,$E106),$K106,EDATE(X106,$E106))=X106,"",IF($K106&lt;EDATE(X106,$E106),$K106,EDATE(X106,$E106))),""))),"")</f>
        <v/>
      </c>
      <c r="Z106" s="70" t="str">
        <f>IFERROR(IF(AND($H106=1,WORKDAY.INTL($I106,NETWORKDAYS.INTL($I106,EDATE(Y106,$E107)-1,1,[1]holiday!$A$2:$A$101),1,[1]holiday!$A$2:$A$101)=$K106),"",IF(AND(IFERROR(IF(IF($K106&lt;EDATE(Y106,$E106),$K106,EDATE(Y106,$E106))=Y106,"",IF($K106&lt;EDATE(Y106,$E106),$K106,EDATE(Y106,$E106))),"")=$K106,$H106=1),"",IFERROR(IF(IF($K106&lt;EDATE(Y106,$E106),$K106,EDATE(Y106,$E106))=Y106,"",IF($K106&lt;EDATE(Y106,$E106),$K106,EDATE(Y106,$E106))),""))),"")</f>
        <v/>
      </c>
      <c r="AA106" s="70" t="str">
        <f>IFERROR(IF(AND($H106=1,WORKDAY.INTL($I106,NETWORKDAYS.INTL($I106,EDATE(Z106,$E107)-1,1,[1]holiday!$A$2:$A$101),1,[1]holiday!$A$2:$A$101)=$K106),"",IF(AND(IFERROR(IF(IF($K106&lt;EDATE(Z106,$E106),$K106,EDATE(Z106,$E106))=Z106,"",IF($K106&lt;EDATE(Z106,$E106),$K106,EDATE(Z106,$E106))),"")=$K106,$H106=1),"",IFERROR(IF(IF($K106&lt;EDATE(Z106,$E106),$K106,EDATE(Z106,$E106))=Z106,"",IF($K106&lt;EDATE(Z106,$E106),$K106,EDATE(Z106,$E106))),""))),"")</f>
        <v/>
      </c>
      <c r="AB106" s="70" t="str">
        <f>IFERROR(IF(AND($H106=1,WORKDAY.INTL($I106,NETWORKDAYS.INTL($I106,EDATE(AA106,$E107)-1,1,[1]holiday!$A$2:$A$101),1,[1]holiday!$A$2:$A$101)=$K106),"",IF(AND(IFERROR(IF(IF($K106&lt;EDATE(AA106,$E106),$K106,EDATE(AA106,$E106))=AA106,"",IF($K106&lt;EDATE(AA106,$E106),$K106,EDATE(AA106,$E106))),"")=$K106,$H106=1),"",IFERROR(IF(IF($K106&lt;EDATE(AA106,$E106),$K106,EDATE(AA106,$E106))=AA106,"",IF($K106&lt;EDATE(AA106,$E106),$K106,EDATE(AA106,$E106))),""))),"")</f>
        <v/>
      </c>
      <c r="AC106" s="70" t="str">
        <f>IFERROR(IF(AND($H106=1,WORKDAY.INTL($I106,NETWORKDAYS.INTL($I106,EDATE(AB106,$E107)-1,1,[1]holiday!$A$2:$A$101),1,[1]holiday!$A$2:$A$101)=$K106),"",IF(AND(IFERROR(IF(IF($K106&lt;EDATE(AB106,$E106),$K106,EDATE(AB106,$E106))=AB106,"",IF($K106&lt;EDATE(AB106,$E106),$K106,EDATE(AB106,$E106))),"")=$K106,$H106=1),"",IFERROR(IF(IF($K106&lt;EDATE(AB106,$E106),$K106,EDATE(AB106,$E106))=AB106,"",IF($K106&lt;EDATE(AB106,$E106),$K106,EDATE(AB106,$E106))),""))),"")</f>
        <v/>
      </c>
      <c r="AD106" s="70" t="str">
        <f>IFERROR(IF(AND($H106=1,WORKDAY.INTL($I106,NETWORKDAYS.INTL($I106,EDATE(AC106,$E107)-1,1,[1]holiday!$A$2:$A$101),1,[1]holiday!$A$2:$A$101)=$K106),"",IF(AND(IFERROR(IF(IF($K106&lt;EDATE(AC106,$E106),$K106,EDATE(AC106,$E106))=AC106,"",IF($K106&lt;EDATE(AC106,$E106),$K106,EDATE(AC106,$E106))),"")=$K106,$H106=1),"",IFERROR(IF(IF($K106&lt;EDATE(AC106,$E106),$K106,EDATE(AC106,$E106))=AC106,"",IF($K106&lt;EDATE(AC106,$E106),$K106,EDATE(AC106,$E106))),""))),"")</f>
        <v/>
      </c>
      <c r="AE106" s="70" t="str">
        <f>IFERROR(IF(AND($H106=1,WORKDAY.INTL($I106,NETWORKDAYS.INTL($I106,EDATE(AD106,$E107)-1,1,[1]holiday!$A$2:$A$101),1,[1]holiday!$A$2:$A$101)=$K106),"",IF(AND(IFERROR(IF(IF($K106&lt;EDATE(AD106,$E106),$K106,EDATE(AD106,$E106))=AD106,"",IF($K106&lt;EDATE(AD106,$E106),$K106,EDATE(AD106,$E106))),"")=$K106,$H106=1),"",IFERROR(IF(IF($K106&lt;EDATE(AD106,$E106),$K106,EDATE(AD106,$E106))=AD106,"",IF($K106&lt;EDATE(AD106,$E106),$K106,EDATE(AD106,$E106))),""))),"")</f>
        <v/>
      </c>
      <c r="AF106" s="70" t="str">
        <f>IFERROR(IF(AND($H106=1,WORKDAY.INTL($I106,NETWORKDAYS.INTL($I106,EDATE(AE106,$E107)-1,1,[1]holiday!$A$2:$A$101),1,[1]holiday!$A$2:$A$101)=$K106),"",IF(AND(IFERROR(IF(IF($K106&lt;EDATE(AE106,$E106),$K106,EDATE(AE106,$E106))=AE106,"",IF($K106&lt;EDATE(AE106,$E106),$K106,EDATE(AE106,$E106))),"")=$K106,$H106=1),"",IFERROR(IF(IF($K106&lt;EDATE(AE106,$E106),$K106,EDATE(AE106,$E106))=AE106,"",IF($K106&lt;EDATE(AE106,$E106),$K106,EDATE(AE106,$E106))),""))),"")</f>
        <v/>
      </c>
      <c r="AG106" s="70" t="str">
        <f>IFERROR(IF(AND($H106=1,WORKDAY.INTL($I106,NETWORKDAYS.INTL($I106,EDATE(AF106,$E107)-1,1,[1]holiday!$A$2:$A$101),1,[1]holiday!$A$2:$A$101)=$K106),"",IF(AND(IFERROR(IF(IF($K106&lt;EDATE(AF106,$E106),$K106,EDATE(AF106,$E106))=AF106,"",IF($K106&lt;EDATE(AF106,$E106),$K106,EDATE(AF106,$E106))),"")=$K106,$H106=1),"",IFERROR(IF(IF($K106&lt;EDATE(AF106,$E106),$K106,EDATE(AF106,$E106))=AF106,"",IF($K106&lt;EDATE(AF106,$E106),$K106,EDATE(AF106,$E106))),""))),"")</f>
        <v/>
      </c>
      <c r="AH106" s="70" t="str">
        <f>IFERROR(IF(AND($H106=1,WORKDAY.INTL($I106,NETWORKDAYS.INTL($I106,EDATE(AG106,$E107)-1,1,[1]holiday!$A$2:$A$101),1,[1]holiday!$A$2:$A$101)=$K106),"",IF(AND(IFERROR(IF(IF($K106&lt;EDATE(AG106,$E106),$K106,EDATE(AG106,$E106))=AG106,"",IF($K106&lt;EDATE(AG106,$E106),$K106,EDATE(AG106,$E106))),"")=$K106,$H106=1),"",IFERROR(IF(IF($K106&lt;EDATE(AG106,$E106),$K106,EDATE(AG106,$E106))=AG106,"",IF($K106&lt;EDATE(AG106,$E106),$K106,EDATE(AG106,$E106))),""))),"")</f>
        <v/>
      </c>
      <c r="AI106" s="70"/>
      <c r="AJ106" s="25" t="e">
        <f t="shared" si="82"/>
        <v>#REF!</v>
      </c>
      <c r="AK106" s="25" t="e">
        <f t="shared" si="83"/>
        <v>#REF!</v>
      </c>
      <c r="AL106" s="25" t="e">
        <f t="shared" si="84"/>
        <v>#REF!</v>
      </c>
      <c r="AM106" s="25" t="e">
        <f t="shared" si="85"/>
        <v>#REF!</v>
      </c>
      <c r="AN106" s="25" t="e">
        <f t="shared" si="86"/>
        <v>#REF!</v>
      </c>
      <c r="AO106" s="25" t="e">
        <f t="shared" si="87"/>
        <v>#REF!</v>
      </c>
      <c r="AP106" s="25" t="e">
        <f t="shared" si="88"/>
        <v>#REF!</v>
      </c>
      <c r="AQ106" s="25" t="e">
        <f t="shared" si="89"/>
        <v>#REF!</v>
      </c>
      <c r="AR106" s="25" t="e">
        <f t="shared" si="90"/>
        <v>#REF!</v>
      </c>
      <c r="AS106" s="25" t="e">
        <f t="shared" si="91"/>
        <v>#REF!</v>
      </c>
      <c r="AT106" s="25" t="e">
        <f t="shared" si="92"/>
        <v>#REF!</v>
      </c>
      <c r="AU106" s="25" t="e">
        <f t="shared" si="93"/>
        <v>#REF!</v>
      </c>
      <c r="AV106" s="25" t="e">
        <f t="shared" si="94"/>
        <v>#REF!</v>
      </c>
      <c r="AW106" s="106" t="e">
        <f t="shared" si="61"/>
        <v>#REF!</v>
      </c>
      <c r="AX106" s="107" t="e">
        <f t="shared" ca="1" si="62"/>
        <v>#REF!</v>
      </c>
      <c r="AY106" s="107" t="e">
        <f t="shared" ca="1" si="63"/>
        <v>#REF!</v>
      </c>
      <c r="AZ106" s="108" t="e">
        <f t="shared" ca="1" si="64"/>
        <v>#REF!</v>
      </c>
      <c r="BA106" s="25">
        <f t="shared" ca="1" si="58"/>
        <v>0</v>
      </c>
      <c r="BB106" s="25" t="e">
        <f t="shared" si="95"/>
        <v>#REF!</v>
      </c>
      <c r="BC106" s="25" t="e">
        <f t="shared" ca="1" si="65"/>
        <v>#REF!</v>
      </c>
      <c r="BD106" s="83" t="e">
        <f>PS!#REF!</f>
        <v>#REF!</v>
      </c>
      <c r="BE106" s="78" t="str">
        <f t="shared" ca="1" si="66"/>
        <v>Lần 0</v>
      </c>
      <c r="BF106" s="109" t="e">
        <f t="shared" ca="1" si="67"/>
        <v>#REF!</v>
      </c>
      <c r="BG106" s="109" t="e">
        <f t="shared" ca="1" si="68"/>
        <v>#REF!</v>
      </c>
      <c r="BH106" s="109" t="e">
        <f t="shared" ca="1" si="69"/>
        <v>#REF!</v>
      </c>
      <c r="BI106" s="109" t="e">
        <f t="shared" ca="1" si="70"/>
        <v>#REF!</v>
      </c>
      <c r="BJ106" s="109" t="e">
        <f t="shared" ca="1" si="71"/>
        <v>#REF!</v>
      </c>
      <c r="BK106" s="109" t="e">
        <f t="shared" ca="1" si="72"/>
        <v>#REF!</v>
      </c>
      <c r="BL106" s="109" t="e">
        <f t="shared" ca="1" si="73"/>
        <v>#REF!</v>
      </c>
      <c r="BM106" s="109" t="e">
        <f t="shared" ca="1" si="74"/>
        <v>#REF!</v>
      </c>
      <c r="BN106" s="109" t="e">
        <f t="shared" ca="1" si="75"/>
        <v>#REF!</v>
      </c>
      <c r="BO106" s="109" t="e">
        <f t="shared" ca="1" si="76"/>
        <v>#REF!</v>
      </c>
      <c r="BP106" s="109" t="e">
        <f t="shared" ca="1" si="77"/>
        <v>#REF!</v>
      </c>
      <c r="BQ106" s="109" t="e">
        <f t="shared" ca="1" si="78"/>
        <v>#REF!</v>
      </c>
      <c r="BR106" s="109" t="e">
        <f t="shared" ca="1" si="79"/>
        <v>#REF!</v>
      </c>
    </row>
    <row r="107" spans="1:70" ht="12.75" x14ac:dyDescent="0.2">
      <c r="A107" s="82" t="e">
        <f>PS!#REF!</f>
        <v>#REF!</v>
      </c>
      <c r="B107" s="83" t="e">
        <f>PS!#REF!</f>
        <v>#REF!</v>
      </c>
      <c r="C107" s="83" t="e">
        <f>PS!#REF!</f>
        <v>#REF!</v>
      </c>
      <c r="D107" s="83" t="e">
        <f>VLOOKUP(B107,CTV!$A$3:$D$1048576,4,0)</f>
        <v>#REF!</v>
      </c>
      <c r="E107" s="83" t="e">
        <f>VLOOKUP(B107,CTV!$A$3:$G$1048576,7,0)</f>
        <v>#REF!</v>
      </c>
      <c r="F107" s="83" t="e">
        <f>IF(ISNA(VLOOKUP(D107,CTV!$A$3:$H$1048576,8,0)),"",VLOOKUP(D107,CTV!$A$3:$H$1048576,8,0))</f>
        <v>#REF!</v>
      </c>
      <c r="G107" s="83" t="e">
        <f>VLOOKUP(B107,CTV!$A$3:$I$1048576,9,0)</f>
        <v>#REF!</v>
      </c>
      <c r="H107" s="83" t="e">
        <f>VLOOKUP(B107,CTV!$A$3:$J$1048576,10,0)</f>
        <v>#REF!</v>
      </c>
      <c r="I107" s="102" t="e">
        <f>PS!#REF!</f>
        <v>#REF!</v>
      </c>
      <c r="J107" s="83" t="e">
        <f>PS!#REF!</f>
        <v>#REF!</v>
      </c>
      <c r="K107" s="103" t="e">
        <f>PS!#REF!</f>
        <v>#REF!</v>
      </c>
      <c r="L107" s="83" t="e">
        <f t="shared" si="56"/>
        <v>#REF!</v>
      </c>
      <c r="M107" s="120" t="e">
        <f>PS!#REF!</f>
        <v>#REF!</v>
      </c>
      <c r="N107" s="83" t="e">
        <f>PS!#REF!</f>
        <v>#REF!</v>
      </c>
      <c r="O107" s="104" t="e">
        <f>PS!#REF!</f>
        <v>#REF!</v>
      </c>
      <c r="P107" s="104" t="e">
        <f t="shared" si="57"/>
        <v>#REF!</v>
      </c>
      <c r="Q107" s="104">
        <v>0</v>
      </c>
      <c r="R107" s="170" t="e">
        <f t="shared" si="59"/>
        <v>#REF!</v>
      </c>
      <c r="S107" s="130" t="e">
        <f>VLOOKUP(B107,CTV!$A$3:$K$1048576,11,0)</f>
        <v>#REF!</v>
      </c>
      <c r="T107" s="105" t="e">
        <f>IF(VLOOKUP(B107,CTV!$A$3:$E$1048576,5,0)-R107+S107&lt;0,0,VLOOKUP(B107,CTV!$A$3:$E$1048576,5,0)-R107+S107)</f>
        <v>#REF!</v>
      </c>
      <c r="U107" s="105" t="e">
        <f>IF(VLOOKUP(B107,CTV!$A$3:$F$1048576,6,0)-R107+S107&lt;0,0,VLOOKUP(B107,CTV!$A$3:$F$1048576,6,0)-R107+S107)</f>
        <v>#REF!</v>
      </c>
      <c r="V107" s="70" t="e">
        <f t="shared" si="60"/>
        <v>#REF!</v>
      </c>
      <c r="W107" s="70" t="str">
        <f>IFERROR(IF(AND($H107=1,WORKDAY.INTL($I107,NETWORKDAYS.INTL($I107,EDATE(V107,$E108)-1,1,[1]holiday!$A$2:$A$101),1,[1]holiday!$A$2:$A$101)=$K107),"",IF(AND(IFERROR(IF(IF($K107&lt;EDATE(V107,$E107),$K107,EDATE(V107,$E107))=V107,"",IF($K107&lt;EDATE(V107,$E107),$K107,EDATE(V107,$E107))),"")=$K107,$H107=1),"",IFERROR(IF(IF($K107&lt;EDATE(V107,$E107),$K107,EDATE(V107,$E107))=V107,"",IF($K107&lt;EDATE(V107,$E107),$K107,EDATE(V107,$E107))),""))),"")</f>
        <v/>
      </c>
      <c r="X107" s="70" t="str">
        <f>IFERROR(IF(AND($H107=1,WORKDAY.INTL($I107,NETWORKDAYS.INTL($I107,EDATE(W107,$E108)-1,1,[1]holiday!$A$2:$A$101),1,[1]holiday!$A$2:$A$101)=$K107),"",IF(AND(IFERROR(IF(IF($K107&lt;EDATE(W107,$E107),$K107,EDATE(W107,$E107))=W107,"",IF($K107&lt;EDATE(W107,$E107),$K107,EDATE(W107,$E107))),"")=$K107,$H107=1),"",IFERROR(IF(IF($K107&lt;EDATE(W107,$E107),$K107,EDATE(W107,$E107))=W107,"",IF($K107&lt;EDATE(W107,$E107),$K107,EDATE(W107,$E107))),""))),"")</f>
        <v/>
      </c>
      <c r="Y107" s="70" t="str">
        <f>IFERROR(IF(AND($H107=1,WORKDAY.INTL($I107,NETWORKDAYS.INTL($I107,EDATE(X107,$E108)-1,1,[1]holiday!$A$2:$A$101),1,[1]holiday!$A$2:$A$101)=$K107),"",IF(AND(IFERROR(IF(IF($K107&lt;EDATE(X107,$E107),$K107,EDATE(X107,$E107))=X107,"",IF($K107&lt;EDATE(X107,$E107),$K107,EDATE(X107,$E107))),"")=$K107,$H107=1),"",IFERROR(IF(IF($K107&lt;EDATE(X107,$E107),$K107,EDATE(X107,$E107))=X107,"",IF($K107&lt;EDATE(X107,$E107),$K107,EDATE(X107,$E107))),""))),"")</f>
        <v/>
      </c>
      <c r="Z107" s="70" t="str">
        <f>IFERROR(IF(AND($H107=1,WORKDAY.INTL($I107,NETWORKDAYS.INTL($I107,EDATE(Y107,$E108)-1,1,[1]holiday!$A$2:$A$101),1,[1]holiday!$A$2:$A$101)=$K107),"",IF(AND(IFERROR(IF(IF($K107&lt;EDATE(Y107,$E107),$K107,EDATE(Y107,$E107))=Y107,"",IF($K107&lt;EDATE(Y107,$E107),$K107,EDATE(Y107,$E107))),"")=$K107,$H107=1),"",IFERROR(IF(IF($K107&lt;EDATE(Y107,$E107),$K107,EDATE(Y107,$E107))=Y107,"",IF($K107&lt;EDATE(Y107,$E107),$K107,EDATE(Y107,$E107))),""))),"")</f>
        <v/>
      </c>
      <c r="AA107" s="70" t="str">
        <f>IFERROR(IF(AND($H107=1,WORKDAY.INTL($I107,NETWORKDAYS.INTL($I107,EDATE(Z107,$E108)-1,1,[1]holiday!$A$2:$A$101),1,[1]holiday!$A$2:$A$101)=$K107),"",IF(AND(IFERROR(IF(IF($K107&lt;EDATE(Z107,$E107),$K107,EDATE(Z107,$E107))=Z107,"",IF($K107&lt;EDATE(Z107,$E107),$K107,EDATE(Z107,$E107))),"")=$K107,$H107=1),"",IFERROR(IF(IF($K107&lt;EDATE(Z107,$E107),$K107,EDATE(Z107,$E107))=Z107,"",IF($K107&lt;EDATE(Z107,$E107),$K107,EDATE(Z107,$E107))),""))),"")</f>
        <v/>
      </c>
      <c r="AB107" s="70" t="str">
        <f>IFERROR(IF(AND($H107=1,WORKDAY.INTL($I107,NETWORKDAYS.INTL($I107,EDATE(AA107,$E108)-1,1,[1]holiday!$A$2:$A$101),1,[1]holiday!$A$2:$A$101)=$K107),"",IF(AND(IFERROR(IF(IF($K107&lt;EDATE(AA107,$E107),$K107,EDATE(AA107,$E107))=AA107,"",IF($K107&lt;EDATE(AA107,$E107),$K107,EDATE(AA107,$E107))),"")=$K107,$H107=1),"",IFERROR(IF(IF($K107&lt;EDATE(AA107,$E107),$K107,EDATE(AA107,$E107))=AA107,"",IF($K107&lt;EDATE(AA107,$E107),$K107,EDATE(AA107,$E107))),""))),"")</f>
        <v/>
      </c>
      <c r="AC107" s="70" t="str">
        <f>IFERROR(IF(AND($H107=1,WORKDAY.INTL($I107,NETWORKDAYS.INTL($I107,EDATE(AB107,$E108)-1,1,[1]holiday!$A$2:$A$101),1,[1]holiday!$A$2:$A$101)=$K107),"",IF(AND(IFERROR(IF(IF($K107&lt;EDATE(AB107,$E107),$K107,EDATE(AB107,$E107))=AB107,"",IF($K107&lt;EDATE(AB107,$E107),$K107,EDATE(AB107,$E107))),"")=$K107,$H107=1),"",IFERROR(IF(IF($K107&lt;EDATE(AB107,$E107),$K107,EDATE(AB107,$E107))=AB107,"",IF($K107&lt;EDATE(AB107,$E107),$K107,EDATE(AB107,$E107))),""))),"")</f>
        <v/>
      </c>
      <c r="AD107" s="70" t="str">
        <f>IFERROR(IF(AND($H107=1,WORKDAY.INTL($I107,NETWORKDAYS.INTL($I107,EDATE(AC107,$E108)-1,1,[1]holiday!$A$2:$A$101),1,[1]holiday!$A$2:$A$101)=$K107),"",IF(AND(IFERROR(IF(IF($K107&lt;EDATE(AC107,$E107),$K107,EDATE(AC107,$E107))=AC107,"",IF($K107&lt;EDATE(AC107,$E107),$K107,EDATE(AC107,$E107))),"")=$K107,$H107=1),"",IFERROR(IF(IF($K107&lt;EDATE(AC107,$E107),$K107,EDATE(AC107,$E107))=AC107,"",IF($K107&lt;EDATE(AC107,$E107),$K107,EDATE(AC107,$E107))),""))),"")</f>
        <v/>
      </c>
      <c r="AE107" s="70" t="str">
        <f>IFERROR(IF(AND($H107=1,WORKDAY.INTL($I107,NETWORKDAYS.INTL($I107,EDATE(AD107,$E108)-1,1,[1]holiday!$A$2:$A$101),1,[1]holiday!$A$2:$A$101)=$K107),"",IF(AND(IFERROR(IF(IF($K107&lt;EDATE(AD107,$E107),$K107,EDATE(AD107,$E107))=AD107,"",IF($K107&lt;EDATE(AD107,$E107),$K107,EDATE(AD107,$E107))),"")=$K107,$H107=1),"",IFERROR(IF(IF($K107&lt;EDATE(AD107,$E107),$K107,EDATE(AD107,$E107))=AD107,"",IF($K107&lt;EDATE(AD107,$E107),$K107,EDATE(AD107,$E107))),""))),"")</f>
        <v/>
      </c>
      <c r="AF107" s="70" t="str">
        <f>IFERROR(IF(AND($H107=1,WORKDAY.INTL($I107,NETWORKDAYS.INTL($I107,EDATE(AE107,$E108)-1,1,[1]holiday!$A$2:$A$101),1,[1]holiday!$A$2:$A$101)=$K107),"",IF(AND(IFERROR(IF(IF($K107&lt;EDATE(AE107,$E107),$K107,EDATE(AE107,$E107))=AE107,"",IF($K107&lt;EDATE(AE107,$E107),$K107,EDATE(AE107,$E107))),"")=$K107,$H107=1),"",IFERROR(IF(IF($K107&lt;EDATE(AE107,$E107),$K107,EDATE(AE107,$E107))=AE107,"",IF($K107&lt;EDATE(AE107,$E107),$K107,EDATE(AE107,$E107))),""))),"")</f>
        <v/>
      </c>
      <c r="AG107" s="70" t="str">
        <f>IFERROR(IF(AND($H107=1,WORKDAY.INTL($I107,NETWORKDAYS.INTL($I107,EDATE(AF107,$E108)-1,1,[1]holiday!$A$2:$A$101),1,[1]holiday!$A$2:$A$101)=$K107),"",IF(AND(IFERROR(IF(IF($K107&lt;EDATE(AF107,$E107),$K107,EDATE(AF107,$E107))=AF107,"",IF($K107&lt;EDATE(AF107,$E107),$K107,EDATE(AF107,$E107))),"")=$K107,$H107=1),"",IFERROR(IF(IF($K107&lt;EDATE(AF107,$E107),$K107,EDATE(AF107,$E107))=AF107,"",IF($K107&lt;EDATE(AF107,$E107),$K107,EDATE(AF107,$E107))),""))),"")</f>
        <v/>
      </c>
      <c r="AH107" s="70" t="str">
        <f>IFERROR(IF(AND($H107=1,WORKDAY.INTL($I107,NETWORKDAYS.INTL($I107,EDATE(AG107,$E108)-1,1,[1]holiday!$A$2:$A$101),1,[1]holiday!$A$2:$A$101)=$K107),"",IF(AND(IFERROR(IF(IF($K107&lt;EDATE(AG107,$E107),$K107,EDATE(AG107,$E107))=AG107,"",IF($K107&lt;EDATE(AG107,$E107),$K107,EDATE(AG107,$E107))),"")=$K107,$H107=1),"",IFERROR(IF(IF($K107&lt;EDATE(AG107,$E107),$K107,EDATE(AG107,$E107))=AG107,"",IF($K107&lt;EDATE(AG107,$E107),$K107,EDATE(AG107,$E107))),""))),"")</f>
        <v/>
      </c>
      <c r="AI107" s="70"/>
      <c r="AJ107" s="25" t="e">
        <f t="shared" si="82"/>
        <v>#REF!</v>
      </c>
      <c r="AK107" s="25" t="e">
        <f t="shared" si="83"/>
        <v>#REF!</v>
      </c>
      <c r="AL107" s="25" t="e">
        <f t="shared" si="84"/>
        <v>#REF!</v>
      </c>
      <c r="AM107" s="25" t="e">
        <f t="shared" si="85"/>
        <v>#REF!</v>
      </c>
      <c r="AN107" s="25" t="e">
        <f t="shared" si="86"/>
        <v>#REF!</v>
      </c>
      <c r="AO107" s="25" t="e">
        <f t="shared" si="87"/>
        <v>#REF!</v>
      </c>
      <c r="AP107" s="25" t="e">
        <f t="shared" si="88"/>
        <v>#REF!</v>
      </c>
      <c r="AQ107" s="25" t="e">
        <f t="shared" si="89"/>
        <v>#REF!</v>
      </c>
      <c r="AR107" s="25" t="e">
        <f t="shared" si="90"/>
        <v>#REF!</v>
      </c>
      <c r="AS107" s="25" t="e">
        <f t="shared" si="91"/>
        <v>#REF!</v>
      </c>
      <c r="AT107" s="25" t="e">
        <f t="shared" si="92"/>
        <v>#REF!</v>
      </c>
      <c r="AU107" s="25" t="e">
        <f t="shared" si="93"/>
        <v>#REF!</v>
      </c>
      <c r="AV107" s="25" t="e">
        <f t="shared" si="94"/>
        <v>#REF!</v>
      </c>
      <c r="AW107" s="106" t="e">
        <f t="shared" si="61"/>
        <v>#REF!</v>
      </c>
      <c r="AX107" s="107" t="e">
        <f t="shared" ca="1" si="62"/>
        <v>#REF!</v>
      </c>
      <c r="AY107" s="107" t="e">
        <f t="shared" ca="1" si="63"/>
        <v>#REF!</v>
      </c>
      <c r="AZ107" s="108" t="e">
        <f t="shared" ca="1" si="64"/>
        <v>#REF!</v>
      </c>
      <c r="BA107" s="25">
        <f t="shared" ca="1" si="58"/>
        <v>0</v>
      </c>
      <c r="BB107" s="25" t="e">
        <f t="shared" si="95"/>
        <v>#REF!</v>
      </c>
      <c r="BC107" s="25" t="e">
        <f t="shared" ca="1" si="65"/>
        <v>#REF!</v>
      </c>
      <c r="BD107" s="83" t="e">
        <f>PS!#REF!</f>
        <v>#REF!</v>
      </c>
      <c r="BE107" s="78" t="str">
        <f t="shared" ca="1" si="66"/>
        <v>Lần 0</v>
      </c>
      <c r="BF107" s="109" t="e">
        <f t="shared" ca="1" si="67"/>
        <v>#REF!</v>
      </c>
      <c r="BG107" s="109" t="e">
        <f t="shared" ca="1" si="68"/>
        <v>#REF!</v>
      </c>
      <c r="BH107" s="109" t="e">
        <f t="shared" ca="1" si="69"/>
        <v>#REF!</v>
      </c>
      <c r="BI107" s="109" t="e">
        <f t="shared" ca="1" si="70"/>
        <v>#REF!</v>
      </c>
      <c r="BJ107" s="109" t="e">
        <f t="shared" ca="1" si="71"/>
        <v>#REF!</v>
      </c>
      <c r="BK107" s="109" t="e">
        <f t="shared" ca="1" si="72"/>
        <v>#REF!</v>
      </c>
      <c r="BL107" s="109" t="e">
        <f t="shared" ca="1" si="73"/>
        <v>#REF!</v>
      </c>
      <c r="BM107" s="109" t="e">
        <f t="shared" ca="1" si="74"/>
        <v>#REF!</v>
      </c>
      <c r="BN107" s="109" t="e">
        <f t="shared" ca="1" si="75"/>
        <v>#REF!</v>
      </c>
      <c r="BO107" s="109" t="e">
        <f t="shared" ca="1" si="76"/>
        <v>#REF!</v>
      </c>
      <c r="BP107" s="109" t="e">
        <f t="shared" ca="1" si="77"/>
        <v>#REF!</v>
      </c>
      <c r="BQ107" s="109" t="e">
        <f t="shared" ca="1" si="78"/>
        <v>#REF!</v>
      </c>
      <c r="BR107" s="109" t="e">
        <f t="shared" ca="1" si="79"/>
        <v>#REF!</v>
      </c>
    </row>
    <row r="108" spans="1:70" ht="19.5" customHeight="1" x14ac:dyDescent="0.2">
      <c r="A108" s="82" t="e">
        <f>PS!#REF!</f>
        <v>#REF!</v>
      </c>
      <c r="B108" s="83" t="e">
        <f>PS!#REF!</f>
        <v>#REF!</v>
      </c>
      <c r="C108" s="83" t="e">
        <f>PS!#REF!</f>
        <v>#REF!</v>
      </c>
      <c r="D108" s="83" t="e">
        <f>VLOOKUP(B108,CTV!$A$3:$D$1048576,4,0)</f>
        <v>#REF!</v>
      </c>
      <c r="E108" s="83" t="e">
        <f>VLOOKUP(B108,CTV!$A$3:$G$1048576,7,0)</f>
        <v>#REF!</v>
      </c>
      <c r="F108" s="83" t="e">
        <f>IF(ISNA(VLOOKUP(D108,CTV!$A$3:$H$1048576,8,0)),"",VLOOKUP(D108,CTV!$A$3:$H$1048576,8,0))</f>
        <v>#REF!</v>
      </c>
      <c r="G108" s="83" t="e">
        <f>VLOOKUP(B108,CTV!$A$3:$I$1048576,9,0)</f>
        <v>#REF!</v>
      </c>
      <c r="H108" s="83" t="e">
        <f>VLOOKUP(B108,CTV!$A$3:$J$1048576,10,0)</f>
        <v>#REF!</v>
      </c>
      <c r="I108" s="102" t="e">
        <f>PS!#REF!</f>
        <v>#REF!</v>
      </c>
      <c r="J108" s="83" t="e">
        <f>PS!#REF!</f>
        <v>#REF!</v>
      </c>
      <c r="K108" s="103" t="e">
        <f>PS!#REF!</f>
        <v>#REF!</v>
      </c>
      <c r="L108" s="83" t="e">
        <f t="shared" si="56"/>
        <v>#REF!</v>
      </c>
      <c r="M108" s="120" t="e">
        <f>PS!#REF!</f>
        <v>#REF!</v>
      </c>
      <c r="N108" s="83" t="e">
        <f>PS!#REF!</f>
        <v>#REF!</v>
      </c>
      <c r="O108" s="104" t="e">
        <f>PS!#REF!</f>
        <v>#REF!</v>
      </c>
      <c r="P108" s="104" t="e">
        <f t="shared" si="57"/>
        <v>#REF!</v>
      </c>
      <c r="Q108" s="104">
        <v>0</v>
      </c>
      <c r="R108" s="170" t="e">
        <f t="shared" si="59"/>
        <v>#REF!</v>
      </c>
      <c r="S108" s="130" t="e">
        <f>VLOOKUP(B108,CTV!$A$3:$K$1048576,11,0)</f>
        <v>#REF!</v>
      </c>
      <c r="T108" s="105" t="e">
        <f>IF(VLOOKUP(B108,CTV!$A$3:$E$1048576,5,0)-R108+S108&lt;0,0,VLOOKUP(B108,CTV!$A$3:$E$1048576,5,0)-R108+S108)</f>
        <v>#REF!</v>
      </c>
      <c r="U108" s="105" t="e">
        <f>IF(VLOOKUP(B108,CTV!$A$3:$F$1048576,6,0)-R108+S108&lt;0,0,VLOOKUP(B108,CTV!$A$3:$F$1048576,6,0)-R108+S108)</f>
        <v>#REF!</v>
      </c>
      <c r="V108" s="70" t="e">
        <f t="shared" si="60"/>
        <v>#REF!</v>
      </c>
      <c r="W108" s="70" t="str">
        <f>IFERROR(IF(AND($H108=1,WORKDAY.INTL($I108,NETWORKDAYS.INTL($I108,EDATE(V108,$E109)-1,1,[1]holiday!$A$2:$A$101),1,[1]holiday!$A$2:$A$101)=$K108),"",IF(AND(IFERROR(IF(IF($K108&lt;EDATE(V108,$E108),$K108,EDATE(V108,$E108))=V108,"",IF($K108&lt;EDATE(V108,$E108),$K108,EDATE(V108,$E108))),"")=$K108,$H108=1),"",IFERROR(IF(IF($K108&lt;EDATE(V108,$E108),$K108,EDATE(V108,$E108))=V108,"",IF($K108&lt;EDATE(V108,$E108),$K108,EDATE(V108,$E108))),""))),"")</f>
        <v/>
      </c>
      <c r="X108" s="70" t="str">
        <f>IFERROR(IF(AND($H108=1,WORKDAY.INTL($I108,NETWORKDAYS.INTL($I108,EDATE(W108,$E109)-1,1,[1]holiday!$A$2:$A$101),1,[1]holiday!$A$2:$A$101)=$K108),"",IF(AND(IFERROR(IF(IF($K108&lt;EDATE(W108,$E108),$K108,EDATE(W108,$E108))=W108,"",IF($K108&lt;EDATE(W108,$E108),$K108,EDATE(W108,$E108))),"")=$K108,$H108=1),"",IFERROR(IF(IF($K108&lt;EDATE(W108,$E108),$K108,EDATE(W108,$E108))=W108,"",IF($K108&lt;EDATE(W108,$E108),$K108,EDATE(W108,$E108))),""))),"")</f>
        <v/>
      </c>
      <c r="Y108" s="70" t="str">
        <f>IFERROR(IF(AND($H108=1,WORKDAY.INTL($I108,NETWORKDAYS.INTL($I108,EDATE(X108,$E109)-1,1,[1]holiday!$A$2:$A$101),1,[1]holiday!$A$2:$A$101)=$K108),"",IF(AND(IFERROR(IF(IF($K108&lt;EDATE(X108,$E108),$K108,EDATE(X108,$E108))=X108,"",IF($K108&lt;EDATE(X108,$E108),$K108,EDATE(X108,$E108))),"")=$K108,$H108=1),"",IFERROR(IF(IF($K108&lt;EDATE(X108,$E108),$K108,EDATE(X108,$E108))=X108,"",IF($K108&lt;EDATE(X108,$E108),$K108,EDATE(X108,$E108))),""))),"")</f>
        <v/>
      </c>
      <c r="Z108" s="70" t="str">
        <f>IFERROR(IF(AND($H108=1,WORKDAY.INTL($I108,NETWORKDAYS.INTL($I108,EDATE(Y108,$E109)-1,1,[1]holiday!$A$2:$A$101),1,[1]holiday!$A$2:$A$101)=$K108),"",IF(AND(IFERROR(IF(IF($K108&lt;EDATE(Y108,$E108),$K108,EDATE(Y108,$E108))=Y108,"",IF($K108&lt;EDATE(Y108,$E108),$K108,EDATE(Y108,$E108))),"")=$K108,$H108=1),"",IFERROR(IF(IF($K108&lt;EDATE(Y108,$E108),$K108,EDATE(Y108,$E108))=Y108,"",IF($K108&lt;EDATE(Y108,$E108),$K108,EDATE(Y108,$E108))),""))),"")</f>
        <v/>
      </c>
      <c r="AA108" s="70" t="str">
        <f>IFERROR(IF(AND($H108=1,WORKDAY.INTL($I108,NETWORKDAYS.INTL($I108,EDATE(Z108,$E109)-1,1,[1]holiday!$A$2:$A$101),1,[1]holiday!$A$2:$A$101)=$K108),"",IF(AND(IFERROR(IF(IF($K108&lt;EDATE(Z108,$E108),$K108,EDATE(Z108,$E108))=Z108,"",IF($K108&lt;EDATE(Z108,$E108),$K108,EDATE(Z108,$E108))),"")=$K108,$H108=1),"",IFERROR(IF(IF($K108&lt;EDATE(Z108,$E108),$K108,EDATE(Z108,$E108))=Z108,"",IF($K108&lt;EDATE(Z108,$E108),$K108,EDATE(Z108,$E108))),""))),"")</f>
        <v/>
      </c>
      <c r="AB108" s="70" t="str">
        <f>IFERROR(IF(AND($H108=1,WORKDAY.INTL($I108,NETWORKDAYS.INTL($I108,EDATE(AA108,$E109)-1,1,[1]holiday!$A$2:$A$101),1,[1]holiday!$A$2:$A$101)=$K108),"",IF(AND(IFERROR(IF(IF($K108&lt;EDATE(AA108,$E108),$K108,EDATE(AA108,$E108))=AA108,"",IF($K108&lt;EDATE(AA108,$E108),$K108,EDATE(AA108,$E108))),"")=$K108,$H108=1),"",IFERROR(IF(IF($K108&lt;EDATE(AA108,$E108),$K108,EDATE(AA108,$E108))=AA108,"",IF($K108&lt;EDATE(AA108,$E108),$K108,EDATE(AA108,$E108))),""))),"")</f>
        <v/>
      </c>
      <c r="AC108" s="70" t="str">
        <f>IFERROR(IF(AND($H108=1,WORKDAY.INTL($I108,NETWORKDAYS.INTL($I108,EDATE(AB108,$E109)-1,1,[1]holiday!$A$2:$A$101),1,[1]holiday!$A$2:$A$101)=$K108),"",IF(AND(IFERROR(IF(IF($K108&lt;EDATE(AB108,$E108),$K108,EDATE(AB108,$E108))=AB108,"",IF($K108&lt;EDATE(AB108,$E108),$K108,EDATE(AB108,$E108))),"")=$K108,$H108=1),"",IFERROR(IF(IF($K108&lt;EDATE(AB108,$E108),$K108,EDATE(AB108,$E108))=AB108,"",IF($K108&lt;EDATE(AB108,$E108),$K108,EDATE(AB108,$E108))),""))),"")</f>
        <v/>
      </c>
      <c r="AD108" s="70" t="str">
        <f>IFERROR(IF(AND($H108=1,WORKDAY.INTL($I108,NETWORKDAYS.INTL($I108,EDATE(AC108,$E109)-1,1,[1]holiday!$A$2:$A$101),1,[1]holiday!$A$2:$A$101)=$K108),"",IF(AND(IFERROR(IF(IF($K108&lt;EDATE(AC108,$E108),$K108,EDATE(AC108,$E108))=AC108,"",IF($K108&lt;EDATE(AC108,$E108),$K108,EDATE(AC108,$E108))),"")=$K108,$H108=1),"",IFERROR(IF(IF($K108&lt;EDATE(AC108,$E108),$K108,EDATE(AC108,$E108))=AC108,"",IF($K108&lt;EDATE(AC108,$E108),$K108,EDATE(AC108,$E108))),""))),"")</f>
        <v/>
      </c>
      <c r="AE108" s="70" t="str">
        <f>IFERROR(IF(AND($H108=1,WORKDAY.INTL($I108,NETWORKDAYS.INTL($I108,EDATE(AD108,$E109)-1,1,[1]holiday!$A$2:$A$101),1,[1]holiday!$A$2:$A$101)=$K108),"",IF(AND(IFERROR(IF(IF($K108&lt;EDATE(AD108,$E108),$K108,EDATE(AD108,$E108))=AD108,"",IF($K108&lt;EDATE(AD108,$E108),$K108,EDATE(AD108,$E108))),"")=$K108,$H108=1),"",IFERROR(IF(IF($K108&lt;EDATE(AD108,$E108),$K108,EDATE(AD108,$E108))=AD108,"",IF($K108&lt;EDATE(AD108,$E108),$K108,EDATE(AD108,$E108))),""))),"")</f>
        <v/>
      </c>
      <c r="AF108" s="70" t="str">
        <f>IFERROR(IF(AND($H108=1,WORKDAY.INTL($I108,NETWORKDAYS.INTL($I108,EDATE(AE108,$E109)-1,1,[1]holiday!$A$2:$A$101),1,[1]holiday!$A$2:$A$101)=$K108),"",IF(AND(IFERROR(IF(IF($K108&lt;EDATE(AE108,$E108),$K108,EDATE(AE108,$E108))=AE108,"",IF($K108&lt;EDATE(AE108,$E108),$K108,EDATE(AE108,$E108))),"")=$K108,$H108=1),"",IFERROR(IF(IF($K108&lt;EDATE(AE108,$E108),$K108,EDATE(AE108,$E108))=AE108,"",IF($K108&lt;EDATE(AE108,$E108),$K108,EDATE(AE108,$E108))),""))),"")</f>
        <v/>
      </c>
      <c r="AG108" s="70" t="str">
        <f>IFERROR(IF(AND($H108=1,WORKDAY.INTL($I108,NETWORKDAYS.INTL($I108,EDATE(AF108,$E109)-1,1,[1]holiday!$A$2:$A$101),1,[1]holiday!$A$2:$A$101)=$K108),"",IF(AND(IFERROR(IF(IF($K108&lt;EDATE(AF108,$E108),$K108,EDATE(AF108,$E108))=AF108,"",IF($K108&lt;EDATE(AF108,$E108),$K108,EDATE(AF108,$E108))),"")=$K108,$H108=1),"",IFERROR(IF(IF($K108&lt;EDATE(AF108,$E108),$K108,EDATE(AF108,$E108))=AF108,"",IF($K108&lt;EDATE(AF108,$E108),$K108,EDATE(AF108,$E108))),""))),"")</f>
        <v/>
      </c>
      <c r="AH108" s="70" t="str">
        <f>IFERROR(IF(AND($H108=1,WORKDAY.INTL($I108,NETWORKDAYS.INTL($I108,EDATE(AG108,$E109)-1,1,[1]holiday!$A$2:$A$101),1,[1]holiday!$A$2:$A$101)=$K108),"",IF(AND(IFERROR(IF(IF($K108&lt;EDATE(AG108,$E108),$K108,EDATE(AG108,$E108))=AG108,"",IF($K108&lt;EDATE(AG108,$E108),$K108,EDATE(AG108,$E108))),"")=$K108,$H108=1),"",IFERROR(IF(IF($K108&lt;EDATE(AG108,$E108),$K108,EDATE(AG108,$E108))=AG108,"",IF($K108&lt;EDATE(AG108,$E108),$K108,EDATE(AG108,$E108))),""))),"")</f>
        <v/>
      </c>
      <c r="AI108" s="70"/>
      <c r="AJ108" s="25" t="e">
        <f t="shared" si="82"/>
        <v>#REF!</v>
      </c>
      <c r="AK108" s="25" t="e">
        <f t="shared" si="83"/>
        <v>#REF!</v>
      </c>
      <c r="AL108" s="25" t="e">
        <f t="shared" si="84"/>
        <v>#REF!</v>
      </c>
      <c r="AM108" s="25" t="e">
        <f t="shared" si="85"/>
        <v>#REF!</v>
      </c>
      <c r="AN108" s="25" t="e">
        <f t="shared" si="86"/>
        <v>#REF!</v>
      </c>
      <c r="AO108" s="25" t="e">
        <f t="shared" si="87"/>
        <v>#REF!</v>
      </c>
      <c r="AP108" s="25" t="e">
        <f t="shared" si="88"/>
        <v>#REF!</v>
      </c>
      <c r="AQ108" s="25" t="e">
        <f t="shared" si="89"/>
        <v>#REF!</v>
      </c>
      <c r="AR108" s="25" t="e">
        <f t="shared" si="90"/>
        <v>#REF!</v>
      </c>
      <c r="AS108" s="25" t="e">
        <f t="shared" si="91"/>
        <v>#REF!</v>
      </c>
      <c r="AT108" s="25" t="e">
        <f t="shared" si="92"/>
        <v>#REF!</v>
      </c>
      <c r="AU108" s="25" t="e">
        <f t="shared" si="93"/>
        <v>#REF!</v>
      </c>
      <c r="AV108" s="25" t="e">
        <f t="shared" si="94"/>
        <v>#REF!</v>
      </c>
      <c r="AW108" s="106" t="e">
        <f t="shared" si="61"/>
        <v>#REF!</v>
      </c>
      <c r="AX108" s="107" t="e">
        <f t="shared" ca="1" si="62"/>
        <v>#REF!</v>
      </c>
      <c r="AY108" s="107" t="e">
        <f t="shared" ca="1" si="63"/>
        <v>#REF!</v>
      </c>
      <c r="AZ108" s="108" t="e">
        <f t="shared" ca="1" si="64"/>
        <v>#REF!</v>
      </c>
      <c r="BA108" s="25">
        <f t="shared" ca="1" si="58"/>
        <v>0</v>
      </c>
      <c r="BB108" s="25" t="e">
        <f t="shared" si="95"/>
        <v>#REF!</v>
      </c>
      <c r="BC108" s="25" t="e">
        <f t="shared" ca="1" si="65"/>
        <v>#REF!</v>
      </c>
      <c r="BD108" s="83" t="e">
        <f>PS!#REF!</f>
        <v>#REF!</v>
      </c>
      <c r="BE108" s="78" t="str">
        <f t="shared" ca="1" si="66"/>
        <v>Lần 0</v>
      </c>
      <c r="BF108" s="109" t="e">
        <f t="shared" ca="1" si="67"/>
        <v>#REF!</v>
      </c>
      <c r="BG108" s="109" t="e">
        <f t="shared" ca="1" si="68"/>
        <v>#REF!</v>
      </c>
      <c r="BH108" s="109" t="e">
        <f t="shared" ca="1" si="69"/>
        <v>#REF!</v>
      </c>
      <c r="BI108" s="109" t="e">
        <f t="shared" ca="1" si="70"/>
        <v>#REF!</v>
      </c>
      <c r="BJ108" s="109" t="e">
        <f t="shared" ca="1" si="71"/>
        <v>#REF!</v>
      </c>
      <c r="BK108" s="109" t="e">
        <f t="shared" ca="1" si="72"/>
        <v>#REF!</v>
      </c>
      <c r="BL108" s="109" t="e">
        <f t="shared" ca="1" si="73"/>
        <v>#REF!</v>
      </c>
      <c r="BM108" s="109" t="e">
        <f t="shared" ca="1" si="74"/>
        <v>#REF!</v>
      </c>
      <c r="BN108" s="109" t="e">
        <f t="shared" ca="1" si="75"/>
        <v>#REF!</v>
      </c>
      <c r="BO108" s="109" t="e">
        <f t="shared" ca="1" si="76"/>
        <v>#REF!</v>
      </c>
      <c r="BP108" s="109" t="e">
        <f t="shared" ca="1" si="77"/>
        <v>#REF!</v>
      </c>
      <c r="BQ108" s="109" t="e">
        <f t="shared" ca="1" si="78"/>
        <v>#REF!</v>
      </c>
      <c r="BR108" s="109" t="e">
        <f t="shared" ca="1" si="79"/>
        <v>#REF!</v>
      </c>
    </row>
    <row r="109" spans="1:70" ht="19.5" customHeight="1" x14ac:dyDescent="0.2">
      <c r="A109" s="82" t="e">
        <f>PS!#REF!</f>
        <v>#REF!</v>
      </c>
      <c r="B109" s="83" t="e">
        <f>PS!#REF!</f>
        <v>#REF!</v>
      </c>
      <c r="C109" s="83" t="e">
        <f>PS!#REF!</f>
        <v>#REF!</v>
      </c>
      <c r="D109" s="83" t="e">
        <f>VLOOKUP(B109,CTV!$A$3:$D$1048576,4,0)</f>
        <v>#REF!</v>
      </c>
      <c r="E109" s="83" t="e">
        <f>VLOOKUP(B109,CTV!$A$3:$G$1048576,7,0)</f>
        <v>#REF!</v>
      </c>
      <c r="F109" s="83" t="e">
        <f>IF(ISNA(VLOOKUP(D109,CTV!$A$3:$H$1048576,8,0)),"",VLOOKUP(D109,CTV!$A$3:$H$1048576,8,0))</f>
        <v>#REF!</v>
      </c>
      <c r="G109" s="83" t="e">
        <f>VLOOKUP(B109,CTV!$A$3:$I$1048576,9,0)</f>
        <v>#REF!</v>
      </c>
      <c r="H109" s="83" t="e">
        <f>VLOOKUP(B109,CTV!$A$3:$J$1048576,10,0)</f>
        <v>#REF!</v>
      </c>
      <c r="I109" s="102" t="e">
        <f>PS!#REF!</f>
        <v>#REF!</v>
      </c>
      <c r="J109" s="83" t="e">
        <f>PS!#REF!</f>
        <v>#REF!</v>
      </c>
      <c r="K109" s="103" t="e">
        <f>PS!#REF!</f>
        <v>#REF!</v>
      </c>
      <c r="L109" s="83" t="e">
        <f t="shared" si="56"/>
        <v>#REF!</v>
      </c>
      <c r="M109" s="120" t="e">
        <f>PS!#REF!</f>
        <v>#REF!</v>
      </c>
      <c r="N109" s="83" t="e">
        <f>PS!#REF!</f>
        <v>#REF!</v>
      </c>
      <c r="O109" s="104" t="e">
        <f>PS!#REF!</f>
        <v>#REF!</v>
      </c>
      <c r="P109" s="104" t="e">
        <f t="shared" si="57"/>
        <v>#REF!</v>
      </c>
      <c r="Q109" s="104">
        <v>0</v>
      </c>
      <c r="R109" s="170" t="e">
        <f t="shared" si="59"/>
        <v>#REF!</v>
      </c>
      <c r="S109" s="130" t="e">
        <f>VLOOKUP(B109,CTV!$A$3:$K$1048576,11,0)</f>
        <v>#REF!</v>
      </c>
      <c r="T109" s="105" t="e">
        <f>IF(VLOOKUP(B109,CTV!$A$3:$E$1048576,5,0)-R109+S109&lt;0,0,VLOOKUP(B109,CTV!$A$3:$E$1048576,5,0)-R109+S109)</f>
        <v>#REF!</v>
      </c>
      <c r="U109" s="105" t="e">
        <f>IF(VLOOKUP(B109,CTV!$A$3:$F$1048576,6,0)-R109+S109&lt;0,0,VLOOKUP(B109,CTV!$A$3:$F$1048576,6,0)-R109+S109)</f>
        <v>#REF!</v>
      </c>
      <c r="V109" s="70" t="e">
        <f t="shared" si="60"/>
        <v>#REF!</v>
      </c>
      <c r="W109" s="70" t="str">
        <f>IFERROR(IF(AND($H109=1,WORKDAY.INTL($I109,NETWORKDAYS.INTL($I109,EDATE(V109,$E110)-1,1,[1]holiday!$A$2:$A$101),1,[1]holiday!$A$2:$A$101)=$K109),"",IF(AND(IFERROR(IF(IF($K109&lt;EDATE(V109,$E109),$K109,EDATE(V109,$E109))=V109,"",IF($K109&lt;EDATE(V109,$E109),$K109,EDATE(V109,$E109))),"")=$K109,$H109=1),"",IFERROR(IF(IF($K109&lt;EDATE(V109,$E109),$K109,EDATE(V109,$E109))=V109,"",IF($K109&lt;EDATE(V109,$E109),$K109,EDATE(V109,$E109))),""))),"")</f>
        <v/>
      </c>
      <c r="X109" s="70" t="str">
        <f>IFERROR(IF(AND($H109=1,WORKDAY.INTL($I109,NETWORKDAYS.INTL($I109,EDATE(W109,$E110)-1,1,[1]holiday!$A$2:$A$101),1,[1]holiday!$A$2:$A$101)=$K109),"",IF(AND(IFERROR(IF(IF($K109&lt;EDATE(W109,$E109),$K109,EDATE(W109,$E109))=W109,"",IF($K109&lt;EDATE(W109,$E109),$K109,EDATE(W109,$E109))),"")=$K109,$H109=1),"",IFERROR(IF(IF($K109&lt;EDATE(W109,$E109),$K109,EDATE(W109,$E109))=W109,"",IF($K109&lt;EDATE(W109,$E109),$K109,EDATE(W109,$E109))),""))),"")</f>
        <v/>
      </c>
      <c r="Y109" s="70" t="str">
        <f>IFERROR(IF(AND($H109=1,WORKDAY.INTL($I109,NETWORKDAYS.INTL($I109,EDATE(X109,$E110)-1,1,[1]holiday!$A$2:$A$101),1,[1]holiday!$A$2:$A$101)=$K109),"",IF(AND(IFERROR(IF(IF($K109&lt;EDATE(X109,$E109),$K109,EDATE(X109,$E109))=X109,"",IF($K109&lt;EDATE(X109,$E109),$K109,EDATE(X109,$E109))),"")=$K109,$H109=1),"",IFERROR(IF(IF($K109&lt;EDATE(X109,$E109),$K109,EDATE(X109,$E109))=X109,"",IF($K109&lt;EDATE(X109,$E109),$K109,EDATE(X109,$E109))),""))),"")</f>
        <v/>
      </c>
      <c r="Z109" s="70" t="str">
        <f>IFERROR(IF(AND($H109=1,WORKDAY.INTL($I109,NETWORKDAYS.INTL($I109,EDATE(Y109,$E110)-1,1,[1]holiday!$A$2:$A$101),1,[1]holiday!$A$2:$A$101)=$K109),"",IF(AND(IFERROR(IF(IF($K109&lt;EDATE(Y109,$E109),$K109,EDATE(Y109,$E109))=Y109,"",IF($K109&lt;EDATE(Y109,$E109),$K109,EDATE(Y109,$E109))),"")=$K109,$H109=1),"",IFERROR(IF(IF($K109&lt;EDATE(Y109,$E109),$K109,EDATE(Y109,$E109))=Y109,"",IF($K109&lt;EDATE(Y109,$E109),$K109,EDATE(Y109,$E109))),""))),"")</f>
        <v/>
      </c>
      <c r="AA109" s="70" t="str">
        <f>IFERROR(IF(AND($H109=1,WORKDAY.INTL($I109,NETWORKDAYS.INTL($I109,EDATE(Z109,$E110)-1,1,[1]holiday!$A$2:$A$101),1,[1]holiday!$A$2:$A$101)=$K109),"",IF(AND(IFERROR(IF(IF($K109&lt;EDATE(Z109,$E109),$K109,EDATE(Z109,$E109))=Z109,"",IF($K109&lt;EDATE(Z109,$E109),$K109,EDATE(Z109,$E109))),"")=$K109,$H109=1),"",IFERROR(IF(IF($K109&lt;EDATE(Z109,$E109),$K109,EDATE(Z109,$E109))=Z109,"",IF($K109&lt;EDATE(Z109,$E109),$K109,EDATE(Z109,$E109))),""))),"")</f>
        <v/>
      </c>
      <c r="AB109" s="70" t="str">
        <f>IFERROR(IF(AND($H109=1,WORKDAY.INTL($I109,NETWORKDAYS.INTL($I109,EDATE(AA109,$E110)-1,1,[1]holiday!$A$2:$A$101),1,[1]holiday!$A$2:$A$101)=$K109),"",IF(AND(IFERROR(IF(IF($K109&lt;EDATE(AA109,$E109),$K109,EDATE(AA109,$E109))=AA109,"",IF($K109&lt;EDATE(AA109,$E109),$K109,EDATE(AA109,$E109))),"")=$K109,$H109=1),"",IFERROR(IF(IF($K109&lt;EDATE(AA109,$E109),$K109,EDATE(AA109,$E109))=AA109,"",IF($K109&lt;EDATE(AA109,$E109),$K109,EDATE(AA109,$E109))),""))),"")</f>
        <v/>
      </c>
      <c r="AC109" s="70" t="str">
        <f>IFERROR(IF(AND($H109=1,WORKDAY.INTL($I109,NETWORKDAYS.INTL($I109,EDATE(AB109,$E110)-1,1,[1]holiday!$A$2:$A$101),1,[1]holiday!$A$2:$A$101)=$K109),"",IF(AND(IFERROR(IF(IF($K109&lt;EDATE(AB109,$E109),$K109,EDATE(AB109,$E109))=AB109,"",IF($K109&lt;EDATE(AB109,$E109),$K109,EDATE(AB109,$E109))),"")=$K109,$H109=1),"",IFERROR(IF(IF($K109&lt;EDATE(AB109,$E109),$K109,EDATE(AB109,$E109))=AB109,"",IF($K109&lt;EDATE(AB109,$E109),$K109,EDATE(AB109,$E109))),""))),"")</f>
        <v/>
      </c>
      <c r="AD109" s="70" t="str">
        <f>IFERROR(IF(AND($H109=1,WORKDAY.INTL($I109,NETWORKDAYS.INTL($I109,EDATE(AC109,$E110)-1,1,[1]holiday!$A$2:$A$101),1,[1]holiday!$A$2:$A$101)=$K109),"",IF(AND(IFERROR(IF(IF($K109&lt;EDATE(AC109,$E109),$K109,EDATE(AC109,$E109))=AC109,"",IF($K109&lt;EDATE(AC109,$E109),$K109,EDATE(AC109,$E109))),"")=$K109,$H109=1),"",IFERROR(IF(IF($K109&lt;EDATE(AC109,$E109),$K109,EDATE(AC109,$E109))=AC109,"",IF($K109&lt;EDATE(AC109,$E109),$K109,EDATE(AC109,$E109))),""))),"")</f>
        <v/>
      </c>
      <c r="AE109" s="70" t="str">
        <f>IFERROR(IF(AND($H109=1,WORKDAY.INTL($I109,NETWORKDAYS.INTL($I109,EDATE(AD109,$E110)-1,1,[1]holiday!$A$2:$A$101),1,[1]holiday!$A$2:$A$101)=$K109),"",IF(AND(IFERROR(IF(IF($K109&lt;EDATE(AD109,$E109),$K109,EDATE(AD109,$E109))=AD109,"",IF($K109&lt;EDATE(AD109,$E109),$K109,EDATE(AD109,$E109))),"")=$K109,$H109=1),"",IFERROR(IF(IF($K109&lt;EDATE(AD109,$E109),$K109,EDATE(AD109,$E109))=AD109,"",IF($K109&lt;EDATE(AD109,$E109),$K109,EDATE(AD109,$E109))),""))),"")</f>
        <v/>
      </c>
      <c r="AF109" s="70" t="str">
        <f>IFERROR(IF(AND($H109=1,WORKDAY.INTL($I109,NETWORKDAYS.INTL($I109,EDATE(AE109,$E110)-1,1,[1]holiday!$A$2:$A$101),1,[1]holiday!$A$2:$A$101)=$K109),"",IF(AND(IFERROR(IF(IF($K109&lt;EDATE(AE109,$E109),$K109,EDATE(AE109,$E109))=AE109,"",IF($K109&lt;EDATE(AE109,$E109),$K109,EDATE(AE109,$E109))),"")=$K109,$H109=1),"",IFERROR(IF(IF($K109&lt;EDATE(AE109,$E109),$K109,EDATE(AE109,$E109))=AE109,"",IF($K109&lt;EDATE(AE109,$E109),$K109,EDATE(AE109,$E109))),""))),"")</f>
        <v/>
      </c>
      <c r="AG109" s="70" t="str">
        <f>IFERROR(IF(AND($H109=1,WORKDAY.INTL($I109,NETWORKDAYS.INTL($I109,EDATE(AF109,$E110)-1,1,[1]holiday!$A$2:$A$101),1,[1]holiday!$A$2:$A$101)=$K109),"",IF(AND(IFERROR(IF(IF($K109&lt;EDATE(AF109,$E109),$K109,EDATE(AF109,$E109))=AF109,"",IF($K109&lt;EDATE(AF109,$E109),$K109,EDATE(AF109,$E109))),"")=$K109,$H109=1),"",IFERROR(IF(IF($K109&lt;EDATE(AF109,$E109),$K109,EDATE(AF109,$E109))=AF109,"",IF($K109&lt;EDATE(AF109,$E109),$K109,EDATE(AF109,$E109))),""))),"")</f>
        <v/>
      </c>
      <c r="AH109" s="70" t="str">
        <f>IFERROR(IF(AND($H109=1,WORKDAY.INTL($I109,NETWORKDAYS.INTL($I109,EDATE(AG109,$E110)-1,1,[1]holiday!$A$2:$A$101),1,[1]holiday!$A$2:$A$101)=$K109),"",IF(AND(IFERROR(IF(IF($K109&lt;EDATE(AG109,$E109),$K109,EDATE(AG109,$E109))=AG109,"",IF($K109&lt;EDATE(AG109,$E109),$K109,EDATE(AG109,$E109))),"")=$K109,$H109=1),"",IFERROR(IF(IF($K109&lt;EDATE(AG109,$E109),$K109,EDATE(AG109,$E109))=AG109,"",IF($K109&lt;EDATE(AG109,$E109),$K109,EDATE(AG109,$E109))),""))),"")</f>
        <v/>
      </c>
      <c r="AI109" s="70"/>
      <c r="AJ109" s="25" t="e">
        <f t="shared" si="82"/>
        <v>#REF!</v>
      </c>
      <c r="AK109" s="25" t="e">
        <f t="shared" si="83"/>
        <v>#REF!</v>
      </c>
      <c r="AL109" s="25" t="e">
        <f t="shared" si="84"/>
        <v>#REF!</v>
      </c>
      <c r="AM109" s="25" t="e">
        <f t="shared" si="85"/>
        <v>#REF!</v>
      </c>
      <c r="AN109" s="25" t="e">
        <f t="shared" si="86"/>
        <v>#REF!</v>
      </c>
      <c r="AO109" s="25" t="e">
        <f t="shared" si="87"/>
        <v>#REF!</v>
      </c>
      <c r="AP109" s="25" t="e">
        <f t="shared" si="88"/>
        <v>#REF!</v>
      </c>
      <c r="AQ109" s="25" t="e">
        <f t="shared" si="89"/>
        <v>#REF!</v>
      </c>
      <c r="AR109" s="25" t="e">
        <f t="shared" si="90"/>
        <v>#REF!</v>
      </c>
      <c r="AS109" s="25" t="e">
        <f t="shared" si="91"/>
        <v>#REF!</v>
      </c>
      <c r="AT109" s="25" t="e">
        <f t="shared" si="92"/>
        <v>#REF!</v>
      </c>
      <c r="AU109" s="25" t="e">
        <f t="shared" si="93"/>
        <v>#REF!</v>
      </c>
      <c r="AV109" s="25" t="e">
        <f t="shared" si="94"/>
        <v>#REF!</v>
      </c>
      <c r="AW109" s="106" t="e">
        <f t="shared" si="61"/>
        <v>#REF!</v>
      </c>
      <c r="AX109" s="107" t="e">
        <f t="shared" ca="1" si="62"/>
        <v>#REF!</v>
      </c>
      <c r="AY109" s="107" t="e">
        <f t="shared" ca="1" si="63"/>
        <v>#REF!</v>
      </c>
      <c r="AZ109" s="108" t="e">
        <f t="shared" ca="1" si="64"/>
        <v>#REF!</v>
      </c>
      <c r="BA109" s="25">
        <f t="shared" ca="1" si="58"/>
        <v>0</v>
      </c>
      <c r="BB109" s="25" t="e">
        <f t="shared" si="95"/>
        <v>#REF!</v>
      </c>
      <c r="BC109" s="25" t="e">
        <f t="shared" ca="1" si="65"/>
        <v>#REF!</v>
      </c>
      <c r="BD109" s="83" t="e">
        <f>PS!#REF!</f>
        <v>#REF!</v>
      </c>
      <c r="BE109" s="78" t="str">
        <f t="shared" ca="1" si="66"/>
        <v>Lần 0</v>
      </c>
      <c r="BF109" s="109" t="e">
        <f t="shared" ca="1" si="67"/>
        <v>#REF!</v>
      </c>
      <c r="BG109" s="109" t="e">
        <f t="shared" ca="1" si="68"/>
        <v>#REF!</v>
      </c>
      <c r="BH109" s="109" t="e">
        <f t="shared" ca="1" si="69"/>
        <v>#REF!</v>
      </c>
      <c r="BI109" s="109" t="e">
        <f t="shared" ca="1" si="70"/>
        <v>#REF!</v>
      </c>
      <c r="BJ109" s="109" t="e">
        <f t="shared" ca="1" si="71"/>
        <v>#REF!</v>
      </c>
      <c r="BK109" s="109" t="e">
        <f t="shared" ca="1" si="72"/>
        <v>#REF!</v>
      </c>
      <c r="BL109" s="109" t="e">
        <f t="shared" ca="1" si="73"/>
        <v>#REF!</v>
      </c>
      <c r="BM109" s="109" t="e">
        <f t="shared" ca="1" si="74"/>
        <v>#REF!</v>
      </c>
      <c r="BN109" s="109" t="e">
        <f t="shared" ca="1" si="75"/>
        <v>#REF!</v>
      </c>
      <c r="BO109" s="109" t="e">
        <f t="shared" ca="1" si="76"/>
        <v>#REF!</v>
      </c>
      <c r="BP109" s="109" t="e">
        <f t="shared" ca="1" si="77"/>
        <v>#REF!</v>
      </c>
      <c r="BQ109" s="109" t="e">
        <f t="shared" ca="1" si="78"/>
        <v>#REF!</v>
      </c>
      <c r="BR109" s="109" t="e">
        <f t="shared" ca="1" si="79"/>
        <v>#REF!</v>
      </c>
    </row>
    <row r="110" spans="1:70" ht="19.5" customHeight="1" x14ac:dyDescent="0.2">
      <c r="A110" s="82" t="e">
        <f>PS!#REF!</f>
        <v>#REF!</v>
      </c>
      <c r="B110" s="83" t="e">
        <f>PS!#REF!</f>
        <v>#REF!</v>
      </c>
      <c r="C110" s="83" t="e">
        <f>PS!#REF!</f>
        <v>#REF!</v>
      </c>
      <c r="D110" s="83" t="e">
        <f>VLOOKUP(B110,CTV!$A$3:$D$1048576,4,0)</f>
        <v>#REF!</v>
      </c>
      <c r="E110" s="83" t="e">
        <f>VLOOKUP(B110,CTV!$A$3:$G$1048576,7,0)</f>
        <v>#REF!</v>
      </c>
      <c r="F110" s="83" t="e">
        <f>IF(ISNA(VLOOKUP(D110,CTV!$A$3:$H$1048576,8,0)),"",VLOOKUP(D110,CTV!$A$3:$H$1048576,8,0))</f>
        <v>#REF!</v>
      </c>
      <c r="G110" s="83" t="e">
        <f>VLOOKUP(B110,CTV!$A$3:$I$1048576,9,0)</f>
        <v>#REF!</v>
      </c>
      <c r="H110" s="83" t="e">
        <f>VLOOKUP(B110,CTV!$A$3:$J$1048576,10,0)</f>
        <v>#REF!</v>
      </c>
      <c r="I110" s="102" t="e">
        <f>PS!#REF!</f>
        <v>#REF!</v>
      </c>
      <c r="J110" s="83" t="e">
        <f>PS!#REF!</f>
        <v>#REF!</v>
      </c>
      <c r="K110" s="103" t="e">
        <f>PS!#REF!</f>
        <v>#REF!</v>
      </c>
      <c r="L110" s="83" t="e">
        <f t="shared" si="56"/>
        <v>#REF!</v>
      </c>
      <c r="M110" s="120" t="e">
        <f>PS!#REF!</f>
        <v>#REF!</v>
      </c>
      <c r="N110" s="83" t="e">
        <f>PS!#REF!</f>
        <v>#REF!</v>
      </c>
      <c r="O110" s="104" t="e">
        <f>PS!#REF!</f>
        <v>#REF!</v>
      </c>
      <c r="P110" s="104" t="e">
        <f t="shared" si="57"/>
        <v>#REF!</v>
      </c>
      <c r="Q110" s="104">
        <v>0</v>
      </c>
      <c r="R110" s="170" t="e">
        <f t="shared" si="59"/>
        <v>#REF!</v>
      </c>
      <c r="S110" s="130" t="e">
        <f>VLOOKUP(B110,CTV!$A$3:$K$1048576,11,0)</f>
        <v>#REF!</v>
      </c>
      <c r="T110" s="105" t="e">
        <f>IF(VLOOKUP(B110,CTV!$A$3:$E$1048576,5,0)-R110+S110&lt;0,0,VLOOKUP(B110,CTV!$A$3:$E$1048576,5,0)-R110+S110)</f>
        <v>#REF!</v>
      </c>
      <c r="U110" s="105" t="e">
        <f>IF(VLOOKUP(B110,CTV!$A$3:$F$1048576,6,0)-R110+S110&lt;0,0,VLOOKUP(B110,CTV!$A$3:$F$1048576,6,0)-R110+S110)</f>
        <v>#REF!</v>
      </c>
      <c r="V110" s="70" t="e">
        <f t="shared" si="60"/>
        <v>#REF!</v>
      </c>
      <c r="W110" s="70" t="str">
        <f>IFERROR(IF(AND($H110=1,WORKDAY.INTL($I110,NETWORKDAYS.INTL($I110,EDATE(V110,$E111)-1,1,[1]holiday!$A$2:$A$101),1,[1]holiday!$A$2:$A$101)=$K110),"",IF(AND(IFERROR(IF(IF($K110&lt;EDATE(V110,$E110),$K110,EDATE(V110,$E110))=V110,"",IF($K110&lt;EDATE(V110,$E110),$K110,EDATE(V110,$E110))),"")=$K110,$H110=1),"",IFERROR(IF(IF($K110&lt;EDATE(V110,$E110),$K110,EDATE(V110,$E110))=V110,"",IF($K110&lt;EDATE(V110,$E110),$K110,EDATE(V110,$E110))),""))),"")</f>
        <v/>
      </c>
      <c r="X110" s="70" t="str">
        <f>IFERROR(IF(AND($H110=1,WORKDAY.INTL($I110,NETWORKDAYS.INTL($I110,EDATE(W110,$E111)-1,1,[1]holiday!$A$2:$A$101),1,[1]holiday!$A$2:$A$101)=$K110),"",IF(AND(IFERROR(IF(IF($K110&lt;EDATE(W110,$E110),$K110,EDATE(W110,$E110))=W110,"",IF($K110&lt;EDATE(W110,$E110),$K110,EDATE(W110,$E110))),"")=$K110,$H110=1),"",IFERROR(IF(IF($K110&lt;EDATE(W110,$E110),$K110,EDATE(W110,$E110))=W110,"",IF($K110&lt;EDATE(W110,$E110),$K110,EDATE(W110,$E110))),""))),"")</f>
        <v/>
      </c>
      <c r="Y110" s="70" t="str">
        <f>IFERROR(IF(AND($H110=1,WORKDAY.INTL($I110,NETWORKDAYS.INTL($I110,EDATE(X110,$E111)-1,1,[1]holiday!$A$2:$A$101),1,[1]holiday!$A$2:$A$101)=$K110),"",IF(AND(IFERROR(IF(IF($K110&lt;EDATE(X110,$E110),$K110,EDATE(X110,$E110))=X110,"",IF($K110&lt;EDATE(X110,$E110),$K110,EDATE(X110,$E110))),"")=$K110,$H110=1),"",IFERROR(IF(IF($K110&lt;EDATE(X110,$E110),$K110,EDATE(X110,$E110))=X110,"",IF($K110&lt;EDATE(X110,$E110),$K110,EDATE(X110,$E110))),""))),"")</f>
        <v/>
      </c>
      <c r="Z110" s="70" t="str">
        <f>IFERROR(IF(AND($H110=1,WORKDAY.INTL($I110,NETWORKDAYS.INTL($I110,EDATE(Y110,$E111)-1,1,[1]holiday!$A$2:$A$101),1,[1]holiday!$A$2:$A$101)=$K110),"",IF(AND(IFERROR(IF(IF($K110&lt;EDATE(Y110,$E110),$K110,EDATE(Y110,$E110))=Y110,"",IF($K110&lt;EDATE(Y110,$E110),$K110,EDATE(Y110,$E110))),"")=$K110,$H110=1),"",IFERROR(IF(IF($K110&lt;EDATE(Y110,$E110),$K110,EDATE(Y110,$E110))=Y110,"",IF($K110&lt;EDATE(Y110,$E110),$K110,EDATE(Y110,$E110))),""))),"")</f>
        <v/>
      </c>
      <c r="AA110" s="70" t="str">
        <f>IFERROR(IF(AND($H110=1,WORKDAY.INTL($I110,NETWORKDAYS.INTL($I110,EDATE(Z110,$E111)-1,1,[1]holiday!$A$2:$A$101),1,[1]holiday!$A$2:$A$101)=$K110),"",IF(AND(IFERROR(IF(IF($K110&lt;EDATE(Z110,$E110),$K110,EDATE(Z110,$E110))=Z110,"",IF($K110&lt;EDATE(Z110,$E110),$K110,EDATE(Z110,$E110))),"")=$K110,$H110=1),"",IFERROR(IF(IF($K110&lt;EDATE(Z110,$E110),$K110,EDATE(Z110,$E110))=Z110,"",IF($K110&lt;EDATE(Z110,$E110),$K110,EDATE(Z110,$E110))),""))),"")</f>
        <v/>
      </c>
      <c r="AB110" s="70" t="str">
        <f>IFERROR(IF(AND($H110=1,WORKDAY.INTL($I110,NETWORKDAYS.INTL($I110,EDATE(AA110,$E111)-1,1,[1]holiday!$A$2:$A$101),1,[1]holiday!$A$2:$A$101)=$K110),"",IF(AND(IFERROR(IF(IF($K110&lt;EDATE(AA110,$E110),$K110,EDATE(AA110,$E110))=AA110,"",IF($K110&lt;EDATE(AA110,$E110),$K110,EDATE(AA110,$E110))),"")=$K110,$H110=1),"",IFERROR(IF(IF($K110&lt;EDATE(AA110,$E110),$K110,EDATE(AA110,$E110))=AA110,"",IF($K110&lt;EDATE(AA110,$E110),$K110,EDATE(AA110,$E110))),""))),"")</f>
        <v/>
      </c>
      <c r="AC110" s="70" t="str">
        <f>IFERROR(IF(AND($H110=1,WORKDAY.INTL($I110,NETWORKDAYS.INTL($I110,EDATE(AB110,$E111)-1,1,[1]holiday!$A$2:$A$101),1,[1]holiday!$A$2:$A$101)=$K110),"",IF(AND(IFERROR(IF(IF($K110&lt;EDATE(AB110,$E110),$K110,EDATE(AB110,$E110))=AB110,"",IF($K110&lt;EDATE(AB110,$E110),$K110,EDATE(AB110,$E110))),"")=$K110,$H110=1),"",IFERROR(IF(IF($K110&lt;EDATE(AB110,$E110),$K110,EDATE(AB110,$E110))=AB110,"",IF($K110&lt;EDATE(AB110,$E110),$K110,EDATE(AB110,$E110))),""))),"")</f>
        <v/>
      </c>
      <c r="AD110" s="70" t="str">
        <f>IFERROR(IF(AND($H110=1,WORKDAY.INTL($I110,NETWORKDAYS.INTL($I110,EDATE(AC110,$E111)-1,1,[1]holiday!$A$2:$A$101),1,[1]holiday!$A$2:$A$101)=$K110),"",IF(AND(IFERROR(IF(IF($K110&lt;EDATE(AC110,$E110),$K110,EDATE(AC110,$E110))=AC110,"",IF($K110&lt;EDATE(AC110,$E110),$K110,EDATE(AC110,$E110))),"")=$K110,$H110=1),"",IFERROR(IF(IF($K110&lt;EDATE(AC110,$E110),$K110,EDATE(AC110,$E110))=AC110,"",IF($K110&lt;EDATE(AC110,$E110),$K110,EDATE(AC110,$E110))),""))),"")</f>
        <v/>
      </c>
      <c r="AE110" s="70" t="str">
        <f>IFERROR(IF(AND($H110=1,WORKDAY.INTL($I110,NETWORKDAYS.INTL($I110,EDATE(AD110,$E111)-1,1,[1]holiday!$A$2:$A$101),1,[1]holiday!$A$2:$A$101)=$K110),"",IF(AND(IFERROR(IF(IF($K110&lt;EDATE(AD110,$E110),$K110,EDATE(AD110,$E110))=AD110,"",IF($K110&lt;EDATE(AD110,$E110),$K110,EDATE(AD110,$E110))),"")=$K110,$H110=1),"",IFERROR(IF(IF($K110&lt;EDATE(AD110,$E110),$K110,EDATE(AD110,$E110))=AD110,"",IF($K110&lt;EDATE(AD110,$E110),$K110,EDATE(AD110,$E110))),""))),"")</f>
        <v/>
      </c>
      <c r="AF110" s="70" t="str">
        <f>IFERROR(IF(AND($H110=1,WORKDAY.INTL($I110,NETWORKDAYS.INTL($I110,EDATE(AE110,$E111)-1,1,[1]holiday!$A$2:$A$101),1,[1]holiday!$A$2:$A$101)=$K110),"",IF(AND(IFERROR(IF(IF($K110&lt;EDATE(AE110,$E110),$K110,EDATE(AE110,$E110))=AE110,"",IF($K110&lt;EDATE(AE110,$E110),$K110,EDATE(AE110,$E110))),"")=$K110,$H110=1),"",IFERROR(IF(IF($K110&lt;EDATE(AE110,$E110),$K110,EDATE(AE110,$E110))=AE110,"",IF($K110&lt;EDATE(AE110,$E110),$K110,EDATE(AE110,$E110))),""))),"")</f>
        <v/>
      </c>
      <c r="AG110" s="70" t="str">
        <f>IFERROR(IF(AND($H110=1,WORKDAY.INTL($I110,NETWORKDAYS.INTL($I110,EDATE(AF110,$E111)-1,1,[1]holiday!$A$2:$A$101),1,[1]holiday!$A$2:$A$101)=$K110),"",IF(AND(IFERROR(IF(IF($K110&lt;EDATE(AF110,$E110),$K110,EDATE(AF110,$E110))=AF110,"",IF($K110&lt;EDATE(AF110,$E110),$K110,EDATE(AF110,$E110))),"")=$K110,$H110=1),"",IFERROR(IF(IF($K110&lt;EDATE(AF110,$E110),$K110,EDATE(AF110,$E110))=AF110,"",IF($K110&lt;EDATE(AF110,$E110),$K110,EDATE(AF110,$E110))),""))),"")</f>
        <v/>
      </c>
      <c r="AH110" s="70" t="str">
        <f>IFERROR(IF(AND($H110=1,WORKDAY.INTL($I110,NETWORKDAYS.INTL($I110,EDATE(AG110,$E111)-1,1,[1]holiday!$A$2:$A$101),1,[1]holiday!$A$2:$A$101)=$K110),"",IF(AND(IFERROR(IF(IF($K110&lt;EDATE(AG110,$E110),$K110,EDATE(AG110,$E110))=AG110,"",IF($K110&lt;EDATE(AG110,$E110),$K110,EDATE(AG110,$E110))),"")=$K110,$H110=1),"",IFERROR(IF(IF($K110&lt;EDATE(AG110,$E110),$K110,EDATE(AG110,$E110))=AG110,"",IF($K110&lt;EDATE(AG110,$E110),$K110,EDATE(AG110,$E110))),""))),"")</f>
        <v/>
      </c>
      <c r="AI110" s="70"/>
      <c r="AJ110" s="25" t="e">
        <f t="shared" si="82"/>
        <v>#REF!</v>
      </c>
      <c r="AK110" s="25" t="e">
        <f t="shared" si="83"/>
        <v>#REF!</v>
      </c>
      <c r="AL110" s="25" t="e">
        <f t="shared" si="84"/>
        <v>#REF!</v>
      </c>
      <c r="AM110" s="25" t="e">
        <f t="shared" si="85"/>
        <v>#REF!</v>
      </c>
      <c r="AN110" s="25" t="e">
        <f t="shared" si="86"/>
        <v>#REF!</v>
      </c>
      <c r="AO110" s="25" t="e">
        <f t="shared" si="87"/>
        <v>#REF!</v>
      </c>
      <c r="AP110" s="25" t="e">
        <f t="shared" si="88"/>
        <v>#REF!</v>
      </c>
      <c r="AQ110" s="25" t="e">
        <f t="shared" si="89"/>
        <v>#REF!</v>
      </c>
      <c r="AR110" s="25" t="e">
        <f t="shared" si="90"/>
        <v>#REF!</v>
      </c>
      <c r="AS110" s="25" t="e">
        <f t="shared" si="91"/>
        <v>#REF!</v>
      </c>
      <c r="AT110" s="25" t="e">
        <f t="shared" si="92"/>
        <v>#REF!</v>
      </c>
      <c r="AU110" s="25" t="e">
        <f t="shared" si="93"/>
        <v>#REF!</v>
      </c>
      <c r="AV110" s="25" t="e">
        <f t="shared" si="94"/>
        <v>#REF!</v>
      </c>
      <c r="AW110" s="106" t="e">
        <f t="shared" si="61"/>
        <v>#REF!</v>
      </c>
      <c r="AX110" s="107" t="e">
        <f t="shared" ca="1" si="62"/>
        <v>#REF!</v>
      </c>
      <c r="AY110" s="107" t="e">
        <f t="shared" ca="1" si="63"/>
        <v>#REF!</v>
      </c>
      <c r="AZ110" s="108" t="e">
        <f t="shared" ca="1" si="64"/>
        <v>#REF!</v>
      </c>
      <c r="BA110" s="25">
        <f t="shared" ca="1" si="58"/>
        <v>0</v>
      </c>
      <c r="BB110" s="25" t="e">
        <f t="shared" si="95"/>
        <v>#REF!</v>
      </c>
      <c r="BC110" s="25" t="e">
        <f t="shared" ca="1" si="65"/>
        <v>#REF!</v>
      </c>
      <c r="BD110" s="83" t="e">
        <f>PS!#REF!</f>
        <v>#REF!</v>
      </c>
      <c r="BE110" s="78" t="str">
        <f t="shared" ca="1" si="66"/>
        <v>Lần 0</v>
      </c>
      <c r="BF110" s="109" t="e">
        <f t="shared" ca="1" si="67"/>
        <v>#REF!</v>
      </c>
      <c r="BG110" s="109" t="e">
        <f t="shared" ca="1" si="68"/>
        <v>#REF!</v>
      </c>
      <c r="BH110" s="109" t="e">
        <f t="shared" ca="1" si="69"/>
        <v>#REF!</v>
      </c>
      <c r="BI110" s="109" t="e">
        <f t="shared" ca="1" si="70"/>
        <v>#REF!</v>
      </c>
      <c r="BJ110" s="109" t="e">
        <f t="shared" ca="1" si="71"/>
        <v>#REF!</v>
      </c>
      <c r="BK110" s="109" t="e">
        <f t="shared" ca="1" si="72"/>
        <v>#REF!</v>
      </c>
      <c r="BL110" s="109" t="e">
        <f t="shared" ca="1" si="73"/>
        <v>#REF!</v>
      </c>
      <c r="BM110" s="109" t="e">
        <f t="shared" ca="1" si="74"/>
        <v>#REF!</v>
      </c>
      <c r="BN110" s="109" t="e">
        <f t="shared" ca="1" si="75"/>
        <v>#REF!</v>
      </c>
      <c r="BO110" s="109" t="e">
        <f t="shared" ca="1" si="76"/>
        <v>#REF!</v>
      </c>
      <c r="BP110" s="109" t="e">
        <f t="shared" ca="1" si="77"/>
        <v>#REF!</v>
      </c>
      <c r="BQ110" s="109" t="e">
        <f t="shared" ca="1" si="78"/>
        <v>#REF!</v>
      </c>
      <c r="BR110" s="109" t="e">
        <f t="shared" ca="1" si="79"/>
        <v>#REF!</v>
      </c>
    </row>
    <row r="111" spans="1:70" ht="12.75" x14ac:dyDescent="0.2">
      <c r="A111" s="82" t="e">
        <f>PS!#REF!</f>
        <v>#REF!</v>
      </c>
      <c r="B111" s="83" t="e">
        <f>PS!#REF!</f>
        <v>#REF!</v>
      </c>
      <c r="C111" s="83" t="e">
        <f>PS!#REF!</f>
        <v>#REF!</v>
      </c>
      <c r="D111" s="83" t="e">
        <f>VLOOKUP(B111,CTV!$A$3:$D$1048576,4,0)</f>
        <v>#REF!</v>
      </c>
      <c r="E111" s="83" t="e">
        <f>VLOOKUP(B111,CTV!$A$3:$G$1048576,7,0)</f>
        <v>#REF!</v>
      </c>
      <c r="F111" s="83" t="e">
        <f>IF(ISNA(VLOOKUP(D111,CTV!$A$3:$H$1048576,8,0)),"",VLOOKUP(D111,CTV!$A$3:$H$1048576,8,0))</f>
        <v>#REF!</v>
      </c>
      <c r="G111" s="83" t="e">
        <f>VLOOKUP(B111,CTV!$A$3:$I$1048576,9,0)</f>
        <v>#REF!</v>
      </c>
      <c r="H111" s="83" t="e">
        <f>VLOOKUP(B111,CTV!$A$3:$J$1048576,10,0)</f>
        <v>#REF!</v>
      </c>
      <c r="I111" s="102" t="e">
        <f>PS!#REF!</f>
        <v>#REF!</v>
      </c>
      <c r="J111" s="83" t="e">
        <f>PS!#REF!</f>
        <v>#REF!</v>
      </c>
      <c r="K111" s="103" t="e">
        <f>PS!#REF!</f>
        <v>#REF!</v>
      </c>
      <c r="L111" s="83" t="e">
        <f t="shared" ref="L111:L130" si="96">K111-I111</f>
        <v>#REF!</v>
      </c>
      <c r="M111" s="120" t="e">
        <f>PS!#REF!</f>
        <v>#REF!</v>
      </c>
      <c r="N111" s="83" t="e">
        <f>PS!#REF!</f>
        <v>#REF!</v>
      </c>
      <c r="O111" s="104" t="e">
        <f>PS!#REF!</f>
        <v>#REF!</v>
      </c>
      <c r="P111" s="104" t="e">
        <f t="shared" ref="P111:P130" si="97">O111-Q111</f>
        <v>#REF!</v>
      </c>
      <c r="Q111" s="104">
        <v>0</v>
      </c>
      <c r="R111" s="170" t="e">
        <f t="shared" si="59"/>
        <v>#REF!</v>
      </c>
      <c r="S111" s="130" t="e">
        <f>VLOOKUP(B111,CTV!$A$3:$K$1048576,11,0)</f>
        <v>#REF!</v>
      </c>
      <c r="T111" s="105" t="e">
        <f>IF(VLOOKUP(B111,CTV!$A$3:$E$1048576,5,0)-R111+S111&lt;0,0,VLOOKUP(B111,CTV!$A$3:$E$1048576,5,0)-R111+S111)</f>
        <v>#REF!</v>
      </c>
      <c r="U111" s="105" t="e">
        <f>IF(VLOOKUP(B111,CTV!$A$3:$F$1048576,6,0)-R111+S111&lt;0,0,VLOOKUP(B111,CTV!$A$3:$F$1048576,6,0)-R111+S111)</f>
        <v>#REF!</v>
      </c>
      <c r="V111" s="70" t="e">
        <f t="shared" si="60"/>
        <v>#REF!</v>
      </c>
      <c r="W111" s="70" t="str">
        <f>IFERROR(IF(AND($H111=1,WORKDAY.INTL($I111,NETWORKDAYS.INTL($I111,EDATE(V111,$E112)-1,1,[1]holiday!$A$2:$A$101),1,[1]holiday!$A$2:$A$101)=$K111),"",IF(AND(IFERROR(IF(IF($K111&lt;EDATE(V111,$E111),$K111,EDATE(V111,$E111))=V111,"",IF($K111&lt;EDATE(V111,$E111),$K111,EDATE(V111,$E111))),"")=$K111,$H111=1),"",IFERROR(IF(IF($K111&lt;EDATE(V111,$E111),$K111,EDATE(V111,$E111))=V111,"",IF($K111&lt;EDATE(V111,$E111),$K111,EDATE(V111,$E111))),""))),"")</f>
        <v/>
      </c>
      <c r="X111" s="70" t="str">
        <f>IFERROR(IF(AND($H111=1,WORKDAY.INTL($I111,NETWORKDAYS.INTL($I111,EDATE(W111,$E112)-1,1,[1]holiday!$A$2:$A$101),1,[1]holiday!$A$2:$A$101)=$K111),"",IF(AND(IFERROR(IF(IF($K111&lt;EDATE(W111,$E111),$K111,EDATE(W111,$E111))=W111,"",IF($K111&lt;EDATE(W111,$E111),$K111,EDATE(W111,$E111))),"")=$K111,$H111=1),"",IFERROR(IF(IF($K111&lt;EDATE(W111,$E111),$K111,EDATE(W111,$E111))=W111,"",IF($K111&lt;EDATE(W111,$E111),$K111,EDATE(W111,$E111))),""))),"")</f>
        <v/>
      </c>
      <c r="Y111" s="70" t="str">
        <f>IFERROR(IF(AND($H111=1,WORKDAY.INTL($I111,NETWORKDAYS.INTL($I111,EDATE(X111,$E112)-1,1,[1]holiday!$A$2:$A$101),1,[1]holiday!$A$2:$A$101)=$K111),"",IF(AND(IFERROR(IF(IF($K111&lt;EDATE(X111,$E111),$K111,EDATE(X111,$E111))=X111,"",IF($K111&lt;EDATE(X111,$E111),$K111,EDATE(X111,$E111))),"")=$K111,$H111=1),"",IFERROR(IF(IF($K111&lt;EDATE(X111,$E111),$K111,EDATE(X111,$E111))=X111,"",IF($K111&lt;EDATE(X111,$E111),$K111,EDATE(X111,$E111))),""))),"")</f>
        <v/>
      </c>
      <c r="Z111" s="70" t="str">
        <f>IFERROR(IF(AND($H111=1,WORKDAY.INTL($I111,NETWORKDAYS.INTL($I111,EDATE(Y111,$E112)-1,1,[1]holiday!$A$2:$A$101),1,[1]holiday!$A$2:$A$101)=$K111),"",IF(AND(IFERROR(IF(IF($K111&lt;EDATE(Y111,$E111),$K111,EDATE(Y111,$E111))=Y111,"",IF($K111&lt;EDATE(Y111,$E111),$K111,EDATE(Y111,$E111))),"")=$K111,$H111=1),"",IFERROR(IF(IF($K111&lt;EDATE(Y111,$E111),$K111,EDATE(Y111,$E111))=Y111,"",IF($K111&lt;EDATE(Y111,$E111),$K111,EDATE(Y111,$E111))),""))),"")</f>
        <v/>
      </c>
      <c r="AA111" s="70" t="str">
        <f>IFERROR(IF(AND($H111=1,WORKDAY.INTL($I111,NETWORKDAYS.INTL($I111,EDATE(Z111,$E112)-1,1,[1]holiday!$A$2:$A$101),1,[1]holiday!$A$2:$A$101)=$K111),"",IF(AND(IFERROR(IF(IF($K111&lt;EDATE(Z111,$E111),$K111,EDATE(Z111,$E111))=Z111,"",IF($K111&lt;EDATE(Z111,$E111),$K111,EDATE(Z111,$E111))),"")=$K111,$H111=1),"",IFERROR(IF(IF($K111&lt;EDATE(Z111,$E111),$K111,EDATE(Z111,$E111))=Z111,"",IF($K111&lt;EDATE(Z111,$E111),$K111,EDATE(Z111,$E111))),""))),"")</f>
        <v/>
      </c>
      <c r="AB111" s="70" t="str">
        <f>IFERROR(IF(AND($H111=1,WORKDAY.INTL($I111,NETWORKDAYS.INTL($I111,EDATE(AA111,$E112)-1,1,[1]holiday!$A$2:$A$101),1,[1]holiday!$A$2:$A$101)=$K111),"",IF(AND(IFERROR(IF(IF($K111&lt;EDATE(AA111,$E111),$K111,EDATE(AA111,$E111))=AA111,"",IF($K111&lt;EDATE(AA111,$E111),$K111,EDATE(AA111,$E111))),"")=$K111,$H111=1),"",IFERROR(IF(IF($K111&lt;EDATE(AA111,$E111),$K111,EDATE(AA111,$E111))=AA111,"",IF($K111&lt;EDATE(AA111,$E111),$K111,EDATE(AA111,$E111))),""))),"")</f>
        <v/>
      </c>
      <c r="AC111" s="70" t="str">
        <f>IFERROR(IF(AND($H111=1,WORKDAY.INTL($I111,NETWORKDAYS.INTL($I111,EDATE(AB111,$E112)-1,1,[1]holiday!$A$2:$A$101),1,[1]holiday!$A$2:$A$101)=$K111),"",IF(AND(IFERROR(IF(IF($K111&lt;EDATE(AB111,$E111),$K111,EDATE(AB111,$E111))=AB111,"",IF($K111&lt;EDATE(AB111,$E111),$K111,EDATE(AB111,$E111))),"")=$K111,$H111=1),"",IFERROR(IF(IF($K111&lt;EDATE(AB111,$E111),$K111,EDATE(AB111,$E111))=AB111,"",IF($K111&lt;EDATE(AB111,$E111),$K111,EDATE(AB111,$E111))),""))),"")</f>
        <v/>
      </c>
      <c r="AD111" s="70" t="str">
        <f>IFERROR(IF(AND($H111=1,WORKDAY.INTL($I111,NETWORKDAYS.INTL($I111,EDATE(AC111,$E112)-1,1,[1]holiday!$A$2:$A$101),1,[1]holiday!$A$2:$A$101)=$K111),"",IF(AND(IFERROR(IF(IF($K111&lt;EDATE(AC111,$E111),$K111,EDATE(AC111,$E111))=AC111,"",IF($K111&lt;EDATE(AC111,$E111),$K111,EDATE(AC111,$E111))),"")=$K111,$H111=1),"",IFERROR(IF(IF($K111&lt;EDATE(AC111,$E111),$K111,EDATE(AC111,$E111))=AC111,"",IF($K111&lt;EDATE(AC111,$E111),$K111,EDATE(AC111,$E111))),""))),"")</f>
        <v/>
      </c>
      <c r="AE111" s="70" t="str">
        <f>IFERROR(IF(AND($H111=1,WORKDAY.INTL($I111,NETWORKDAYS.INTL($I111,EDATE(AD111,$E112)-1,1,[1]holiday!$A$2:$A$101),1,[1]holiday!$A$2:$A$101)=$K111),"",IF(AND(IFERROR(IF(IF($K111&lt;EDATE(AD111,$E111),$K111,EDATE(AD111,$E111))=AD111,"",IF($K111&lt;EDATE(AD111,$E111),$K111,EDATE(AD111,$E111))),"")=$K111,$H111=1),"",IFERROR(IF(IF($K111&lt;EDATE(AD111,$E111),$K111,EDATE(AD111,$E111))=AD111,"",IF($K111&lt;EDATE(AD111,$E111),$K111,EDATE(AD111,$E111))),""))),"")</f>
        <v/>
      </c>
      <c r="AF111" s="70" t="str">
        <f>IFERROR(IF(AND($H111=1,WORKDAY.INTL($I111,NETWORKDAYS.INTL($I111,EDATE(AE111,$E112)-1,1,[1]holiday!$A$2:$A$101),1,[1]holiday!$A$2:$A$101)=$K111),"",IF(AND(IFERROR(IF(IF($K111&lt;EDATE(AE111,$E111),$K111,EDATE(AE111,$E111))=AE111,"",IF($K111&lt;EDATE(AE111,$E111),$K111,EDATE(AE111,$E111))),"")=$K111,$H111=1),"",IFERROR(IF(IF($K111&lt;EDATE(AE111,$E111),$K111,EDATE(AE111,$E111))=AE111,"",IF($K111&lt;EDATE(AE111,$E111),$K111,EDATE(AE111,$E111))),""))),"")</f>
        <v/>
      </c>
      <c r="AG111" s="70" t="str">
        <f>IFERROR(IF(AND($H111=1,WORKDAY.INTL($I111,NETWORKDAYS.INTL($I111,EDATE(AF111,$E112)-1,1,[1]holiday!$A$2:$A$101),1,[1]holiday!$A$2:$A$101)=$K111),"",IF(AND(IFERROR(IF(IF($K111&lt;EDATE(AF111,$E111),$K111,EDATE(AF111,$E111))=AF111,"",IF($K111&lt;EDATE(AF111,$E111),$K111,EDATE(AF111,$E111))),"")=$K111,$H111=1),"",IFERROR(IF(IF($K111&lt;EDATE(AF111,$E111),$K111,EDATE(AF111,$E111))=AF111,"",IF($K111&lt;EDATE(AF111,$E111),$K111,EDATE(AF111,$E111))),""))),"")</f>
        <v/>
      </c>
      <c r="AH111" s="70" t="str">
        <f>IFERROR(IF(AND($H111=1,WORKDAY.INTL($I111,NETWORKDAYS.INTL($I111,EDATE(AG111,$E112)-1,1,[1]holiday!$A$2:$A$101),1,[1]holiday!$A$2:$A$101)=$K111),"",IF(AND(IFERROR(IF(IF($K111&lt;EDATE(AG111,$E111),$K111,EDATE(AG111,$E111))=AG111,"",IF($K111&lt;EDATE(AG111,$E111),$K111,EDATE(AG111,$E111))),"")=$K111,$H111=1),"",IFERROR(IF(IF($K111&lt;EDATE(AG111,$E111),$K111,EDATE(AG111,$E111))=AG111,"",IF($K111&lt;EDATE(AG111,$E111),$K111,EDATE(AG111,$E111))),""))),"")</f>
        <v/>
      </c>
      <c r="AI111" s="70"/>
      <c r="AJ111" s="25" t="e">
        <f t="shared" si="82"/>
        <v>#REF!</v>
      </c>
      <c r="AK111" s="25" t="e">
        <f t="shared" si="83"/>
        <v>#REF!</v>
      </c>
      <c r="AL111" s="25" t="e">
        <f t="shared" si="84"/>
        <v>#REF!</v>
      </c>
      <c r="AM111" s="25" t="e">
        <f t="shared" si="85"/>
        <v>#REF!</v>
      </c>
      <c r="AN111" s="25" t="e">
        <f t="shared" si="86"/>
        <v>#REF!</v>
      </c>
      <c r="AO111" s="25" t="e">
        <f t="shared" si="87"/>
        <v>#REF!</v>
      </c>
      <c r="AP111" s="25" t="e">
        <f t="shared" si="88"/>
        <v>#REF!</v>
      </c>
      <c r="AQ111" s="25" t="e">
        <f t="shared" si="89"/>
        <v>#REF!</v>
      </c>
      <c r="AR111" s="25" t="e">
        <f t="shared" si="90"/>
        <v>#REF!</v>
      </c>
      <c r="AS111" s="25" t="e">
        <f t="shared" si="91"/>
        <v>#REF!</v>
      </c>
      <c r="AT111" s="25" t="e">
        <f t="shared" si="92"/>
        <v>#REF!</v>
      </c>
      <c r="AU111" s="25" t="e">
        <f t="shared" si="93"/>
        <v>#REF!</v>
      </c>
      <c r="AV111" s="25" t="e">
        <f t="shared" si="94"/>
        <v>#REF!</v>
      </c>
      <c r="AW111" s="106" t="e">
        <f t="shared" si="61"/>
        <v>#REF!</v>
      </c>
      <c r="AX111" s="107" t="e">
        <f t="shared" ca="1" si="62"/>
        <v>#REF!</v>
      </c>
      <c r="AY111" s="107" t="e">
        <f t="shared" ca="1" si="63"/>
        <v>#REF!</v>
      </c>
      <c r="AZ111" s="108" t="e">
        <f t="shared" ca="1" si="64"/>
        <v>#REF!</v>
      </c>
      <c r="BA111" s="25">
        <f t="shared" ca="1" si="58"/>
        <v>0</v>
      </c>
      <c r="BB111" s="25" t="e">
        <f t="shared" si="95"/>
        <v>#REF!</v>
      </c>
      <c r="BC111" s="25" t="e">
        <f t="shared" ca="1" si="65"/>
        <v>#REF!</v>
      </c>
      <c r="BD111" s="83" t="e">
        <f>PS!#REF!</f>
        <v>#REF!</v>
      </c>
      <c r="BE111" s="78" t="str">
        <f t="shared" ca="1" si="66"/>
        <v>Lần 0</v>
      </c>
      <c r="BF111" s="109" t="e">
        <f t="shared" ca="1" si="67"/>
        <v>#REF!</v>
      </c>
      <c r="BG111" s="109" t="e">
        <f t="shared" ca="1" si="68"/>
        <v>#REF!</v>
      </c>
      <c r="BH111" s="109" t="e">
        <f t="shared" ca="1" si="69"/>
        <v>#REF!</v>
      </c>
      <c r="BI111" s="109" t="e">
        <f t="shared" ca="1" si="70"/>
        <v>#REF!</v>
      </c>
      <c r="BJ111" s="109" t="e">
        <f t="shared" ca="1" si="71"/>
        <v>#REF!</v>
      </c>
      <c r="BK111" s="109" t="e">
        <f t="shared" ca="1" si="72"/>
        <v>#REF!</v>
      </c>
      <c r="BL111" s="109" t="e">
        <f t="shared" ca="1" si="73"/>
        <v>#REF!</v>
      </c>
      <c r="BM111" s="109" t="e">
        <f t="shared" ca="1" si="74"/>
        <v>#REF!</v>
      </c>
      <c r="BN111" s="109" t="e">
        <f t="shared" ca="1" si="75"/>
        <v>#REF!</v>
      </c>
      <c r="BO111" s="109" t="e">
        <f t="shared" ca="1" si="76"/>
        <v>#REF!</v>
      </c>
      <c r="BP111" s="109" t="e">
        <f t="shared" ca="1" si="77"/>
        <v>#REF!</v>
      </c>
      <c r="BQ111" s="109" t="e">
        <f t="shared" ca="1" si="78"/>
        <v>#REF!</v>
      </c>
      <c r="BR111" s="109" t="e">
        <f t="shared" ca="1" si="79"/>
        <v>#REF!</v>
      </c>
    </row>
    <row r="112" spans="1:70" ht="12.75" x14ac:dyDescent="0.2">
      <c r="A112" s="82" t="e">
        <f>PS!#REF!</f>
        <v>#REF!</v>
      </c>
      <c r="B112" s="83" t="e">
        <f>PS!#REF!</f>
        <v>#REF!</v>
      </c>
      <c r="C112" s="83" t="e">
        <f>PS!#REF!</f>
        <v>#REF!</v>
      </c>
      <c r="D112" s="83" t="e">
        <f>VLOOKUP(B112,CTV!$A$3:$D$1048576,4,0)</f>
        <v>#REF!</v>
      </c>
      <c r="E112" s="83" t="e">
        <f>VLOOKUP(B112,CTV!$A$3:$G$1048576,7,0)</f>
        <v>#REF!</v>
      </c>
      <c r="F112" s="83" t="e">
        <f>IF(ISNA(VLOOKUP(D112,CTV!$A$3:$H$1048576,8,0)),"",VLOOKUP(D112,CTV!$A$3:$H$1048576,8,0))</f>
        <v>#REF!</v>
      </c>
      <c r="G112" s="83" t="e">
        <f>VLOOKUP(B112,CTV!$A$3:$I$1048576,9,0)</f>
        <v>#REF!</v>
      </c>
      <c r="H112" s="83" t="e">
        <f>VLOOKUP(B112,CTV!$A$3:$J$1048576,10,0)</f>
        <v>#REF!</v>
      </c>
      <c r="I112" s="102" t="e">
        <f>PS!#REF!</f>
        <v>#REF!</v>
      </c>
      <c r="J112" s="83" t="e">
        <f>PS!#REF!</f>
        <v>#REF!</v>
      </c>
      <c r="K112" s="103" t="e">
        <f>PS!#REF!</f>
        <v>#REF!</v>
      </c>
      <c r="L112" s="83" t="e">
        <f t="shared" si="96"/>
        <v>#REF!</v>
      </c>
      <c r="M112" s="120" t="e">
        <f>PS!#REF!</f>
        <v>#REF!</v>
      </c>
      <c r="N112" s="83" t="e">
        <f>PS!#REF!</f>
        <v>#REF!</v>
      </c>
      <c r="O112" s="104" t="e">
        <f>PS!#REF!</f>
        <v>#REF!</v>
      </c>
      <c r="P112" s="104" t="e">
        <f t="shared" si="97"/>
        <v>#REF!</v>
      </c>
      <c r="Q112" s="104">
        <v>0</v>
      </c>
      <c r="R112" s="170" t="e">
        <f t="shared" si="59"/>
        <v>#REF!</v>
      </c>
      <c r="S112" s="130" t="e">
        <f>VLOOKUP(B112,CTV!$A$3:$K$1048576,11,0)</f>
        <v>#REF!</v>
      </c>
      <c r="T112" s="105" t="e">
        <f>IF(VLOOKUP(B112,CTV!$A$3:$E$1048576,5,0)-R112+S112&lt;0,0,VLOOKUP(B112,CTV!$A$3:$E$1048576,5,0)-R112+S112)</f>
        <v>#REF!</v>
      </c>
      <c r="U112" s="105" t="e">
        <f>IF(VLOOKUP(B112,CTV!$A$3:$F$1048576,6,0)-R112+S112&lt;0,0,VLOOKUP(B112,CTV!$A$3:$F$1048576,6,0)-R112+S112)</f>
        <v>#REF!</v>
      </c>
      <c r="V112" s="70" t="e">
        <f t="shared" si="60"/>
        <v>#REF!</v>
      </c>
      <c r="W112" s="70" t="str">
        <f>IFERROR(IF(AND($H112=1,WORKDAY.INTL($I112,NETWORKDAYS.INTL($I112,EDATE(V112,$E113)-1,1,[1]holiday!$A$2:$A$101),1,[1]holiday!$A$2:$A$101)=$K112),"",IF(AND(IFERROR(IF(IF($K112&lt;EDATE(V112,$E112),$K112,EDATE(V112,$E112))=V112,"",IF($K112&lt;EDATE(V112,$E112),$K112,EDATE(V112,$E112))),"")=$K112,$H112=1),"",IFERROR(IF(IF($K112&lt;EDATE(V112,$E112),$K112,EDATE(V112,$E112))=V112,"",IF($K112&lt;EDATE(V112,$E112),$K112,EDATE(V112,$E112))),""))),"")</f>
        <v/>
      </c>
      <c r="X112" s="70" t="str">
        <f>IFERROR(IF(AND($H112=1,WORKDAY.INTL($I112,NETWORKDAYS.INTL($I112,EDATE(W112,$E113)-1,1,[1]holiday!$A$2:$A$101),1,[1]holiday!$A$2:$A$101)=$K112),"",IF(AND(IFERROR(IF(IF($K112&lt;EDATE(W112,$E112),$K112,EDATE(W112,$E112))=W112,"",IF($K112&lt;EDATE(W112,$E112),$K112,EDATE(W112,$E112))),"")=$K112,$H112=1),"",IFERROR(IF(IF($K112&lt;EDATE(W112,$E112),$K112,EDATE(W112,$E112))=W112,"",IF($K112&lt;EDATE(W112,$E112),$K112,EDATE(W112,$E112))),""))),"")</f>
        <v/>
      </c>
      <c r="Y112" s="70" t="str">
        <f>IFERROR(IF(AND($H112=1,WORKDAY.INTL($I112,NETWORKDAYS.INTL($I112,EDATE(X112,$E113)-1,1,[1]holiday!$A$2:$A$101),1,[1]holiday!$A$2:$A$101)=$K112),"",IF(AND(IFERROR(IF(IF($K112&lt;EDATE(X112,$E112),$K112,EDATE(X112,$E112))=X112,"",IF($K112&lt;EDATE(X112,$E112),$K112,EDATE(X112,$E112))),"")=$K112,$H112=1),"",IFERROR(IF(IF($K112&lt;EDATE(X112,$E112),$K112,EDATE(X112,$E112))=X112,"",IF($K112&lt;EDATE(X112,$E112),$K112,EDATE(X112,$E112))),""))),"")</f>
        <v/>
      </c>
      <c r="Z112" s="70" t="str">
        <f>IFERROR(IF(AND($H112=1,WORKDAY.INTL($I112,NETWORKDAYS.INTL($I112,EDATE(Y112,$E113)-1,1,[1]holiday!$A$2:$A$101),1,[1]holiday!$A$2:$A$101)=$K112),"",IF(AND(IFERROR(IF(IF($K112&lt;EDATE(Y112,$E112),$K112,EDATE(Y112,$E112))=Y112,"",IF($K112&lt;EDATE(Y112,$E112),$K112,EDATE(Y112,$E112))),"")=$K112,$H112=1),"",IFERROR(IF(IF($K112&lt;EDATE(Y112,$E112),$K112,EDATE(Y112,$E112))=Y112,"",IF($K112&lt;EDATE(Y112,$E112),$K112,EDATE(Y112,$E112))),""))),"")</f>
        <v/>
      </c>
      <c r="AA112" s="70" t="str">
        <f>IFERROR(IF(AND($H112=1,WORKDAY.INTL($I112,NETWORKDAYS.INTL($I112,EDATE(Z112,$E113)-1,1,[1]holiday!$A$2:$A$101),1,[1]holiday!$A$2:$A$101)=$K112),"",IF(AND(IFERROR(IF(IF($K112&lt;EDATE(Z112,$E112),$K112,EDATE(Z112,$E112))=Z112,"",IF($K112&lt;EDATE(Z112,$E112),$K112,EDATE(Z112,$E112))),"")=$K112,$H112=1),"",IFERROR(IF(IF($K112&lt;EDATE(Z112,$E112),$K112,EDATE(Z112,$E112))=Z112,"",IF($K112&lt;EDATE(Z112,$E112),$K112,EDATE(Z112,$E112))),""))),"")</f>
        <v/>
      </c>
      <c r="AB112" s="70" t="str">
        <f>IFERROR(IF(AND($H112=1,WORKDAY.INTL($I112,NETWORKDAYS.INTL($I112,EDATE(AA112,$E113)-1,1,[1]holiday!$A$2:$A$101),1,[1]holiday!$A$2:$A$101)=$K112),"",IF(AND(IFERROR(IF(IF($K112&lt;EDATE(AA112,$E112),$K112,EDATE(AA112,$E112))=AA112,"",IF($K112&lt;EDATE(AA112,$E112),$K112,EDATE(AA112,$E112))),"")=$K112,$H112=1),"",IFERROR(IF(IF($K112&lt;EDATE(AA112,$E112),$K112,EDATE(AA112,$E112))=AA112,"",IF($K112&lt;EDATE(AA112,$E112),$K112,EDATE(AA112,$E112))),""))),"")</f>
        <v/>
      </c>
      <c r="AC112" s="70" t="str">
        <f>IFERROR(IF(AND($H112=1,WORKDAY.INTL($I112,NETWORKDAYS.INTL($I112,EDATE(AB112,$E113)-1,1,[1]holiday!$A$2:$A$101),1,[1]holiday!$A$2:$A$101)=$K112),"",IF(AND(IFERROR(IF(IF($K112&lt;EDATE(AB112,$E112),$K112,EDATE(AB112,$E112))=AB112,"",IF($K112&lt;EDATE(AB112,$E112),$K112,EDATE(AB112,$E112))),"")=$K112,$H112=1),"",IFERROR(IF(IF($K112&lt;EDATE(AB112,$E112),$K112,EDATE(AB112,$E112))=AB112,"",IF($K112&lt;EDATE(AB112,$E112),$K112,EDATE(AB112,$E112))),""))),"")</f>
        <v/>
      </c>
      <c r="AD112" s="70" t="str">
        <f>IFERROR(IF(AND($H112=1,WORKDAY.INTL($I112,NETWORKDAYS.INTL($I112,EDATE(AC112,$E113)-1,1,[1]holiday!$A$2:$A$101),1,[1]holiday!$A$2:$A$101)=$K112),"",IF(AND(IFERROR(IF(IF($K112&lt;EDATE(AC112,$E112),$K112,EDATE(AC112,$E112))=AC112,"",IF($K112&lt;EDATE(AC112,$E112),$K112,EDATE(AC112,$E112))),"")=$K112,$H112=1),"",IFERROR(IF(IF($K112&lt;EDATE(AC112,$E112),$K112,EDATE(AC112,$E112))=AC112,"",IF($K112&lt;EDATE(AC112,$E112),$K112,EDATE(AC112,$E112))),""))),"")</f>
        <v/>
      </c>
      <c r="AE112" s="70" t="str">
        <f>IFERROR(IF(AND($H112=1,WORKDAY.INTL($I112,NETWORKDAYS.INTL($I112,EDATE(AD112,$E113)-1,1,[1]holiday!$A$2:$A$101),1,[1]holiday!$A$2:$A$101)=$K112),"",IF(AND(IFERROR(IF(IF($K112&lt;EDATE(AD112,$E112),$K112,EDATE(AD112,$E112))=AD112,"",IF($K112&lt;EDATE(AD112,$E112),$K112,EDATE(AD112,$E112))),"")=$K112,$H112=1),"",IFERROR(IF(IF($K112&lt;EDATE(AD112,$E112),$K112,EDATE(AD112,$E112))=AD112,"",IF($K112&lt;EDATE(AD112,$E112),$K112,EDATE(AD112,$E112))),""))),"")</f>
        <v/>
      </c>
      <c r="AF112" s="70" t="str">
        <f>IFERROR(IF(AND($H112=1,WORKDAY.INTL($I112,NETWORKDAYS.INTL($I112,EDATE(AE112,$E113)-1,1,[1]holiday!$A$2:$A$101),1,[1]holiday!$A$2:$A$101)=$K112),"",IF(AND(IFERROR(IF(IF($K112&lt;EDATE(AE112,$E112),$K112,EDATE(AE112,$E112))=AE112,"",IF($K112&lt;EDATE(AE112,$E112),$K112,EDATE(AE112,$E112))),"")=$K112,$H112=1),"",IFERROR(IF(IF($K112&lt;EDATE(AE112,$E112),$K112,EDATE(AE112,$E112))=AE112,"",IF($K112&lt;EDATE(AE112,$E112),$K112,EDATE(AE112,$E112))),""))),"")</f>
        <v/>
      </c>
      <c r="AG112" s="70" t="str">
        <f>IFERROR(IF(AND($H112=1,WORKDAY.INTL($I112,NETWORKDAYS.INTL($I112,EDATE(AF112,$E113)-1,1,[1]holiday!$A$2:$A$101),1,[1]holiday!$A$2:$A$101)=$K112),"",IF(AND(IFERROR(IF(IF($K112&lt;EDATE(AF112,$E112),$K112,EDATE(AF112,$E112))=AF112,"",IF($K112&lt;EDATE(AF112,$E112),$K112,EDATE(AF112,$E112))),"")=$K112,$H112=1),"",IFERROR(IF(IF($K112&lt;EDATE(AF112,$E112),$K112,EDATE(AF112,$E112))=AF112,"",IF($K112&lt;EDATE(AF112,$E112),$K112,EDATE(AF112,$E112))),""))),"")</f>
        <v/>
      </c>
      <c r="AH112" s="70" t="str">
        <f>IFERROR(IF(AND($H112=1,WORKDAY.INTL($I112,NETWORKDAYS.INTL($I112,EDATE(AG112,$E113)-1,1,[1]holiday!$A$2:$A$101),1,[1]holiday!$A$2:$A$101)=$K112),"",IF(AND(IFERROR(IF(IF($K112&lt;EDATE(AG112,$E112),$K112,EDATE(AG112,$E112))=AG112,"",IF($K112&lt;EDATE(AG112,$E112),$K112,EDATE(AG112,$E112))),"")=$K112,$H112=1),"",IFERROR(IF(IF($K112&lt;EDATE(AG112,$E112),$K112,EDATE(AG112,$E112))=AG112,"",IF($K112&lt;EDATE(AG112,$E112),$K112,EDATE(AG112,$E112))),""))),"")</f>
        <v/>
      </c>
      <c r="AI112" s="70"/>
      <c r="AJ112" s="25" t="e">
        <f t="shared" si="82"/>
        <v>#REF!</v>
      </c>
      <c r="AK112" s="25" t="e">
        <f t="shared" si="83"/>
        <v>#REF!</v>
      </c>
      <c r="AL112" s="25" t="e">
        <f t="shared" si="84"/>
        <v>#REF!</v>
      </c>
      <c r="AM112" s="25" t="e">
        <f t="shared" si="85"/>
        <v>#REF!</v>
      </c>
      <c r="AN112" s="25" t="e">
        <f t="shared" si="86"/>
        <v>#REF!</v>
      </c>
      <c r="AO112" s="25" t="e">
        <f t="shared" si="87"/>
        <v>#REF!</v>
      </c>
      <c r="AP112" s="25" t="e">
        <f t="shared" si="88"/>
        <v>#REF!</v>
      </c>
      <c r="AQ112" s="25" t="e">
        <f t="shared" si="89"/>
        <v>#REF!</v>
      </c>
      <c r="AR112" s="25" t="e">
        <f t="shared" si="90"/>
        <v>#REF!</v>
      </c>
      <c r="AS112" s="25" t="e">
        <f t="shared" si="91"/>
        <v>#REF!</v>
      </c>
      <c r="AT112" s="25" t="e">
        <f t="shared" si="92"/>
        <v>#REF!</v>
      </c>
      <c r="AU112" s="25" t="e">
        <f t="shared" si="93"/>
        <v>#REF!</v>
      </c>
      <c r="AV112" s="25" t="e">
        <f t="shared" si="94"/>
        <v>#REF!</v>
      </c>
      <c r="AW112" s="106" t="e">
        <f t="shared" si="61"/>
        <v>#REF!</v>
      </c>
      <c r="AX112" s="107" t="e">
        <f t="shared" ca="1" si="62"/>
        <v>#REF!</v>
      </c>
      <c r="AY112" s="107" t="e">
        <f t="shared" ca="1" si="63"/>
        <v>#REF!</v>
      </c>
      <c r="AZ112" s="108" t="e">
        <f t="shared" ca="1" si="64"/>
        <v>#REF!</v>
      </c>
      <c r="BA112" s="25">
        <f t="shared" ca="1" si="58"/>
        <v>0</v>
      </c>
      <c r="BB112" s="25" t="e">
        <f t="shared" si="95"/>
        <v>#REF!</v>
      </c>
      <c r="BC112" s="25" t="e">
        <f t="shared" ca="1" si="65"/>
        <v>#REF!</v>
      </c>
      <c r="BD112" s="83" t="e">
        <f>PS!#REF!</f>
        <v>#REF!</v>
      </c>
      <c r="BE112" s="78" t="str">
        <f t="shared" ca="1" si="66"/>
        <v>Lần 0</v>
      </c>
      <c r="BF112" s="109" t="e">
        <f t="shared" ca="1" si="67"/>
        <v>#REF!</v>
      </c>
      <c r="BG112" s="109" t="e">
        <f t="shared" ca="1" si="68"/>
        <v>#REF!</v>
      </c>
      <c r="BH112" s="109" t="e">
        <f t="shared" ca="1" si="69"/>
        <v>#REF!</v>
      </c>
      <c r="BI112" s="109" t="e">
        <f t="shared" ca="1" si="70"/>
        <v>#REF!</v>
      </c>
      <c r="BJ112" s="109" t="e">
        <f t="shared" ca="1" si="71"/>
        <v>#REF!</v>
      </c>
      <c r="BK112" s="109" t="e">
        <f t="shared" ca="1" si="72"/>
        <v>#REF!</v>
      </c>
      <c r="BL112" s="109" t="e">
        <f t="shared" ca="1" si="73"/>
        <v>#REF!</v>
      </c>
      <c r="BM112" s="109" t="e">
        <f t="shared" ca="1" si="74"/>
        <v>#REF!</v>
      </c>
      <c r="BN112" s="109" t="e">
        <f t="shared" ca="1" si="75"/>
        <v>#REF!</v>
      </c>
      <c r="BO112" s="109" t="e">
        <f t="shared" ca="1" si="76"/>
        <v>#REF!</v>
      </c>
      <c r="BP112" s="109" t="e">
        <f t="shared" ca="1" si="77"/>
        <v>#REF!</v>
      </c>
      <c r="BQ112" s="109" t="e">
        <f t="shared" ca="1" si="78"/>
        <v>#REF!</v>
      </c>
      <c r="BR112" s="109" t="e">
        <f t="shared" ca="1" si="79"/>
        <v>#REF!</v>
      </c>
    </row>
    <row r="113" spans="1:70" ht="12.75" x14ac:dyDescent="0.2">
      <c r="A113" s="82" t="e">
        <f>PS!#REF!</f>
        <v>#REF!</v>
      </c>
      <c r="B113" s="83" t="e">
        <f>PS!#REF!</f>
        <v>#REF!</v>
      </c>
      <c r="C113" s="83" t="e">
        <f>PS!#REF!</f>
        <v>#REF!</v>
      </c>
      <c r="D113" s="83" t="e">
        <f>VLOOKUP(B113,CTV!$A$3:$D$1048576,4,0)</f>
        <v>#REF!</v>
      </c>
      <c r="E113" s="83" t="e">
        <f>VLOOKUP(B113,CTV!$A$3:$G$1048576,7,0)</f>
        <v>#REF!</v>
      </c>
      <c r="F113" s="83" t="e">
        <f>IF(ISNA(VLOOKUP(D113,CTV!$A$3:$H$1048576,8,0)),"",VLOOKUP(D113,CTV!$A$3:$H$1048576,8,0))</f>
        <v>#REF!</v>
      </c>
      <c r="G113" s="83" t="e">
        <f>VLOOKUP(B113,CTV!$A$3:$I$1048576,9,0)</f>
        <v>#REF!</v>
      </c>
      <c r="H113" s="83" t="e">
        <f>VLOOKUP(B113,CTV!$A$3:$J$1048576,10,0)</f>
        <v>#REF!</v>
      </c>
      <c r="I113" s="102" t="e">
        <f>PS!#REF!</f>
        <v>#REF!</v>
      </c>
      <c r="J113" s="83" t="e">
        <f>PS!#REF!</f>
        <v>#REF!</v>
      </c>
      <c r="K113" s="103" t="e">
        <f>PS!#REF!</f>
        <v>#REF!</v>
      </c>
      <c r="L113" s="83" t="e">
        <f t="shared" si="96"/>
        <v>#REF!</v>
      </c>
      <c r="M113" s="120" t="e">
        <f>PS!#REF!</f>
        <v>#REF!</v>
      </c>
      <c r="N113" s="83" t="e">
        <f>PS!#REF!</f>
        <v>#REF!</v>
      </c>
      <c r="O113" s="104" t="e">
        <f>PS!#REF!</f>
        <v>#REF!</v>
      </c>
      <c r="P113" s="104" t="e">
        <f t="shared" si="97"/>
        <v>#REF!</v>
      </c>
      <c r="Q113" s="104">
        <v>0</v>
      </c>
      <c r="R113" s="170" t="e">
        <f t="shared" si="59"/>
        <v>#REF!</v>
      </c>
      <c r="S113" s="130" t="e">
        <f>VLOOKUP(B113,CTV!$A$3:$K$1048576,11,0)</f>
        <v>#REF!</v>
      </c>
      <c r="T113" s="105" t="e">
        <f>IF(VLOOKUP(B113,CTV!$A$3:$E$1048576,5,0)-R113+S113&lt;0,0,VLOOKUP(B113,CTV!$A$3:$E$1048576,5,0)-R113+S113)</f>
        <v>#REF!</v>
      </c>
      <c r="U113" s="105" t="e">
        <f>IF(VLOOKUP(B113,CTV!$A$3:$F$1048576,6,0)-R113+S113&lt;0,0,VLOOKUP(B113,CTV!$A$3:$F$1048576,6,0)-R113+S113)</f>
        <v>#REF!</v>
      </c>
      <c r="V113" s="70" t="e">
        <f t="shared" si="60"/>
        <v>#REF!</v>
      </c>
      <c r="W113" s="70" t="str">
        <f>IFERROR(IF(AND($H113=1,WORKDAY.INTL($I113,NETWORKDAYS.INTL($I113,EDATE(V113,$E114)-1,1,[1]holiday!$A$2:$A$101),1,[1]holiday!$A$2:$A$101)=$K113),"",IF(AND(IFERROR(IF(IF($K113&lt;EDATE(V113,$E113),$K113,EDATE(V113,$E113))=V113,"",IF($K113&lt;EDATE(V113,$E113),$K113,EDATE(V113,$E113))),"")=$K113,$H113=1),"",IFERROR(IF(IF($K113&lt;EDATE(V113,$E113),$K113,EDATE(V113,$E113))=V113,"",IF($K113&lt;EDATE(V113,$E113),$K113,EDATE(V113,$E113))),""))),"")</f>
        <v/>
      </c>
      <c r="X113" s="70" t="str">
        <f>IFERROR(IF(AND($H113=1,WORKDAY.INTL($I113,NETWORKDAYS.INTL($I113,EDATE(W113,$E114)-1,1,[1]holiday!$A$2:$A$101),1,[1]holiday!$A$2:$A$101)=$K113),"",IF(AND(IFERROR(IF(IF($K113&lt;EDATE(W113,$E113),$K113,EDATE(W113,$E113))=W113,"",IF($K113&lt;EDATE(W113,$E113),$K113,EDATE(W113,$E113))),"")=$K113,$H113=1),"",IFERROR(IF(IF($K113&lt;EDATE(W113,$E113),$K113,EDATE(W113,$E113))=W113,"",IF($K113&lt;EDATE(W113,$E113),$K113,EDATE(W113,$E113))),""))),"")</f>
        <v/>
      </c>
      <c r="Y113" s="70" t="str">
        <f>IFERROR(IF(AND($H113=1,WORKDAY.INTL($I113,NETWORKDAYS.INTL($I113,EDATE(X113,$E114)-1,1,[1]holiday!$A$2:$A$101),1,[1]holiday!$A$2:$A$101)=$K113),"",IF(AND(IFERROR(IF(IF($K113&lt;EDATE(X113,$E113),$K113,EDATE(X113,$E113))=X113,"",IF($K113&lt;EDATE(X113,$E113),$K113,EDATE(X113,$E113))),"")=$K113,$H113=1),"",IFERROR(IF(IF($K113&lt;EDATE(X113,$E113),$K113,EDATE(X113,$E113))=X113,"",IF($K113&lt;EDATE(X113,$E113),$K113,EDATE(X113,$E113))),""))),"")</f>
        <v/>
      </c>
      <c r="Z113" s="70" t="str">
        <f>IFERROR(IF(AND($H113=1,WORKDAY.INTL($I113,NETWORKDAYS.INTL($I113,EDATE(Y113,$E114)-1,1,[1]holiday!$A$2:$A$101),1,[1]holiday!$A$2:$A$101)=$K113),"",IF(AND(IFERROR(IF(IF($K113&lt;EDATE(Y113,$E113),$K113,EDATE(Y113,$E113))=Y113,"",IF($K113&lt;EDATE(Y113,$E113),$K113,EDATE(Y113,$E113))),"")=$K113,$H113=1),"",IFERROR(IF(IF($K113&lt;EDATE(Y113,$E113),$K113,EDATE(Y113,$E113))=Y113,"",IF($K113&lt;EDATE(Y113,$E113),$K113,EDATE(Y113,$E113))),""))),"")</f>
        <v/>
      </c>
      <c r="AA113" s="70" t="str">
        <f>IFERROR(IF(AND($H113=1,WORKDAY.INTL($I113,NETWORKDAYS.INTL($I113,EDATE(Z113,$E114)-1,1,[1]holiday!$A$2:$A$101),1,[1]holiday!$A$2:$A$101)=$K113),"",IF(AND(IFERROR(IF(IF($K113&lt;EDATE(Z113,$E113),$K113,EDATE(Z113,$E113))=Z113,"",IF($K113&lt;EDATE(Z113,$E113),$K113,EDATE(Z113,$E113))),"")=$K113,$H113=1),"",IFERROR(IF(IF($K113&lt;EDATE(Z113,$E113),$K113,EDATE(Z113,$E113))=Z113,"",IF($K113&lt;EDATE(Z113,$E113),$K113,EDATE(Z113,$E113))),""))),"")</f>
        <v/>
      </c>
      <c r="AB113" s="70" t="str">
        <f>IFERROR(IF(AND($H113=1,WORKDAY.INTL($I113,NETWORKDAYS.INTL($I113,EDATE(AA113,$E114)-1,1,[1]holiday!$A$2:$A$101),1,[1]holiday!$A$2:$A$101)=$K113),"",IF(AND(IFERROR(IF(IF($K113&lt;EDATE(AA113,$E113),$K113,EDATE(AA113,$E113))=AA113,"",IF($K113&lt;EDATE(AA113,$E113),$K113,EDATE(AA113,$E113))),"")=$K113,$H113=1),"",IFERROR(IF(IF($K113&lt;EDATE(AA113,$E113),$K113,EDATE(AA113,$E113))=AA113,"",IF($K113&lt;EDATE(AA113,$E113),$K113,EDATE(AA113,$E113))),""))),"")</f>
        <v/>
      </c>
      <c r="AC113" s="70" t="str">
        <f>IFERROR(IF(AND($H113=1,WORKDAY.INTL($I113,NETWORKDAYS.INTL($I113,EDATE(AB113,$E114)-1,1,[1]holiday!$A$2:$A$101),1,[1]holiday!$A$2:$A$101)=$K113),"",IF(AND(IFERROR(IF(IF($K113&lt;EDATE(AB113,$E113),$K113,EDATE(AB113,$E113))=AB113,"",IF($K113&lt;EDATE(AB113,$E113),$K113,EDATE(AB113,$E113))),"")=$K113,$H113=1),"",IFERROR(IF(IF($K113&lt;EDATE(AB113,$E113),$K113,EDATE(AB113,$E113))=AB113,"",IF($K113&lt;EDATE(AB113,$E113),$K113,EDATE(AB113,$E113))),""))),"")</f>
        <v/>
      </c>
      <c r="AD113" s="70" t="str">
        <f>IFERROR(IF(AND($H113=1,WORKDAY.INTL($I113,NETWORKDAYS.INTL($I113,EDATE(AC113,$E114)-1,1,[1]holiday!$A$2:$A$101),1,[1]holiday!$A$2:$A$101)=$K113),"",IF(AND(IFERROR(IF(IF($K113&lt;EDATE(AC113,$E113),$K113,EDATE(AC113,$E113))=AC113,"",IF($K113&lt;EDATE(AC113,$E113),$K113,EDATE(AC113,$E113))),"")=$K113,$H113=1),"",IFERROR(IF(IF($K113&lt;EDATE(AC113,$E113),$K113,EDATE(AC113,$E113))=AC113,"",IF($K113&lt;EDATE(AC113,$E113),$K113,EDATE(AC113,$E113))),""))),"")</f>
        <v/>
      </c>
      <c r="AE113" s="70" t="str">
        <f>IFERROR(IF(AND($H113=1,WORKDAY.INTL($I113,NETWORKDAYS.INTL($I113,EDATE(AD113,$E114)-1,1,[1]holiday!$A$2:$A$101),1,[1]holiday!$A$2:$A$101)=$K113),"",IF(AND(IFERROR(IF(IF($K113&lt;EDATE(AD113,$E113),$K113,EDATE(AD113,$E113))=AD113,"",IF($K113&lt;EDATE(AD113,$E113),$K113,EDATE(AD113,$E113))),"")=$K113,$H113=1),"",IFERROR(IF(IF($K113&lt;EDATE(AD113,$E113),$K113,EDATE(AD113,$E113))=AD113,"",IF($K113&lt;EDATE(AD113,$E113),$K113,EDATE(AD113,$E113))),""))),"")</f>
        <v/>
      </c>
      <c r="AF113" s="70" t="str">
        <f>IFERROR(IF(AND($H113=1,WORKDAY.INTL($I113,NETWORKDAYS.INTL($I113,EDATE(AE113,$E114)-1,1,[1]holiday!$A$2:$A$101),1,[1]holiday!$A$2:$A$101)=$K113),"",IF(AND(IFERROR(IF(IF($K113&lt;EDATE(AE113,$E113),$K113,EDATE(AE113,$E113))=AE113,"",IF($K113&lt;EDATE(AE113,$E113),$K113,EDATE(AE113,$E113))),"")=$K113,$H113=1),"",IFERROR(IF(IF($K113&lt;EDATE(AE113,$E113),$K113,EDATE(AE113,$E113))=AE113,"",IF($K113&lt;EDATE(AE113,$E113),$K113,EDATE(AE113,$E113))),""))),"")</f>
        <v/>
      </c>
      <c r="AG113" s="70" t="str">
        <f>IFERROR(IF(AND($H113=1,WORKDAY.INTL($I113,NETWORKDAYS.INTL($I113,EDATE(AF113,$E114)-1,1,[1]holiday!$A$2:$A$101),1,[1]holiday!$A$2:$A$101)=$K113),"",IF(AND(IFERROR(IF(IF($K113&lt;EDATE(AF113,$E113),$K113,EDATE(AF113,$E113))=AF113,"",IF($K113&lt;EDATE(AF113,$E113),$K113,EDATE(AF113,$E113))),"")=$K113,$H113=1),"",IFERROR(IF(IF($K113&lt;EDATE(AF113,$E113),$K113,EDATE(AF113,$E113))=AF113,"",IF($K113&lt;EDATE(AF113,$E113),$K113,EDATE(AF113,$E113))),""))),"")</f>
        <v/>
      </c>
      <c r="AH113" s="70" t="str">
        <f>IFERROR(IF(AND($H113=1,WORKDAY.INTL($I113,NETWORKDAYS.INTL($I113,EDATE(AG113,$E114)-1,1,[1]holiday!$A$2:$A$101),1,[1]holiday!$A$2:$A$101)=$K113),"",IF(AND(IFERROR(IF(IF($K113&lt;EDATE(AG113,$E113),$K113,EDATE(AG113,$E113))=AG113,"",IF($K113&lt;EDATE(AG113,$E113),$K113,EDATE(AG113,$E113))),"")=$K113,$H113=1),"",IFERROR(IF(IF($K113&lt;EDATE(AG113,$E113),$K113,EDATE(AG113,$E113))=AG113,"",IF($K113&lt;EDATE(AG113,$E113),$K113,EDATE(AG113,$E113))),""))),"")</f>
        <v/>
      </c>
      <c r="AI113" s="70"/>
      <c r="AJ113" s="25" t="e">
        <f t="shared" si="82"/>
        <v>#REF!</v>
      </c>
      <c r="AK113" s="25" t="e">
        <f t="shared" si="83"/>
        <v>#REF!</v>
      </c>
      <c r="AL113" s="25" t="e">
        <f t="shared" si="84"/>
        <v>#REF!</v>
      </c>
      <c r="AM113" s="25" t="e">
        <f t="shared" si="85"/>
        <v>#REF!</v>
      </c>
      <c r="AN113" s="25" t="e">
        <f t="shared" si="86"/>
        <v>#REF!</v>
      </c>
      <c r="AO113" s="25" t="e">
        <f t="shared" si="87"/>
        <v>#REF!</v>
      </c>
      <c r="AP113" s="25" t="e">
        <f t="shared" si="88"/>
        <v>#REF!</v>
      </c>
      <c r="AQ113" s="25" t="e">
        <f t="shared" si="89"/>
        <v>#REF!</v>
      </c>
      <c r="AR113" s="25" t="e">
        <f t="shared" si="90"/>
        <v>#REF!</v>
      </c>
      <c r="AS113" s="25" t="e">
        <f t="shared" si="91"/>
        <v>#REF!</v>
      </c>
      <c r="AT113" s="25" t="e">
        <f t="shared" si="92"/>
        <v>#REF!</v>
      </c>
      <c r="AU113" s="25" t="e">
        <f t="shared" si="93"/>
        <v>#REF!</v>
      </c>
      <c r="AV113" s="25" t="e">
        <f t="shared" si="94"/>
        <v>#REF!</v>
      </c>
      <c r="AW113" s="106" t="e">
        <f t="shared" si="61"/>
        <v>#REF!</v>
      </c>
      <c r="AX113" s="107" t="e">
        <f t="shared" ca="1" si="62"/>
        <v>#REF!</v>
      </c>
      <c r="AY113" s="107" t="e">
        <f t="shared" ca="1" si="63"/>
        <v>#REF!</v>
      </c>
      <c r="AZ113" s="108" t="e">
        <f t="shared" ca="1" si="64"/>
        <v>#REF!</v>
      </c>
      <c r="BA113" s="25">
        <f t="shared" ca="1" si="58"/>
        <v>0</v>
      </c>
      <c r="BB113" s="25" t="e">
        <f t="shared" si="95"/>
        <v>#REF!</v>
      </c>
      <c r="BC113" s="25" t="e">
        <f t="shared" ca="1" si="65"/>
        <v>#REF!</v>
      </c>
      <c r="BD113" s="83" t="e">
        <f>PS!#REF!</f>
        <v>#REF!</v>
      </c>
      <c r="BE113" s="78" t="str">
        <f t="shared" ca="1" si="66"/>
        <v>Lần 0</v>
      </c>
      <c r="BF113" s="109" t="e">
        <f t="shared" ca="1" si="67"/>
        <v>#REF!</v>
      </c>
      <c r="BG113" s="109" t="e">
        <f t="shared" ca="1" si="68"/>
        <v>#REF!</v>
      </c>
      <c r="BH113" s="109" t="e">
        <f t="shared" ca="1" si="69"/>
        <v>#REF!</v>
      </c>
      <c r="BI113" s="109" t="e">
        <f t="shared" ca="1" si="70"/>
        <v>#REF!</v>
      </c>
      <c r="BJ113" s="109" t="e">
        <f t="shared" ca="1" si="71"/>
        <v>#REF!</v>
      </c>
      <c r="BK113" s="109" t="e">
        <f t="shared" ca="1" si="72"/>
        <v>#REF!</v>
      </c>
      <c r="BL113" s="109" t="e">
        <f t="shared" ca="1" si="73"/>
        <v>#REF!</v>
      </c>
      <c r="BM113" s="109" t="e">
        <f t="shared" ca="1" si="74"/>
        <v>#REF!</v>
      </c>
      <c r="BN113" s="109" t="e">
        <f t="shared" ca="1" si="75"/>
        <v>#REF!</v>
      </c>
      <c r="BO113" s="109" t="e">
        <f t="shared" ca="1" si="76"/>
        <v>#REF!</v>
      </c>
      <c r="BP113" s="109" t="e">
        <f t="shared" ca="1" si="77"/>
        <v>#REF!</v>
      </c>
      <c r="BQ113" s="109" t="e">
        <f t="shared" ca="1" si="78"/>
        <v>#REF!</v>
      </c>
      <c r="BR113" s="109" t="e">
        <f t="shared" ca="1" si="79"/>
        <v>#REF!</v>
      </c>
    </row>
    <row r="114" spans="1:70" ht="12.75" x14ac:dyDescent="0.2">
      <c r="A114" s="82" t="e">
        <f>PS!#REF!</f>
        <v>#REF!</v>
      </c>
      <c r="B114" s="83" t="e">
        <f>PS!#REF!</f>
        <v>#REF!</v>
      </c>
      <c r="C114" s="83" t="e">
        <f>PS!#REF!</f>
        <v>#REF!</v>
      </c>
      <c r="D114" s="83" t="e">
        <f>VLOOKUP(B114,CTV!$A$3:$D$1048576,4,0)</f>
        <v>#REF!</v>
      </c>
      <c r="E114" s="83" t="e">
        <f>VLOOKUP(B114,CTV!$A$3:$G$1048576,7,0)</f>
        <v>#REF!</v>
      </c>
      <c r="F114" s="83" t="e">
        <f>IF(ISNA(VLOOKUP(D114,CTV!$A$3:$H$1048576,8,0)),"",VLOOKUP(D114,CTV!$A$3:$H$1048576,8,0))</f>
        <v>#REF!</v>
      </c>
      <c r="G114" s="83" t="e">
        <f>VLOOKUP(B114,CTV!$A$3:$I$1048576,9,0)</f>
        <v>#REF!</v>
      </c>
      <c r="H114" s="83" t="e">
        <f>VLOOKUP(B114,CTV!$A$3:$J$1048576,10,0)</f>
        <v>#REF!</v>
      </c>
      <c r="I114" s="102" t="e">
        <f>PS!#REF!</f>
        <v>#REF!</v>
      </c>
      <c r="J114" s="83" t="e">
        <f>PS!#REF!</f>
        <v>#REF!</v>
      </c>
      <c r="K114" s="103" t="e">
        <f>PS!#REF!</f>
        <v>#REF!</v>
      </c>
      <c r="L114" s="83" t="e">
        <f t="shared" si="96"/>
        <v>#REF!</v>
      </c>
      <c r="M114" s="120" t="e">
        <f>PS!#REF!</f>
        <v>#REF!</v>
      </c>
      <c r="N114" s="83" t="e">
        <f>PS!#REF!</f>
        <v>#REF!</v>
      </c>
      <c r="O114" s="104" t="e">
        <f>PS!#REF!</f>
        <v>#REF!</v>
      </c>
      <c r="P114" s="104" t="e">
        <f t="shared" si="97"/>
        <v>#REF!</v>
      </c>
      <c r="Q114" s="104">
        <v>0</v>
      </c>
      <c r="R114" s="170" t="e">
        <f t="shared" si="59"/>
        <v>#REF!</v>
      </c>
      <c r="S114" s="130" t="e">
        <f>VLOOKUP(B114,CTV!$A$3:$K$1048576,11,0)</f>
        <v>#REF!</v>
      </c>
      <c r="T114" s="105" t="e">
        <f>IF(VLOOKUP(B114,CTV!$A$3:$E$1048576,5,0)-R114+S114&lt;0,0,VLOOKUP(B114,CTV!$A$3:$E$1048576,5,0)-R114+S114)</f>
        <v>#REF!</v>
      </c>
      <c r="U114" s="105" t="e">
        <f>IF(VLOOKUP(B114,CTV!$A$3:$F$1048576,6,0)-R114+S114&lt;0,0,VLOOKUP(B114,CTV!$A$3:$F$1048576,6,0)-R114+S114)</f>
        <v>#REF!</v>
      </c>
      <c r="V114" s="70" t="e">
        <f t="shared" si="60"/>
        <v>#REF!</v>
      </c>
      <c r="W114" s="70" t="str">
        <f>IFERROR(IF(AND($H114=1,WORKDAY.INTL($I114,NETWORKDAYS.INTL($I114,EDATE(V114,$E115)-1,1,[1]holiday!$A$2:$A$101),1,[1]holiday!$A$2:$A$101)=$K114),"",IF(AND(IFERROR(IF(IF($K114&lt;EDATE(V114,$E114),$K114,EDATE(V114,$E114))=V114,"",IF($K114&lt;EDATE(V114,$E114),$K114,EDATE(V114,$E114))),"")=$K114,$H114=1),"",IFERROR(IF(IF($K114&lt;EDATE(V114,$E114),$K114,EDATE(V114,$E114))=V114,"",IF($K114&lt;EDATE(V114,$E114),$K114,EDATE(V114,$E114))),""))),"")</f>
        <v/>
      </c>
      <c r="X114" s="70" t="str">
        <f>IFERROR(IF(AND($H114=1,WORKDAY.INTL($I114,NETWORKDAYS.INTL($I114,EDATE(W114,$E115)-1,1,[1]holiday!$A$2:$A$101),1,[1]holiday!$A$2:$A$101)=$K114),"",IF(AND(IFERROR(IF(IF($K114&lt;EDATE(W114,$E114),$K114,EDATE(W114,$E114))=W114,"",IF($K114&lt;EDATE(W114,$E114),$K114,EDATE(W114,$E114))),"")=$K114,$H114=1),"",IFERROR(IF(IF($K114&lt;EDATE(W114,$E114),$K114,EDATE(W114,$E114))=W114,"",IF($K114&lt;EDATE(W114,$E114),$K114,EDATE(W114,$E114))),""))),"")</f>
        <v/>
      </c>
      <c r="Y114" s="70" t="str">
        <f>IFERROR(IF(AND($H114=1,WORKDAY.INTL($I114,NETWORKDAYS.INTL($I114,EDATE(X114,$E115)-1,1,[1]holiday!$A$2:$A$101),1,[1]holiday!$A$2:$A$101)=$K114),"",IF(AND(IFERROR(IF(IF($K114&lt;EDATE(X114,$E114),$K114,EDATE(X114,$E114))=X114,"",IF($K114&lt;EDATE(X114,$E114),$K114,EDATE(X114,$E114))),"")=$K114,$H114=1),"",IFERROR(IF(IF($K114&lt;EDATE(X114,$E114),$K114,EDATE(X114,$E114))=X114,"",IF($K114&lt;EDATE(X114,$E114),$K114,EDATE(X114,$E114))),""))),"")</f>
        <v/>
      </c>
      <c r="Z114" s="70" t="str">
        <f>IFERROR(IF(AND($H114=1,WORKDAY.INTL($I114,NETWORKDAYS.INTL($I114,EDATE(Y114,$E115)-1,1,[1]holiday!$A$2:$A$101),1,[1]holiday!$A$2:$A$101)=$K114),"",IF(AND(IFERROR(IF(IF($K114&lt;EDATE(Y114,$E114),$K114,EDATE(Y114,$E114))=Y114,"",IF($K114&lt;EDATE(Y114,$E114),$K114,EDATE(Y114,$E114))),"")=$K114,$H114=1),"",IFERROR(IF(IF($K114&lt;EDATE(Y114,$E114),$K114,EDATE(Y114,$E114))=Y114,"",IF($K114&lt;EDATE(Y114,$E114),$K114,EDATE(Y114,$E114))),""))),"")</f>
        <v/>
      </c>
      <c r="AA114" s="70" t="str">
        <f>IFERROR(IF(AND($H114=1,WORKDAY.INTL($I114,NETWORKDAYS.INTL($I114,EDATE(Z114,$E115)-1,1,[1]holiday!$A$2:$A$101),1,[1]holiday!$A$2:$A$101)=$K114),"",IF(AND(IFERROR(IF(IF($K114&lt;EDATE(Z114,$E114),$K114,EDATE(Z114,$E114))=Z114,"",IF($K114&lt;EDATE(Z114,$E114),$K114,EDATE(Z114,$E114))),"")=$K114,$H114=1),"",IFERROR(IF(IF($K114&lt;EDATE(Z114,$E114),$K114,EDATE(Z114,$E114))=Z114,"",IF($K114&lt;EDATE(Z114,$E114),$K114,EDATE(Z114,$E114))),""))),"")</f>
        <v/>
      </c>
      <c r="AB114" s="70" t="str">
        <f>IFERROR(IF(AND($H114=1,WORKDAY.INTL($I114,NETWORKDAYS.INTL($I114,EDATE(AA114,$E115)-1,1,[1]holiday!$A$2:$A$101),1,[1]holiday!$A$2:$A$101)=$K114),"",IF(AND(IFERROR(IF(IF($K114&lt;EDATE(AA114,$E114),$K114,EDATE(AA114,$E114))=AA114,"",IF($K114&lt;EDATE(AA114,$E114),$K114,EDATE(AA114,$E114))),"")=$K114,$H114=1),"",IFERROR(IF(IF($K114&lt;EDATE(AA114,$E114),$K114,EDATE(AA114,$E114))=AA114,"",IF($K114&lt;EDATE(AA114,$E114),$K114,EDATE(AA114,$E114))),""))),"")</f>
        <v/>
      </c>
      <c r="AC114" s="70" t="str">
        <f>IFERROR(IF(AND($H114=1,WORKDAY.INTL($I114,NETWORKDAYS.INTL($I114,EDATE(AB114,$E115)-1,1,[1]holiday!$A$2:$A$101),1,[1]holiday!$A$2:$A$101)=$K114),"",IF(AND(IFERROR(IF(IF($K114&lt;EDATE(AB114,$E114),$K114,EDATE(AB114,$E114))=AB114,"",IF($K114&lt;EDATE(AB114,$E114),$K114,EDATE(AB114,$E114))),"")=$K114,$H114=1),"",IFERROR(IF(IF($K114&lt;EDATE(AB114,$E114),$K114,EDATE(AB114,$E114))=AB114,"",IF($K114&lt;EDATE(AB114,$E114),$K114,EDATE(AB114,$E114))),""))),"")</f>
        <v/>
      </c>
      <c r="AD114" s="70" t="str">
        <f>IFERROR(IF(AND($H114=1,WORKDAY.INTL($I114,NETWORKDAYS.INTL($I114,EDATE(AC114,$E115)-1,1,[1]holiday!$A$2:$A$101),1,[1]holiday!$A$2:$A$101)=$K114),"",IF(AND(IFERROR(IF(IF($K114&lt;EDATE(AC114,$E114),$K114,EDATE(AC114,$E114))=AC114,"",IF($K114&lt;EDATE(AC114,$E114),$K114,EDATE(AC114,$E114))),"")=$K114,$H114=1),"",IFERROR(IF(IF($K114&lt;EDATE(AC114,$E114),$K114,EDATE(AC114,$E114))=AC114,"",IF($K114&lt;EDATE(AC114,$E114),$K114,EDATE(AC114,$E114))),""))),"")</f>
        <v/>
      </c>
      <c r="AE114" s="70" t="str">
        <f>IFERROR(IF(AND($H114=1,WORKDAY.INTL($I114,NETWORKDAYS.INTL($I114,EDATE(AD114,$E115)-1,1,[1]holiday!$A$2:$A$101),1,[1]holiday!$A$2:$A$101)=$K114),"",IF(AND(IFERROR(IF(IF($K114&lt;EDATE(AD114,$E114),$K114,EDATE(AD114,$E114))=AD114,"",IF($K114&lt;EDATE(AD114,$E114),$K114,EDATE(AD114,$E114))),"")=$K114,$H114=1),"",IFERROR(IF(IF($K114&lt;EDATE(AD114,$E114),$K114,EDATE(AD114,$E114))=AD114,"",IF($K114&lt;EDATE(AD114,$E114),$K114,EDATE(AD114,$E114))),""))),"")</f>
        <v/>
      </c>
      <c r="AF114" s="70" t="str">
        <f>IFERROR(IF(AND($H114=1,WORKDAY.INTL($I114,NETWORKDAYS.INTL($I114,EDATE(AE114,$E115)-1,1,[1]holiday!$A$2:$A$101),1,[1]holiday!$A$2:$A$101)=$K114),"",IF(AND(IFERROR(IF(IF($K114&lt;EDATE(AE114,$E114),$K114,EDATE(AE114,$E114))=AE114,"",IF($K114&lt;EDATE(AE114,$E114),$K114,EDATE(AE114,$E114))),"")=$K114,$H114=1),"",IFERROR(IF(IF($K114&lt;EDATE(AE114,$E114),$K114,EDATE(AE114,$E114))=AE114,"",IF($K114&lt;EDATE(AE114,$E114),$K114,EDATE(AE114,$E114))),""))),"")</f>
        <v/>
      </c>
      <c r="AG114" s="70" t="str">
        <f>IFERROR(IF(AND($H114=1,WORKDAY.INTL($I114,NETWORKDAYS.INTL($I114,EDATE(AF114,$E115)-1,1,[1]holiday!$A$2:$A$101),1,[1]holiday!$A$2:$A$101)=$K114),"",IF(AND(IFERROR(IF(IF($K114&lt;EDATE(AF114,$E114),$K114,EDATE(AF114,$E114))=AF114,"",IF($K114&lt;EDATE(AF114,$E114),$K114,EDATE(AF114,$E114))),"")=$K114,$H114=1),"",IFERROR(IF(IF($K114&lt;EDATE(AF114,$E114),$K114,EDATE(AF114,$E114))=AF114,"",IF($K114&lt;EDATE(AF114,$E114),$K114,EDATE(AF114,$E114))),""))),"")</f>
        <v/>
      </c>
      <c r="AH114" s="70" t="str">
        <f>IFERROR(IF(AND($H114=1,WORKDAY.INTL($I114,NETWORKDAYS.INTL($I114,EDATE(AG114,$E115)-1,1,[1]holiday!$A$2:$A$101),1,[1]holiday!$A$2:$A$101)=$K114),"",IF(AND(IFERROR(IF(IF($K114&lt;EDATE(AG114,$E114),$K114,EDATE(AG114,$E114))=AG114,"",IF($K114&lt;EDATE(AG114,$E114),$K114,EDATE(AG114,$E114))),"")=$K114,$H114=1),"",IFERROR(IF(IF($K114&lt;EDATE(AG114,$E114),$K114,EDATE(AG114,$E114))=AG114,"",IF($K114&lt;EDATE(AG114,$E114),$K114,EDATE(AG114,$E114))),""))),"")</f>
        <v/>
      </c>
      <c r="AI114" s="70"/>
      <c r="AJ114" s="25" t="e">
        <f t="shared" si="82"/>
        <v>#REF!</v>
      </c>
      <c r="AK114" s="25" t="e">
        <f t="shared" si="83"/>
        <v>#REF!</v>
      </c>
      <c r="AL114" s="25" t="e">
        <f t="shared" si="84"/>
        <v>#REF!</v>
      </c>
      <c r="AM114" s="25" t="e">
        <f t="shared" si="85"/>
        <v>#REF!</v>
      </c>
      <c r="AN114" s="25" t="e">
        <f t="shared" si="86"/>
        <v>#REF!</v>
      </c>
      <c r="AO114" s="25" t="e">
        <f t="shared" si="87"/>
        <v>#REF!</v>
      </c>
      <c r="AP114" s="25" t="e">
        <f t="shared" si="88"/>
        <v>#REF!</v>
      </c>
      <c r="AQ114" s="25" t="e">
        <f t="shared" si="89"/>
        <v>#REF!</v>
      </c>
      <c r="AR114" s="25" t="e">
        <f t="shared" si="90"/>
        <v>#REF!</v>
      </c>
      <c r="AS114" s="25" t="e">
        <f t="shared" si="91"/>
        <v>#REF!</v>
      </c>
      <c r="AT114" s="25" t="e">
        <f t="shared" si="92"/>
        <v>#REF!</v>
      </c>
      <c r="AU114" s="25" t="e">
        <f t="shared" si="93"/>
        <v>#REF!</v>
      </c>
      <c r="AV114" s="25" t="e">
        <f t="shared" si="94"/>
        <v>#REF!</v>
      </c>
      <c r="AW114" s="106" t="e">
        <f t="shared" si="61"/>
        <v>#REF!</v>
      </c>
      <c r="AX114" s="107" t="e">
        <f t="shared" ca="1" si="62"/>
        <v>#REF!</v>
      </c>
      <c r="AY114" s="107" t="e">
        <f t="shared" ca="1" si="63"/>
        <v>#REF!</v>
      </c>
      <c r="AZ114" s="108" t="e">
        <f t="shared" ca="1" si="64"/>
        <v>#REF!</v>
      </c>
      <c r="BA114" s="25">
        <f t="shared" ca="1" si="58"/>
        <v>0</v>
      </c>
      <c r="BB114" s="25" t="e">
        <f t="shared" si="95"/>
        <v>#REF!</v>
      </c>
      <c r="BC114" s="25" t="e">
        <f t="shared" ca="1" si="65"/>
        <v>#REF!</v>
      </c>
      <c r="BD114" s="83" t="e">
        <f>PS!#REF!</f>
        <v>#REF!</v>
      </c>
      <c r="BE114" s="78" t="str">
        <f t="shared" ca="1" si="66"/>
        <v>Lần 0</v>
      </c>
      <c r="BF114" s="109" t="e">
        <f t="shared" ca="1" si="67"/>
        <v>#REF!</v>
      </c>
      <c r="BG114" s="109" t="e">
        <f t="shared" ca="1" si="68"/>
        <v>#REF!</v>
      </c>
      <c r="BH114" s="109" t="e">
        <f t="shared" ca="1" si="69"/>
        <v>#REF!</v>
      </c>
      <c r="BI114" s="109" t="e">
        <f t="shared" ca="1" si="70"/>
        <v>#REF!</v>
      </c>
      <c r="BJ114" s="109" t="e">
        <f t="shared" ca="1" si="71"/>
        <v>#REF!</v>
      </c>
      <c r="BK114" s="109" t="e">
        <f t="shared" ca="1" si="72"/>
        <v>#REF!</v>
      </c>
      <c r="BL114" s="109" t="e">
        <f t="shared" ca="1" si="73"/>
        <v>#REF!</v>
      </c>
      <c r="BM114" s="109" t="e">
        <f t="shared" ca="1" si="74"/>
        <v>#REF!</v>
      </c>
      <c r="BN114" s="109" t="e">
        <f t="shared" ca="1" si="75"/>
        <v>#REF!</v>
      </c>
      <c r="BO114" s="109" t="e">
        <f t="shared" ca="1" si="76"/>
        <v>#REF!</v>
      </c>
      <c r="BP114" s="109" t="e">
        <f t="shared" ca="1" si="77"/>
        <v>#REF!</v>
      </c>
      <c r="BQ114" s="109" t="e">
        <f t="shared" ca="1" si="78"/>
        <v>#REF!</v>
      </c>
      <c r="BR114" s="109" t="e">
        <f t="shared" ca="1" si="79"/>
        <v>#REF!</v>
      </c>
    </row>
    <row r="115" spans="1:70" ht="12.75" x14ac:dyDescent="0.2">
      <c r="A115" s="82" t="e">
        <f>PS!#REF!</f>
        <v>#REF!</v>
      </c>
      <c r="B115" s="83" t="e">
        <f>PS!#REF!</f>
        <v>#REF!</v>
      </c>
      <c r="C115" s="83" t="e">
        <f>PS!#REF!</f>
        <v>#REF!</v>
      </c>
      <c r="D115" s="83" t="e">
        <f>VLOOKUP(B115,CTV!$A$3:$D$1048576,4,0)</f>
        <v>#REF!</v>
      </c>
      <c r="E115" s="83" t="e">
        <f>VLOOKUP(B115,CTV!$A$3:$G$1048576,7,0)</f>
        <v>#REF!</v>
      </c>
      <c r="F115" s="83" t="e">
        <f>IF(ISNA(VLOOKUP(D115,CTV!$A$3:$H$1048576,8,0)),"",VLOOKUP(D115,CTV!$A$3:$H$1048576,8,0))</f>
        <v>#REF!</v>
      </c>
      <c r="G115" s="83" t="e">
        <f>VLOOKUP(B115,CTV!$A$3:$I$1048576,9,0)</f>
        <v>#REF!</v>
      </c>
      <c r="H115" s="83" t="e">
        <f>VLOOKUP(B115,CTV!$A$3:$J$1048576,10,0)</f>
        <v>#REF!</v>
      </c>
      <c r="I115" s="102" t="e">
        <f>PS!#REF!</f>
        <v>#REF!</v>
      </c>
      <c r="J115" s="83" t="e">
        <f>PS!#REF!</f>
        <v>#REF!</v>
      </c>
      <c r="K115" s="103" t="e">
        <f>PS!#REF!</f>
        <v>#REF!</v>
      </c>
      <c r="L115" s="83" t="e">
        <f t="shared" si="96"/>
        <v>#REF!</v>
      </c>
      <c r="M115" s="120" t="e">
        <f>PS!#REF!</f>
        <v>#REF!</v>
      </c>
      <c r="N115" s="83" t="e">
        <f>PS!#REF!</f>
        <v>#REF!</v>
      </c>
      <c r="O115" s="104" t="e">
        <f>PS!#REF!</f>
        <v>#REF!</v>
      </c>
      <c r="P115" s="104" t="e">
        <f t="shared" si="97"/>
        <v>#REF!</v>
      </c>
      <c r="Q115" s="104">
        <v>0</v>
      </c>
      <c r="R115" s="170" t="e">
        <f t="shared" si="59"/>
        <v>#REF!</v>
      </c>
      <c r="S115" s="130" t="e">
        <f>VLOOKUP(B115,CTV!$A$3:$K$1048576,11,0)</f>
        <v>#REF!</v>
      </c>
      <c r="T115" s="105" t="e">
        <f>IF(VLOOKUP(B115,CTV!$A$3:$E$1048576,5,0)-R115+S115&lt;0,0,VLOOKUP(B115,CTV!$A$3:$E$1048576,5,0)-R115+S115)</f>
        <v>#REF!</v>
      </c>
      <c r="U115" s="105" t="e">
        <f>IF(VLOOKUP(B115,CTV!$A$3:$F$1048576,6,0)-R115+S115&lt;0,0,VLOOKUP(B115,CTV!$A$3:$F$1048576,6,0)-R115+S115)</f>
        <v>#REF!</v>
      </c>
      <c r="V115" s="70" t="e">
        <f t="shared" si="60"/>
        <v>#REF!</v>
      </c>
      <c r="W115" s="70" t="str">
        <f>IFERROR(IF(AND($H115=1,WORKDAY.INTL($I115,NETWORKDAYS.INTL($I115,EDATE(V115,$E116)-1,1,[1]holiday!$A$2:$A$101),1,[1]holiday!$A$2:$A$101)=$K115),"",IF(AND(IFERROR(IF(IF($K115&lt;EDATE(V115,$E115),$K115,EDATE(V115,$E115))=V115,"",IF($K115&lt;EDATE(V115,$E115),$K115,EDATE(V115,$E115))),"")=$K115,$H115=1),"",IFERROR(IF(IF($K115&lt;EDATE(V115,$E115),$K115,EDATE(V115,$E115))=V115,"",IF($K115&lt;EDATE(V115,$E115),$K115,EDATE(V115,$E115))),""))),"")</f>
        <v/>
      </c>
      <c r="X115" s="70" t="str">
        <f>IFERROR(IF(AND($H115=1,WORKDAY.INTL($I115,NETWORKDAYS.INTL($I115,EDATE(W115,$E116)-1,1,[1]holiday!$A$2:$A$101),1,[1]holiday!$A$2:$A$101)=$K115),"",IF(AND(IFERROR(IF(IF($K115&lt;EDATE(W115,$E115),$K115,EDATE(W115,$E115))=W115,"",IF($K115&lt;EDATE(W115,$E115),$K115,EDATE(W115,$E115))),"")=$K115,$H115=1),"",IFERROR(IF(IF($K115&lt;EDATE(W115,$E115),$K115,EDATE(W115,$E115))=W115,"",IF($K115&lt;EDATE(W115,$E115),$K115,EDATE(W115,$E115))),""))),"")</f>
        <v/>
      </c>
      <c r="Y115" s="70" t="str">
        <f>IFERROR(IF(AND($H115=1,WORKDAY.INTL($I115,NETWORKDAYS.INTL($I115,EDATE(X115,$E116)-1,1,[1]holiday!$A$2:$A$101),1,[1]holiday!$A$2:$A$101)=$K115),"",IF(AND(IFERROR(IF(IF($K115&lt;EDATE(X115,$E115),$K115,EDATE(X115,$E115))=X115,"",IF($K115&lt;EDATE(X115,$E115),$K115,EDATE(X115,$E115))),"")=$K115,$H115=1),"",IFERROR(IF(IF($K115&lt;EDATE(X115,$E115),$K115,EDATE(X115,$E115))=X115,"",IF($K115&lt;EDATE(X115,$E115),$K115,EDATE(X115,$E115))),""))),"")</f>
        <v/>
      </c>
      <c r="Z115" s="70" t="str">
        <f>IFERROR(IF(AND($H115=1,WORKDAY.INTL($I115,NETWORKDAYS.INTL($I115,EDATE(Y115,$E116)-1,1,[1]holiday!$A$2:$A$101),1,[1]holiday!$A$2:$A$101)=$K115),"",IF(AND(IFERROR(IF(IF($K115&lt;EDATE(Y115,$E115),$K115,EDATE(Y115,$E115))=Y115,"",IF($K115&lt;EDATE(Y115,$E115),$K115,EDATE(Y115,$E115))),"")=$K115,$H115=1),"",IFERROR(IF(IF($K115&lt;EDATE(Y115,$E115),$K115,EDATE(Y115,$E115))=Y115,"",IF($K115&lt;EDATE(Y115,$E115),$K115,EDATE(Y115,$E115))),""))),"")</f>
        <v/>
      </c>
      <c r="AA115" s="70" t="str">
        <f>IFERROR(IF(AND($H115=1,WORKDAY.INTL($I115,NETWORKDAYS.INTL($I115,EDATE(Z115,$E116)-1,1,[1]holiday!$A$2:$A$101),1,[1]holiday!$A$2:$A$101)=$K115),"",IF(AND(IFERROR(IF(IF($K115&lt;EDATE(Z115,$E115),$K115,EDATE(Z115,$E115))=Z115,"",IF($K115&lt;EDATE(Z115,$E115),$K115,EDATE(Z115,$E115))),"")=$K115,$H115=1),"",IFERROR(IF(IF($K115&lt;EDATE(Z115,$E115),$K115,EDATE(Z115,$E115))=Z115,"",IF($K115&lt;EDATE(Z115,$E115),$K115,EDATE(Z115,$E115))),""))),"")</f>
        <v/>
      </c>
      <c r="AB115" s="70" t="str">
        <f>IFERROR(IF(AND($H115=1,WORKDAY.INTL($I115,NETWORKDAYS.INTL($I115,EDATE(AA115,$E116)-1,1,[1]holiday!$A$2:$A$101),1,[1]holiday!$A$2:$A$101)=$K115),"",IF(AND(IFERROR(IF(IF($K115&lt;EDATE(AA115,$E115),$K115,EDATE(AA115,$E115))=AA115,"",IF($K115&lt;EDATE(AA115,$E115),$K115,EDATE(AA115,$E115))),"")=$K115,$H115=1),"",IFERROR(IF(IF($K115&lt;EDATE(AA115,$E115),$K115,EDATE(AA115,$E115))=AA115,"",IF($K115&lt;EDATE(AA115,$E115),$K115,EDATE(AA115,$E115))),""))),"")</f>
        <v/>
      </c>
      <c r="AC115" s="70" t="str">
        <f>IFERROR(IF(AND($H115=1,WORKDAY.INTL($I115,NETWORKDAYS.INTL($I115,EDATE(AB115,$E116)-1,1,[1]holiday!$A$2:$A$101),1,[1]holiday!$A$2:$A$101)=$K115),"",IF(AND(IFERROR(IF(IF($K115&lt;EDATE(AB115,$E115),$K115,EDATE(AB115,$E115))=AB115,"",IF($K115&lt;EDATE(AB115,$E115),$K115,EDATE(AB115,$E115))),"")=$K115,$H115=1),"",IFERROR(IF(IF($K115&lt;EDATE(AB115,$E115),$K115,EDATE(AB115,$E115))=AB115,"",IF($K115&lt;EDATE(AB115,$E115),$K115,EDATE(AB115,$E115))),""))),"")</f>
        <v/>
      </c>
      <c r="AD115" s="70" t="str">
        <f>IFERROR(IF(AND($H115=1,WORKDAY.INTL($I115,NETWORKDAYS.INTL($I115,EDATE(AC115,$E116)-1,1,[1]holiday!$A$2:$A$101),1,[1]holiday!$A$2:$A$101)=$K115),"",IF(AND(IFERROR(IF(IF($K115&lt;EDATE(AC115,$E115),$K115,EDATE(AC115,$E115))=AC115,"",IF($K115&lt;EDATE(AC115,$E115),$K115,EDATE(AC115,$E115))),"")=$K115,$H115=1),"",IFERROR(IF(IF($K115&lt;EDATE(AC115,$E115),$K115,EDATE(AC115,$E115))=AC115,"",IF($K115&lt;EDATE(AC115,$E115),$K115,EDATE(AC115,$E115))),""))),"")</f>
        <v/>
      </c>
      <c r="AE115" s="70" t="str">
        <f>IFERROR(IF(AND($H115=1,WORKDAY.INTL($I115,NETWORKDAYS.INTL($I115,EDATE(AD115,$E116)-1,1,[1]holiday!$A$2:$A$101),1,[1]holiday!$A$2:$A$101)=$K115),"",IF(AND(IFERROR(IF(IF($K115&lt;EDATE(AD115,$E115),$K115,EDATE(AD115,$E115))=AD115,"",IF($K115&lt;EDATE(AD115,$E115),$K115,EDATE(AD115,$E115))),"")=$K115,$H115=1),"",IFERROR(IF(IF($K115&lt;EDATE(AD115,$E115),$K115,EDATE(AD115,$E115))=AD115,"",IF($K115&lt;EDATE(AD115,$E115),$K115,EDATE(AD115,$E115))),""))),"")</f>
        <v/>
      </c>
      <c r="AF115" s="70" t="str">
        <f>IFERROR(IF(AND($H115=1,WORKDAY.INTL($I115,NETWORKDAYS.INTL($I115,EDATE(AE115,$E116)-1,1,[1]holiday!$A$2:$A$101),1,[1]holiday!$A$2:$A$101)=$K115),"",IF(AND(IFERROR(IF(IF($K115&lt;EDATE(AE115,$E115),$K115,EDATE(AE115,$E115))=AE115,"",IF($K115&lt;EDATE(AE115,$E115),$K115,EDATE(AE115,$E115))),"")=$K115,$H115=1),"",IFERROR(IF(IF($K115&lt;EDATE(AE115,$E115),$K115,EDATE(AE115,$E115))=AE115,"",IF($K115&lt;EDATE(AE115,$E115),$K115,EDATE(AE115,$E115))),""))),"")</f>
        <v/>
      </c>
      <c r="AG115" s="70" t="str">
        <f>IFERROR(IF(AND($H115=1,WORKDAY.INTL($I115,NETWORKDAYS.INTL($I115,EDATE(AF115,$E116)-1,1,[1]holiday!$A$2:$A$101),1,[1]holiday!$A$2:$A$101)=$K115),"",IF(AND(IFERROR(IF(IF($K115&lt;EDATE(AF115,$E115),$K115,EDATE(AF115,$E115))=AF115,"",IF($K115&lt;EDATE(AF115,$E115),$K115,EDATE(AF115,$E115))),"")=$K115,$H115=1),"",IFERROR(IF(IF($K115&lt;EDATE(AF115,$E115),$K115,EDATE(AF115,$E115))=AF115,"",IF($K115&lt;EDATE(AF115,$E115),$K115,EDATE(AF115,$E115))),""))),"")</f>
        <v/>
      </c>
      <c r="AH115" s="70" t="str">
        <f>IFERROR(IF(AND($H115=1,WORKDAY.INTL($I115,NETWORKDAYS.INTL($I115,EDATE(AG115,$E116)-1,1,[1]holiday!$A$2:$A$101),1,[1]holiday!$A$2:$A$101)=$K115),"",IF(AND(IFERROR(IF(IF($K115&lt;EDATE(AG115,$E115),$K115,EDATE(AG115,$E115))=AG115,"",IF($K115&lt;EDATE(AG115,$E115),$K115,EDATE(AG115,$E115))),"")=$K115,$H115=1),"",IFERROR(IF(IF($K115&lt;EDATE(AG115,$E115),$K115,EDATE(AG115,$E115))=AG115,"",IF($K115&lt;EDATE(AG115,$E115),$K115,EDATE(AG115,$E115))),""))),"")</f>
        <v/>
      </c>
      <c r="AI115" s="70"/>
      <c r="AJ115" s="25" t="e">
        <f t="shared" si="82"/>
        <v>#REF!</v>
      </c>
      <c r="AK115" s="25" t="e">
        <f t="shared" si="83"/>
        <v>#REF!</v>
      </c>
      <c r="AL115" s="25" t="e">
        <f t="shared" si="84"/>
        <v>#REF!</v>
      </c>
      <c r="AM115" s="25" t="e">
        <f t="shared" si="85"/>
        <v>#REF!</v>
      </c>
      <c r="AN115" s="25" t="e">
        <f t="shared" si="86"/>
        <v>#REF!</v>
      </c>
      <c r="AO115" s="25" t="e">
        <f t="shared" si="87"/>
        <v>#REF!</v>
      </c>
      <c r="AP115" s="25" t="e">
        <f t="shared" si="88"/>
        <v>#REF!</v>
      </c>
      <c r="AQ115" s="25" t="e">
        <f t="shared" si="89"/>
        <v>#REF!</v>
      </c>
      <c r="AR115" s="25" t="e">
        <f t="shared" si="90"/>
        <v>#REF!</v>
      </c>
      <c r="AS115" s="25" t="e">
        <f t="shared" si="91"/>
        <v>#REF!</v>
      </c>
      <c r="AT115" s="25" t="e">
        <f t="shared" si="92"/>
        <v>#REF!</v>
      </c>
      <c r="AU115" s="25" t="e">
        <f t="shared" si="93"/>
        <v>#REF!</v>
      </c>
      <c r="AV115" s="25" t="e">
        <f t="shared" si="94"/>
        <v>#REF!</v>
      </c>
      <c r="AW115" s="106" t="e">
        <f t="shared" si="61"/>
        <v>#REF!</v>
      </c>
      <c r="AX115" s="107" t="e">
        <f t="shared" ca="1" si="62"/>
        <v>#REF!</v>
      </c>
      <c r="AY115" s="107" t="e">
        <f t="shared" ca="1" si="63"/>
        <v>#REF!</v>
      </c>
      <c r="AZ115" s="108" t="e">
        <f t="shared" ca="1" si="64"/>
        <v>#REF!</v>
      </c>
      <c r="BA115" s="25">
        <f t="shared" ca="1" si="58"/>
        <v>0</v>
      </c>
      <c r="BB115" s="25" t="e">
        <f t="shared" si="95"/>
        <v>#REF!</v>
      </c>
      <c r="BC115" s="25" t="e">
        <f t="shared" ca="1" si="65"/>
        <v>#REF!</v>
      </c>
      <c r="BD115" s="83" t="e">
        <f>PS!#REF!</f>
        <v>#REF!</v>
      </c>
      <c r="BE115" s="78" t="str">
        <f t="shared" ca="1" si="66"/>
        <v>Lần 0</v>
      </c>
      <c r="BF115" s="109" t="e">
        <f t="shared" ca="1" si="67"/>
        <v>#REF!</v>
      </c>
      <c r="BG115" s="109" t="e">
        <f t="shared" ca="1" si="68"/>
        <v>#REF!</v>
      </c>
      <c r="BH115" s="109" t="e">
        <f t="shared" ca="1" si="69"/>
        <v>#REF!</v>
      </c>
      <c r="BI115" s="109" t="e">
        <f t="shared" ca="1" si="70"/>
        <v>#REF!</v>
      </c>
      <c r="BJ115" s="109" t="e">
        <f t="shared" ca="1" si="71"/>
        <v>#REF!</v>
      </c>
      <c r="BK115" s="109" t="e">
        <f t="shared" ca="1" si="72"/>
        <v>#REF!</v>
      </c>
      <c r="BL115" s="109" t="e">
        <f t="shared" ca="1" si="73"/>
        <v>#REF!</v>
      </c>
      <c r="BM115" s="109" t="e">
        <f t="shared" ca="1" si="74"/>
        <v>#REF!</v>
      </c>
      <c r="BN115" s="109" t="e">
        <f t="shared" ca="1" si="75"/>
        <v>#REF!</v>
      </c>
      <c r="BO115" s="109" t="e">
        <f t="shared" ca="1" si="76"/>
        <v>#REF!</v>
      </c>
      <c r="BP115" s="109" t="e">
        <f t="shared" ca="1" si="77"/>
        <v>#REF!</v>
      </c>
      <c r="BQ115" s="109" t="e">
        <f t="shared" ca="1" si="78"/>
        <v>#REF!</v>
      </c>
      <c r="BR115" s="109" t="e">
        <f t="shared" ca="1" si="79"/>
        <v>#REF!</v>
      </c>
    </row>
    <row r="116" spans="1:70" ht="12.75" x14ac:dyDescent="0.2">
      <c r="A116" s="82" t="e">
        <f>PS!#REF!</f>
        <v>#REF!</v>
      </c>
      <c r="B116" s="83" t="e">
        <f>PS!#REF!</f>
        <v>#REF!</v>
      </c>
      <c r="C116" s="83" t="e">
        <f>PS!#REF!</f>
        <v>#REF!</v>
      </c>
      <c r="D116" s="83" t="e">
        <f>VLOOKUP(B116,CTV!$A$3:$D$1048576,4,0)</f>
        <v>#REF!</v>
      </c>
      <c r="E116" s="83" t="e">
        <f>VLOOKUP(B116,CTV!$A$3:$G$1048576,7,0)</f>
        <v>#REF!</v>
      </c>
      <c r="F116" s="83" t="e">
        <f>IF(ISNA(VLOOKUP(D116,CTV!$A$3:$H$1048576,8,0)),"",VLOOKUP(D116,CTV!$A$3:$H$1048576,8,0))</f>
        <v>#REF!</v>
      </c>
      <c r="G116" s="83" t="e">
        <f>VLOOKUP(B116,CTV!$A$3:$I$1048576,9,0)</f>
        <v>#REF!</v>
      </c>
      <c r="H116" s="83" t="e">
        <f>VLOOKUP(B116,CTV!$A$3:$J$1048576,10,0)</f>
        <v>#REF!</v>
      </c>
      <c r="I116" s="102" t="e">
        <f>PS!#REF!</f>
        <v>#REF!</v>
      </c>
      <c r="J116" s="83" t="e">
        <f>PS!#REF!</f>
        <v>#REF!</v>
      </c>
      <c r="K116" s="103" t="e">
        <f>PS!#REF!</f>
        <v>#REF!</v>
      </c>
      <c r="L116" s="83" t="e">
        <f t="shared" si="96"/>
        <v>#REF!</v>
      </c>
      <c r="M116" s="120" t="e">
        <f>PS!#REF!</f>
        <v>#REF!</v>
      </c>
      <c r="N116" s="83" t="e">
        <f>PS!#REF!</f>
        <v>#REF!</v>
      </c>
      <c r="O116" s="104" t="e">
        <f>PS!#REF!</f>
        <v>#REF!</v>
      </c>
      <c r="P116" s="104" t="e">
        <f t="shared" si="97"/>
        <v>#REF!</v>
      </c>
      <c r="Q116" s="104">
        <v>0</v>
      </c>
      <c r="R116" s="170" t="e">
        <f t="shared" si="59"/>
        <v>#REF!</v>
      </c>
      <c r="S116" s="130" t="e">
        <f>VLOOKUP(B116,CTV!$A$3:$K$1048576,11,0)</f>
        <v>#REF!</v>
      </c>
      <c r="T116" s="105" t="e">
        <f>IF(VLOOKUP(B116,CTV!$A$3:$E$1048576,5,0)-R116+S116&lt;0,0,VLOOKUP(B116,CTV!$A$3:$E$1048576,5,0)-R116+S116)</f>
        <v>#REF!</v>
      </c>
      <c r="U116" s="105" t="e">
        <f>IF(VLOOKUP(B116,CTV!$A$3:$F$1048576,6,0)-R116+S116&lt;0,0,VLOOKUP(B116,CTV!$A$3:$F$1048576,6,0)-R116+S116)</f>
        <v>#REF!</v>
      </c>
      <c r="V116" s="70" t="e">
        <f t="shared" si="60"/>
        <v>#REF!</v>
      </c>
      <c r="W116" s="70" t="str">
        <f>IFERROR(IF(AND($H116=1,WORKDAY.INTL($I116,NETWORKDAYS.INTL($I116,EDATE(V116,$E117)-1,1,[1]holiday!$A$2:$A$101),1,[1]holiday!$A$2:$A$101)=$K116),"",IF(AND(IFERROR(IF(IF($K116&lt;EDATE(V116,$E116),$K116,EDATE(V116,$E116))=V116,"",IF($K116&lt;EDATE(V116,$E116),$K116,EDATE(V116,$E116))),"")=$K116,$H116=1),"",IFERROR(IF(IF($K116&lt;EDATE(V116,$E116),$K116,EDATE(V116,$E116))=V116,"",IF($K116&lt;EDATE(V116,$E116),$K116,EDATE(V116,$E116))),""))),"")</f>
        <v/>
      </c>
      <c r="X116" s="70" t="str">
        <f>IFERROR(IF(AND($H116=1,WORKDAY.INTL($I116,NETWORKDAYS.INTL($I116,EDATE(W116,$E117)-1,1,[1]holiday!$A$2:$A$101),1,[1]holiday!$A$2:$A$101)=$K116),"",IF(AND(IFERROR(IF(IF($K116&lt;EDATE(W116,$E116),$K116,EDATE(W116,$E116))=W116,"",IF($K116&lt;EDATE(W116,$E116),$K116,EDATE(W116,$E116))),"")=$K116,$H116=1),"",IFERROR(IF(IF($K116&lt;EDATE(W116,$E116),$K116,EDATE(W116,$E116))=W116,"",IF($K116&lt;EDATE(W116,$E116),$K116,EDATE(W116,$E116))),""))),"")</f>
        <v/>
      </c>
      <c r="Y116" s="70" t="str">
        <f>IFERROR(IF(AND($H116=1,WORKDAY.INTL($I116,NETWORKDAYS.INTL($I116,EDATE(X116,$E117)-1,1,[1]holiday!$A$2:$A$101),1,[1]holiday!$A$2:$A$101)=$K116),"",IF(AND(IFERROR(IF(IF($K116&lt;EDATE(X116,$E116),$K116,EDATE(X116,$E116))=X116,"",IF($K116&lt;EDATE(X116,$E116),$K116,EDATE(X116,$E116))),"")=$K116,$H116=1),"",IFERROR(IF(IF($K116&lt;EDATE(X116,$E116),$K116,EDATE(X116,$E116))=X116,"",IF($K116&lt;EDATE(X116,$E116),$K116,EDATE(X116,$E116))),""))),"")</f>
        <v/>
      </c>
      <c r="Z116" s="70" t="str">
        <f>IFERROR(IF(AND($H116=1,WORKDAY.INTL($I116,NETWORKDAYS.INTL($I116,EDATE(Y116,$E117)-1,1,[1]holiday!$A$2:$A$101),1,[1]holiday!$A$2:$A$101)=$K116),"",IF(AND(IFERROR(IF(IF($K116&lt;EDATE(Y116,$E116),$K116,EDATE(Y116,$E116))=Y116,"",IF($K116&lt;EDATE(Y116,$E116),$K116,EDATE(Y116,$E116))),"")=$K116,$H116=1),"",IFERROR(IF(IF($K116&lt;EDATE(Y116,$E116),$K116,EDATE(Y116,$E116))=Y116,"",IF($K116&lt;EDATE(Y116,$E116),$K116,EDATE(Y116,$E116))),""))),"")</f>
        <v/>
      </c>
      <c r="AA116" s="70" t="str">
        <f>IFERROR(IF(AND($H116=1,WORKDAY.INTL($I116,NETWORKDAYS.INTL($I116,EDATE(Z116,$E117)-1,1,[1]holiday!$A$2:$A$101),1,[1]holiday!$A$2:$A$101)=$K116),"",IF(AND(IFERROR(IF(IF($K116&lt;EDATE(Z116,$E116),$K116,EDATE(Z116,$E116))=Z116,"",IF($K116&lt;EDATE(Z116,$E116),$K116,EDATE(Z116,$E116))),"")=$K116,$H116=1),"",IFERROR(IF(IF($K116&lt;EDATE(Z116,$E116),$K116,EDATE(Z116,$E116))=Z116,"",IF($K116&lt;EDATE(Z116,$E116),$K116,EDATE(Z116,$E116))),""))),"")</f>
        <v/>
      </c>
      <c r="AB116" s="70" t="str">
        <f>IFERROR(IF(AND($H116=1,WORKDAY.INTL($I116,NETWORKDAYS.INTL($I116,EDATE(AA116,$E117)-1,1,[1]holiday!$A$2:$A$101),1,[1]holiday!$A$2:$A$101)=$K116),"",IF(AND(IFERROR(IF(IF($K116&lt;EDATE(AA116,$E116),$K116,EDATE(AA116,$E116))=AA116,"",IF($K116&lt;EDATE(AA116,$E116),$K116,EDATE(AA116,$E116))),"")=$K116,$H116=1),"",IFERROR(IF(IF($K116&lt;EDATE(AA116,$E116),$K116,EDATE(AA116,$E116))=AA116,"",IF($K116&lt;EDATE(AA116,$E116),$K116,EDATE(AA116,$E116))),""))),"")</f>
        <v/>
      </c>
      <c r="AC116" s="70" t="str">
        <f>IFERROR(IF(AND($H116=1,WORKDAY.INTL($I116,NETWORKDAYS.INTL($I116,EDATE(AB116,$E117)-1,1,[1]holiday!$A$2:$A$101),1,[1]holiday!$A$2:$A$101)=$K116),"",IF(AND(IFERROR(IF(IF($K116&lt;EDATE(AB116,$E116),$K116,EDATE(AB116,$E116))=AB116,"",IF($K116&lt;EDATE(AB116,$E116),$K116,EDATE(AB116,$E116))),"")=$K116,$H116=1),"",IFERROR(IF(IF($K116&lt;EDATE(AB116,$E116),$K116,EDATE(AB116,$E116))=AB116,"",IF($K116&lt;EDATE(AB116,$E116),$K116,EDATE(AB116,$E116))),""))),"")</f>
        <v/>
      </c>
      <c r="AD116" s="70" t="str">
        <f>IFERROR(IF(AND($H116=1,WORKDAY.INTL($I116,NETWORKDAYS.INTL($I116,EDATE(AC116,$E117)-1,1,[1]holiday!$A$2:$A$101),1,[1]holiday!$A$2:$A$101)=$K116),"",IF(AND(IFERROR(IF(IF($K116&lt;EDATE(AC116,$E116),$K116,EDATE(AC116,$E116))=AC116,"",IF($K116&lt;EDATE(AC116,$E116),$K116,EDATE(AC116,$E116))),"")=$K116,$H116=1),"",IFERROR(IF(IF($K116&lt;EDATE(AC116,$E116),$K116,EDATE(AC116,$E116))=AC116,"",IF($K116&lt;EDATE(AC116,$E116),$K116,EDATE(AC116,$E116))),""))),"")</f>
        <v/>
      </c>
      <c r="AE116" s="70" t="str">
        <f>IFERROR(IF(AND($H116=1,WORKDAY.INTL($I116,NETWORKDAYS.INTL($I116,EDATE(AD116,$E117)-1,1,[1]holiday!$A$2:$A$101),1,[1]holiday!$A$2:$A$101)=$K116),"",IF(AND(IFERROR(IF(IF($K116&lt;EDATE(AD116,$E116),$K116,EDATE(AD116,$E116))=AD116,"",IF($K116&lt;EDATE(AD116,$E116),$K116,EDATE(AD116,$E116))),"")=$K116,$H116=1),"",IFERROR(IF(IF($K116&lt;EDATE(AD116,$E116),$K116,EDATE(AD116,$E116))=AD116,"",IF($K116&lt;EDATE(AD116,$E116),$K116,EDATE(AD116,$E116))),""))),"")</f>
        <v/>
      </c>
      <c r="AF116" s="70" t="str">
        <f>IFERROR(IF(AND($H116=1,WORKDAY.INTL($I116,NETWORKDAYS.INTL($I116,EDATE(AE116,$E117)-1,1,[1]holiday!$A$2:$A$101),1,[1]holiday!$A$2:$A$101)=$K116),"",IF(AND(IFERROR(IF(IF($K116&lt;EDATE(AE116,$E116),$K116,EDATE(AE116,$E116))=AE116,"",IF($K116&lt;EDATE(AE116,$E116),$K116,EDATE(AE116,$E116))),"")=$K116,$H116=1),"",IFERROR(IF(IF($K116&lt;EDATE(AE116,$E116),$K116,EDATE(AE116,$E116))=AE116,"",IF($K116&lt;EDATE(AE116,$E116),$K116,EDATE(AE116,$E116))),""))),"")</f>
        <v/>
      </c>
      <c r="AG116" s="70" t="str">
        <f>IFERROR(IF(AND($H116=1,WORKDAY.INTL($I116,NETWORKDAYS.INTL($I116,EDATE(AF116,$E117)-1,1,[1]holiday!$A$2:$A$101),1,[1]holiday!$A$2:$A$101)=$K116),"",IF(AND(IFERROR(IF(IF($K116&lt;EDATE(AF116,$E116),$K116,EDATE(AF116,$E116))=AF116,"",IF($K116&lt;EDATE(AF116,$E116),$K116,EDATE(AF116,$E116))),"")=$K116,$H116=1),"",IFERROR(IF(IF($K116&lt;EDATE(AF116,$E116),$K116,EDATE(AF116,$E116))=AF116,"",IF($K116&lt;EDATE(AF116,$E116),$K116,EDATE(AF116,$E116))),""))),"")</f>
        <v/>
      </c>
      <c r="AH116" s="70" t="str">
        <f>IFERROR(IF(AND($H116=1,WORKDAY.INTL($I116,NETWORKDAYS.INTL($I116,EDATE(AG116,$E117)-1,1,[1]holiday!$A$2:$A$101),1,[1]holiday!$A$2:$A$101)=$K116),"",IF(AND(IFERROR(IF(IF($K116&lt;EDATE(AG116,$E116),$K116,EDATE(AG116,$E116))=AG116,"",IF($K116&lt;EDATE(AG116,$E116),$K116,EDATE(AG116,$E116))),"")=$K116,$H116=1),"",IFERROR(IF(IF($K116&lt;EDATE(AG116,$E116),$K116,EDATE(AG116,$E116))=AG116,"",IF($K116&lt;EDATE(AG116,$E116),$K116,EDATE(AG116,$E116))),""))),"")</f>
        <v/>
      </c>
      <c r="AI116" s="70"/>
      <c r="AJ116" s="25" t="e">
        <f t="shared" si="82"/>
        <v>#REF!</v>
      </c>
      <c r="AK116" s="25" t="e">
        <f t="shared" si="83"/>
        <v>#REF!</v>
      </c>
      <c r="AL116" s="25" t="e">
        <f t="shared" si="84"/>
        <v>#REF!</v>
      </c>
      <c r="AM116" s="25" t="e">
        <f t="shared" si="85"/>
        <v>#REF!</v>
      </c>
      <c r="AN116" s="25" t="e">
        <f t="shared" si="86"/>
        <v>#REF!</v>
      </c>
      <c r="AO116" s="25" t="e">
        <f t="shared" si="87"/>
        <v>#REF!</v>
      </c>
      <c r="AP116" s="25" t="e">
        <f t="shared" si="88"/>
        <v>#REF!</v>
      </c>
      <c r="AQ116" s="25" t="e">
        <f t="shared" si="89"/>
        <v>#REF!</v>
      </c>
      <c r="AR116" s="25" t="e">
        <f t="shared" si="90"/>
        <v>#REF!</v>
      </c>
      <c r="AS116" s="25" t="e">
        <f t="shared" si="91"/>
        <v>#REF!</v>
      </c>
      <c r="AT116" s="25" t="e">
        <f t="shared" si="92"/>
        <v>#REF!</v>
      </c>
      <c r="AU116" s="25" t="e">
        <f t="shared" si="93"/>
        <v>#REF!</v>
      </c>
      <c r="AV116" s="25" t="e">
        <f t="shared" si="94"/>
        <v>#REF!</v>
      </c>
      <c r="AW116" s="106" t="e">
        <f t="shared" si="61"/>
        <v>#REF!</v>
      </c>
      <c r="AX116" s="107" t="e">
        <f t="shared" ca="1" si="62"/>
        <v>#REF!</v>
      </c>
      <c r="AY116" s="107" t="e">
        <f t="shared" ca="1" si="63"/>
        <v>#REF!</v>
      </c>
      <c r="AZ116" s="108" t="e">
        <f t="shared" ca="1" si="64"/>
        <v>#REF!</v>
      </c>
      <c r="BA116" s="25">
        <f t="shared" ca="1" si="58"/>
        <v>0</v>
      </c>
      <c r="BB116" s="25" t="e">
        <f t="shared" si="95"/>
        <v>#REF!</v>
      </c>
      <c r="BC116" s="25" t="e">
        <f t="shared" ca="1" si="65"/>
        <v>#REF!</v>
      </c>
      <c r="BD116" s="83" t="e">
        <f>PS!#REF!</f>
        <v>#REF!</v>
      </c>
      <c r="BE116" s="78" t="str">
        <f t="shared" ca="1" si="66"/>
        <v>Lần 0</v>
      </c>
      <c r="BF116" s="109" t="e">
        <f t="shared" ca="1" si="67"/>
        <v>#REF!</v>
      </c>
      <c r="BG116" s="109" t="e">
        <f t="shared" ca="1" si="68"/>
        <v>#REF!</v>
      </c>
      <c r="BH116" s="109" t="e">
        <f t="shared" ca="1" si="69"/>
        <v>#REF!</v>
      </c>
      <c r="BI116" s="109" t="e">
        <f t="shared" ca="1" si="70"/>
        <v>#REF!</v>
      </c>
      <c r="BJ116" s="109" t="e">
        <f t="shared" ca="1" si="71"/>
        <v>#REF!</v>
      </c>
      <c r="BK116" s="109" t="e">
        <f t="shared" ca="1" si="72"/>
        <v>#REF!</v>
      </c>
      <c r="BL116" s="109" t="e">
        <f t="shared" ca="1" si="73"/>
        <v>#REF!</v>
      </c>
      <c r="BM116" s="109" t="e">
        <f t="shared" ca="1" si="74"/>
        <v>#REF!</v>
      </c>
      <c r="BN116" s="109" t="e">
        <f t="shared" ca="1" si="75"/>
        <v>#REF!</v>
      </c>
      <c r="BO116" s="109" t="e">
        <f t="shared" ca="1" si="76"/>
        <v>#REF!</v>
      </c>
      <c r="BP116" s="109" t="e">
        <f t="shared" ca="1" si="77"/>
        <v>#REF!</v>
      </c>
      <c r="BQ116" s="109" t="e">
        <f t="shared" ca="1" si="78"/>
        <v>#REF!</v>
      </c>
      <c r="BR116" s="109" t="e">
        <f t="shared" ca="1" si="79"/>
        <v>#REF!</v>
      </c>
    </row>
    <row r="117" spans="1:70" ht="12.75" x14ac:dyDescent="0.2">
      <c r="A117" s="82" t="e">
        <f>PS!#REF!</f>
        <v>#REF!</v>
      </c>
      <c r="B117" s="83" t="e">
        <f>PS!#REF!</f>
        <v>#REF!</v>
      </c>
      <c r="C117" s="83" t="e">
        <f>PS!#REF!</f>
        <v>#REF!</v>
      </c>
      <c r="D117" s="83" t="e">
        <f>VLOOKUP(B117,CTV!$A$3:$D$1048576,4,0)</f>
        <v>#REF!</v>
      </c>
      <c r="E117" s="83" t="e">
        <f>VLOOKUP(B117,CTV!$A$3:$G$1048576,7,0)</f>
        <v>#REF!</v>
      </c>
      <c r="F117" s="83" t="e">
        <f>IF(ISNA(VLOOKUP(D117,CTV!$A$3:$H$1048576,8,0)),"",VLOOKUP(D117,CTV!$A$3:$H$1048576,8,0))</f>
        <v>#REF!</v>
      </c>
      <c r="G117" s="83" t="e">
        <f>VLOOKUP(B117,CTV!$A$3:$I$1048576,9,0)</f>
        <v>#REF!</v>
      </c>
      <c r="H117" s="83" t="e">
        <f>VLOOKUP(B117,CTV!$A$3:$J$1048576,10,0)</f>
        <v>#REF!</v>
      </c>
      <c r="I117" s="102" t="e">
        <f>PS!#REF!</f>
        <v>#REF!</v>
      </c>
      <c r="J117" s="83" t="e">
        <f>PS!#REF!</f>
        <v>#REF!</v>
      </c>
      <c r="K117" s="103" t="e">
        <f>PS!#REF!</f>
        <v>#REF!</v>
      </c>
      <c r="L117" s="83" t="e">
        <f t="shared" si="96"/>
        <v>#REF!</v>
      </c>
      <c r="M117" s="120" t="e">
        <f>PS!#REF!</f>
        <v>#REF!</v>
      </c>
      <c r="N117" s="83" t="e">
        <f>PS!#REF!</f>
        <v>#REF!</v>
      </c>
      <c r="O117" s="104" t="e">
        <f>PS!#REF!</f>
        <v>#REF!</v>
      </c>
      <c r="P117" s="104" t="e">
        <f t="shared" si="97"/>
        <v>#REF!</v>
      </c>
      <c r="Q117" s="104">
        <v>0</v>
      </c>
      <c r="R117" s="170" t="e">
        <f t="shared" si="59"/>
        <v>#REF!</v>
      </c>
      <c r="S117" s="130" t="e">
        <f>VLOOKUP(B117,CTV!$A$3:$K$1048576,11,0)</f>
        <v>#REF!</v>
      </c>
      <c r="T117" s="105" t="e">
        <f>IF(VLOOKUP(B117,CTV!$A$3:$E$1048576,5,0)-R117+S117&lt;0,0,VLOOKUP(B117,CTV!$A$3:$E$1048576,5,0)-R117+S117)</f>
        <v>#REF!</v>
      </c>
      <c r="U117" s="105" t="e">
        <f>IF(VLOOKUP(B117,CTV!$A$3:$F$1048576,6,0)-R117+S117&lt;0,0,VLOOKUP(B117,CTV!$A$3:$F$1048576,6,0)-R117+S117)</f>
        <v>#REF!</v>
      </c>
      <c r="V117" s="70" t="e">
        <f t="shared" si="60"/>
        <v>#REF!</v>
      </c>
      <c r="W117" s="70" t="str">
        <f>IFERROR(IF(AND($H117=1,WORKDAY.INTL($I117,NETWORKDAYS.INTL($I117,EDATE(V117,$E118)-1,1,[1]holiday!$A$2:$A$101),1,[1]holiday!$A$2:$A$101)=$K117),"",IF(AND(IFERROR(IF(IF($K117&lt;EDATE(V117,$E117),$K117,EDATE(V117,$E117))=V117,"",IF($K117&lt;EDATE(V117,$E117),$K117,EDATE(V117,$E117))),"")=$K117,$H117=1),"",IFERROR(IF(IF($K117&lt;EDATE(V117,$E117),$K117,EDATE(V117,$E117))=V117,"",IF($K117&lt;EDATE(V117,$E117),$K117,EDATE(V117,$E117))),""))),"")</f>
        <v/>
      </c>
      <c r="X117" s="70" t="str">
        <f>IFERROR(IF(AND($H117=1,WORKDAY.INTL($I117,NETWORKDAYS.INTL($I117,EDATE(W117,$E118)-1,1,[1]holiday!$A$2:$A$101),1,[1]holiday!$A$2:$A$101)=$K117),"",IF(AND(IFERROR(IF(IF($K117&lt;EDATE(W117,$E117),$K117,EDATE(W117,$E117))=W117,"",IF($K117&lt;EDATE(W117,$E117),$K117,EDATE(W117,$E117))),"")=$K117,$H117=1),"",IFERROR(IF(IF($K117&lt;EDATE(W117,$E117),$K117,EDATE(W117,$E117))=W117,"",IF($K117&lt;EDATE(W117,$E117),$K117,EDATE(W117,$E117))),""))),"")</f>
        <v/>
      </c>
      <c r="Y117" s="70" t="str">
        <f>IFERROR(IF(AND($H117=1,WORKDAY.INTL($I117,NETWORKDAYS.INTL($I117,EDATE(X117,$E118)-1,1,[1]holiday!$A$2:$A$101),1,[1]holiday!$A$2:$A$101)=$K117),"",IF(AND(IFERROR(IF(IF($K117&lt;EDATE(X117,$E117),$K117,EDATE(X117,$E117))=X117,"",IF($K117&lt;EDATE(X117,$E117),$K117,EDATE(X117,$E117))),"")=$K117,$H117=1),"",IFERROR(IF(IF($K117&lt;EDATE(X117,$E117),$K117,EDATE(X117,$E117))=X117,"",IF($K117&lt;EDATE(X117,$E117),$K117,EDATE(X117,$E117))),""))),"")</f>
        <v/>
      </c>
      <c r="Z117" s="70" t="str">
        <f>IFERROR(IF(AND($H117=1,WORKDAY.INTL($I117,NETWORKDAYS.INTL($I117,EDATE(Y117,$E118)-1,1,[1]holiday!$A$2:$A$101),1,[1]holiday!$A$2:$A$101)=$K117),"",IF(AND(IFERROR(IF(IF($K117&lt;EDATE(Y117,$E117),$K117,EDATE(Y117,$E117))=Y117,"",IF($K117&lt;EDATE(Y117,$E117),$K117,EDATE(Y117,$E117))),"")=$K117,$H117=1),"",IFERROR(IF(IF($K117&lt;EDATE(Y117,$E117),$K117,EDATE(Y117,$E117))=Y117,"",IF($K117&lt;EDATE(Y117,$E117),$K117,EDATE(Y117,$E117))),""))),"")</f>
        <v/>
      </c>
      <c r="AA117" s="70" t="str">
        <f>IFERROR(IF(AND($H117=1,WORKDAY.INTL($I117,NETWORKDAYS.INTL($I117,EDATE(Z117,$E118)-1,1,[1]holiday!$A$2:$A$101),1,[1]holiday!$A$2:$A$101)=$K117),"",IF(AND(IFERROR(IF(IF($K117&lt;EDATE(Z117,$E117),$K117,EDATE(Z117,$E117))=Z117,"",IF($K117&lt;EDATE(Z117,$E117),$K117,EDATE(Z117,$E117))),"")=$K117,$H117=1),"",IFERROR(IF(IF($K117&lt;EDATE(Z117,$E117),$K117,EDATE(Z117,$E117))=Z117,"",IF($K117&lt;EDATE(Z117,$E117),$K117,EDATE(Z117,$E117))),""))),"")</f>
        <v/>
      </c>
      <c r="AB117" s="70" t="str">
        <f>IFERROR(IF(AND($H117=1,WORKDAY.INTL($I117,NETWORKDAYS.INTL($I117,EDATE(AA117,$E118)-1,1,[1]holiday!$A$2:$A$101),1,[1]holiday!$A$2:$A$101)=$K117),"",IF(AND(IFERROR(IF(IF($K117&lt;EDATE(AA117,$E117),$K117,EDATE(AA117,$E117))=AA117,"",IF($K117&lt;EDATE(AA117,$E117),$K117,EDATE(AA117,$E117))),"")=$K117,$H117=1),"",IFERROR(IF(IF($K117&lt;EDATE(AA117,$E117),$K117,EDATE(AA117,$E117))=AA117,"",IF($K117&lt;EDATE(AA117,$E117),$K117,EDATE(AA117,$E117))),""))),"")</f>
        <v/>
      </c>
      <c r="AC117" s="70" t="str">
        <f>IFERROR(IF(AND($H117=1,WORKDAY.INTL($I117,NETWORKDAYS.INTL($I117,EDATE(AB117,$E118)-1,1,[1]holiday!$A$2:$A$101),1,[1]holiday!$A$2:$A$101)=$K117),"",IF(AND(IFERROR(IF(IF($K117&lt;EDATE(AB117,$E117),$K117,EDATE(AB117,$E117))=AB117,"",IF($K117&lt;EDATE(AB117,$E117),$K117,EDATE(AB117,$E117))),"")=$K117,$H117=1),"",IFERROR(IF(IF($K117&lt;EDATE(AB117,$E117),$K117,EDATE(AB117,$E117))=AB117,"",IF($K117&lt;EDATE(AB117,$E117),$K117,EDATE(AB117,$E117))),""))),"")</f>
        <v/>
      </c>
      <c r="AD117" s="70" t="str">
        <f>IFERROR(IF(AND($H117=1,WORKDAY.INTL($I117,NETWORKDAYS.INTL($I117,EDATE(AC117,$E118)-1,1,[1]holiday!$A$2:$A$101),1,[1]holiday!$A$2:$A$101)=$K117),"",IF(AND(IFERROR(IF(IF($K117&lt;EDATE(AC117,$E117),$K117,EDATE(AC117,$E117))=AC117,"",IF($K117&lt;EDATE(AC117,$E117),$K117,EDATE(AC117,$E117))),"")=$K117,$H117=1),"",IFERROR(IF(IF($K117&lt;EDATE(AC117,$E117),$K117,EDATE(AC117,$E117))=AC117,"",IF($K117&lt;EDATE(AC117,$E117),$K117,EDATE(AC117,$E117))),""))),"")</f>
        <v/>
      </c>
      <c r="AE117" s="70" t="str">
        <f>IFERROR(IF(AND($H117=1,WORKDAY.INTL($I117,NETWORKDAYS.INTL($I117,EDATE(AD117,$E118)-1,1,[1]holiday!$A$2:$A$101),1,[1]holiday!$A$2:$A$101)=$K117),"",IF(AND(IFERROR(IF(IF($K117&lt;EDATE(AD117,$E117),$K117,EDATE(AD117,$E117))=AD117,"",IF($K117&lt;EDATE(AD117,$E117),$K117,EDATE(AD117,$E117))),"")=$K117,$H117=1),"",IFERROR(IF(IF($K117&lt;EDATE(AD117,$E117),$K117,EDATE(AD117,$E117))=AD117,"",IF($K117&lt;EDATE(AD117,$E117),$K117,EDATE(AD117,$E117))),""))),"")</f>
        <v/>
      </c>
      <c r="AF117" s="70" t="str">
        <f>IFERROR(IF(AND($H117=1,WORKDAY.INTL($I117,NETWORKDAYS.INTL($I117,EDATE(AE117,$E118)-1,1,[1]holiday!$A$2:$A$101),1,[1]holiday!$A$2:$A$101)=$K117),"",IF(AND(IFERROR(IF(IF($K117&lt;EDATE(AE117,$E117),$K117,EDATE(AE117,$E117))=AE117,"",IF($K117&lt;EDATE(AE117,$E117),$K117,EDATE(AE117,$E117))),"")=$K117,$H117=1),"",IFERROR(IF(IF($K117&lt;EDATE(AE117,$E117),$K117,EDATE(AE117,$E117))=AE117,"",IF($K117&lt;EDATE(AE117,$E117),$K117,EDATE(AE117,$E117))),""))),"")</f>
        <v/>
      </c>
      <c r="AG117" s="70" t="str">
        <f>IFERROR(IF(AND($H117=1,WORKDAY.INTL($I117,NETWORKDAYS.INTL($I117,EDATE(AF117,$E118)-1,1,[1]holiday!$A$2:$A$101),1,[1]holiday!$A$2:$A$101)=$K117),"",IF(AND(IFERROR(IF(IF($K117&lt;EDATE(AF117,$E117),$K117,EDATE(AF117,$E117))=AF117,"",IF($K117&lt;EDATE(AF117,$E117),$K117,EDATE(AF117,$E117))),"")=$K117,$H117=1),"",IFERROR(IF(IF($K117&lt;EDATE(AF117,$E117),$K117,EDATE(AF117,$E117))=AF117,"",IF($K117&lt;EDATE(AF117,$E117),$K117,EDATE(AF117,$E117))),""))),"")</f>
        <v/>
      </c>
      <c r="AH117" s="70" t="str">
        <f>IFERROR(IF(AND($H117=1,WORKDAY.INTL($I117,NETWORKDAYS.INTL($I117,EDATE(AG117,$E118)-1,1,[1]holiday!$A$2:$A$101),1,[1]holiday!$A$2:$A$101)=$K117),"",IF(AND(IFERROR(IF(IF($K117&lt;EDATE(AG117,$E117),$K117,EDATE(AG117,$E117))=AG117,"",IF($K117&lt;EDATE(AG117,$E117),$K117,EDATE(AG117,$E117))),"")=$K117,$H117=1),"",IFERROR(IF(IF($K117&lt;EDATE(AG117,$E117),$K117,EDATE(AG117,$E117))=AG117,"",IF($K117&lt;EDATE(AG117,$E117),$K117,EDATE(AG117,$E117))),""))),"")</f>
        <v/>
      </c>
      <c r="AI117" s="70"/>
      <c r="AJ117" s="25" t="e">
        <f t="shared" si="82"/>
        <v>#REF!</v>
      </c>
      <c r="AK117" s="25" t="e">
        <f t="shared" si="83"/>
        <v>#REF!</v>
      </c>
      <c r="AL117" s="25" t="e">
        <f t="shared" si="84"/>
        <v>#REF!</v>
      </c>
      <c r="AM117" s="25" t="e">
        <f t="shared" si="85"/>
        <v>#REF!</v>
      </c>
      <c r="AN117" s="25" t="e">
        <f t="shared" si="86"/>
        <v>#REF!</v>
      </c>
      <c r="AO117" s="25" t="e">
        <f t="shared" si="87"/>
        <v>#REF!</v>
      </c>
      <c r="AP117" s="25" t="e">
        <f t="shared" si="88"/>
        <v>#REF!</v>
      </c>
      <c r="AQ117" s="25" t="e">
        <f t="shared" si="89"/>
        <v>#REF!</v>
      </c>
      <c r="AR117" s="25" t="e">
        <f t="shared" si="90"/>
        <v>#REF!</v>
      </c>
      <c r="AS117" s="25" t="e">
        <f t="shared" si="91"/>
        <v>#REF!</v>
      </c>
      <c r="AT117" s="25" t="e">
        <f t="shared" si="92"/>
        <v>#REF!</v>
      </c>
      <c r="AU117" s="25" t="e">
        <f t="shared" si="93"/>
        <v>#REF!</v>
      </c>
      <c r="AV117" s="25" t="e">
        <f t="shared" si="94"/>
        <v>#REF!</v>
      </c>
      <c r="AW117" s="106" t="e">
        <f t="shared" si="61"/>
        <v>#REF!</v>
      </c>
      <c r="AX117" s="107" t="e">
        <f t="shared" ca="1" si="62"/>
        <v>#REF!</v>
      </c>
      <c r="AY117" s="107" t="e">
        <f t="shared" ca="1" si="63"/>
        <v>#REF!</v>
      </c>
      <c r="AZ117" s="108" t="e">
        <f t="shared" ca="1" si="64"/>
        <v>#REF!</v>
      </c>
      <c r="BA117" s="25">
        <f t="shared" ca="1" si="58"/>
        <v>0</v>
      </c>
      <c r="BB117" s="25" t="e">
        <f t="shared" si="95"/>
        <v>#REF!</v>
      </c>
      <c r="BC117" s="25" t="e">
        <f t="shared" ca="1" si="65"/>
        <v>#REF!</v>
      </c>
      <c r="BD117" s="83" t="e">
        <f>PS!#REF!</f>
        <v>#REF!</v>
      </c>
      <c r="BE117" s="78" t="str">
        <f t="shared" ca="1" si="66"/>
        <v>Lần 0</v>
      </c>
      <c r="BF117" s="109" t="e">
        <f t="shared" ca="1" si="67"/>
        <v>#REF!</v>
      </c>
      <c r="BG117" s="109" t="e">
        <f t="shared" ca="1" si="68"/>
        <v>#REF!</v>
      </c>
      <c r="BH117" s="109" t="e">
        <f t="shared" ca="1" si="69"/>
        <v>#REF!</v>
      </c>
      <c r="BI117" s="109" t="e">
        <f t="shared" ca="1" si="70"/>
        <v>#REF!</v>
      </c>
      <c r="BJ117" s="109" t="e">
        <f t="shared" ca="1" si="71"/>
        <v>#REF!</v>
      </c>
      <c r="BK117" s="109" t="e">
        <f t="shared" ca="1" si="72"/>
        <v>#REF!</v>
      </c>
      <c r="BL117" s="109" t="e">
        <f t="shared" ca="1" si="73"/>
        <v>#REF!</v>
      </c>
      <c r="BM117" s="109" t="e">
        <f t="shared" ca="1" si="74"/>
        <v>#REF!</v>
      </c>
      <c r="BN117" s="109" t="e">
        <f t="shared" ca="1" si="75"/>
        <v>#REF!</v>
      </c>
      <c r="BO117" s="109" t="e">
        <f t="shared" ca="1" si="76"/>
        <v>#REF!</v>
      </c>
      <c r="BP117" s="109" t="e">
        <f t="shared" ca="1" si="77"/>
        <v>#REF!</v>
      </c>
      <c r="BQ117" s="109" t="e">
        <f t="shared" ca="1" si="78"/>
        <v>#REF!</v>
      </c>
      <c r="BR117" s="109" t="e">
        <f t="shared" ca="1" si="79"/>
        <v>#REF!</v>
      </c>
    </row>
    <row r="118" spans="1:70" ht="12.75" x14ac:dyDescent="0.2">
      <c r="A118" s="82" t="e">
        <f>PS!#REF!</f>
        <v>#REF!</v>
      </c>
      <c r="B118" s="83" t="e">
        <f>PS!#REF!</f>
        <v>#REF!</v>
      </c>
      <c r="C118" s="83" t="e">
        <f>PS!#REF!</f>
        <v>#REF!</v>
      </c>
      <c r="D118" s="83" t="e">
        <f>VLOOKUP(B118,CTV!$A$3:$D$1048576,4,0)</f>
        <v>#REF!</v>
      </c>
      <c r="E118" s="83" t="e">
        <f>VLOOKUP(B118,CTV!$A$3:$G$1048576,7,0)</f>
        <v>#REF!</v>
      </c>
      <c r="F118" s="83" t="e">
        <f>IF(ISNA(VLOOKUP(D118,CTV!$A$3:$H$1048576,8,0)),"",VLOOKUP(D118,CTV!$A$3:$H$1048576,8,0))</f>
        <v>#REF!</v>
      </c>
      <c r="G118" s="83" t="e">
        <f>VLOOKUP(B118,CTV!$A$3:$I$1048576,9,0)</f>
        <v>#REF!</v>
      </c>
      <c r="H118" s="83" t="e">
        <f>VLOOKUP(B118,CTV!$A$3:$J$1048576,10,0)</f>
        <v>#REF!</v>
      </c>
      <c r="I118" s="102" t="e">
        <f>PS!#REF!</f>
        <v>#REF!</v>
      </c>
      <c r="J118" s="83" t="e">
        <f>PS!#REF!</f>
        <v>#REF!</v>
      </c>
      <c r="K118" s="103" t="e">
        <f>PS!#REF!</f>
        <v>#REF!</v>
      </c>
      <c r="L118" s="83" t="e">
        <f t="shared" si="96"/>
        <v>#REF!</v>
      </c>
      <c r="M118" s="120" t="e">
        <f>PS!#REF!</f>
        <v>#REF!</v>
      </c>
      <c r="N118" s="83" t="e">
        <f>PS!#REF!</f>
        <v>#REF!</v>
      </c>
      <c r="O118" s="104" t="e">
        <f>PS!#REF!</f>
        <v>#REF!</v>
      </c>
      <c r="P118" s="104" t="e">
        <f t="shared" si="97"/>
        <v>#REF!</v>
      </c>
      <c r="Q118" s="104">
        <v>0</v>
      </c>
      <c r="R118" s="170" t="e">
        <f t="shared" si="59"/>
        <v>#REF!</v>
      </c>
      <c r="S118" s="130" t="e">
        <f>VLOOKUP(B118,CTV!$A$3:$K$1048576,11,0)</f>
        <v>#REF!</v>
      </c>
      <c r="T118" s="105" t="e">
        <f>IF(VLOOKUP(B118,CTV!$A$3:$E$1048576,5,0)-R118+S118&lt;0,0,VLOOKUP(B118,CTV!$A$3:$E$1048576,5,0)-R118+S118)</f>
        <v>#REF!</v>
      </c>
      <c r="U118" s="105" t="e">
        <f>IF(VLOOKUP(B118,CTV!$A$3:$F$1048576,6,0)-R118+S118&lt;0,0,VLOOKUP(B118,CTV!$A$3:$F$1048576,6,0)-R118+S118)</f>
        <v>#REF!</v>
      </c>
      <c r="V118" s="70" t="e">
        <f t="shared" si="60"/>
        <v>#REF!</v>
      </c>
      <c r="W118" s="70" t="str">
        <f>IFERROR(IF(AND($H118=1,WORKDAY.INTL($I118,NETWORKDAYS.INTL($I118,EDATE(V118,$E119)-1,1,[1]holiday!$A$2:$A$101),1,[1]holiday!$A$2:$A$101)=$K118),"",IF(AND(IFERROR(IF(IF($K118&lt;EDATE(V118,$E118),$K118,EDATE(V118,$E118))=V118,"",IF($K118&lt;EDATE(V118,$E118),$K118,EDATE(V118,$E118))),"")=$K118,$H118=1),"",IFERROR(IF(IF($K118&lt;EDATE(V118,$E118),$K118,EDATE(V118,$E118))=V118,"",IF($K118&lt;EDATE(V118,$E118),$K118,EDATE(V118,$E118))),""))),"")</f>
        <v/>
      </c>
      <c r="X118" s="70" t="str">
        <f>IFERROR(IF(AND($H118=1,WORKDAY.INTL($I118,NETWORKDAYS.INTL($I118,EDATE(W118,$E119)-1,1,[1]holiday!$A$2:$A$101),1,[1]holiday!$A$2:$A$101)=$K118),"",IF(AND(IFERROR(IF(IF($K118&lt;EDATE(W118,$E118),$K118,EDATE(W118,$E118))=W118,"",IF($K118&lt;EDATE(W118,$E118),$K118,EDATE(W118,$E118))),"")=$K118,$H118=1),"",IFERROR(IF(IF($K118&lt;EDATE(W118,$E118),$K118,EDATE(W118,$E118))=W118,"",IF($K118&lt;EDATE(W118,$E118),$K118,EDATE(W118,$E118))),""))),"")</f>
        <v/>
      </c>
      <c r="Y118" s="70" t="str">
        <f>IFERROR(IF(AND($H118=1,WORKDAY.INTL($I118,NETWORKDAYS.INTL($I118,EDATE(X118,$E119)-1,1,[1]holiday!$A$2:$A$101),1,[1]holiday!$A$2:$A$101)=$K118),"",IF(AND(IFERROR(IF(IF($K118&lt;EDATE(X118,$E118),$K118,EDATE(X118,$E118))=X118,"",IF($K118&lt;EDATE(X118,$E118),$K118,EDATE(X118,$E118))),"")=$K118,$H118=1),"",IFERROR(IF(IF($K118&lt;EDATE(X118,$E118),$K118,EDATE(X118,$E118))=X118,"",IF($K118&lt;EDATE(X118,$E118),$K118,EDATE(X118,$E118))),""))),"")</f>
        <v/>
      </c>
      <c r="Z118" s="70" t="str">
        <f>IFERROR(IF(AND($H118=1,WORKDAY.INTL($I118,NETWORKDAYS.INTL($I118,EDATE(Y118,$E119)-1,1,[1]holiday!$A$2:$A$101),1,[1]holiday!$A$2:$A$101)=$K118),"",IF(AND(IFERROR(IF(IF($K118&lt;EDATE(Y118,$E118),$K118,EDATE(Y118,$E118))=Y118,"",IF($K118&lt;EDATE(Y118,$E118),$K118,EDATE(Y118,$E118))),"")=$K118,$H118=1),"",IFERROR(IF(IF($K118&lt;EDATE(Y118,$E118),$K118,EDATE(Y118,$E118))=Y118,"",IF($K118&lt;EDATE(Y118,$E118),$K118,EDATE(Y118,$E118))),""))),"")</f>
        <v/>
      </c>
      <c r="AA118" s="70" t="str">
        <f>IFERROR(IF(AND($H118=1,WORKDAY.INTL($I118,NETWORKDAYS.INTL($I118,EDATE(Z118,$E119)-1,1,[1]holiday!$A$2:$A$101),1,[1]holiday!$A$2:$A$101)=$K118),"",IF(AND(IFERROR(IF(IF($K118&lt;EDATE(Z118,$E118),$K118,EDATE(Z118,$E118))=Z118,"",IF($K118&lt;EDATE(Z118,$E118),$K118,EDATE(Z118,$E118))),"")=$K118,$H118=1),"",IFERROR(IF(IF($K118&lt;EDATE(Z118,$E118),$K118,EDATE(Z118,$E118))=Z118,"",IF($K118&lt;EDATE(Z118,$E118),$K118,EDATE(Z118,$E118))),""))),"")</f>
        <v/>
      </c>
      <c r="AB118" s="70" t="str">
        <f>IFERROR(IF(AND($H118=1,WORKDAY.INTL($I118,NETWORKDAYS.INTL($I118,EDATE(AA118,$E119)-1,1,[1]holiday!$A$2:$A$101),1,[1]holiday!$A$2:$A$101)=$K118),"",IF(AND(IFERROR(IF(IF($K118&lt;EDATE(AA118,$E118),$K118,EDATE(AA118,$E118))=AA118,"",IF($K118&lt;EDATE(AA118,$E118),$K118,EDATE(AA118,$E118))),"")=$K118,$H118=1),"",IFERROR(IF(IF($K118&lt;EDATE(AA118,$E118),$K118,EDATE(AA118,$E118))=AA118,"",IF($K118&lt;EDATE(AA118,$E118),$K118,EDATE(AA118,$E118))),""))),"")</f>
        <v/>
      </c>
      <c r="AC118" s="70" t="str">
        <f>IFERROR(IF(AND($H118=1,WORKDAY.INTL($I118,NETWORKDAYS.INTL($I118,EDATE(AB118,$E119)-1,1,[1]holiday!$A$2:$A$101),1,[1]holiday!$A$2:$A$101)=$K118),"",IF(AND(IFERROR(IF(IF($K118&lt;EDATE(AB118,$E118),$K118,EDATE(AB118,$E118))=AB118,"",IF($K118&lt;EDATE(AB118,$E118),$K118,EDATE(AB118,$E118))),"")=$K118,$H118=1),"",IFERROR(IF(IF($K118&lt;EDATE(AB118,$E118),$K118,EDATE(AB118,$E118))=AB118,"",IF($K118&lt;EDATE(AB118,$E118),$K118,EDATE(AB118,$E118))),""))),"")</f>
        <v/>
      </c>
      <c r="AD118" s="70" t="str">
        <f>IFERROR(IF(AND($H118=1,WORKDAY.INTL($I118,NETWORKDAYS.INTL($I118,EDATE(AC118,$E119)-1,1,[1]holiday!$A$2:$A$101),1,[1]holiday!$A$2:$A$101)=$K118),"",IF(AND(IFERROR(IF(IF($K118&lt;EDATE(AC118,$E118),$K118,EDATE(AC118,$E118))=AC118,"",IF($K118&lt;EDATE(AC118,$E118),$K118,EDATE(AC118,$E118))),"")=$K118,$H118=1),"",IFERROR(IF(IF($K118&lt;EDATE(AC118,$E118),$K118,EDATE(AC118,$E118))=AC118,"",IF($K118&lt;EDATE(AC118,$E118),$K118,EDATE(AC118,$E118))),""))),"")</f>
        <v/>
      </c>
      <c r="AE118" s="70" t="str">
        <f>IFERROR(IF(AND($H118=1,WORKDAY.INTL($I118,NETWORKDAYS.INTL($I118,EDATE(AD118,$E119)-1,1,[1]holiday!$A$2:$A$101),1,[1]holiday!$A$2:$A$101)=$K118),"",IF(AND(IFERROR(IF(IF($K118&lt;EDATE(AD118,$E118),$K118,EDATE(AD118,$E118))=AD118,"",IF($K118&lt;EDATE(AD118,$E118),$K118,EDATE(AD118,$E118))),"")=$K118,$H118=1),"",IFERROR(IF(IF($K118&lt;EDATE(AD118,$E118),$K118,EDATE(AD118,$E118))=AD118,"",IF($K118&lt;EDATE(AD118,$E118),$K118,EDATE(AD118,$E118))),""))),"")</f>
        <v/>
      </c>
      <c r="AF118" s="70" t="str">
        <f>IFERROR(IF(AND($H118=1,WORKDAY.INTL($I118,NETWORKDAYS.INTL($I118,EDATE(AE118,$E119)-1,1,[1]holiday!$A$2:$A$101),1,[1]holiday!$A$2:$A$101)=$K118),"",IF(AND(IFERROR(IF(IF($K118&lt;EDATE(AE118,$E118),$K118,EDATE(AE118,$E118))=AE118,"",IF($K118&lt;EDATE(AE118,$E118),$K118,EDATE(AE118,$E118))),"")=$K118,$H118=1),"",IFERROR(IF(IF($K118&lt;EDATE(AE118,$E118),$K118,EDATE(AE118,$E118))=AE118,"",IF($K118&lt;EDATE(AE118,$E118),$K118,EDATE(AE118,$E118))),""))),"")</f>
        <v/>
      </c>
      <c r="AG118" s="70" t="str">
        <f>IFERROR(IF(AND($H118=1,WORKDAY.INTL($I118,NETWORKDAYS.INTL($I118,EDATE(AF118,$E119)-1,1,[1]holiday!$A$2:$A$101),1,[1]holiday!$A$2:$A$101)=$K118),"",IF(AND(IFERROR(IF(IF($K118&lt;EDATE(AF118,$E118),$K118,EDATE(AF118,$E118))=AF118,"",IF($K118&lt;EDATE(AF118,$E118),$K118,EDATE(AF118,$E118))),"")=$K118,$H118=1),"",IFERROR(IF(IF($K118&lt;EDATE(AF118,$E118),$K118,EDATE(AF118,$E118))=AF118,"",IF($K118&lt;EDATE(AF118,$E118),$K118,EDATE(AF118,$E118))),""))),"")</f>
        <v/>
      </c>
      <c r="AH118" s="70" t="str">
        <f>IFERROR(IF(AND($H118=1,WORKDAY.INTL($I118,NETWORKDAYS.INTL($I118,EDATE(AG118,$E119)-1,1,[1]holiday!$A$2:$A$101),1,[1]holiday!$A$2:$A$101)=$K118),"",IF(AND(IFERROR(IF(IF($K118&lt;EDATE(AG118,$E118),$K118,EDATE(AG118,$E118))=AG118,"",IF($K118&lt;EDATE(AG118,$E118),$K118,EDATE(AG118,$E118))),"")=$K118,$H118=1),"",IFERROR(IF(IF($K118&lt;EDATE(AG118,$E118),$K118,EDATE(AG118,$E118))=AG118,"",IF($K118&lt;EDATE(AG118,$E118),$K118,EDATE(AG118,$E118))),""))),"")</f>
        <v/>
      </c>
      <c r="AI118" s="70"/>
      <c r="AJ118" s="25" t="e">
        <f t="shared" si="82"/>
        <v>#REF!</v>
      </c>
      <c r="AK118" s="25" t="e">
        <f t="shared" si="83"/>
        <v>#REF!</v>
      </c>
      <c r="AL118" s="25" t="e">
        <f t="shared" si="84"/>
        <v>#REF!</v>
      </c>
      <c r="AM118" s="25" t="e">
        <f t="shared" si="85"/>
        <v>#REF!</v>
      </c>
      <c r="AN118" s="25" t="e">
        <f t="shared" si="86"/>
        <v>#REF!</v>
      </c>
      <c r="AO118" s="25" t="e">
        <f t="shared" si="87"/>
        <v>#REF!</v>
      </c>
      <c r="AP118" s="25" t="e">
        <f t="shared" si="88"/>
        <v>#REF!</v>
      </c>
      <c r="AQ118" s="25" t="e">
        <f t="shared" si="89"/>
        <v>#REF!</v>
      </c>
      <c r="AR118" s="25" t="e">
        <f t="shared" si="90"/>
        <v>#REF!</v>
      </c>
      <c r="AS118" s="25" t="e">
        <f t="shared" si="91"/>
        <v>#REF!</v>
      </c>
      <c r="AT118" s="25" t="e">
        <f t="shared" si="92"/>
        <v>#REF!</v>
      </c>
      <c r="AU118" s="25" t="e">
        <f t="shared" si="93"/>
        <v>#REF!</v>
      </c>
      <c r="AV118" s="25" t="e">
        <f t="shared" si="94"/>
        <v>#REF!</v>
      </c>
      <c r="AW118" s="106" t="e">
        <f t="shared" si="61"/>
        <v>#REF!</v>
      </c>
      <c r="AX118" s="107" t="e">
        <f t="shared" ca="1" si="62"/>
        <v>#REF!</v>
      </c>
      <c r="AY118" s="107" t="e">
        <f t="shared" ca="1" si="63"/>
        <v>#REF!</v>
      </c>
      <c r="AZ118" s="108" t="e">
        <f t="shared" ca="1" si="64"/>
        <v>#REF!</v>
      </c>
      <c r="BA118" s="25">
        <f t="shared" ca="1" si="58"/>
        <v>0</v>
      </c>
      <c r="BB118" s="25" t="e">
        <f t="shared" si="95"/>
        <v>#REF!</v>
      </c>
      <c r="BC118" s="25" t="e">
        <f t="shared" ca="1" si="65"/>
        <v>#REF!</v>
      </c>
      <c r="BD118" s="83" t="e">
        <f>PS!#REF!</f>
        <v>#REF!</v>
      </c>
      <c r="BE118" s="78" t="str">
        <f t="shared" ca="1" si="66"/>
        <v>Lần 0</v>
      </c>
      <c r="BF118" s="109" t="e">
        <f t="shared" ca="1" si="67"/>
        <v>#REF!</v>
      </c>
      <c r="BG118" s="109" t="e">
        <f t="shared" ca="1" si="68"/>
        <v>#REF!</v>
      </c>
      <c r="BH118" s="109" t="e">
        <f t="shared" ca="1" si="69"/>
        <v>#REF!</v>
      </c>
      <c r="BI118" s="109" t="e">
        <f t="shared" ca="1" si="70"/>
        <v>#REF!</v>
      </c>
      <c r="BJ118" s="109" t="e">
        <f t="shared" ca="1" si="71"/>
        <v>#REF!</v>
      </c>
      <c r="BK118" s="109" t="e">
        <f t="shared" ca="1" si="72"/>
        <v>#REF!</v>
      </c>
      <c r="BL118" s="109" t="e">
        <f t="shared" ca="1" si="73"/>
        <v>#REF!</v>
      </c>
      <c r="BM118" s="109" t="e">
        <f t="shared" ca="1" si="74"/>
        <v>#REF!</v>
      </c>
      <c r="BN118" s="109" t="e">
        <f t="shared" ca="1" si="75"/>
        <v>#REF!</v>
      </c>
      <c r="BO118" s="109" t="e">
        <f t="shared" ca="1" si="76"/>
        <v>#REF!</v>
      </c>
      <c r="BP118" s="109" t="e">
        <f t="shared" ca="1" si="77"/>
        <v>#REF!</v>
      </c>
      <c r="BQ118" s="109" t="e">
        <f t="shared" ca="1" si="78"/>
        <v>#REF!</v>
      </c>
      <c r="BR118" s="109" t="e">
        <f t="shared" ca="1" si="79"/>
        <v>#REF!</v>
      </c>
    </row>
    <row r="119" spans="1:70" ht="12.75" x14ac:dyDescent="0.2">
      <c r="A119" s="82" t="e">
        <f>PS!#REF!</f>
        <v>#REF!</v>
      </c>
      <c r="B119" s="83" t="e">
        <f>PS!#REF!</f>
        <v>#REF!</v>
      </c>
      <c r="C119" s="83" t="e">
        <f>PS!#REF!</f>
        <v>#REF!</v>
      </c>
      <c r="D119" s="83" t="e">
        <f>VLOOKUP(B119,CTV!$A$3:$D$1048576,4,0)</f>
        <v>#REF!</v>
      </c>
      <c r="E119" s="83" t="e">
        <f>VLOOKUP(B119,CTV!$A$3:$G$1048576,7,0)</f>
        <v>#REF!</v>
      </c>
      <c r="F119" s="83" t="e">
        <f>IF(ISNA(VLOOKUP(D119,CTV!$A$3:$H$1048576,8,0)),"",VLOOKUP(D119,CTV!$A$3:$H$1048576,8,0))</f>
        <v>#REF!</v>
      </c>
      <c r="G119" s="83" t="e">
        <f>VLOOKUP(B119,CTV!$A$3:$I$1048576,9,0)</f>
        <v>#REF!</v>
      </c>
      <c r="H119" s="83" t="e">
        <f>VLOOKUP(B119,CTV!$A$3:$J$1048576,10,0)</f>
        <v>#REF!</v>
      </c>
      <c r="I119" s="102" t="e">
        <f>PS!#REF!</f>
        <v>#REF!</v>
      </c>
      <c r="J119" s="83" t="e">
        <f>PS!#REF!</f>
        <v>#REF!</v>
      </c>
      <c r="K119" s="103" t="e">
        <f>PS!#REF!</f>
        <v>#REF!</v>
      </c>
      <c r="L119" s="83" t="e">
        <f t="shared" si="96"/>
        <v>#REF!</v>
      </c>
      <c r="M119" s="120" t="e">
        <f>PS!#REF!</f>
        <v>#REF!</v>
      </c>
      <c r="N119" s="83" t="e">
        <f>PS!#REF!</f>
        <v>#REF!</v>
      </c>
      <c r="O119" s="104" t="e">
        <f>PS!#REF!</f>
        <v>#REF!</v>
      </c>
      <c r="P119" s="104" t="e">
        <f t="shared" si="97"/>
        <v>#REF!</v>
      </c>
      <c r="Q119" s="104">
        <v>0</v>
      </c>
      <c r="R119" s="170" t="e">
        <f t="shared" si="59"/>
        <v>#REF!</v>
      </c>
      <c r="S119" s="130" t="e">
        <f>VLOOKUP(B119,CTV!$A$3:$K$1048576,11,0)</f>
        <v>#REF!</v>
      </c>
      <c r="T119" s="105" t="e">
        <f>IF(VLOOKUP(B119,CTV!$A$3:$E$1048576,5,0)-R119+S119&lt;0,0,VLOOKUP(B119,CTV!$A$3:$E$1048576,5,0)-R119+S119)</f>
        <v>#REF!</v>
      </c>
      <c r="U119" s="105" t="e">
        <f>IF(VLOOKUP(B119,CTV!$A$3:$F$1048576,6,0)-R119+S119&lt;0,0,VLOOKUP(B119,CTV!$A$3:$F$1048576,6,0)-R119+S119)</f>
        <v>#REF!</v>
      </c>
      <c r="V119" s="70" t="e">
        <f t="shared" si="60"/>
        <v>#REF!</v>
      </c>
      <c r="W119" s="70" t="str">
        <f>IFERROR(IF(AND($H119=1,WORKDAY.INTL($I119,NETWORKDAYS.INTL($I119,EDATE(V119,$E120)-1,1,[1]holiday!$A$2:$A$101),1,[1]holiday!$A$2:$A$101)=$K119),"",IF(AND(IFERROR(IF(IF($K119&lt;EDATE(V119,$E119),$K119,EDATE(V119,$E119))=V119,"",IF($K119&lt;EDATE(V119,$E119),$K119,EDATE(V119,$E119))),"")=$K119,$H119=1),"",IFERROR(IF(IF($K119&lt;EDATE(V119,$E119),$K119,EDATE(V119,$E119))=V119,"",IF($K119&lt;EDATE(V119,$E119),$K119,EDATE(V119,$E119))),""))),"")</f>
        <v/>
      </c>
      <c r="X119" s="70" t="str">
        <f>IFERROR(IF(AND($H119=1,WORKDAY.INTL($I119,NETWORKDAYS.INTL($I119,EDATE(W119,$E120)-1,1,[1]holiday!$A$2:$A$101),1,[1]holiday!$A$2:$A$101)=$K119),"",IF(AND(IFERROR(IF(IF($K119&lt;EDATE(W119,$E119),$K119,EDATE(W119,$E119))=W119,"",IF($K119&lt;EDATE(W119,$E119),$K119,EDATE(W119,$E119))),"")=$K119,$H119=1),"",IFERROR(IF(IF($K119&lt;EDATE(W119,$E119),$K119,EDATE(W119,$E119))=W119,"",IF($K119&lt;EDATE(W119,$E119),$K119,EDATE(W119,$E119))),""))),"")</f>
        <v/>
      </c>
      <c r="Y119" s="70" t="str">
        <f>IFERROR(IF(AND($H119=1,WORKDAY.INTL($I119,NETWORKDAYS.INTL($I119,EDATE(X119,$E120)-1,1,[1]holiday!$A$2:$A$101),1,[1]holiday!$A$2:$A$101)=$K119),"",IF(AND(IFERROR(IF(IF($K119&lt;EDATE(X119,$E119),$K119,EDATE(X119,$E119))=X119,"",IF($K119&lt;EDATE(X119,$E119),$K119,EDATE(X119,$E119))),"")=$K119,$H119=1),"",IFERROR(IF(IF($K119&lt;EDATE(X119,$E119),$K119,EDATE(X119,$E119))=X119,"",IF($K119&lt;EDATE(X119,$E119),$K119,EDATE(X119,$E119))),""))),"")</f>
        <v/>
      </c>
      <c r="Z119" s="70" t="str">
        <f>IFERROR(IF(AND($H119=1,WORKDAY.INTL($I119,NETWORKDAYS.INTL($I119,EDATE(Y119,$E120)-1,1,[1]holiday!$A$2:$A$101),1,[1]holiday!$A$2:$A$101)=$K119),"",IF(AND(IFERROR(IF(IF($K119&lt;EDATE(Y119,$E119),$K119,EDATE(Y119,$E119))=Y119,"",IF($K119&lt;EDATE(Y119,$E119),$K119,EDATE(Y119,$E119))),"")=$K119,$H119=1),"",IFERROR(IF(IF($K119&lt;EDATE(Y119,$E119),$K119,EDATE(Y119,$E119))=Y119,"",IF($K119&lt;EDATE(Y119,$E119),$K119,EDATE(Y119,$E119))),""))),"")</f>
        <v/>
      </c>
      <c r="AA119" s="70" t="str">
        <f>IFERROR(IF(AND($H119=1,WORKDAY.INTL($I119,NETWORKDAYS.INTL($I119,EDATE(Z119,$E120)-1,1,[1]holiday!$A$2:$A$101),1,[1]holiday!$A$2:$A$101)=$K119),"",IF(AND(IFERROR(IF(IF($K119&lt;EDATE(Z119,$E119),$K119,EDATE(Z119,$E119))=Z119,"",IF($K119&lt;EDATE(Z119,$E119),$K119,EDATE(Z119,$E119))),"")=$K119,$H119=1),"",IFERROR(IF(IF($K119&lt;EDATE(Z119,$E119),$K119,EDATE(Z119,$E119))=Z119,"",IF($K119&lt;EDATE(Z119,$E119),$K119,EDATE(Z119,$E119))),""))),"")</f>
        <v/>
      </c>
      <c r="AB119" s="70" t="str">
        <f>IFERROR(IF(AND($H119=1,WORKDAY.INTL($I119,NETWORKDAYS.INTL($I119,EDATE(AA119,$E120)-1,1,[1]holiday!$A$2:$A$101),1,[1]holiday!$A$2:$A$101)=$K119),"",IF(AND(IFERROR(IF(IF($K119&lt;EDATE(AA119,$E119),$K119,EDATE(AA119,$E119))=AA119,"",IF($K119&lt;EDATE(AA119,$E119),$K119,EDATE(AA119,$E119))),"")=$K119,$H119=1),"",IFERROR(IF(IF($K119&lt;EDATE(AA119,$E119),$K119,EDATE(AA119,$E119))=AA119,"",IF($K119&lt;EDATE(AA119,$E119),$K119,EDATE(AA119,$E119))),""))),"")</f>
        <v/>
      </c>
      <c r="AC119" s="70" t="str">
        <f>IFERROR(IF(AND($H119=1,WORKDAY.INTL($I119,NETWORKDAYS.INTL($I119,EDATE(AB119,$E120)-1,1,[1]holiday!$A$2:$A$101),1,[1]holiday!$A$2:$A$101)=$K119),"",IF(AND(IFERROR(IF(IF($K119&lt;EDATE(AB119,$E119),$K119,EDATE(AB119,$E119))=AB119,"",IF($K119&lt;EDATE(AB119,$E119),$K119,EDATE(AB119,$E119))),"")=$K119,$H119=1),"",IFERROR(IF(IF($K119&lt;EDATE(AB119,$E119),$K119,EDATE(AB119,$E119))=AB119,"",IF($K119&lt;EDATE(AB119,$E119),$K119,EDATE(AB119,$E119))),""))),"")</f>
        <v/>
      </c>
      <c r="AD119" s="70" t="str">
        <f>IFERROR(IF(AND($H119=1,WORKDAY.INTL($I119,NETWORKDAYS.INTL($I119,EDATE(AC119,$E120)-1,1,[1]holiday!$A$2:$A$101),1,[1]holiday!$A$2:$A$101)=$K119),"",IF(AND(IFERROR(IF(IF($K119&lt;EDATE(AC119,$E119),$K119,EDATE(AC119,$E119))=AC119,"",IF($K119&lt;EDATE(AC119,$E119),$K119,EDATE(AC119,$E119))),"")=$K119,$H119=1),"",IFERROR(IF(IF($K119&lt;EDATE(AC119,$E119),$K119,EDATE(AC119,$E119))=AC119,"",IF($K119&lt;EDATE(AC119,$E119),$K119,EDATE(AC119,$E119))),""))),"")</f>
        <v/>
      </c>
      <c r="AE119" s="70" t="str">
        <f>IFERROR(IF(AND($H119=1,WORKDAY.INTL($I119,NETWORKDAYS.INTL($I119,EDATE(AD119,$E120)-1,1,[1]holiday!$A$2:$A$101),1,[1]holiday!$A$2:$A$101)=$K119),"",IF(AND(IFERROR(IF(IF($K119&lt;EDATE(AD119,$E119),$K119,EDATE(AD119,$E119))=AD119,"",IF($K119&lt;EDATE(AD119,$E119),$K119,EDATE(AD119,$E119))),"")=$K119,$H119=1),"",IFERROR(IF(IF($K119&lt;EDATE(AD119,$E119),$K119,EDATE(AD119,$E119))=AD119,"",IF($K119&lt;EDATE(AD119,$E119),$K119,EDATE(AD119,$E119))),""))),"")</f>
        <v/>
      </c>
      <c r="AF119" s="70" t="str">
        <f>IFERROR(IF(AND($H119=1,WORKDAY.INTL($I119,NETWORKDAYS.INTL($I119,EDATE(AE119,$E120)-1,1,[1]holiday!$A$2:$A$101),1,[1]holiday!$A$2:$A$101)=$K119),"",IF(AND(IFERROR(IF(IF($K119&lt;EDATE(AE119,$E119),$K119,EDATE(AE119,$E119))=AE119,"",IF($K119&lt;EDATE(AE119,$E119),$K119,EDATE(AE119,$E119))),"")=$K119,$H119=1),"",IFERROR(IF(IF($K119&lt;EDATE(AE119,$E119),$K119,EDATE(AE119,$E119))=AE119,"",IF($K119&lt;EDATE(AE119,$E119),$K119,EDATE(AE119,$E119))),""))),"")</f>
        <v/>
      </c>
      <c r="AG119" s="70" t="str">
        <f>IFERROR(IF(AND($H119=1,WORKDAY.INTL($I119,NETWORKDAYS.INTL($I119,EDATE(AF119,$E120)-1,1,[1]holiday!$A$2:$A$101),1,[1]holiday!$A$2:$A$101)=$K119),"",IF(AND(IFERROR(IF(IF($K119&lt;EDATE(AF119,$E119),$K119,EDATE(AF119,$E119))=AF119,"",IF($K119&lt;EDATE(AF119,$E119),$K119,EDATE(AF119,$E119))),"")=$K119,$H119=1),"",IFERROR(IF(IF($K119&lt;EDATE(AF119,$E119),$K119,EDATE(AF119,$E119))=AF119,"",IF($K119&lt;EDATE(AF119,$E119),$K119,EDATE(AF119,$E119))),""))),"")</f>
        <v/>
      </c>
      <c r="AH119" s="70" t="str">
        <f>IFERROR(IF(AND($H119=1,WORKDAY.INTL($I119,NETWORKDAYS.INTL($I119,EDATE(AG119,$E120)-1,1,[1]holiday!$A$2:$A$101),1,[1]holiday!$A$2:$A$101)=$K119),"",IF(AND(IFERROR(IF(IF($K119&lt;EDATE(AG119,$E119),$K119,EDATE(AG119,$E119))=AG119,"",IF($K119&lt;EDATE(AG119,$E119),$K119,EDATE(AG119,$E119))),"")=$K119,$H119=1),"",IFERROR(IF(IF($K119&lt;EDATE(AG119,$E119),$K119,EDATE(AG119,$E119))=AG119,"",IF($K119&lt;EDATE(AG119,$E119),$K119,EDATE(AG119,$E119))),""))),"")</f>
        <v/>
      </c>
      <c r="AI119" s="70"/>
      <c r="AJ119" s="25" t="e">
        <f t="shared" si="82"/>
        <v>#REF!</v>
      </c>
      <c r="AK119" s="25" t="e">
        <f t="shared" si="83"/>
        <v>#REF!</v>
      </c>
      <c r="AL119" s="25" t="e">
        <f t="shared" si="84"/>
        <v>#REF!</v>
      </c>
      <c r="AM119" s="25" t="e">
        <f t="shared" si="85"/>
        <v>#REF!</v>
      </c>
      <c r="AN119" s="25" t="e">
        <f t="shared" si="86"/>
        <v>#REF!</v>
      </c>
      <c r="AO119" s="25" t="e">
        <f t="shared" si="87"/>
        <v>#REF!</v>
      </c>
      <c r="AP119" s="25" t="e">
        <f t="shared" si="88"/>
        <v>#REF!</v>
      </c>
      <c r="AQ119" s="25" t="e">
        <f t="shared" si="89"/>
        <v>#REF!</v>
      </c>
      <c r="AR119" s="25" t="e">
        <f t="shared" si="90"/>
        <v>#REF!</v>
      </c>
      <c r="AS119" s="25" t="e">
        <f t="shared" si="91"/>
        <v>#REF!</v>
      </c>
      <c r="AT119" s="25" t="e">
        <f t="shared" si="92"/>
        <v>#REF!</v>
      </c>
      <c r="AU119" s="25" t="e">
        <f t="shared" si="93"/>
        <v>#REF!</v>
      </c>
      <c r="AV119" s="25" t="e">
        <f t="shared" si="94"/>
        <v>#REF!</v>
      </c>
      <c r="AW119" s="106" t="e">
        <f t="shared" si="61"/>
        <v>#REF!</v>
      </c>
      <c r="AX119" s="107" t="e">
        <f t="shared" ca="1" si="62"/>
        <v>#REF!</v>
      </c>
      <c r="AY119" s="107" t="e">
        <f t="shared" ca="1" si="63"/>
        <v>#REF!</v>
      </c>
      <c r="AZ119" s="108" t="e">
        <f t="shared" ca="1" si="64"/>
        <v>#REF!</v>
      </c>
      <c r="BA119" s="25">
        <f t="shared" ca="1" si="58"/>
        <v>0</v>
      </c>
      <c r="BB119" s="25" t="e">
        <f t="shared" si="95"/>
        <v>#REF!</v>
      </c>
      <c r="BC119" s="25" t="e">
        <f t="shared" ca="1" si="65"/>
        <v>#REF!</v>
      </c>
      <c r="BD119" s="83" t="e">
        <f>PS!#REF!</f>
        <v>#REF!</v>
      </c>
      <c r="BE119" s="78" t="str">
        <f t="shared" ca="1" si="66"/>
        <v>Lần 0</v>
      </c>
      <c r="BF119" s="109" t="e">
        <f t="shared" ca="1" si="67"/>
        <v>#REF!</v>
      </c>
      <c r="BG119" s="109" t="e">
        <f t="shared" ca="1" si="68"/>
        <v>#REF!</v>
      </c>
      <c r="BH119" s="109" t="e">
        <f t="shared" ca="1" si="69"/>
        <v>#REF!</v>
      </c>
      <c r="BI119" s="109" t="e">
        <f t="shared" ca="1" si="70"/>
        <v>#REF!</v>
      </c>
      <c r="BJ119" s="109" t="e">
        <f t="shared" ca="1" si="71"/>
        <v>#REF!</v>
      </c>
      <c r="BK119" s="109" t="e">
        <f t="shared" ca="1" si="72"/>
        <v>#REF!</v>
      </c>
      <c r="BL119" s="109" t="e">
        <f t="shared" ca="1" si="73"/>
        <v>#REF!</v>
      </c>
      <c r="BM119" s="109" t="e">
        <f t="shared" ca="1" si="74"/>
        <v>#REF!</v>
      </c>
      <c r="BN119" s="109" t="e">
        <f t="shared" ca="1" si="75"/>
        <v>#REF!</v>
      </c>
      <c r="BO119" s="109" t="e">
        <f t="shared" ca="1" si="76"/>
        <v>#REF!</v>
      </c>
      <c r="BP119" s="109" t="e">
        <f t="shared" ca="1" si="77"/>
        <v>#REF!</v>
      </c>
      <c r="BQ119" s="109" t="e">
        <f t="shared" ca="1" si="78"/>
        <v>#REF!</v>
      </c>
      <c r="BR119" s="109" t="e">
        <f t="shared" ca="1" si="79"/>
        <v>#REF!</v>
      </c>
    </row>
    <row r="120" spans="1:70" ht="12.75" x14ac:dyDescent="0.2">
      <c r="A120" s="82" t="e">
        <f>PS!#REF!</f>
        <v>#REF!</v>
      </c>
      <c r="B120" s="83" t="e">
        <f>PS!#REF!</f>
        <v>#REF!</v>
      </c>
      <c r="C120" s="83" t="e">
        <f>PS!#REF!</f>
        <v>#REF!</v>
      </c>
      <c r="D120" s="83" t="e">
        <f>VLOOKUP(B120,CTV!$A$3:$D$1048576,4,0)</f>
        <v>#REF!</v>
      </c>
      <c r="E120" s="83" t="e">
        <f>VLOOKUP(B120,CTV!$A$3:$G$1048576,7,0)</f>
        <v>#REF!</v>
      </c>
      <c r="F120" s="83" t="e">
        <f>IF(ISNA(VLOOKUP(D120,CTV!$A$3:$H$1048576,8,0)),"",VLOOKUP(D120,CTV!$A$3:$H$1048576,8,0))</f>
        <v>#REF!</v>
      </c>
      <c r="G120" s="83" t="e">
        <f>VLOOKUP(B120,CTV!$A$3:$I$1048576,9,0)</f>
        <v>#REF!</v>
      </c>
      <c r="H120" s="83" t="e">
        <f>VLOOKUP(B120,CTV!$A$3:$J$1048576,10,0)</f>
        <v>#REF!</v>
      </c>
      <c r="I120" s="102" t="e">
        <f>PS!#REF!</f>
        <v>#REF!</v>
      </c>
      <c r="J120" s="83" t="e">
        <f>PS!#REF!</f>
        <v>#REF!</v>
      </c>
      <c r="K120" s="103" t="e">
        <f>PS!#REF!</f>
        <v>#REF!</v>
      </c>
      <c r="L120" s="83" t="e">
        <f t="shared" si="96"/>
        <v>#REF!</v>
      </c>
      <c r="M120" s="120" t="e">
        <f>PS!#REF!</f>
        <v>#REF!</v>
      </c>
      <c r="N120" s="83" t="e">
        <f>PS!#REF!</f>
        <v>#REF!</v>
      </c>
      <c r="O120" s="104" t="e">
        <f>PS!#REF!</f>
        <v>#REF!</v>
      </c>
      <c r="P120" s="104" t="e">
        <f t="shared" si="97"/>
        <v>#REF!</v>
      </c>
      <c r="Q120" s="104">
        <v>0</v>
      </c>
      <c r="R120" s="170" t="e">
        <f t="shared" si="59"/>
        <v>#REF!</v>
      </c>
      <c r="S120" s="130" t="e">
        <f>VLOOKUP(B120,CTV!$A$3:$K$1048576,11,0)</f>
        <v>#REF!</v>
      </c>
      <c r="T120" s="105" t="e">
        <f>IF(VLOOKUP(B120,CTV!$A$3:$E$1048576,5,0)-R120+S120&lt;0,0,VLOOKUP(B120,CTV!$A$3:$E$1048576,5,0)-R120+S120)</f>
        <v>#REF!</v>
      </c>
      <c r="U120" s="105" t="e">
        <f>IF(VLOOKUP(B120,CTV!$A$3:$F$1048576,6,0)-R120+S120&lt;0,0,VLOOKUP(B120,CTV!$A$3:$F$1048576,6,0)-R120+S120)</f>
        <v>#REF!</v>
      </c>
      <c r="V120" s="70" t="e">
        <f t="shared" si="60"/>
        <v>#REF!</v>
      </c>
      <c r="W120" s="70" t="str">
        <f>IFERROR(IF(AND($H120=1,WORKDAY.INTL($I120,NETWORKDAYS.INTL($I120,EDATE(V120,$E121)-1,1,[1]holiday!$A$2:$A$101),1,[1]holiday!$A$2:$A$101)=$K120),"",IF(AND(IFERROR(IF(IF($K120&lt;EDATE(V120,$E120),$K120,EDATE(V120,$E120))=V120,"",IF($K120&lt;EDATE(V120,$E120),$K120,EDATE(V120,$E120))),"")=$K120,$H120=1),"",IFERROR(IF(IF($K120&lt;EDATE(V120,$E120),$K120,EDATE(V120,$E120))=V120,"",IF($K120&lt;EDATE(V120,$E120),$K120,EDATE(V120,$E120))),""))),"")</f>
        <v/>
      </c>
      <c r="X120" s="70" t="str">
        <f>IFERROR(IF(AND($H120=1,WORKDAY.INTL($I120,NETWORKDAYS.INTL($I120,EDATE(W120,$E121)-1,1,[1]holiday!$A$2:$A$101),1,[1]holiday!$A$2:$A$101)=$K120),"",IF(AND(IFERROR(IF(IF($K120&lt;EDATE(W120,$E120),$K120,EDATE(W120,$E120))=W120,"",IF($K120&lt;EDATE(W120,$E120),$K120,EDATE(W120,$E120))),"")=$K120,$H120=1),"",IFERROR(IF(IF($K120&lt;EDATE(W120,$E120),$K120,EDATE(W120,$E120))=W120,"",IF($K120&lt;EDATE(W120,$E120),$K120,EDATE(W120,$E120))),""))),"")</f>
        <v/>
      </c>
      <c r="Y120" s="70" t="str">
        <f>IFERROR(IF(AND($H120=1,WORKDAY.INTL($I120,NETWORKDAYS.INTL($I120,EDATE(X120,$E121)-1,1,[1]holiday!$A$2:$A$101),1,[1]holiday!$A$2:$A$101)=$K120),"",IF(AND(IFERROR(IF(IF($K120&lt;EDATE(X120,$E120),$K120,EDATE(X120,$E120))=X120,"",IF($K120&lt;EDATE(X120,$E120),$K120,EDATE(X120,$E120))),"")=$K120,$H120=1),"",IFERROR(IF(IF($K120&lt;EDATE(X120,$E120),$K120,EDATE(X120,$E120))=X120,"",IF($K120&lt;EDATE(X120,$E120),$K120,EDATE(X120,$E120))),""))),"")</f>
        <v/>
      </c>
      <c r="Z120" s="70" t="str">
        <f>IFERROR(IF(AND($H120=1,WORKDAY.INTL($I120,NETWORKDAYS.INTL($I120,EDATE(Y120,$E121)-1,1,[1]holiday!$A$2:$A$101),1,[1]holiday!$A$2:$A$101)=$K120),"",IF(AND(IFERROR(IF(IF($K120&lt;EDATE(Y120,$E120),$K120,EDATE(Y120,$E120))=Y120,"",IF($K120&lt;EDATE(Y120,$E120),$K120,EDATE(Y120,$E120))),"")=$K120,$H120=1),"",IFERROR(IF(IF($K120&lt;EDATE(Y120,$E120),$K120,EDATE(Y120,$E120))=Y120,"",IF($K120&lt;EDATE(Y120,$E120),$K120,EDATE(Y120,$E120))),""))),"")</f>
        <v/>
      </c>
      <c r="AA120" s="70" t="str">
        <f>IFERROR(IF(AND($H120=1,WORKDAY.INTL($I120,NETWORKDAYS.INTL($I120,EDATE(Z120,$E121)-1,1,[1]holiday!$A$2:$A$101),1,[1]holiday!$A$2:$A$101)=$K120),"",IF(AND(IFERROR(IF(IF($K120&lt;EDATE(Z120,$E120),$K120,EDATE(Z120,$E120))=Z120,"",IF($K120&lt;EDATE(Z120,$E120),$K120,EDATE(Z120,$E120))),"")=$K120,$H120=1),"",IFERROR(IF(IF($K120&lt;EDATE(Z120,$E120),$K120,EDATE(Z120,$E120))=Z120,"",IF($K120&lt;EDATE(Z120,$E120),$K120,EDATE(Z120,$E120))),""))),"")</f>
        <v/>
      </c>
      <c r="AB120" s="70" t="str">
        <f>IFERROR(IF(AND($H120=1,WORKDAY.INTL($I120,NETWORKDAYS.INTL($I120,EDATE(AA120,$E121)-1,1,[1]holiday!$A$2:$A$101),1,[1]holiday!$A$2:$A$101)=$K120),"",IF(AND(IFERROR(IF(IF($K120&lt;EDATE(AA120,$E120),$K120,EDATE(AA120,$E120))=AA120,"",IF($K120&lt;EDATE(AA120,$E120),$K120,EDATE(AA120,$E120))),"")=$K120,$H120=1),"",IFERROR(IF(IF($K120&lt;EDATE(AA120,$E120),$K120,EDATE(AA120,$E120))=AA120,"",IF($K120&lt;EDATE(AA120,$E120),$K120,EDATE(AA120,$E120))),""))),"")</f>
        <v/>
      </c>
      <c r="AC120" s="70" t="str">
        <f>IFERROR(IF(AND($H120=1,WORKDAY.INTL($I120,NETWORKDAYS.INTL($I120,EDATE(AB120,$E121)-1,1,[1]holiday!$A$2:$A$101),1,[1]holiday!$A$2:$A$101)=$K120),"",IF(AND(IFERROR(IF(IF($K120&lt;EDATE(AB120,$E120),$K120,EDATE(AB120,$E120))=AB120,"",IF($K120&lt;EDATE(AB120,$E120),$K120,EDATE(AB120,$E120))),"")=$K120,$H120=1),"",IFERROR(IF(IF($K120&lt;EDATE(AB120,$E120),$K120,EDATE(AB120,$E120))=AB120,"",IF($K120&lt;EDATE(AB120,$E120),$K120,EDATE(AB120,$E120))),""))),"")</f>
        <v/>
      </c>
      <c r="AD120" s="70" t="str">
        <f>IFERROR(IF(AND($H120=1,WORKDAY.INTL($I120,NETWORKDAYS.INTL($I120,EDATE(AC120,$E121)-1,1,[1]holiday!$A$2:$A$101),1,[1]holiday!$A$2:$A$101)=$K120),"",IF(AND(IFERROR(IF(IF($K120&lt;EDATE(AC120,$E120),$K120,EDATE(AC120,$E120))=AC120,"",IF($K120&lt;EDATE(AC120,$E120),$K120,EDATE(AC120,$E120))),"")=$K120,$H120=1),"",IFERROR(IF(IF($K120&lt;EDATE(AC120,$E120),$K120,EDATE(AC120,$E120))=AC120,"",IF($K120&lt;EDATE(AC120,$E120),$K120,EDATE(AC120,$E120))),""))),"")</f>
        <v/>
      </c>
      <c r="AE120" s="70" t="str">
        <f>IFERROR(IF(AND($H120=1,WORKDAY.INTL($I120,NETWORKDAYS.INTL($I120,EDATE(AD120,$E121)-1,1,[1]holiday!$A$2:$A$101),1,[1]holiday!$A$2:$A$101)=$K120),"",IF(AND(IFERROR(IF(IF($K120&lt;EDATE(AD120,$E120),$K120,EDATE(AD120,$E120))=AD120,"",IF($K120&lt;EDATE(AD120,$E120),$K120,EDATE(AD120,$E120))),"")=$K120,$H120=1),"",IFERROR(IF(IF($K120&lt;EDATE(AD120,$E120),$K120,EDATE(AD120,$E120))=AD120,"",IF($K120&lt;EDATE(AD120,$E120),$K120,EDATE(AD120,$E120))),""))),"")</f>
        <v/>
      </c>
      <c r="AF120" s="70" t="str">
        <f>IFERROR(IF(AND($H120=1,WORKDAY.INTL($I120,NETWORKDAYS.INTL($I120,EDATE(AE120,$E121)-1,1,[1]holiday!$A$2:$A$101),1,[1]holiday!$A$2:$A$101)=$K120),"",IF(AND(IFERROR(IF(IF($K120&lt;EDATE(AE120,$E120),$K120,EDATE(AE120,$E120))=AE120,"",IF($K120&lt;EDATE(AE120,$E120),$K120,EDATE(AE120,$E120))),"")=$K120,$H120=1),"",IFERROR(IF(IF($K120&lt;EDATE(AE120,$E120),$K120,EDATE(AE120,$E120))=AE120,"",IF($K120&lt;EDATE(AE120,$E120),$K120,EDATE(AE120,$E120))),""))),"")</f>
        <v/>
      </c>
      <c r="AG120" s="70" t="str">
        <f>IFERROR(IF(AND($H120=1,WORKDAY.INTL($I120,NETWORKDAYS.INTL($I120,EDATE(AF120,$E121)-1,1,[1]holiday!$A$2:$A$101),1,[1]holiday!$A$2:$A$101)=$K120),"",IF(AND(IFERROR(IF(IF($K120&lt;EDATE(AF120,$E120),$K120,EDATE(AF120,$E120))=AF120,"",IF($K120&lt;EDATE(AF120,$E120),$K120,EDATE(AF120,$E120))),"")=$K120,$H120=1),"",IFERROR(IF(IF($K120&lt;EDATE(AF120,$E120),$K120,EDATE(AF120,$E120))=AF120,"",IF($K120&lt;EDATE(AF120,$E120),$K120,EDATE(AF120,$E120))),""))),"")</f>
        <v/>
      </c>
      <c r="AH120" s="70" t="str">
        <f>IFERROR(IF(AND($H120=1,WORKDAY.INTL($I120,NETWORKDAYS.INTL($I120,EDATE(AG120,$E121)-1,1,[1]holiday!$A$2:$A$101),1,[1]holiday!$A$2:$A$101)=$K120),"",IF(AND(IFERROR(IF(IF($K120&lt;EDATE(AG120,$E120),$K120,EDATE(AG120,$E120))=AG120,"",IF($K120&lt;EDATE(AG120,$E120),$K120,EDATE(AG120,$E120))),"")=$K120,$H120=1),"",IFERROR(IF(IF($K120&lt;EDATE(AG120,$E120),$K120,EDATE(AG120,$E120))=AG120,"",IF($K120&lt;EDATE(AG120,$E120),$K120,EDATE(AG120,$E120))),""))),"")</f>
        <v/>
      </c>
      <c r="AI120" s="70"/>
      <c r="AJ120" s="25" t="e">
        <f t="shared" si="82"/>
        <v>#REF!</v>
      </c>
      <c r="AK120" s="25" t="e">
        <f t="shared" si="83"/>
        <v>#REF!</v>
      </c>
      <c r="AL120" s="25" t="e">
        <f t="shared" si="84"/>
        <v>#REF!</v>
      </c>
      <c r="AM120" s="25" t="e">
        <f t="shared" si="85"/>
        <v>#REF!</v>
      </c>
      <c r="AN120" s="25" t="e">
        <f t="shared" si="86"/>
        <v>#REF!</v>
      </c>
      <c r="AO120" s="25" t="e">
        <f t="shared" si="87"/>
        <v>#REF!</v>
      </c>
      <c r="AP120" s="25" t="e">
        <f t="shared" si="88"/>
        <v>#REF!</v>
      </c>
      <c r="AQ120" s="25" t="e">
        <f t="shared" si="89"/>
        <v>#REF!</v>
      </c>
      <c r="AR120" s="25" t="e">
        <f t="shared" si="90"/>
        <v>#REF!</v>
      </c>
      <c r="AS120" s="25" t="e">
        <f t="shared" si="91"/>
        <v>#REF!</v>
      </c>
      <c r="AT120" s="25" t="e">
        <f t="shared" si="92"/>
        <v>#REF!</v>
      </c>
      <c r="AU120" s="25" t="e">
        <f t="shared" si="93"/>
        <v>#REF!</v>
      </c>
      <c r="AV120" s="25" t="e">
        <f t="shared" si="94"/>
        <v>#REF!</v>
      </c>
      <c r="AW120" s="106" t="e">
        <f t="shared" si="61"/>
        <v>#REF!</v>
      </c>
      <c r="AX120" s="107" t="e">
        <f t="shared" ca="1" si="62"/>
        <v>#REF!</v>
      </c>
      <c r="AY120" s="107" t="e">
        <f t="shared" ca="1" si="63"/>
        <v>#REF!</v>
      </c>
      <c r="AZ120" s="108" t="e">
        <f t="shared" ca="1" si="64"/>
        <v>#REF!</v>
      </c>
      <c r="BA120" s="25">
        <f t="shared" ca="1" si="58"/>
        <v>0</v>
      </c>
      <c r="BB120" s="25" t="e">
        <f t="shared" si="95"/>
        <v>#REF!</v>
      </c>
      <c r="BC120" s="25" t="e">
        <f t="shared" ca="1" si="65"/>
        <v>#REF!</v>
      </c>
      <c r="BD120" s="83" t="e">
        <f>PS!#REF!</f>
        <v>#REF!</v>
      </c>
      <c r="BE120" s="78" t="str">
        <f t="shared" ca="1" si="66"/>
        <v>Lần 0</v>
      </c>
      <c r="BF120" s="109" t="e">
        <f t="shared" ca="1" si="67"/>
        <v>#REF!</v>
      </c>
      <c r="BG120" s="109" t="e">
        <f t="shared" ca="1" si="68"/>
        <v>#REF!</v>
      </c>
      <c r="BH120" s="109" t="e">
        <f t="shared" ca="1" si="69"/>
        <v>#REF!</v>
      </c>
      <c r="BI120" s="109" t="e">
        <f t="shared" ca="1" si="70"/>
        <v>#REF!</v>
      </c>
      <c r="BJ120" s="109" t="e">
        <f t="shared" ca="1" si="71"/>
        <v>#REF!</v>
      </c>
      <c r="BK120" s="109" t="e">
        <f t="shared" ca="1" si="72"/>
        <v>#REF!</v>
      </c>
      <c r="BL120" s="109" t="e">
        <f t="shared" ca="1" si="73"/>
        <v>#REF!</v>
      </c>
      <c r="BM120" s="109" t="e">
        <f t="shared" ca="1" si="74"/>
        <v>#REF!</v>
      </c>
      <c r="BN120" s="109" t="e">
        <f t="shared" ca="1" si="75"/>
        <v>#REF!</v>
      </c>
      <c r="BO120" s="109" t="e">
        <f t="shared" ca="1" si="76"/>
        <v>#REF!</v>
      </c>
      <c r="BP120" s="109" t="e">
        <f t="shared" ca="1" si="77"/>
        <v>#REF!</v>
      </c>
      <c r="BQ120" s="109" t="e">
        <f t="shared" ca="1" si="78"/>
        <v>#REF!</v>
      </c>
      <c r="BR120" s="109" t="e">
        <f t="shared" ca="1" si="79"/>
        <v>#REF!</v>
      </c>
    </row>
    <row r="121" spans="1:70" ht="12.75" x14ac:dyDescent="0.2">
      <c r="A121" s="82" t="e">
        <f>PS!#REF!</f>
        <v>#REF!</v>
      </c>
      <c r="B121" s="83" t="e">
        <f>PS!#REF!</f>
        <v>#REF!</v>
      </c>
      <c r="C121" s="83" t="e">
        <f>PS!#REF!</f>
        <v>#REF!</v>
      </c>
      <c r="D121" s="83" t="e">
        <f>VLOOKUP(B121,CTV!$A$3:$D$1048576,4,0)</f>
        <v>#REF!</v>
      </c>
      <c r="E121" s="83" t="e">
        <f>VLOOKUP(B121,CTV!$A$3:$G$1048576,7,0)</f>
        <v>#REF!</v>
      </c>
      <c r="F121" s="83" t="e">
        <f>IF(ISNA(VLOOKUP(D121,CTV!$A$3:$H$1048576,8,0)),"",VLOOKUP(D121,CTV!$A$3:$H$1048576,8,0))</f>
        <v>#REF!</v>
      </c>
      <c r="G121" s="83" t="e">
        <f>VLOOKUP(B121,CTV!$A$3:$I$1048576,9,0)</f>
        <v>#REF!</v>
      </c>
      <c r="H121" s="83" t="e">
        <f>VLOOKUP(B121,CTV!$A$3:$J$1048576,10,0)</f>
        <v>#REF!</v>
      </c>
      <c r="I121" s="102" t="e">
        <f>PS!#REF!</f>
        <v>#REF!</v>
      </c>
      <c r="J121" s="83" t="e">
        <f>PS!#REF!</f>
        <v>#REF!</v>
      </c>
      <c r="K121" s="103" t="e">
        <f>PS!#REF!</f>
        <v>#REF!</v>
      </c>
      <c r="L121" s="83" t="e">
        <f t="shared" si="96"/>
        <v>#REF!</v>
      </c>
      <c r="M121" s="120" t="e">
        <f>PS!#REF!</f>
        <v>#REF!</v>
      </c>
      <c r="N121" s="83" t="e">
        <f>PS!#REF!</f>
        <v>#REF!</v>
      </c>
      <c r="O121" s="104" t="e">
        <f>PS!#REF!</f>
        <v>#REF!</v>
      </c>
      <c r="P121" s="104" t="e">
        <f t="shared" si="97"/>
        <v>#REF!</v>
      </c>
      <c r="Q121" s="104">
        <v>0</v>
      </c>
      <c r="R121" s="170" t="e">
        <f t="shared" si="59"/>
        <v>#REF!</v>
      </c>
      <c r="S121" s="130" t="e">
        <f>VLOOKUP(B121,CTV!$A$3:$K$1048576,11,0)</f>
        <v>#REF!</v>
      </c>
      <c r="T121" s="105" t="e">
        <f>IF(VLOOKUP(B121,CTV!$A$3:$E$1048576,5,0)-R121+S121&lt;0,0,VLOOKUP(B121,CTV!$A$3:$E$1048576,5,0)-R121+S121)</f>
        <v>#REF!</v>
      </c>
      <c r="U121" s="105" t="e">
        <f>IF(VLOOKUP(B121,CTV!$A$3:$F$1048576,6,0)-R121+S121&lt;0,0,VLOOKUP(B121,CTV!$A$3:$F$1048576,6,0)-R121+S121)</f>
        <v>#REF!</v>
      </c>
      <c r="V121" s="70" t="e">
        <f t="shared" si="60"/>
        <v>#REF!</v>
      </c>
      <c r="W121" s="70" t="str">
        <f>IFERROR(IF(AND($H121=1,WORKDAY.INTL($I121,NETWORKDAYS.INTL($I121,EDATE(V121,$E122)-1,1,[1]holiday!$A$2:$A$101),1,[1]holiday!$A$2:$A$101)=$K121),"",IF(AND(IFERROR(IF(IF($K121&lt;EDATE(V121,$E121),$K121,EDATE(V121,$E121))=V121,"",IF($K121&lt;EDATE(V121,$E121),$K121,EDATE(V121,$E121))),"")=$K121,$H121=1),"",IFERROR(IF(IF($K121&lt;EDATE(V121,$E121),$K121,EDATE(V121,$E121))=V121,"",IF($K121&lt;EDATE(V121,$E121),$K121,EDATE(V121,$E121))),""))),"")</f>
        <v/>
      </c>
      <c r="X121" s="70" t="str">
        <f>IFERROR(IF(AND($H121=1,WORKDAY.INTL($I121,NETWORKDAYS.INTL($I121,EDATE(W121,$E122)-1,1,[1]holiday!$A$2:$A$101),1,[1]holiday!$A$2:$A$101)=$K121),"",IF(AND(IFERROR(IF(IF($K121&lt;EDATE(W121,$E121),$K121,EDATE(W121,$E121))=W121,"",IF($K121&lt;EDATE(W121,$E121),$K121,EDATE(W121,$E121))),"")=$K121,$H121=1),"",IFERROR(IF(IF($K121&lt;EDATE(W121,$E121),$K121,EDATE(W121,$E121))=W121,"",IF($K121&lt;EDATE(W121,$E121),$K121,EDATE(W121,$E121))),""))),"")</f>
        <v/>
      </c>
      <c r="Y121" s="70" t="str">
        <f>IFERROR(IF(AND($H121=1,WORKDAY.INTL($I121,NETWORKDAYS.INTL($I121,EDATE(X121,$E122)-1,1,[1]holiday!$A$2:$A$101),1,[1]holiday!$A$2:$A$101)=$K121),"",IF(AND(IFERROR(IF(IF($K121&lt;EDATE(X121,$E121),$K121,EDATE(X121,$E121))=X121,"",IF($K121&lt;EDATE(X121,$E121),$K121,EDATE(X121,$E121))),"")=$K121,$H121=1),"",IFERROR(IF(IF($K121&lt;EDATE(X121,$E121),$K121,EDATE(X121,$E121))=X121,"",IF($K121&lt;EDATE(X121,$E121),$K121,EDATE(X121,$E121))),""))),"")</f>
        <v/>
      </c>
      <c r="Z121" s="70" t="str">
        <f>IFERROR(IF(AND($H121=1,WORKDAY.INTL($I121,NETWORKDAYS.INTL($I121,EDATE(Y121,$E122)-1,1,[1]holiday!$A$2:$A$101),1,[1]holiday!$A$2:$A$101)=$K121),"",IF(AND(IFERROR(IF(IF($K121&lt;EDATE(Y121,$E121),$K121,EDATE(Y121,$E121))=Y121,"",IF($K121&lt;EDATE(Y121,$E121),$K121,EDATE(Y121,$E121))),"")=$K121,$H121=1),"",IFERROR(IF(IF($K121&lt;EDATE(Y121,$E121),$K121,EDATE(Y121,$E121))=Y121,"",IF($K121&lt;EDATE(Y121,$E121),$K121,EDATE(Y121,$E121))),""))),"")</f>
        <v/>
      </c>
      <c r="AA121" s="70" t="str">
        <f>IFERROR(IF(AND($H121=1,WORKDAY.INTL($I121,NETWORKDAYS.INTL($I121,EDATE(Z121,$E122)-1,1,[1]holiday!$A$2:$A$101),1,[1]holiday!$A$2:$A$101)=$K121),"",IF(AND(IFERROR(IF(IF($K121&lt;EDATE(Z121,$E121),$K121,EDATE(Z121,$E121))=Z121,"",IF($K121&lt;EDATE(Z121,$E121),$K121,EDATE(Z121,$E121))),"")=$K121,$H121=1),"",IFERROR(IF(IF($K121&lt;EDATE(Z121,$E121),$K121,EDATE(Z121,$E121))=Z121,"",IF($K121&lt;EDATE(Z121,$E121),$K121,EDATE(Z121,$E121))),""))),"")</f>
        <v/>
      </c>
      <c r="AB121" s="70" t="str">
        <f>IFERROR(IF(AND($H121=1,WORKDAY.INTL($I121,NETWORKDAYS.INTL($I121,EDATE(AA121,$E122)-1,1,[1]holiday!$A$2:$A$101),1,[1]holiday!$A$2:$A$101)=$K121),"",IF(AND(IFERROR(IF(IF($K121&lt;EDATE(AA121,$E121),$K121,EDATE(AA121,$E121))=AA121,"",IF($K121&lt;EDATE(AA121,$E121),$K121,EDATE(AA121,$E121))),"")=$K121,$H121=1),"",IFERROR(IF(IF($K121&lt;EDATE(AA121,$E121),$K121,EDATE(AA121,$E121))=AA121,"",IF($K121&lt;EDATE(AA121,$E121),$K121,EDATE(AA121,$E121))),""))),"")</f>
        <v/>
      </c>
      <c r="AC121" s="70" t="str">
        <f>IFERROR(IF(AND($H121=1,WORKDAY.INTL($I121,NETWORKDAYS.INTL($I121,EDATE(AB121,$E122)-1,1,[1]holiday!$A$2:$A$101),1,[1]holiday!$A$2:$A$101)=$K121),"",IF(AND(IFERROR(IF(IF($K121&lt;EDATE(AB121,$E121),$K121,EDATE(AB121,$E121))=AB121,"",IF($K121&lt;EDATE(AB121,$E121),$K121,EDATE(AB121,$E121))),"")=$K121,$H121=1),"",IFERROR(IF(IF($K121&lt;EDATE(AB121,$E121),$K121,EDATE(AB121,$E121))=AB121,"",IF($K121&lt;EDATE(AB121,$E121),$K121,EDATE(AB121,$E121))),""))),"")</f>
        <v/>
      </c>
      <c r="AD121" s="70" t="str">
        <f>IFERROR(IF(AND($H121=1,WORKDAY.INTL($I121,NETWORKDAYS.INTL($I121,EDATE(AC121,$E122)-1,1,[1]holiday!$A$2:$A$101),1,[1]holiday!$A$2:$A$101)=$K121),"",IF(AND(IFERROR(IF(IF($K121&lt;EDATE(AC121,$E121),$K121,EDATE(AC121,$E121))=AC121,"",IF($K121&lt;EDATE(AC121,$E121),$K121,EDATE(AC121,$E121))),"")=$K121,$H121=1),"",IFERROR(IF(IF($K121&lt;EDATE(AC121,$E121),$K121,EDATE(AC121,$E121))=AC121,"",IF($K121&lt;EDATE(AC121,$E121),$K121,EDATE(AC121,$E121))),""))),"")</f>
        <v/>
      </c>
      <c r="AE121" s="70" t="str">
        <f>IFERROR(IF(AND($H121=1,WORKDAY.INTL($I121,NETWORKDAYS.INTL($I121,EDATE(AD121,$E122)-1,1,[1]holiday!$A$2:$A$101),1,[1]holiday!$A$2:$A$101)=$K121),"",IF(AND(IFERROR(IF(IF($K121&lt;EDATE(AD121,$E121),$K121,EDATE(AD121,$E121))=AD121,"",IF($K121&lt;EDATE(AD121,$E121),$K121,EDATE(AD121,$E121))),"")=$K121,$H121=1),"",IFERROR(IF(IF($K121&lt;EDATE(AD121,$E121),$K121,EDATE(AD121,$E121))=AD121,"",IF($K121&lt;EDATE(AD121,$E121),$K121,EDATE(AD121,$E121))),""))),"")</f>
        <v/>
      </c>
      <c r="AF121" s="70" t="str">
        <f>IFERROR(IF(AND($H121=1,WORKDAY.INTL($I121,NETWORKDAYS.INTL($I121,EDATE(AE121,$E122)-1,1,[1]holiday!$A$2:$A$101),1,[1]holiday!$A$2:$A$101)=$K121),"",IF(AND(IFERROR(IF(IF($K121&lt;EDATE(AE121,$E121),$K121,EDATE(AE121,$E121))=AE121,"",IF($K121&lt;EDATE(AE121,$E121),$K121,EDATE(AE121,$E121))),"")=$K121,$H121=1),"",IFERROR(IF(IF($K121&lt;EDATE(AE121,$E121),$K121,EDATE(AE121,$E121))=AE121,"",IF($K121&lt;EDATE(AE121,$E121),$K121,EDATE(AE121,$E121))),""))),"")</f>
        <v/>
      </c>
      <c r="AG121" s="70" t="str">
        <f>IFERROR(IF(AND($H121=1,WORKDAY.INTL($I121,NETWORKDAYS.INTL($I121,EDATE(AF121,$E122)-1,1,[1]holiday!$A$2:$A$101),1,[1]holiday!$A$2:$A$101)=$K121),"",IF(AND(IFERROR(IF(IF($K121&lt;EDATE(AF121,$E121),$K121,EDATE(AF121,$E121))=AF121,"",IF($K121&lt;EDATE(AF121,$E121),$K121,EDATE(AF121,$E121))),"")=$K121,$H121=1),"",IFERROR(IF(IF($K121&lt;EDATE(AF121,$E121),$K121,EDATE(AF121,$E121))=AF121,"",IF($K121&lt;EDATE(AF121,$E121),$K121,EDATE(AF121,$E121))),""))),"")</f>
        <v/>
      </c>
      <c r="AH121" s="70" t="str">
        <f>IFERROR(IF(AND($H121=1,WORKDAY.INTL($I121,NETWORKDAYS.INTL($I121,EDATE(AG121,$E122)-1,1,[1]holiday!$A$2:$A$101),1,[1]holiday!$A$2:$A$101)=$K121),"",IF(AND(IFERROR(IF(IF($K121&lt;EDATE(AG121,$E121),$K121,EDATE(AG121,$E121))=AG121,"",IF($K121&lt;EDATE(AG121,$E121),$K121,EDATE(AG121,$E121))),"")=$K121,$H121=1),"",IFERROR(IF(IF($K121&lt;EDATE(AG121,$E121),$K121,EDATE(AG121,$E121))=AG121,"",IF($K121&lt;EDATE(AG121,$E121),$K121,EDATE(AG121,$E121))),""))),"")</f>
        <v/>
      </c>
      <c r="AI121" s="70"/>
      <c r="AJ121" s="25" t="e">
        <f t="shared" si="82"/>
        <v>#REF!</v>
      </c>
      <c r="AK121" s="25" t="e">
        <f t="shared" si="83"/>
        <v>#REF!</v>
      </c>
      <c r="AL121" s="25" t="e">
        <f t="shared" si="84"/>
        <v>#REF!</v>
      </c>
      <c r="AM121" s="25" t="e">
        <f t="shared" si="85"/>
        <v>#REF!</v>
      </c>
      <c r="AN121" s="25" t="e">
        <f t="shared" si="86"/>
        <v>#REF!</v>
      </c>
      <c r="AO121" s="25" t="e">
        <f t="shared" si="87"/>
        <v>#REF!</v>
      </c>
      <c r="AP121" s="25" t="e">
        <f t="shared" si="88"/>
        <v>#REF!</v>
      </c>
      <c r="AQ121" s="25" t="e">
        <f t="shared" si="89"/>
        <v>#REF!</v>
      </c>
      <c r="AR121" s="25" t="e">
        <f t="shared" si="90"/>
        <v>#REF!</v>
      </c>
      <c r="AS121" s="25" t="e">
        <f t="shared" si="91"/>
        <v>#REF!</v>
      </c>
      <c r="AT121" s="25" t="e">
        <f t="shared" si="92"/>
        <v>#REF!</v>
      </c>
      <c r="AU121" s="25" t="e">
        <f t="shared" si="93"/>
        <v>#REF!</v>
      </c>
      <c r="AV121" s="25" t="e">
        <f t="shared" si="94"/>
        <v>#REF!</v>
      </c>
      <c r="AW121" s="106" t="e">
        <f t="shared" si="61"/>
        <v>#REF!</v>
      </c>
      <c r="AX121" s="107" t="e">
        <f t="shared" ca="1" si="62"/>
        <v>#REF!</v>
      </c>
      <c r="AY121" s="107" t="e">
        <f t="shared" ca="1" si="63"/>
        <v>#REF!</v>
      </c>
      <c r="AZ121" s="108" t="e">
        <f t="shared" ca="1" si="64"/>
        <v>#REF!</v>
      </c>
      <c r="BA121" s="25">
        <f t="shared" ca="1" si="58"/>
        <v>0</v>
      </c>
      <c r="BB121" s="25" t="e">
        <f t="shared" si="95"/>
        <v>#REF!</v>
      </c>
      <c r="BC121" s="25" t="e">
        <f t="shared" ca="1" si="65"/>
        <v>#REF!</v>
      </c>
      <c r="BD121" s="83" t="e">
        <f>PS!#REF!</f>
        <v>#REF!</v>
      </c>
      <c r="BE121" s="78" t="str">
        <f t="shared" ca="1" si="66"/>
        <v>Lần 0</v>
      </c>
      <c r="BF121" s="109" t="e">
        <f t="shared" ca="1" si="67"/>
        <v>#REF!</v>
      </c>
      <c r="BG121" s="109" t="e">
        <f t="shared" ca="1" si="68"/>
        <v>#REF!</v>
      </c>
      <c r="BH121" s="109" t="e">
        <f t="shared" ca="1" si="69"/>
        <v>#REF!</v>
      </c>
      <c r="BI121" s="109" t="e">
        <f t="shared" ca="1" si="70"/>
        <v>#REF!</v>
      </c>
      <c r="BJ121" s="109" t="e">
        <f t="shared" ca="1" si="71"/>
        <v>#REF!</v>
      </c>
      <c r="BK121" s="109" t="e">
        <f t="shared" ca="1" si="72"/>
        <v>#REF!</v>
      </c>
      <c r="BL121" s="109" t="e">
        <f t="shared" ca="1" si="73"/>
        <v>#REF!</v>
      </c>
      <c r="BM121" s="109" t="e">
        <f t="shared" ca="1" si="74"/>
        <v>#REF!</v>
      </c>
      <c r="BN121" s="109" t="e">
        <f t="shared" ca="1" si="75"/>
        <v>#REF!</v>
      </c>
      <c r="BO121" s="109" t="e">
        <f t="shared" ca="1" si="76"/>
        <v>#REF!</v>
      </c>
      <c r="BP121" s="109" t="e">
        <f t="shared" ca="1" si="77"/>
        <v>#REF!</v>
      </c>
      <c r="BQ121" s="109" t="e">
        <f t="shared" ca="1" si="78"/>
        <v>#REF!</v>
      </c>
      <c r="BR121" s="109" t="e">
        <f t="shared" ca="1" si="79"/>
        <v>#REF!</v>
      </c>
    </row>
    <row r="122" spans="1:70" ht="12.75" x14ac:dyDescent="0.2">
      <c r="A122" s="82" t="e">
        <f>PS!#REF!</f>
        <v>#REF!</v>
      </c>
      <c r="B122" s="83" t="e">
        <f>PS!#REF!</f>
        <v>#REF!</v>
      </c>
      <c r="C122" s="83" t="e">
        <f>PS!#REF!</f>
        <v>#REF!</v>
      </c>
      <c r="D122" s="83" t="e">
        <f>VLOOKUP(B122,CTV!$A$3:$D$1048576,4,0)</f>
        <v>#REF!</v>
      </c>
      <c r="E122" s="83" t="e">
        <f>VLOOKUP(B122,CTV!$A$3:$G$1048576,7,0)</f>
        <v>#REF!</v>
      </c>
      <c r="F122" s="83" t="e">
        <f>IF(ISNA(VLOOKUP(D122,CTV!$A$3:$H$1048576,8,0)),"",VLOOKUP(D122,CTV!$A$3:$H$1048576,8,0))</f>
        <v>#REF!</v>
      </c>
      <c r="G122" s="83" t="e">
        <f>VLOOKUP(B122,CTV!$A$3:$I$1048576,9,0)</f>
        <v>#REF!</v>
      </c>
      <c r="H122" s="83" t="e">
        <f>VLOOKUP(B122,CTV!$A$3:$J$1048576,10,0)</f>
        <v>#REF!</v>
      </c>
      <c r="I122" s="102" t="e">
        <f>PS!#REF!</f>
        <v>#REF!</v>
      </c>
      <c r="J122" s="83" t="e">
        <f>PS!#REF!</f>
        <v>#REF!</v>
      </c>
      <c r="K122" s="103" t="e">
        <f>PS!#REF!</f>
        <v>#REF!</v>
      </c>
      <c r="L122" s="83" t="e">
        <f t="shared" si="96"/>
        <v>#REF!</v>
      </c>
      <c r="M122" s="120" t="e">
        <f>PS!#REF!</f>
        <v>#REF!</v>
      </c>
      <c r="N122" s="83" t="e">
        <f>PS!#REF!</f>
        <v>#REF!</v>
      </c>
      <c r="O122" s="104" t="e">
        <f>PS!#REF!</f>
        <v>#REF!</v>
      </c>
      <c r="P122" s="104" t="e">
        <f t="shared" si="97"/>
        <v>#REF!</v>
      </c>
      <c r="Q122" s="104">
        <v>0</v>
      </c>
      <c r="R122" s="170" t="e">
        <f t="shared" si="59"/>
        <v>#REF!</v>
      </c>
      <c r="S122" s="130" t="e">
        <f>VLOOKUP(B122,CTV!$A$3:$K$1048576,11,0)</f>
        <v>#REF!</v>
      </c>
      <c r="T122" s="105" t="e">
        <f>IF(VLOOKUP(B122,CTV!$A$3:$E$1048576,5,0)-R122+S122&lt;0,0,VLOOKUP(B122,CTV!$A$3:$E$1048576,5,0)-R122+S122)</f>
        <v>#REF!</v>
      </c>
      <c r="U122" s="105" t="e">
        <f>IF(VLOOKUP(B122,CTV!$A$3:$F$1048576,6,0)-R122+S122&lt;0,0,VLOOKUP(B122,CTV!$A$3:$F$1048576,6,0)-R122+S122)</f>
        <v>#REF!</v>
      </c>
      <c r="V122" s="70" t="e">
        <f t="shared" si="60"/>
        <v>#REF!</v>
      </c>
      <c r="W122" s="70" t="str">
        <f>IFERROR(IF(AND($H122=1,WORKDAY.INTL($I122,NETWORKDAYS.INTL($I122,EDATE(V122,$E123)-1,1,[1]holiday!$A$2:$A$101),1,[1]holiday!$A$2:$A$101)=$K122),"",IF(AND(IFERROR(IF(IF($K122&lt;EDATE(V122,$E122),$K122,EDATE(V122,$E122))=V122,"",IF($K122&lt;EDATE(V122,$E122),$K122,EDATE(V122,$E122))),"")=$K122,$H122=1),"",IFERROR(IF(IF($K122&lt;EDATE(V122,$E122),$K122,EDATE(V122,$E122))=V122,"",IF($K122&lt;EDATE(V122,$E122),$K122,EDATE(V122,$E122))),""))),"")</f>
        <v/>
      </c>
      <c r="X122" s="70" t="str">
        <f>IFERROR(IF(AND($H122=1,WORKDAY.INTL($I122,NETWORKDAYS.INTL($I122,EDATE(W122,$E123)-1,1,[1]holiday!$A$2:$A$101),1,[1]holiday!$A$2:$A$101)=$K122),"",IF(AND(IFERROR(IF(IF($K122&lt;EDATE(W122,$E122),$K122,EDATE(W122,$E122))=W122,"",IF($K122&lt;EDATE(W122,$E122),$K122,EDATE(W122,$E122))),"")=$K122,$H122=1),"",IFERROR(IF(IF($K122&lt;EDATE(W122,$E122),$K122,EDATE(W122,$E122))=W122,"",IF($K122&lt;EDATE(W122,$E122),$K122,EDATE(W122,$E122))),""))),"")</f>
        <v/>
      </c>
      <c r="Y122" s="70" t="str">
        <f>IFERROR(IF(AND($H122=1,WORKDAY.INTL($I122,NETWORKDAYS.INTL($I122,EDATE(X122,$E123)-1,1,[1]holiday!$A$2:$A$101),1,[1]holiday!$A$2:$A$101)=$K122),"",IF(AND(IFERROR(IF(IF($K122&lt;EDATE(X122,$E122),$K122,EDATE(X122,$E122))=X122,"",IF($K122&lt;EDATE(X122,$E122),$K122,EDATE(X122,$E122))),"")=$K122,$H122=1),"",IFERROR(IF(IF($K122&lt;EDATE(X122,$E122),$K122,EDATE(X122,$E122))=X122,"",IF($K122&lt;EDATE(X122,$E122),$K122,EDATE(X122,$E122))),""))),"")</f>
        <v/>
      </c>
      <c r="Z122" s="70" t="str">
        <f>IFERROR(IF(AND($H122=1,WORKDAY.INTL($I122,NETWORKDAYS.INTL($I122,EDATE(Y122,$E123)-1,1,[1]holiday!$A$2:$A$101),1,[1]holiday!$A$2:$A$101)=$K122),"",IF(AND(IFERROR(IF(IF($K122&lt;EDATE(Y122,$E122),$K122,EDATE(Y122,$E122))=Y122,"",IF($K122&lt;EDATE(Y122,$E122),$K122,EDATE(Y122,$E122))),"")=$K122,$H122=1),"",IFERROR(IF(IF($K122&lt;EDATE(Y122,$E122),$K122,EDATE(Y122,$E122))=Y122,"",IF($K122&lt;EDATE(Y122,$E122),$K122,EDATE(Y122,$E122))),""))),"")</f>
        <v/>
      </c>
      <c r="AA122" s="70" t="str">
        <f>IFERROR(IF(AND($H122=1,WORKDAY.INTL($I122,NETWORKDAYS.INTL($I122,EDATE(Z122,$E123)-1,1,[1]holiday!$A$2:$A$101),1,[1]holiday!$A$2:$A$101)=$K122),"",IF(AND(IFERROR(IF(IF($K122&lt;EDATE(Z122,$E122),$K122,EDATE(Z122,$E122))=Z122,"",IF($K122&lt;EDATE(Z122,$E122),$K122,EDATE(Z122,$E122))),"")=$K122,$H122=1),"",IFERROR(IF(IF($K122&lt;EDATE(Z122,$E122),$K122,EDATE(Z122,$E122))=Z122,"",IF($K122&lt;EDATE(Z122,$E122),$K122,EDATE(Z122,$E122))),""))),"")</f>
        <v/>
      </c>
      <c r="AB122" s="70" t="str">
        <f>IFERROR(IF(AND($H122=1,WORKDAY.INTL($I122,NETWORKDAYS.INTL($I122,EDATE(AA122,$E123)-1,1,[1]holiday!$A$2:$A$101),1,[1]holiday!$A$2:$A$101)=$K122),"",IF(AND(IFERROR(IF(IF($K122&lt;EDATE(AA122,$E122),$K122,EDATE(AA122,$E122))=AA122,"",IF($K122&lt;EDATE(AA122,$E122),$K122,EDATE(AA122,$E122))),"")=$K122,$H122=1),"",IFERROR(IF(IF($K122&lt;EDATE(AA122,$E122),$K122,EDATE(AA122,$E122))=AA122,"",IF($K122&lt;EDATE(AA122,$E122),$K122,EDATE(AA122,$E122))),""))),"")</f>
        <v/>
      </c>
      <c r="AC122" s="70" t="str">
        <f>IFERROR(IF(AND($H122=1,WORKDAY.INTL($I122,NETWORKDAYS.INTL($I122,EDATE(AB122,$E123)-1,1,[1]holiday!$A$2:$A$101),1,[1]holiday!$A$2:$A$101)=$K122),"",IF(AND(IFERROR(IF(IF($K122&lt;EDATE(AB122,$E122),$K122,EDATE(AB122,$E122))=AB122,"",IF($K122&lt;EDATE(AB122,$E122),$K122,EDATE(AB122,$E122))),"")=$K122,$H122=1),"",IFERROR(IF(IF($K122&lt;EDATE(AB122,$E122),$K122,EDATE(AB122,$E122))=AB122,"",IF($K122&lt;EDATE(AB122,$E122),$K122,EDATE(AB122,$E122))),""))),"")</f>
        <v/>
      </c>
      <c r="AD122" s="70" t="str">
        <f>IFERROR(IF(AND($H122=1,WORKDAY.INTL($I122,NETWORKDAYS.INTL($I122,EDATE(AC122,$E123)-1,1,[1]holiday!$A$2:$A$101),1,[1]holiday!$A$2:$A$101)=$K122),"",IF(AND(IFERROR(IF(IF($K122&lt;EDATE(AC122,$E122),$K122,EDATE(AC122,$E122))=AC122,"",IF($K122&lt;EDATE(AC122,$E122),$K122,EDATE(AC122,$E122))),"")=$K122,$H122=1),"",IFERROR(IF(IF($K122&lt;EDATE(AC122,$E122),$K122,EDATE(AC122,$E122))=AC122,"",IF($K122&lt;EDATE(AC122,$E122),$K122,EDATE(AC122,$E122))),""))),"")</f>
        <v/>
      </c>
      <c r="AE122" s="70" t="str">
        <f>IFERROR(IF(AND($H122=1,WORKDAY.INTL($I122,NETWORKDAYS.INTL($I122,EDATE(AD122,$E123)-1,1,[1]holiday!$A$2:$A$101),1,[1]holiday!$A$2:$A$101)=$K122),"",IF(AND(IFERROR(IF(IF($K122&lt;EDATE(AD122,$E122),$K122,EDATE(AD122,$E122))=AD122,"",IF($K122&lt;EDATE(AD122,$E122),$K122,EDATE(AD122,$E122))),"")=$K122,$H122=1),"",IFERROR(IF(IF($K122&lt;EDATE(AD122,$E122),$K122,EDATE(AD122,$E122))=AD122,"",IF($K122&lt;EDATE(AD122,$E122),$K122,EDATE(AD122,$E122))),""))),"")</f>
        <v/>
      </c>
      <c r="AF122" s="70" t="str">
        <f>IFERROR(IF(AND($H122=1,WORKDAY.INTL($I122,NETWORKDAYS.INTL($I122,EDATE(AE122,$E123)-1,1,[1]holiday!$A$2:$A$101),1,[1]holiday!$A$2:$A$101)=$K122),"",IF(AND(IFERROR(IF(IF($K122&lt;EDATE(AE122,$E122),$K122,EDATE(AE122,$E122))=AE122,"",IF($K122&lt;EDATE(AE122,$E122),$K122,EDATE(AE122,$E122))),"")=$K122,$H122=1),"",IFERROR(IF(IF($K122&lt;EDATE(AE122,$E122),$K122,EDATE(AE122,$E122))=AE122,"",IF($K122&lt;EDATE(AE122,$E122),$K122,EDATE(AE122,$E122))),""))),"")</f>
        <v/>
      </c>
      <c r="AG122" s="70" t="str">
        <f>IFERROR(IF(AND($H122=1,WORKDAY.INTL($I122,NETWORKDAYS.INTL($I122,EDATE(AF122,$E123)-1,1,[1]holiday!$A$2:$A$101),1,[1]holiday!$A$2:$A$101)=$K122),"",IF(AND(IFERROR(IF(IF($K122&lt;EDATE(AF122,$E122),$K122,EDATE(AF122,$E122))=AF122,"",IF($K122&lt;EDATE(AF122,$E122),$K122,EDATE(AF122,$E122))),"")=$K122,$H122=1),"",IFERROR(IF(IF($K122&lt;EDATE(AF122,$E122),$K122,EDATE(AF122,$E122))=AF122,"",IF($K122&lt;EDATE(AF122,$E122),$K122,EDATE(AF122,$E122))),""))),"")</f>
        <v/>
      </c>
      <c r="AH122" s="70" t="str">
        <f>IFERROR(IF(AND($H122=1,WORKDAY.INTL($I122,NETWORKDAYS.INTL($I122,EDATE(AG122,$E123)-1,1,[1]holiday!$A$2:$A$101),1,[1]holiday!$A$2:$A$101)=$K122),"",IF(AND(IFERROR(IF(IF($K122&lt;EDATE(AG122,$E122),$K122,EDATE(AG122,$E122))=AG122,"",IF($K122&lt;EDATE(AG122,$E122),$K122,EDATE(AG122,$E122))),"")=$K122,$H122=1),"",IFERROR(IF(IF($K122&lt;EDATE(AG122,$E122),$K122,EDATE(AG122,$E122))=AG122,"",IF($K122&lt;EDATE(AG122,$E122),$K122,EDATE(AG122,$E122))),""))),"")</f>
        <v/>
      </c>
      <c r="AI122" s="70"/>
      <c r="AJ122" s="25" t="e">
        <f t="shared" si="82"/>
        <v>#REF!</v>
      </c>
      <c r="AK122" s="25" t="e">
        <f t="shared" si="83"/>
        <v>#REF!</v>
      </c>
      <c r="AL122" s="25" t="e">
        <f t="shared" si="84"/>
        <v>#REF!</v>
      </c>
      <c r="AM122" s="25" t="e">
        <f t="shared" si="85"/>
        <v>#REF!</v>
      </c>
      <c r="AN122" s="25" t="e">
        <f t="shared" si="86"/>
        <v>#REF!</v>
      </c>
      <c r="AO122" s="25" t="e">
        <f t="shared" si="87"/>
        <v>#REF!</v>
      </c>
      <c r="AP122" s="25" t="e">
        <f t="shared" si="88"/>
        <v>#REF!</v>
      </c>
      <c r="AQ122" s="25" t="e">
        <f t="shared" si="89"/>
        <v>#REF!</v>
      </c>
      <c r="AR122" s="25" t="e">
        <f t="shared" si="90"/>
        <v>#REF!</v>
      </c>
      <c r="AS122" s="25" t="e">
        <f t="shared" si="91"/>
        <v>#REF!</v>
      </c>
      <c r="AT122" s="25" t="e">
        <f t="shared" si="92"/>
        <v>#REF!</v>
      </c>
      <c r="AU122" s="25" t="e">
        <f t="shared" si="93"/>
        <v>#REF!</v>
      </c>
      <c r="AV122" s="25" t="e">
        <f t="shared" si="94"/>
        <v>#REF!</v>
      </c>
      <c r="AW122" s="106" t="e">
        <f t="shared" si="61"/>
        <v>#REF!</v>
      </c>
      <c r="AX122" s="107" t="e">
        <f t="shared" ca="1" si="62"/>
        <v>#REF!</v>
      </c>
      <c r="AY122" s="107" t="e">
        <f t="shared" ca="1" si="63"/>
        <v>#REF!</v>
      </c>
      <c r="AZ122" s="108" t="e">
        <f t="shared" ca="1" si="64"/>
        <v>#REF!</v>
      </c>
      <c r="BA122" s="25">
        <f t="shared" ca="1" si="58"/>
        <v>0</v>
      </c>
      <c r="BB122" s="25" t="e">
        <f t="shared" si="95"/>
        <v>#REF!</v>
      </c>
      <c r="BC122" s="25" t="e">
        <f t="shared" ca="1" si="65"/>
        <v>#REF!</v>
      </c>
      <c r="BD122" s="83" t="e">
        <f>PS!#REF!</f>
        <v>#REF!</v>
      </c>
      <c r="BE122" s="78" t="str">
        <f t="shared" ca="1" si="66"/>
        <v>Lần 0</v>
      </c>
      <c r="BF122" s="109" t="e">
        <f t="shared" ca="1" si="67"/>
        <v>#REF!</v>
      </c>
      <c r="BG122" s="109" t="e">
        <f t="shared" ca="1" si="68"/>
        <v>#REF!</v>
      </c>
      <c r="BH122" s="109" t="e">
        <f t="shared" ca="1" si="69"/>
        <v>#REF!</v>
      </c>
      <c r="BI122" s="109" t="e">
        <f t="shared" ca="1" si="70"/>
        <v>#REF!</v>
      </c>
      <c r="BJ122" s="109" t="e">
        <f t="shared" ca="1" si="71"/>
        <v>#REF!</v>
      </c>
      <c r="BK122" s="109" t="e">
        <f t="shared" ca="1" si="72"/>
        <v>#REF!</v>
      </c>
      <c r="BL122" s="109" t="e">
        <f t="shared" ca="1" si="73"/>
        <v>#REF!</v>
      </c>
      <c r="BM122" s="109" t="e">
        <f t="shared" ca="1" si="74"/>
        <v>#REF!</v>
      </c>
      <c r="BN122" s="109" t="e">
        <f t="shared" ca="1" si="75"/>
        <v>#REF!</v>
      </c>
      <c r="BO122" s="109" t="e">
        <f t="shared" ca="1" si="76"/>
        <v>#REF!</v>
      </c>
      <c r="BP122" s="109" t="e">
        <f t="shared" ca="1" si="77"/>
        <v>#REF!</v>
      </c>
      <c r="BQ122" s="109" t="e">
        <f t="shared" ca="1" si="78"/>
        <v>#REF!</v>
      </c>
      <c r="BR122" s="109" t="e">
        <f t="shared" ca="1" si="79"/>
        <v>#REF!</v>
      </c>
    </row>
    <row r="123" spans="1:70" ht="12.75" x14ac:dyDescent="0.2">
      <c r="A123" s="82" t="e">
        <f>PS!#REF!</f>
        <v>#REF!</v>
      </c>
      <c r="B123" s="83" t="e">
        <f>PS!#REF!</f>
        <v>#REF!</v>
      </c>
      <c r="C123" s="83" t="e">
        <f>PS!#REF!</f>
        <v>#REF!</v>
      </c>
      <c r="D123" s="83" t="e">
        <f>VLOOKUP(B123,CTV!$A$3:$D$1048576,4,0)</f>
        <v>#REF!</v>
      </c>
      <c r="E123" s="83" t="e">
        <f>VLOOKUP(B123,CTV!$A$3:$G$1048576,7,0)</f>
        <v>#REF!</v>
      </c>
      <c r="F123" s="83" t="e">
        <f>IF(ISNA(VLOOKUP(D123,CTV!$A$3:$H$1048576,8,0)),"",VLOOKUP(D123,CTV!$A$3:$H$1048576,8,0))</f>
        <v>#REF!</v>
      </c>
      <c r="G123" s="83" t="e">
        <f>VLOOKUP(B123,CTV!$A$3:$I$1048576,9,0)</f>
        <v>#REF!</v>
      </c>
      <c r="H123" s="83" t="e">
        <f>VLOOKUP(B123,CTV!$A$3:$J$1048576,10,0)</f>
        <v>#REF!</v>
      </c>
      <c r="I123" s="102" t="e">
        <f>PS!#REF!</f>
        <v>#REF!</v>
      </c>
      <c r="J123" s="83" t="e">
        <f>PS!#REF!</f>
        <v>#REF!</v>
      </c>
      <c r="K123" s="103" t="e">
        <f>PS!#REF!</f>
        <v>#REF!</v>
      </c>
      <c r="L123" s="83" t="e">
        <f t="shared" si="96"/>
        <v>#REF!</v>
      </c>
      <c r="M123" s="120" t="e">
        <f>PS!#REF!</f>
        <v>#REF!</v>
      </c>
      <c r="N123" s="83" t="e">
        <f>PS!#REF!</f>
        <v>#REF!</v>
      </c>
      <c r="O123" s="104" t="e">
        <f>PS!#REF!</f>
        <v>#REF!</v>
      </c>
      <c r="P123" s="104" t="e">
        <f t="shared" si="97"/>
        <v>#REF!</v>
      </c>
      <c r="Q123" s="104">
        <v>0</v>
      </c>
      <c r="R123" s="170" t="e">
        <f t="shared" si="59"/>
        <v>#REF!</v>
      </c>
      <c r="S123" s="130" t="e">
        <f>VLOOKUP(B123,CTV!$A$3:$K$1048576,11,0)</f>
        <v>#REF!</v>
      </c>
      <c r="T123" s="105" t="e">
        <f>IF(VLOOKUP(B123,CTV!$A$3:$E$1048576,5,0)-R123+S123&lt;0,0,VLOOKUP(B123,CTV!$A$3:$E$1048576,5,0)-R123+S123)</f>
        <v>#REF!</v>
      </c>
      <c r="U123" s="105" t="e">
        <f>IF(VLOOKUP(B123,CTV!$A$3:$F$1048576,6,0)-R123+S123&lt;0,0,VLOOKUP(B123,CTV!$A$3:$F$1048576,6,0)-R123+S123)</f>
        <v>#REF!</v>
      </c>
      <c r="V123" s="70" t="e">
        <f t="shared" si="60"/>
        <v>#REF!</v>
      </c>
      <c r="W123" s="70" t="str">
        <f>IFERROR(IF(AND($H123=1,WORKDAY.INTL($I123,NETWORKDAYS.INTL($I123,EDATE(V123,$E124)-1,1,[1]holiday!$A$2:$A$101),1,[1]holiday!$A$2:$A$101)=$K123),"",IF(AND(IFERROR(IF(IF($K123&lt;EDATE(V123,$E123),$K123,EDATE(V123,$E123))=V123,"",IF($K123&lt;EDATE(V123,$E123),$K123,EDATE(V123,$E123))),"")=$K123,$H123=1),"",IFERROR(IF(IF($K123&lt;EDATE(V123,$E123),$K123,EDATE(V123,$E123))=V123,"",IF($K123&lt;EDATE(V123,$E123),$K123,EDATE(V123,$E123))),""))),"")</f>
        <v/>
      </c>
      <c r="X123" s="70" t="str">
        <f>IFERROR(IF(AND($H123=1,WORKDAY.INTL($I123,NETWORKDAYS.INTL($I123,EDATE(W123,$E124)-1,1,[1]holiday!$A$2:$A$101),1,[1]holiday!$A$2:$A$101)=$K123),"",IF(AND(IFERROR(IF(IF($K123&lt;EDATE(W123,$E123),$K123,EDATE(W123,$E123))=W123,"",IF($K123&lt;EDATE(W123,$E123),$K123,EDATE(W123,$E123))),"")=$K123,$H123=1),"",IFERROR(IF(IF($K123&lt;EDATE(W123,$E123),$K123,EDATE(W123,$E123))=W123,"",IF($K123&lt;EDATE(W123,$E123),$K123,EDATE(W123,$E123))),""))),"")</f>
        <v/>
      </c>
      <c r="Y123" s="70" t="str">
        <f>IFERROR(IF(AND($H123=1,WORKDAY.INTL($I123,NETWORKDAYS.INTL($I123,EDATE(X123,$E124)-1,1,[1]holiday!$A$2:$A$101),1,[1]holiday!$A$2:$A$101)=$K123),"",IF(AND(IFERROR(IF(IF($K123&lt;EDATE(X123,$E123),$K123,EDATE(X123,$E123))=X123,"",IF($K123&lt;EDATE(X123,$E123),$K123,EDATE(X123,$E123))),"")=$K123,$H123=1),"",IFERROR(IF(IF($K123&lt;EDATE(X123,$E123),$K123,EDATE(X123,$E123))=X123,"",IF($K123&lt;EDATE(X123,$E123),$K123,EDATE(X123,$E123))),""))),"")</f>
        <v/>
      </c>
      <c r="Z123" s="70" t="str">
        <f>IFERROR(IF(AND($H123=1,WORKDAY.INTL($I123,NETWORKDAYS.INTL($I123,EDATE(Y123,$E124)-1,1,[1]holiday!$A$2:$A$101),1,[1]holiday!$A$2:$A$101)=$K123),"",IF(AND(IFERROR(IF(IF($K123&lt;EDATE(Y123,$E123),$K123,EDATE(Y123,$E123))=Y123,"",IF($K123&lt;EDATE(Y123,$E123),$K123,EDATE(Y123,$E123))),"")=$K123,$H123=1),"",IFERROR(IF(IF($K123&lt;EDATE(Y123,$E123),$K123,EDATE(Y123,$E123))=Y123,"",IF($K123&lt;EDATE(Y123,$E123),$K123,EDATE(Y123,$E123))),""))),"")</f>
        <v/>
      </c>
      <c r="AA123" s="70" t="str">
        <f>IFERROR(IF(AND($H123=1,WORKDAY.INTL($I123,NETWORKDAYS.INTL($I123,EDATE(Z123,$E124)-1,1,[1]holiday!$A$2:$A$101),1,[1]holiday!$A$2:$A$101)=$K123),"",IF(AND(IFERROR(IF(IF($K123&lt;EDATE(Z123,$E123),$K123,EDATE(Z123,$E123))=Z123,"",IF($K123&lt;EDATE(Z123,$E123),$K123,EDATE(Z123,$E123))),"")=$K123,$H123=1),"",IFERROR(IF(IF($K123&lt;EDATE(Z123,$E123),$K123,EDATE(Z123,$E123))=Z123,"",IF($K123&lt;EDATE(Z123,$E123),$K123,EDATE(Z123,$E123))),""))),"")</f>
        <v/>
      </c>
      <c r="AB123" s="70" t="str">
        <f>IFERROR(IF(AND($H123=1,WORKDAY.INTL($I123,NETWORKDAYS.INTL($I123,EDATE(AA123,$E124)-1,1,[1]holiday!$A$2:$A$101),1,[1]holiday!$A$2:$A$101)=$K123),"",IF(AND(IFERROR(IF(IF($K123&lt;EDATE(AA123,$E123),$K123,EDATE(AA123,$E123))=AA123,"",IF($K123&lt;EDATE(AA123,$E123),$K123,EDATE(AA123,$E123))),"")=$K123,$H123=1),"",IFERROR(IF(IF($K123&lt;EDATE(AA123,$E123),$K123,EDATE(AA123,$E123))=AA123,"",IF($K123&lt;EDATE(AA123,$E123),$K123,EDATE(AA123,$E123))),""))),"")</f>
        <v/>
      </c>
      <c r="AC123" s="70" t="str">
        <f>IFERROR(IF(AND($H123=1,WORKDAY.INTL($I123,NETWORKDAYS.INTL($I123,EDATE(AB123,$E124)-1,1,[1]holiday!$A$2:$A$101),1,[1]holiday!$A$2:$A$101)=$K123),"",IF(AND(IFERROR(IF(IF($K123&lt;EDATE(AB123,$E123),$K123,EDATE(AB123,$E123))=AB123,"",IF($K123&lt;EDATE(AB123,$E123),$K123,EDATE(AB123,$E123))),"")=$K123,$H123=1),"",IFERROR(IF(IF($K123&lt;EDATE(AB123,$E123),$K123,EDATE(AB123,$E123))=AB123,"",IF($K123&lt;EDATE(AB123,$E123),$K123,EDATE(AB123,$E123))),""))),"")</f>
        <v/>
      </c>
      <c r="AD123" s="70" t="str">
        <f>IFERROR(IF(AND($H123=1,WORKDAY.INTL($I123,NETWORKDAYS.INTL($I123,EDATE(AC123,$E124)-1,1,[1]holiday!$A$2:$A$101),1,[1]holiday!$A$2:$A$101)=$K123),"",IF(AND(IFERROR(IF(IF($K123&lt;EDATE(AC123,$E123),$K123,EDATE(AC123,$E123))=AC123,"",IF($K123&lt;EDATE(AC123,$E123),$K123,EDATE(AC123,$E123))),"")=$K123,$H123=1),"",IFERROR(IF(IF($K123&lt;EDATE(AC123,$E123),$K123,EDATE(AC123,$E123))=AC123,"",IF($K123&lt;EDATE(AC123,$E123),$K123,EDATE(AC123,$E123))),""))),"")</f>
        <v/>
      </c>
      <c r="AE123" s="70" t="str">
        <f>IFERROR(IF(AND($H123=1,WORKDAY.INTL($I123,NETWORKDAYS.INTL($I123,EDATE(AD123,$E124)-1,1,[1]holiday!$A$2:$A$101),1,[1]holiday!$A$2:$A$101)=$K123),"",IF(AND(IFERROR(IF(IF($K123&lt;EDATE(AD123,$E123),$K123,EDATE(AD123,$E123))=AD123,"",IF($K123&lt;EDATE(AD123,$E123),$K123,EDATE(AD123,$E123))),"")=$K123,$H123=1),"",IFERROR(IF(IF($K123&lt;EDATE(AD123,$E123),$K123,EDATE(AD123,$E123))=AD123,"",IF($K123&lt;EDATE(AD123,$E123),$K123,EDATE(AD123,$E123))),""))),"")</f>
        <v/>
      </c>
      <c r="AF123" s="70" t="str">
        <f>IFERROR(IF(AND($H123=1,WORKDAY.INTL($I123,NETWORKDAYS.INTL($I123,EDATE(AE123,$E124)-1,1,[1]holiday!$A$2:$A$101),1,[1]holiday!$A$2:$A$101)=$K123),"",IF(AND(IFERROR(IF(IF($K123&lt;EDATE(AE123,$E123),$K123,EDATE(AE123,$E123))=AE123,"",IF($K123&lt;EDATE(AE123,$E123),$K123,EDATE(AE123,$E123))),"")=$K123,$H123=1),"",IFERROR(IF(IF($K123&lt;EDATE(AE123,$E123),$K123,EDATE(AE123,$E123))=AE123,"",IF($K123&lt;EDATE(AE123,$E123),$K123,EDATE(AE123,$E123))),""))),"")</f>
        <v/>
      </c>
      <c r="AG123" s="70" t="str">
        <f>IFERROR(IF(AND($H123=1,WORKDAY.INTL($I123,NETWORKDAYS.INTL($I123,EDATE(AF123,$E124)-1,1,[1]holiday!$A$2:$A$101),1,[1]holiday!$A$2:$A$101)=$K123),"",IF(AND(IFERROR(IF(IF($K123&lt;EDATE(AF123,$E123),$K123,EDATE(AF123,$E123))=AF123,"",IF($K123&lt;EDATE(AF123,$E123),$K123,EDATE(AF123,$E123))),"")=$K123,$H123=1),"",IFERROR(IF(IF($K123&lt;EDATE(AF123,$E123),$K123,EDATE(AF123,$E123))=AF123,"",IF($K123&lt;EDATE(AF123,$E123),$K123,EDATE(AF123,$E123))),""))),"")</f>
        <v/>
      </c>
      <c r="AH123" s="70" t="str">
        <f>IFERROR(IF(AND($H123=1,WORKDAY.INTL($I123,NETWORKDAYS.INTL($I123,EDATE(AG123,$E124)-1,1,[1]holiday!$A$2:$A$101),1,[1]holiday!$A$2:$A$101)=$K123),"",IF(AND(IFERROR(IF(IF($K123&lt;EDATE(AG123,$E123),$K123,EDATE(AG123,$E123))=AG123,"",IF($K123&lt;EDATE(AG123,$E123),$K123,EDATE(AG123,$E123))),"")=$K123,$H123=1),"",IFERROR(IF(IF($K123&lt;EDATE(AG123,$E123),$K123,EDATE(AG123,$E123))=AG123,"",IF($K123&lt;EDATE(AG123,$E123),$K123,EDATE(AG123,$E123))),""))),"")</f>
        <v/>
      </c>
      <c r="AI123" s="70"/>
      <c r="AJ123" s="25" t="e">
        <f t="shared" si="82"/>
        <v>#REF!</v>
      </c>
      <c r="AK123" s="25" t="e">
        <f t="shared" si="83"/>
        <v>#REF!</v>
      </c>
      <c r="AL123" s="25" t="e">
        <f t="shared" si="84"/>
        <v>#REF!</v>
      </c>
      <c r="AM123" s="25" t="e">
        <f t="shared" si="85"/>
        <v>#REF!</v>
      </c>
      <c r="AN123" s="25" t="e">
        <f t="shared" si="86"/>
        <v>#REF!</v>
      </c>
      <c r="AO123" s="25" t="e">
        <f t="shared" si="87"/>
        <v>#REF!</v>
      </c>
      <c r="AP123" s="25" t="e">
        <f t="shared" si="88"/>
        <v>#REF!</v>
      </c>
      <c r="AQ123" s="25" t="e">
        <f t="shared" si="89"/>
        <v>#REF!</v>
      </c>
      <c r="AR123" s="25" t="e">
        <f t="shared" si="90"/>
        <v>#REF!</v>
      </c>
      <c r="AS123" s="25" t="e">
        <f t="shared" si="91"/>
        <v>#REF!</v>
      </c>
      <c r="AT123" s="25" t="e">
        <f t="shared" si="92"/>
        <v>#REF!</v>
      </c>
      <c r="AU123" s="25" t="e">
        <f t="shared" si="93"/>
        <v>#REF!</v>
      </c>
      <c r="AV123" s="25" t="e">
        <f t="shared" si="94"/>
        <v>#REF!</v>
      </c>
      <c r="AW123" s="106" t="e">
        <f t="shared" si="61"/>
        <v>#REF!</v>
      </c>
      <c r="AX123" s="107" t="e">
        <f t="shared" ca="1" si="62"/>
        <v>#REF!</v>
      </c>
      <c r="AY123" s="107" t="e">
        <f t="shared" ca="1" si="63"/>
        <v>#REF!</v>
      </c>
      <c r="AZ123" s="108" t="e">
        <f t="shared" ca="1" si="64"/>
        <v>#REF!</v>
      </c>
      <c r="BA123" s="25">
        <f t="shared" ca="1" si="58"/>
        <v>0</v>
      </c>
      <c r="BB123" s="25" t="e">
        <f t="shared" si="95"/>
        <v>#REF!</v>
      </c>
      <c r="BC123" s="25" t="e">
        <f t="shared" ca="1" si="65"/>
        <v>#REF!</v>
      </c>
      <c r="BD123" s="83" t="e">
        <f>PS!#REF!</f>
        <v>#REF!</v>
      </c>
      <c r="BE123" s="78" t="str">
        <f t="shared" ca="1" si="66"/>
        <v>Lần 0</v>
      </c>
      <c r="BF123" s="109" t="e">
        <f t="shared" ca="1" si="67"/>
        <v>#REF!</v>
      </c>
      <c r="BG123" s="109" t="e">
        <f t="shared" ca="1" si="68"/>
        <v>#REF!</v>
      </c>
      <c r="BH123" s="109" t="e">
        <f t="shared" ca="1" si="69"/>
        <v>#REF!</v>
      </c>
      <c r="BI123" s="109" t="e">
        <f t="shared" ca="1" si="70"/>
        <v>#REF!</v>
      </c>
      <c r="BJ123" s="109" t="e">
        <f t="shared" ca="1" si="71"/>
        <v>#REF!</v>
      </c>
      <c r="BK123" s="109" t="e">
        <f t="shared" ca="1" si="72"/>
        <v>#REF!</v>
      </c>
      <c r="BL123" s="109" t="e">
        <f t="shared" ca="1" si="73"/>
        <v>#REF!</v>
      </c>
      <c r="BM123" s="109" t="e">
        <f t="shared" ca="1" si="74"/>
        <v>#REF!</v>
      </c>
      <c r="BN123" s="109" t="e">
        <f t="shared" ca="1" si="75"/>
        <v>#REF!</v>
      </c>
      <c r="BO123" s="109" t="e">
        <f t="shared" ca="1" si="76"/>
        <v>#REF!</v>
      </c>
      <c r="BP123" s="109" t="e">
        <f t="shared" ca="1" si="77"/>
        <v>#REF!</v>
      </c>
      <c r="BQ123" s="109" t="e">
        <f t="shared" ca="1" si="78"/>
        <v>#REF!</v>
      </c>
      <c r="BR123" s="109" t="e">
        <f t="shared" ca="1" si="79"/>
        <v>#REF!</v>
      </c>
    </row>
    <row r="124" spans="1:70" ht="12.75" x14ac:dyDescent="0.2">
      <c r="A124" s="82" t="e">
        <f>PS!#REF!</f>
        <v>#REF!</v>
      </c>
      <c r="B124" s="83" t="e">
        <f>PS!#REF!</f>
        <v>#REF!</v>
      </c>
      <c r="C124" s="83" t="e">
        <f>PS!#REF!</f>
        <v>#REF!</v>
      </c>
      <c r="D124" s="83" t="e">
        <f>VLOOKUP(B124,CTV!$A$3:$D$1048576,4,0)</f>
        <v>#REF!</v>
      </c>
      <c r="E124" s="83" t="e">
        <f>VLOOKUP(B124,CTV!$A$3:$G$1048576,7,0)</f>
        <v>#REF!</v>
      </c>
      <c r="F124" s="83" t="e">
        <f>IF(ISNA(VLOOKUP(D124,CTV!$A$3:$H$1048576,8,0)),"",VLOOKUP(D124,CTV!$A$3:$H$1048576,8,0))</f>
        <v>#REF!</v>
      </c>
      <c r="G124" s="83" t="e">
        <f>VLOOKUP(B124,CTV!$A$3:$I$1048576,9,0)</f>
        <v>#REF!</v>
      </c>
      <c r="H124" s="83" t="e">
        <f>VLOOKUP(B124,CTV!$A$3:$J$1048576,10,0)</f>
        <v>#REF!</v>
      </c>
      <c r="I124" s="102" t="e">
        <f>PS!#REF!</f>
        <v>#REF!</v>
      </c>
      <c r="J124" s="83" t="e">
        <f>PS!#REF!</f>
        <v>#REF!</v>
      </c>
      <c r="K124" s="103" t="e">
        <f>PS!#REF!</f>
        <v>#REF!</v>
      </c>
      <c r="L124" s="83" t="e">
        <f t="shared" si="96"/>
        <v>#REF!</v>
      </c>
      <c r="M124" s="120" t="e">
        <f>PS!#REF!</f>
        <v>#REF!</v>
      </c>
      <c r="N124" s="83" t="e">
        <f>PS!#REF!</f>
        <v>#REF!</v>
      </c>
      <c r="O124" s="104" t="e">
        <f>PS!#REF!</f>
        <v>#REF!</v>
      </c>
      <c r="P124" s="104" t="e">
        <f t="shared" si="97"/>
        <v>#REF!</v>
      </c>
      <c r="Q124" s="104">
        <v>0</v>
      </c>
      <c r="R124" s="170" t="e">
        <f t="shared" si="59"/>
        <v>#REF!</v>
      </c>
      <c r="S124" s="130" t="e">
        <f>VLOOKUP(B124,CTV!$A$3:$K$1048576,11,0)</f>
        <v>#REF!</v>
      </c>
      <c r="T124" s="105" t="e">
        <f>IF(VLOOKUP(B124,CTV!$A$3:$E$1048576,5,0)-R124+S124&lt;0,0,VLOOKUP(B124,CTV!$A$3:$E$1048576,5,0)-R124+S124)</f>
        <v>#REF!</v>
      </c>
      <c r="U124" s="105" t="e">
        <f>IF(VLOOKUP(B124,CTV!$A$3:$F$1048576,6,0)-R124+S124&lt;0,0,VLOOKUP(B124,CTV!$A$3:$F$1048576,6,0)-R124+S124)</f>
        <v>#REF!</v>
      </c>
      <c r="V124" s="70" t="e">
        <f t="shared" si="60"/>
        <v>#REF!</v>
      </c>
      <c r="W124" s="70" t="str">
        <f>IFERROR(IF(AND($H124=1,WORKDAY.INTL($I124,NETWORKDAYS.INTL($I124,EDATE(V124,$E125)-1,1,[1]holiday!$A$2:$A$101),1,[1]holiday!$A$2:$A$101)=$K124),"",IF(AND(IFERROR(IF(IF($K124&lt;EDATE(V124,$E124),$K124,EDATE(V124,$E124))=V124,"",IF($K124&lt;EDATE(V124,$E124),$K124,EDATE(V124,$E124))),"")=$K124,$H124=1),"",IFERROR(IF(IF($K124&lt;EDATE(V124,$E124),$K124,EDATE(V124,$E124))=V124,"",IF($K124&lt;EDATE(V124,$E124),$K124,EDATE(V124,$E124))),""))),"")</f>
        <v/>
      </c>
      <c r="X124" s="70" t="str">
        <f>IFERROR(IF(AND($H124=1,WORKDAY.INTL($I124,NETWORKDAYS.INTL($I124,EDATE(W124,$E125)-1,1,[1]holiday!$A$2:$A$101),1,[1]holiday!$A$2:$A$101)=$K124),"",IF(AND(IFERROR(IF(IF($K124&lt;EDATE(W124,$E124),$K124,EDATE(W124,$E124))=W124,"",IF($K124&lt;EDATE(W124,$E124),$K124,EDATE(W124,$E124))),"")=$K124,$H124=1),"",IFERROR(IF(IF($K124&lt;EDATE(W124,$E124),$K124,EDATE(W124,$E124))=W124,"",IF($K124&lt;EDATE(W124,$E124),$K124,EDATE(W124,$E124))),""))),"")</f>
        <v/>
      </c>
      <c r="Y124" s="70" t="str">
        <f>IFERROR(IF(AND($H124=1,WORKDAY.INTL($I124,NETWORKDAYS.INTL($I124,EDATE(X124,$E125)-1,1,[1]holiday!$A$2:$A$101),1,[1]holiday!$A$2:$A$101)=$K124),"",IF(AND(IFERROR(IF(IF($K124&lt;EDATE(X124,$E124),$K124,EDATE(X124,$E124))=X124,"",IF($K124&lt;EDATE(X124,$E124),$K124,EDATE(X124,$E124))),"")=$K124,$H124=1),"",IFERROR(IF(IF($K124&lt;EDATE(X124,$E124),$K124,EDATE(X124,$E124))=X124,"",IF($K124&lt;EDATE(X124,$E124),$K124,EDATE(X124,$E124))),""))),"")</f>
        <v/>
      </c>
      <c r="Z124" s="70" t="str">
        <f>IFERROR(IF(AND($H124=1,WORKDAY.INTL($I124,NETWORKDAYS.INTL($I124,EDATE(Y124,$E125)-1,1,[1]holiday!$A$2:$A$101),1,[1]holiday!$A$2:$A$101)=$K124),"",IF(AND(IFERROR(IF(IF($K124&lt;EDATE(Y124,$E124),$K124,EDATE(Y124,$E124))=Y124,"",IF($K124&lt;EDATE(Y124,$E124),$K124,EDATE(Y124,$E124))),"")=$K124,$H124=1),"",IFERROR(IF(IF($K124&lt;EDATE(Y124,$E124),$K124,EDATE(Y124,$E124))=Y124,"",IF($K124&lt;EDATE(Y124,$E124),$K124,EDATE(Y124,$E124))),""))),"")</f>
        <v/>
      </c>
      <c r="AA124" s="70" t="str">
        <f>IFERROR(IF(AND($H124=1,WORKDAY.INTL($I124,NETWORKDAYS.INTL($I124,EDATE(Z124,$E125)-1,1,[1]holiday!$A$2:$A$101),1,[1]holiday!$A$2:$A$101)=$K124),"",IF(AND(IFERROR(IF(IF($K124&lt;EDATE(Z124,$E124),$K124,EDATE(Z124,$E124))=Z124,"",IF($K124&lt;EDATE(Z124,$E124),$K124,EDATE(Z124,$E124))),"")=$K124,$H124=1),"",IFERROR(IF(IF($K124&lt;EDATE(Z124,$E124),$K124,EDATE(Z124,$E124))=Z124,"",IF($K124&lt;EDATE(Z124,$E124),$K124,EDATE(Z124,$E124))),""))),"")</f>
        <v/>
      </c>
      <c r="AB124" s="70" t="str">
        <f>IFERROR(IF(AND($H124=1,WORKDAY.INTL($I124,NETWORKDAYS.INTL($I124,EDATE(AA124,$E125)-1,1,[1]holiday!$A$2:$A$101),1,[1]holiday!$A$2:$A$101)=$K124),"",IF(AND(IFERROR(IF(IF($K124&lt;EDATE(AA124,$E124),$K124,EDATE(AA124,$E124))=AA124,"",IF($K124&lt;EDATE(AA124,$E124),$K124,EDATE(AA124,$E124))),"")=$K124,$H124=1),"",IFERROR(IF(IF($K124&lt;EDATE(AA124,$E124),$K124,EDATE(AA124,$E124))=AA124,"",IF($K124&lt;EDATE(AA124,$E124),$K124,EDATE(AA124,$E124))),""))),"")</f>
        <v/>
      </c>
      <c r="AC124" s="70" t="str">
        <f>IFERROR(IF(AND($H124=1,WORKDAY.INTL($I124,NETWORKDAYS.INTL($I124,EDATE(AB124,$E125)-1,1,[1]holiday!$A$2:$A$101),1,[1]holiday!$A$2:$A$101)=$K124),"",IF(AND(IFERROR(IF(IF($K124&lt;EDATE(AB124,$E124),$K124,EDATE(AB124,$E124))=AB124,"",IF($K124&lt;EDATE(AB124,$E124),$K124,EDATE(AB124,$E124))),"")=$K124,$H124=1),"",IFERROR(IF(IF($K124&lt;EDATE(AB124,$E124),$K124,EDATE(AB124,$E124))=AB124,"",IF($K124&lt;EDATE(AB124,$E124),$K124,EDATE(AB124,$E124))),""))),"")</f>
        <v/>
      </c>
      <c r="AD124" s="70" t="str">
        <f>IFERROR(IF(AND($H124=1,WORKDAY.INTL($I124,NETWORKDAYS.INTL($I124,EDATE(AC124,$E125)-1,1,[1]holiday!$A$2:$A$101),1,[1]holiday!$A$2:$A$101)=$K124),"",IF(AND(IFERROR(IF(IF($K124&lt;EDATE(AC124,$E124),$K124,EDATE(AC124,$E124))=AC124,"",IF($K124&lt;EDATE(AC124,$E124),$K124,EDATE(AC124,$E124))),"")=$K124,$H124=1),"",IFERROR(IF(IF($K124&lt;EDATE(AC124,$E124),$K124,EDATE(AC124,$E124))=AC124,"",IF($K124&lt;EDATE(AC124,$E124),$K124,EDATE(AC124,$E124))),""))),"")</f>
        <v/>
      </c>
      <c r="AE124" s="70" t="str">
        <f>IFERROR(IF(AND($H124=1,WORKDAY.INTL($I124,NETWORKDAYS.INTL($I124,EDATE(AD124,$E125)-1,1,[1]holiday!$A$2:$A$101),1,[1]holiday!$A$2:$A$101)=$K124),"",IF(AND(IFERROR(IF(IF($K124&lt;EDATE(AD124,$E124),$K124,EDATE(AD124,$E124))=AD124,"",IF($K124&lt;EDATE(AD124,$E124),$K124,EDATE(AD124,$E124))),"")=$K124,$H124=1),"",IFERROR(IF(IF($K124&lt;EDATE(AD124,$E124),$K124,EDATE(AD124,$E124))=AD124,"",IF($K124&lt;EDATE(AD124,$E124),$K124,EDATE(AD124,$E124))),""))),"")</f>
        <v/>
      </c>
      <c r="AF124" s="70" t="str">
        <f>IFERROR(IF(AND($H124=1,WORKDAY.INTL($I124,NETWORKDAYS.INTL($I124,EDATE(AE124,$E125)-1,1,[1]holiday!$A$2:$A$101),1,[1]holiday!$A$2:$A$101)=$K124),"",IF(AND(IFERROR(IF(IF($K124&lt;EDATE(AE124,$E124),$K124,EDATE(AE124,$E124))=AE124,"",IF($K124&lt;EDATE(AE124,$E124),$K124,EDATE(AE124,$E124))),"")=$K124,$H124=1),"",IFERROR(IF(IF($K124&lt;EDATE(AE124,$E124),$K124,EDATE(AE124,$E124))=AE124,"",IF($K124&lt;EDATE(AE124,$E124),$K124,EDATE(AE124,$E124))),""))),"")</f>
        <v/>
      </c>
      <c r="AG124" s="70" t="str">
        <f>IFERROR(IF(AND($H124=1,WORKDAY.INTL($I124,NETWORKDAYS.INTL($I124,EDATE(AF124,$E125)-1,1,[1]holiday!$A$2:$A$101),1,[1]holiday!$A$2:$A$101)=$K124),"",IF(AND(IFERROR(IF(IF($K124&lt;EDATE(AF124,$E124),$K124,EDATE(AF124,$E124))=AF124,"",IF($K124&lt;EDATE(AF124,$E124),$K124,EDATE(AF124,$E124))),"")=$K124,$H124=1),"",IFERROR(IF(IF($K124&lt;EDATE(AF124,$E124),$K124,EDATE(AF124,$E124))=AF124,"",IF($K124&lt;EDATE(AF124,$E124),$K124,EDATE(AF124,$E124))),""))),"")</f>
        <v/>
      </c>
      <c r="AH124" s="70" t="str">
        <f>IFERROR(IF(AND($H124=1,WORKDAY.INTL($I124,NETWORKDAYS.INTL($I124,EDATE(AG124,$E125)-1,1,[1]holiday!$A$2:$A$101),1,[1]holiday!$A$2:$A$101)=$K124),"",IF(AND(IFERROR(IF(IF($K124&lt;EDATE(AG124,$E124),$K124,EDATE(AG124,$E124))=AG124,"",IF($K124&lt;EDATE(AG124,$E124),$K124,EDATE(AG124,$E124))),"")=$K124,$H124=1),"",IFERROR(IF(IF($K124&lt;EDATE(AG124,$E124),$K124,EDATE(AG124,$E124))=AG124,"",IF($K124&lt;EDATE(AG124,$E124),$K124,EDATE(AG124,$E124))),""))),"")</f>
        <v/>
      </c>
      <c r="AI124" s="70"/>
      <c r="AJ124" s="25" t="e">
        <f t="shared" si="82"/>
        <v>#REF!</v>
      </c>
      <c r="AK124" s="25" t="e">
        <f t="shared" si="83"/>
        <v>#REF!</v>
      </c>
      <c r="AL124" s="25" t="e">
        <f t="shared" si="84"/>
        <v>#REF!</v>
      </c>
      <c r="AM124" s="25" t="e">
        <f t="shared" si="85"/>
        <v>#REF!</v>
      </c>
      <c r="AN124" s="25" t="e">
        <f t="shared" si="86"/>
        <v>#REF!</v>
      </c>
      <c r="AO124" s="25" t="e">
        <f t="shared" si="87"/>
        <v>#REF!</v>
      </c>
      <c r="AP124" s="25" t="e">
        <f t="shared" si="88"/>
        <v>#REF!</v>
      </c>
      <c r="AQ124" s="25" t="e">
        <f t="shared" si="89"/>
        <v>#REF!</v>
      </c>
      <c r="AR124" s="25" t="e">
        <f t="shared" si="90"/>
        <v>#REF!</v>
      </c>
      <c r="AS124" s="25" t="e">
        <f t="shared" si="91"/>
        <v>#REF!</v>
      </c>
      <c r="AT124" s="25" t="e">
        <f t="shared" si="92"/>
        <v>#REF!</v>
      </c>
      <c r="AU124" s="25" t="e">
        <f t="shared" si="93"/>
        <v>#REF!</v>
      </c>
      <c r="AV124" s="25" t="e">
        <f t="shared" si="94"/>
        <v>#REF!</v>
      </c>
      <c r="AW124" s="106" t="e">
        <f t="shared" si="61"/>
        <v>#REF!</v>
      </c>
      <c r="AX124" s="107" t="e">
        <f t="shared" ca="1" si="62"/>
        <v>#REF!</v>
      </c>
      <c r="AY124" s="107" t="e">
        <f t="shared" ca="1" si="63"/>
        <v>#REF!</v>
      </c>
      <c r="AZ124" s="108" t="e">
        <f t="shared" ca="1" si="64"/>
        <v>#REF!</v>
      </c>
      <c r="BA124" s="25">
        <f t="shared" ca="1" si="58"/>
        <v>0</v>
      </c>
      <c r="BB124" s="25" t="e">
        <f t="shared" si="95"/>
        <v>#REF!</v>
      </c>
      <c r="BC124" s="25" t="e">
        <f t="shared" ca="1" si="65"/>
        <v>#REF!</v>
      </c>
      <c r="BD124" s="83" t="e">
        <f>PS!#REF!</f>
        <v>#REF!</v>
      </c>
      <c r="BE124" s="78" t="str">
        <f t="shared" ca="1" si="66"/>
        <v>Lần 0</v>
      </c>
      <c r="BF124" s="109" t="e">
        <f t="shared" ca="1" si="67"/>
        <v>#REF!</v>
      </c>
      <c r="BG124" s="109" t="e">
        <f t="shared" ca="1" si="68"/>
        <v>#REF!</v>
      </c>
      <c r="BH124" s="109" t="e">
        <f t="shared" ca="1" si="69"/>
        <v>#REF!</v>
      </c>
      <c r="BI124" s="109" t="e">
        <f t="shared" ca="1" si="70"/>
        <v>#REF!</v>
      </c>
      <c r="BJ124" s="109" t="e">
        <f t="shared" ca="1" si="71"/>
        <v>#REF!</v>
      </c>
      <c r="BK124" s="109" t="e">
        <f t="shared" ca="1" si="72"/>
        <v>#REF!</v>
      </c>
      <c r="BL124" s="109" t="e">
        <f t="shared" ca="1" si="73"/>
        <v>#REF!</v>
      </c>
      <c r="BM124" s="109" t="e">
        <f t="shared" ca="1" si="74"/>
        <v>#REF!</v>
      </c>
      <c r="BN124" s="109" t="e">
        <f t="shared" ca="1" si="75"/>
        <v>#REF!</v>
      </c>
      <c r="BO124" s="109" t="e">
        <f t="shared" ca="1" si="76"/>
        <v>#REF!</v>
      </c>
      <c r="BP124" s="109" t="e">
        <f t="shared" ca="1" si="77"/>
        <v>#REF!</v>
      </c>
      <c r="BQ124" s="109" t="e">
        <f t="shared" ca="1" si="78"/>
        <v>#REF!</v>
      </c>
      <c r="BR124" s="109" t="e">
        <f t="shared" ca="1" si="79"/>
        <v>#REF!</v>
      </c>
    </row>
    <row r="125" spans="1:70" ht="12.75" x14ac:dyDescent="0.2">
      <c r="A125" s="82" t="e">
        <f>PS!#REF!</f>
        <v>#REF!</v>
      </c>
      <c r="B125" s="83" t="e">
        <f>PS!#REF!</f>
        <v>#REF!</v>
      </c>
      <c r="C125" s="83" t="e">
        <f>PS!#REF!</f>
        <v>#REF!</v>
      </c>
      <c r="D125" s="83" t="e">
        <f>VLOOKUP(B125,CTV!$A$3:$D$1048576,4,0)</f>
        <v>#REF!</v>
      </c>
      <c r="E125" s="83" t="e">
        <f>VLOOKUP(B125,CTV!$A$3:$G$1048576,7,0)</f>
        <v>#REF!</v>
      </c>
      <c r="F125" s="83" t="e">
        <f>IF(ISNA(VLOOKUP(D125,CTV!$A$3:$H$1048576,8,0)),"",VLOOKUP(D125,CTV!$A$3:$H$1048576,8,0))</f>
        <v>#REF!</v>
      </c>
      <c r="G125" s="83" t="e">
        <f>VLOOKUP(B125,CTV!$A$3:$I$1048576,9,0)</f>
        <v>#REF!</v>
      </c>
      <c r="H125" s="83" t="e">
        <f>VLOOKUP(B125,CTV!$A$3:$J$1048576,10,0)</f>
        <v>#REF!</v>
      </c>
      <c r="I125" s="102" t="e">
        <f>PS!#REF!</f>
        <v>#REF!</v>
      </c>
      <c r="J125" s="83" t="e">
        <f>PS!#REF!</f>
        <v>#REF!</v>
      </c>
      <c r="K125" s="103" t="e">
        <f>PS!#REF!</f>
        <v>#REF!</v>
      </c>
      <c r="L125" s="83" t="e">
        <f t="shared" si="96"/>
        <v>#REF!</v>
      </c>
      <c r="M125" s="120" t="e">
        <f>PS!#REF!</f>
        <v>#REF!</v>
      </c>
      <c r="N125" s="83" t="e">
        <f>PS!#REF!</f>
        <v>#REF!</v>
      </c>
      <c r="O125" s="104" t="e">
        <f>PS!#REF!</f>
        <v>#REF!</v>
      </c>
      <c r="P125" s="104" t="e">
        <f t="shared" si="97"/>
        <v>#REF!</v>
      </c>
      <c r="Q125" s="104">
        <v>0</v>
      </c>
      <c r="R125" s="170" t="e">
        <f t="shared" si="59"/>
        <v>#REF!</v>
      </c>
      <c r="S125" s="130" t="e">
        <f>VLOOKUP(B125,CTV!$A$3:$K$1048576,11,0)</f>
        <v>#REF!</v>
      </c>
      <c r="T125" s="105" t="e">
        <f>IF(VLOOKUP(B125,CTV!$A$3:$E$1048576,5,0)-R125+S125&lt;0,0,VLOOKUP(B125,CTV!$A$3:$E$1048576,5,0)-R125+S125)</f>
        <v>#REF!</v>
      </c>
      <c r="U125" s="105" t="e">
        <f>IF(VLOOKUP(B125,CTV!$A$3:$F$1048576,6,0)-R125+S125&lt;0,0,VLOOKUP(B125,CTV!$A$3:$F$1048576,6,0)-R125+S125)</f>
        <v>#REF!</v>
      </c>
      <c r="V125" s="70" t="e">
        <f t="shared" si="60"/>
        <v>#REF!</v>
      </c>
      <c r="W125" s="70" t="str">
        <f>IFERROR(IF(AND($H125=1,WORKDAY.INTL($I125,NETWORKDAYS.INTL($I125,EDATE(V125,$E126)-1,1,[1]holiday!$A$2:$A$101),1,[1]holiday!$A$2:$A$101)=$K125),"",IF(AND(IFERROR(IF(IF($K125&lt;EDATE(V125,$E125),$K125,EDATE(V125,$E125))=V125,"",IF($K125&lt;EDATE(V125,$E125),$K125,EDATE(V125,$E125))),"")=$K125,$H125=1),"",IFERROR(IF(IF($K125&lt;EDATE(V125,$E125),$K125,EDATE(V125,$E125))=V125,"",IF($K125&lt;EDATE(V125,$E125),$K125,EDATE(V125,$E125))),""))),"")</f>
        <v/>
      </c>
      <c r="X125" s="70" t="str">
        <f>IFERROR(IF(AND($H125=1,WORKDAY.INTL($I125,NETWORKDAYS.INTL($I125,EDATE(W125,$E126)-1,1,[1]holiday!$A$2:$A$101),1,[1]holiday!$A$2:$A$101)=$K125),"",IF(AND(IFERROR(IF(IF($K125&lt;EDATE(W125,$E125),$K125,EDATE(W125,$E125))=W125,"",IF($K125&lt;EDATE(W125,$E125),$K125,EDATE(W125,$E125))),"")=$K125,$H125=1),"",IFERROR(IF(IF($K125&lt;EDATE(W125,$E125),$K125,EDATE(W125,$E125))=W125,"",IF($K125&lt;EDATE(W125,$E125),$K125,EDATE(W125,$E125))),""))),"")</f>
        <v/>
      </c>
      <c r="Y125" s="70" t="str">
        <f>IFERROR(IF(AND($H125=1,WORKDAY.INTL($I125,NETWORKDAYS.INTL($I125,EDATE(X125,$E126)-1,1,[1]holiday!$A$2:$A$101),1,[1]holiday!$A$2:$A$101)=$K125),"",IF(AND(IFERROR(IF(IF($K125&lt;EDATE(X125,$E125),$K125,EDATE(X125,$E125))=X125,"",IF($K125&lt;EDATE(X125,$E125),$K125,EDATE(X125,$E125))),"")=$K125,$H125=1),"",IFERROR(IF(IF($K125&lt;EDATE(X125,$E125),$K125,EDATE(X125,$E125))=X125,"",IF($K125&lt;EDATE(X125,$E125),$K125,EDATE(X125,$E125))),""))),"")</f>
        <v/>
      </c>
      <c r="Z125" s="70" t="str">
        <f>IFERROR(IF(AND($H125=1,WORKDAY.INTL($I125,NETWORKDAYS.INTL($I125,EDATE(Y125,$E126)-1,1,[1]holiday!$A$2:$A$101),1,[1]holiday!$A$2:$A$101)=$K125),"",IF(AND(IFERROR(IF(IF($K125&lt;EDATE(Y125,$E125),$K125,EDATE(Y125,$E125))=Y125,"",IF($K125&lt;EDATE(Y125,$E125),$K125,EDATE(Y125,$E125))),"")=$K125,$H125=1),"",IFERROR(IF(IF($K125&lt;EDATE(Y125,$E125),$K125,EDATE(Y125,$E125))=Y125,"",IF($K125&lt;EDATE(Y125,$E125),$K125,EDATE(Y125,$E125))),""))),"")</f>
        <v/>
      </c>
      <c r="AA125" s="70" t="str">
        <f>IFERROR(IF(AND($H125=1,WORKDAY.INTL($I125,NETWORKDAYS.INTL($I125,EDATE(Z125,$E126)-1,1,[1]holiday!$A$2:$A$101),1,[1]holiday!$A$2:$A$101)=$K125),"",IF(AND(IFERROR(IF(IF($K125&lt;EDATE(Z125,$E125),$K125,EDATE(Z125,$E125))=Z125,"",IF($K125&lt;EDATE(Z125,$E125),$K125,EDATE(Z125,$E125))),"")=$K125,$H125=1),"",IFERROR(IF(IF($K125&lt;EDATE(Z125,$E125),$K125,EDATE(Z125,$E125))=Z125,"",IF($K125&lt;EDATE(Z125,$E125),$K125,EDATE(Z125,$E125))),""))),"")</f>
        <v/>
      </c>
      <c r="AB125" s="70" t="str">
        <f>IFERROR(IF(AND($H125=1,WORKDAY.INTL($I125,NETWORKDAYS.INTL($I125,EDATE(AA125,$E126)-1,1,[1]holiday!$A$2:$A$101),1,[1]holiday!$A$2:$A$101)=$K125),"",IF(AND(IFERROR(IF(IF($K125&lt;EDATE(AA125,$E125),$K125,EDATE(AA125,$E125))=AA125,"",IF($K125&lt;EDATE(AA125,$E125),$K125,EDATE(AA125,$E125))),"")=$K125,$H125=1),"",IFERROR(IF(IF($K125&lt;EDATE(AA125,$E125),$K125,EDATE(AA125,$E125))=AA125,"",IF($K125&lt;EDATE(AA125,$E125),$K125,EDATE(AA125,$E125))),""))),"")</f>
        <v/>
      </c>
      <c r="AC125" s="70" t="str">
        <f>IFERROR(IF(AND($H125=1,WORKDAY.INTL($I125,NETWORKDAYS.INTL($I125,EDATE(AB125,$E126)-1,1,[1]holiday!$A$2:$A$101),1,[1]holiday!$A$2:$A$101)=$K125),"",IF(AND(IFERROR(IF(IF($K125&lt;EDATE(AB125,$E125),$K125,EDATE(AB125,$E125))=AB125,"",IF($K125&lt;EDATE(AB125,$E125),$K125,EDATE(AB125,$E125))),"")=$K125,$H125=1),"",IFERROR(IF(IF($K125&lt;EDATE(AB125,$E125),$K125,EDATE(AB125,$E125))=AB125,"",IF($K125&lt;EDATE(AB125,$E125),$K125,EDATE(AB125,$E125))),""))),"")</f>
        <v/>
      </c>
      <c r="AD125" s="70" t="str">
        <f>IFERROR(IF(AND($H125=1,WORKDAY.INTL($I125,NETWORKDAYS.INTL($I125,EDATE(AC125,$E126)-1,1,[1]holiday!$A$2:$A$101),1,[1]holiday!$A$2:$A$101)=$K125),"",IF(AND(IFERROR(IF(IF($K125&lt;EDATE(AC125,$E125),$K125,EDATE(AC125,$E125))=AC125,"",IF($K125&lt;EDATE(AC125,$E125),$K125,EDATE(AC125,$E125))),"")=$K125,$H125=1),"",IFERROR(IF(IF($K125&lt;EDATE(AC125,$E125),$K125,EDATE(AC125,$E125))=AC125,"",IF($K125&lt;EDATE(AC125,$E125),$K125,EDATE(AC125,$E125))),""))),"")</f>
        <v/>
      </c>
      <c r="AE125" s="70" t="str">
        <f>IFERROR(IF(AND($H125=1,WORKDAY.INTL($I125,NETWORKDAYS.INTL($I125,EDATE(AD125,$E126)-1,1,[1]holiday!$A$2:$A$101),1,[1]holiday!$A$2:$A$101)=$K125),"",IF(AND(IFERROR(IF(IF($K125&lt;EDATE(AD125,$E125),$K125,EDATE(AD125,$E125))=AD125,"",IF($K125&lt;EDATE(AD125,$E125),$K125,EDATE(AD125,$E125))),"")=$K125,$H125=1),"",IFERROR(IF(IF($K125&lt;EDATE(AD125,$E125),$K125,EDATE(AD125,$E125))=AD125,"",IF($K125&lt;EDATE(AD125,$E125),$K125,EDATE(AD125,$E125))),""))),"")</f>
        <v/>
      </c>
      <c r="AF125" s="70" t="str">
        <f>IFERROR(IF(AND($H125=1,WORKDAY.INTL($I125,NETWORKDAYS.INTL($I125,EDATE(AE125,$E126)-1,1,[1]holiday!$A$2:$A$101),1,[1]holiday!$A$2:$A$101)=$K125),"",IF(AND(IFERROR(IF(IF($K125&lt;EDATE(AE125,$E125),$K125,EDATE(AE125,$E125))=AE125,"",IF($K125&lt;EDATE(AE125,$E125),$K125,EDATE(AE125,$E125))),"")=$K125,$H125=1),"",IFERROR(IF(IF($K125&lt;EDATE(AE125,$E125),$K125,EDATE(AE125,$E125))=AE125,"",IF($K125&lt;EDATE(AE125,$E125),$K125,EDATE(AE125,$E125))),""))),"")</f>
        <v/>
      </c>
      <c r="AG125" s="70" t="str">
        <f>IFERROR(IF(AND($H125=1,WORKDAY.INTL($I125,NETWORKDAYS.INTL($I125,EDATE(AF125,$E126)-1,1,[1]holiday!$A$2:$A$101),1,[1]holiday!$A$2:$A$101)=$K125),"",IF(AND(IFERROR(IF(IF($K125&lt;EDATE(AF125,$E125),$K125,EDATE(AF125,$E125))=AF125,"",IF($K125&lt;EDATE(AF125,$E125),$K125,EDATE(AF125,$E125))),"")=$K125,$H125=1),"",IFERROR(IF(IF($K125&lt;EDATE(AF125,$E125),$K125,EDATE(AF125,$E125))=AF125,"",IF($K125&lt;EDATE(AF125,$E125),$K125,EDATE(AF125,$E125))),""))),"")</f>
        <v/>
      </c>
      <c r="AH125" s="70" t="str">
        <f>IFERROR(IF(AND($H125=1,WORKDAY.INTL($I125,NETWORKDAYS.INTL($I125,EDATE(AG125,$E126)-1,1,[1]holiday!$A$2:$A$101),1,[1]holiday!$A$2:$A$101)=$K125),"",IF(AND(IFERROR(IF(IF($K125&lt;EDATE(AG125,$E125),$K125,EDATE(AG125,$E125))=AG125,"",IF($K125&lt;EDATE(AG125,$E125),$K125,EDATE(AG125,$E125))),"")=$K125,$H125=1),"",IFERROR(IF(IF($K125&lt;EDATE(AG125,$E125),$K125,EDATE(AG125,$E125))=AG125,"",IF($K125&lt;EDATE(AG125,$E125),$K125,EDATE(AG125,$E125))),""))),"")</f>
        <v/>
      </c>
      <c r="AI125" s="70"/>
      <c r="AJ125" s="25" t="e">
        <f t="shared" si="82"/>
        <v>#REF!</v>
      </c>
      <c r="AK125" s="25" t="e">
        <f t="shared" si="83"/>
        <v>#REF!</v>
      </c>
      <c r="AL125" s="25" t="e">
        <f t="shared" si="84"/>
        <v>#REF!</v>
      </c>
      <c r="AM125" s="25" t="e">
        <f t="shared" si="85"/>
        <v>#REF!</v>
      </c>
      <c r="AN125" s="25" t="e">
        <f t="shared" si="86"/>
        <v>#REF!</v>
      </c>
      <c r="AO125" s="25" t="e">
        <f t="shared" si="87"/>
        <v>#REF!</v>
      </c>
      <c r="AP125" s="25" t="e">
        <f t="shared" si="88"/>
        <v>#REF!</v>
      </c>
      <c r="AQ125" s="25" t="e">
        <f t="shared" si="89"/>
        <v>#REF!</v>
      </c>
      <c r="AR125" s="25" t="e">
        <f t="shared" si="90"/>
        <v>#REF!</v>
      </c>
      <c r="AS125" s="25" t="e">
        <f t="shared" si="91"/>
        <v>#REF!</v>
      </c>
      <c r="AT125" s="25" t="e">
        <f t="shared" si="92"/>
        <v>#REF!</v>
      </c>
      <c r="AU125" s="25" t="e">
        <f t="shared" si="93"/>
        <v>#REF!</v>
      </c>
      <c r="AV125" s="25" t="e">
        <f t="shared" si="94"/>
        <v>#REF!</v>
      </c>
      <c r="AW125" s="106" t="e">
        <f t="shared" si="61"/>
        <v>#REF!</v>
      </c>
      <c r="AX125" s="107" t="e">
        <f t="shared" ca="1" si="62"/>
        <v>#REF!</v>
      </c>
      <c r="AY125" s="107" t="e">
        <f t="shared" ca="1" si="63"/>
        <v>#REF!</v>
      </c>
      <c r="AZ125" s="108" t="e">
        <f t="shared" ca="1" si="64"/>
        <v>#REF!</v>
      </c>
      <c r="BA125" s="25">
        <f t="shared" ca="1" si="58"/>
        <v>0</v>
      </c>
      <c r="BB125" s="25" t="e">
        <f t="shared" si="95"/>
        <v>#REF!</v>
      </c>
      <c r="BC125" s="25" t="e">
        <f t="shared" ca="1" si="65"/>
        <v>#REF!</v>
      </c>
      <c r="BD125" s="83" t="e">
        <f>PS!#REF!</f>
        <v>#REF!</v>
      </c>
      <c r="BE125" s="78" t="str">
        <f t="shared" ca="1" si="66"/>
        <v>Lần 0</v>
      </c>
      <c r="BF125" s="109" t="e">
        <f t="shared" ca="1" si="67"/>
        <v>#REF!</v>
      </c>
      <c r="BG125" s="109" t="e">
        <f t="shared" ca="1" si="68"/>
        <v>#REF!</v>
      </c>
      <c r="BH125" s="109" t="e">
        <f t="shared" ca="1" si="69"/>
        <v>#REF!</v>
      </c>
      <c r="BI125" s="109" t="e">
        <f t="shared" ca="1" si="70"/>
        <v>#REF!</v>
      </c>
      <c r="BJ125" s="109" t="e">
        <f t="shared" ca="1" si="71"/>
        <v>#REF!</v>
      </c>
      <c r="BK125" s="109" t="e">
        <f t="shared" ca="1" si="72"/>
        <v>#REF!</v>
      </c>
      <c r="BL125" s="109" t="e">
        <f t="shared" ca="1" si="73"/>
        <v>#REF!</v>
      </c>
      <c r="BM125" s="109" t="e">
        <f t="shared" ca="1" si="74"/>
        <v>#REF!</v>
      </c>
      <c r="BN125" s="109" t="e">
        <f t="shared" ca="1" si="75"/>
        <v>#REF!</v>
      </c>
      <c r="BO125" s="109" t="e">
        <f t="shared" ca="1" si="76"/>
        <v>#REF!</v>
      </c>
      <c r="BP125" s="109" t="e">
        <f t="shared" ca="1" si="77"/>
        <v>#REF!</v>
      </c>
      <c r="BQ125" s="109" t="e">
        <f t="shared" ca="1" si="78"/>
        <v>#REF!</v>
      </c>
      <c r="BR125" s="109" t="e">
        <f t="shared" ca="1" si="79"/>
        <v>#REF!</v>
      </c>
    </row>
    <row r="126" spans="1:70" ht="12.75" x14ac:dyDescent="0.2">
      <c r="A126" s="82" t="e">
        <f>PS!#REF!</f>
        <v>#REF!</v>
      </c>
      <c r="B126" s="83" t="e">
        <f>PS!#REF!</f>
        <v>#REF!</v>
      </c>
      <c r="C126" s="83" t="e">
        <f>PS!#REF!</f>
        <v>#REF!</v>
      </c>
      <c r="D126" s="83" t="e">
        <f>VLOOKUP(B126,CTV!$A$3:$D$1048576,4,0)</f>
        <v>#REF!</v>
      </c>
      <c r="E126" s="83" t="e">
        <f>VLOOKUP(B126,CTV!$A$3:$G$1048576,7,0)</f>
        <v>#REF!</v>
      </c>
      <c r="F126" s="83" t="e">
        <f>IF(ISNA(VLOOKUP(D126,CTV!$A$3:$H$1048576,8,0)),"",VLOOKUP(D126,CTV!$A$3:$H$1048576,8,0))</f>
        <v>#REF!</v>
      </c>
      <c r="G126" s="83" t="e">
        <f>VLOOKUP(B126,CTV!$A$3:$I$1048576,9,0)</f>
        <v>#REF!</v>
      </c>
      <c r="H126" s="83" t="e">
        <f>VLOOKUP(B126,CTV!$A$3:$J$1048576,10,0)</f>
        <v>#REF!</v>
      </c>
      <c r="I126" s="102" t="e">
        <f>PS!#REF!</f>
        <v>#REF!</v>
      </c>
      <c r="J126" s="83" t="e">
        <f>PS!#REF!</f>
        <v>#REF!</v>
      </c>
      <c r="K126" s="103" t="e">
        <f>PS!#REF!</f>
        <v>#REF!</v>
      </c>
      <c r="L126" s="83" t="e">
        <f t="shared" si="96"/>
        <v>#REF!</v>
      </c>
      <c r="M126" s="120" t="e">
        <f>PS!#REF!</f>
        <v>#REF!</v>
      </c>
      <c r="N126" s="83" t="e">
        <f>PS!#REF!</f>
        <v>#REF!</v>
      </c>
      <c r="O126" s="104" t="e">
        <f>PS!#REF!</f>
        <v>#REF!</v>
      </c>
      <c r="P126" s="104" t="e">
        <f t="shared" si="97"/>
        <v>#REF!</v>
      </c>
      <c r="Q126" s="104">
        <v>0</v>
      </c>
      <c r="R126" s="170" t="e">
        <f t="shared" si="59"/>
        <v>#REF!</v>
      </c>
      <c r="S126" s="130" t="e">
        <f>VLOOKUP(B126,CTV!$A$3:$K$1048576,11,0)</f>
        <v>#REF!</v>
      </c>
      <c r="T126" s="105" t="e">
        <f>IF(VLOOKUP(B126,CTV!$A$3:$E$1048576,5,0)-R126+S126&lt;0,0,VLOOKUP(B126,CTV!$A$3:$E$1048576,5,0)-R126+S126)</f>
        <v>#REF!</v>
      </c>
      <c r="U126" s="105" t="e">
        <f>IF(VLOOKUP(B126,CTV!$A$3:$F$1048576,6,0)-R126+S126&lt;0,0,VLOOKUP(B126,CTV!$A$3:$F$1048576,6,0)-R126+S126)</f>
        <v>#REF!</v>
      </c>
      <c r="V126" s="70" t="e">
        <f t="shared" si="60"/>
        <v>#REF!</v>
      </c>
      <c r="W126" s="70" t="str">
        <f>IFERROR(IF(AND($H126=1,WORKDAY.INTL($I126,NETWORKDAYS.INTL($I126,EDATE(V126,$E127)-1,1,[1]holiday!$A$2:$A$101),1,[1]holiday!$A$2:$A$101)=$K126),"",IF(AND(IFERROR(IF(IF($K126&lt;EDATE(V126,$E126),$K126,EDATE(V126,$E126))=V126,"",IF($K126&lt;EDATE(V126,$E126),$K126,EDATE(V126,$E126))),"")=$K126,$H126=1),"",IFERROR(IF(IF($K126&lt;EDATE(V126,$E126),$K126,EDATE(V126,$E126))=V126,"",IF($K126&lt;EDATE(V126,$E126),$K126,EDATE(V126,$E126))),""))),"")</f>
        <v/>
      </c>
      <c r="X126" s="70" t="str">
        <f>IFERROR(IF(AND($H126=1,WORKDAY.INTL($I126,NETWORKDAYS.INTL($I126,EDATE(W126,$E127)-1,1,[1]holiday!$A$2:$A$101),1,[1]holiday!$A$2:$A$101)=$K126),"",IF(AND(IFERROR(IF(IF($K126&lt;EDATE(W126,$E126),$K126,EDATE(W126,$E126))=W126,"",IF($K126&lt;EDATE(W126,$E126),$K126,EDATE(W126,$E126))),"")=$K126,$H126=1),"",IFERROR(IF(IF($K126&lt;EDATE(W126,$E126),$K126,EDATE(W126,$E126))=W126,"",IF($K126&lt;EDATE(W126,$E126),$K126,EDATE(W126,$E126))),""))),"")</f>
        <v/>
      </c>
      <c r="Y126" s="70" t="str">
        <f>IFERROR(IF(AND($H126=1,WORKDAY.INTL($I126,NETWORKDAYS.INTL($I126,EDATE(X126,$E127)-1,1,[1]holiday!$A$2:$A$101),1,[1]holiday!$A$2:$A$101)=$K126),"",IF(AND(IFERROR(IF(IF($K126&lt;EDATE(X126,$E126),$K126,EDATE(X126,$E126))=X126,"",IF($K126&lt;EDATE(X126,$E126),$K126,EDATE(X126,$E126))),"")=$K126,$H126=1),"",IFERROR(IF(IF($K126&lt;EDATE(X126,$E126),$K126,EDATE(X126,$E126))=X126,"",IF($K126&lt;EDATE(X126,$E126),$K126,EDATE(X126,$E126))),""))),"")</f>
        <v/>
      </c>
      <c r="Z126" s="70" t="str">
        <f>IFERROR(IF(AND($H126=1,WORKDAY.INTL($I126,NETWORKDAYS.INTL($I126,EDATE(Y126,$E127)-1,1,[1]holiday!$A$2:$A$101),1,[1]holiday!$A$2:$A$101)=$K126),"",IF(AND(IFERROR(IF(IF($K126&lt;EDATE(Y126,$E126),$K126,EDATE(Y126,$E126))=Y126,"",IF($K126&lt;EDATE(Y126,$E126),$K126,EDATE(Y126,$E126))),"")=$K126,$H126=1),"",IFERROR(IF(IF($K126&lt;EDATE(Y126,$E126),$K126,EDATE(Y126,$E126))=Y126,"",IF($K126&lt;EDATE(Y126,$E126),$K126,EDATE(Y126,$E126))),""))),"")</f>
        <v/>
      </c>
      <c r="AA126" s="70" t="str">
        <f>IFERROR(IF(AND($H126=1,WORKDAY.INTL($I126,NETWORKDAYS.INTL($I126,EDATE(Z126,$E127)-1,1,[1]holiday!$A$2:$A$101),1,[1]holiday!$A$2:$A$101)=$K126),"",IF(AND(IFERROR(IF(IF($K126&lt;EDATE(Z126,$E126),$K126,EDATE(Z126,$E126))=Z126,"",IF($K126&lt;EDATE(Z126,$E126),$K126,EDATE(Z126,$E126))),"")=$K126,$H126=1),"",IFERROR(IF(IF($K126&lt;EDATE(Z126,$E126),$K126,EDATE(Z126,$E126))=Z126,"",IF($K126&lt;EDATE(Z126,$E126),$K126,EDATE(Z126,$E126))),""))),"")</f>
        <v/>
      </c>
      <c r="AB126" s="70" t="str">
        <f>IFERROR(IF(AND($H126=1,WORKDAY.INTL($I126,NETWORKDAYS.INTL($I126,EDATE(AA126,$E127)-1,1,[1]holiday!$A$2:$A$101),1,[1]holiday!$A$2:$A$101)=$K126),"",IF(AND(IFERROR(IF(IF($K126&lt;EDATE(AA126,$E126),$K126,EDATE(AA126,$E126))=AA126,"",IF($K126&lt;EDATE(AA126,$E126),$K126,EDATE(AA126,$E126))),"")=$K126,$H126=1),"",IFERROR(IF(IF($K126&lt;EDATE(AA126,$E126),$K126,EDATE(AA126,$E126))=AA126,"",IF($K126&lt;EDATE(AA126,$E126),$K126,EDATE(AA126,$E126))),""))),"")</f>
        <v/>
      </c>
      <c r="AC126" s="70" t="str">
        <f>IFERROR(IF(AND($H126=1,WORKDAY.INTL($I126,NETWORKDAYS.INTL($I126,EDATE(AB126,$E127)-1,1,[1]holiday!$A$2:$A$101),1,[1]holiday!$A$2:$A$101)=$K126),"",IF(AND(IFERROR(IF(IF($K126&lt;EDATE(AB126,$E126),$K126,EDATE(AB126,$E126))=AB126,"",IF($K126&lt;EDATE(AB126,$E126),$K126,EDATE(AB126,$E126))),"")=$K126,$H126=1),"",IFERROR(IF(IF($K126&lt;EDATE(AB126,$E126),$K126,EDATE(AB126,$E126))=AB126,"",IF($K126&lt;EDATE(AB126,$E126),$K126,EDATE(AB126,$E126))),""))),"")</f>
        <v/>
      </c>
      <c r="AD126" s="70" t="str">
        <f>IFERROR(IF(AND($H126=1,WORKDAY.INTL($I126,NETWORKDAYS.INTL($I126,EDATE(AC126,$E127)-1,1,[1]holiday!$A$2:$A$101),1,[1]holiday!$A$2:$A$101)=$K126),"",IF(AND(IFERROR(IF(IF($K126&lt;EDATE(AC126,$E126),$K126,EDATE(AC126,$E126))=AC126,"",IF($K126&lt;EDATE(AC126,$E126),$K126,EDATE(AC126,$E126))),"")=$K126,$H126=1),"",IFERROR(IF(IF($K126&lt;EDATE(AC126,$E126),$K126,EDATE(AC126,$E126))=AC126,"",IF($K126&lt;EDATE(AC126,$E126),$K126,EDATE(AC126,$E126))),""))),"")</f>
        <v/>
      </c>
      <c r="AE126" s="70" t="str">
        <f>IFERROR(IF(AND($H126=1,WORKDAY.INTL($I126,NETWORKDAYS.INTL($I126,EDATE(AD126,$E127)-1,1,[1]holiday!$A$2:$A$101),1,[1]holiday!$A$2:$A$101)=$K126),"",IF(AND(IFERROR(IF(IF($K126&lt;EDATE(AD126,$E126),$K126,EDATE(AD126,$E126))=AD126,"",IF($K126&lt;EDATE(AD126,$E126),$K126,EDATE(AD126,$E126))),"")=$K126,$H126=1),"",IFERROR(IF(IF($K126&lt;EDATE(AD126,$E126),$K126,EDATE(AD126,$E126))=AD126,"",IF($K126&lt;EDATE(AD126,$E126),$K126,EDATE(AD126,$E126))),""))),"")</f>
        <v/>
      </c>
      <c r="AF126" s="70" t="str">
        <f>IFERROR(IF(AND($H126=1,WORKDAY.INTL($I126,NETWORKDAYS.INTL($I126,EDATE(AE126,$E127)-1,1,[1]holiday!$A$2:$A$101),1,[1]holiday!$A$2:$A$101)=$K126),"",IF(AND(IFERROR(IF(IF($K126&lt;EDATE(AE126,$E126),$K126,EDATE(AE126,$E126))=AE126,"",IF($K126&lt;EDATE(AE126,$E126),$K126,EDATE(AE126,$E126))),"")=$K126,$H126=1),"",IFERROR(IF(IF($K126&lt;EDATE(AE126,$E126),$K126,EDATE(AE126,$E126))=AE126,"",IF($K126&lt;EDATE(AE126,$E126),$K126,EDATE(AE126,$E126))),""))),"")</f>
        <v/>
      </c>
      <c r="AG126" s="70" t="str">
        <f>IFERROR(IF(AND($H126=1,WORKDAY.INTL($I126,NETWORKDAYS.INTL($I126,EDATE(AF126,$E127)-1,1,[1]holiday!$A$2:$A$101),1,[1]holiday!$A$2:$A$101)=$K126),"",IF(AND(IFERROR(IF(IF($K126&lt;EDATE(AF126,$E126),$K126,EDATE(AF126,$E126))=AF126,"",IF($K126&lt;EDATE(AF126,$E126),$K126,EDATE(AF126,$E126))),"")=$K126,$H126=1),"",IFERROR(IF(IF($K126&lt;EDATE(AF126,$E126),$K126,EDATE(AF126,$E126))=AF126,"",IF($K126&lt;EDATE(AF126,$E126),$K126,EDATE(AF126,$E126))),""))),"")</f>
        <v/>
      </c>
      <c r="AH126" s="70" t="str">
        <f>IFERROR(IF(AND($H126=1,WORKDAY.INTL($I126,NETWORKDAYS.INTL($I126,EDATE(AG126,$E127)-1,1,[1]holiday!$A$2:$A$101),1,[1]holiday!$A$2:$A$101)=$K126),"",IF(AND(IFERROR(IF(IF($K126&lt;EDATE(AG126,$E126),$K126,EDATE(AG126,$E126))=AG126,"",IF($K126&lt;EDATE(AG126,$E126),$K126,EDATE(AG126,$E126))),"")=$K126,$H126=1),"",IFERROR(IF(IF($K126&lt;EDATE(AG126,$E126),$K126,EDATE(AG126,$E126))=AG126,"",IF($K126&lt;EDATE(AG126,$E126),$K126,EDATE(AG126,$E126))),""))),"")</f>
        <v/>
      </c>
      <c r="AI126" s="70"/>
      <c r="AJ126" s="25" t="e">
        <f t="shared" si="82"/>
        <v>#REF!</v>
      </c>
      <c r="AK126" s="25" t="e">
        <f t="shared" si="83"/>
        <v>#REF!</v>
      </c>
      <c r="AL126" s="25" t="e">
        <f t="shared" si="84"/>
        <v>#REF!</v>
      </c>
      <c r="AM126" s="25" t="e">
        <f t="shared" si="85"/>
        <v>#REF!</v>
      </c>
      <c r="AN126" s="25" t="e">
        <f t="shared" si="86"/>
        <v>#REF!</v>
      </c>
      <c r="AO126" s="25" t="e">
        <f t="shared" si="87"/>
        <v>#REF!</v>
      </c>
      <c r="AP126" s="25" t="e">
        <f t="shared" si="88"/>
        <v>#REF!</v>
      </c>
      <c r="AQ126" s="25" t="e">
        <f t="shared" si="89"/>
        <v>#REF!</v>
      </c>
      <c r="AR126" s="25" t="e">
        <f t="shared" si="90"/>
        <v>#REF!</v>
      </c>
      <c r="AS126" s="25" t="e">
        <f t="shared" si="91"/>
        <v>#REF!</v>
      </c>
      <c r="AT126" s="25" t="e">
        <f t="shared" si="92"/>
        <v>#REF!</v>
      </c>
      <c r="AU126" s="25" t="e">
        <f t="shared" si="93"/>
        <v>#REF!</v>
      </c>
      <c r="AV126" s="25" t="e">
        <f t="shared" si="94"/>
        <v>#REF!</v>
      </c>
      <c r="AW126" s="106" t="e">
        <f t="shared" si="61"/>
        <v>#REF!</v>
      </c>
      <c r="AX126" s="107" t="e">
        <f t="shared" ca="1" si="62"/>
        <v>#REF!</v>
      </c>
      <c r="AY126" s="107" t="e">
        <f t="shared" ca="1" si="63"/>
        <v>#REF!</v>
      </c>
      <c r="AZ126" s="108" t="e">
        <f t="shared" ca="1" si="64"/>
        <v>#REF!</v>
      </c>
      <c r="BA126" s="25">
        <f t="shared" ca="1" si="58"/>
        <v>0</v>
      </c>
      <c r="BB126" s="25" t="e">
        <f t="shared" si="95"/>
        <v>#REF!</v>
      </c>
      <c r="BC126" s="25" t="e">
        <f t="shared" ca="1" si="65"/>
        <v>#REF!</v>
      </c>
      <c r="BD126" s="83" t="e">
        <f>PS!#REF!</f>
        <v>#REF!</v>
      </c>
      <c r="BE126" s="78" t="str">
        <f t="shared" ca="1" si="66"/>
        <v>Lần 0</v>
      </c>
      <c r="BF126" s="109" t="e">
        <f t="shared" ca="1" si="67"/>
        <v>#REF!</v>
      </c>
      <c r="BG126" s="109" t="e">
        <f t="shared" ca="1" si="68"/>
        <v>#REF!</v>
      </c>
      <c r="BH126" s="109" t="e">
        <f t="shared" ca="1" si="69"/>
        <v>#REF!</v>
      </c>
      <c r="BI126" s="109" t="e">
        <f t="shared" ca="1" si="70"/>
        <v>#REF!</v>
      </c>
      <c r="BJ126" s="109" t="e">
        <f t="shared" ca="1" si="71"/>
        <v>#REF!</v>
      </c>
      <c r="BK126" s="109" t="e">
        <f t="shared" ca="1" si="72"/>
        <v>#REF!</v>
      </c>
      <c r="BL126" s="109" t="e">
        <f t="shared" ca="1" si="73"/>
        <v>#REF!</v>
      </c>
      <c r="BM126" s="109" t="e">
        <f t="shared" ca="1" si="74"/>
        <v>#REF!</v>
      </c>
      <c r="BN126" s="109" t="e">
        <f t="shared" ca="1" si="75"/>
        <v>#REF!</v>
      </c>
      <c r="BO126" s="109" t="e">
        <f t="shared" ca="1" si="76"/>
        <v>#REF!</v>
      </c>
      <c r="BP126" s="109" t="e">
        <f t="shared" ca="1" si="77"/>
        <v>#REF!</v>
      </c>
      <c r="BQ126" s="109" t="e">
        <f t="shared" ca="1" si="78"/>
        <v>#REF!</v>
      </c>
      <c r="BR126" s="109" t="e">
        <f t="shared" ca="1" si="79"/>
        <v>#REF!</v>
      </c>
    </row>
    <row r="127" spans="1:70" ht="12.75" x14ac:dyDescent="0.2">
      <c r="A127" s="82" t="e">
        <f>PS!#REF!</f>
        <v>#REF!</v>
      </c>
      <c r="B127" s="83" t="e">
        <f>PS!#REF!</f>
        <v>#REF!</v>
      </c>
      <c r="C127" s="83" t="e">
        <f>PS!#REF!</f>
        <v>#REF!</v>
      </c>
      <c r="D127" s="83" t="e">
        <f>VLOOKUP(B127,CTV!$A$3:$D$1048576,4,0)</f>
        <v>#REF!</v>
      </c>
      <c r="E127" s="83" t="e">
        <f>VLOOKUP(B127,CTV!$A$3:$G$1048576,7,0)</f>
        <v>#REF!</v>
      </c>
      <c r="F127" s="83" t="e">
        <f>IF(ISNA(VLOOKUP(D127,CTV!$A$3:$H$1048576,8,0)),"",VLOOKUP(D127,CTV!$A$3:$H$1048576,8,0))</f>
        <v>#REF!</v>
      </c>
      <c r="G127" s="83" t="e">
        <f>VLOOKUP(B127,CTV!$A$3:$I$1048576,9,0)</f>
        <v>#REF!</v>
      </c>
      <c r="H127" s="83" t="e">
        <f>VLOOKUP(B127,CTV!$A$3:$J$1048576,10,0)</f>
        <v>#REF!</v>
      </c>
      <c r="I127" s="102" t="e">
        <f>PS!#REF!</f>
        <v>#REF!</v>
      </c>
      <c r="J127" s="83" t="e">
        <f>PS!#REF!</f>
        <v>#REF!</v>
      </c>
      <c r="K127" s="103" t="e">
        <f>PS!#REF!</f>
        <v>#REF!</v>
      </c>
      <c r="L127" s="83" t="e">
        <f t="shared" si="96"/>
        <v>#REF!</v>
      </c>
      <c r="M127" s="120" t="e">
        <f>PS!#REF!</f>
        <v>#REF!</v>
      </c>
      <c r="N127" s="83" t="e">
        <f>PS!#REF!</f>
        <v>#REF!</v>
      </c>
      <c r="O127" s="104" t="e">
        <f>PS!#REF!</f>
        <v>#REF!</v>
      </c>
      <c r="P127" s="104" t="e">
        <f t="shared" si="97"/>
        <v>#REF!</v>
      </c>
      <c r="Q127" s="104">
        <v>0</v>
      </c>
      <c r="R127" s="170" t="e">
        <f t="shared" si="59"/>
        <v>#REF!</v>
      </c>
      <c r="S127" s="130" t="e">
        <f>VLOOKUP(B127,CTV!$A$3:$K$1048576,11,0)</f>
        <v>#REF!</v>
      </c>
      <c r="T127" s="105" t="e">
        <f>IF(VLOOKUP(B127,CTV!$A$3:$E$1048576,5,0)-R127+S127&lt;0,0,VLOOKUP(B127,CTV!$A$3:$E$1048576,5,0)-R127+S127)</f>
        <v>#REF!</v>
      </c>
      <c r="U127" s="105" t="e">
        <f>IF(VLOOKUP(B127,CTV!$A$3:$F$1048576,6,0)-R127+S127&lt;0,0,VLOOKUP(B127,CTV!$A$3:$F$1048576,6,0)-R127+S127)</f>
        <v>#REF!</v>
      </c>
      <c r="V127" s="70" t="e">
        <f t="shared" si="60"/>
        <v>#REF!</v>
      </c>
      <c r="W127" s="70" t="str">
        <f>IFERROR(IF(AND($H127=1,WORKDAY.INTL($I127,NETWORKDAYS.INTL($I127,EDATE(V127,$E128)-1,1,[1]holiday!$A$2:$A$101),1,[1]holiday!$A$2:$A$101)=$K127),"",IF(AND(IFERROR(IF(IF($K127&lt;EDATE(V127,$E127),$K127,EDATE(V127,$E127))=V127,"",IF($K127&lt;EDATE(V127,$E127),$K127,EDATE(V127,$E127))),"")=$K127,$H127=1),"",IFERROR(IF(IF($K127&lt;EDATE(V127,$E127),$K127,EDATE(V127,$E127))=V127,"",IF($K127&lt;EDATE(V127,$E127),$K127,EDATE(V127,$E127))),""))),"")</f>
        <v/>
      </c>
      <c r="X127" s="70" t="str">
        <f>IFERROR(IF(AND($H127=1,WORKDAY.INTL($I127,NETWORKDAYS.INTL($I127,EDATE(W127,$E128)-1,1,[1]holiday!$A$2:$A$101),1,[1]holiday!$A$2:$A$101)=$K127),"",IF(AND(IFERROR(IF(IF($K127&lt;EDATE(W127,$E127),$K127,EDATE(W127,$E127))=W127,"",IF($K127&lt;EDATE(W127,$E127),$K127,EDATE(W127,$E127))),"")=$K127,$H127=1),"",IFERROR(IF(IF($K127&lt;EDATE(W127,$E127),$K127,EDATE(W127,$E127))=W127,"",IF($K127&lt;EDATE(W127,$E127),$K127,EDATE(W127,$E127))),""))),"")</f>
        <v/>
      </c>
      <c r="Y127" s="70" t="str">
        <f>IFERROR(IF(AND($H127=1,WORKDAY.INTL($I127,NETWORKDAYS.INTL($I127,EDATE(X127,$E128)-1,1,[1]holiday!$A$2:$A$101),1,[1]holiday!$A$2:$A$101)=$K127),"",IF(AND(IFERROR(IF(IF($K127&lt;EDATE(X127,$E127),$K127,EDATE(X127,$E127))=X127,"",IF($K127&lt;EDATE(X127,$E127),$K127,EDATE(X127,$E127))),"")=$K127,$H127=1),"",IFERROR(IF(IF($K127&lt;EDATE(X127,$E127),$K127,EDATE(X127,$E127))=X127,"",IF($K127&lt;EDATE(X127,$E127),$K127,EDATE(X127,$E127))),""))),"")</f>
        <v/>
      </c>
      <c r="Z127" s="70" t="str">
        <f>IFERROR(IF(AND($H127=1,WORKDAY.INTL($I127,NETWORKDAYS.INTL($I127,EDATE(Y127,$E128)-1,1,[1]holiday!$A$2:$A$101),1,[1]holiday!$A$2:$A$101)=$K127),"",IF(AND(IFERROR(IF(IF($K127&lt;EDATE(Y127,$E127),$K127,EDATE(Y127,$E127))=Y127,"",IF($K127&lt;EDATE(Y127,$E127),$K127,EDATE(Y127,$E127))),"")=$K127,$H127=1),"",IFERROR(IF(IF($K127&lt;EDATE(Y127,$E127),$K127,EDATE(Y127,$E127))=Y127,"",IF($K127&lt;EDATE(Y127,$E127),$K127,EDATE(Y127,$E127))),""))),"")</f>
        <v/>
      </c>
      <c r="AA127" s="70" t="str">
        <f>IFERROR(IF(AND($H127=1,WORKDAY.INTL($I127,NETWORKDAYS.INTL($I127,EDATE(Z127,$E128)-1,1,[1]holiday!$A$2:$A$101),1,[1]holiday!$A$2:$A$101)=$K127),"",IF(AND(IFERROR(IF(IF($K127&lt;EDATE(Z127,$E127),$K127,EDATE(Z127,$E127))=Z127,"",IF($K127&lt;EDATE(Z127,$E127),$K127,EDATE(Z127,$E127))),"")=$K127,$H127=1),"",IFERROR(IF(IF($K127&lt;EDATE(Z127,$E127),$K127,EDATE(Z127,$E127))=Z127,"",IF($K127&lt;EDATE(Z127,$E127),$K127,EDATE(Z127,$E127))),""))),"")</f>
        <v/>
      </c>
      <c r="AB127" s="70" t="str">
        <f>IFERROR(IF(AND($H127=1,WORKDAY.INTL($I127,NETWORKDAYS.INTL($I127,EDATE(AA127,$E128)-1,1,[1]holiday!$A$2:$A$101),1,[1]holiday!$A$2:$A$101)=$K127),"",IF(AND(IFERROR(IF(IF($K127&lt;EDATE(AA127,$E127),$K127,EDATE(AA127,$E127))=AA127,"",IF($K127&lt;EDATE(AA127,$E127),$K127,EDATE(AA127,$E127))),"")=$K127,$H127=1),"",IFERROR(IF(IF($K127&lt;EDATE(AA127,$E127),$K127,EDATE(AA127,$E127))=AA127,"",IF($K127&lt;EDATE(AA127,$E127),$K127,EDATE(AA127,$E127))),""))),"")</f>
        <v/>
      </c>
      <c r="AC127" s="70" t="str">
        <f>IFERROR(IF(AND($H127=1,WORKDAY.INTL($I127,NETWORKDAYS.INTL($I127,EDATE(AB127,$E128)-1,1,[1]holiday!$A$2:$A$101),1,[1]holiday!$A$2:$A$101)=$K127),"",IF(AND(IFERROR(IF(IF($K127&lt;EDATE(AB127,$E127),$K127,EDATE(AB127,$E127))=AB127,"",IF($K127&lt;EDATE(AB127,$E127),$K127,EDATE(AB127,$E127))),"")=$K127,$H127=1),"",IFERROR(IF(IF($K127&lt;EDATE(AB127,$E127),$K127,EDATE(AB127,$E127))=AB127,"",IF($K127&lt;EDATE(AB127,$E127),$K127,EDATE(AB127,$E127))),""))),"")</f>
        <v/>
      </c>
      <c r="AD127" s="70" t="str">
        <f>IFERROR(IF(AND($H127=1,WORKDAY.INTL($I127,NETWORKDAYS.INTL($I127,EDATE(AC127,$E128)-1,1,[1]holiday!$A$2:$A$101),1,[1]holiday!$A$2:$A$101)=$K127),"",IF(AND(IFERROR(IF(IF($K127&lt;EDATE(AC127,$E127),$K127,EDATE(AC127,$E127))=AC127,"",IF($K127&lt;EDATE(AC127,$E127),$K127,EDATE(AC127,$E127))),"")=$K127,$H127=1),"",IFERROR(IF(IF($K127&lt;EDATE(AC127,$E127),$K127,EDATE(AC127,$E127))=AC127,"",IF($K127&lt;EDATE(AC127,$E127),$K127,EDATE(AC127,$E127))),""))),"")</f>
        <v/>
      </c>
      <c r="AE127" s="70" t="str">
        <f>IFERROR(IF(AND($H127=1,WORKDAY.INTL($I127,NETWORKDAYS.INTL($I127,EDATE(AD127,$E128)-1,1,[1]holiday!$A$2:$A$101),1,[1]holiday!$A$2:$A$101)=$K127),"",IF(AND(IFERROR(IF(IF($K127&lt;EDATE(AD127,$E127),$K127,EDATE(AD127,$E127))=AD127,"",IF($K127&lt;EDATE(AD127,$E127),$K127,EDATE(AD127,$E127))),"")=$K127,$H127=1),"",IFERROR(IF(IF($K127&lt;EDATE(AD127,$E127),$K127,EDATE(AD127,$E127))=AD127,"",IF($K127&lt;EDATE(AD127,$E127),$K127,EDATE(AD127,$E127))),""))),"")</f>
        <v/>
      </c>
      <c r="AF127" s="70" t="str">
        <f>IFERROR(IF(AND($H127=1,WORKDAY.INTL($I127,NETWORKDAYS.INTL($I127,EDATE(AE127,$E128)-1,1,[1]holiday!$A$2:$A$101),1,[1]holiday!$A$2:$A$101)=$K127),"",IF(AND(IFERROR(IF(IF($K127&lt;EDATE(AE127,$E127),$K127,EDATE(AE127,$E127))=AE127,"",IF($K127&lt;EDATE(AE127,$E127),$K127,EDATE(AE127,$E127))),"")=$K127,$H127=1),"",IFERROR(IF(IF($K127&lt;EDATE(AE127,$E127),$K127,EDATE(AE127,$E127))=AE127,"",IF($K127&lt;EDATE(AE127,$E127),$K127,EDATE(AE127,$E127))),""))),"")</f>
        <v/>
      </c>
      <c r="AG127" s="70" t="str">
        <f>IFERROR(IF(AND($H127=1,WORKDAY.INTL($I127,NETWORKDAYS.INTL($I127,EDATE(AF127,$E128)-1,1,[1]holiday!$A$2:$A$101),1,[1]holiday!$A$2:$A$101)=$K127),"",IF(AND(IFERROR(IF(IF($K127&lt;EDATE(AF127,$E127),$K127,EDATE(AF127,$E127))=AF127,"",IF($K127&lt;EDATE(AF127,$E127),$K127,EDATE(AF127,$E127))),"")=$K127,$H127=1),"",IFERROR(IF(IF($K127&lt;EDATE(AF127,$E127),$K127,EDATE(AF127,$E127))=AF127,"",IF($K127&lt;EDATE(AF127,$E127),$K127,EDATE(AF127,$E127))),""))),"")</f>
        <v/>
      </c>
      <c r="AH127" s="70" t="str">
        <f>IFERROR(IF(AND($H127=1,WORKDAY.INTL($I127,NETWORKDAYS.INTL($I127,EDATE(AG127,$E128)-1,1,[1]holiday!$A$2:$A$101),1,[1]holiday!$A$2:$A$101)=$K127),"",IF(AND(IFERROR(IF(IF($K127&lt;EDATE(AG127,$E127),$K127,EDATE(AG127,$E127))=AG127,"",IF($K127&lt;EDATE(AG127,$E127),$K127,EDATE(AG127,$E127))),"")=$K127,$H127=1),"",IFERROR(IF(IF($K127&lt;EDATE(AG127,$E127),$K127,EDATE(AG127,$E127))=AG127,"",IF($K127&lt;EDATE(AG127,$E127),$K127,EDATE(AG127,$E127))),""))),"")</f>
        <v/>
      </c>
      <c r="AI127" s="70"/>
      <c r="AJ127" s="25" t="e">
        <f t="shared" si="82"/>
        <v>#REF!</v>
      </c>
      <c r="AK127" s="25" t="e">
        <f t="shared" si="83"/>
        <v>#REF!</v>
      </c>
      <c r="AL127" s="25" t="e">
        <f t="shared" si="84"/>
        <v>#REF!</v>
      </c>
      <c r="AM127" s="25" t="e">
        <f t="shared" si="85"/>
        <v>#REF!</v>
      </c>
      <c r="AN127" s="25" t="e">
        <f t="shared" si="86"/>
        <v>#REF!</v>
      </c>
      <c r="AO127" s="25" t="e">
        <f t="shared" si="87"/>
        <v>#REF!</v>
      </c>
      <c r="AP127" s="25" t="e">
        <f t="shared" si="88"/>
        <v>#REF!</v>
      </c>
      <c r="AQ127" s="25" t="e">
        <f t="shared" si="89"/>
        <v>#REF!</v>
      </c>
      <c r="AR127" s="25" t="e">
        <f t="shared" si="90"/>
        <v>#REF!</v>
      </c>
      <c r="AS127" s="25" t="e">
        <f t="shared" si="91"/>
        <v>#REF!</v>
      </c>
      <c r="AT127" s="25" t="e">
        <f t="shared" si="92"/>
        <v>#REF!</v>
      </c>
      <c r="AU127" s="25" t="e">
        <f t="shared" si="93"/>
        <v>#REF!</v>
      </c>
      <c r="AV127" s="25" t="e">
        <f t="shared" si="94"/>
        <v>#REF!</v>
      </c>
      <c r="AW127" s="106" t="e">
        <f t="shared" si="61"/>
        <v>#REF!</v>
      </c>
      <c r="AX127" s="107" t="e">
        <f t="shared" ca="1" si="62"/>
        <v>#REF!</v>
      </c>
      <c r="AY127" s="107" t="e">
        <f t="shared" ca="1" si="63"/>
        <v>#REF!</v>
      </c>
      <c r="AZ127" s="108" t="e">
        <f t="shared" ca="1" si="64"/>
        <v>#REF!</v>
      </c>
      <c r="BA127" s="25">
        <f t="shared" ca="1" si="58"/>
        <v>0</v>
      </c>
      <c r="BB127" s="25" t="e">
        <f t="shared" si="95"/>
        <v>#REF!</v>
      </c>
      <c r="BC127" s="25" t="e">
        <f t="shared" ca="1" si="65"/>
        <v>#REF!</v>
      </c>
      <c r="BD127" s="83" t="e">
        <f>PS!#REF!</f>
        <v>#REF!</v>
      </c>
      <c r="BE127" s="78" t="str">
        <f t="shared" ca="1" si="66"/>
        <v>Lần 0</v>
      </c>
      <c r="BF127" s="109" t="e">
        <f t="shared" ca="1" si="67"/>
        <v>#REF!</v>
      </c>
      <c r="BG127" s="109" t="e">
        <f t="shared" ca="1" si="68"/>
        <v>#REF!</v>
      </c>
      <c r="BH127" s="109" t="e">
        <f t="shared" ca="1" si="69"/>
        <v>#REF!</v>
      </c>
      <c r="BI127" s="109" t="e">
        <f t="shared" ca="1" si="70"/>
        <v>#REF!</v>
      </c>
      <c r="BJ127" s="109" t="e">
        <f t="shared" ca="1" si="71"/>
        <v>#REF!</v>
      </c>
      <c r="BK127" s="109" t="e">
        <f t="shared" ca="1" si="72"/>
        <v>#REF!</v>
      </c>
      <c r="BL127" s="109" t="e">
        <f t="shared" ca="1" si="73"/>
        <v>#REF!</v>
      </c>
      <c r="BM127" s="109" t="e">
        <f t="shared" ca="1" si="74"/>
        <v>#REF!</v>
      </c>
      <c r="BN127" s="109" t="e">
        <f t="shared" ca="1" si="75"/>
        <v>#REF!</v>
      </c>
      <c r="BO127" s="109" t="e">
        <f t="shared" ca="1" si="76"/>
        <v>#REF!</v>
      </c>
      <c r="BP127" s="109" t="e">
        <f t="shared" ca="1" si="77"/>
        <v>#REF!</v>
      </c>
      <c r="BQ127" s="109" t="e">
        <f t="shared" ca="1" si="78"/>
        <v>#REF!</v>
      </c>
      <c r="BR127" s="109" t="e">
        <f t="shared" ca="1" si="79"/>
        <v>#REF!</v>
      </c>
    </row>
    <row r="128" spans="1:70" ht="19.5" customHeight="1" x14ac:dyDescent="0.2">
      <c r="A128" s="82" t="e">
        <f>PS!#REF!</f>
        <v>#REF!</v>
      </c>
      <c r="B128" s="83" t="e">
        <f>PS!#REF!</f>
        <v>#REF!</v>
      </c>
      <c r="C128" s="83" t="e">
        <f>PS!#REF!</f>
        <v>#REF!</v>
      </c>
      <c r="D128" s="83" t="e">
        <f>VLOOKUP(B128,CTV!$A$3:$D$1048576,4,0)</f>
        <v>#REF!</v>
      </c>
      <c r="E128" s="83" t="e">
        <f>VLOOKUP(B128,CTV!$A$3:$G$1048576,7,0)</f>
        <v>#REF!</v>
      </c>
      <c r="F128" s="83" t="e">
        <f>IF(ISNA(VLOOKUP(D128,CTV!$A$3:$H$1048576,8,0)),"",VLOOKUP(D128,CTV!$A$3:$H$1048576,8,0))</f>
        <v>#REF!</v>
      </c>
      <c r="G128" s="83" t="e">
        <f>VLOOKUP(B128,CTV!$A$3:$I$1048576,9,0)</f>
        <v>#REF!</v>
      </c>
      <c r="H128" s="83" t="e">
        <f>VLOOKUP(B128,CTV!$A$3:$J$1048576,10,0)</f>
        <v>#REF!</v>
      </c>
      <c r="I128" s="102" t="e">
        <f>PS!#REF!</f>
        <v>#REF!</v>
      </c>
      <c r="J128" s="83" t="e">
        <f>PS!#REF!</f>
        <v>#REF!</v>
      </c>
      <c r="K128" s="103" t="e">
        <f>PS!#REF!</f>
        <v>#REF!</v>
      </c>
      <c r="L128" s="83" t="e">
        <f t="shared" si="96"/>
        <v>#REF!</v>
      </c>
      <c r="M128" s="120" t="e">
        <f>PS!#REF!</f>
        <v>#REF!</v>
      </c>
      <c r="N128" s="83" t="e">
        <f>PS!#REF!</f>
        <v>#REF!</v>
      </c>
      <c r="O128" s="104" t="e">
        <f>PS!#REF!</f>
        <v>#REF!</v>
      </c>
      <c r="P128" s="104" t="e">
        <f t="shared" si="97"/>
        <v>#REF!</v>
      </c>
      <c r="Q128" s="104">
        <v>0</v>
      </c>
      <c r="R128" s="170" t="e">
        <f t="shared" si="59"/>
        <v>#REF!</v>
      </c>
      <c r="S128" s="130" t="e">
        <f>VLOOKUP(B128,CTV!$A$3:$K$1048576,11,0)</f>
        <v>#REF!</v>
      </c>
      <c r="T128" s="105" t="e">
        <f>IF(VLOOKUP(B128,CTV!$A$3:$E$1048576,5,0)-R128+S128&lt;0,0,VLOOKUP(B128,CTV!$A$3:$E$1048576,5,0)-R128+S128)</f>
        <v>#REF!</v>
      </c>
      <c r="U128" s="105" t="e">
        <f>IF(VLOOKUP(B128,CTV!$A$3:$F$1048576,6,0)-R128+S128&lt;0,0,VLOOKUP(B128,CTV!$A$3:$F$1048576,6,0)-R128+S128)</f>
        <v>#REF!</v>
      </c>
      <c r="V128" s="70" t="e">
        <f t="shared" si="60"/>
        <v>#REF!</v>
      </c>
      <c r="W128" s="70" t="str">
        <f>IFERROR(IF(AND($H128=1,WORKDAY.INTL($I128,NETWORKDAYS.INTL($I128,EDATE(V128,$E129)-1,1,[1]holiday!$A$2:$A$101),1,[1]holiday!$A$2:$A$101)=$K128),"",IF(AND(IFERROR(IF(IF($K128&lt;EDATE(V128,$E128),$K128,EDATE(V128,$E128))=V128,"",IF($K128&lt;EDATE(V128,$E128),$K128,EDATE(V128,$E128))),"")=$K128,$H128=1),"",IFERROR(IF(IF($K128&lt;EDATE(V128,$E128),$K128,EDATE(V128,$E128))=V128,"",IF($K128&lt;EDATE(V128,$E128),$K128,EDATE(V128,$E128))),""))),"")</f>
        <v/>
      </c>
      <c r="X128" s="70" t="str">
        <f>IFERROR(IF(AND($H128=1,WORKDAY.INTL($I128,NETWORKDAYS.INTL($I128,EDATE(W128,$E129)-1,1,[1]holiday!$A$2:$A$101),1,[1]holiday!$A$2:$A$101)=$K128),"",IF(AND(IFERROR(IF(IF($K128&lt;EDATE(W128,$E128),$K128,EDATE(W128,$E128))=W128,"",IF($K128&lt;EDATE(W128,$E128),$K128,EDATE(W128,$E128))),"")=$K128,$H128=1),"",IFERROR(IF(IF($K128&lt;EDATE(W128,$E128),$K128,EDATE(W128,$E128))=W128,"",IF($K128&lt;EDATE(W128,$E128),$K128,EDATE(W128,$E128))),""))),"")</f>
        <v/>
      </c>
      <c r="Y128" s="70" t="str">
        <f>IFERROR(IF(AND($H128=1,WORKDAY.INTL($I128,NETWORKDAYS.INTL($I128,EDATE(X128,$E129)-1,1,[1]holiday!$A$2:$A$101),1,[1]holiday!$A$2:$A$101)=$K128),"",IF(AND(IFERROR(IF(IF($K128&lt;EDATE(X128,$E128),$K128,EDATE(X128,$E128))=X128,"",IF($K128&lt;EDATE(X128,$E128),$K128,EDATE(X128,$E128))),"")=$K128,$H128=1),"",IFERROR(IF(IF($K128&lt;EDATE(X128,$E128),$K128,EDATE(X128,$E128))=X128,"",IF($K128&lt;EDATE(X128,$E128),$K128,EDATE(X128,$E128))),""))),"")</f>
        <v/>
      </c>
      <c r="Z128" s="70" t="str">
        <f>IFERROR(IF(AND($H128=1,WORKDAY.INTL($I128,NETWORKDAYS.INTL($I128,EDATE(Y128,$E129)-1,1,[1]holiday!$A$2:$A$101),1,[1]holiday!$A$2:$A$101)=$K128),"",IF(AND(IFERROR(IF(IF($K128&lt;EDATE(Y128,$E128),$K128,EDATE(Y128,$E128))=Y128,"",IF($K128&lt;EDATE(Y128,$E128),$K128,EDATE(Y128,$E128))),"")=$K128,$H128=1),"",IFERROR(IF(IF($K128&lt;EDATE(Y128,$E128),$K128,EDATE(Y128,$E128))=Y128,"",IF($K128&lt;EDATE(Y128,$E128),$K128,EDATE(Y128,$E128))),""))),"")</f>
        <v/>
      </c>
      <c r="AA128" s="70" t="str">
        <f>IFERROR(IF(AND($H128=1,WORKDAY.INTL($I128,NETWORKDAYS.INTL($I128,EDATE(Z128,$E129)-1,1,[1]holiday!$A$2:$A$101),1,[1]holiday!$A$2:$A$101)=$K128),"",IF(AND(IFERROR(IF(IF($K128&lt;EDATE(Z128,$E128),$K128,EDATE(Z128,$E128))=Z128,"",IF($K128&lt;EDATE(Z128,$E128),$K128,EDATE(Z128,$E128))),"")=$K128,$H128=1),"",IFERROR(IF(IF($K128&lt;EDATE(Z128,$E128),$K128,EDATE(Z128,$E128))=Z128,"",IF($K128&lt;EDATE(Z128,$E128),$K128,EDATE(Z128,$E128))),""))),"")</f>
        <v/>
      </c>
      <c r="AB128" s="70" t="str">
        <f>IFERROR(IF(AND($H128=1,WORKDAY.INTL($I128,NETWORKDAYS.INTL($I128,EDATE(AA128,$E129)-1,1,[1]holiday!$A$2:$A$101),1,[1]holiday!$A$2:$A$101)=$K128),"",IF(AND(IFERROR(IF(IF($K128&lt;EDATE(AA128,$E128),$K128,EDATE(AA128,$E128))=AA128,"",IF($K128&lt;EDATE(AA128,$E128),$K128,EDATE(AA128,$E128))),"")=$K128,$H128=1),"",IFERROR(IF(IF($K128&lt;EDATE(AA128,$E128),$K128,EDATE(AA128,$E128))=AA128,"",IF($K128&lt;EDATE(AA128,$E128),$K128,EDATE(AA128,$E128))),""))),"")</f>
        <v/>
      </c>
      <c r="AC128" s="70" t="str">
        <f>IFERROR(IF(AND($H128=1,WORKDAY.INTL($I128,NETWORKDAYS.INTL($I128,EDATE(AB128,$E129)-1,1,[1]holiday!$A$2:$A$101),1,[1]holiday!$A$2:$A$101)=$K128),"",IF(AND(IFERROR(IF(IF($K128&lt;EDATE(AB128,$E128),$K128,EDATE(AB128,$E128))=AB128,"",IF($K128&lt;EDATE(AB128,$E128),$K128,EDATE(AB128,$E128))),"")=$K128,$H128=1),"",IFERROR(IF(IF($K128&lt;EDATE(AB128,$E128),$K128,EDATE(AB128,$E128))=AB128,"",IF($K128&lt;EDATE(AB128,$E128),$K128,EDATE(AB128,$E128))),""))),"")</f>
        <v/>
      </c>
      <c r="AD128" s="70" t="str">
        <f>IFERROR(IF(AND($H128=1,WORKDAY.INTL($I128,NETWORKDAYS.INTL($I128,EDATE(AC128,$E129)-1,1,[1]holiday!$A$2:$A$101),1,[1]holiday!$A$2:$A$101)=$K128),"",IF(AND(IFERROR(IF(IF($K128&lt;EDATE(AC128,$E128),$K128,EDATE(AC128,$E128))=AC128,"",IF($K128&lt;EDATE(AC128,$E128),$K128,EDATE(AC128,$E128))),"")=$K128,$H128=1),"",IFERROR(IF(IF($K128&lt;EDATE(AC128,$E128),$K128,EDATE(AC128,$E128))=AC128,"",IF($K128&lt;EDATE(AC128,$E128),$K128,EDATE(AC128,$E128))),""))),"")</f>
        <v/>
      </c>
      <c r="AE128" s="70" t="str">
        <f>IFERROR(IF(AND($H128=1,WORKDAY.INTL($I128,NETWORKDAYS.INTL($I128,EDATE(AD128,$E129)-1,1,[1]holiday!$A$2:$A$101),1,[1]holiday!$A$2:$A$101)=$K128),"",IF(AND(IFERROR(IF(IF($K128&lt;EDATE(AD128,$E128),$K128,EDATE(AD128,$E128))=AD128,"",IF($K128&lt;EDATE(AD128,$E128),$K128,EDATE(AD128,$E128))),"")=$K128,$H128=1),"",IFERROR(IF(IF($K128&lt;EDATE(AD128,$E128),$K128,EDATE(AD128,$E128))=AD128,"",IF($K128&lt;EDATE(AD128,$E128),$K128,EDATE(AD128,$E128))),""))),"")</f>
        <v/>
      </c>
      <c r="AF128" s="70" t="str">
        <f>IFERROR(IF(AND($H128=1,WORKDAY.INTL($I128,NETWORKDAYS.INTL($I128,EDATE(AE128,$E129)-1,1,[1]holiday!$A$2:$A$101),1,[1]holiday!$A$2:$A$101)=$K128),"",IF(AND(IFERROR(IF(IF($K128&lt;EDATE(AE128,$E128),$K128,EDATE(AE128,$E128))=AE128,"",IF($K128&lt;EDATE(AE128,$E128),$K128,EDATE(AE128,$E128))),"")=$K128,$H128=1),"",IFERROR(IF(IF($K128&lt;EDATE(AE128,$E128),$K128,EDATE(AE128,$E128))=AE128,"",IF($K128&lt;EDATE(AE128,$E128),$K128,EDATE(AE128,$E128))),""))),"")</f>
        <v/>
      </c>
      <c r="AG128" s="70" t="str">
        <f>IFERROR(IF(AND($H128=1,WORKDAY.INTL($I128,NETWORKDAYS.INTL($I128,EDATE(AF128,$E129)-1,1,[1]holiday!$A$2:$A$101),1,[1]holiday!$A$2:$A$101)=$K128),"",IF(AND(IFERROR(IF(IF($K128&lt;EDATE(AF128,$E128),$K128,EDATE(AF128,$E128))=AF128,"",IF($K128&lt;EDATE(AF128,$E128),$K128,EDATE(AF128,$E128))),"")=$K128,$H128=1),"",IFERROR(IF(IF($K128&lt;EDATE(AF128,$E128),$K128,EDATE(AF128,$E128))=AF128,"",IF($K128&lt;EDATE(AF128,$E128),$K128,EDATE(AF128,$E128))),""))),"")</f>
        <v/>
      </c>
      <c r="AH128" s="70" t="str">
        <f>IFERROR(IF(AND($H128=1,WORKDAY.INTL($I128,NETWORKDAYS.INTL($I128,EDATE(AG128,$E129)-1,1,[1]holiday!$A$2:$A$101),1,[1]holiday!$A$2:$A$101)=$K128),"",IF(AND(IFERROR(IF(IF($K128&lt;EDATE(AG128,$E128),$K128,EDATE(AG128,$E128))=AG128,"",IF($K128&lt;EDATE(AG128,$E128),$K128,EDATE(AG128,$E128))),"")=$K128,$H128=1),"",IFERROR(IF(IF($K128&lt;EDATE(AG128,$E128),$K128,EDATE(AG128,$E128))=AG128,"",IF($K128&lt;EDATE(AG128,$E128),$K128,EDATE(AG128,$E128))),""))),"")</f>
        <v/>
      </c>
      <c r="AI128" s="70"/>
      <c r="AJ128" s="25" t="e">
        <f t="shared" si="82"/>
        <v>#REF!</v>
      </c>
      <c r="AK128" s="25" t="e">
        <f t="shared" si="83"/>
        <v>#REF!</v>
      </c>
      <c r="AL128" s="25" t="e">
        <f t="shared" si="84"/>
        <v>#REF!</v>
      </c>
      <c r="AM128" s="25" t="e">
        <f t="shared" si="85"/>
        <v>#REF!</v>
      </c>
      <c r="AN128" s="25" t="e">
        <f t="shared" si="86"/>
        <v>#REF!</v>
      </c>
      <c r="AO128" s="25" t="e">
        <f t="shared" si="87"/>
        <v>#REF!</v>
      </c>
      <c r="AP128" s="25" t="e">
        <f t="shared" si="88"/>
        <v>#REF!</v>
      </c>
      <c r="AQ128" s="25" t="e">
        <f t="shared" si="89"/>
        <v>#REF!</v>
      </c>
      <c r="AR128" s="25" t="e">
        <f t="shared" si="90"/>
        <v>#REF!</v>
      </c>
      <c r="AS128" s="25" t="e">
        <f t="shared" si="91"/>
        <v>#REF!</v>
      </c>
      <c r="AT128" s="25" t="e">
        <f t="shared" si="92"/>
        <v>#REF!</v>
      </c>
      <c r="AU128" s="25" t="e">
        <f t="shared" si="93"/>
        <v>#REF!</v>
      </c>
      <c r="AV128" s="25" t="e">
        <f t="shared" si="94"/>
        <v>#REF!</v>
      </c>
      <c r="AW128" s="106" t="e">
        <f t="shared" si="61"/>
        <v>#REF!</v>
      </c>
      <c r="AX128" s="107" t="e">
        <f t="shared" ca="1" si="62"/>
        <v>#REF!</v>
      </c>
      <c r="AY128" s="107" t="e">
        <f t="shared" ca="1" si="63"/>
        <v>#REF!</v>
      </c>
      <c r="AZ128" s="108" t="e">
        <f t="shared" ca="1" si="64"/>
        <v>#REF!</v>
      </c>
      <c r="BA128" s="25">
        <f t="shared" ca="1" si="58"/>
        <v>0</v>
      </c>
      <c r="BB128" s="25" t="e">
        <f t="shared" si="95"/>
        <v>#REF!</v>
      </c>
      <c r="BC128" s="25" t="e">
        <f t="shared" ca="1" si="65"/>
        <v>#REF!</v>
      </c>
      <c r="BD128" s="83" t="e">
        <f>PS!#REF!</f>
        <v>#REF!</v>
      </c>
      <c r="BE128" s="78" t="str">
        <f t="shared" ca="1" si="66"/>
        <v>Lần 0</v>
      </c>
      <c r="BF128" s="109" t="e">
        <f t="shared" ca="1" si="67"/>
        <v>#REF!</v>
      </c>
      <c r="BG128" s="109" t="e">
        <f t="shared" ca="1" si="68"/>
        <v>#REF!</v>
      </c>
      <c r="BH128" s="109" t="e">
        <f t="shared" ca="1" si="69"/>
        <v>#REF!</v>
      </c>
      <c r="BI128" s="109" t="e">
        <f t="shared" ca="1" si="70"/>
        <v>#REF!</v>
      </c>
      <c r="BJ128" s="109" t="e">
        <f t="shared" ca="1" si="71"/>
        <v>#REF!</v>
      </c>
      <c r="BK128" s="109" t="e">
        <f t="shared" ca="1" si="72"/>
        <v>#REF!</v>
      </c>
      <c r="BL128" s="109" t="e">
        <f t="shared" ca="1" si="73"/>
        <v>#REF!</v>
      </c>
      <c r="BM128" s="109" t="e">
        <f t="shared" ca="1" si="74"/>
        <v>#REF!</v>
      </c>
      <c r="BN128" s="109" t="e">
        <f t="shared" ca="1" si="75"/>
        <v>#REF!</v>
      </c>
      <c r="BO128" s="109" t="e">
        <f t="shared" ca="1" si="76"/>
        <v>#REF!</v>
      </c>
      <c r="BP128" s="109" t="e">
        <f t="shared" ca="1" si="77"/>
        <v>#REF!</v>
      </c>
      <c r="BQ128" s="109" t="e">
        <f t="shared" ca="1" si="78"/>
        <v>#REF!</v>
      </c>
      <c r="BR128" s="109" t="e">
        <f t="shared" ca="1" si="79"/>
        <v>#REF!</v>
      </c>
    </row>
    <row r="129" spans="1:70" ht="19.5" customHeight="1" x14ac:dyDescent="0.2">
      <c r="A129" s="82" t="e">
        <f>PS!#REF!</f>
        <v>#REF!</v>
      </c>
      <c r="B129" s="83" t="e">
        <f>PS!#REF!</f>
        <v>#REF!</v>
      </c>
      <c r="C129" s="83" t="e">
        <f>PS!#REF!</f>
        <v>#REF!</v>
      </c>
      <c r="D129" s="83" t="e">
        <f>VLOOKUP(B129,CTV!$A$3:$D$1048576,4,0)</f>
        <v>#REF!</v>
      </c>
      <c r="E129" s="83" t="e">
        <f>VLOOKUP(B129,CTV!$A$3:$G$1048576,7,0)</f>
        <v>#REF!</v>
      </c>
      <c r="F129" s="83" t="e">
        <f>IF(ISNA(VLOOKUP(D129,CTV!$A$3:$H$1048576,8,0)),"",VLOOKUP(D129,CTV!$A$3:$H$1048576,8,0))</f>
        <v>#REF!</v>
      </c>
      <c r="G129" s="83" t="e">
        <f>VLOOKUP(B129,CTV!$A$3:$I$1048576,9,0)</f>
        <v>#REF!</v>
      </c>
      <c r="H129" s="83" t="e">
        <f>VLOOKUP(B129,CTV!$A$3:$J$1048576,10,0)</f>
        <v>#REF!</v>
      </c>
      <c r="I129" s="102" t="e">
        <f>PS!#REF!</f>
        <v>#REF!</v>
      </c>
      <c r="J129" s="83" t="e">
        <f>PS!#REF!</f>
        <v>#REF!</v>
      </c>
      <c r="K129" s="103" t="e">
        <f>PS!#REF!</f>
        <v>#REF!</v>
      </c>
      <c r="L129" s="83" t="e">
        <f t="shared" si="96"/>
        <v>#REF!</v>
      </c>
      <c r="M129" s="120" t="e">
        <f>PS!#REF!</f>
        <v>#REF!</v>
      </c>
      <c r="N129" s="83" t="e">
        <f>PS!#REF!</f>
        <v>#REF!</v>
      </c>
      <c r="O129" s="104" t="e">
        <f>PS!#REF!</f>
        <v>#REF!</v>
      </c>
      <c r="P129" s="104" t="e">
        <f t="shared" si="97"/>
        <v>#REF!</v>
      </c>
      <c r="Q129" s="104">
        <v>0</v>
      </c>
      <c r="R129" s="170" t="e">
        <f t="shared" si="59"/>
        <v>#REF!</v>
      </c>
      <c r="S129" s="130" t="e">
        <f>VLOOKUP(B129,CTV!$A$3:$K$1048576,11,0)</f>
        <v>#REF!</v>
      </c>
      <c r="T129" s="105" t="e">
        <f>IF(VLOOKUP(B129,CTV!$A$3:$E$1048576,5,0)-R129+S129&lt;0,0,VLOOKUP(B129,CTV!$A$3:$E$1048576,5,0)-R129+S129)</f>
        <v>#REF!</v>
      </c>
      <c r="U129" s="105" t="e">
        <f>IF(VLOOKUP(B129,CTV!$A$3:$F$1048576,6,0)-R129+S129&lt;0,0,VLOOKUP(B129,CTV!$A$3:$F$1048576,6,0)-R129+S129)</f>
        <v>#REF!</v>
      </c>
      <c r="V129" s="70" t="e">
        <f t="shared" si="60"/>
        <v>#REF!</v>
      </c>
      <c r="W129" s="70" t="str">
        <f>IFERROR(IF(AND($H129=1,WORKDAY.INTL($I129,NETWORKDAYS.INTL($I129,EDATE(V129,$E130)-1,1,[1]holiday!$A$2:$A$101),1,[1]holiday!$A$2:$A$101)=$K129),"",IF(AND(IFERROR(IF(IF($K129&lt;EDATE(V129,$E129),$K129,EDATE(V129,$E129))=V129,"",IF($K129&lt;EDATE(V129,$E129),$K129,EDATE(V129,$E129))),"")=$K129,$H129=1),"",IFERROR(IF(IF($K129&lt;EDATE(V129,$E129),$K129,EDATE(V129,$E129))=V129,"",IF($K129&lt;EDATE(V129,$E129),$K129,EDATE(V129,$E129))),""))),"")</f>
        <v/>
      </c>
      <c r="X129" s="70" t="str">
        <f>IFERROR(IF(AND($H129=1,WORKDAY.INTL($I129,NETWORKDAYS.INTL($I129,EDATE(W129,$E130)-1,1,[1]holiday!$A$2:$A$101),1,[1]holiday!$A$2:$A$101)=$K129),"",IF(AND(IFERROR(IF(IF($K129&lt;EDATE(W129,$E129),$K129,EDATE(W129,$E129))=W129,"",IF($K129&lt;EDATE(W129,$E129),$K129,EDATE(W129,$E129))),"")=$K129,$H129=1),"",IFERROR(IF(IF($K129&lt;EDATE(W129,$E129),$K129,EDATE(W129,$E129))=W129,"",IF($K129&lt;EDATE(W129,$E129),$K129,EDATE(W129,$E129))),""))),"")</f>
        <v/>
      </c>
      <c r="Y129" s="70" t="str">
        <f>IFERROR(IF(AND($H129=1,WORKDAY.INTL($I129,NETWORKDAYS.INTL($I129,EDATE(X129,$E130)-1,1,[1]holiday!$A$2:$A$101),1,[1]holiday!$A$2:$A$101)=$K129),"",IF(AND(IFERROR(IF(IF($K129&lt;EDATE(X129,$E129),$K129,EDATE(X129,$E129))=X129,"",IF($K129&lt;EDATE(X129,$E129),$K129,EDATE(X129,$E129))),"")=$K129,$H129=1),"",IFERROR(IF(IF($K129&lt;EDATE(X129,$E129),$K129,EDATE(X129,$E129))=X129,"",IF($K129&lt;EDATE(X129,$E129),$K129,EDATE(X129,$E129))),""))),"")</f>
        <v/>
      </c>
      <c r="Z129" s="70" t="str">
        <f>IFERROR(IF(AND($H129=1,WORKDAY.INTL($I129,NETWORKDAYS.INTL($I129,EDATE(Y129,$E130)-1,1,[1]holiday!$A$2:$A$101),1,[1]holiday!$A$2:$A$101)=$K129),"",IF(AND(IFERROR(IF(IF($K129&lt;EDATE(Y129,$E129),$K129,EDATE(Y129,$E129))=Y129,"",IF($K129&lt;EDATE(Y129,$E129),$K129,EDATE(Y129,$E129))),"")=$K129,$H129=1),"",IFERROR(IF(IF($K129&lt;EDATE(Y129,$E129),$K129,EDATE(Y129,$E129))=Y129,"",IF($K129&lt;EDATE(Y129,$E129),$K129,EDATE(Y129,$E129))),""))),"")</f>
        <v/>
      </c>
      <c r="AA129" s="70" t="str">
        <f>IFERROR(IF(AND($H129=1,WORKDAY.INTL($I129,NETWORKDAYS.INTL($I129,EDATE(Z129,$E130)-1,1,[1]holiday!$A$2:$A$101),1,[1]holiday!$A$2:$A$101)=$K129),"",IF(AND(IFERROR(IF(IF($K129&lt;EDATE(Z129,$E129),$K129,EDATE(Z129,$E129))=Z129,"",IF($K129&lt;EDATE(Z129,$E129),$K129,EDATE(Z129,$E129))),"")=$K129,$H129=1),"",IFERROR(IF(IF($K129&lt;EDATE(Z129,$E129),$K129,EDATE(Z129,$E129))=Z129,"",IF($K129&lt;EDATE(Z129,$E129),$K129,EDATE(Z129,$E129))),""))),"")</f>
        <v/>
      </c>
      <c r="AB129" s="70" t="str">
        <f>IFERROR(IF(AND($H129=1,WORKDAY.INTL($I129,NETWORKDAYS.INTL($I129,EDATE(AA129,$E130)-1,1,[1]holiday!$A$2:$A$101),1,[1]holiday!$A$2:$A$101)=$K129),"",IF(AND(IFERROR(IF(IF($K129&lt;EDATE(AA129,$E129),$K129,EDATE(AA129,$E129))=AA129,"",IF($K129&lt;EDATE(AA129,$E129),$K129,EDATE(AA129,$E129))),"")=$K129,$H129=1),"",IFERROR(IF(IF($K129&lt;EDATE(AA129,$E129),$K129,EDATE(AA129,$E129))=AA129,"",IF($K129&lt;EDATE(AA129,$E129),$K129,EDATE(AA129,$E129))),""))),"")</f>
        <v/>
      </c>
      <c r="AC129" s="70" t="str">
        <f>IFERROR(IF(AND($H129=1,WORKDAY.INTL($I129,NETWORKDAYS.INTL($I129,EDATE(AB129,$E130)-1,1,[1]holiday!$A$2:$A$101),1,[1]holiday!$A$2:$A$101)=$K129),"",IF(AND(IFERROR(IF(IF($K129&lt;EDATE(AB129,$E129),$K129,EDATE(AB129,$E129))=AB129,"",IF($K129&lt;EDATE(AB129,$E129),$K129,EDATE(AB129,$E129))),"")=$K129,$H129=1),"",IFERROR(IF(IF($K129&lt;EDATE(AB129,$E129),$K129,EDATE(AB129,$E129))=AB129,"",IF($K129&lt;EDATE(AB129,$E129),$K129,EDATE(AB129,$E129))),""))),"")</f>
        <v/>
      </c>
      <c r="AD129" s="70" t="str">
        <f>IFERROR(IF(AND($H129=1,WORKDAY.INTL($I129,NETWORKDAYS.INTL($I129,EDATE(AC129,$E130)-1,1,[1]holiday!$A$2:$A$101),1,[1]holiday!$A$2:$A$101)=$K129),"",IF(AND(IFERROR(IF(IF($K129&lt;EDATE(AC129,$E129),$K129,EDATE(AC129,$E129))=AC129,"",IF($K129&lt;EDATE(AC129,$E129),$K129,EDATE(AC129,$E129))),"")=$K129,$H129=1),"",IFERROR(IF(IF($K129&lt;EDATE(AC129,$E129),$K129,EDATE(AC129,$E129))=AC129,"",IF($K129&lt;EDATE(AC129,$E129),$K129,EDATE(AC129,$E129))),""))),"")</f>
        <v/>
      </c>
      <c r="AE129" s="70" t="str">
        <f>IFERROR(IF(AND($H129=1,WORKDAY.INTL($I129,NETWORKDAYS.INTL($I129,EDATE(AD129,$E130)-1,1,[1]holiday!$A$2:$A$101),1,[1]holiday!$A$2:$A$101)=$K129),"",IF(AND(IFERROR(IF(IF($K129&lt;EDATE(AD129,$E129),$K129,EDATE(AD129,$E129))=AD129,"",IF($K129&lt;EDATE(AD129,$E129),$K129,EDATE(AD129,$E129))),"")=$K129,$H129=1),"",IFERROR(IF(IF($K129&lt;EDATE(AD129,$E129),$K129,EDATE(AD129,$E129))=AD129,"",IF($K129&lt;EDATE(AD129,$E129),$K129,EDATE(AD129,$E129))),""))),"")</f>
        <v/>
      </c>
      <c r="AF129" s="70" t="str">
        <f>IFERROR(IF(AND($H129=1,WORKDAY.INTL($I129,NETWORKDAYS.INTL($I129,EDATE(AE129,$E130)-1,1,[1]holiday!$A$2:$A$101),1,[1]holiday!$A$2:$A$101)=$K129),"",IF(AND(IFERROR(IF(IF($K129&lt;EDATE(AE129,$E129),$K129,EDATE(AE129,$E129))=AE129,"",IF($K129&lt;EDATE(AE129,$E129),$K129,EDATE(AE129,$E129))),"")=$K129,$H129=1),"",IFERROR(IF(IF($K129&lt;EDATE(AE129,$E129),$K129,EDATE(AE129,$E129))=AE129,"",IF($K129&lt;EDATE(AE129,$E129),$K129,EDATE(AE129,$E129))),""))),"")</f>
        <v/>
      </c>
      <c r="AG129" s="70" t="str">
        <f>IFERROR(IF(AND($H129=1,WORKDAY.INTL($I129,NETWORKDAYS.INTL($I129,EDATE(AF129,$E130)-1,1,[1]holiday!$A$2:$A$101),1,[1]holiday!$A$2:$A$101)=$K129),"",IF(AND(IFERROR(IF(IF($K129&lt;EDATE(AF129,$E129),$K129,EDATE(AF129,$E129))=AF129,"",IF($K129&lt;EDATE(AF129,$E129),$K129,EDATE(AF129,$E129))),"")=$K129,$H129=1),"",IFERROR(IF(IF($K129&lt;EDATE(AF129,$E129),$K129,EDATE(AF129,$E129))=AF129,"",IF($K129&lt;EDATE(AF129,$E129),$K129,EDATE(AF129,$E129))),""))),"")</f>
        <v/>
      </c>
      <c r="AH129" s="70" t="str">
        <f>IFERROR(IF(AND($H129=1,WORKDAY.INTL($I129,NETWORKDAYS.INTL($I129,EDATE(AG129,$E130)-1,1,[1]holiday!$A$2:$A$101),1,[1]holiday!$A$2:$A$101)=$K129),"",IF(AND(IFERROR(IF(IF($K129&lt;EDATE(AG129,$E129),$K129,EDATE(AG129,$E129))=AG129,"",IF($K129&lt;EDATE(AG129,$E129),$K129,EDATE(AG129,$E129))),"")=$K129,$H129=1),"",IFERROR(IF(IF($K129&lt;EDATE(AG129,$E129),$K129,EDATE(AG129,$E129))=AG129,"",IF($K129&lt;EDATE(AG129,$E129),$K129,EDATE(AG129,$E129))),""))),"")</f>
        <v/>
      </c>
      <c r="AI129" s="70"/>
      <c r="AJ129" s="25" t="e">
        <f t="shared" si="82"/>
        <v>#REF!</v>
      </c>
      <c r="AK129" s="25" t="e">
        <f t="shared" si="83"/>
        <v>#REF!</v>
      </c>
      <c r="AL129" s="25" t="e">
        <f t="shared" si="84"/>
        <v>#REF!</v>
      </c>
      <c r="AM129" s="25" t="e">
        <f t="shared" si="85"/>
        <v>#REF!</v>
      </c>
      <c r="AN129" s="25" t="e">
        <f t="shared" si="86"/>
        <v>#REF!</v>
      </c>
      <c r="AO129" s="25" t="e">
        <f t="shared" si="87"/>
        <v>#REF!</v>
      </c>
      <c r="AP129" s="25" t="e">
        <f t="shared" si="88"/>
        <v>#REF!</v>
      </c>
      <c r="AQ129" s="25" t="e">
        <f t="shared" si="89"/>
        <v>#REF!</v>
      </c>
      <c r="AR129" s="25" t="e">
        <f t="shared" si="90"/>
        <v>#REF!</v>
      </c>
      <c r="AS129" s="25" t="e">
        <f t="shared" si="91"/>
        <v>#REF!</v>
      </c>
      <c r="AT129" s="25" t="e">
        <f t="shared" si="92"/>
        <v>#REF!</v>
      </c>
      <c r="AU129" s="25" t="e">
        <f t="shared" si="93"/>
        <v>#REF!</v>
      </c>
      <c r="AV129" s="25" t="e">
        <f t="shared" si="94"/>
        <v>#REF!</v>
      </c>
      <c r="AW129" s="106" t="e">
        <f t="shared" si="61"/>
        <v>#REF!</v>
      </c>
      <c r="AX129" s="107" t="e">
        <f t="shared" ca="1" si="62"/>
        <v>#REF!</v>
      </c>
      <c r="AY129" s="107" t="e">
        <f t="shared" ca="1" si="63"/>
        <v>#REF!</v>
      </c>
      <c r="AZ129" s="108" t="e">
        <f t="shared" ca="1" si="64"/>
        <v>#REF!</v>
      </c>
      <c r="BA129" s="25">
        <f t="shared" ca="1" si="58"/>
        <v>0</v>
      </c>
      <c r="BB129" s="25" t="e">
        <f t="shared" si="95"/>
        <v>#REF!</v>
      </c>
      <c r="BC129" s="25" t="e">
        <f t="shared" ca="1" si="65"/>
        <v>#REF!</v>
      </c>
      <c r="BD129" s="83" t="e">
        <f>PS!#REF!</f>
        <v>#REF!</v>
      </c>
      <c r="BE129" s="78" t="str">
        <f t="shared" ca="1" si="66"/>
        <v>Lần 0</v>
      </c>
      <c r="BF129" s="109" t="e">
        <f t="shared" ca="1" si="67"/>
        <v>#REF!</v>
      </c>
      <c r="BG129" s="109" t="e">
        <f t="shared" ca="1" si="68"/>
        <v>#REF!</v>
      </c>
      <c r="BH129" s="109" t="e">
        <f t="shared" ca="1" si="69"/>
        <v>#REF!</v>
      </c>
      <c r="BI129" s="109" t="e">
        <f t="shared" ca="1" si="70"/>
        <v>#REF!</v>
      </c>
      <c r="BJ129" s="109" t="e">
        <f t="shared" ca="1" si="71"/>
        <v>#REF!</v>
      </c>
      <c r="BK129" s="109" t="e">
        <f t="shared" ca="1" si="72"/>
        <v>#REF!</v>
      </c>
      <c r="BL129" s="109" t="e">
        <f t="shared" ca="1" si="73"/>
        <v>#REF!</v>
      </c>
      <c r="BM129" s="109" t="e">
        <f t="shared" ca="1" si="74"/>
        <v>#REF!</v>
      </c>
      <c r="BN129" s="109" t="e">
        <f t="shared" ca="1" si="75"/>
        <v>#REF!</v>
      </c>
      <c r="BO129" s="109" t="e">
        <f t="shared" ca="1" si="76"/>
        <v>#REF!</v>
      </c>
      <c r="BP129" s="109" t="e">
        <f t="shared" ca="1" si="77"/>
        <v>#REF!</v>
      </c>
      <c r="BQ129" s="109" t="e">
        <f t="shared" ca="1" si="78"/>
        <v>#REF!</v>
      </c>
      <c r="BR129" s="109" t="e">
        <f t="shared" ca="1" si="79"/>
        <v>#REF!</v>
      </c>
    </row>
    <row r="130" spans="1:70" ht="19.5" customHeight="1" x14ac:dyDescent="0.2">
      <c r="A130" s="82" t="e">
        <f>PS!#REF!</f>
        <v>#REF!</v>
      </c>
      <c r="B130" s="83" t="e">
        <f>PS!#REF!</f>
        <v>#REF!</v>
      </c>
      <c r="C130" s="83" t="e">
        <f>PS!#REF!</f>
        <v>#REF!</v>
      </c>
      <c r="D130" s="83" t="e">
        <f>VLOOKUP(B130,CTV!$A$3:$D$1048576,4,0)</f>
        <v>#REF!</v>
      </c>
      <c r="E130" s="83" t="e">
        <f>VLOOKUP(B130,CTV!$A$3:$G$1048576,7,0)</f>
        <v>#REF!</v>
      </c>
      <c r="F130" s="83" t="e">
        <f>IF(ISNA(VLOOKUP(D130,CTV!$A$3:$H$1048576,8,0)),"",VLOOKUP(D130,CTV!$A$3:$H$1048576,8,0))</f>
        <v>#REF!</v>
      </c>
      <c r="G130" s="83" t="e">
        <f>VLOOKUP(B130,CTV!$A$3:$I$1048576,9,0)</f>
        <v>#REF!</v>
      </c>
      <c r="H130" s="83" t="e">
        <f>VLOOKUP(B130,CTV!$A$3:$J$1048576,10,0)</f>
        <v>#REF!</v>
      </c>
      <c r="I130" s="102" t="e">
        <f>PS!#REF!</f>
        <v>#REF!</v>
      </c>
      <c r="J130" s="83" t="e">
        <f>PS!#REF!</f>
        <v>#REF!</v>
      </c>
      <c r="K130" s="103" t="e">
        <f>PS!#REF!</f>
        <v>#REF!</v>
      </c>
      <c r="L130" s="83" t="e">
        <f t="shared" si="96"/>
        <v>#REF!</v>
      </c>
      <c r="M130" s="120" t="e">
        <f>PS!#REF!</f>
        <v>#REF!</v>
      </c>
      <c r="N130" s="83" t="e">
        <f>PS!#REF!</f>
        <v>#REF!</v>
      </c>
      <c r="O130" s="104" t="e">
        <f>PS!#REF!</f>
        <v>#REF!</v>
      </c>
      <c r="P130" s="104" t="e">
        <f t="shared" si="97"/>
        <v>#REF!</v>
      </c>
      <c r="Q130" s="104">
        <v>0</v>
      </c>
      <c r="R130" s="170" t="e">
        <f t="shared" si="59"/>
        <v>#REF!</v>
      </c>
      <c r="S130" s="130" t="e">
        <f>VLOOKUP(B130,CTV!$A$3:$K$1048576,11,0)</f>
        <v>#REF!</v>
      </c>
      <c r="T130" s="105" t="e">
        <f>IF(VLOOKUP(B130,CTV!$A$3:$E$1048576,5,0)-R130+S130&lt;0,0,VLOOKUP(B130,CTV!$A$3:$E$1048576,5,0)-R130+S130)</f>
        <v>#REF!</v>
      </c>
      <c r="U130" s="105" t="e">
        <f>IF(VLOOKUP(B130,CTV!$A$3:$F$1048576,6,0)-R130+S130&lt;0,0,VLOOKUP(B130,CTV!$A$3:$F$1048576,6,0)-R130+S130)</f>
        <v>#REF!</v>
      </c>
      <c r="V130" s="70" t="e">
        <f t="shared" si="60"/>
        <v>#REF!</v>
      </c>
      <c r="W130" s="70" t="str">
        <f>IFERROR(IF(AND($H130=1,WORKDAY.INTL($I130,NETWORKDAYS.INTL($I130,EDATE(V130,$E131)-1,1,[1]holiday!$A$2:$A$101),1,[1]holiday!$A$2:$A$101)=$K130),"",IF(AND(IFERROR(IF(IF($K130&lt;EDATE(V130,$E130),$K130,EDATE(V130,$E130))=V130,"",IF($K130&lt;EDATE(V130,$E130),$K130,EDATE(V130,$E130))),"")=$K130,$H130=1),"",IFERROR(IF(IF($K130&lt;EDATE(V130,$E130),$K130,EDATE(V130,$E130))=V130,"",IF($K130&lt;EDATE(V130,$E130),$K130,EDATE(V130,$E130))),""))),"")</f>
        <v/>
      </c>
      <c r="X130" s="70" t="str">
        <f>IFERROR(IF(AND($H130=1,WORKDAY.INTL($I130,NETWORKDAYS.INTL($I130,EDATE(W130,$E131)-1,1,[1]holiday!$A$2:$A$101),1,[1]holiday!$A$2:$A$101)=$K130),"",IF(AND(IFERROR(IF(IF($K130&lt;EDATE(W130,$E130),$K130,EDATE(W130,$E130))=W130,"",IF($K130&lt;EDATE(W130,$E130),$K130,EDATE(W130,$E130))),"")=$K130,$H130=1),"",IFERROR(IF(IF($K130&lt;EDATE(W130,$E130),$K130,EDATE(W130,$E130))=W130,"",IF($K130&lt;EDATE(W130,$E130),$K130,EDATE(W130,$E130))),""))),"")</f>
        <v/>
      </c>
      <c r="Y130" s="70" t="str">
        <f>IFERROR(IF(AND($H130=1,WORKDAY.INTL($I130,NETWORKDAYS.INTL($I130,EDATE(X130,$E131)-1,1,[1]holiday!$A$2:$A$101),1,[1]holiday!$A$2:$A$101)=$K130),"",IF(AND(IFERROR(IF(IF($K130&lt;EDATE(X130,$E130),$K130,EDATE(X130,$E130))=X130,"",IF($K130&lt;EDATE(X130,$E130),$K130,EDATE(X130,$E130))),"")=$K130,$H130=1),"",IFERROR(IF(IF($K130&lt;EDATE(X130,$E130),$K130,EDATE(X130,$E130))=X130,"",IF($K130&lt;EDATE(X130,$E130),$K130,EDATE(X130,$E130))),""))),"")</f>
        <v/>
      </c>
      <c r="Z130" s="70" t="str">
        <f>IFERROR(IF(AND($H130=1,WORKDAY.INTL($I130,NETWORKDAYS.INTL($I130,EDATE(Y130,$E131)-1,1,[1]holiday!$A$2:$A$101),1,[1]holiday!$A$2:$A$101)=$K130),"",IF(AND(IFERROR(IF(IF($K130&lt;EDATE(Y130,$E130),$K130,EDATE(Y130,$E130))=Y130,"",IF($K130&lt;EDATE(Y130,$E130),$K130,EDATE(Y130,$E130))),"")=$K130,$H130=1),"",IFERROR(IF(IF($K130&lt;EDATE(Y130,$E130),$K130,EDATE(Y130,$E130))=Y130,"",IF($K130&lt;EDATE(Y130,$E130),$K130,EDATE(Y130,$E130))),""))),"")</f>
        <v/>
      </c>
      <c r="AA130" s="70" t="str">
        <f>IFERROR(IF(AND($H130=1,WORKDAY.INTL($I130,NETWORKDAYS.INTL($I130,EDATE(Z130,$E131)-1,1,[1]holiday!$A$2:$A$101),1,[1]holiday!$A$2:$A$101)=$K130),"",IF(AND(IFERROR(IF(IF($K130&lt;EDATE(Z130,$E130),$K130,EDATE(Z130,$E130))=Z130,"",IF($K130&lt;EDATE(Z130,$E130),$K130,EDATE(Z130,$E130))),"")=$K130,$H130=1),"",IFERROR(IF(IF($K130&lt;EDATE(Z130,$E130),$K130,EDATE(Z130,$E130))=Z130,"",IF($K130&lt;EDATE(Z130,$E130),$K130,EDATE(Z130,$E130))),""))),"")</f>
        <v/>
      </c>
      <c r="AB130" s="70" t="str">
        <f>IFERROR(IF(AND($H130=1,WORKDAY.INTL($I130,NETWORKDAYS.INTL($I130,EDATE(AA130,$E131)-1,1,[1]holiday!$A$2:$A$101),1,[1]holiday!$A$2:$A$101)=$K130),"",IF(AND(IFERROR(IF(IF($K130&lt;EDATE(AA130,$E130),$K130,EDATE(AA130,$E130))=AA130,"",IF($K130&lt;EDATE(AA130,$E130),$K130,EDATE(AA130,$E130))),"")=$K130,$H130=1),"",IFERROR(IF(IF($K130&lt;EDATE(AA130,$E130),$K130,EDATE(AA130,$E130))=AA130,"",IF($K130&lt;EDATE(AA130,$E130),$K130,EDATE(AA130,$E130))),""))),"")</f>
        <v/>
      </c>
      <c r="AC130" s="70" t="str">
        <f>IFERROR(IF(AND($H130=1,WORKDAY.INTL($I130,NETWORKDAYS.INTL($I130,EDATE(AB130,$E131)-1,1,[1]holiday!$A$2:$A$101),1,[1]holiday!$A$2:$A$101)=$K130),"",IF(AND(IFERROR(IF(IF($K130&lt;EDATE(AB130,$E130),$K130,EDATE(AB130,$E130))=AB130,"",IF($K130&lt;EDATE(AB130,$E130),$K130,EDATE(AB130,$E130))),"")=$K130,$H130=1),"",IFERROR(IF(IF($K130&lt;EDATE(AB130,$E130),$K130,EDATE(AB130,$E130))=AB130,"",IF($K130&lt;EDATE(AB130,$E130),$K130,EDATE(AB130,$E130))),""))),"")</f>
        <v/>
      </c>
      <c r="AD130" s="70" t="str">
        <f>IFERROR(IF(AND($H130=1,WORKDAY.INTL($I130,NETWORKDAYS.INTL($I130,EDATE(AC130,$E131)-1,1,[1]holiday!$A$2:$A$101),1,[1]holiday!$A$2:$A$101)=$K130),"",IF(AND(IFERROR(IF(IF($K130&lt;EDATE(AC130,$E130),$K130,EDATE(AC130,$E130))=AC130,"",IF($K130&lt;EDATE(AC130,$E130),$K130,EDATE(AC130,$E130))),"")=$K130,$H130=1),"",IFERROR(IF(IF($K130&lt;EDATE(AC130,$E130),$K130,EDATE(AC130,$E130))=AC130,"",IF($K130&lt;EDATE(AC130,$E130),$K130,EDATE(AC130,$E130))),""))),"")</f>
        <v/>
      </c>
      <c r="AE130" s="70" t="str">
        <f>IFERROR(IF(AND($H130=1,WORKDAY.INTL($I130,NETWORKDAYS.INTL($I130,EDATE(AD130,$E131)-1,1,[1]holiday!$A$2:$A$101),1,[1]holiday!$A$2:$A$101)=$K130),"",IF(AND(IFERROR(IF(IF($K130&lt;EDATE(AD130,$E130),$K130,EDATE(AD130,$E130))=AD130,"",IF($K130&lt;EDATE(AD130,$E130),$K130,EDATE(AD130,$E130))),"")=$K130,$H130=1),"",IFERROR(IF(IF($K130&lt;EDATE(AD130,$E130),$K130,EDATE(AD130,$E130))=AD130,"",IF($K130&lt;EDATE(AD130,$E130),$K130,EDATE(AD130,$E130))),""))),"")</f>
        <v/>
      </c>
      <c r="AF130" s="70" t="str">
        <f>IFERROR(IF(AND($H130=1,WORKDAY.INTL($I130,NETWORKDAYS.INTL($I130,EDATE(AE130,$E131)-1,1,[1]holiday!$A$2:$A$101),1,[1]holiday!$A$2:$A$101)=$K130),"",IF(AND(IFERROR(IF(IF($K130&lt;EDATE(AE130,$E130),$K130,EDATE(AE130,$E130))=AE130,"",IF($K130&lt;EDATE(AE130,$E130),$K130,EDATE(AE130,$E130))),"")=$K130,$H130=1),"",IFERROR(IF(IF($K130&lt;EDATE(AE130,$E130),$K130,EDATE(AE130,$E130))=AE130,"",IF($K130&lt;EDATE(AE130,$E130),$K130,EDATE(AE130,$E130))),""))),"")</f>
        <v/>
      </c>
      <c r="AG130" s="70" t="str">
        <f>IFERROR(IF(AND($H130=1,WORKDAY.INTL($I130,NETWORKDAYS.INTL($I130,EDATE(AF130,$E131)-1,1,[1]holiday!$A$2:$A$101),1,[1]holiday!$A$2:$A$101)=$K130),"",IF(AND(IFERROR(IF(IF($K130&lt;EDATE(AF130,$E130),$K130,EDATE(AF130,$E130))=AF130,"",IF($K130&lt;EDATE(AF130,$E130),$K130,EDATE(AF130,$E130))),"")=$K130,$H130=1),"",IFERROR(IF(IF($K130&lt;EDATE(AF130,$E130),$K130,EDATE(AF130,$E130))=AF130,"",IF($K130&lt;EDATE(AF130,$E130),$K130,EDATE(AF130,$E130))),""))),"")</f>
        <v/>
      </c>
      <c r="AH130" s="70" t="str">
        <f>IFERROR(IF(AND($H130=1,WORKDAY.INTL($I130,NETWORKDAYS.INTL($I130,EDATE(AG130,$E131)-1,1,[1]holiday!$A$2:$A$101),1,[1]holiday!$A$2:$A$101)=$K130),"",IF(AND(IFERROR(IF(IF($K130&lt;EDATE(AG130,$E130),$K130,EDATE(AG130,$E130))=AG130,"",IF($K130&lt;EDATE(AG130,$E130),$K130,EDATE(AG130,$E130))),"")=$K130,$H130=1),"",IFERROR(IF(IF($K130&lt;EDATE(AG130,$E130),$K130,EDATE(AG130,$E130))=AG130,"",IF($K130&lt;EDATE(AG130,$E130),$K130,EDATE(AG130,$E130))),""))),"")</f>
        <v/>
      </c>
      <c r="AI130" s="70"/>
      <c r="AJ130" s="25" t="e">
        <f t="shared" si="82"/>
        <v>#REF!</v>
      </c>
      <c r="AK130" s="25" t="e">
        <f t="shared" si="83"/>
        <v>#REF!</v>
      </c>
      <c r="AL130" s="25" t="e">
        <f t="shared" si="84"/>
        <v>#REF!</v>
      </c>
      <c r="AM130" s="25" t="e">
        <f t="shared" si="85"/>
        <v>#REF!</v>
      </c>
      <c r="AN130" s="25" t="e">
        <f t="shared" si="86"/>
        <v>#REF!</v>
      </c>
      <c r="AO130" s="25" t="e">
        <f t="shared" si="87"/>
        <v>#REF!</v>
      </c>
      <c r="AP130" s="25" t="e">
        <f t="shared" si="88"/>
        <v>#REF!</v>
      </c>
      <c r="AQ130" s="25" t="e">
        <f t="shared" si="89"/>
        <v>#REF!</v>
      </c>
      <c r="AR130" s="25" t="e">
        <f t="shared" si="90"/>
        <v>#REF!</v>
      </c>
      <c r="AS130" s="25" t="e">
        <f t="shared" si="91"/>
        <v>#REF!</v>
      </c>
      <c r="AT130" s="25" t="e">
        <f t="shared" si="92"/>
        <v>#REF!</v>
      </c>
      <c r="AU130" s="25" t="e">
        <f t="shared" si="93"/>
        <v>#REF!</v>
      </c>
      <c r="AV130" s="25" t="e">
        <f t="shared" si="94"/>
        <v>#REF!</v>
      </c>
      <c r="AW130" s="106" t="e">
        <f t="shared" si="61"/>
        <v>#REF!</v>
      </c>
      <c r="AX130" s="107" t="e">
        <f t="shared" ca="1" si="62"/>
        <v>#REF!</v>
      </c>
      <c r="AY130" s="107" t="e">
        <f t="shared" ca="1" si="63"/>
        <v>#REF!</v>
      </c>
      <c r="AZ130" s="108" t="e">
        <f t="shared" ca="1" si="64"/>
        <v>#REF!</v>
      </c>
      <c r="BA130" s="25">
        <f t="shared" ref="BA130:BA193" ca="1" si="98">SUMIF($BF130:$BP130,1,$AJ130:$AV130)</f>
        <v>0</v>
      </c>
      <c r="BB130" s="25" t="e">
        <f t="shared" si="95"/>
        <v>#REF!</v>
      </c>
      <c r="BC130" s="25" t="e">
        <f t="shared" ca="1" si="65"/>
        <v>#REF!</v>
      </c>
      <c r="BD130" s="83" t="e">
        <f>PS!#REF!</f>
        <v>#REF!</v>
      </c>
      <c r="BE130" s="78" t="str">
        <f t="shared" ca="1" si="66"/>
        <v>Lần 0</v>
      </c>
      <c r="BF130" s="109" t="e">
        <f t="shared" ca="1" si="67"/>
        <v>#REF!</v>
      </c>
      <c r="BG130" s="109" t="e">
        <f t="shared" ca="1" si="68"/>
        <v>#REF!</v>
      </c>
      <c r="BH130" s="109" t="e">
        <f t="shared" ca="1" si="69"/>
        <v>#REF!</v>
      </c>
      <c r="BI130" s="109" t="e">
        <f t="shared" ca="1" si="70"/>
        <v>#REF!</v>
      </c>
      <c r="BJ130" s="109" t="e">
        <f t="shared" ca="1" si="71"/>
        <v>#REF!</v>
      </c>
      <c r="BK130" s="109" t="e">
        <f t="shared" ca="1" si="72"/>
        <v>#REF!</v>
      </c>
      <c r="BL130" s="109" t="e">
        <f t="shared" ca="1" si="73"/>
        <v>#REF!</v>
      </c>
      <c r="BM130" s="109" t="e">
        <f t="shared" ca="1" si="74"/>
        <v>#REF!</v>
      </c>
      <c r="BN130" s="109" t="e">
        <f t="shared" ca="1" si="75"/>
        <v>#REF!</v>
      </c>
      <c r="BO130" s="109" t="e">
        <f t="shared" ca="1" si="76"/>
        <v>#REF!</v>
      </c>
      <c r="BP130" s="109" t="e">
        <f t="shared" ca="1" si="77"/>
        <v>#REF!</v>
      </c>
      <c r="BQ130" s="109" t="e">
        <f t="shared" ca="1" si="78"/>
        <v>#REF!</v>
      </c>
      <c r="BR130" s="109" t="e">
        <f t="shared" ca="1" si="79"/>
        <v>#REF!</v>
      </c>
    </row>
    <row r="131" spans="1:70" ht="12.75" x14ac:dyDescent="0.2">
      <c r="A131" s="82" t="e">
        <f>PS!#REF!</f>
        <v>#REF!</v>
      </c>
      <c r="B131" s="83" t="e">
        <f>PS!#REF!</f>
        <v>#REF!</v>
      </c>
      <c r="C131" s="83" t="e">
        <f>PS!#REF!</f>
        <v>#REF!</v>
      </c>
      <c r="D131" s="83" t="e">
        <f>VLOOKUP(B131,CTV!$A$3:$D$1048576,4,0)</f>
        <v>#REF!</v>
      </c>
      <c r="E131" s="83" t="e">
        <f>VLOOKUP(B131,CTV!$A$3:$G$1048576,7,0)</f>
        <v>#REF!</v>
      </c>
      <c r="F131" s="83" t="e">
        <f>IF(ISNA(VLOOKUP(D131,CTV!$A$3:$H$1048576,8,0)),"",VLOOKUP(D131,CTV!$A$3:$H$1048576,8,0))</f>
        <v>#REF!</v>
      </c>
      <c r="G131" s="83" t="e">
        <f>VLOOKUP(B131,CTV!$A$3:$I$1048576,9,0)</f>
        <v>#REF!</v>
      </c>
      <c r="H131" s="83" t="e">
        <f>VLOOKUP(B131,CTV!$A$3:$J$1048576,10,0)</f>
        <v>#REF!</v>
      </c>
      <c r="I131" s="102" t="e">
        <f>PS!#REF!</f>
        <v>#REF!</v>
      </c>
      <c r="J131" s="83" t="e">
        <f>PS!#REF!</f>
        <v>#REF!</v>
      </c>
      <c r="K131" s="103" t="e">
        <f>PS!#REF!</f>
        <v>#REF!</v>
      </c>
      <c r="L131" s="83" t="e">
        <f t="shared" ref="L131:L194" si="99">K131-I131</f>
        <v>#REF!</v>
      </c>
      <c r="M131" s="120" t="e">
        <f>PS!#REF!</f>
        <v>#REF!</v>
      </c>
      <c r="N131" s="83" t="e">
        <f>PS!#REF!</f>
        <v>#REF!</v>
      </c>
      <c r="O131" s="104" t="e">
        <f>PS!#REF!</f>
        <v>#REF!</v>
      </c>
      <c r="P131" s="104" t="e">
        <f t="shared" ref="P131:P194" si="100">O131-Q131</f>
        <v>#REF!</v>
      </c>
      <c r="Q131" s="104">
        <v>0</v>
      </c>
      <c r="R131" s="170" t="e">
        <f t="shared" ref="R131:R194" si="101">M131-N131</f>
        <v>#REF!</v>
      </c>
      <c r="S131" s="130" t="e">
        <f>VLOOKUP(B131,CTV!$A$3:$K$1048576,11,0)</f>
        <v>#REF!</v>
      </c>
      <c r="T131" s="105" t="e">
        <f>IF(VLOOKUP(B131,CTV!$A$3:$E$1048576,5,0)-R131+S131&lt;0,0,VLOOKUP(B131,CTV!$A$3:$E$1048576,5,0)-R131+S131)</f>
        <v>#REF!</v>
      </c>
      <c r="U131" s="105" t="e">
        <f>IF(VLOOKUP(B131,CTV!$A$3:$F$1048576,6,0)-R131+S131&lt;0,0,VLOOKUP(B131,CTV!$A$3:$F$1048576,6,0)-R131+S131)</f>
        <v>#REF!</v>
      </c>
      <c r="V131" s="70" t="e">
        <f t="shared" ref="V131:V194" si="102">IF($H131=1,I131,IF(AND(DAY(I131)&lt;F131,F131&lt;&gt;""),DATEVALUE(F131&amp;"/"&amp;MONTH(I131)&amp;"/"&amp;YEAR(I131)),IF(AND(DAY(I131)&gt;F131,F131&lt;&gt;""),EDATE(F131&amp;"/"&amp;MONTH(I131)&amp;"/"&amp;YEAR(I131),1),IF($K131&gt;EDATE(I131,$E131),EDATE(I131,$E131),$K131))))</f>
        <v>#REF!</v>
      </c>
      <c r="W131" s="70" t="str">
        <f>IFERROR(IF(AND($H131=1,WORKDAY.INTL($I131,NETWORKDAYS.INTL($I131,EDATE(V131,$E132)-1,1,[1]holiday!$A$2:$A$101),1,[1]holiday!$A$2:$A$101)=$K131),"",IF(AND(IFERROR(IF(IF($K131&lt;EDATE(V131,$E131),$K131,EDATE(V131,$E131))=V131,"",IF($K131&lt;EDATE(V131,$E131),$K131,EDATE(V131,$E131))),"")=$K131,$H131=1),"",IFERROR(IF(IF($K131&lt;EDATE(V131,$E131),$K131,EDATE(V131,$E131))=V131,"",IF($K131&lt;EDATE(V131,$E131),$K131,EDATE(V131,$E131))),""))),"")</f>
        <v/>
      </c>
      <c r="X131" s="70" t="str">
        <f>IFERROR(IF(AND($H131=1,WORKDAY.INTL($I131,NETWORKDAYS.INTL($I131,EDATE(W131,$E132)-1,1,[1]holiday!$A$2:$A$101),1,[1]holiday!$A$2:$A$101)=$K131),"",IF(AND(IFERROR(IF(IF($K131&lt;EDATE(W131,$E131),$K131,EDATE(W131,$E131))=W131,"",IF($K131&lt;EDATE(W131,$E131),$K131,EDATE(W131,$E131))),"")=$K131,$H131=1),"",IFERROR(IF(IF($K131&lt;EDATE(W131,$E131),$K131,EDATE(W131,$E131))=W131,"",IF($K131&lt;EDATE(W131,$E131),$K131,EDATE(W131,$E131))),""))),"")</f>
        <v/>
      </c>
      <c r="Y131" s="70" t="str">
        <f>IFERROR(IF(AND($H131=1,WORKDAY.INTL($I131,NETWORKDAYS.INTL($I131,EDATE(X131,$E132)-1,1,[1]holiday!$A$2:$A$101),1,[1]holiday!$A$2:$A$101)=$K131),"",IF(AND(IFERROR(IF(IF($K131&lt;EDATE(X131,$E131),$K131,EDATE(X131,$E131))=X131,"",IF($K131&lt;EDATE(X131,$E131),$K131,EDATE(X131,$E131))),"")=$K131,$H131=1),"",IFERROR(IF(IF($K131&lt;EDATE(X131,$E131),$K131,EDATE(X131,$E131))=X131,"",IF($K131&lt;EDATE(X131,$E131),$K131,EDATE(X131,$E131))),""))),"")</f>
        <v/>
      </c>
      <c r="Z131" s="70" t="str">
        <f>IFERROR(IF(AND($H131=1,WORKDAY.INTL($I131,NETWORKDAYS.INTL($I131,EDATE(Y131,$E132)-1,1,[1]holiday!$A$2:$A$101),1,[1]holiday!$A$2:$A$101)=$K131),"",IF(AND(IFERROR(IF(IF($K131&lt;EDATE(Y131,$E131),$K131,EDATE(Y131,$E131))=Y131,"",IF($K131&lt;EDATE(Y131,$E131),$K131,EDATE(Y131,$E131))),"")=$K131,$H131=1),"",IFERROR(IF(IF($K131&lt;EDATE(Y131,$E131),$K131,EDATE(Y131,$E131))=Y131,"",IF($K131&lt;EDATE(Y131,$E131),$K131,EDATE(Y131,$E131))),""))),"")</f>
        <v/>
      </c>
      <c r="AA131" s="70" t="str">
        <f>IFERROR(IF(AND($H131=1,WORKDAY.INTL($I131,NETWORKDAYS.INTL($I131,EDATE(Z131,$E132)-1,1,[1]holiday!$A$2:$A$101),1,[1]holiday!$A$2:$A$101)=$K131),"",IF(AND(IFERROR(IF(IF($K131&lt;EDATE(Z131,$E131),$K131,EDATE(Z131,$E131))=Z131,"",IF($K131&lt;EDATE(Z131,$E131),$K131,EDATE(Z131,$E131))),"")=$K131,$H131=1),"",IFERROR(IF(IF($K131&lt;EDATE(Z131,$E131),$K131,EDATE(Z131,$E131))=Z131,"",IF($K131&lt;EDATE(Z131,$E131),$K131,EDATE(Z131,$E131))),""))),"")</f>
        <v/>
      </c>
      <c r="AB131" s="70" t="str">
        <f>IFERROR(IF(AND($H131=1,WORKDAY.INTL($I131,NETWORKDAYS.INTL($I131,EDATE(AA131,$E132)-1,1,[1]holiday!$A$2:$A$101),1,[1]holiday!$A$2:$A$101)=$K131),"",IF(AND(IFERROR(IF(IF($K131&lt;EDATE(AA131,$E131),$K131,EDATE(AA131,$E131))=AA131,"",IF($K131&lt;EDATE(AA131,$E131),$K131,EDATE(AA131,$E131))),"")=$K131,$H131=1),"",IFERROR(IF(IF($K131&lt;EDATE(AA131,$E131),$K131,EDATE(AA131,$E131))=AA131,"",IF($K131&lt;EDATE(AA131,$E131),$K131,EDATE(AA131,$E131))),""))),"")</f>
        <v/>
      </c>
      <c r="AC131" s="70" t="str">
        <f>IFERROR(IF(AND($H131=1,WORKDAY.INTL($I131,NETWORKDAYS.INTL($I131,EDATE(AB131,$E132)-1,1,[1]holiday!$A$2:$A$101),1,[1]holiday!$A$2:$A$101)=$K131),"",IF(AND(IFERROR(IF(IF($K131&lt;EDATE(AB131,$E131),$K131,EDATE(AB131,$E131))=AB131,"",IF($K131&lt;EDATE(AB131,$E131),$K131,EDATE(AB131,$E131))),"")=$K131,$H131=1),"",IFERROR(IF(IF($K131&lt;EDATE(AB131,$E131),$K131,EDATE(AB131,$E131))=AB131,"",IF($K131&lt;EDATE(AB131,$E131),$K131,EDATE(AB131,$E131))),""))),"")</f>
        <v/>
      </c>
      <c r="AD131" s="70" t="str">
        <f>IFERROR(IF(AND($H131=1,WORKDAY.INTL($I131,NETWORKDAYS.INTL($I131,EDATE(AC131,$E132)-1,1,[1]holiday!$A$2:$A$101),1,[1]holiday!$A$2:$A$101)=$K131),"",IF(AND(IFERROR(IF(IF($K131&lt;EDATE(AC131,$E131),$K131,EDATE(AC131,$E131))=AC131,"",IF($K131&lt;EDATE(AC131,$E131),$K131,EDATE(AC131,$E131))),"")=$K131,$H131=1),"",IFERROR(IF(IF($K131&lt;EDATE(AC131,$E131),$K131,EDATE(AC131,$E131))=AC131,"",IF($K131&lt;EDATE(AC131,$E131),$K131,EDATE(AC131,$E131))),""))),"")</f>
        <v/>
      </c>
      <c r="AE131" s="70" t="str">
        <f>IFERROR(IF(AND($H131=1,WORKDAY.INTL($I131,NETWORKDAYS.INTL($I131,EDATE(AD131,$E132)-1,1,[1]holiday!$A$2:$A$101),1,[1]holiday!$A$2:$A$101)=$K131),"",IF(AND(IFERROR(IF(IF($K131&lt;EDATE(AD131,$E131),$K131,EDATE(AD131,$E131))=AD131,"",IF($K131&lt;EDATE(AD131,$E131),$K131,EDATE(AD131,$E131))),"")=$K131,$H131=1),"",IFERROR(IF(IF($K131&lt;EDATE(AD131,$E131),$K131,EDATE(AD131,$E131))=AD131,"",IF($K131&lt;EDATE(AD131,$E131),$K131,EDATE(AD131,$E131))),""))),"")</f>
        <v/>
      </c>
      <c r="AF131" s="70" t="str">
        <f>IFERROR(IF(AND($H131=1,WORKDAY.INTL($I131,NETWORKDAYS.INTL($I131,EDATE(AE131,$E132)-1,1,[1]holiday!$A$2:$A$101),1,[1]holiday!$A$2:$A$101)=$K131),"",IF(AND(IFERROR(IF(IF($K131&lt;EDATE(AE131,$E131),$K131,EDATE(AE131,$E131))=AE131,"",IF($K131&lt;EDATE(AE131,$E131),$K131,EDATE(AE131,$E131))),"")=$K131,$H131=1),"",IFERROR(IF(IF($K131&lt;EDATE(AE131,$E131),$K131,EDATE(AE131,$E131))=AE131,"",IF($K131&lt;EDATE(AE131,$E131),$K131,EDATE(AE131,$E131))),""))),"")</f>
        <v/>
      </c>
      <c r="AG131" s="70" t="str">
        <f>IFERROR(IF(AND($H131=1,WORKDAY.INTL($I131,NETWORKDAYS.INTL($I131,EDATE(AF131,$E132)-1,1,[1]holiday!$A$2:$A$101),1,[1]holiday!$A$2:$A$101)=$K131),"",IF(AND(IFERROR(IF(IF($K131&lt;EDATE(AF131,$E131),$K131,EDATE(AF131,$E131))=AF131,"",IF($K131&lt;EDATE(AF131,$E131),$K131,EDATE(AF131,$E131))),"")=$K131,$H131=1),"",IFERROR(IF(IF($K131&lt;EDATE(AF131,$E131),$K131,EDATE(AF131,$E131))=AF131,"",IF($K131&lt;EDATE(AF131,$E131),$K131,EDATE(AF131,$E131))),""))),"")</f>
        <v/>
      </c>
      <c r="AH131" s="70" t="str">
        <f>IFERROR(IF(AND($H131=1,WORKDAY.INTL($I131,NETWORKDAYS.INTL($I131,EDATE(AG131,$E132)-1,1,[1]holiday!$A$2:$A$101),1,[1]holiday!$A$2:$A$101)=$K131),"",IF(AND(IFERROR(IF(IF($K131&lt;EDATE(AG131,$E131),$K131,EDATE(AG131,$E131))=AG131,"",IF($K131&lt;EDATE(AG131,$E131),$K131,EDATE(AG131,$E131))),"")=$K131,$H131=1),"",IFERROR(IF(IF($K131&lt;EDATE(AG131,$E131),$K131,EDATE(AG131,$E131))=AG131,"",IF($K131&lt;EDATE(AG131,$E131),$K131,EDATE(AG131,$E131))),""))),"")</f>
        <v/>
      </c>
      <c r="AI131" s="70"/>
      <c r="AJ131" s="25" t="e">
        <f t="shared" si="82"/>
        <v>#REF!</v>
      </c>
      <c r="AK131" s="25" t="e">
        <f t="shared" si="83"/>
        <v>#REF!</v>
      </c>
      <c r="AL131" s="25" t="e">
        <f t="shared" si="84"/>
        <v>#REF!</v>
      </c>
      <c r="AM131" s="25" t="e">
        <f t="shared" si="85"/>
        <v>#REF!</v>
      </c>
      <c r="AN131" s="25" t="e">
        <f t="shared" si="86"/>
        <v>#REF!</v>
      </c>
      <c r="AO131" s="25" t="e">
        <f t="shared" si="87"/>
        <v>#REF!</v>
      </c>
      <c r="AP131" s="25" t="e">
        <f t="shared" si="88"/>
        <v>#REF!</v>
      </c>
      <c r="AQ131" s="25" t="e">
        <f t="shared" si="89"/>
        <v>#REF!</v>
      </c>
      <c r="AR131" s="25" t="e">
        <f t="shared" si="90"/>
        <v>#REF!</v>
      </c>
      <c r="AS131" s="25" t="e">
        <f t="shared" si="91"/>
        <v>#REF!</v>
      </c>
      <c r="AT131" s="25" t="e">
        <f t="shared" si="92"/>
        <v>#REF!</v>
      </c>
      <c r="AU131" s="25" t="e">
        <f t="shared" si="93"/>
        <v>#REF!</v>
      </c>
      <c r="AV131" s="25" t="e">
        <f t="shared" si="94"/>
        <v>#REF!</v>
      </c>
      <c r="AW131" s="106" t="e">
        <f t="shared" ref="AW131:AW194" si="103">K131</f>
        <v>#REF!</v>
      </c>
      <c r="AX131" s="107" t="e">
        <f t="shared" ref="AX131:AX194" ca="1" si="104">EDATE(AY131,-1)+1</f>
        <v>#REF!</v>
      </c>
      <c r="AY131" s="107" t="e">
        <f t="shared" ref="AY131:AY194" ca="1" si="105">DATEVALUE(G131&amp;"/"&amp;MONTH(TODAY())&amp;"/"&amp;YEAR(TODAY()))</f>
        <v>#REF!</v>
      </c>
      <c r="AZ131" s="108" t="e">
        <f t="shared" ref="AZ131:AZ194" ca="1" si="106">IF(BC131&lt;&gt;0,0,IF(AW131&lt;K131,BB131-BA131,SUMIF($BF131:$BR131,2,$AJ131:$AV131)))</f>
        <v>#REF!</v>
      </c>
      <c r="BA131" s="25">
        <f t="shared" ca="1" si="98"/>
        <v>0</v>
      </c>
      <c r="BB131" s="25" t="e">
        <f t="shared" si="95"/>
        <v>#REF!</v>
      </c>
      <c r="BC131" s="25" t="e">
        <f t="shared" ref="BC131:BC194" ca="1" si="107">IF(AND(AW131&gt;=AX131,AW131&lt;=AY131),IF(BA131-BB131&lt;0,0,BB131-BA131),0)</f>
        <v>#REF!</v>
      </c>
      <c r="BD131" s="83" t="e">
        <f>PS!#REF!</f>
        <v>#REF!</v>
      </c>
      <c r="BE131" s="78" t="str">
        <f t="shared" ref="BE131:BE194" ca="1" si="108">"Lần "&amp;SUMIF($BF131:$BR131,2,$BF$1:$BR$1)</f>
        <v>Lần 0</v>
      </c>
      <c r="BF131" s="109" t="e">
        <f t="shared" ref="BF131:BF194" ca="1" si="109">IF(V131&lt;$AX131,1,IF(V131&lt;=$AY131,2,""))</f>
        <v>#REF!</v>
      </c>
      <c r="BG131" s="109" t="e">
        <f t="shared" ref="BG131:BG194" ca="1" si="110">IF(W131&lt;$AX131,1,IF(W131&lt;=$AY131,2,""))</f>
        <v>#REF!</v>
      </c>
      <c r="BH131" s="109" t="e">
        <f t="shared" ref="BH131:BH194" ca="1" si="111">IF(X131&lt;$AX131,1,IF(X131&lt;=$AY131,2,""))</f>
        <v>#REF!</v>
      </c>
      <c r="BI131" s="109" t="e">
        <f t="shared" ref="BI131:BI194" ca="1" si="112">IF(Y131&lt;$AX131,1,IF(Y131&lt;=$AY131,2,""))</f>
        <v>#REF!</v>
      </c>
      <c r="BJ131" s="109" t="e">
        <f t="shared" ref="BJ131:BJ194" ca="1" si="113">IF(Z131&lt;$AX131,1,IF(Z131&lt;=$AY131,2,""))</f>
        <v>#REF!</v>
      </c>
      <c r="BK131" s="109" t="e">
        <f t="shared" ref="BK131:BK194" ca="1" si="114">IF(AA131&lt;$AX131,1,IF(AA131&lt;=$AY131,2,""))</f>
        <v>#REF!</v>
      </c>
      <c r="BL131" s="109" t="e">
        <f t="shared" ref="BL131:BL194" ca="1" si="115">IF(AB131&lt;$AX131,1,IF(AB131&lt;=$AY131,2,""))</f>
        <v>#REF!</v>
      </c>
      <c r="BM131" s="109" t="e">
        <f t="shared" ref="BM131:BM194" ca="1" si="116">IF(AC131&lt;$AX131,1,IF(AC131&lt;=$AY131,2,""))</f>
        <v>#REF!</v>
      </c>
      <c r="BN131" s="109" t="e">
        <f t="shared" ref="BN131:BN194" ca="1" si="117">IF(AD131&lt;$AX131,1,IF(AD131&lt;=$AY131,2,""))</f>
        <v>#REF!</v>
      </c>
      <c r="BO131" s="109" t="e">
        <f t="shared" ref="BO131:BO194" ca="1" si="118">IF(AE131&lt;$AX131,1,IF(AE131&lt;=$AY131,2,""))</f>
        <v>#REF!</v>
      </c>
      <c r="BP131" s="109" t="e">
        <f t="shared" ref="BP131:BP194" ca="1" si="119">IF(AF131&lt;$AX131,1,IF(AF131&lt;=$AY131,2,""))</f>
        <v>#REF!</v>
      </c>
      <c r="BQ131" s="109" t="e">
        <f t="shared" ref="BQ131:BQ194" ca="1" si="120">IF(AG131&lt;$AX131,1,IF(AG131&lt;=$AY131,2,""))</f>
        <v>#REF!</v>
      </c>
      <c r="BR131" s="109" t="e">
        <f t="shared" ref="BR131:BR194" ca="1" si="121">IF(AH131&lt;$AX131,1,IF(AH131&lt;=$AY131,2,""))</f>
        <v>#REF!</v>
      </c>
    </row>
    <row r="132" spans="1:70" ht="19.5" customHeight="1" x14ac:dyDescent="0.2">
      <c r="A132" s="82" t="e">
        <f>PS!#REF!</f>
        <v>#REF!</v>
      </c>
      <c r="B132" s="83" t="e">
        <f>PS!#REF!</f>
        <v>#REF!</v>
      </c>
      <c r="C132" s="83" t="e">
        <f>PS!#REF!</f>
        <v>#REF!</v>
      </c>
      <c r="D132" s="83" t="e">
        <f>VLOOKUP(B132,CTV!$A$3:$D$1048576,4,0)</f>
        <v>#REF!</v>
      </c>
      <c r="E132" s="83" t="e">
        <f>VLOOKUP(B132,CTV!$A$3:$G$1048576,7,0)</f>
        <v>#REF!</v>
      </c>
      <c r="F132" s="83" t="e">
        <f>IF(ISNA(VLOOKUP(D132,CTV!$A$3:$H$1048576,8,0)),"",VLOOKUP(D132,CTV!$A$3:$H$1048576,8,0))</f>
        <v>#REF!</v>
      </c>
      <c r="G132" s="83" t="e">
        <f>VLOOKUP(B132,CTV!$A$3:$I$1048576,9,0)</f>
        <v>#REF!</v>
      </c>
      <c r="H132" s="83" t="e">
        <f>VLOOKUP(B132,CTV!$A$3:$J$1048576,10,0)</f>
        <v>#REF!</v>
      </c>
      <c r="I132" s="102" t="e">
        <f>PS!#REF!</f>
        <v>#REF!</v>
      </c>
      <c r="J132" s="83" t="e">
        <f>PS!#REF!</f>
        <v>#REF!</v>
      </c>
      <c r="K132" s="103" t="e">
        <f>PS!#REF!</f>
        <v>#REF!</v>
      </c>
      <c r="L132" s="83" t="e">
        <f t="shared" si="99"/>
        <v>#REF!</v>
      </c>
      <c r="M132" s="120" t="e">
        <f>PS!#REF!</f>
        <v>#REF!</v>
      </c>
      <c r="N132" s="83" t="e">
        <f>PS!#REF!</f>
        <v>#REF!</v>
      </c>
      <c r="O132" s="104" t="e">
        <f>PS!#REF!</f>
        <v>#REF!</v>
      </c>
      <c r="P132" s="104" t="e">
        <f t="shared" si="100"/>
        <v>#REF!</v>
      </c>
      <c r="Q132" s="104">
        <v>0</v>
      </c>
      <c r="R132" s="170" t="e">
        <f t="shared" si="101"/>
        <v>#REF!</v>
      </c>
      <c r="S132" s="130" t="e">
        <f>VLOOKUP(B132,CTV!$A$3:$K$1048576,11,0)</f>
        <v>#REF!</v>
      </c>
      <c r="T132" s="105" t="e">
        <f>IF(VLOOKUP(B132,CTV!$A$3:$E$1048576,5,0)-R132+S132&lt;0,0,VLOOKUP(B132,CTV!$A$3:$E$1048576,5,0)-R132+S132)</f>
        <v>#REF!</v>
      </c>
      <c r="U132" s="105" t="e">
        <f>IF(VLOOKUP(B132,CTV!$A$3:$F$1048576,6,0)-R132+S132&lt;0,0,VLOOKUP(B132,CTV!$A$3:$F$1048576,6,0)-R132+S132)</f>
        <v>#REF!</v>
      </c>
      <c r="V132" s="70" t="e">
        <f t="shared" si="102"/>
        <v>#REF!</v>
      </c>
      <c r="W132" s="70" t="str">
        <f>IFERROR(IF(AND($H132=1,WORKDAY.INTL($I132,NETWORKDAYS.INTL($I132,EDATE(V132,$E133)-1,1,[1]holiday!$A$2:$A$101),1,[1]holiday!$A$2:$A$101)=$K132),"",IF(AND(IFERROR(IF(IF($K132&lt;EDATE(V132,$E132),$K132,EDATE(V132,$E132))=V132,"",IF($K132&lt;EDATE(V132,$E132),$K132,EDATE(V132,$E132))),"")=$K132,$H132=1),"",IFERROR(IF(IF($K132&lt;EDATE(V132,$E132),$K132,EDATE(V132,$E132))=V132,"",IF($K132&lt;EDATE(V132,$E132),$K132,EDATE(V132,$E132))),""))),"")</f>
        <v/>
      </c>
      <c r="X132" s="70" t="str">
        <f>IFERROR(IF(AND($H132=1,WORKDAY.INTL($I132,NETWORKDAYS.INTL($I132,EDATE(W132,$E133)-1,1,[1]holiday!$A$2:$A$101),1,[1]holiday!$A$2:$A$101)=$K132),"",IF(AND(IFERROR(IF(IF($K132&lt;EDATE(W132,$E132),$K132,EDATE(W132,$E132))=W132,"",IF($K132&lt;EDATE(W132,$E132),$K132,EDATE(W132,$E132))),"")=$K132,$H132=1),"",IFERROR(IF(IF($K132&lt;EDATE(W132,$E132),$K132,EDATE(W132,$E132))=W132,"",IF($K132&lt;EDATE(W132,$E132),$K132,EDATE(W132,$E132))),""))),"")</f>
        <v/>
      </c>
      <c r="Y132" s="70" t="str">
        <f>IFERROR(IF(AND($H132=1,WORKDAY.INTL($I132,NETWORKDAYS.INTL($I132,EDATE(X132,$E133)-1,1,[1]holiday!$A$2:$A$101),1,[1]holiday!$A$2:$A$101)=$K132),"",IF(AND(IFERROR(IF(IF($K132&lt;EDATE(X132,$E132),$K132,EDATE(X132,$E132))=X132,"",IF($K132&lt;EDATE(X132,$E132),$K132,EDATE(X132,$E132))),"")=$K132,$H132=1),"",IFERROR(IF(IF($K132&lt;EDATE(X132,$E132),$K132,EDATE(X132,$E132))=X132,"",IF($K132&lt;EDATE(X132,$E132),$K132,EDATE(X132,$E132))),""))),"")</f>
        <v/>
      </c>
      <c r="Z132" s="70" t="str">
        <f>IFERROR(IF(AND($H132=1,WORKDAY.INTL($I132,NETWORKDAYS.INTL($I132,EDATE(Y132,$E133)-1,1,[1]holiday!$A$2:$A$101),1,[1]holiday!$A$2:$A$101)=$K132),"",IF(AND(IFERROR(IF(IF($K132&lt;EDATE(Y132,$E132),$K132,EDATE(Y132,$E132))=Y132,"",IF($K132&lt;EDATE(Y132,$E132),$K132,EDATE(Y132,$E132))),"")=$K132,$H132=1),"",IFERROR(IF(IF($K132&lt;EDATE(Y132,$E132),$K132,EDATE(Y132,$E132))=Y132,"",IF($K132&lt;EDATE(Y132,$E132),$K132,EDATE(Y132,$E132))),""))),"")</f>
        <v/>
      </c>
      <c r="AA132" s="70" t="str">
        <f>IFERROR(IF(AND($H132=1,WORKDAY.INTL($I132,NETWORKDAYS.INTL($I132,EDATE(Z132,$E133)-1,1,[1]holiday!$A$2:$A$101),1,[1]holiday!$A$2:$A$101)=$K132),"",IF(AND(IFERROR(IF(IF($K132&lt;EDATE(Z132,$E132),$K132,EDATE(Z132,$E132))=Z132,"",IF($K132&lt;EDATE(Z132,$E132),$K132,EDATE(Z132,$E132))),"")=$K132,$H132=1),"",IFERROR(IF(IF($K132&lt;EDATE(Z132,$E132),$K132,EDATE(Z132,$E132))=Z132,"",IF($K132&lt;EDATE(Z132,$E132),$K132,EDATE(Z132,$E132))),""))),"")</f>
        <v/>
      </c>
      <c r="AB132" s="70" t="str">
        <f>IFERROR(IF(AND($H132=1,WORKDAY.INTL($I132,NETWORKDAYS.INTL($I132,EDATE(AA132,$E133)-1,1,[1]holiday!$A$2:$A$101),1,[1]holiday!$A$2:$A$101)=$K132),"",IF(AND(IFERROR(IF(IF($K132&lt;EDATE(AA132,$E132),$K132,EDATE(AA132,$E132))=AA132,"",IF($K132&lt;EDATE(AA132,$E132),$K132,EDATE(AA132,$E132))),"")=$K132,$H132=1),"",IFERROR(IF(IF($K132&lt;EDATE(AA132,$E132),$K132,EDATE(AA132,$E132))=AA132,"",IF($K132&lt;EDATE(AA132,$E132),$K132,EDATE(AA132,$E132))),""))),"")</f>
        <v/>
      </c>
      <c r="AC132" s="70" t="str">
        <f>IFERROR(IF(AND($H132=1,WORKDAY.INTL($I132,NETWORKDAYS.INTL($I132,EDATE(AB132,$E133)-1,1,[1]holiday!$A$2:$A$101),1,[1]holiday!$A$2:$A$101)=$K132),"",IF(AND(IFERROR(IF(IF($K132&lt;EDATE(AB132,$E132),$K132,EDATE(AB132,$E132))=AB132,"",IF($K132&lt;EDATE(AB132,$E132),$K132,EDATE(AB132,$E132))),"")=$K132,$H132=1),"",IFERROR(IF(IF($K132&lt;EDATE(AB132,$E132),$K132,EDATE(AB132,$E132))=AB132,"",IF($K132&lt;EDATE(AB132,$E132),$K132,EDATE(AB132,$E132))),""))),"")</f>
        <v/>
      </c>
      <c r="AD132" s="70" t="str">
        <f>IFERROR(IF(AND($H132=1,WORKDAY.INTL($I132,NETWORKDAYS.INTL($I132,EDATE(AC132,$E133)-1,1,[1]holiday!$A$2:$A$101),1,[1]holiday!$A$2:$A$101)=$K132),"",IF(AND(IFERROR(IF(IF($K132&lt;EDATE(AC132,$E132),$K132,EDATE(AC132,$E132))=AC132,"",IF($K132&lt;EDATE(AC132,$E132),$K132,EDATE(AC132,$E132))),"")=$K132,$H132=1),"",IFERROR(IF(IF($K132&lt;EDATE(AC132,$E132),$K132,EDATE(AC132,$E132))=AC132,"",IF($K132&lt;EDATE(AC132,$E132),$K132,EDATE(AC132,$E132))),""))),"")</f>
        <v/>
      </c>
      <c r="AE132" s="70" t="str">
        <f>IFERROR(IF(AND($H132=1,WORKDAY.INTL($I132,NETWORKDAYS.INTL($I132,EDATE(AD132,$E133)-1,1,[1]holiday!$A$2:$A$101),1,[1]holiday!$A$2:$A$101)=$K132),"",IF(AND(IFERROR(IF(IF($K132&lt;EDATE(AD132,$E132),$K132,EDATE(AD132,$E132))=AD132,"",IF($K132&lt;EDATE(AD132,$E132),$K132,EDATE(AD132,$E132))),"")=$K132,$H132=1),"",IFERROR(IF(IF($K132&lt;EDATE(AD132,$E132),$K132,EDATE(AD132,$E132))=AD132,"",IF($K132&lt;EDATE(AD132,$E132),$K132,EDATE(AD132,$E132))),""))),"")</f>
        <v/>
      </c>
      <c r="AF132" s="70" t="str">
        <f>IFERROR(IF(AND($H132=1,WORKDAY.INTL($I132,NETWORKDAYS.INTL($I132,EDATE(AE132,$E133)-1,1,[1]holiday!$A$2:$A$101),1,[1]holiday!$A$2:$A$101)=$K132),"",IF(AND(IFERROR(IF(IF($K132&lt;EDATE(AE132,$E132),$K132,EDATE(AE132,$E132))=AE132,"",IF($K132&lt;EDATE(AE132,$E132),$K132,EDATE(AE132,$E132))),"")=$K132,$H132=1),"",IFERROR(IF(IF($K132&lt;EDATE(AE132,$E132),$K132,EDATE(AE132,$E132))=AE132,"",IF($K132&lt;EDATE(AE132,$E132),$K132,EDATE(AE132,$E132))),""))),"")</f>
        <v/>
      </c>
      <c r="AG132" s="70" t="str">
        <f>IFERROR(IF(AND($H132=1,WORKDAY.INTL($I132,NETWORKDAYS.INTL($I132,EDATE(AF132,$E133)-1,1,[1]holiday!$A$2:$A$101),1,[1]holiday!$A$2:$A$101)=$K132),"",IF(AND(IFERROR(IF(IF($K132&lt;EDATE(AF132,$E132),$K132,EDATE(AF132,$E132))=AF132,"",IF($K132&lt;EDATE(AF132,$E132),$K132,EDATE(AF132,$E132))),"")=$K132,$H132=1),"",IFERROR(IF(IF($K132&lt;EDATE(AF132,$E132),$K132,EDATE(AF132,$E132))=AF132,"",IF($K132&lt;EDATE(AF132,$E132),$K132,EDATE(AF132,$E132))),""))),"")</f>
        <v/>
      </c>
      <c r="AH132" s="70" t="str">
        <f>IFERROR(IF(AND($H132=1,WORKDAY.INTL($I132,NETWORKDAYS.INTL($I132,EDATE(AG132,$E133)-1,1,[1]holiday!$A$2:$A$101),1,[1]holiday!$A$2:$A$101)=$K132),"",IF(AND(IFERROR(IF(IF($K132&lt;EDATE(AG132,$E132),$K132,EDATE(AG132,$E132))=AG132,"",IF($K132&lt;EDATE(AG132,$E132),$K132,EDATE(AG132,$E132))),"")=$K132,$H132=1),"",IFERROR(IF(IF($K132&lt;EDATE(AG132,$E132),$K132,EDATE(AG132,$E132))=AG132,"",IF($K132&lt;EDATE(AG132,$E132),$K132,EDATE(AG132,$E132))),""))),"")</f>
        <v/>
      </c>
      <c r="AI132" s="70"/>
      <c r="AJ132" s="25" t="e">
        <f t="shared" si="82"/>
        <v>#REF!</v>
      </c>
      <c r="AK132" s="25" t="e">
        <f t="shared" si="83"/>
        <v>#REF!</v>
      </c>
      <c r="AL132" s="25" t="e">
        <f t="shared" si="84"/>
        <v>#REF!</v>
      </c>
      <c r="AM132" s="25" t="e">
        <f t="shared" si="85"/>
        <v>#REF!</v>
      </c>
      <c r="AN132" s="25" t="e">
        <f t="shared" si="86"/>
        <v>#REF!</v>
      </c>
      <c r="AO132" s="25" t="e">
        <f t="shared" si="87"/>
        <v>#REF!</v>
      </c>
      <c r="AP132" s="25" t="e">
        <f t="shared" si="88"/>
        <v>#REF!</v>
      </c>
      <c r="AQ132" s="25" t="e">
        <f t="shared" si="89"/>
        <v>#REF!</v>
      </c>
      <c r="AR132" s="25" t="e">
        <f t="shared" si="90"/>
        <v>#REF!</v>
      </c>
      <c r="AS132" s="25" t="e">
        <f t="shared" si="91"/>
        <v>#REF!</v>
      </c>
      <c r="AT132" s="25" t="e">
        <f t="shared" si="92"/>
        <v>#REF!</v>
      </c>
      <c r="AU132" s="25" t="e">
        <f t="shared" si="93"/>
        <v>#REF!</v>
      </c>
      <c r="AV132" s="25" t="e">
        <f t="shared" si="94"/>
        <v>#REF!</v>
      </c>
      <c r="AW132" s="106" t="e">
        <f t="shared" si="103"/>
        <v>#REF!</v>
      </c>
      <c r="AX132" s="107" t="e">
        <f t="shared" ca="1" si="104"/>
        <v>#REF!</v>
      </c>
      <c r="AY132" s="107" t="e">
        <f t="shared" ca="1" si="105"/>
        <v>#REF!</v>
      </c>
      <c r="AZ132" s="108" t="e">
        <f t="shared" ca="1" si="106"/>
        <v>#REF!</v>
      </c>
      <c r="BA132" s="25">
        <f t="shared" ca="1" si="98"/>
        <v>0</v>
      </c>
      <c r="BB132" s="25" t="e">
        <f t="shared" si="95"/>
        <v>#REF!</v>
      </c>
      <c r="BC132" s="25" t="e">
        <f t="shared" ca="1" si="107"/>
        <v>#REF!</v>
      </c>
      <c r="BD132" s="83" t="e">
        <f>PS!#REF!</f>
        <v>#REF!</v>
      </c>
      <c r="BE132" s="78" t="str">
        <f t="shared" ca="1" si="108"/>
        <v>Lần 0</v>
      </c>
      <c r="BF132" s="109" t="e">
        <f t="shared" ca="1" si="109"/>
        <v>#REF!</v>
      </c>
      <c r="BG132" s="109" t="e">
        <f t="shared" ca="1" si="110"/>
        <v>#REF!</v>
      </c>
      <c r="BH132" s="109" t="e">
        <f t="shared" ca="1" si="111"/>
        <v>#REF!</v>
      </c>
      <c r="BI132" s="109" t="e">
        <f t="shared" ca="1" si="112"/>
        <v>#REF!</v>
      </c>
      <c r="BJ132" s="109" t="e">
        <f t="shared" ca="1" si="113"/>
        <v>#REF!</v>
      </c>
      <c r="BK132" s="109" t="e">
        <f t="shared" ca="1" si="114"/>
        <v>#REF!</v>
      </c>
      <c r="BL132" s="109" t="e">
        <f t="shared" ca="1" si="115"/>
        <v>#REF!</v>
      </c>
      <c r="BM132" s="109" t="e">
        <f t="shared" ca="1" si="116"/>
        <v>#REF!</v>
      </c>
      <c r="BN132" s="109" t="e">
        <f t="shared" ca="1" si="117"/>
        <v>#REF!</v>
      </c>
      <c r="BO132" s="109" t="e">
        <f t="shared" ca="1" si="118"/>
        <v>#REF!</v>
      </c>
      <c r="BP132" s="109" t="e">
        <f t="shared" ca="1" si="119"/>
        <v>#REF!</v>
      </c>
      <c r="BQ132" s="109" t="e">
        <f t="shared" ca="1" si="120"/>
        <v>#REF!</v>
      </c>
      <c r="BR132" s="109" t="e">
        <f t="shared" ca="1" si="121"/>
        <v>#REF!</v>
      </c>
    </row>
    <row r="133" spans="1:70" ht="12.75" x14ac:dyDescent="0.2">
      <c r="A133" s="82" t="e">
        <f>PS!#REF!</f>
        <v>#REF!</v>
      </c>
      <c r="B133" s="83" t="e">
        <f>PS!#REF!</f>
        <v>#REF!</v>
      </c>
      <c r="C133" s="83" t="e">
        <f>PS!#REF!</f>
        <v>#REF!</v>
      </c>
      <c r="D133" s="83" t="e">
        <f>VLOOKUP(B133,CTV!$A$3:$D$1048576,4,0)</f>
        <v>#REF!</v>
      </c>
      <c r="E133" s="83" t="e">
        <f>VLOOKUP(B133,CTV!$A$3:$G$1048576,7,0)</f>
        <v>#REF!</v>
      </c>
      <c r="F133" s="83" t="e">
        <f>IF(ISNA(VLOOKUP(D133,CTV!$A$3:$H$1048576,8,0)),"",VLOOKUP(D133,CTV!$A$3:$H$1048576,8,0))</f>
        <v>#REF!</v>
      </c>
      <c r="G133" s="83" t="e">
        <f>VLOOKUP(B133,CTV!$A$3:$I$1048576,9,0)</f>
        <v>#REF!</v>
      </c>
      <c r="H133" s="83" t="e">
        <f>VLOOKUP(B133,CTV!$A$3:$J$1048576,10,0)</f>
        <v>#REF!</v>
      </c>
      <c r="I133" s="102" t="e">
        <f>PS!#REF!</f>
        <v>#REF!</v>
      </c>
      <c r="J133" s="83" t="e">
        <f>PS!#REF!</f>
        <v>#REF!</v>
      </c>
      <c r="K133" s="103" t="e">
        <f>PS!#REF!</f>
        <v>#REF!</v>
      </c>
      <c r="L133" s="83" t="e">
        <f t="shared" si="99"/>
        <v>#REF!</v>
      </c>
      <c r="M133" s="120" t="e">
        <f>PS!#REF!</f>
        <v>#REF!</v>
      </c>
      <c r="N133" s="83" t="e">
        <f>PS!#REF!</f>
        <v>#REF!</v>
      </c>
      <c r="O133" s="104" t="e">
        <f>PS!#REF!</f>
        <v>#REF!</v>
      </c>
      <c r="P133" s="104" t="e">
        <f t="shared" si="100"/>
        <v>#REF!</v>
      </c>
      <c r="Q133" s="104">
        <v>0</v>
      </c>
      <c r="R133" s="170" t="e">
        <f t="shared" si="101"/>
        <v>#REF!</v>
      </c>
      <c r="S133" s="130" t="e">
        <f>VLOOKUP(B133,CTV!$A$3:$K$1048576,11,0)</f>
        <v>#REF!</v>
      </c>
      <c r="T133" s="105" t="e">
        <f>IF(VLOOKUP(B133,CTV!$A$3:$E$1048576,5,0)-R133+S133&lt;0,0,VLOOKUP(B133,CTV!$A$3:$E$1048576,5,0)-R133+S133)</f>
        <v>#REF!</v>
      </c>
      <c r="U133" s="105" t="e">
        <f>IF(VLOOKUP(B133,CTV!$A$3:$F$1048576,6,0)-R133+S133&lt;0,0,VLOOKUP(B133,CTV!$A$3:$F$1048576,6,0)-R133+S133)</f>
        <v>#REF!</v>
      </c>
      <c r="V133" s="70" t="e">
        <f t="shared" si="102"/>
        <v>#REF!</v>
      </c>
      <c r="W133" s="70" t="str">
        <f>IFERROR(IF(AND($H133=1,WORKDAY.INTL($I133,NETWORKDAYS.INTL($I133,EDATE(V133,$E134)-1,1,[1]holiday!$A$2:$A$101),1,[1]holiday!$A$2:$A$101)=$K133),"",IF(AND(IFERROR(IF(IF($K133&lt;EDATE(V133,$E133),$K133,EDATE(V133,$E133))=V133,"",IF($K133&lt;EDATE(V133,$E133),$K133,EDATE(V133,$E133))),"")=$K133,$H133=1),"",IFERROR(IF(IF($K133&lt;EDATE(V133,$E133),$K133,EDATE(V133,$E133))=V133,"",IF($K133&lt;EDATE(V133,$E133),$K133,EDATE(V133,$E133))),""))),"")</f>
        <v/>
      </c>
      <c r="X133" s="70" t="str">
        <f>IFERROR(IF(AND($H133=1,WORKDAY.INTL($I133,NETWORKDAYS.INTL($I133,EDATE(W133,$E134)-1,1,[1]holiday!$A$2:$A$101),1,[1]holiday!$A$2:$A$101)=$K133),"",IF(AND(IFERROR(IF(IF($K133&lt;EDATE(W133,$E133),$K133,EDATE(W133,$E133))=W133,"",IF($K133&lt;EDATE(W133,$E133),$K133,EDATE(W133,$E133))),"")=$K133,$H133=1),"",IFERROR(IF(IF($K133&lt;EDATE(W133,$E133),$K133,EDATE(W133,$E133))=W133,"",IF($K133&lt;EDATE(W133,$E133),$K133,EDATE(W133,$E133))),""))),"")</f>
        <v/>
      </c>
      <c r="Y133" s="70" t="str">
        <f>IFERROR(IF(AND($H133=1,WORKDAY.INTL($I133,NETWORKDAYS.INTL($I133,EDATE(X133,$E134)-1,1,[1]holiday!$A$2:$A$101),1,[1]holiday!$A$2:$A$101)=$K133),"",IF(AND(IFERROR(IF(IF($K133&lt;EDATE(X133,$E133),$K133,EDATE(X133,$E133))=X133,"",IF($K133&lt;EDATE(X133,$E133),$K133,EDATE(X133,$E133))),"")=$K133,$H133=1),"",IFERROR(IF(IF($K133&lt;EDATE(X133,$E133),$K133,EDATE(X133,$E133))=X133,"",IF($K133&lt;EDATE(X133,$E133),$K133,EDATE(X133,$E133))),""))),"")</f>
        <v/>
      </c>
      <c r="Z133" s="70" t="str">
        <f>IFERROR(IF(AND($H133=1,WORKDAY.INTL($I133,NETWORKDAYS.INTL($I133,EDATE(Y133,$E134)-1,1,[1]holiday!$A$2:$A$101),1,[1]holiday!$A$2:$A$101)=$K133),"",IF(AND(IFERROR(IF(IF($K133&lt;EDATE(Y133,$E133),$K133,EDATE(Y133,$E133))=Y133,"",IF($K133&lt;EDATE(Y133,$E133),$K133,EDATE(Y133,$E133))),"")=$K133,$H133=1),"",IFERROR(IF(IF($K133&lt;EDATE(Y133,$E133),$K133,EDATE(Y133,$E133))=Y133,"",IF($K133&lt;EDATE(Y133,$E133),$K133,EDATE(Y133,$E133))),""))),"")</f>
        <v/>
      </c>
      <c r="AA133" s="70" t="str">
        <f>IFERROR(IF(AND($H133=1,WORKDAY.INTL($I133,NETWORKDAYS.INTL($I133,EDATE(Z133,$E134)-1,1,[1]holiday!$A$2:$A$101),1,[1]holiday!$A$2:$A$101)=$K133),"",IF(AND(IFERROR(IF(IF($K133&lt;EDATE(Z133,$E133),$K133,EDATE(Z133,$E133))=Z133,"",IF($K133&lt;EDATE(Z133,$E133),$K133,EDATE(Z133,$E133))),"")=$K133,$H133=1),"",IFERROR(IF(IF($K133&lt;EDATE(Z133,$E133),$K133,EDATE(Z133,$E133))=Z133,"",IF($K133&lt;EDATE(Z133,$E133),$K133,EDATE(Z133,$E133))),""))),"")</f>
        <v/>
      </c>
      <c r="AB133" s="70" t="str">
        <f>IFERROR(IF(AND($H133=1,WORKDAY.INTL($I133,NETWORKDAYS.INTL($I133,EDATE(AA133,$E134)-1,1,[1]holiday!$A$2:$A$101),1,[1]holiday!$A$2:$A$101)=$K133),"",IF(AND(IFERROR(IF(IF($K133&lt;EDATE(AA133,$E133),$K133,EDATE(AA133,$E133))=AA133,"",IF($K133&lt;EDATE(AA133,$E133),$K133,EDATE(AA133,$E133))),"")=$K133,$H133=1),"",IFERROR(IF(IF($K133&lt;EDATE(AA133,$E133),$K133,EDATE(AA133,$E133))=AA133,"",IF($K133&lt;EDATE(AA133,$E133),$K133,EDATE(AA133,$E133))),""))),"")</f>
        <v/>
      </c>
      <c r="AC133" s="70" t="str">
        <f>IFERROR(IF(AND($H133=1,WORKDAY.INTL($I133,NETWORKDAYS.INTL($I133,EDATE(AB133,$E134)-1,1,[1]holiday!$A$2:$A$101),1,[1]holiday!$A$2:$A$101)=$K133),"",IF(AND(IFERROR(IF(IF($K133&lt;EDATE(AB133,$E133),$K133,EDATE(AB133,$E133))=AB133,"",IF($K133&lt;EDATE(AB133,$E133),$K133,EDATE(AB133,$E133))),"")=$K133,$H133=1),"",IFERROR(IF(IF($K133&lt;EDATE(AB133,$E133),$K133,EDATE(AB133,$E133))=AB133,"",IF($K133&lt;EDATE(AB133,$E133),$K133,EDATE(AB133,$E133))),""))),"")</f>
        <v/>
      </c>
      <c r="AD133" s="70" t="str">
        <f>IFERROR(IF(AND($H133=1,WORKDAY.INTL($I133,NETWORKDAYS.INTL($I133,EDATE(AC133,$E134)-1,1,[1]holiday!$A$2:$A$101),1,[1]holiday!$A$2:$A$101)=$K133),"",IF(AND(IFERROR(IF(IF($K133&lt;EDATE(AC133,$E133),$K133,EDATE(AC133,$E133))=AC133,"",IF($K133&lt;EDATE(AC133,$E133),$K133,EDATE(AC133,$E133))),"")=$K133,$H133=1),"",IFERROR(IF(IF($K133&lt;EDATE(AC133,$E133),$K133,EDATE(AC133,$E133))=AC133,"",IF($K133&lt;EDATE(AC133,$E133),$K133,EDATE(AC133,$E133))),""))),"")</f>
        <v/>
      </c>
      <c r="AE133" s="70" t="str">
        <f>IFERROR(IF(AND($H133=1,WORKDAY.INTL($I133,NETWORKDAYS.INTL($I133,EDATE(AD133,$E134)-1,1,[1]holiday!$A$2:$A$101),1,[1]holiday!$A$2:$A$101)=$K133),"",IF(AND(IFERROR(IF(IF($K133&lt;EDATE(AD133,$E133),$K133,EDATE(AD133,$E133))=AD133,"",IF($K133&lt;EDATE(AD133,$E133),$K133,EDATE(AD133,$E133))),"")=$K133,$H133=1),"",IFERROR(IF(IF($K133&lt;EDATE(AD133,$E133),$K133,EDATE(AD133,$E133))=AD133,"",IF($K133&lt;EDATE(AD133,$E133),$K133,EDATE(AD133,$E133))),""))),"")</f>
        <v/>
      </c>
      <c r="AF133" s="70" t="str">
        <f>IFERROR(IF(AND($H133=1,WORKDAY.INTL($I133,NETWORKDAYS.INTL($I133,EDATE(AE133,$E134)-1,1,[1]holiday!$A$2:$A$101),1,[1]holiday!$A$2:$A$101)=$K133),"",IF(AND(IFERROR(IF(IF($K133&lt;EDATE(AE133,$E133),$K133,EDATE(AE133,$E133))=AE133,"",IF($K133&lt;EDATE(AE133,$E133),$K133,EDATE(AE133,$E133))),"")=$K133,$H133=1),"",IFERROR(IF(IF($K133&lt;EDATE(AE133,$E133),$K133,EDATE(AE133,$E133))=AE133,"",IF($K133&lt;EDATE(AE133,$E133),$K133,EDATE(AE133,$E133))),""))),"")</f>
        <v/>
      </c>
      <c r="AG133" s="70" t="str">
        <f>IFERROR(IF(AND($H133=1,WORKDAY.INTL($I133,NETWORKDAYS.INTL($I133,EDATE(AF133,$E134)-1,1,[1]holiday!$A$2:$A$101),1,[1]holiday!$A$2:$A$101)=$K133),"",IF(AND(IFERROR(IF(IF($K133&lt;EDATE(AF133,$E133),$K133,EDATE(AF133,$E133))=AF133,"",IF($K133&lt;EDATE(AF133,$E133),$K133,EDATE(AF133,$E133))),"")=$K133,$H133=1),"",IFERROR(IF(IF($K133&lt;EDATE(AF133,$E133),$K133,EDATE(AF133,$E133))=AF133,"",IF($K133&lt;EDATE(AF133,$E133),$K133,EDATE(AF133,$E133))),""))),"")</f>
        <v/>
      </c>
      <c r="AH133" s="70" t="str">
        <f>IFERROR(IF(AND($H133=1,WORKDAY.INTL($I133,NETWORKDAYS.INTL($I133,EDATE(AG133,$E134)-1,1,[1]holiday!$A$2:$A$101),1,[1]holiday!$A$2:$A$101)=$K133),"",IF(AND(IFERROR(IF(IF($K133&lt;EDATE(AG133,$E133),$K133,EDATE(AG133,$E133))=AG133,"",IF($K133&lt;EDATE(AG133,$E133),$K133,EDATE(AG133,$E133))),"")=$K133,$H133=1),"",IFERROR(IF(IF($K133&lt;EDATE(AG133,$E133),$K133,EDATE(AG133,$E133))=AG133,"",IF($K133&lt;EDATE(AG133,$E133),$K133,EDATE(AG133,$E133))),""))),"")</f>
        <v/>
      </c>
      <c r="AI133" s="70"/>
      <c r="AJ133" s="25" t="e">
        <f t="shared" si="82"/>
        <v>#REF!</v>
      </c>
      <c r="AK133" s="25" t="e">
        <f t="shared" si="83"/>
        <v>#REF!</v>
      </c>
      <c r="AL133" s="25" t="e">
        <f t="shared" si="84"/>
        <v>#REF!</v>
      </c>
      <c r="AM133" s="25" t="e">
        <f t="shared" si="85"/>
        <v>#REF!</v>
      </c>
      <c r="AN133" s="25" t="e">
        <f t="shared" si="86"/>
        <v>#REF!</v>
      </c>
      <c r="AO133" s="25" t="e">
        <f t="shared" si="87"/>
        <v>#REF!</v>
      </c>
      <c r="AP133" s="25" t="e">
        <f t="shared" si="88"/>
        <v>#REF!</v>
      </c>
      <c r="AQ133" s="25" t="e">
        <f t="shared" si="89"/>
        <v>#REF!</v>
      </c>
      <c r="AR133" s="25" t="e">
        <f t="shared" si="90"/>
        <v>#REF!</v>
      </c>
      <c r="AS133" s="25" t="e">
        <f t="shared" si="91"/>
        <v>#REF!</v>
      </c>
      <c r="AT133" s="25" t="e">
        <f t="shared" si="92"/>
        <v>#REF!</v>
      </c>
      <c r="AU133" s="25" t="e">
        <f t="shared" si="93"/>
        <v>#REF!</v>
      </c>
      <c r="AV133" s="25" t="e">
        <f t="shared" si="94"/>
        <v>#REF!</v>
      </c>
      <c r="AW133" s="106" t="e">
        <f t="shared" si="103"/>
        <v>#REF!</v>
      </c>
      <c r="AX133" s="107" t="e">
        <f t="shared" ca="1" si="104"/>
        <v>#REF!</v>
      </c>
      <c r="AY133" s="107" t="e">
        <f t="shared" ca="1" si="105"/>
        <v>#REF!</v>
      </c>
      <c r="AZ133" s="108" t="e">
        <f t="shared" ca="1" si="106"/>
        <v>#REF!</v>
      </c>
      <c r="BA133" s="25">
        <f t="shared" ca="1" si="98"/>
        <v>0</v>
      </c>
      <c r="BB133" s="25" t="e">
        <f t="shared" si="95"/>
        <v>#REF!</v>
      </c>
      <c r="BC133" s="25" t="e">
        <f t="shared" ca="1" si="107"/>
        <v>#REF!</v>
      </c>
      <c r="BD133" s="83" t="e">
        <f>PS!#REF!</f>
        <v>#REF!</v>
      </c>
      <c r="BE133" s="78" t="str">
        <f t="shared" ca="1" si="108"/>
        <v>Lần 0</v>
      </c>
      <c r="BF133" s="109" t="e">
        <f t="shared" ca="1" si="109"/>
        <v>#REF!</v>
      </c>
      <c r="BG133" s="109" t="e">
        <f t="shared" ca="1" si="110"/>
        <v>#REF!</v>
      </c>
      <c r="BH133" s="109" t="e">
        <f t="shared" ca="1" si="111"/>
        <v>#REF!</v>
      </c>
      <c r="BI133" s="109" t="e">
        <f t="shared" ca="1" si="112"/>
        <v>#REF!</v>
      </c>
      <c r="BJ133" s="109" t="e">
        <f t="shared" ca="1" si="113"/>
        <v>#REF!</v>
      </c>
      <c r="BK133" s="109" t="e">
        <f t="shared" ca="1" si="114"/>
        <v>#REF!</v>
      </c>
      <c r="BL133" s="109" t="e">
        <f t="shared" ca="1" si="115"/>
        <v>#REF!</v>
      </c>
      <c r="BM133" s="109" t="e">
        <f t="shared" ca="1" si="116"/>
        <v>#REF!</v>
      </c>
      <c r="BN133" s="109" t="e">
        <f t="shared" ca="1" si="117"/>
        <v>#REF!</v>
      </c>
      <c r="BO133" s="109" t="e">
        <f t="shared" ca="1" si="118"/>
        <v>#REF!</v>
      </c>
      <c r="BP133" s="109" t="e">
        <f t="shared" ca="1" si="119"/>
        <v>#REF!</v>
      </c>
      <c r="BQ133" s="109" t="e">
        <f t="shared" ca="1" si="120"/>
        <v>#REF!</v>
      </c>
      <c r="BR133" s="109" t="e">
        <f t="shared" ca="1" si="121"/>
        <v>#REF!</v>
      </c>
    </row>
    <row r="134" spans="1:70" ht="12.75" x14ac:dyDescent="0.2">
      <c r="A134" s="82" t="e">
        <f>PS!#REF!</f>
        <v>#REF!</v>
      </c>
      <c r="B134" s="83" t="e">
        <f>PS!#REF!</f>
        <v>#REF!</v>
      </c>
      <c r="C134" s="83" t="e">
        <f>PS!#REF!</f>
        <v>#REF!</v>
      </c>
      <c r="D134" s="83" t="e">
        <f>VLOOKUP(B134,CTV!$A$3:$D$1048576,4,0)</f>
        <v>#REF!</v>
      </c>
      <c r="E134" s="83" t="e">
        <f>VLOOKUP(B134,CTV!$A$3:$G$1048576,7,0)</f>
        <v>#REF!</v>
      </c>
      <c r="F134" s="83" t="e">
        <f>IF(ISNA(VLOOKUP(D134,CTV!$A$3:$H$1048576,8,0)),"",VLOOKUP(D134,CTV!$A$3:$H$1048576,8,0))</f>
        <v>#REF!</v>
      </c>
      <c r="G134" s="83" t="e">
        <f>VLOOKUP(B134,CTV!$A$3:$I$1048576,9,0)</f>
        <v>#REF!</v>
      </c>
      <c r="H134" s="83" t="e">
        <f>VLOOKUP(B134,CTV!$A$3:$J$1048576,10,0)</f>
        <v>#REF!</v>
      </c>
      <c r="I134" s="102" t="e">
        <f>PS!#REF!</f>
        <v>#REF!</v>
      </c>
      <c r="J134" s="83" t="e">
        <f>PS!#REF!</f>
        <v>#REF!</v>
      </c>
      <c r="K134" s="103" t="e">
        <f>PS!#REF!</f>
        <v>#REF!</v>
      </c>
      <c r="L134" s="83" t="e">
        <f t="shared" si="99"/>
        <v>#REF!</v>
      </c>
      <c r="M134" s="120" t="e">
        <f>PS!#REF!</f>
        <v>#REF!</v>
      </c>
      <c r="N134" s="83" t="e">
        <f>PS!#REF!</f>
        <v>#REF!</v>
      </c>
      <c r="O134" s="104" t="e">
        <f>PS!#REF!</f>
        <v>#REF!</v>
      </c>
      <c r="P134" s="104" t="e">
        <f t="shared" si="100"/>
        <v>#REF!</v>
      </c>
      <c r="Q134" s="104">
        <v>0</v>
      </c>
      <c r="R134" s="170" t="e">
        <f t="shared" si="101"/>
        <v>#REF!</v>
      </c>
      <c r="S134" s="130" t="e">
        <f>VLOOKUP(B134,CTV!$A$3:$K$1048576,11,0)</f>
        <v>#REF!</v>
      </c>
      <c r="T134" s="105" t="e">
        <f>IF(VLOOKUP(B134,CTV!$A$3:$E$1048576,5,0)-R134+S134&lt;0,0,VLOOKUP(B134,CTV!$A$3:$E$1048576,5,0)-R134+S134)</f>
        <v>#REF!</v>
      </c>
      <c r="U134" s="105" t="e">
        <f>IF(VLOOKUP(B134,CTV!$A$3:$F$1048576,6,0)-R134+S134&lt;0,0,VLOOKUP(B134,CTV!$A$3:$F$1048576,6,0)-R134+S134)</f>
        <v>#REF!</v>
      </c>
      <c r="V134" s="70" t="e">
        <f t="shared" si="102"/>
        <v>#REF!</v>
      </c>
      <c r="W134" s="70" t="str">
        <f>IFERROR(IF(AND($H134=1,WORKDAY.INTL($I134,NETWORKDAYS.INTL($I134,EDATE(V134,$E135)-1,1,[1]holiday!$A$2:$A$101),1,[1]holiday!$A$2:$A$101)=$K134),"",IF(AND(IFERROR(IF(IF($K134&lt;EDATE(V134,$E134),$K134,EDATE(V134,$E134))=V134,"",IF($K134&lt;EDATE(V134,$E134),$K134,EDATE(V134,$E134))),"")=$K134,$H134=1),"",IFERROR(IF(IF($K134&lt;EDATE(V134,$E134),$K134,EDATE(V134,$E134))=V134,"",IF($K134&lt;EDATE(V134,$E134),$K134,EDATE(V134,$E134))),""))),"")</f>
        <v/>
      </c>
      <c r="X134" s="70" t="str">
        <f>IFERROR(IF(AND($H134=1,WORKDAY.INTL($I134,NETWORKDAYS.INTL($I134,EDATE(W134,$E135)-1,1,[1]holiday!$A$2:$A$101),1,[1]holiday!$A$2:$A$101)=$K134),"",IF(AND(IFERROR(IF(IF($K134&lt;EDATE(W134,$E134),$K134,EDATE(W134,$E134))=W134,"",IF($K134&lt;EDATE(W134,$E134),$K134,EDATE(W134,$E134))),"")=$K134,$H134=1),"",IFERROR(IF(IF($K134&lt;EDATE(W134,$E134),$K134,EDATE(W134,$E134))=W134,"",IF($K134&lt;EDATE(W134,$E134),$K134,EDATE(W134,$E134))),""))),"")</f>
        <v/>
      </c>
      <c r="Y134" s="70" t="str">
        <f>IFERROR(IF(AND($H134=1,WORKDAY.INTL($I134,NETWORKDAYS.INTL($I134,EDATE(X134,$E135)-1,1,[1]holiday!$A$2:$A$101),1,[1]holiday!$A$2:$A$101)=$K134),"",IF(AND(IFERROR(IF(IF($K134&lt;EDATE(X134,$E134),$K134,EDATE(X134,$E134))=X134,"",IF($K134&lt;EDATE(X134,$E134),$K134,EDATE(X134,$E134))),"")=$K134,$H134=1),"",IFERROR(IF(IF($K134&lt;EDATE(X134,$E134),$K134,EDATE(X134,$E134))=X134,"",IF($K134&lt;EDATE(X134,$E134),$K134,EDATE(X134,$E134))),""))),"")</f>
        <v/>
      </c>
      <c r="Z134" s="70" t="str">
        <f>IFERROR(IF(AND($H134=1,WORKDAY.INTL($I134,NETWORKDAYS.INTL($I134,EDATE(Y134,$E135)-1,1,[1]holiday!$A$2:$A$101),1,[1]holiday!$A$2:$A$101)=$K134),"",IF(AND(IFERROR(IF(IF($K134&lt;EDATE(Y134,$E134),$K134,EDATE(Y134,$E134))=Y134,"",IF($K134&lt;EDATE(Y134,$E134),$K134,EDATE(Y134,$E134))),"")=$K134,$H134=1),"",IFERROR(IF(IF($K134&lt;EDATE(Y134,$E134),$K134,EDATE(Y134,$E134))=Y134,"",IF($K134&lt;EDATE(Y134,$E134),$K134,EDATE(Y134,$E134))),""))),"")</f>
        <v/>
      </c>
      <c r="AA134" s="70" t="str">
        <f>IFERROR(IF(AND($H134=1,WORKDAY.INTL($I134,NETWORKDAYS.INTL($I134,EDATE(Z134,$E135)-1,1,[1]holiday!$A$2:$A$101),1,[1]holiday!$A$2:$A$101)=$K134),"",IF(AND(IFERROR(IF(IF($K134&lt;EDATE(Z134,$E134),$K134,EDATE(Z134,$E134))=Z134,"",IF($K134&lt;EDATE(Z134,$E134),$K134,EDATE(Z134,$E134))),"")=$K134,$H134=1),"",IFERROR(IF(IF($K134&lt;EDATE(Z134,$E134),$K134,EDATE(Z134,$E134))=Z134,"",IF($K134&lt;EDATE(Z134,$E134),$K134,EDATE(Z134,$E134))),""))),"")</f>
        <v/>
      </c>
      <c r="AB134" s="70" t="str">
        <f>IFERROR(IF(AND($H134=1,WORKDAY.INTL($I134,NETWORKDAYS.INTL($I134,EDATE(AA134,$E135)-1,1,[1]holiday!$A$2:$A$101),1,[1]holiday!$A$2:$A$101)=$K134),"",IF(AND(IFERROR(IF(IF($K134&lt;EDATE(AA134,$E134),$K134,EDATE(AA134,$E134))=AA134,"",IF($K134&lt;EDATE(AA134,$E134),$K134,EDATE(AA134,$E134))),"")=$K134,$H134=1),"",IFERROR(IF(IF($K134&lt;EDATE(AA134,$E134),$K134,EDATE(AA134,$E134))=AA134,"",IF($K134&lt;EDATE(AA134,$E134),$K134,EDATE(AA134,$E134))),""))),"")</f>
        <v/>
      </c>
      <c r="AC134" s="70" t="str">
        <f>IFERROR(IF(AND($H134=1,WORKDAY.INTL($I134,NETWORKDAYS.INTL($I134,EDATE(AB134,$E135)-1,1,[1]holiday!$A$2:$A$101),1,[1]holiday!$A$2:$A$101)=$K134),"",IF(AND(IFERROR(IF(IF($K134&lt;EDATE(AB134,$E134),$K134,EDATE(AB134,$E134))=AB134,"",IF($K134&lt;EDATE(AB134,$E134),$K134,EDATE(AB134,$E134))),"")=$K134,$H134=1),"",IFERROR(IF(IF($K134&lt;EDATE(AB134,$E134),$K134,EDATE(AB134,$E134))=AB134,"",IF($K134&lt;EDATE(AB134,$E134),$K134,EDATE(AB134,$E134))),""))),"")</f>
        <v/>
      </c>
      <c r="AD134" s="70" t="str">
        <f>IFERROR(IF(AND($H134=1,WORKDAY.INTL($I134,NETWORKDAYS.INTL($I134,EDATE(AC134,$E135)-1,1,[1]holiday!$A$2:$A$101),1,[1]holiday!$A$2:$A$101)=$K134),"",IF(AND(IFERROR(IF(IF($K134&lt;EDATE(AC134,$E134),$K134,EDATE(AC134,$E134))=AC134,"",IF($K134&lt;EDATE(AC134,$E134),$K134,EDATE(AC134,$E134))),"")=$K134,$H134=1),"",IFERROR(IF(IF($K134&lt;EDATE(AC134,$E134),$K134,EDATE(AC134,$E134))=AC134,"",IF($K134&lt;EDATE(AC134,$E134),$K134,EDATE(AC134,$E134))),""))),"")</f>
        <v/>
      </c>
      <c r="AE134" s="70" t="str">
        <f>IFERROR(IF(AND($H134=1,WORKDAY.INTL($I134,NETWORKDAYS.INTL($I134,EDATE(AD134,$E135)-1,1,[1]holiday!$A$2:$A$101),1,[1]holiday!$A$2:$A$101)=$K134),"",IF(AND(IFERROR(IF(IF($K134&lt;EDATE(AD134,$E134),$K134,EDATE(AD134,$E134))=AD134,"",IF($K134&lt;EDATE(AD134,$E134),$K134,EDATE(AD134,$E134))),"")=$K134,$H134=1),"",IFERROR(IF(IF($K134&lt;EDATE(AD134,$E134),$K134,EDATE(AD134,$E134))=AD134,"",IF($K134&lt;EDATE(AD134,$E134),$K134,EDATE(AD134,$E134))),""))),"")</f>
        <v/>
      </c>
      <c r="AF134" s="70" t="str">
        <f>IFERROR(IF(AND($H134=1,WORKDAY.INTL($I134,NETWORKDAYS.INTL($I134,EDATE(AE134,$E135)-1,1,[1]holiday!$A$2:$A$101),1,[1]holiday!$A$2:$A$101)=$K134),"",IF(AND(IFERROR(IF(IF($K134&lt;EDATE(AE134,$E134),$K134,EDATE(AE134,$E134))=AE134,"",IF($K134&lt;EDATE(AE134,$E134),$K134,EDATE(AE134,$E134))),"")=$K134,$H134=1),"",IFERROR(IF(IF($K134&lt;EDATE(AE134,$E134),$K134,EDATE(AE134,$E134))=AE134,"",IF($K134&lt;EDATE(AE134,$E134),$K134,EDATE(AE134,$E134))),""))),"")</f>
        <v/>
      </c>
      <c r="AG134" s="70" t="str">
        <f>IFERROR(IF(AND($H134=1,WORKDAY.INTL($I134,NETWORKDAYS.INTL($I134,EDATE(AF134,$E135)-1,1,[1]holiday!$A$2:$A$101),1,[1]holiday!$A$2:$A$101)=$K134),"",IF(AND(IFERROR(IF(IF($K134&lt;EDATE(AF134,$E134),$K134,EDATE(AF134,$E134))=AF134,"",IF($K134&lt;EDATE(AF134,$E134),$K134,EDATE(AF134,$E134))),"")=$K134,$H134=1),"",IFERROR(IF(IF($K134&lt;EDATE(AF134,$E134),$K134,EDATE(AF134,$E134))=AF134,"",IF($K134&lt;EDATE(AF134,$E134),$K134,EDATE(AF134,$E134))),""))),"")</f>
        <v/>
      </c>
      <c r="AH134" s="70" t="str">
        <f>IFERROR(IF(AND($H134=1,WORKDAY.INTL($I134,NETWORKDAYS.INTL($I134,EDATE(AG134,$E135)-1,1,[1]holiday!$A$2:$A$101),1,[1]holiday!$A$2:$A$101)=$K134),"",IF(AND(IFERROR(IF(IF($K134&lt;EDATE(AG134,$E134),$K134,EDATE(AG134,$E134))=AG134,"",IF($K134&lt;EDATE(AG134,$E134),$K134,EDATE(AG134,$E134))),"")=$K134,$H134=1),"",IFERROR(IF(IF($K134&lt;EDATE(AG134,$E134),$K134,EDATE(AG134,$E134))=AG134,"",IF($K134&lt;EDATE(AG134,$E134),$K134,EDATE(AG134,$E134))),""))),"")</f>
        <v/>
      </c>
      <c r="AI134" s="70"/>
      <c r="AJ134" s="25" t="e">
        <f t="shared" si="82"/>
        <v>#REF!</v>
      </c>
      <c r="AK134" s="25" t="e">
        <f t="shared" si="83"/>
        <v>#REF!</v>
      </c>
      <c r="AL134" s="25" t="e">
        <f t="shared" si="84"/>
        <v>#REF!</v>
      </c>
      <c r="AM134" s="25" t="e">
        <f t="shared" si="85"/>
        <v>#REF!</v>
      </c>
      <c r="AN134" s="25" t="e">
        <f t="shared" si="86"/>
        <v>#REF!</v>
      </c>
      <c r="AO134" s="25" t="e">
        <f t="shared" si="87"/>
        <v>#REF!</v>
      </c>
      <c r="AP134" s="25" t="e">
        <f t="shared" si="88"/>
        <v>#REF!</v>
      </c>
      <c r="AQ134" s="25" t="e">
        <f t="shared" si="89"/>
        <v>#REF!</v>
      </c>
      <c r="AR134" s="25" t="e">
        <f t="shared" si="90"/>
        <v>#REF!</v>
      </c>
      <c r="AS134" s="25" t="e">
        <f t="shared" si="91"/>
        <v>#REF!</v>
      </c>
      <c r="AT134" s="25" t="e">
        <f t="shared" si="92"/>
        <v>#REF!</v>
      </c>
      <c r="AU134" s="25" t="e">
        <f t="shared" si="93"/>
        <v>#REF!</v>
      </c>
      <c r="AV134" s="25" t="e">
        <f t="shared" si="94"/>
        <v>#REF!</v>
      </c>
      <c r="AW134" s="106" t="e">
        <f t="shared" si="103"/>
        <v>#REF!</v>
      </c>
      <c r="AX134" s="107" t="e">
        <f t="shared" ca="1" si="104"/>
        <v>#REF!</v>
      </c>
      <c r="AY134" s="107" t="e">
        <f t="shared" ca="1" si="105"/>
        <v>#REF!</v>
      </c>
      <c r="AZ134" s="108" t="e">
        <f t="shared" ca="1" si="106"/>
        <v>#REF!</v>
      </c>
      <c r="BA134" s="25">
        <f t="shared" ca="1" si="98"/>
        <v>0</v>
      </c>
      <c r="BB134" s="25" t="e">
        <f t="shared" si="95"/>
        <v>#REF!</v>
      </c>
      <c r="BC134" s="25" t="e">
        <f t="shared" ca="1" si="107"/>
        <v>#REF!</v>
      </c>
      <c r="BD134" s="83" t="e">
        <f>PS!#REF!</f>
        <v>#REF!</v>
      </c>
      <c r="BE134" s="78" t="str">
        <f t="shared" ca="1" si="108"/>
        <v>Lần 0</v>
      </c>
      <c r="BF134" s="109" t="e">
        <f t="shared" ca="1" si="109"/>
        <v>#REF!</v>
      </c>
      <c r="BG134" s="109" t="e">
        <f t="shared" ca="1" si="110"/>
        <v>#REF!</v>
      </c>
      <c r="BH134" s="109" t="e">
        <f t="shared" ca="1" si="111"/>
        <v>#REF!</v>
      </c>
      <c r="BI134" s="109" t="e">
        <f t="shared" ca="1" si="112"/>
        <v>#REF!</v>
      </c>
      <c r="BJ134" s="109" t="e">
        <f t="shared" ca="1" si="113"/>
        <v>#REF!</v>
      </c>
      <c r="BK134" s="109" t="e">
        <f t="shared" ca="1" si="114"/>
        <v>#REF!</v>
      </c>
      <c r="BL134" s="109" t="e">
        <f t="shared" ca="1" si="115"/>
        <v>#REF!</v>
      </c>
      <c r="BM134" s="109" t="e">
        <f t="shared" ca="1" si="116"/>
        <v>#REF!</v>
      </c>
      <c r="BN134" s="109" t="e">
        <f t="shared" ca="1" si="117"/>
        <v>#REF!</v>
      </c>
      <c r="BO134" s="109" t="e">
        <f t="shared" ca="1" si="118"/>
        <v>#REF!</v>
      </c>
      <c r="BP134" s="109" t="e">
        <f t="shared" ca="1" si="119"/>
        <v>#REF!</v>
      </c>
      <c r="BQ134" s="109" t="e">
        <f t="shared" ca="1" si="120"/>
        <v>#REF!</v>
      </c>
      <c r="BR134" s="109" t="e">
        <f t="shared" ca="1" si="121"/>
        <v>#REF!</v>
      </c>
    </row>
    <row r="135" spans="1:70" ht="12.75" x14ac:dyDescent="0.2">
      <c r="A135" s="82" t="e">
        <f>PS!#REF!</f>
        <v>#REF!</v>
      </c>
      <c r="B135" s="83" t="e">
        <f>PS!#REF!</f>
        <v>#REF!</v>
      </c>
      <c r="C135" s="83" t="e">
        <f>PS!#REF!</f>
        <v>#REF!</v>
      </c>
      <c r="D135" s="83" t="e">
        <f>VLOOKUP(B135,CTV!$A$3:$D$1048576,4,0)</f>
        <v>#REF!</v>
      </c>
      <c r="E135" s="83" t="e">
        <f>VLOOKUP(B135,CTV!$A$3:$G$1048576,7,0)</f>
        <v>#REF!</v>
      </c>
      <c r="F135" s="83" t="e">
        <f>IF(ISNA(VLOOKUP(D135,CTV!$A$3:$H$1048576,8,0)),"",VLOOKUP(D135,CTV!$A$3:$H$1048576,8,0))</f>
        <v>#REF!</v>
      </c>
      <c r="G135" s="83" t="e">
        <f>VLOOKUP(B135,CTV!$A$3:$I$1048576,9,0)</f>
        <v>#REF!</v>
      </c>
      <c r="H135" s="83" t="e">
        <f>VLOOKUP(B135,CTV!$A$3:$J$1048576,10,0)</f>
        <v>#REF!</v>
      </c>
      <c r="I135" s="102" t="e">
        <f>PS!#REF!</f>
        <v>#REF!</v>
      </c>
      <c r="J135" s="83" t="e">
        <f>PS!#REF!</f>
        <v>#REF!</v>
      </c>
      <c r="K135" s="103" t="e">
        <f>PS!#REF!</f>
        <v>#REF!</v>
      </c>
      <c r="L135" s="83" t="e">
        <f t="shared" si="99"/>
        <v>#REF!</v>
      </c>
      <c r="M135" s="120" t="e">
        <f>PS!#REF!</f>
        <v>#REF!</v>
      </c>
      <c r="N135" s="83" t="e">
        <f>PS!#REF!</f>
        <v>#REF!</v>
      </c>
      <c r="O135" s="104" t="e">
        <f>PS!#REF!</f>
        <v>#REF!</v>
      </c>
      <c r="P135" s="104" t="e">
        <f t="shared" si="100"/>
        <v>#REF!</v>
      </c>
      <c r="Q135" s="104">
        <v>0</v>
      </c>
      <c r="R135" s="170" t="e">
        <f t="shared" si="101"/>
        <v>#REF!</v>
      </c>
      <c r="S135" s="130" t="e">
        <f>VLOOKUP(B135,CTV!$A$3:$K$1048576,11,0)</f>
        <v>#REF!</v>
      </c>
      <c r="T135" s="105" t="e">
        <f>IF(VLOOKUP(B135,CTV!$A$3:$E$1048576,5,0)-R135+S135&lt;0,0,VLOOKUP(B135,CTV!$A$3:$E$1048576,5,0)-R135+S135)</f>
        <v>#REF!</v>
      </c>
      <c r="U135" s="105" t="e">
        <f>IF(VLOOKUP(B135,CTV!$A$3:$F$1048576,6,0)-R135+S135&lt;0,0,VLOOKUP(B135,CTV!$A$3:$F$1048576,6,0)-R135+S135)</f>
        <v>#REF!</v>
      </c>
      <c r="V135" s="70" t="e">
        <f t="shared" si="102"/>
        <v>#REF!</v>
      </c>
      <c r="W135" s="70" t="str">
        <f>IFERROR(IF(AND($H135=1,WORKDAY.INTL($I135,NETWORKDAYS.INTL($I135,EDATE(V135,$E136)-1,1,[1]holiday!$A$2:$A$101),1,[1]holiday!$A$2:$A$101)=$K135),"",IF(AND(IFERROR(IF(IF($K135&lt;EDATE(V135,$E135),$K135,EDATE(V135,$E135))=V135,"",IF($K135&lt;EDATE(V135,$E135),$K135,EDATE(V135,$E135))),"")=$K135,$H135=1),"",IFERROR(IF(IF($K135&lt;EDATE(V135,$E135),$K135,EDATE(V135,$E135))=V135,"",IF($K135&lt;EDATE(V135,$E135),$K135,EDATE(V135,$E135))),""))),"")</f>
        <v/>
      </c>
      <c r="X135" s="70" t="str">
        <f>IFERROR(IF(AND($H135=1,WORKDAY.INTL($I135,NETWORKDAYS.INTL($I135,EDATE(W135,$E136)-1,1,[1]holiday!$A$2:$A$101),1,[1]holiday!$A$2:$A$101)=$K135),"",IF(AND(IFERROR(IF(IF($K135&lt;EDATE(W135,$E135),$K135,EDATE(W135,$E135))=W135,"",IF($K135&lt;EDATE(W135,$E135),$K135,EDATE(W135,$E135))),"")=$K135,$H135=1),"",IFERROR(IF(IF($K135&lt;EDATE(W135,$E135),$K135,EDATE(W135,$E135))=W135,"",IF($K135&lt;EDATE(W135,$E135),$K135,EDATE(W135,$E135))),""))),"")</f>
        <v/>
      </c>
      <c r="Y135" s="70" t="str">
        <f>IFERROR(IF(AND($H135=1,WORKDAY.INTL($I135,NETWORKDAYS.INTL($I135,EDATE(X135,$E136)-1,1,[1]holiday!$A$2:$A$101),1,[1]holiday!$A$2:$A$101)=$K135),"",IF(AND(IFERROR(IF(IF($K135&lt;EDATE(X135,$E135),$K135,EDATE(X135,$E135))=X135,"",IF($K135&lt;EDATE(X135,$E135),$K135,EDATE(X135,$E135))),"")=$K135,$H135=1),"",IFERROR(IF(IF($K135&lt;EDATE(X135,$E135),$K135,EDATE(X135,$E135))=X135,"",IF($K135&lt;EDATE(X135,$E135),$K135,EDATE(X135,$E135))),""))),"")</f>
        <v/>
      </c>
      <c r="Z135" s="70" t="str">
        <f>IFERROR(IF(AND($H135=1,WORKDAY.INTL($I135,NETWORKDAYS.INTL($I135,EDATE(Y135,$E136)-1,1,[1]holiday!$A$2:$A$101),1,[1]holiday!$A$2:$A$101)=$K135),"",IF(AND(IFERROR(IF(IF($K135&lt;EDATE(Y135,$E135),$K135,EDATE(Y135,$E135))=Y135,"",IF($K135&lt;EDATE(Y135,$E135),$K135,EDATE(Y135,$E135))),"")=$K135,$H135=1),"",IFERROR(IF(IF($K135&lt;EDATE(Y135,$E135),$K135,EDATE(Y135,$E135))=Y135,"",IF($K135&lt;EDATE(Y135,$E135),$K135,EDATE(Y135,$E135))),""))),"")</f>
        <v/>
      </c>
      <c r="AA135" s="70" t="str">
        <f>IFERROR(IF(AND($H135=1,WORKDAY.INTL($I135,NETWORKDAYS.INTL($I135,EDATE(Z135,$E136)-1,1,[1]holiday!$A$2:$A$101),1,[1]holiday!$A$2:$A$101)=$K135),"",IF(AND(IFERROR(IF(IF($K135&lt;EDATE(Z135,$E135),$K135,EDATE(Z135,$E135))=Z135,"",IF($K135&lt;EDATE(Z135,$E135),$K135,EDATE(Z135,$E135))),"")=$K135,$H135=1),"",IFERROR(IF(IF($K135&lt;EDATE(Z135,$E135),$K135,EDATE(Z135,$E135))=Z135,"",IF($K135&lt;EDATE(Z135,$E135),$K135,EDATE(Z135,$E135))),""))),"")</f>
        <v/>
      </c>
      <c r="AB135" s="70" t="str">
        <f>IFERROR(IF(AND($H135=1,WORKDAY.INTL($I135,NETWORKDAYS.INTL($I135,EDATE(AA135,$E136)-1,1,[1]holiday!$A$2:$A$101),1,[1]holiday!$A$2:$A$101)=$K135),"",IF(AND(IFERROR(IF(IF($K135&lt;EDATE(AA135,$E135),$K135,EDATE(AA135,$E135))=AA135,"",IF($K135&lt;EDATE(AA135,$E135),$K135,EDATE(AA135,$E135))),"")=$K135,$H135=1),"",IFERROR(IF(IF($K135&lt;EDATE(AA135,$E135),$K135,EDATE(AA135,$E135))=AA135,"",IF($K135&lt;EDATE(AA135,$E135),$K135,EDATE(AA135,$E135))),""))),"")</f>
        <v/>
      </c>
      <c r="AC135" s="70" t="str">
        <f>IFERROR(IF(AND($H135=1,WORKDAY.INTL($I135,NETWORKDAYS.INTL($I135,EDATE(AB135,$E136)-1,1,[1]holiday!$A$2:$A$101),1,[1]holiday!$A$2:$A$101)=$K135),"",IF(AND(IFERROR(IF(IF($K135&lt;EDATE(AB135,$E135),$K135,EDATE(AB135,$E135))=AB135,"",IF($K135&lt;EDATE(AB135,$E135),$K135,EDATE(AB135,$E135))),"")=$K135,$H135=1),"",IFERROR(IF(IF($K135&lt;EDATE(AB135,$E135),$K135,EDATE(AB135,$E135))=AB135,"",IF($K135&lt;EDATE(AB135,$E135),$K135,EDATE(AB135,$E135))),""))),"")</f>
        <v/>
      </c>
      <c r="AD135" s="70" t="str">
        <f>IFERROR(IF(AND($H135=1,WORKDAY.INTL($I135,NETWORKDAYS.INTL($I135,EDATE(AC135,$E136)-1,1,[1]holiday!$A$2:$A$101),1,[1]holiday!$A$2:$A$101)=$K135),"",IF(AND(IFERROR(IF(IF($K135&lt;EDATE(AC135,$E135),$K135,EDATE(AC135,$E135))=AC135,"",IF($K135&lt;EDATE(AC135,$E135),$K135,EDATE(AC135,$E135))),"")=$K135,$H135=1),"",IFERROR(IF(IF($K135&lt;EDATE(AC135,$E135),$K135,EDATE(AC135,$E135))=AC135,"",IF($K135&lt;EDATE(AC135,$E135),$K135,EDATE(AC135,$E135))),""))),"")</f>
        <v/>
      </c>
      <c r="AE135" s="70" t="str">
        <f>IFERROR(IF(AND($H135=1,WORKDAY.INTL($I135,NETWORKDAYS.INTL($I135,EDATE(AD135,$E136)-1,1,[1]holiday!$A$2:$A$101),1,[1]holiday!$A$2:$A$101)=$K135),"",IF(AND(IFERROR(IF(IF($K135&lt;EDATE(AD135,$E135),$K135,EDATE(AD135,$E135))=AD135,"",IF($K135&lt;EDATE(AD135,$E135),$K135,EDATE(AD135,$E135))),"")=$K135,$H135=1),"",IFERROR(IF(IF($K135&lt;EDATE(AD135,$E135),$K135,EDATE(AD135,$E135))=AD135,"",IF($K135&lt;EDATE(AD135,$E135),$K135,EDATE(AD135,$E135))),""))),"")</f>
        <v/>
      </c>
      <c r="AF135" s="70" t="str">
        <f>IFERROR(IF(AND($H135=1,WORKDAY.INTL($I135,NETWORKDAYS.INTL($I135,EDATE(AE135,$E136)-1,1,[1]holiday!$A$2:$A$101),1,[1]holiday!$A$2:$A$101)=$K135),"",IF(AND(IFERROR(IF(IF($K135&lt;EDATE(AE135,$E135),$K135,EDATE(AE135,$E135))=AE135,"",IF($K135&lt;EDATE(AE135,$E135),$K135,EDATE(AE135,$E135))),"")=$K135,$H135=1),"",IFERROR(IF(IF($K135&lt;EDATE(AE135,$E135),$K135,EDATE(AE135,$E135))=AE135,"",IF($K135&lt;EDATE(AE135,$E135),$K135,EDATE(AE135,$E135))),""))),"")</f>
        <v/>
      </c>
      <c r="AG135" s="70" t="str">
        <f>IFERROR(IF(AND($H135=1,WORKDAY.INTL($I135,NETWORKDAYS.INTL($I135,EDATE(AF135,$E136)-1,1,[1]holiday!$A$2:$A$101),1,[1]holiday!$A$2:$A$101)=$K135),"",IF(AND(IFERROR(IF(IF($K135&lt;EDATE(AF135,$E135),$K135,EDATE(AF135,$E135))=AF135,"",IF($K135&lt;EDATE(AF135,$E135),$K135,EDATE(AF135,$E135))),"")=$K135,$H135=1),"",IFERROR(IF(IF($K135&lt;EDATE(AF135,$E135),$K135,EDATE(AF135,$E135))=AF135,"",IF($K135&lt;EDATE(AF135,$E135),$K135,EDATE(AF135,$E135))),""))),"")</f>
        <v/>
      </c>
      <c r="AH135" s="70" t="str">
        <f>IFERROR(IF(AND($H135=1,WORKDAY.INTL($I135,NETWORKDAYS.INTL($I135,EDATE(AG135,$E136)-1,1,[1]holiday!$A$2:$A$101),1,[1]holiday!$A$2:$A$101)=$K135),"",IF(AND(IFERROR(IF(IF($K135&lt;EDATE(AG135,$E135),$K135,EDATE(AG135,$E135))=AG135,"",IF($K135&lt;EDATE(AG135,$E135),$K135,EDATE(AG135,$E135))),"")=$K135,$H135=1),"",IFERROR(IF(IF($K135&lt;EDATE(AG135,$E135),$K135,EDATE(AG135,$E135))=AG135,"",IF($K135&lt;EDATE(AG135,$E135),$K135,EDATE(AG135,$E135))),""))),"")</f>
        <v/>
      </c>
      <c r="AI135" s="70"/>
      <c r="AJ135" s="25" t="e">
        <f t="shared" si="82"/>
        <v>#REF!</v>
      </c>
      <c r="AK135" s="25" t="e">
        <f t="shared" si="83"/>
        <v>#REF!</v>
      </c>
      <c r="AL135" s="25" t="e">
        <f t="shared" si="84"/>
        <v>#REF!</v>
      </c>
      <c r="AM135" s="25" t="e">
        <f t="shared" si="85"/>
        <v>#REF!</v>
      </c>
      <c r="AN135" s="25" t="e">
        <f t="shared" si="86"/>
        <v>#REF!</v>
      </c>
      <c r="AO135" s="25" t="e">
        <f t="shared" si="87"/>
        <v>#REF!</v>
      </c>
      <c r="AP135" s="25" t="e">
        <f t="shared" si="88"/>
        <v>#REF!</v>
      </c>
      <c r="AQ135" s="25" t="e">
        <f t="shared" si="89"/>
        <v>#REF!</v>
      </c>
      <c r="AR135" s="25" t="e">
        <f t="shared" si="90"/>
        <v>#REF!</v>
      </c>
      <c r="AS135" s="25" t="e">
        <f t="shared" si="91"/>
        <v>#REF!</v>
      </c>
      <c r="AT135" s="25" t="e">
        <f t="shared" si="92"/>
        <v>#REF!</v>
      </c>
      <c r="AU135" s="25" t="e">
        <f t="shared" si="93"/>
        <v>#REF!</v>
      </c>
      <c r="AV135" s="25" t="e">
        <f t="shared" si="94"/>
        <v>#REF!</v>
      </c>
      <c r="AW135" s="106" t="e">
        <f t="shared" si="103"/>
        <v>#REF!</v>
      </c>
      <c r="AX135" s="107" t="e">
        <f t="shared" ca="1" si="104"/>
        <v>#REF!</v>
      </c>
      <c r="AY135" s="107" t="e">
        <f t="shared" ca="1" si="105"/>
        <v>#REF!</v>
      </c>
      <c r="AZ135" s="108" t="e">
        <f t="shared" ca="1" si="106"/>
        <v>#REF!</v>
      </c>
      <c r="BA135" s="25">
        <f t="shared" ca="1" si="98"/>
        <v>0</v>
      </c>
      <c r="BB135" s="25" t="e">
        <f t="shared" si="95"/>
        <v>#REF!</v>
      </c>
      <c r="BC135" s="25" t="e">
        <f t="shared" ca="1" si="107"/>
        <v>#REF!</v>
      </c>
      <c r="BD135" s="83" t="e">
        <f>PS!#REF!</f>
        <v>#REF!</v>
      </c>
      <c r="BE135" s="78" t="str">
        <f t="shared" ca="1" si="108"/>
        <v>Lần 0</v>
      </c>
      <c r="BF135" s="109" t="e">
        <f t="shared" ca="1" si="109"/>
        <v>#REF!</v>
      </c>
      <c r="BG135" s="109" t="e">
        <f t="shared" ca="1" si="110"/>
        <v>#REF!</v>
      </c>
      <c r="BH135" s="109" t="e">
        <f t="shared" ca="1" si="111"/>
        <v>#REF!</v>
      </c>
      <c r="BI135" s="109" t="e">
        <f t="shared" ca="1" si="112"/>
        <v>#REF!</v>
      </c>
      <c r="BJ135" s="109" t="e">
        <f t="shared" ca="1" si="113"/>
        <v>#REF!</v>
      </c>
      <c r="BK135" s="109" t="e">
        <f t="shared" ca="1" si="114"/>
        <v>#REF!</v>
      </c>
      <c r="BL135" s="109" t="e">
        <f t="shared" ca="1" si="115"/>
        <v>#REF!</v>
      </c>
      <c r="BM135" s="109" t="e">
        <f t="shared" ca="1" si="116"/>
        <v>#REF!</v>
      </c>
      <c r="BN135" s="109" t="e">
        <f t="shared" ca="1" si="117"/>
        <v>#REF!</v>
      </c>
      <c r="BO135" s="109" t="e">
        <f t="shared" ca="1" si="118"/>
        <v>#REF!</v>
      </c>
      <c r="BP135" s="109" t="e">
        <f t="shared" ca="1" si="119"/>
        <v>#REF!</v>
      </c>
      <c r="BQ135" s="109" t="e">
        <f t="shared" ca="1" si="120"/>
        <v>#REF!</v>
      </c>
      <c r="BR135" s="109" t="e">
        <f t="shared" ca="1" si="121"/>
        <v>#REF!</v>
      </c>
    </row>
    <row r="136" spans="1:70" ht="12.75" x14ac:dyDescent="0.2">
      <c r="A136" s="82" t="e">
        <f>PS!#REF!</f>
        <v>#REF!</v>
      </c>
      <c r="B136" s="83" t="e">
        <f>PS!#REF!</f>
        <v>#REF!</v>
      </c>
      <c r="C136" s="83" t="e">
        <f>PS!#REF!</f>
        <v>#REF!</v>
      </c>
      <c r="D136" s="83" t="e">
        <f>VLOOKUP(B136,CTV!$A$3:$D$1048576,4,0)</f>
        <v>#REF!</v>
      </c>
      <c r="E136" s="83" t="e">
        <f>VLOOKUP(B136,CTV!$A$3:$G$1048576,7,0)</f>
        <v>#REF!</v>
      </c>
      <c r="F136" s="83" t="e">
        <f>IF(ISNA(VLOOKUP(D136,CTV!$A$3:$H$1048576,8,0)),"",VLOOKUP(D136,CTV!$A$3:$H$1048576,8,0))</f>
        <v>#REF!</v>
      </c>
      <c r="G136" s="83" t="e">
        <f>VLOOKUP(B136,CTV!$A$3:$I$1048576,9,0)</f>
        <v>#REF!</v>
      </c>
      <c r="H136" s="83" t="e">
        <f>VLOOKUP(B136,CTV!$A$3:$J$1048576,10,0)</f>
        <v>#REF!</v>
      </c>
      <c r="I136" s="102" t="e">
        <f>PS!#REF!</f>
        <v>#REF!</v>
      </c>
      <c r="J136" s="83" t="e">
        <f>PS!#REF!</f>
        <v>#REF!</v>
      </c>
      <c r="K136" s="103" t="e">
        <f>PS!#REF!</f>
        <v>#REF!</v>
      </c>
      <c r="L136" s="83" t="e">
        <f t="shared" si="99"/>
        <v>#REF!</v>
      </c>
      <c r="M136" s="120" t="e">
        <f>PS!#REF!</f>
        <v>#REF!</v>
      </c>
      <c r="N136" s="83" t="e">
        <f>PS!#REF!</f>
        <v>#REF!</v>
      </c>
      <c r="O136" s="104" t="e">
        <f>PS!#REF!</f>
        <v>#REF!</v>
      </c>
      <c r="P136" s="104" t="e">
        <f t="shared" si="100"/>
        <v>#REF!</v>
      </c>
      <c r="Q136" s="104">
        <v>0</v>
      </c>
      <c r="R136" s="170" t="e">
        <f t="shared" si="101"/>
        <v>#REF!</v>
      </c>
      <c r="S136" s="130" t="e">
        <f>VLOOKUP(B136,CTV!$A$3:$K$1048576,11,0)</f>
        <v>#REF!</v>
      </c>
      <c r="T136" s="105" t="e">
        <f>IF(VLOOKUP(B136,CTV!$A$3:$E$1048576,5,0)-R136+S136&lt;0,0,VLOOKUP(B136,CTV!$A$3:$E$1048576,5,0)-R136+S136)</f>
        <v>#REF!</v>
      </c>
      <c r="U136" s="105" t="e">
        <f>IF(VLOOKUP(B136,CTV!$A$3:$F$1048576,6,0)-R136+S136&lt;0,0,VLOOKUP(B136,CTV!$A$3:$F$1048576,6,0)-R136+S136)</f>
        <v>#REF!</v>
      </c>
      <c r="V136" s="70" t="e">
        <f t="shared" si="102"/>
        <v>#REF!</v>
      </c>
      <c r="W136" s="70" t="str">
        <f>IFERROR(IF(AND($H136=1,WORKDAY.INTL($I136,NETWORKDAYS.INTL($I136,EDATE(V136,$E137)-1,1,[1]holiday!$A$2:$A$101),1,[1]holiday!$A$2:$A$101)=$K136),"",IF(AND(IFERROR(IF(IF($K136&lt;EDATE(V136,$E136),$K136,EDATE(V136,$E136))=V136,"",IF($K136&lt;EDATE(V136,$E136),$K136,EDATE(V136,$E136))),"")=$K136,$H136=1),"",IFERROR(IF(IF($K136&lt;EDATE(V136,$E136),$K136,EDATE(V136,$E136))=V136,"",IF($K136&lt;EDATE(V136,$E136),$K136,EDATE(V136,$E136))),""))),"")</f>
        <v/>
      </c>
      <c r="X136" s="70" t="str">
        <f>IFERROR(IF(AND($H136=1,WORKDAY.INTL($I136,NETWORKDAYS.INTL($I136,EDATE(W136,$E137)-1,1,[1]holiday!$A$2:$A$101),1,[1]holiday!$A$2:$A$101)=$K136),"",IF(AND(IFERROR(IF(IF($K136&lt;EDATE(W136,$E136),$K136,EDATE(W136,$E136))=W136,"",IF($K136&lt;EDATE(W136,$E136),$K136,EDATE(W136,$E136))),"")=$K136,$H136=1),"",IFERROR(IF(IF($K136&lt;EDATE(W136,$E136),$K136,EDATE(W136,$E136))=W136,"",IF($K136&lt;EDATE(W136,$E136),$K136,EDATE(W136,$E136))),""))),"")</f>
        <v/>
      </c>
      <c r="Y136" s="70" t="str">
        <f>IFERROR(IF(AND($H136=1,WORKDAY.INTL($I136,NETWORKDAYS.INTL($I136,EDATE(X136,$E137)-1,1,[1]holiday!$A$2:$A$101),1,[1]holiday!$A$2:$A$101)=$K136),"",IF(AND(IFERROR(IF(IF($K136&lt;EDATE(X136,$E136),$K136,EDATE(X136,$E136))=X136,"",IF($K136&lt;EDATE(X136,$E136),$K136,EDATE(X136,$E136))),"")=$K136,$H136=1),"",IFERROR(IF(IF($K136&lt;EDATE(X136,$E136),$K136,EDATE(X136,$E136))=X136,"",IF($K136&lt;EDATE(X136,$E136),$K136,EDATE(X136,$E136))),""))),"")</f>
        <v/>
      </c>
      <c r="Z136" s="70" t="str">
        <f>IFERROR(IF(AND($H136=1,WORKDAY.INTL($I136,NETWORKDAYS.INTL($I136,EDATE(Y136,$E137)-1,1,[1]holiday!$A$2:$A$101),1,[1]holiday!$A$2:$A$101)=$K136),"",IF(AND(IFERROR(IF(IF($K136&lt;EDATE(Y136,$E136),$K136,EDATE(Y136,$E136))=Y136,"",IF($K136&lt;EDATE(Y136,$E136),$K136,EDATE(Y136,$E136))),"")=$K136,$H136=1),"",IFERROR(IF(IF($K136&lt;EDATE(Y136,$E136),$K136,EDATE(Y136,$E136))=Y136,"",IF($K136&lt;EDATE(Y136,$E136),$K136,EDATE(Y136,$E136))),""))),"")</f>
        <v/>
      </c>
      <c r="AA136" s="70" t="str">
        <f>IFERROR(IF(AND($H136=1,WORKDAY.INTL($I136,NETWORKDAYS.INTL($I136,EDATE(Z136,$E137)-1,1,[1]holiday!$A$2:$A$101),1,[1]holiday!$A$2:$A$101)=$K136),"",IF(AND(IFERROR(IF(IF($K136&lt;EDATE(Z136,$E136),$K136,EDATE(Z136,$E136))=Z136,"",IF($K136&lt;EDATE(Z136,$E136),$K136,EDATE(Z136,$E136))),"")=$K136,$H136=1),"",IFERROR(IF(IF($K136&lt;EDATE(Z136,$E136),$K136,EDATE(Z136,$E136))=Z136,"",IF($K136&lt;EDATE(Z136,$E136),$K136,EDATE(Z136,$E136))),""))),"")</f>
        <v/>
      </c>
      <c r="AB136" s="70" t="str">
        <f>IFERROR(IF(AND($H136=1,WORKDAY.INTL($I136,NETWORKDAYS.INTL($I136,EDATE(AA136,$E137)-1,1,[1]holiday!$A$2:$A$101),1,[1]holiday!$A$2:$A$101)=$K136),"",IF(AND(IFERROR(IF(IF($K136&lt;EDATE(AA136,$E136),$K136,EDATE(AA136,$E136))=AA136,"",IF($K136&lt;EDATE(AA136,$E136),$K136,EDATE(AA136,$E136))),"")=$K136,$H136=1),"",IFERROR(IF(IF($K136&lt;EDATE(AA136,$E136),$K136,EDATE(AA136,$E136))=AA136,"",IF($K136&lt;EDATE(AA136,$E136),$K136,EDATE(AA136,$E136))),""))),"")</f>
        <v/>
      </c>
      <c r="AC136" s="70" t="str">
        <f>IFERROR(IF(AND($H136=1,WORKDAY.INTL($I136,NETWORKDAYS.INTL($I136,EDATE(AB136,$E137)-1,1,[1]holiday!$A$2:$A$101),1,[1]holiday!$A$2:$A$101)=$K136),"",IF(AND(IFERROR(IF(IF($K136&lt;EDATE(AB136,$E136),$K136,EDATE(AB136,$E136))=AB136,"",IF($K136&lt;EDATE(AB136,$E136),$K136,EDATE(AB136,$E136))),"")=$K136,$H136=1),"",IFERROR(IF(IF($K136&lt;EDATE(AB136,$E136),$K136,EDATE(AB136,$E136))=AB136,"",IF($K136&lt;EDATE(AB136,$E136),$K136,EDATE(AB136,$E136))),""))),"")</f>
        <v/>
      </c>
      <c r="AD136" s="70" t="str">
        <f>IFERROR(IF(AND($H136=1,WORKDAY.INTL($I136,NETWORKDAYS.INTL($I136,EDATE(AC136,$E137)-1,1,[1]holiday!$A$2:$A$101),1,[1]holiday!$A$2:$A$101)=$K136),"",IF(AND(IFERROR(IF(IF($K136&lt;EDATE(AC136,$E136),$K136,EDATE(AC136,$E136))=AC136,"",IF($K136&lt;EDATE(AC136,$E136),$K136,EDATE(AC136,$E136))),"")=$K136,$H136=1),"",IFERROR(IF(IF($K136&lt;EDATE(AC136,$E136),$K136,EDATE(AC136,$E136))=AC136,"",IF($K136&lt;EDATE(AC136,$E136),$K136,EDATE(AC136,$E136))),""))),"")</f>
        <v/>
      </c>
      <c r="AE136" s="70" t="str">
        <f>IFERROR(IF(AND($H136=1,WORKDAY.INTL($I136,NETWORKDAYS.INTL($I136,EDATE(AD136,$E137)-1,1,[1]holiday!$A$2:$A$101),1,[1]holiday!$A$2:$A$101)=$K136),"",IF(AND(IFERROR(IF(IF($K136&lt;EDATE(AD136,$E136),$K136,EDATE(AD136,$E136))=AD136,"",IF($K136&lt;EDATE(AD136,$E136),$K136,EDATE(AD136,$E136))),"")=$K136,$H136=1),"",IFERROR(IF(IF($K136&lt;EDATE(AD136,$E136),$K136,EDATE(AD136,$E136))=AD136,"",IF($K136&lt;EDATE(AD136,$E136),$K136,EDATE(AD136,$E136))),""))),"")</f>
        <v/>
      </c>
      <c r="AF136" s="70" t="str">
        <f>IFERROR(IF(AND($H136=1,WORKDAY.INTL($I136,NETWORKDAYS.INTL($I136,EDATE(AE136,$E137)-1,1,[1]holiday!$A$2:$A$101),1,[1]holiday!$A$2:$A$101)=$K136),"",IF(AND(IFERROR(IF(IF($K136&lt;EDATE(AE136,$E136),$K136,EDATE(AE136,$E136))=AE136,"",IF($K136&lt;EDATE(AE136,$E136),$K136,EDATE(AE136,$E136))),"")=$K136,$H136=1),"",IFERROR(IF(IF($K136&lt;EDATE(AE136,$E136),$K136,EDATE(AE136,$E136))=AE136,"",IF($K136&lt;EDATE(AE136,$E136),$K136,EDATE(AE136,$E136))),""))),"")</f>
        <v/>
      </c>
      <c r="AG136" s="70" t="str">
        <f>IFERROR(IF(AND($H136=1,WORKDAY.INTL($I136,NETWORKDAYS.INTL($I136,EDATE(AF136,$E137)-1,1,[1]holiday!$A$2:$A$101),1,[1]holiday!$A$2:$A$101)=$K136),"",IF(AND(IFERROR(IF(IF($K136&lt;EDATE(AF136,$E136),$K136,EDATE(AF136,$E136))=AF136,"",IF($K136&lt;EDATE(AF136,$E136),$K136,EDATE(AF136,$E136))),"")=$K136,$H136=1),"",IFERROR(IF(IF($K136&lt;EDATE(AF136,$E136),$K136,EDATE(AF136,$E136))=AF136,"",IF($K136&lt;EDATE(AF136,$E136),$K136,EDATE(AF136,$E136))),""))),"")</f>
        <v/>
      </c>
      <c r="AH136" s="70" t="str">
        <f>IFERROR(IF(AND($H136=1,WORKDAY.INTL($I136,NETWORKDAYS.INTL($I136,EDATE(AG136,$E137)-1,1,[1]holiday!$A$2:$A$101),1,[1]holiday!$A$2:$A$101)=$K136),"",IF(AND(IFERROR(IF(IF($K136&lt;EDATE(AG136,$E136),$K136,EDATE(AG136,$E136))=AG136,"",IF($K136&lt;EDATE(AG136,$E136),$K136,EDATE(AG136,$E136))),"")=$K136,$H136=1),"",IFERROR(IF(IF($K136&lt;EDATE(AG136,$E136),$K136,EDATE(AG136,$E136))=AG136,"",IF($K136&lt;EDATE(AG136,$E136),$K136,EDATE(AG136,$E136))),""))),"")</f>
        <v/>
      </c>
      <c r="AI136" s="70"/>
      <c r="AJ136" s="25" t="e">
        <f t="shared" si="82"/>
        <v>#REF!</v>
      </c>
      <c r="AK136" s="25" t="e">
        <f t="shared" si="83"/>
        <v>#REF!</v>
      </c>
      <c r="AL136" s="25" t="e">
        <f t="shared" si="84"/>
        <v>#REF!</v>
      </c>
      <c r="AM136" s="25" t="e">
        <f t="shared" si="85"/>
        <v>#REF!</v>
      </c>
      <c r="AN136" s="25" t="e">
        <f t="shared" si="86"/>
        <v>#REF!</v>
      </c>
      <c r="AO136" s="25" t="e">
        <f t="shared" si="87"/>
        <v>#REF!</v>
      </c>
      <c r="AP136" s="25" t="e">
        <f t="shared" si="88"/>
        <v>#REF!</v>
      </c>
      <c r="AQ136" s="25" t="e">
        <f t="shared" si="89"/>
        <v>#REF!</v>
      </c>
      <c r="AR136" s="25" t="e">
        <f t="shared" si="90"/>
        <v>#REF!</v>
      </c>
      <c r="AS136" s="25" t="e">
        <f t="shared" si="91"/>
        <v>#REF!</v>
      </c>
      <c r="AT136" s="25" t="e">
        <f t="shared" si="92"/>
        <v>#REF!</v>
      </c>
      <c r="AU136" s="25" t="e">
        <f t="shared" si="93"/>
        <v>#REF!</v>
      </c>
      <c r="AV136" s="25" t="e">
        <f t="shared" si="94"/>
        <v>#REF!</v>
      </c>
      <c r="AW136" s="106" t="e">
        <f t="shared" si="103"/>
        <v>#REF!</v>
      </c>
      <c r="AX136" s="107" t="e">
        <f t="shared" ca="1" si="104"/>
        <v>#REF!</v>
      </c>
      <c r="AY136" s="107" t="e">
        <f t="shared" ca="1" si="105"/>
        <v>#REF!</v>
      </c>
      <c r="AZ136" s="108" t="e">
        <f t="shared" ca="1" si="106"/>
        <v>#REF!</v>
      </c>
      <c r="BA136" s="25">
        <f t="shared" ca="1" si="98"/>
        <v>0</v>
      </c>
      <c r="BB136" s="25" t="e">
        <f t="shared" si="95"/>
        <v>#REF!</v>
      </c>
      <c r="BC136" s="25" t="e">
        <f t="shared" ca="1" si="107"/>
        <v>#REF!</v>
      </c>
      <c r="BD136" s="83" t="e">
        <f>PS!#REF!</f>
        <v>#REF!</v>
      </c>
      <c r="BE136" s="78" t="str">
        <f t="shared" ca="1" si="108"/>
        <v>Lần 0</v>
      </c>
      <c r="BF136" s="109" t="e">
        <f t="shared" ca="1" si="109"/>
        <v>#REF!</v>
      </c>
      <c r="BG136" s="109" t="e">
        <f t="shared" ca="1" si="110"/>
        <v>#REF!</v>
      </c>
      <c r="BH136" s="109" t="e">
        <f t="shared" ca="1" si="111"/>
        <v>#REF!</v>
      </c>
      <c r="BI136" s="109" t="e">
        <f t="shared" ca="1" si="112"/>
        <v>#REF!</v>
      </c>
      <c r="BJ136" s="109" t="e">
        <f t="shared" ca="1" si="113"/>
        <v>#REF!</v>
      </c>
      <c r="BK136" s="109" t="e">
        <f t="shared" ca="1" si="114"/>
        <v>#REF!</v>
      </c>
      <c r="BL136" s="109" t="e">
        <f t="shared" ca="1" si="115"/>
        <v>#REF!</v>
      </c>
      <c r="BM136" s="109" t="e">
        <f t="shared" ca="1" si="116"/>
        <v>#REF!</v>
      </c>
      <c r="BN136" s="109" t="e">
        <f t="shared" ca="1" si="117"/>
        <v>#REF!</v>
      </c>
      <c r="BO136" s="109" t="e">
        <f t="shared" ca="1" si="118"/>
        <v>#REF!</v>
      </c>
      <c r="BP136" s="109" t="e">
        <f t="shared" ca="1" si="119"/>
        <v>#REF!</v>
      </c>
      <c r="BQ136" s="109" t="e">
        <f t="shared" ca="1" si="120"/>
        <v>#REF!</v>
      </c>
      <c r="BR136" s="109" t="e">
        <f t="shared" ca="1" si="121"/>
        <v>#REF!</v>
      </c>
    </row>
    <row r="137" spans="1:70" ht="12.75" x14ac:dyDescent="0.2">
      <c r="A137" s="82" t="e">
        <f>PS!#REF!</f>
        <v>#REF!</v>
      </c>
      <c r="B137" s="83" t="e">
        <f>PS!#REF!</f>
        <v>#REF!</v>
      </c>
      <c r="C137" s="83" t="e">
        <f>PS!#REF!</f>
        <v>#REF!</v>
      </c>
      <c r="D137" s="83" t="e">
        <f>VLOOKUP(B137,CTV!$A$3:$D$1048576,4,0)</f>
        <v>#REF!</v>
      </c>
      <c r="E137" s="83" t="e">
        <f>VLOOKUP(B137,CTV!$A$3:$G$1048576,7,0)</f>
        <v>#REF!</v>
      </c>
      <c r="F137" s="83" t="e">
        <f>IF(ISNA(VLOOKUP(D137,CTV!$A$3:$H$1048576,8,0)),"",VLOOKUP(D137,CTV!$A$3:$H$1048576,8,0))</f>
        <v>#REF!</v>
      </c>
      <c r="G137" s="83" t="e">
        <f>VLOOKUP(B137,CTV!$A$3:$I$1048576,9,0)</f>
        <v>#REF!</v>
      </c>
      <c r="H137" s="83" t="e">
        <f>VLOOKUP(B137,CTV!$A$3:$J$1048576,10,0)</f>
        <v>#REF!</v>
      </c>
      <c r="I137" s="102" t="e">
        <f>PS!#REF!</f>
        <v>#REF!</v>
      </c>
      <c r="J137" s="83" t="e">
        <f>PS!#REF!</f>
        <v>#REF!</v>
      </c>
      <c r="K137" s="103" t="e">
        <f>PS!#REF!</f>
        <v>#REF!</v>
      </c>
      <c r="L137" s="83" t="e">
        <f t="shared" si="99"/>
        <v>#REF!</v>
      </c>
      <c r="M137" s="120" t="e">
        <f>PS!#REF!</f>
        <v>#REF!</v>
      </c>
      <c r="N137" s="83" t="e">
        <f>PS!#REF!</f>
        <v>#REF!</v>
      </c>
      <c r="O137" s="104" t="e">
        <f>PS!#REF!</f>
        <v>#REF!</v>
      </c>
      <c r="P137" s="104" t="e">
        <f t="shared" si="100"/>
        <v>#REF!</v>
      </c>
      <c r="Q137" s="104">
        <v>0</v>
      </c>
      <c r="R137" s="170" t="e">
        <f t="shared" si="101"/>
        <v>#REF!</v>
      </c>
      <c r="S137" s="130" t="e">
        <f>VLOOKUP(B137,CTV!$A$3:$K$1048576,11,0)</f>
        <v>#REF!</v>
      </c>
      <c r="T137" s="105" t="e">
        <f>IF(VLOOKUP(B137,CTV!$A$3:$E$1048576,5,0)-R137+S137&lt;0,0,VLOOKUP(B137,CTV!$A$3:$E$1048576,5,0)-R137+S137)</f>
        <v>#REF!</v>
      </c>
      <c r="U137" s="105" t="e">
        <f>IF(VLOOKUP(B137,CTV!$A$3:$F$1048576,6,0)-R137+S137&lt;0,0,VLOOKUP(B137,CTV!$A$3:$F$1048576,6,0)-R137+S137)</f>
        <v>#REF!</v>
      </c>
      <c r="V137" s="70" t="e">
        <f t="shared" si="102"/>
        <v>#REF!</v>
      </c>
      <c r="W137" s="70" t="str">
        <f>IFERROR(IF(AND($H137=1,WORKDAY.INTL($I137,NETWORKDAYS.INTL($I137,EDATE(V137,$E138)-1,1,[1]holiday!$A$2:$A$101),1,[1]holiday!$A$2:$A$101)=$K137),"",IF(AND(IFERROR(IF(IF($K137&lt;EDATE(V137,$E137),$K137,EDATE(V137,$E137))=V137,"",IF($K137&lt;EDATE(V137,$E137),$K137,EDATE(V137,$E137))),"")=$K137,$H137=1),"",IFERROR(IF(IF($K137&lt;EDATE(V137,$E137),$K137,EDATE(V137,$E137))=V137,"",IF($K137&lt;EDATE(V137,$E137),$K137,EDATE(V137,$E137))),""))),"")</f>
        <v/>
      </c>
      <c r="X137" s="70" t="str">
        <f>IFERROR(IF(AND($H137=1,WORKDAY.INTL($I137,NETWORKDAYS.INTL($I137,EDATE(W137,$E138)-1,1,[1]holiday!$A$2:$A$101),1,[1]holiday!$A$2:$A$101)=$K137),"",IF(AND(IFERROR(IF(IF($K137&lt;EDATE(W137,$E137),$K137,EDATE(W137,$E137))=W137,"",IF($K137&lt;EDATE(W137,$E137),$K137,EDATE(W137,$E137))),"")=$K137,$H137=1),"",IFERROR(IF(IF($K137&lt;EDATE(W137,$E137),$K137,EDATE(W137,$E137))=W137,"",IF($K137&lt;EDATE(W137,$E137),$K137,EDATE(W137,$E137))),""))),"")</f>
        <v/>
      </c>
      <c r="Y137" s="70" t="str">
        <f>IFERROR(IF(AND($H137=1,WORKDAY.INTL($I137,NETWORKDAYS.INTL($I137,EDATE(X137,$E138)-1,1,[1]holiday!$A$2:$A$101),1,[1]holiday!$A$2:$A$101)=$K137),"",IF(AND(IFERROR(IF(IF($K137&lt;EDATE(X137,$E137),$K137,EDATE(X137,$E137))=X137,"",IF($K137&lt;EDATE(X137,$E137),$K137,EDATE(X137,$E137))),"")=$K137,$H137=1),"",IFERROR(IF(IF($K137&lt;EDATE(X137,$E137),$K137,EDATE(X137,$E137))=X137,"",IF($K137&lt;EDATE(X137,$E137),$K137,EDATE(X137,$E137))),""))),"")</f>
        <v/>
      </c>
      <c r="Z137" s="70" t="str">
        <f>IFERROR(IF(AND($H137=1,WORKDAY.INTL($I137,NETWORKDAYS.INTL($I137,EDATE(Y137,$E138)-1,1,[1]holiday!$A$2:$A$101),1,[1]holiday!$A$2:$A$101)=$K137),"",IF(AND(IFERROR(IF(IF($K137&lt;EDATE(Y137,$E137),$K137,EDATE(Y137,$E137))=Y137,"",IF($K137&lt;EDATE(Y137,$E137),$K137,EDATE(Y137,$E137))),"")=$K137,$H137=1),"",IFERROR(IF(IF($K137&lt;EDATE(Y137,$E137),$K137,EDATE(Y137,$E137))=Y137,"",IF($K137&lt;EDATE(Y137,$E137),$K137,EDATE(Y137,$E137))),""))),"")</f>
        <v/>
      </c>
      <c r="AA137" s="70" t="str">
        <f>IFERROR(IF(AND($H137=1,WORKDAY.INTL($I137,NETWORKDAYS.INTL($I137,EDATE(Z137,$E138)-1,1,[1]holiday!$A$2:$A$101),1,[1]holiday!$A$2:$A$101)=$K137),"",IF(AND(IFERROR(IF(IF($K137&lt;EDATE(Z137,$E137),$K137,EDATE(Z137,$E137))=Z137,"",IF($K137&lt;EDATE(Z137,$E137),$K137,EDATE(Z137,$E137))),"")=$K137,$H137=1),"",IFERROR(IF(IF($K137&lt;EDATE(Z137,$E137),$K137,EDATE(Z137,$E137))=Z137,"",IF($K137&lt;EDATE(Z137,$E137),$K137,EDATE(Z137,$E137))),""))),"")</f>
        <v/>
      </c>
      <c r="AB137" s="70" t="str">
        <f>IFERROR(IF(AND($H137=1,WORKDAY.INTL($I137,NETWORKDAYS.INTL($I137,EDATE(AA137,$E138)-1,1,[1]holiday!$A$2:$A$101),1,[1]holiday!$A$2:$A$101)=$K137),"",IF(AND(IFERROR(IF(IF($K137&lt;EDATE(AA137,$E137),$K137,EDATE(AA137,$E137))=AA137,"",IF($K137&lt;EDATE(AA137,$E137),$K137,EDATE(AA137,$E137))),"")=$K137,$H137=1),"",IFERROR(IF(IF($K137&lt;EDATE(AA137,$E137),$K137,EDATE(AA137,$E137))=AA137,"",IF($K137&lt;EDATE(AA137,$E137),$K137,EDATE(AA137,$E137))),""))),"")</f>
        <v/>
      </c>
      <c r="AC137" s="70" t="str">
        <f>IFERROR(IF(AND($H137=1,WORKDAY.INTL($I137,NETWORKDAYS.INTL($I137,EDATE(AB137,$E138)-1,1,[1]holiday!$A$2:$A$101),1,[1]holiday!$A$2:$A$101)=$K137),"",IF(AND(IFERROR(IF(IF($K137&lt;EDATE(AB137,$E137),$K137,EDATE(AB137,$E137))=AB137,"",IF($K137&lt;EDATE(AB137,$E137),$K137,EDATE(AB137,$E137))),"")=$K137,$H137=1),"",IFERROR(IF(IF($K137&lt;EDATE(AB137,$E137),$K137,EDATE(AB137,$E137))=AB137,"",IF($K137&lt;EDATE(AB137,$E137),$K137,EDATE(AB137,$E137))),""))),"")</f>
        <v/>
      </c>
      <c r="AD137" s="70" t="str">
        <f>IFERROR(IF(AND($H137=1,WORKDAY.INTL($I137,NETWORKDAYS.INTL($I137,EDATE(AC137,$E138)-1,1,[1]holiday!$A$2:$A$101),1,[1]holiday!$A$2:$A$101)=$K137),"",IF(AND(IFERROR(IF(IF($K137&lt;EDATE(AC137,$E137),$K137,EDATE(AC137,$E137))=AC137,"",IF($K137&lt;EDATE(AC137,$E137),$K137,EDATE(AC137,$E137))),"")=$K137,$H137=1),"",IFERROR(IF(IF($K137&lt;EDATE(AC137,$E137),$K137,EDATE(AC137,$E137))=AC137,"",IF($K137&lt;EDATE(AC137,$E137),$K137,EDATE(AC137,$E137))),""))),"")</f>
        <v/>
      </c>
      <c r="AE137" s="70" t="str">
        <f>IFERROR(IF(AND($H137=1,WORKDAY.INTL($I137,NETWORKDAYS.INTL($I137,EDATE(AD137,$E138)-1,1,[1]holiday!$A$2:$A$101),1,[1]holiday!$A$2:$A$101)=$K137),"",IF(AND(IFERROR(IF(IF($K137&lt;EDATE(AD137,$E137),$K137,EDATE(AD137,$E137))=AD137,"",IF($K137&lt;EDATE(AD137,$E137),$K137,EDATE(AD137,$E137))),"")=$K137,$H137=1),"",IFERROR(IF(IF($K137&lt;EDATE(AD137,$E137),$K137,EDATE(AD137,$E137))=AD137,"",IF($K137&lt;EDATE(AD137,$E137),$K137,EDATE(AD137,$E137))),""))),"")</f>
        <v/>
      </c>
      <c r="AF137" s="70" t="str">
        <f>IFERROR(IF(AND($H137=1,WORKDAY.INTL($I137,NETWORKDAYS.INTL($I137,EDATE(AE137,$E138)-1,1,[1]holiday!$A$2:$A$101),1,[1]holiday!$A$2:$A$101)=$K137),"",IF(AND(IFERROR(IF(IF($K137&lt;EDATE(AE137,$E137),$K137,EDATE(AE137,$E137))=AE137,"",IF($K137&lt;EDATE(AE137,$E137),$K137,EDATE(AE137,$E137))),"")=$K137,$H137=1),"",IFERROR(IF(IF($K137&lt;EDATE(AE137,$E137),$K137,EDATE(AE137,$E137))=AE137,"",IF($K137&lt;EDATE(AE137,$E137),$K137,EDATE(AE137,$E137))),""))),"")</f>
        <v/>
      </c>
      <c r="AG137" s="70" t="str">
        <f>IFERROR(IF(AND($H137=1,WORKDAY.INTL($I137,NETWORKDAYS.INTL($I137,EDATE(AF137,$E138)-1,1,[1]holiday!$A$2:$A$101),1,[1]holiday!$A$2:$A$101)=$K137),"",IF(AND(IFERROR(IF(IF($K137&lt;EDATE(AF137,$E137),$K137,EDATE(AF137,$E137))=AF137,"",IF($K137&lt;EDATE(AF137,$E137),$K137,EDATE(AF137,$E137))),"")=$K137,$H137=1),"",IFERROR(IF(IF($K137&lt;EDATE(AF137,$E137),$K137,EDATE(AF137,$E137))=AF137,"",IF($K137&lt;EDATE(AF137,$E137),$K137,EDATE(AF137,$E137))),""))),"")</f>
        <v/>
      </c>
      <c r="AH137" s="70" t="str">
        <f>IFERROR(IF(AND($H137=1,WORKDAY.INTL($I137,NETWORKDAYS.INTL($I137,EDATE(AG137,$E138)-1,1,[1]holiday!$A$2:$A$101),1,[1]holiday!$A$2:$A$101)=$K137),"",IF(AND(IFERROR(IF(IF($K137&lt;EDATE(AG137,$E137),$K137,EDATE(AG137,$E137))=AG137,"",IF($K137&lt;EDATE(AG137,$E137),$K137,EDATE(AG137,$E137))),"")=$K137,$H137=1),"",IFERROR(IF(IF($K137&lt;EDATE(AG137,$E137),$K137,EDATE(AG137,$E137))=AG137,"",IF($K137&lt;EDATE(AG137,$E137),$K137,EDATE(AG137,$E137))),""))),"")</f>
        <v/>
      </c>
      <c r="AI137" s="70"/>
      <c r="AJ137" s="25" t="e">
        <f t="shared" si="82"/>
        <v>#REF!</v>
      </c>
      <c r="AK137" s="25" t="e">
        <f t="shared" si="83"/>
        <v>#REF!</v>
      </c>
      <c r="AL137" s="25" t="e">
        <f t="shared" si="84"/>
        <v>#REF!</v>
      </c>
      <c r="AM137" s="25" t="e">
        <f t="shared" si="85"/>
        <v>#REF!</v>
      </c>
      <c r="AN137" s="25" t="e">
        <f t="shared" si="86"/>
        <v>#REF!</v>
      </c>
      <c r="AO137" s="25" t="e">
        <f t="shared" si="87"/>
        <v>#REF!</v>
      </c>
      <c r="AP137" s="25" t="e">
        <f t="shared" si="88"/>
        <v>#REF!</v>
      </c>
      <c r="AQ137" s="25" t="e">
        <f t="shared" si="89"/>
        <v>#REF!</v>
      </c>
      <c r="AR137" s="25" t="e">
        <f t="shared" si="90"/>
        <v>#REF!</v>
      </c>
      <c r="AS137" s="25" t="e">
        <f t="shared" si="91"/>
        <v>#REF!</v>
      </c>
      <c r="AT137" s="25" t="e">
        <f t="shared" si="92"/>
        <v>#REF!</v>
      </c>
      <c r="AU137" s="25" t="e">
        <f t="shared" si="93"/>
        <v>#REF!</v>
      </c>
      <c r="AV137" s="25" t="e">
        <f t="shared" si="94"/>
        <v>#REF!</v>
      </c>
      <c r="AW137" s="106" t="e">
        <f t="shared" si="103"/>
        <v>#REF!</v>
      </c>
      <c r="AX137" s="107" t="e">
        <f t="shared" ca="1" si="104"/>
        <v>#REF!</v>
      </c>
      <c r="AY137" s="107" t="e">
        <f t="shared" ca="1" si="105"/>
        <v>#REF!</v>
      </c>
      <c r="AZ137" s="108" t="e">
        <f t="shared" ca="1" si="106"/>
        <v>#REF!</v>
      </c>
      <c r="BA137" s="25">
        <f t="shared" ca="1" si="98"/>
        <v>0</v>
      </c>
      <c r="BB137" s="25" t="e">
        <f t="shared" si="95"/>
        <v>#REF!</v>
      </c>
      <c r="BC137" s="25" t="e">
        <f t="shared" ca="1" si="107"/>
        <v>#REF!</v>
      </c>
      <c r="BD137" s="83" t="e">
        <f>PS!#REF!</f>
        <v>#REF!</v>
      </c>
      <c r="BE137" s="78" t="str">
        <f t="shared" ca="1" si="108"/>
        <v>Lần 0</v>
      </c>
      <c r="BF137" s="109" t="e">
        <f t="shared" ca="1" si="109"/>
        <v>#REF!</v>
      </c>
      <c r="BG137" s="109" t="e">
        <f t="shared" ca="1" si="110"/>
        <v>#REF!</v>
      </c>
      <c r="BH137" s="109" t="e">
        <f t="shared" ca="1" si="111"/>
        <v>#REF!</v>
      </c>
      <c r="BI137" s="109" t="e">
        <f t="shared" ca="1" si="112"/>
        <v>#REF!</v>
      </c>
      <c r="BJ137" s="109" t="e">
        <f t="shared" ca="1" si="113"/>
        <v>#REF!</v>
      </c>
      <c r="BK137" s="109" t="e">
        <f t="shared" ca="1" si="114"/>
        <v>#REF!</v>
      </c>
      <c r="BL137" s="109" t="e">
        <f t="shared" ca="1" si="115"/>
        <v>#REF!</v>
      </c>
      <c r="BM137" s="109" t="e">
        <f t="shared" ca="1" si="116"/>
        <v>#REF!</v>
      </c>
      <c r="BN137" s="109" t="e">
        <f t="shared" ca="1" si="117"/>
        <v>#REF!</v>
      </c>
      <c r="BO137" s="109" t="e">
        <f t="shared" ca="1" si="118"/>
        <v>#REF!</v>
      </c>
      <c r="BP137" s="109" t="e">
        <f t="shared" ca="1" si="119"/>
        <v>#REF!</v>
      </c>
      <c r="BQ137" s="109" t="e">
        <f t="shared" ca="1" si="120"/>
        <v>#REF!</v>
      </c>
      <c r="BR137" s="109" t="e">
        <f t="shared" ca="1" si="121"/>
        <v>#REF!</v>
      </c>
    </row>
    <row r="138" spans="1:70" ht="12.75" x14ac:dyDescent="0.2">
      <c r="A138" s="82" t="e">
        <f>PS!#REF!</f>
        <v>#REF!</v>
      </c>
      <c r="B138" s="83" t="e">
        <f>PS!#REF!</f>
        <v>#REF!</v>
      </c>
      <c r="C138" s="83" t="e">
        <f>PS!#REF!</f>
        <v>#REF!</v>
      </c>
      <c r="D138" s="83" t="e">
        <f>VLOOKUP(B138,CTV!$A$3:$D$1048576,4,0)</f>
        <v>#REF!</v>
      </c>
      <c r="E138" s="83" t="e">
        <f>VLOOKUP(B138,CTV!$A$3:$G$1048576,7,0)</f>
        <v>#REF!</v>
      </c>
      <c r="F138" s="83" t="e">
        <f>IF(ISNA(VLOOKUP(D138,CTV!$A$3:$H$1048576,8,0)),"",VLOOKUP(D138,CTV!$A$3:$H$1048576,8,0))</f>
        <v>#REF!</v>
      </c>
      <c r="G138" s="83" t="e">
        <f>VLOOKUP(B138,CTV!$A$3:$I$1048576,9,0)</f>
        <v>#REF!</v>
      </c>
      <c r="H138" s="83" t="e">
        <f>VLOOKUP(B138,CTV!$A$3:$J$1048576,10,0)</f>
        <v>#REF!</v>
      </c>
      <c r="I138" s="102" t="e">
        <f>PS!#REF!</f>
        <v>#REF!</v>
      </c>
      <c r="J138" s="83" t="e">
        <f>PS!#REF!</f>
        <v>#REF!</v>
      </c>
      <c r="K138" s="103" t="e">
        <f>PS!#REF!</f>
        <v>#REF!</v>
      </c>
      <c r="L138" s="83" t="e">
        <f t="shared" si="99"/>
        <v>#REF!</v>
      </c>
      <c r="M138" s="120" t="e">
        <f>PS!#REF!</f>
        <v>#REF!</v>
      </c>
      <c r="N138" s="83" t="e">
        <f>PS!#REF!</f>
        <v>#REF!</v>
      </c>
      <c r="O138" s="104" t="e">
        <f>PS!#REF!</f>
        <v>#REF!</v>
      </c>
      <c r="P138" s="104" t="e">
        <f t="shared" si="100"/>
        <v>#REF!</v>
      </c>
      <c r="Q138" s="104">
        <v>0</v>
      </c>
      <c r="R138" s="170" t="e">
        <f t="shared" si="101"/>
        <v>#REF!</v>
      </c>
      <c r="S138" s="130" t="e">
        <f>VLOOKUP(B138,CTV!$A$3:$K$1048576,11,0)</f>
        <v>#REF!</v>
      </c>
      <c r="T138" s="105" t="e">
        <f>IF(VLOOKUP(B138,CTV!$A$3:$E$1048576,5,0)-R138+S138&lt;0,0,VLOOKUP(B138,CTV!$A$3:$E$1048576,5,0)-R138+S138)</f>
        <v>#REF!</v>
      </c>
      <c r="U138" s="105" t="e">
        <f>IF(VLOOKUP(B138,CTV!$A$3:$F$1048576,6,0)-R138+S138&lt;0,0,VLOOKUP(B138,CTV!$A$3:$F$1048576,6,0)-R138+S138)</f>
        <v>#REF!</v>
      </c>
      <c r="V138" s="70" t="e">
        <f t="shared" si="102"/>
        <v>#REF!</v>
      </c>
      <c r="W138" s="70" t="str">
        <f>IFERROR(IF(AND($H138=1,WORKDAY.INTL($I138,NETWORKDAYS.INTL($I138,EDATE(V138,$E139)-1,1,[1]holiday!$A$2:$A$101),1,[1]holiday!$A$2:$A$101)=$K138),"",IF(AND(IFERROR(IF(IF($K138&lt;EDATE(V138,$E138),$K138,EDATE(V138,$E138))=V138,"",IF($K138&lt;EDATE(V138,$E138),$K138,EDATE(V138,$E138))),"")=$K138,$H138=1),"",IFERROR(IF(IF($K138&lt;EDATE(V138,$E138),$K138,EDATE(V138,$E138))=V138,"",IF($K138&lt;EDATE(V138,$E138),$K138,EDATE(V138,$E138))),""))),"")</f>
        <v/>
      </c>
      <c r="X138" s="70" t="str">
        <f>IFERROR(IF(AND($H138=1,WORKDAY.INTL($I138,NETWORKDAYS.INTL($I138,EDATE(W138,$E139)-1,1,[1]holiday!$A$2:$A$101),1,[1]holiday!$A$2:$A$101)=$K138),"",IF(AND(IFERROR(IF(IF($K138&lt;EDATE(W138,$E138),$K138,EDATE(W138,$E138))=W138,"",IF($K138&lt;EDATE(W138,$E138),$K138,EDATE(W138,$E138))),"")=$K138,$H138=1),"",IFERROR(IF(IF($K138&lt;EDATE(W138,$E138),$K138,EDATE(W138,$E138))=W138,"",IF($K138&lt;EDATE(W138,$E138),$K138,EDATE(W138,$E138))),""))),"")</f>
        <v/>
      </c>
      <c r="Y138" s="70" t="str">
        <f>IFERROR(IF(AND($H138=1,WORKDAY.INTL($I138,NETWORKDAYS.INTL($I138,EDATE(X138,$E139)-1,1,[1]holiday!$A$2:$A$101),1,[1]holiday!$A$2:$A$101)=$K138),"",IF(AND(IFERROR(IF(IF($K138&lt;EDATE(X138,$E138),$K138,EDATE(X138,$E138))=X138,"",IF($K138&lt;EDATE(X138,$E138),$K138,EDATE(X138,$E138))),"")=$K138,$H138=1),"",IFERROR(IF(IF($K138&lt;EDATE(X138,$E138),$K138,EDATE(X138,$E138))=X138,"",IF($K138&lt;EDATE(X138,$E138),$K138,EDATE(X138,$E138))),""))),"")</f>
        <v/>
      </c>
      <c r="Z138" s="70" t="str">
        <f>IFERROR(IF(AND($H138=1,WORKDAY.INTL($I138,NETWORKDAYS.INTL($I138,EDATE(Y138,$E139)-1,1,[1]holiday!$A$2:$A$101),1,[1]holiday!$A$2:$A$101)=$K138),"",IF(AND(IFERROR(IF(IF($K138&lt;EDATE(Y138,$E138),$K138,EDATE(Y138,$E138))=Y138,"",IF($K138&lt;EDATE(Y138,$E138),$K138,EDATE(Y138,$E138))),"")=$K138,$H138=1),"",IFERROR(IF(IF($K138&lt;EDATE(Y138,$E138),$K138,EDATE(Y138,$E138))=Y138,"",IF($K138&lt;EDATE(Y138,$E138),$K138,EDATE(Y138,$E138))),""))),"")</f>
        <v/>
      </c>
      <c r="AA138" s="70" t="str">
        <f>IFERROR(IF(AND($H138=1,WORKDAY.INTL($I138,NETWORKDAYS.INTL($I138,EDATE(Z138,$E139)-1,1,[1]holiday!$A$2:$A$101),1,[1]holiday!$A$2:$A$101)=$K138),"",IF(AND(IFERROR(IF(IF($K138&lt;EDATE(Z138,$E138),$K138,EDATE(Z138,$E138))=Z138,"",IF($K138&lt;EDATE(Z138,$E138),$K138,EDATE(Z138,$E138))),"")=$K138,$H138=1),"",IFERROR(IF(IF($K138&lt;EDATE(Z138,$E138),$K138,EDATE(Z138,$E138))=Z138,"",IF($K138&lt;EDATE(Z138,$E138),$K138,EDATE(Z138,$E138))),""))),"")</f>
        <v/>
      </c>
      <c r="AB138" s="70" t="str">
        <f>IFERROR(IF(AND($H138=1,WORKDAY.INTL($I138,NETWORKDAYS.INTL($I138,EDATE(AA138,$E139)-1,1,[1]holiday!$A$2:$A$101),1,[1]holiday!$A$2:$A$101)=$K138),"",IF(AND(IFERROR(IF(IF($K138&lt;EDATE(AA138,$E138),$K138,EDATE(AA138,$E138))=AA138,"",IF($K138&lt;EDATE(AA138,$E138),$K138,EDATE(AA138,$E138))),"")=$K138,$H138=1),"",IFERROR(IF(IF($K138&lt;EDATE(AA138,$E138),$K138,EDATE(AA138,$E138))=AA138,"",IF($K138&lt;EDATE(AA138,$E138),$K138,EDATE(AA138,$E138))),""))),"")</f>
        <v/>
      </c>
      <c r="AC138" s="70" t="str">
        <f>IFERROR(IF(AND($H138=1,WORKDAY.INTL($I138,NETWORKDAYS.INTL($I138,EDATE(AB138,$E139)-1,1,[1]holiday!$A$2:$A$101),1,[1]holiday!$A$2:$A$101)=$K138),"",IF(AND(IFERROR(IF(IF($K138&lt;EDATE(AB138,$E138),$K138,EDATE(AB138,$E138))=AB138,"",IF($K138&lt;EDATE(AB138,$E138),$K138,EDATE(AB138,$E138))),"")=$K138,$H138=1),"",IFERROR(IF(IF($K138&lt;EDATE(AB138,$E138),$K138,EDATE(AB138,$E138))=AB138,"",IF($K138&lt;EDATE(AB138,$E138),$K138,EDATE(AB138,$E138))),""))),"")</f>
        <v/>
      </c>
      <c r="AD138" s="70" t="str">
        <f>IFERROR(IF(AND($H138=1,WORKDAY.INTL($I138,NETWORKDAYS.INTL($I138,EDATE(AC138,$E139)-1,1,[1]holiday!$A$2:$A$101),1,[1]holiday!$A$2:$A$101)=$K138),"",IF(AND(IFERROR(IF(IF($K138&lt;EDATE(AC138,$E138),$K138,EDATE(AC138,$E138))=AC138,"",IF($K138&lt;EDATE(AC138,$E138),$K138,EDATE(AC138,$E138))),"")=$K138,$H138=1),"",IFERROR(IF(IF($K138&lt;EDATE(AC138,$E138),$K138,EDATE(AC138,$E138))=AC138,"",IF($K138&lt;EDATE(AC138,$E138),$K138,EDATE(AC138,$E138))),""))),"")</f>
        <v/>
      </c>
      <c r="AE138" s="70" t="str">
        <f>IFERROR(IF(AND($H138=1,WORKDAY.INTL($I138,NETWORKDAYS.INTL($I138,EDATE(AD138,$E139)-1,1,[1]holiday!$A$2:$A$101),1,[1]holiday!$A$2:$A$101)=$K138),"",IF(AND(IFERROR(IF(IF($K138&lt;EDATE(AD138,$E138),$K138,EDATE(AD138,$E138))=AD138,"",IF($K138&lt;EDATE(AD138,$E138),$K138,EDATE(AD138,$E138))),"")=$K138,$H138=1),"",IFERROR(IF(IF($K138&lt;EDATE(AD138,$E138),$K138,EDATE(AD138,$E138))=AD138,"",IF($K138&lt;EDATE(AD138,$E138),$K138,EDATE(AD138,$E138))),""))),"")</f>
        <v/>
      </c>
      <c r="AF138" s="70" t="str">
        <f>IFERROR(IF(AND($H138=1,WORKDAY.INTL($I138,NETWORKDAYS.INTL($I138,EDATE(AE138,$E139)-1,1,[1]holiday!$A$2:$A$101),1,[1]holiday!$A$2:$A$101)=$K138),"",IF(AND(IFERROR(IF(IF($K138&lt;EDATE(AE138,$E138),$K138,EDATE(AE138,$E138))=AE138,"",IF($K138&lt;EDATE(AE138,$E138),$K138,EDATE(AE138,$E138))),"")=$K138,$H138=1),"",IFERROR(IF(IF($K138&lt;EDATE(AE138,$E138),$K138,EDATE(AE138,$E138))=AE138,"",IF($K138&lt;EDATE(AE138,$E138),$K138,EDATE(AE138,$E138))),""))),"")</f>
        <v/>
      </c>
      <c r="AG138" s="70" t="str">
        <f>IFERROR(IF(AND($H138=1,WORKDAY.INTL($I138,NETWORKDAYS.INTL($I138,EDATE(AF138,$E139)-1,1,[1]holiday!$A$2:$A$101),1,[1]holiday!$A$2:$A$101)=$K138),"",IF(AND(IFERROR(IF(IF($K138&lt;EDATE(AF138,$E138),$K138,EDATE(AF138,$E138))=AF138,"",IF($K138&lt;EDATE(AF138,$E138),$K138,EDATE(AF138,$E138))),"")=$K138,$H138=1),"",IFERROR(IF(IF($K138&lt;EDATE(AF138,$E138),$K138,EDATE(AF138,$E138))=AF138,"",IF($K138&lt;EDATE(AF138,$E138),$K138,EDATE(AF138,$E138))),""))),"")</f>
        <v/>
      </c>
      <c r="AH138" s="70" t="str">
        <f>IFERROR(IF(AND($H138=1,WORKDAY.INTL($I138,NETWORKDAYS.INTL($I138,EDATE(AG138,$E139)-1,1,[1]holiday!$A$2:$A$101),1,[1]holiday!$A$2:$A$101)=$K138),"",IF(AND(IFERROR(IF(IF($K138&lt;EDATE(AG138,$E138),$K138,EDATE(AG138,$E138))=AG138,"",IF($K138&lt;EDATE(AG138,$E138),$K138,EDATE(AG138,$E138))),"")=$K138,$H138=1),"",IFERROR(IF(IF($K138&lt;EDATE(AG138,$E138),$K138,EDATE(AG138,$E138))=AG138,"",IF($K138&lt;EDATE(AG138,$E138),$K138,EDATE(AG138,$E138))),""))),"")</f>
        <v/>
      </c>
      <c r="AI138" s="70"/>
      <c r="AJ138" s="25" t="e">
        <f t="shared" si="82"/>
        <v>#REF!</v>
      </c>
      <c r="AK138" s="25" t="e">
        <f t="shared" si="83"/>
        <v>#REF!</v>
      </c>
      <c r="AL138" s="25" t="e">
        <f t="shared" si="84"/>
        <v>#REF!</v>
      </c>
      <c r="AM138" s="25" t="e">
        <f t="shared" si="85"/>
        <v>#REF!</v>
      </c>
      <c r="AN138" s="25" t="e">
        <f t="shared" si="86"/>
        <v>#REF!</v>
      </c>
      <c r="AO138" s="25" t="e">
        <f t="shared" si="87"/>
        <v>#REF!</v>
      </c>
      <c r="AP138" s="25" t="e">
        <f t="shared" si="88"/>
        <v>#REF!</v>
      </c>
      <c r="AQ138" s="25" t="e">
        <f t="shared" si="89"/>
        <v>#REF!</v>
      </c>
      <c r="AR138" s="25" t="e">
        <f t="shared" si="90"/>
        <v>#REF!</v>
      </c>
      <c r="AS138" s="25" t="e">
        <f t="shared" si="91"/>
        <v>#REF!</v>
      </c>
      <c r="AT138" s="25" t="e">
        <f t="shared" si="92"/>
        <v>#REF!</v>
      </c>
      <c r="AU138" s="25" t="e">
        <f t="shared" si="93"/>
        <v>#REF!</v>
      </c>
      <c r="AV138" s="25" t="e">
        <f t="shared" si="94"/>
        <v>#REF!</v>
      </c>
      <c r="AW138" s="106" t="e">
        <f t="shared" si="103"/>
        <v>#REF!</v>
      </c>
      <c r="AX138" s="107" t="e">
        <f t="shared" ca="1" si="104"/>
        <v>#REF!</v>
      </c>
      <c r="AY138" s="107" t="e">
        <f t="shared" ca="1" si="105"/>
        <v>#REF!</v>
      </c>
      <c r="AZ138" s="108" t="e">
        <f t="shared" ca="1" si="106"/>
        <v>#REF!</v>
      </c>
      <c r="BA138" s="25">
        <f t="shared" ca="1" si="98"/>
        <v>0</v>
      </c>
      <c r="BB138" s="25" t="e">
        <f t="shared" si="95"/>
        <v>#REF!</v>
      </c>
      <c r="BC138" s="25" t="e">
        <f t="shared" ca="1" si="107"/>
        <v>#REF!</v>
      </c>
      <c r="BD138" s="83" t="e">
        <f>PS!#REF!</f>
        <v>#REF!</v>
      </c>
      <c r="BE138" s="78" t="str">
        <f t="shared" ca="1" si="108"/>
        <v>Lần 0</v>
      </c>
      <c r="BF138" s="109" t="e">
        <f t="shared" ca="1" si="109"/>
        <v>#REF!</v>
      </c>
      <c r="BG138" s="109" t="e">
        <f t="shared" ca="1" si="110"/>
        <v>#REF!</v>
      </c>
      <c r="BH138" s="109" t="e">
        <f t="shared" ca="1" si="111"/>
        <v>#REF!</v>
      </c>
      <c r="BI138" s="109" t="e">
        <f t="shared" ca="1" si="112"/>
        <v>#REF!</v>
      </c>
      <c r="BJ138" s="109" t="e">
        <f t="shared" ca="1" si="113"/>
        <v>#REF!</v>
      </c>
      <c r="BK138" s="109" t="e">
        <f t="shared" ca="1" si="114"/>
        <v>#REF!</v>
      </c>
      <c r="BL138" s="109" t="e">
        <f t="shared" ca="1" si="115"/>
        <v>#REF!</v>
      </c>
      <c r="BM138" s="109" t="e">
        <f t="shared" ca="1" si="116"/>
        <v>#REF!</v>
      </c>
      <c r="BN138" s="109" t="e">
        <f t="shared" ca="1" si="117"/>
        <v>#REF!</v>
      </c>
      <c r="BO138" s="109" t="e">
        <f t="shared" ca="1" si="118"/>
        <v>#REF!</v>
      </c>
      <c r="BP138" s="109" t="e">
        <f t="shared" ca="1" si="119"/>
        <v>#REF!</v>
      </c>
      <c r="BQ138" s="109" t="e">
        <f t="shared" ca="1" si="120"/>
        <v>#REF!</v>
      </c>
      <c r="BR138" s="109" t="e">
        <f t="shared" ca="1" si="121"/>
        <v>#REF!</v>
      </c>
    </row>
    <row r="139" spans="1:70" ht="12.75" x14ac:dyDescent="0.2">
      <c r="A139" s="82" t="e">
        <f>PS!#REF!</f>
        <v>#REF!</v>
      </c>
      <c r="B139" s="83" t="e">
        <f>PS!#REF!</f>
        <v>#REF!</v>
      </c>
      <c r="C139" s="83" t="e">
        <f>PS!#REF!</f>
        <v>#REF!</v>
      </c>
      <c r="D139" s="83" t="e">
        <f>VLOOKUP(B139,CTV!$A$3:$D$1048576,4,0)</f>
        <v>#REF!</v>
      </c>
      <c r="E139" s="83" t="e">
        <f>VLOOKUP(B139,CTV!$A$3:$G$1048576,7,0)</f>
        <v>#REF!</v>
      </c>
      <c r="F139" s="83" t="e">
        <f>IF(ISNA(VLOOKUP(D139,CTV!$A$3:$H$1048576,8,0)),"",VLOOKUP(D139,CTV!$A$3:$H$1048576,8,0))</f>
        <v>#REF!</v>
      </c>
      <c r="G139" s="83" t="e">
        <f>VLOOKUP(B139,CTV!$A$3:$I$1048576,9,0)</f>
        <v>#REF!</v>
      </c>
      <c r="H139" s="83" t="e">
        <f>VLOOKUP(B139,CTV!$A$3:$J$1048576,10,0)</f>
        <v>#REF!</v>
      </c>
      <c r="I139" s="102" t="e">
        <f>PS!#REF!</f>
        <v>#REF!</v>
      </c>
      <c r="J139" s="83" t="e">
        <f>PS!#REF!</f>
        <v>#REF!</v>
      </c>
      <c r="K139" s="103" t="e">
        <f>PS!#REF!</f>
        <v>#REF!</v>
      </c>
      <c r="L139" s="83" t="e">
        <f t="shared" si="99"/>
        <v>#REF!</v>
      </c>
      <c r="M139" s="120" t="e">
        <f>PS!#REF!</f>
        <v>#REF!</v>
      </c>
      <c r="N139" s="83" t="e">
        <f>PS!#REF!</f>
        <v>#REF!</v>
      </c>
      <c r="O139" s="104" t="e">
        <f>PS!#REF!</f>
        <v>#REF!</v>
      </c>
      <c r="P139" s="104" t="e">
        <f t="shared" si="100"/>
        <v>#REF!</v>
      </c>
      <c r="Q139" s="104">
        <v>0</v>
      </c>
      <c r="R139" s="170" t="e">
        <f t="shared" si="101"/>
        <v>#REF!</v>
      </c>
      <c r="S139" s="130" t="e">
        <f>VLOOKUP(B139,CTV!$A$3:$K$1048576,11,0)</f>
        <v>#REF!</v>
      </c>
      <c r="T139" s="105" t="e">
        <f>IF(VLOOKUP(B139,CTV!$A$3:$E$1048576,5,0)-R139+S139&lt;0,0,VLOOKUP(B139,CTV!$A$3:$E$1048576,5,0)-R139+S139)</f>
        <v>#REF!</v>
      </c>
      <c r="U139" s="105" t="e">
        <f>IF(VLOOKUP(B139,CTV!$A$3:$F$1048576,6,0)-R139+S139&lt;0,0,VLOOKUP(B139,CTV!$A$3:$F$1048576,6,0)-R139+S139)</f>
        <v>#REF!</v>
      </c>
      <c r="V139" s="70" t="e">
        <f t="shared" si="102"/>
        <v>#REF!</v>
      </c>
      <c r="W139" s="70" t="str">
        <f>IFERROR(IF(AND($H139=1,WORKDAY.INTL($I139,NETWORKDAYS.INTL($I139,EDATE(V139,$E140)-1,1,[1]holiday!$A$2:$A$101),1,[1]holiday!$A$2:$A$101)=$K139),"",IF(AND(IFERROR(IF(IF($K139&lt;EDATE(V139,$E139),$K139,EDATE(V139,$E139))=V139,"",IF($K139&lt;EDATE(V139,$E139),$K139,EDATE(V139,$E139))),"")=$K139,$H139=1),"",IFERROR(IF(IF($K139&lt;EDATE(V139,$E139),$K139,EDATE(V139,$E139))=V139,"",IF($K139&lt;EDATE(V139,$E139),$K139,EDATE(V139,$E139))),""))),"")</f>
        <v/>
      </c>
      <c r="X139" s="70" t="str">
        <f>IFERROR(IF(AND($H139=1,WORKDAY.INTL($I139,NETWORKDAYS.INTL($I139,EDATE(W139,$E140)-1,1,[1]holiday!$A$2:$A$101),1,[1]holiday!$A$2:$A$101)=$K139),"",IF(AND(IFERROR(IF(IF($K139&lt;EDATE(W139,$E139),$K139,EDATE(W139,$E139))=W139,"",IF($K139&lt;EDATE(W139,$E139),$K139,EDATE(W139,$E139))),"")=$K139,$H139=1),"",IFERROR(IF(IF($K139&lt;EDATE(W139,$E139),$K139,EDATE(W139,$E139))=W139,"",IF($K139&lt;EDATE(W139,$E139),$K139,EDATE(W139,$E139))),""))),"")</f>
        <v/>
      </c>
      <c r="Y139" s="70" t="str">
        <f>IFERROR(IF(AND($H139=1,WORKDAY.INTL($I139,NETWORKDAYS.INTL($I139,EDATE(X139,$E140)-1,1,[1]holiday!$A$2:$A$101),1,[1]holiday!$A$2:$A$101)=$K139),"",IF(AND(IFERROR(IF(IF($K139&lt;EDATE(X139,$E139),$K139,EDATE(X139,$E139))=X139,"",IF($K139&lt;EDATE(X139,$E139),$K139,EDATE(X139,$E139))),"")=$K139,$H139=1),"",IFERROR(IF(IF($K139&lt;EDATE(X139,$E139),$K139,EDATE(X139,$E139))=X139,"",IF($K139&lt;EDATE(X139,$E139),$K139,EDATE(X139,$E139))),""))),"")</f>
        <v/>
      </c>
      <c r="Z139" s="70" t="str">
        <f>IFERROR(IF(AND($H139=1,WORKDAY.INTL($I139,NETWORKDAYS.INTL($I139,EDATE(Y139,$E140)-1,1,[1]holiday!$A$2:$A$101),1,[1]holiday!$A$2:$A$101)=$K139),"",IF(AND(IFERROR(IF(IF($K139&lt;EDATE(Y139,$E139),$K139,EDATE(Y139,$E139))=Y139,"",IF($K139&lt;EDATE(Y139,$E139),$K139,EDATE(Y139,$E139))),"")=$K139,$H139=1),"",IFERROR(IF(IF($K139&lt;EDATE(Y139,$E139),$K139,EDATE(Y139,$E139))=Y139,"",IF($K139&lt;EDATE(Y139,$E139),$K139,EDATE(Y139,$E139))),""))),"")</f>
        <v/>
      </c>
      <c r="AA139" s="70" t="str">
        <f>IFERROR(IF(AND($H139=1,WORKDAY.INTL($I139,NETWORKDAYS.INTL($I139,EDATE(Z139,$E140)-1,1,[1]holiday!$A$2:$A$101),1,[1]holiday!$A$2:$A$101)=$K139),"",IF(AND(IFERROR(IF(IF($K139&lt;EDATE(Z139,$E139),$K139,EDATE(Z139,$E139))=Z139,"",IF($K139&lt;EDATE(Z139,$E139),$K139,EDATE(Z139,$E139))),"")=$K139,$H139=1),"",IFERROR(IF(IF($K139&lt;EDATE(Z139,$E139),$K139,EDATE(Z139,$E139))=Z139,"",IF($K139&lt;EDATE(Z139,$E139),$K139,EDATE(Z139,$E139))),""))),"")</f>
        <v/>
      </c>
      <c r="AB139" s="70" t="str">
        <f>IFERROR(IF(AND($H139=1,WORKDAY.INTL($I139,NETWORKDAYS.INTL($I139,EDATE(AA139,$E140)-1,1,[1]holiday!$A$2:$A$101),1,[1]holiday!$A$2:$A$101)=$K139),"",IF(AND(IFERROR(IF(IF($K139&lt;EDATE(AA139,$E139),$K139,EDATE(AA139,$E139))=AA139,"",IF($K139&lt;EDATE(AA139,$E139),$K139,EDATE(AA139,$E139))),"")=$K139,$H139=1),"",IFERROR(IF(IF($K139&lt;EDATE(AA139,$E139),$K139,EDATE(AA139,$E139))=AA139,"",IF($K139&lt;EDATE(AA139,$E139),$K139,EDATE(AA139,$E139))),""))),"")</f>
        <v/>
      </c>
      <c r="AC139" s="70" t="str">
        <f>IFERROR(IF(AND($H139=1,WORKDAY.INTL($I139,NETWORKDAYS.INTL($I139,EDATE(AB139,$E140)-1,1,[1]holiday!$A$2:$A$101),1,[1]holiday!$A$2:$A$101)=$K139),"",IF(AND(IFERROR(IF(IF($K139&lt;EDATE(AB139,$E139),$K139,EDATE(AB139,$E139))=AB139,"",IF($K139&lt;EDATE(AB139,$E139),$K139,EDATE(AB139,$E139))),"")=$K139,$H139=1),"",IFERROR(IF(IF($K139&lt;EDATE(AB139,$E139),$K139,EDATE(AB139,$E139))=AB139,"",IF($K139&lt;EDATE(AB139,$E139),$K139,EDATE(AB139,$E139))),""))),"")</f>
        <v/>
      </c>
      <c r="AD139" s="70" t="str">
        <f>IFERROR(IF(AND($H139=1,WORKDAY.INTL($I139,NETWORKDAYS.INTL($I139,EDATE(AC139,$E140)-1,1,[1]holiday!$A$2:$A$101),1,[1]holiday!$A$2:$A$101)=$K139),"",IF(AND(IFERROR(IF(IF($K139&lt;EDATE(AC139,$E139),$K139,EDATE(AC139,$E139))=AC139,"",IF($K139&lt;EDATE(AC139,$E139),$K139,EDATE(AC139,$E139))),"")=$K139,$H139=1),"",IFERROR(IF(IF($K139&lt;EDATE(AC139,$E139),$K139,EDATE(AC139,$E139))=AC139,"",IF($K139&lt;EDATE(AC139,$E139),$K139,EDATE(AC139,$E139))),""))),"")</f>
        <v/>
      </c>
      <c r="AE139" s="70" t="str">
        <f>IFERROR(IF(AND($H139=1,WORKDAY.INTL($I139,NETWORKDAYS.INTL($I139,EDATE(AD139,$E140)-1,1,[1]holiday!$A$2:$A$101),1,[1]holiday!$A$2:$A$101)=$K139),"",IF(AND(IFERROR(IF(IF($K139&lt;EDATE(AD139,$E139),$K139,EDATE(AD139,$E139))=AD139,"",IF($K139&lt;EDATE(AD139,$E139),$K139,EDATE(AD139,$E139))),"")=$K139,$H139=1),"",IFERROR(IF(IF($K139&lt;EDATE(AD139,$E139),$K139,EDATE(AD139,$E139))=AD139,"",IF($K139&lt;EDATE(AD139,$E139),$K139,EDATE(AD139,$E139))),""))),"")</f>
        <v/>
      </c>
      <c r="AF139" s="70" t="str">
        <f>IFERROR(IF(AND($H139=1,WORKDAY.INTL($I139,NETWORKDAYS.INTL($I139,EDATE(AE139,$E140)-1,1,[1]holiday!$A$2:$A$101),1,[1]holiday!$A$2:$A$101)=$K139),"",IF(AND(IFERROR(IF(IF($K139&lt;EDATE(AE139,$E139),$K139,EDATE(AE139,$E139))=AE139,"",IF($K139&lt;EDATE(AE139,$E139),$K139,EDATE(AE139,$E139))),"")=$K139,$H139=1),"",IFERROR(IF(IF($K139&lt;EDATE(AE139,$E139),$K139,EDATE(AE139,$E139))=AE139,"",IF($K139&lt;EDATE(AE139,$E139),$K139,EDATE(AE139,$E139))),""))),"")</f>
        <v/>
      </c>
      <c r="AG139" s="70" t="str">
        <f>IFERROR(IF(AND($H139=1,WORKDAY.INTL($I139,NETWORKDAYS.INTL($I139,EDATE(AF139,$E140)-1,1,[1]holiday!$A$2:$A$101),1,[1]holiday!$A$2:$A$101)=$K139),"",IF(AND(IFERROR(IF(IF($K139&lt;EDATE(AF139,$E139),$K139,EDATE(AF139,$E139))=AF139,"",IF($K139&lt;EDATE(AF139,$E139),$K139,EDATE(AF139,$E139))),"")=$K139,$H139=1),"",IFERROR(IF(IF($K139&lt;EDATE(AF139,$E139),$K139,EDATE(AF139,$E139))=AF139,"",IF($K139&lt;EDATE(AF139,$E139),$K139,EDATE(AF139,$E139))),""))),"")</f>
        <v/>
      </c>
      <c r="AH139" s="70" t="str">
        <f>IFERROR(IF(AND($H139=1,WORKDAY.INTL($I139,NETWORKDAYS.INTL($I139,EDATE(AG139,$E140)-1,1,[1]holiday!$A$2:$A$101),1,[1]holiday!$A$2:$A$101)=$K139),"",IF(AND(IFERROR(IF(IF($K139&lt;EDATE(AG139,$E139),$K139,EDATE(AG139,$E139))=AG139,"",IF($K139&lt;EDATE(AG139,$E139),$K139,EDATE(AG139,$E139))),"")=$K139,$H139=1),"",IFERROR(IF(IF($K139&lt;EDATE(AG139,$E139),$K139,EDATE(AG139,$E139))=AG139,"",IF($K139&lt;EDATE(AG139,$E139),$K139,EDATE(AG139,$E139))),""))),"")</f>
        <v/>
      </c>
      <c r="AI139" s="70"/>
      <c r="AJ139" s="25" t="e">
        <f t="shared" si="82"/>
        <v>#REF!</v>
      </c>
      <c r="AK139" s="25" t="e">
        <f t="shared" si="83"/>
        <v>#REF!</v>
      </c>
      <c r="AL139" s="25" t="e">
        <f t="shared" si="84"/>
        <v>#REF!</v>
      </c>
      <c r="AM139" s="25" t="e">
        <f t="shared" si="85"/>
        <v>#REF!</v>
      </c>
      <c r="AN139" s="25" t="e">
        <f t="shared" si="86"/>
        <v>#REF!</v>
      </c>
      <c r="AO139" s="25" t="e">
        <f t="shared" si="87"/>
        <v>#REF!</v>
      </c>
      <c r="AP139" s="25" t="e">
        <f t="shared" si="88"/>
        <v>#REF!</v>
      </c>
      <c r="AQ139" s="25" t="e">
        <f t="shared" si="89"/>
        <v>#REF!</v>
      </c>
      <c r="AR139" s="25" t="e">
        <f t="shared" si="90"/>
        <v>#REF!</v>
      </c>
      <c r="AS139" s="25" t="e">
        <f t="shared" si="91"/>
        <v>#REF!</v>
      </c>
      <c r="AT139" s="25" t="e">
        <f t="shared" si="92"/>
        <v>#REF!</v>
      </c>
      <c r="AU139" s="25" t="e">
        <f t="shared" si="93"/>
        <v>#REF!</v>
      </c>
      <c r="AV139" s="25" t="e">
        <f t="shared" si="94"/>
        <v>#REF!</v>
      </c>
      <c r="AW139" s="106" t="e">
        <f t="shared" si="103"/>
        <v>#REF!</v>
      </c>
      <c r="AX139" s="107" t="e">
        <f t="shared" ca="1" si="104"/>
        <v>#REF!</v>
      </c>
      <c r="AY139" s="107" t="e">
        <f t="shared" ca="1" si="105"/>
        <v>#REF!</v>
      </c>
      <c r="AZ139" s="108" t="e">
        <f t="shared" ca="1" si="106"/>
        <v>#REF!</v>
      </c>
      <c r="BA139" s="25">
        <f t="shared" ca="1" si="98"/>
        <v>0</v>
      </c>
      <c r="BB139" s="25" t="e">
        <f t="shared" si="95"/>
        <v>#REF!</v>
      </c>
      <c r="BC139" s="25" t="e">
        <f t="shared" ca="1" si="107"/>
        <v>#REF!</v>
      </c>
      <c r="BD139" s="83" t="e">
        <f>PS!#REF!</f>
        <v>#REF!</v>
      </c>
      <c r="BE139" s="78" t="str">
        <f t="shared" ca="1" si="108"/>
        <v>Lần 0</v>
      </c>
      <c r="BF139" s="109" t="e">
        <f t="shared" ca="1" si="109"/>
        <v>#REF!</v>
      </c>
      <c r="BG139" s="109" t="e">
        <f t="shared" ca="1" si="110"/>
        <v>#REF!</v>
      </c>
      <c r="BH139" s="109" t="e">
        <f t="shared" ca="1" si="111"/>
        <v>#REF!</v>
      </c>
      <c r="BI139" s="109" t="e">
        <f t="shared" ca="1" si="112"/>
        <v>#REF!</v>
      </c>
      <c r="BJ139" s="109" t="e">
        <f t="shared" ca="1" si="113"/>
        <v>#REF!</v>
      </c>
      <c r="BK139" s="109" t="e">
        <f t="shared" ca="1" si="114"/>
        <v>#REF!</v>
      </c>
      <c r="BL139" s="109" t="e">
        <f t="shared" ca="1" si="115"/>
        <v>#REF!</v>
      </c>
      <c r="BM139" s="109" t="e">
        <f t="shared" ca="1" si="116"/>
        <v>#REF!</v>
      </c>
      <c r="BN139" s="109" t="e">
        <f t="shared" ca="1" si="117"/>
        <v>#REF!</v>
      </c>
      <c r="BO139" s="109" t="e">
        <f t="shared" ca="1" si="118"/>
        <v>#REF!</v>
      </c>
      <c r="BP139" s="109" t="e">
        <f t="shared" ca="1" si="119"/>
        <v>#REF!</v>
      </c>
      <c r="BQ139" s="109" t="e">
        <f t="shared" ca="1" si="120"/>
        <v>#REF!</v>
      </c>
      <c r="BR139" s="109" t="e">
        <f t="shared" ca="1" si="121"/>
        <v>#REF!</v>
      </c>
    </row>
    <row r="140" spans="1:70" ht="12.75" x14ac:dyDescent="0.2">
      <c r="A140" s="82" t="e">
        <f>PS!#REF!</f>
        <v>#REF!</v>
      </c>
      <c r="B140" s="83" t="e">
        <f>PS!#REF!</f>
        <v>#REF!</v>
      </c>
      <c r="C140" s="83" t="e">
        <f>PS!#REF!</f>
        <v>#REF!</v>
      </c>
      <c r="D140" s="83" t="e">
        <f>VLOOKUP(B140,CTV!$A$3:$D$1048576,4,0)</f>
        <v>#REF!</v>
      </c>
      <c r="E140" s="83" t="e">
        <f>VLOOKUP(B140,CTV!$A$3:$G$1048576,7,0)</f>
        <v>#REF!</v>
      </c>
      <c r="F140" s="83" t="e">
        <f>IF(ISNA(VLOOKUP(D140,CTV!$A$3:$H$1048576,8,0)),"",VLOOKUP(D140,CTV!$A$3:$H$1048576,8,0))</f>
        <v>#REF!</v>
      </c>
      <c r="G140" s="83" t="e">
        <f>VLOOKUP(B140,CTV!$A$3:$I$1048576,9,0)</f>
        <v>#REF!</v>
      </c>
      <c r="H140" s="83" t="e">
        <f>VLOOKUP(B140,CTV!$A$3:$J$1048576,10,0)</f>
        <v>#REF!</v>
      </c>
      <c r="I140" s="102" t="e">
        <f>PS!#REF!</f>
        <v>#REF!</v>
      </c>
      <c r="J140" s="83" t="e">
        <f>PS!#REF!</f>
        <v>#REF!</v>
      </c>
      <c r="K140" s="103" t="e">
        <f>PS!#REF!</f>
        <v>#REF!</v>
      </c>
      <c r="L140" s="83" t="e">
        <f t="shared" si="99"/>
        <v>#REF!</v>
      </c>
      <c r="M140" s="120" t="e">
        <f>PS!#REF!</f>
        <v>#REF!</v>
      </c>
      <c r="N140" s="83" t="e">
        <f>PS!#REF!</f>
        <v>#REF!</v>
      </c>
      <c r="O140" s="104" t="e">
        <f>PS!#REF!</f>
        <v>#REF!</v>
      </c>
      <c r="P140" s="104" t="e">
        <f t="shared" si="100"/>
        <v>#REF!</v>
      </c>
      <c r="Q140" s="104">
        <v>0</v>
      </c>
      <c r="R140" s="170" t="e">
        <f t="shared" si="101"/>
        <v>#REF!</v>
      </c>
      <c r="S140" s="130" t="e">
        <f>VLOOKUP(B140,CTV!$A$3:$K$1048576,11,0)</f>
        <v>#REF!</v>
      </c>
      <c r="T140" s="105" t="e">
        <f>IF(VLOOKUP(B140,CTV!$A$3:$E$1048576,5,0)-R140+S140&lt;0,0,VLOOKUP(B140,CTV!$A$3:$E$1048576,5,0)-R140+S140)</f>
        <v>#REF!</v>
      </c>
      <c r="U140" s="105" t="e">
        <f>IF(VLOOKUP(B140,CTV!$A$3:$F$1048576,6,0)-R140+S140&lt;0,0,VLOOKUP(B140,CTV!$A$3:$F$1048576,6,0)-R140+S140)</f>
        <v>#REF!</v>
      </c>
      <c r="V140" s="70" t="e">
        <f t="shared" si="102"/>
        <v>#REF!</v>
      </c>
      <c r="W140" s="70" t="str">
        <f>IFERROR(IF(AND($H140=1,WORKDAY.INTL($I140,NETWORKDAYS.INTL($I140,EDATE(V140,$E141)-1,1,[1]holiday!$A$2:$A$101),1,[1]holiday!$A$2:$A$101)=$K140),"",IF(AND(IFERROR(IF(IF($K140&lt;EDATE(V140,$E140),$K140,EDATE(V140,$E140))=V140,"",IF($K140&lt;EDATE(V140,$E140),$K140,EDATE(V140,$E140))),"")=$K140,$H140=1),"",IFERROR(IF(IF($K140&lt;EDATE(V140,$E140),$K140,EDATE(V140,$E140))=V140,"",IF($K140&lt;EDATE(V140,$E140),$K140,EDATE(V140,$E140))),""))),"")</f>
        <v/>
      </c>
      <c r="X140" s="70" t="str">
        <f>IFERROR(IF(AND($H140=1,WORKDAY.INTL($I140,NETWORKDAYS.INTL($I140,EDATE(W140,$E141)-1,1,[1]holiday!$A$2:$A$101),1,[1]holiday!$A$2:$A$101)=$K140),"",IF(AND(IFERROR(IF(IF($K140&lt;EDATE(W140,$E140),$K140,EDATE(W140,$E140))=W140,"",IF($K140&lt;EDATE(W140,$E140),$K140,EDATE(W140,$E140))),"")=$K140,$H140=1),"",IFERROR(IF(IF($K140&lt;EDATE(W140,$E140),$K140,EDATE(W140,$E140))=W140,"",IF($K140&lt;EDATE(W140,$E140),$K140,EDATE(W140,$E140))),""))),"")</f>
        <v/>
      </c>
      <c r="Y140" s="70" t="str">
        <f>IFERROR(IF(AND($H140=1,WORKDAY.INTL($I140,NETWORKDAYS.INTL($I140,EDATE(X140,$E141)-1,1,[1]holiday!$A$2:$A$101),1,[1]holiday!$A$2:$A$101)=$K140),"",IF(AND(IFERROR(IF(IF($K140&lt;EDATE(X140,$E140),$K140,EDATE(X140,$E140))=X140,"",IF($K140&lt;EDATE(X140,$E140),$K140,EDATE(X140,$E140))),"")=$K140,$H140=1),"",IFERROR(IF(IF($K140&lt;EDATE(X140,$E140),$K140,EDATE(X140,$E140))=X140,"",IF($K140&lt;EDATE(X140,$E140),$K140,EDATE(X140,$E140))),""))),"")</f>
        <v/>
      </c>
      <c r="Z140" s="70" t="str">
        <f>IFERROR(IF(AND($H140=1,WORKDAY.INTL($I140,NETWORKDAYS.INTL($I140,EDATE(Y140,$E141)-1,1,[1]holiday!$A$2:$A$101),1,[1]holiday!$A$2:$A$101)=$K140),"",IF(AND(IFERROR(IF(IF($K140&lt;EDATE(Y140,$E140),$K140,EDATE(Y140,$E140))=Y140,"",IF($K140&lt;EDATE(Y140,$E140),$K140,EDATE(Y140,$E140))),"")=$K140,$H140=1),"",IFERROR(IF(IF($K140&lt;EDATE(Y140,$E140),$K140,EDATE(Y140,$E140))=Y140,"",IF($K140&lt;EDATE(Y140,$E140),$K140,EDATE(Y140,$E140))),""))),"")</f>
        <v/>
      </c>
      <c r="AA140" s="70" t="str">
        <f>IFERROR(IF(AND($H140=1,WORKDAY.INTL($I140,NETWORKDAYS.INTL($I140,EDATE(Z140,$E141)-1,1,[1]holiday!$A$2:$A$101),1,[1]holiday!$A$2:$A$101)=$K140),"",IF(AND(IFERROR(IF(IF($K140&lt;EDATE(Z140,$E140),$K140,EDATE(Z140,$E140))=Z140,"",IF($K140&lt;EDATE(Z140,$E140),$K140,EDATE(Z140,$E140))),"")=$K140,$H140=1),"",IFERROR(IF(IF($K140&lt;EDATE(Z140,$E140),$K140,EDATE(Z140,$E140))=Z140,"",IF($K140&lt;EDATE(Z140,$E140),$K140,EDATE(Z140,$E140))),""))),"")</f>
        <v/>
      </c>
      <c r="AB140" s="70" t="str">
        <f>IFERROR(IF(AND($H140=1,WORKDAY.INTL($I140,NETWORKDAYS.INTL($I140,EDATE(AA140,$E141)-1,1,[1]holiday!$A$2:$A$101),1,[1]holiday!$A$2:$A$101)=$K140),"",IF(AND(IFERROR(IF(IF($K140&lt;EDATE(AA140,$E140),$K140,EDATE(AA140,$E140))=AA140,"",IF($K140&lt;EDATE(AA140,$E140),$K140,EDATE(AA140,$E140))),"")=$K140,$H140=1),"",IFERROR(IF(IF($K140&lt;EDATE(AA140,$E140),$K140,EDATE(AA140,$E140))=AA140,"",IF($K140&lt;EDATE(AA140,$E140),$K140,EDATE(AA140,$E140))),""))),"")</f>
        <v/>
      </c>
      <c r="AC140" s="70" t="str">
        <f>IFERROR(IF(AND($H140=1,WORKDAY.INTL($I140,NETWORKDAYS.INTL($I140,EDATE(AB140,$E141)-1,1,[1]holiday!$A$2:$A$101),1,[1]holiday!$A$2:$A$101)=$K140),"",IF(AND(IFERROR(IF(IF($K140&lt;EDATE(AB140,$E140),$K140,EDATE(AB140,$E140))=AB140,"",IF($K140&lt;EDATE(AB140,$E140),$K140,EDATE(AB140,$E140))),"")=$K140,$H140=1),"",IFERROR(IF(IF($K140&lt;EDATE(AB140,$E140),$K140,EDATE(AB140,$E140))=AB140,"",IF($K140&lt;EDATE(AB140,$E140),$K140,EDATE(AB140,$E140))),""))),"")</f>
        <v/>
      </c>
      <c r="AD140" s="70" t="str">
        <f>IFERROR(IF(AND($H140=1,WORKDAY.INTL($I140,NETWORKDAYS.INTL($I140,EDATE(AC140,$E141)-1,1,[1]holiday!$A$2:$A$101),1,[1]holiday!$A$2:$A$101)=$K140),"",IF(AND(IFERROR(IF(IF($K140&lt;EDATE(AC140,$E140),$K140,EDATE(AC140,$E140))=AC140,"",IF($K140&lt;EDATE(AC140,$E140),$K140,EDATE(AC140,$E140))),"")=$K140,$H140=1),"",IFERROR(IF(IF($K140&lt;EDATE(AC140,$E140),$K140,EDATE(AC140,$E140))=AC140,"",IF($K140&lt;EDATE(AC140,$E140),$K140,EDATE(AC140,$E140))),""))),"")</f>
        <v/>
      </c>
      <c r="AE140" s="70" t="str">
        <f>IFERROR(IF(AND($H140=1,WORKDAY.INTL($I140,NETWORKDAYS.INTL($I140,EDATE(AD140,$E141)-1,1,[1]holiday!$A$2:$A$101),1,[1]holiday!$A$2:$A$101)=$K140),"",IF(AND(IFERROR(IF(IF($K140&lt;EDATE(AD140,$E140),$K140,EDATE(AD140,$E140))=AD140,"",IF($K140&lt;EDATE(AD140,$E140),$K140,EDATE(AD140,$E140))),"")=$K140,$H140=1),"",IFERROR(IF(IF($K140&lt;EDATE(AD140,$E140),$K140,EDATE(AD140,$E140))=AD140,"",IF($K140&lt;EDATE(AD140,$E140),$K140,EDATE(AD140,$E140))),""))),"")</f>
        <v/>
      </c>
      <c r="AF140" s="70" t="str">
        <f>IFERROR(IF(AND($H140=1,WORKDAY.INTL($I140,NETWORKDAYS.INTL($I140,EDATE(AE140,$E141)-1,1,[1]holiday!$A$2:$A$101),1,[1]holiday!$A$2:$A$101)=$K140),"",IF(AND(IFERROR(IF(IF($K140&lt;EDATE(AE140,$E140),$K140,EDATE(AE140,$E140))=AE140,"",IF($K140&lt;EDATE(AE140,$E140),$K140,EDATE(AE140,$E140))),"")=$K140,$H140=1),"",IFERROR(IF(IF($K140&lt;EDATE(AE140,$E140),$K140,EDATE(AE140,$E140))=AE140,"",IF($K140&lt;EDATE(AE140,$E140),$K140,EDATE(AE140,$E140))),""))),"")</f>
        <v/>
      </c>
      <c r="AG140" s="70" t="str">
        <f>IFERROR(IF(AND($H140=1,WORKDAY.INTL($I140,NETWORKDAYS.INTL($I140,EDATE(AF140,$E141)-1,1,[1]holiday!$A$2:$A$101),1,[1]holiday!$A$2:$A$101)=$K140),"",IF(AND(IFERROR(IF(IF($K140&lt;EDATE(AF140,$E140),$K140,EDATE(AF140,$E140))=AF140,"",IF($K140&lt;EDATE(AF140,$E140),$K140,EDATE(AF140,$E140))),"")=$K140,$H140=1),"",IFERROR(IF(IF($K140&lt;EDATE(AF140,$E140),$K140,EDATE(AF140,$E140))=AF140,"",IF($K140&lt;EDATE(AF140,$E140),$K140,EDATE(AF140,$E140))),""))),"")</f>
        <v/>
      </c>
      <c r="AH140" s="70" t="str">
        <f>IFERROR(IF(AND($H140=1,WORKDAY.INTL($I140,NETWORKDAYS.INTL($I140,EDATE(AG140,$E141)-1,1,[1]holiday!$A$2:$A$101),1,[1]holiday!$A$2:$A$101)=$K140),"",IF(AND(IFERROR(IF(IF($K140&lt;EDATE(AG140,$E140),$K140,EDATE(AG140,$E140))=AG140,"",IF($K140&lt;EDATE(AG140,$E140),$K140,EDATE(AG140,$E140))),"")=$K140,$H140=1),"",IFERROR(IF(IF($K140&lt;EDATE(AG140,$E140),$K140,EDATE(AG140,$E140))=AG140,"",IF($K140&lt;EDATE(AG140,$E140),$K140,EDATE(AG140,$E140))),""))),"")</f>
        <v/>
      </c>
      <c r="AI140" s="70"/>
      <c r="AJ140" s="25" t="e">
        <f t="shared" si="82"/>
        <v>#REF!</v>
      </c>
      <c r="AK140" s="25" t="e">
        <f t="shared" si="83"/>
        <v>#REF!</v>
      </c>
      <c r="AL140" s="25" t="e">
        <f t="shared" si="84"/>
        <v>#REF!</v>
      </c>
      <c r="AM140" s="25" t="e">
        <f t="shared" si="85"/>
        <v>#REF!</v>
      </c>
      <c r="AN140" s="25" t="e">
        <f t="shared" si="86"/>
        <v>#REF!</v>
      </c>
      <c r="AO140" s="25" t="e">
        <f t="shared" si="87"/>
        <v>#REF!</v>
      </c>
      <c r="AP140" s="25" t="e">
        <f t="shared" si="88"/>
        <v>#REF!</v>
      </c>
      <c r="AQ140" s="25" t="e">
        <f t="shared" si="89"/>
        <v>#REF!</v>
      </c>
      <c r="AR140" s="25" t="e">
        <f t="shared" si="90"/>
        <v>#REF!</v>
      </c>
      <c r="AS140" s="25" t="e">
        <f t="shared" si="91"/>
        <v>#REF!</v>
      </c>
      <c r="AT140" s="25" t="e">
        <f t="shared" si="92"/>
        <v>#REF!</v>
      </c>
      <c r="AU140" s="25" t="e">
        <f t="shared" si="93"/>
        <v>#REF!</v>
      </c>
      <c r="AV140" s="25" t="e">
        <f t="shared" si="94"/>
        <v>#REF!</v>
      </c>
      <c r="AW140" s="106" t="e">
        <f t="shared" si="103"/>
        <v>#REF!</v>
      </c>
      <c r="AX140" s="107" t="e">
        <f t="shared" ca="1" si="104"/>
        <v>#REF!</v>
      </c>
      <c r="AY140" s="107" t="e">
        <f t="shared" ca="1" si="105"/>
        <v>#REF!</v>
      </c>
      <c r="AZ140" s="108" t="e">
        <f t="shared" ca="1" si="106"/>
        <v>#REF!</v>
      </c>
      <c r="BA140" s="25">
        <f t="shared" ca="1" si="98"/>
        <v>0</v>
      </c>
      <c r="BB140" s="25" t="e">
        <f t="shared" si="95"/>
        <v>#REF!</v>
      </c>
      <c r="BC140" s="25" t="e">
        <f t="shared" ca="1" si="107"/>
        <v>#REF!</v>
      </c>
      <c r="BD140" s="83" t="e">
        <f>PS!#REF!</f>
        <v>#REF!</v>
      </c>
      <c r="BE140" s="78" t="str">
        <f t="shared" ca="1" si="108"/>
        <v>Lần 0</v>
      </c>
      <c r="BF140" s="109" t="e">
        <f t="shared" ca="1" si="109"/>
        <v>#REF!</v>
      </c>
      <c r="BG140" s="109" t="e">
        <f t="shared" ca="1" si="110"/>
        <v>#REF!</v>
      </c>
      <c r="BH140" s="109" t="e">
        <f t="shared" ca="1" si="111"/>
        <v>#REF!</v>
      </c>
      <c r="BI140" s="109" t="e">
        <f t="shared" ca="1" si="112"/>
        <v>#REF!</v>
      </c>
      <c r="BJ140" s="109" t="e">
        <f t="shared" ca="1" si="113"/>
        <v>#REF!</v>
      </c>
      <c r="BK140" s="109" t="e">
        <f t="shared" ca="1" si="114"/>
        <v>#REF!</v>
      </c>
      <c r="BL140" s="109" t="e">
        <f t="shared" ca="1" si="115"/>
        <v>#REF!</v>
      </c>
      <c r="BM140" s="109" t="e">
        <f t="shared" ca="1" si="116"/>
        <v>#REF!</v>
      </c>
      <c r="BN140" s="109" t="e">
        <f t="shared" ca="1" si="117"/>
        <v>#REF!</v>
      </c>
      <c r="BO140" s="109" t="e">
        <f t="shared" ca="1" si="118"/>
        <v>#REF!</v>
      </c>
      <c r="BP140" s="109" t="e">
        <f t="shared" ca="1" si="119"/>
        <v>#REF!</v>
      </c>
      <c r="BQ140" s="109" t="e">
        <f t="shared" ca="1" si="120"/>
        <v>#REF!</v>
      </c>
      <c r="BR140" s="109" t="e">
        <f t="shared" ca="1" si="121"/>
        <v>#REF!</v>
      </c>
    </row>
    <row r="141" spans="1:70" ht="12.75" x14ac:dyDescent="0.2">
      <c r="A141" s="82" t="e">
        <f>PS!#REF!</f>
        <v>#REF!</v>
      </c>
      <c r="B141" s="83" t="e">
        <f>PS!#REF!</f>
        <v>#REF!</v>
      </c>
      <c r="C141" s="83" t="e">
        <f>PS!#REF!</f>
        <v>#REF!</v>
      </c>
      <c r="D141" s="83" t="e">
        <f>VLOOKUP(B141,CTV!$A$3:$D$1048576,4,0)</f>
        <v>#REF!</v>
      </c>
      <c r="E141" s="83" t="e">
        <f>VLOOKUP(B141,CTV!$A$3:$G$1048576,7,0)</f>
        <v>#REF!</v>
      </c>
      <c r="F141" s="83" t="e">
        <f>IF(ISNA(VLOOKUP(D141,CTV!$A$3:$H$1048576,8,0)),"",VLOOKUP(D141,CTV!$A$3:$H$1048576,8,0))</f>
        <v>#REF!</v>
      </c>
      <c r="G141" s="83" t="e">
        <f>VLOOKUP(B141,CTV!$A$3:$I$1048576,9,0)</f>
        <v>#REF!</v>
      </c>
      <c r="H141" s="83" t="e">
        <f>VLOOKUP(B141,CTV!$A$3:$J$1048576,10,0)</f>
        <v>#REF!</v>
      </c>
      <c r="I141" s="102" t="e">
        <f>PS!#REF!</f>
        <v>#REF!</v>
      </c>
      <c r="J141" s="83" t="e">
        <f>PS!#REF!</f>
        <v>#REF!</v>
      </c>
      <c r="K141" s="103" t="e">
        <f>PS!#REF!</f>
        <v>#REF!</v>
      </c>
      <c r="L141" s="83" t="e">
        <f t="shared" si="99"/>
        <v>#REF!</v>
      </c>
      <c r="M141" s="120" t="e">
        <f>PS!#REF!</f>
        <v>#REF!</v>
      </c>
      <c r="N141" s="83" t="e">
        <f>PS!#REF!</f>
        <v>#REF!</v>
      </c>
      <c r="O141" s="104" t="e">
        <f>PS!#REF!</f>
        <v>#REF!</v>
      </c>
      <c r="P141" s="104" t="e">
        <f t="shared" si="100"/>
        <v>#REF!</v>
      </c>
      <c r="Q141" s="104">
        <v>0</v>
      </c>
      <c r="R141" s="170" t="e">
        <f t="shared" si="101"/>
        <v>#REF!</v>
      </c>
      <c r="S141" s="130" t="e">
        <f>VLOOKUP(B141,CTV!$A$3:$K$1048576,11,0)</f>
        <v>#REF!</v>
      </c>
      <c r="T141" s="105" t="e">
        <f>IF(VLOOKUP(B141,CTV!$A$3:$E$1048576,5,0)-R141+S141&lt;0,0,VLOOKUP(B141,CTV!$A$3:$E$1048576,5,0)-R141+S141)</f>
        <v>#REF!</v>
      </c>
      <c r="U141" s="105" t="e">
        <f>IF(VLOOKUP(B141,CTV!$A$3:$F$1048576,6,0)-R141+S141&lt;0,0,VLOOKUP(B141,CTV!$A$3:$F$1048576,6,0)-R141+S141)</f>
        <v>#REF!</v>
      </c>
      <c r="V141" s="70" t="e">
        <f t="shared" si="102"/>
        <v>#REF!</v>
      </c>
      <c r="W141" s="70" t="str">
        <f>IFERROR(IF(AND($H141=1,WORKDAY.INTL($I141,NETWORKDAYS.INTL($I141,EDATE(V141,$E142)-1,1,[1]holiday!$A$2:$A$101),1,[1]holiday!$A$2:$A$101)=$K141),"",IF(AND(IFERROR(IF(IF($K141&lt;EDATE(V141,$E141),$K141,EDATE(V141,$E141))=V141,"",IF($K141&lt;EDATE(V141,$E141),$K141,EDATE(V141,$E141))),"")=$K141,$H141=1),"",IFERROR(IF(IF($K141&lt;EDATE(V141,$E141),$K141,EDATE(V141,$E141))=V141,"",IF($K141&lt;EDATE(V141,$E141),$K141,EDATE(V141,$E141))),""))),"")</f>
        <v/>
      </c>
      <c r="X141" s="70" t="str">
        <f>IFERROR(IF(AND($H141=1,WORKDAY.INTL($I141,NETWORKDAYS.INTL($I141,EDATE(W141,$E142)-1,1,[1]holiday!$A$2:$A$101),1,[1]holiday!$A$2:$A$101)=$K141),"",IF(AND(IFERROR(IF(IF($K141&lt;EDATE(W141,$E141),$K141,EDATE(W141,$E141))=W141,"",IF($K141&lt;EDATE(W141,$E141),$K141,EDATE(W141,$E141))),"")=$K141,$H141=1),"",IFERROR(IF(IF($K141&lt;EDATE(W141,$E141),$K141,EDATE(W141,$E141))=W141,"",IF($K141&lt;EDATE(W141,$E141),$K141,EDATE(W141,$E141))),""))),"")</f>
        <v/>
      </c>
      <c r="Y141" s="70" t="str">
        <f>IFERROR(IF(AND($H141=1,WORKDAY.INTL($I141,NETWORKDAYS.INTL($I141,EDATE(X141,$E142)-1,1,[1]holiday!$A$2:$A$101),1,[1]holiday!$A$2:$A$101)=$K141),"",IF(AND(IFERROR(IF(IF($K141&lt;EDATE(X141,$E141),$K141,EDATE(X141,$E141))=X141,"",IF($K141&lt;EDATE(X141,$E141),$K141,EDATE(X141,$E141))),"")=$K141,$H141=1),"",IFERROR(IF(IF($K141&lt;EDATE(X141,$E141),$K141,EDATE(X141,$E141))=X141,"",IF($K141&lt;EDATE(X141,$E141),$K141,EDATE(X141,$E141))),""))),"")</f>
        <v/>
      </c>
      <c r="Z141" s="70" t="str">
        <f>IFERROR(IF(AND($H141=1,WORKDAY.INTL($I141,NETWORKDAYS.INTL($I141,EDATE(Y141,$E142)-1,1,[1]holiday!$A$2:$A$101),1,[1]holiday!$A$2:$A$101)=$K141),"",IF(AND(IFERROR(IF(IF($K141&lt;EDATE(Y141,$E141),$K141,EDATE(Y141,$E141))=Y141,"",IF($K141&lt;EDATE(Y141,$E141),$K141,EDATE(Y141,$E141))),"")=$K141,$H141=1),"",IFERROR(IF(IF($K141&lt;EDATE(Y141,$E141),$K141,EDATE(Y141,$E141))=Y141,"",IF($K141&lt;EDATE(Y141,$E141),$K141,EDATE(Y141,$E141))),""))),"")</f>
        <v/>
      </c>
      <c r="AA141" s="70" t="str">
        <f>IFERROR(IF(AND($H141=1,WORKDAY.INTL($I141,NETWORKDAYS.INTL($I141,EDATE(Z141,$E142)-1,1,[1]holiday!$A$2:$A$101),1,[1]holiday!$A$2:$A$101)=$K141),"",IF(AND(IFERROR(IF(IF($K141&lt;EDATE(Z141,$E141),$K141,EDATE(Z141,$E141))=Z141,"",IF($K141&lt;EDATE(Z141,$E141),$K141,EDATE(Z141,$E141))),"")=$K141,$H141=1),"",IFERROR(IF(IF($K141&lt;EDATE(Z141,$E141),$K141,EDATE(Z141,$E141))=Z141,"",IF($K141&lt;EDATE(Z141,$E141),$K141,EDATE(Z141,$E141))),""))),"")</f>
        <v/>
      </c>
      <c r="AB141" s="70" t="str">
        <f>IFERROR(IF(AND($H141=1,WORKDAY.INTL($I141,NETWORKDAYS.INTL($I141,EDATE(AA141,$E142)-1,1,[1]holiday!$A$2:$A$101),1,[1]holiday!$A$2:$A$101)=$K141),"",IF(AND(IFERROR(IF(IF($K141&lt;EDATE(AA141,$E141),$K141,EDATE(AA141,$E141))=AA141,"",IF($K141&lt;EDATE(AA141,$E141),$K141,EDATE(AA141,$E141))),"")=$K141,$H141=1),"",IFERROR(IF(IF($K141&lt;EDATE(AA141,$E141),$K141,EDATE(AA141,$E141))=AA141,"",IF($K141&lt;EDATE(AA141,$E141),$K141,EDATE(AA141,$E141))),""))),"")</f>
        <v/>
      </c>
      <c r="AC141" s="70" t="str">
        <f>IFERROR(IF(AND($H141=1,WORKDAY.INTL($I141,NETWORKDAYS.INTL($I141,EDATE(AB141,$E142)-1,1,[1]holiday!$A$2:$A$101),1,[1]holiday!$A$2:$A$101)=$K141),"",IF(AND(IFERROR(IF(IF($K141&lt;EDATE(AB141,$E141),$K141,EDATE(AB141,$E141))=AB141,"",IF($K141&lt;EDATE(AB141,$E141),$K141,EDATE(AB141,$E141))),"")=$K141,$H141=1),"",IFERROR(IF(IF($K141&lt;EDATE(AB141,$E141),$K141,EDATE(AB141,$E141))=AB141,"",IF($K141&lt;EDATE(AB141,$E141),$K141,EDATE(AB141,$E141))),""))),"")</f>
        <v/>
      </c>
      <c r="AD141" s="70" t="str">
        <f>IFERROR(IF(AND($H141=1,WORKDAY.INTL($I141,NETWORKDAYS.INTL($I141,EDATE(AC141,$E142)-1,1,[1]holiday!$A$2:$A$101),1,[1]holiday!$A$2:$A$101)=$K141),"",IF(AND(IFERROR(IF(IF($K141&lt;EDATE(AC141,$E141),$K141,EDATE(AC141,$E141))=AC141,"",IF($K141&lt;EDATE(AC141,$E141),$K141,EDATE(AC141,$E141))),"")=$K141,$H141=1),"",IFERROR(IF(IF($K141&lt;EDATE(AC141,$E141),$K141,EDATE(AC141,$E141))=AC141,"",IF($K141&lt;EDATE(AC141,$E141),$K141,EDATE(AC141,$E141))),""))),"")</f>
        <v/>
      </c>
      <c r="AE141" s="70" t="str">
        <f>IFERROR(IF(AND($H141=1,WORKDAY.INTL($I141,NETWORKDAYS.INTL($I141,EDATE(AD141,$E142)-1,1,[1]holiday!$A$2:$A$101),1,[1]holiday!$A$2:$A$101)=$K141),"",IF(AND(IFERROR(IF(IF($K141&lt;EDATE(AD141,$E141),$K141,EDATE(AD141,$E141))=AD141,"",IF($K141&lt;EDATE(AD141,$E141),$K141,EDATE(AD141,$E141))),"")=$K141,$H141=1),"",IFERROR(IF(IF($K141&lt;EDATE(AD141,$E141),$K141,EDATE(AD141,$E141))=AD141,"",IF($K141&lt;EDATE(AD141,$E141),$K141,EDATE(AD141,$E141))),""))),"")</f>
        <v/>
      </c>
      <c r="AF141" s="70" t="str">
        <f>IFERROR(IF(AND($H141=1,WORKDAY.INTL($I141,NETWORKDAYS.INTL($I141,EDATE(AE141,$E142)-1,1,[1]holiday!$A$2:$A$101),1,[1]holiday!$A$2:$A$101)=$K141),"",IF(AND(IFERROR(IF(IF($K141&lt;EDATE(AE141,$E141),$K141,EDATE(AE141,$E141))=AE141,"",IF($K141&lt;EDATE(AE141,$E141),$K141,EDATE(AE141,$E141))),"")=$K141,$H141=1),"",IFERROR(IF(IF($K141&lt;EDATE(AE141,$E141),$K141,EDATE(AE141,$E141))=AE141,"",IF($K141&lt;EDATE(AE141,$E141),$K141,EDATE(AE141,$E141))),""))),"")</f>
        <v/>
      </c>
      <c r="AG141" s="70" t="str">
        <f>IFERROR(IF(AND($H141=1,WORKDAY.INTL($I141,NETWORKDAYS.INTL($I141,EDATE(AF141,$E142)-1,1,[1]holiday!$A$2:$A$101),1,[1]holiday!$A$2:$A$101)=$K141),"",IF(AND(IFERROR(IF(IF($K141&lt;EDATE(AF141,$E141),$K141,EDATE(AF141,$E141))=AF141,"",IF($K141&lt;EDATE(AF141,$E141),$K141,EDATE(AF141,$E141))),"")=$K141,$H141=1),"",IFERROR(IF(IF($K141&lt;EDATE(AF141,$E141),$K141,EDATE(AF141,$E141))=AF141,"",IF($K141&lt;EDATE(AF141,$E141),$K141,EDATE(AF141,$E141))),""))),"")</f>
        <v/>
      </c>
      <c r="AH141" s="70" t="str">
        <f>IFERROR(IF(AND($H141=1,WORKDAY.INTL($I141,NETWORKDAYS.INTL($I141,EDATE(AG141,$E142)-1,1,[1]holiday!$A$2:$A$101),1,[1]holiday!$A$2:$A$101)=$K141),"",IF(AND(IFERROR(IF(IF($K141&lt;EDATE(AG141,$E141),$K141,EDATE(AG141,$E141))=AG141,"",IF($K141&lt;EDATE(AG141,$E141),$K141,EDATE(AG141,$E141))),"")=$K141,$H141=1),"",IFERROR(IF(IF($K141&lt;EDATE(AG141,$E141),$K141,EDATE(AG141,$E141))=AG141,"",IF($K141&lt;EDATE(AG141,$E141),$K141,EDATE(AG141,$E141))),""))),"")</f>
        <v/>
      </c>
      <c r="AI141" s="70"/>
      <c r="AJ141" s="25" t="e">
        <f t="shared" si="82"/>
        <v>#REF!</v>
      </c>
      <c r="AK141" s="25" t="e">
        <f t="shared" si="83"/>
        <v>#REF!</v>
      </c>
      <c r="AL141" s="25" t="e">
        <f t="shared" si="84"/>
        <v>#REF!</v>
      </c>
      <c r="AM141" s="25" t="e">
        <f t="shared" si="85"/>
        <v>#REF!</v>
      </c>
      <c r="AN141" s="25" t="e">
        <f t="shared" si="86"/>
        <v>#REF!</v>
      </c>
      <c r="AO141" s="25" t="e">
        <f t="shared" si="87"/>
        <v>#REF!</v>
      </c>
      <c r="AP141" s="25" t="e">
        <f t="shared" si="88"/>
        <v>#REF!</v>
      </c>
      <c r="AQ141" s="25" t="e">
        <f t="shared" si="89"/>
        <v>#REF!</v>
      </c>
      <c r="AR141" s="25" t="e">
        <f t="shared" si="90"/>
        <v>#REF!</v>
      </c>
      <c r="AS141" s="25" t="e">
        <f t="shared" si="91"/>
        <v>#REF!</v>
      </c>
      <c r="AT141" s="25" t="e">
        <f t="shared" si="92"/>
        <v>#REF!</v>
      </c>
      <c r="AU141" s="25" t="e">
        <f t="shared" si="93"/>
        <v>#REF!</v>
      </c>
      <c r="AV141" s="25" t="e">
        <f t="shared" si="94"/>
        <v>#REF!</v>
      </c>
      <c r="AW141" s="106" t="e">
        <f t="shared" si="103"/>
        <v>#REF!</v>
      </c>
      <c r="AX141" s="107" t="e">
        <f t="shared" ca="1" si="104"/>
        <v>#REF!</v>
      </c>
      <c r="AY141" s="107" t="e">
        <f t="shared" ca="1" si="105"/>
        <v>#REF!</v>
      </c>
      <c r="AZ141" s="108" t="e">
        <f t="shared" ca="1" si="106"/>
        <v>#REF!</v>
      </c>
      <c r="BA141" s="25">
        <f t="shared" ca="1" si="98"/>
        <v>0</v>
      </c>
      <c r="BB141" s="25" t="e">
        <f t="shared" si="95"/>
        <v>#REF!</v>
      </c>
      <c r="BC141" s="25" t="e">
        <f t="shared" ca="1" si="107"/>
        <v>#REF!</v>
      </c>
      <c r="BD141" s="83" t="e">
        <f>PS!#REF!</f>
        <v>#REF!</v>
      </c>
      <c r="BE141" s="78" t="str">
        <f t="shared" ca="1" si="108"/>
        <v>Lần 0</v>
      </c>
      <c r="BF141" s="109" t="e">
        <f t="shared" ca="1" si="109"/>
        <v>#REF!</v>
      </c>
      <c r="BG141" s="109" t="e">
        <f t="shared" ca="1" si="110"/>
        <v>#REF!</v>
      </c>
      <c r="BH141" s="109" t="e">
        <f t="shared" ca="1" si="111"/>
        <v>#REF!</v>
      </c>
      <c r="BI141" s="109" t="e">
        <f t="shared" ca="1" si="112"/>
        <v>#REF!</v>
      </c>
      <c r="BJ141" s="109" t="e">
        <f t="shared" ca="1" si="113"/>
        <v>#REF!</v>
      </c>
      <c r="BK141" s="109" t="e">
        <f t="shared" ca="1" si="114"/>
        <v>#REF!</v>
      </c>
      <c r="BL141" s="109" t="e">
        <f t="shared" ca="1" si="115"/>
        <v>#REF!</v>
      </c>
      <c r="BM141" s="109" t="e">
        <f t="shared" ca="1" si="116"/>
        <v>#REF!</v>
      </c>
      <c r="BN141" s="109" t="e">
        <f t="shared" ca="1" si="117"/>
        <v>#REF!</v>
      </c>
      <c r="BO141" s="109" t="e">
        <f t="shared" ca="1" si="118"/>
        <v>#REF!</v>
      </c>
      <c r="BP141" s="109" t="e">
        <f t="shared" ca="1" si="119"/>
        <v>#REF!</v>
      </c>
      <c r="BQ141" s="109" t="e">
        <f t="shared" ca="1" si="120"/>
        <v>#REF!</v>
      </c>
      <c r="BR141" s="109" t="e">
        <f t="shared" ca="1" si="121"/>
        <v>#REF!</v>
      </c>
    </row>
    <row r="142" spans="1:70" ht="12.75" x14ac:dyDescent="0.2">
      <c r="A142" s="82" t="e">
        <f>PS!#REF!</f>
        <v>#REF!</v>
      </c>
      <c r="B142" s="83" t="e">
        <f>PS!#REF!</f>
        <v>#REF!</v>
      </c>
      <c r="C142" s="83" t="e">
        <f>PS!#REF!</f>
        <v>#REF!</v>
      </c>
      <c r="D142" s="83" t="e">
        <f>VLOOKUP(B142,CTV!$A$3:$D$1048576,4,0)</f>
        <v>#REF!</v>
      </c>
      <c r="E142" s="83" t="e">
        <f>VLOOKUP(B142,CTV!$A$3:$G$1048576,7,0)</f>
        <v>#REF!</v>
      </c>
      <c r="F142" s="83" t="e">
        <f>IF(ISNA(VLOOKUP(D142,CTV!$A$3:$H$1048576,8,0)),"",VLOOKUP(D142,CTV!$A$3:$H$1048576,8,0))</f>
        <v>#REF!</v>
      </c>
      <c r="G142" s="83" t="e">
        <f>VLOOKUP(B142,CTV!$A$3:$I$1048576,9,0)</f>
        <v>#REF!</v>
      </c>
      <c r="H142" s="83" t="e">
        <f>VLOOKUP(B142,CTV!$A$3:$J$1048576,10,0)</f>
        <v>#REF!</v>
      </c>
      <c r="I142" s="102" t="e">
        <f>PS!#REF!</f>
        <v>#REF!</v>
      </c>
      <c r="J142" s="83" t="e">
        <f>PS!#REF!</f>
        <v>#REF!</v>
      </c>
      <c r="K142" s="103" t="e">
        <f>PS!#REF!</f>
        <v>#REF!</v>
      </c>
      <c r="L142" s="83" t="e">
        <f t="shared" si="99"/>
        <v>#REF!</v>
      </c>
      <c r="M142" s="120" t="e">
        <f>PS!#REF!</f>
        <v>#REF!</v>
      </c>
      <c r="N142" s="83" t="e">
        <f>PS!#REF!</f>
        <v>#REF!</v>
      </c>
      <c r="O142" s="104" t="e">
        <f>PS!#REF!</f>
        <v>#REF!</v>
      </c>
      <c r="P142" s="104" t="e">
        <f t="shared" si="100"/>
        <v>#REF!</v>
      </c>
      <c r="Q142" s="104">
        <v>0</v>
      </c>
      <c r="R142" s="170" t="e">
        <f t="shared" si="101"/>
        <v>#REF!</v>
      </c>
      <c r="S142" s="130" t="e">
        <f>VLOOKUP(B142,CTV!$A$3:$K$1048576,11,0)</f>
        <v>#REF!</v>
      </c>
      <c r="T142" s="105" t="e">
        <f>IF(VLOOKUP(B142,CTV!$A$3:$E$1048576,5,0)-R142+S142&lt;0,0,VLOOKUP(B142,CTV!$A$3:$E$1048576,5,0)-R142+S142)</f>
        <v>#REF!</v>
      </c>
      <c r="U142" s="105" t="e">
        <f>IF(VLOOKUP(B142,CTV!$A$3:$F$1048576,6,0)-R142+S142&lt;0,0,VLOOKUP(B142,CTV!$A$3:$F$1048576,6,0)-R142+S142)</f>
        <v>#REF!</v>
      </c>
      <c r="V142" s="70" t="e">
        <f t="shared" si="102"/>
        <v>#REF!</v>
      </c>
      <c r="W142" s="70" t="str">
        <f>IFERROR(IF(AND($H142=1,WORKDAY.INTL($I142,NETWORKDAYS.INTL($I142,EDATE(V142,$E143)-1,1,[1]holiday!$A$2:$A$101),1,[1]holiday!$A$2:$A$101)=$K142),"",IF(AND(IFERROR(IF(IF($K142&lt;EDATE(V142,$E142),$K142,EDATE(V142,$E142))=V142,"",IF($K142&lt;EDATE(V142,$E142),$K142,EDATE(V142,$E142))),"")=$K142,$H142=1),"",IFERROR(IF(IF($K142&lt;EDATE(V142,$E142),$K142,EDATE(V142,$E142))=V142,"",IF($K142&lt;EDATE(V142,$E142),$K142,EDATE(V142,$E142))),""))),"")</f>
        <v/>
      </c>
      <c r="X142" s="70" t="str">
        <f>IFERROR(IF(AND($H142=1,WORKDAY.INTL($I142,NETWORKDAYS.INTL($I142,EDATE(W142,$E143)-1,1,[1]holiday!$A$2:$A$101),1,[1]holiday!$A$2:$A$101)=$K142),"",IF(AND(IFERROR(IF(IF($K142&lt;EDATE(W142,$E142),$K142,EDATE(W142,$E142))=W142,"",IF($K142&lt;EDATE(W142,$E142),$K142,EDATE(W142,$E142))),"")=$K142,$H142=1),"",IFERROR(IF(IF($K142&lt;EDATE(W142,$E142),$K142,EDATE(W142,$E142))=W142,"",IF($K142&lt;EDATE(W142,$E142),$K142,EDATE(W142,$E142))),""))),"")</f>
        <v/>
      </c>
      <c r="Y142" s="70" t="str">
        <f>IFERROR(IF(AND($H142=1,WORKDAY.INTL($I142,NETWORKDAYS.INTL($I142,EDATE(X142,$E143)-1,1,[1]holiday!$A$2:$A$101),1,[1]holiday!$A$2:$A$101)=$K142),"",IF(AND(IFERROR(IF(IF($K142&lt;EDATE(X142,$E142),$K142,EDATE(X142,$E142))=X142,"",IF($K142&lt;EDATE(X142,$E142),$K142,EDATE(X142,$E142))),"")=$K142,$H142=1),"",IFERROR(IF(IF($K142&lt;EDATE(X142,$E142),$K142,EDATE(X142,$E142))=X142,"",IF($K142&lt;EDATE(X142,$E142),$K142,EDATE(X142,$E142))),""))),"")</f>
        <v/>
      </c>
      <c r="Z142" s="70" t="str">
        <f>IFERROR(IF(AND($H142=1,WORKDAY.INTL($I142,NETWORKDAYS.INTL($I142,EDATE(Y142,$E143)-1,1,[1]holiday!$A$2:$A$101),1,[1]holiday!$A$2:$A$101)=$K142),"",IF(AND(IFERROR(IF(IF($K142&lt;EDATE(Y142,$E142),$K142,EDATE(Y142,$E142))=Y142,"",IF($K142&lt;EDATE(Y142,$E142),$K142,EDATE(Y142,$E142))),"")=$K142,$H142=1),"",IFERROR(IF(IF($K142&lt;EDATE(Y142,$E142),$K142,EDATE(Y142,$E142))=Y142,"",IF($K142&lt;EDATE(Y142,$E142),$K142,EDATE(Y142,$E142))),""))),"")</f>
        <v/>
      </c>
      <c r="AA142" s="70" t="str">
        <f>IFERROR(IF(AND($H142=1,WORKDAY.INTL($I142,NETWORKDAYS.INTL($I142,EDATE(Z142,$E143)-1,1,[1]holiday!$A$2:$A$101),1,[1]holiday!$A$2:$A$101)=$K142),"",IF(AND(IFERROR(IF(IF($K142&lt;EDATE(Z142,$E142),$K142,EDATE(Z142,$E142))=Z142,"",IF($K142&lt;EDATE(Z142,$E142),$K142,EDATE(Z142,$E142))),"")=$K142,$H142=1),"",IFERROR(IF(IF($K142&lt;EDATE(Z142,$E142),$K142,EDATE(Z142,$E142))=Z142,"",IF($K142&lt;EDATE(Z142,$E142),$K142,EDATE(Z142,$E142))),""))),"")</f>
        <v/>
      </c>
      <c r="AB142" s="70" t="str">
        <f>IFERROR(IF(AND($H142=1,WORKDAY.INTL($I142,NETWORKDAYS.INTL($I142,EDATE(AA142,$E143)-1,1,[1]holiday!$A$2:$A$101),1,[1]holiday!$A$2:$A$101)=$K142),"",IF(AND(IFERROR(IF(IF($K142&lt;EDATE(AA142,$E142),$K142,EDATE(AA142,$E142))=AA142,"",IF($K142&lt;EDATE(AA142,$E142),$K142,EDATE(AA142,$E142))),"")=$K142,$H142=1),"",IFERROR(IF(IF($K142&lt;EDATE(AA142,$E142),$K142,EDATE(AA142,$E142))=AA142,"",IF($K142&lt;EDATE(AA142,$E142),$K142,EDATE(AA142,$E142))),""))),"")</f>
        <v/>
      </c>
      <c r="AC142" s="70" t="str">
        <f>IFERROR(IF(AND($H142=1,WORKDAY.INTL($I142,NETWORKDAYS.INTL($I142,EDATE(AB142,$E143)-1,1,[1]holiday!$A$2:$A$101),1,[1]holiday!$A$2:$A$101)=$K142),"",IF(AND(IFERROR(IF(IF($K142&lt;EDATE(AB142,$E142),$K142,EDATE(AB142,$E142))=AB142,"",IF($K142&lt;EDATE(AB142,$E142),$K142,EDATE(AB142,$E142))),"")=$K142,$H142=1),"",IFERROR(IF(IF($K142&lt;EDATE(AB142,$E142),$K142,EDATE(AB142,$E142))=AB142,"",IF($K142&lt;EDATE(AB142,$E142),$K142,EDATE(AB142,$E142))),""))),"")</f>
        <v/>
      </c>
      <c r="AD142" s="70" t="str">
        <f>IFERROR(IF(AND($H142=1,WORKDAY.INTL($I142,NETWORKDAYS.INTL($I142,EDATE(AC142,$E143)-1,1,[1]holiday!$A$2:$A$101),1,[1]holiday!$A$2:$A$101)=$K142),"",IF(AND(IFERROR(IF(IF($K142&lt;EDATE(AC142,$E142),$K142,EDATE(AC142,$E142))=AC142,"",IF($K142&lt;EDATE(AC142,$E142),$K142,EDATE(AC142,$E142))),"")=$K142,$H142=1),"",IFERROR(IF(IF($K142&lt;EDATE(AC142,$E142),$K142,EDATE(AC142,$E142))=AC142,"",IF($K142&lt;EDATE(AC142,$E142),$K142,EDATE(AC142,$E142))),""))),"")</f>
        <v/>
      </c>
      <c r="AE142" s="70" t="str">
        <f>IFERROR(IF(AND($H142=1,WORKDAY.INTL($I142,NETWORKDAYS.INTL($I142,EDATE(AD142,$E143)-1,1,[1]holiday!$A$2:$A$101),1,[1]holiday!$A$2:$A$101)=$K142),"",IF(AND(IFERROR(IF(IF($K142&lt;EDATE(AD142,$E142),$K142,EDATE(AD142,$E142))=AD142,"",IF($K142&lt;EDATE(AD142,$E142),$K142,EDATE(AD142,$E142))),"")=$K142,$H142=1),"",IFERROR(IF(IF($K142&lt;EDATE(AD142,$E142),$K142,EDATE(AD142,$E142))=AD142,"",IF($K142&lt;EDATE(AD142,$E142),$K142,EDATE(AD142,$E142))),""))),"")</f>
        <v/>
      </c>
      <c r="AF142" s="70" t="str">
        <f>IFERROR(IF(AND($H142=1,WORKDAY.INTL($I142,NETWORKDAYS.INTL($I142,EDATE(AE142,$E143)-1,1,[1]holiday!$A$2:$A$101),1,[1]holiday!$A$2:$A$101)=$K142),"",IF(AND(IFERROR(IF(IF($K142&lt;EDATE(AE142,$E142),$K142,EDATE(AE142,$E142))=AE142,"",IF($K142&lt;EDATE(AE142,$E142),$K142,EDATE(AE142,$E142))),"")=$K142,$H142=1),"",IFERROR(IF(IF($K142&lt;EDATE(AE142,$E142),$K142,EDATE(AE142,$E142))=AE142,"",IF($K142&lt;EDATE(AE142,$E142),$K142,EDATE(AE142,$E142))),""))),"")</f>
        <v/>
      </c>
      <c r="AG142" s="70" t="str">
        <f>IFERROR(IF(AND($H142=1,WORKDAY.INTL($I142,NETWORKDAYS.INTL($I142,EDATE(AF142,$E143)-1,1,[1]holiday!$A$2:$A$101),1,[1]holiday!$A$2:$A$101)=$K142),"",IF(AND(IFERROR(IF(IF($K142&lt;EDATE(AF142,$E142),$K142,EDATE(AF142,$E142))=AF142,"",IF($K142&lt;EDATE(AF142,$E142),$K142,EDATE(AF142,$E142))),"")=$K142,$H142=1),"",IFERROR(IF(IF($K142&lt;EDATE(AF142,$E142),$K142,EDATE(AF142,$E142))=AF142,"",IF($K142&lt;EDATE(AF142,$E142),$K142,EDATE(AF142,$E142))),""))),"")</f>
        <v/>
      </c>
      <c r="AH142" s="70" t="str">
        <f>IFERROR(IF(AND($H142=1,WORKDAY.INTL($I142,NETWORKDAYS.INTL($I142,EDATE(AG142,$E143)-1,1,[1]holiday!$A$2:$A$101),1,[1]holiday!$A$2:$A$101)=$K142),"",IF(AND(IFERROR(IF(IF($K142&lt;EDATE(AG142,$E142),$K142,EDATE(AG142,$E142))=AG142,"",IF($K142&lt;EDATE(AG142,$E142),$K142,EDATE(AG142,$E142))),"")=$K142,$H142=1),"",IFERROR(IF(IF($K142&lt;EDATE(AG142,$E142),$K142,EDATE(AG142,$E142))=AG142,"",IF($K142&lt;EDATE(AG142,$E142),$K142,EDATE(AG142,$E142))),""))),"")</f>
        <v/>
      </c>
      <c r="AI142" s="70"/>
      <c r="AJ142" s="25" t="e">
        <f t="shared" si="82"/>
        <v>#REF!</v>
      </c>
      <c r="AK142" s="25" t="e">
        <f t="shared" si="83"/>
        <v>#REF!</v>
      </c>
      <c r="AL142" s="25" t="e">
        <f t="shared" si="84"/>
        <v>#REF!</v>
      </c>
      <c r="AM142" s="25" t="e">
        <f t="shared" si="85"/>
        <v>#REF!</v>
      </c>
      <c r="AN142" s="25" t="e">
        <f t="shared" si="86"/>
        <v>#REF!</v>
      </c>
      <c r="AO142" s="25" t="e">
        <f t="shared" si="87"/>
        <v>#REF!</v>
      </c>
      <c r="AP142" s="25" t="e">
        <f t="shared" si="88"/>
        <v>#REF!</v>
      </c>
      <c r="AQ142" s="25" t="e">
        <f t="shared" si="89"/>
        <v>#REF!</v>
      </c>
      <c r="AR142" s="25" t="e">
        <f t="shared" si="90"/>
        <v>#REF!</v>
      </c>
      <c r="AS142" s="25" t="e">
        <f t="shared" si="91"/>
        <v>#REF!</v>
      </c>
      <c r="AT142" s="25" t="e">
        <f t="shared" si="92"/>
        <v>#REF!</v>
      </c>
      <c r="AU142" s="25" t="e">
        <f t="shared" si="93"/>
        <v>#REF!</v>
      </c>
      <c r="AV142" s="25" t="e">
        <f t="shared" si="94"/>
        <v>#REF!</v>
      </c>
      <c r="AW142" s="106" t="e">
        <f t="shared" si="103"/>
        <v>#REF!</v>
      </c>
      <c r="AX142" s="107" t="e">
        <f t="shared" ca="1" si="104"/>
        <v>#REF!</v>
      </c>
      <c r="AY142" s="107" t="e">
        <f t="shared" ca="1" si="105"/>
        <v>#REF!</v>
      </c>
      <c r="AZ142" s="108" t="e">
        <f t="shared" ca="1" si="106"/>
        <v>#REF!</v>
      </c>
      <c r="BA142" s="25">
        <f t="shared" ca="1" si="98"/>
        <v>0</v>
      </c>
      <c r="BB142" s="25" t="e">
        <f t="shared" si="95"/>
        <v>#REF!</v>
      </c>
      <c r="BC142" s="25" t="e">
        <f t="shared" ca="1" si="107"/>
        <v>#REF!</v>
      </c>
      <c r="BD142" s="83" t="e">
        <f>PS!#REF!</f>
        <v>#REF!</v>
      </c>
      <c r="BE142" s="78" t="str">
        <f t="shared" ca="1" si="108"/>
        <v>Lần 0</v>
      </c>
      <c r="BF142" s="109" t="e">
        <f t="shared" ca="1" si="109"/>
        <v>#REF!</v>
      </c>
      <c r="BG142" s="109" t="e">
        <f t="shared" ca="1" si="110"/>
        <v>#REF!</v>
      </c>
      <c r="BH142" s="109" t="e">
        <f t="shared" ca="1" si="111"/>
        <v>#REF!</v>
      </c>
      <c r="BI142" s="109" t="e">
        <f t="shared" ca="1" si="112"/>
        <v>#REF!</v>
      </c>
      <c r="BJ142" s="109" t="e">
        <f t="shared" ca="1" si="113"/>
        <v>#REF!</v>
      </c>
      <c r="BK142" s="109" t="e">
        <f t="shared" ca="1" si="114"/>
        <v>#REF!</v>
      </c>
      <c r="BL142" s="109" t="e">
        <f t="shared" ca="1" si="115"/>
        <v>#REF!</v>
      </c>
      <c r="BM142" s="109" t="e">
        <f t="shared" ca="1" si="116"/>
        <v>#REF!</v>
      </c>
      <c r="BN142" s="109" t="e">
        <f t="shared" ca="1" si="117"/>
        <v>#REF!</v>
      </c>
      <c r="BO142" s="109" t="e">
        <f t="shared" ca="1" si="118"/>
        <v>#REF!</v>
      </c>
      <c r="BP142" s="109" t="e">
        <f t="shared" ca="1" si="119"/>
        <v>#REF!</v>
      </c>
      <c r="BQ142" s="109" t="e">
        <f t="shared" ca="1" si="120"/>
        <v>#REF!</v>
      </c>
      <c r="BR142" s="109" t="e">
        <f t="shared" ca="1" si="121"/>
        <v>#REF!</v>
      </c>
    </row>
    <row r="143" spans="1:70" ht="12.75" x14ac:dyDescent="0.2">
      <c r="A143" s="82" t="e">
        <f>PS!#REF!</f>
        <v>#REF!</v>
      </c>
      <c r="B143" s="83" t="e">
        <f>PS!#REF!</f>
        <v>#REF!</v>
      </c>
      <c r="C143" s="83" t="e">
        <f>PS!#REF!</f>
        <v>#REF!</v>
      </c>
      <c r="D143" s="83" t="e">
        <f>VLOOKUP(B143,CTV!$A$3:$D$1048576,4,0)</f>
        <v>#REF!</v>
      </c>
      <c r="E143" s="83" t="e">
        <f>VLOOKUP(B143,CTV!$A$3:$G$1048576,7,0)</f>
        <v>#REF!</v>
      </c>
      <c r="F143" s="83" t="e">
        <f>IF(ISNA(VLOOKUP(D143,CTV!$A$3:$H$1048576,8,0)),"",VLOOKUP(D143,CTV!$A$3:$H$1048576,8,0))</f>
        <v>#REF!</v>
      </c>
      <c r="G143" s="83" t="e">
        <f>VLOOKUP(B143,CTV!$A$3:$I$1048576,9,0)</f>
        <v>#REF!</v>
      </c>
      <c r="H143" s="83" t="e">
        <f>VLOOKUP(B143,CTV!$A$3:$J$1048576,10,0)</f>
        <v>#REF!</v>
      </c>
      <c r="I143" s="102" t="e">
        <f>PS!#REF!</f>
        <v>#REF!</v>
      </c>
      <c r="J143" s="83" t="e">
        <f>PS!#REF!</f>
        <v>#REF!</v>
      </c>
      <c r="K143" s="103" t="e">
        <f>PS!#REF!</f>
        <v>#REF!</v>
      </c>
      <c r="L143" s="83" t="e">
        <f t="shared" si="99"/>
        <v>#REF!</v>
      </c>
      <c r="M143" s="120" t="e">
        <f>PS!#REF!</f>
        <v>#REF!</v>
      </c>
      <c r="N143" s="83" t="e">
        <f>PS!#REF!</f>
        <v>#REF!</v>
      </c>
      <c r="O143" s="104" t="e">
        <f>PS!#REF!</f>
        <v>#REF!</v>
      </c>
      <c r="P143" s="104" t="e">
        <f t="shared" si="100"/>
        <v>#REF!</v>
      </c>
      <c r="Q143" s="104">
        <v>0</v>
      </c>
      <c r="R143" s="170" t="e">
        <f t="shared" si="101"/>
        <v>#REF!</v>
      </c>
      <c r="S143" s="130" t="e">
        <f>VLOOKUP(B143,CTV!$A$3:$K$1048576,11,0)</f>
        <v>#REF!</v>
      </c>
      <c r="T143" s="105" t="e">
        <f>IF(VLOOKUP(B143,CTV!$A$3:$E$1048576,5,0)-R143+S143&lt;0,0,VLOOKUP(B143,CTV!$A$3:$E$1048576,5,0)-R143+S143)</f>
        <v>#REF!</v>
      </c>
      <c r="U143" s="105" t="e">
        <f>IF(VLOOKUP(B143,CTV!$A$3:$F$1048576,6,0)-R143+S143&lt;0,0,VLOOKUP(B143,CTV!$A$3:$F$1048576,6,0)-R143+S143)</f>
        <v>#REF!</v>
      </c>
      <c r="V143" s="70" t="e">
        <f t="shared" si="102"/>
        <v>#REF!</v>
      </c>
      <c r="W143" s="70" t="str">
        <f>IFERROR(IF(AND($H143=1,WORKDAY.INTL($I143,NETWORKDAYS.INTL($I143,EDATE(V143,$E144)-1,1,[1]holiday!$A$2:$A$101),1,[1]holiday!$A$2:$A$101)=$K143),"",IF(AND(IFERROR(IF(IF($K143&lt;EDATE(V143,$E143),$K143,EDATE(V143,$E143))=V143,"",IF($K143&lt;EDATE(V143,$E143),$K143,EDATE(V143,$E143))),"")=$K143,$H143=1),"",IFERROR(IF(IF($K143&lt;EDATE(V143,$E143),$K143,EDATE(V143,$E143))=V143,"",IF($K143&lt;EDATE(V143,$E143),$K143,EDATE(V143,$E143))),""))),"")</f>
        <v/>
      </c>
      <c r="X143" s="70" t="str">
        <f>IFERROR(IF(AND($H143=1,WORKDAY.INTL($I143,NETWORKDAYS.INTL($I143,EDATE(W143,$E144)-1,1,[1]holiday!$A$2:$A$101),1,[1]holiday!$A$2:$A$101)=$K143),"",IF(AND(IFERROR(IF(IF($K143&lt;EDATE(W143,$E143),$K143,EDATE(W143,$E143))=W143,"",IF($K143&lt;EDATE(W143,$E143),$K143,EDATE(W143,$E143))),"")=$K143,$H143=1),"",IFERROR(IF(IF($K143&lt;EDATE(W143,$E143),$K143,EDATE(W143,$E143))=W143,"",IF($K143&lt;EDATE(W143,$E143),$K143,EDATE(W143,$E143))),""))),"")</f>
        <v/>
      </c>
      <c r="Y143" s="70" t="str">
        <f>IFERROR(IF(AND($H143=1,WORKDAY.INTL($I143,NETWORKDAYS.INTL($I143,EDATE(X143,$E144)-1,1,[1]holiday!$A$2:$A$101),1,[1]holiday!$A$2:$A$101)=$K143),"",IF(AND(IFERROR(IF(IF($K143&lt;EDATE(X143,$E143),$K143,EDATE(X143,$E143))=X143,"",IF($K143&lt;EDATE(X143,$E143),$K143,EDATE(X143,$E143))),"")=$K143,$H143=1),"",IFERROR(IF(IF($K143&lt;EDATE(X143,$E143),$K143,EDATE(X143,$E143))=X143,"",IF($K143&lt;EDATE(X143,$E143),$K143,EDATE(X143,$E143))),""))),"")</f>
        <v/>
      </c>
      <c r="Z143" s="70" t="str">
        <f>IFERROR(IF(AND($H143=1,WORKDAY.INTL($I143,NETWORKDAYS.INTL($I143,EDATE(Y143,$E144)-1,1,[1]holiday!$A$2:$A$101),1,[1]holiday!$A$2:$A$101)=$K143),"",IF(AND(IFERROR(IF(IF($K143&lt;EDATE(Y143,$E143),$K143,EDATE(Y143,$E143))=Y143,"",IF($K143&lt;EDATE(Y143,$E143),$K143,EDATE(Y143,$E143))),"")=$K143,$H143=1),"",IFERROR(IF(IF($K143&lt;EDATE(Y143,$E143),$K143,EDATE(Y143,$E143))=Y143,"",IF($K143&lt;EDATE(Y143,$E143),$K143,EDATE(Y143,$E143))),""))),"")</f>
        <v/>
      </c>
      <c r="AA143" s="70" t="str">
        <f>IFERROR(IF(AND($H143=1,WORKDAY.INTL($I143,NETWORKDAYS.INTL($I143,EDATE(Z143,$E144)-1,1,[1]holiday!$A$2:$A$101),1,[1]holiday!$A$2:$A$101)=$K143),"",IF(AND(IFERROR(IF(IF($K143&lt;EDATE(Z143,$E143),$K143,EDATE(Z143,$E143))=Z143,"",IF($K143&lt;EDATE(Z143,$E143),$K143,EDATE(Z143,$E143))),"")=$K143,$H143=1),"",IFERROR(IF(IF($K143&lt;EDATE(Z143,$E143),$K143,EDATE(Z143,$E143))=Z143,"",IF($K143&lt;EDATE(Z143,$E143),$K143,EDATE(Z143,$E143))),""))),"")</f>
        <v/>
      </c>
      <c r="AB143" s="70" t="str">
        <f>IFERROR(IF(AND($H143=1,WORKDAY.INTL($I143,NETWORKDAYS.INTL($I143,EDATE(AA143,$E144)-1,1,[1]holiday!$A$2:$A$101),1,[1]holiday!$A$2:$A$101)=$K143),"",IF(AND(IFERROR(IF(IF($K143&lt;EDATE(AA143,$E143),$K143,EDATE(AA143,$E143))=AA143,"",IF($K143&lt;EDATE(AA143,$E143),$K143,EDATE(AA143,$E143))),"")=$K143,$H143=1),"",IFERROR(IF(IF($K143&lt;EDATE(AA143,$E143),$K143,EDATE(AA143,$E143))=AA143,"",IF($K143&lt;EDATE(AA143,$E143),$K143,EDATE(AA143,$E143))),""))),"")</f>
        <v/>
      </c>
      <c r="AC143" s="70" t="str">
        <f>IFERROR(IF(AND($H143=1,WORKDAY.INTL($I143,NETWORKDAYS.INTL($I143,EDATE(AB143,$E144)-1,1,[1]holiday!$A$2:$A$101),1,[1]holiday!$A$2:$A$101)=$K143),"",IF(AND(IFERROR(IF(IF($K143&lt;EDATE(AB143,$E143),$K143,EDATE(AB143,$E143))=AB143,"",IF($K143&lt;EDATE(AB143,$E143),$K143,EDATE(AB143,$E143))),"")=$K143,$H143=1),"",IFERROR(IF(IF($K143&lt;EDATE(AB143,$E143),$K143,EDATE(AB143,$E143))=AB143,"",IF($K143&lt;EDATE(AB143,$E143),$K143,EDATE(AB143,$E143))),""))),"")</f>
        <v/>
      </c>
      <c r="AD143" s="70" t="str">
        <f>IFERROR(IF(AND($H143=1,WORKDAY.INTL($I143,NETWORKDAYS.INTL($I143,EDATE(AC143,$E144)-1,1,[1]holiday!$A$2:$A$101),1,[1]holiday!$A$2:$A$101)=$K143),"",IF(AND(IFERROR(IF(IF($K143&lt;EDATE(AC143,$E143),$K143,EDATE(AC143,$E143))=AC143,"",IF($K143&lt;EDATE(AC143,$E143),$K143,EDATE(AC143,$E143))),"")=$K143,$H143=1),"",IFERROR(IF(IF($K143&lt;EDATE(AC143,$E143),$K143,EDATE(AC143,$E143))=AC143,"",IF($K143&lt;EDATE(AC143,$E143),$K143,EDATE(AC143,$E143))),""))),"")</f>
        <v/>
      </c>
      <c r="AE143" s="70" t="str">
        <f>IFERROR(IF(AND($H143=1,WORKDAY.INTL($I143,NETWORKDAYS.INTL($I143,EDATE(AD143,$E144)-1,1,[1]holiday!$A$2:$A$101),1,[1]holiday!$A$2:$A$101)=$K143),"",IF(AND(IFERROR(IF(IF($K143&lt;EDATE(AD143,$E143),$K143,EDATE(AD143,$E143))=AD143,"",IF($K143&lt;EDATE(AD143,$E143),$K143,EDATE(AD143,$E143))),"")=$K143,$H143=1),"",IFERROR(IF(IF($K143&lt;EDATE(AD143,$E143),$K143,EDATE(AD143,$E143))=AD143,"",IF($K143&lt;EDATE(AD143,$E143),$K143,EDATE(AD143,$E143))),""))),"")</f>
        <v/>
      </c>
      <c r="AF143" s="70" t="str">
        <f>IFERROR(IF(AND($H143=1,WORKDAY.INTL($I143,NETWORKDAYS.INTL($I143,EDATE(AE143,$E144)-1,1,[1]holiday!$A$2:$A$101),1,[1]holiday!$A$2:$A$101)=$K143),"",IF(AND(IFERROR(IF(IF($K143&lt;EDATE(AE143,$E143),$K143,EDATE(AE143,$E143))=AE143,"",IF($K143&lt;EDATE(AE143,$E143),$K143,EDATE(AE143,$E143))),"")=$K143,$H143=1),"",IFERROR(IF(IF($K143&lt;EDATE(AE143,$E143),$K143,EDATE(AE143,$E143))=AE143,"",IF($K143&lt;EDATE(AE143,$E143),$K143,EDATE(AE143,$E143))),""))),"")</f>
        <v/>
      </c>
      <c r="AG143" s="70" t="str">
        <f>IFERROR(IF(AND($H143=1,WORKDAY.INTL($I143,NETWORKDAYS.INTL($I143,EDATE(AF143,$E144)-1,1,[1]holiday!$A$2:$A$101),1,[1]holiday!$A$2:$A$101)=$K143),"",IF(AND(IFERROR(IF(IF($K143&lt;EDATE(AF143,$E143),$K143,EDATE(AF143,$E143))=AF143,"",IF($K143&lt;EDATE(AF143,$E143),$K143,EDATE(AF143,$E143))),"")=$K143,$H143=1),"",IFERROR(IF(IF($K143&lt;EDATE(AF143,$E143),$K143,EDATE(AF143,$E143))=AF143,"",IF($K143&lt;EDATE(AF143,$E143),$K143,EDATE(AF143,$E143))),""))),"")</f>
        <v/>
      </c>
      <c r="AH143" s="70" t="str">
        <f>IFERROR(IF(AND($H143=1,WORKDAY.INTL($I143,NETWORKDAYS.INTL($I143,EDATE(AG143,$E144)-1,1,[1]holiday!$A$2:$A$101),1,[1]holiday!$A$2:$A$101)=$K143),"",IF(AND(IFERROR(IF(IF($K143&lt;EDATE(AG143,$E143),$K143,EDATE(AG143,$E143))=AG143,"",IF($K143&lt;EDATE(AG143,$E143),$K143,EDATE(AG143,$E143))),"")=$K143,$H143=1),"",IFERROR(IF(IF($K143&lt;EDATE(AG143,$E143),$K143,EDATE(AG143,$E143))=AG143,"",IF($K143&lt;EDATE(AG143,$E143),$K143,EDATE(AG143,$E143))),""))),"")</f>
        <v/>
      </c>
      <c r="AI143" s="70"/>
      <c r="AJ143" s="25" t="e">
        <f t="shared" si="82"/>
        <v>#REF!</v>
      </c>
      <c r="AK143" s="25" t="e">
        <f t="shared" si="83"/>
        <v>#REF!</v>
      </c>
      <c r="AL143" s="25" t="e">
        <f t="shared" si="84"/>
        <v>#REF!</v>
      </c>
      <c r="AM143" s="25" t="e">
        <f t="shared" si="85"/>
        <v>#REF!</v>
      </c>
      <c r="AN143" s="25" t="e">
        <f t="shared" si="86"/>
        <v>#REF!</v>
      </c>
      <c r="AO143" s="25" t="e">
        <f t="shared" si="87"/>
        <v>#REF!</v>
      </c>
      <c r="AP143" s="25" t="e">
        <f t="shared" si="88"/>
        <v>#REF!</v>
      </c>
      <c r="AQ143" s="25" t="e">
        <f t="shared" si="89"/>
        <v>#REF!</v>
      </c>
      <c r="AR143" s="25" t="e">
        <f t="shared" si="90"/>
        <v>#REF!</v>
      </c>
      <c r="AS143" s="25" t="e">
        <f t="shared" si="91"/>
        <v>#REF!</v>
      </c>
      <c r="AT143" s="25" t="e">
        <f t="shared" si="92"/>
        <v>#REF!</v>
      </c>
      <c r="AU143" s="25" t="e">
        <f t="shared" si="93"/>
        <v>#REF!</v>
      </c>
      <c r="AV143" s="25" t="e">
        <f t="shared" si="94"/>
        <v>#REF!</v>
      </c>
      <c r="AW143" s="106" t="e">
        <f t="shared" si="103"/>
        <v>#REF!</v>
      </c>
      <c r="AX143" s="107" t="e">
        <f t="shared" ca="1" si="104"/>
        <v>#REF!</v>
      </c>
      <c r="AY143" s="107" t="e">
        <f t="shared" ca="1" si="105"/>
        <v>#REF!</v>
      </c>
      <c r="AZ143" s="108" t="e">
        <f t="shared" ca="1" si="106"/>
        <v>#REF!</v>
      </c>
      <c r="BA143" s="25">
        <f t="shared" ca="1" si="98"/>
        <v>0</v>
      </c>
      <c r="BB143" s="25" t="e">
        <f t="shared" si="95"/>
        <v>#REF!</v>
      </c>
      <c r="BC143" s="25" t="e">
        <f t="shared" ca="1" si="107"/>
        <v>#REF!</v>
      </c>
      <c r="BD143" s="83" t="e">
        <f>PS!#REF!</f>
        <v>#REF!</v>
      </c>
      <c r="BE143" s="78" t="str">
        <f t="shared" ca="1" si="108"/>
        <v>Lần 0</v>
      </c>
      <c r="BF143" s="109" t="e">
        <f t="shared" ca="1" si="109"/>
        <v>#REF!</v>
      </c>
      <c r="BG143" s="109" t="e">
        <f t="shared" ca="1" si="110"/>
        <v>#REF!</v>
      </c>
      <c r="BH143" s="109" t="e">
        <f t="shared" ca="1" si="111"/>
        <v>#REF!</v>
      </c>
      <c r="BI143" s="109" t="e">
        <f t="shared" ca="1" si="112"/>
        <v>#REF!</v>
      </c>
      <c r="BJ143" s="109" t="e">
        <f t="shared" ca="1" si="113"/>
        <v>#REF!</v>
      </c>
      <c r="BK143" s="109" t="e">
        <f t="shared" ca="1" si="114"/>
        <v>#REF!</v>
      </c>
      <c r="BL143" s="109" t="e">
        <f t="shared" ca="1" si="115"/>
        <v>#REF!</v>
      </c>
      <c r="BM143" s="109" t="e">
        <f t="shared" ca="1" si="116"/>
        <v>#REF!</v>
      </c>
      <c r="BN143" s="109" t="e">
        <f t="shared" ca="1" si="117"/>
        <v>#REF!</v>
      </c>
      <c r="BO143" s="109" t="e">
        <f t="shared" ca="1" si="118"/>
        <v>#REF!</v>
      </c>
      <c r="BP143" s="109" t="e">
        <f t="shared" ca="1" si="119"/>
        <v>#REF!</v>
      </c>
      <c r="BQ143" s="109" t="e">
        <f t="shared" ca="1" si="120"/>
        <v>#REF!</v>
      </c>
      <c r="BR143" s="109" t="e">
        <f t="shared" ca="1" si="121"/>
        <v>#REF!</v>
      </c>
    </row>
    <row r="144" spans="1:70" ht="12.75" x14ac:dyDescent="0.2">
      <c r="A144" s="82" t="e">
        <f>PS!#REF!</f>
        <v>#REF!</v>
      </c>
      <c r="B144" s="83" t="e">
        <f>PS!#REF!</f>
        <v>#REF!</v>
      </c>
      <c r="C144" s="83" t="e">
        <f>PS!#REF!</f>
        <v>#REF!</v>
      </c>
      <c r="D144" s="83" t="e">
        <f>VLOOKUP(B144,CTV!$A$3:$D$1048576,4,0)</f>
        <v>#REF!</v>
      </c>
      <c r="E144" s="83" t="e">
        <f>VLOOKUP(B144,CTV!$A$3:$G$1048576,7,0)</f>
        <v>#REF!</v>
      </c>
      <c r="F144" s="83" t="e">
        <f>IF(ISNA(VLOOKUP(D144,CTV!$A$3:$H$1048576,8,0)),"",VLOOKUP(D144,CTV!$A$3:$H$1048576,8,0))</f>
        <v>#REF!</v>
      </c>
      <c r="G144" s="83" t="e">
        <f>VLOOKUP(B144,CTV!$A$3:$I$1048576,9,0)</f>
        <v>#REF!</v>
      </c>
      <c r="H144" s="83" t="e">
        <f>VLOOKUP(B144,CTV!$A$3:$J$1048576,10,0)</f>
        <v>#REF!</v>
      </c>
      <c r="I144" s="102" t="e">
        <f>PS!#REF!</f>
        <v>#REF!</v>
      </c>
      <c r="J144" s="83" t="e">
        <f>PS!#REF!</f>
        <v>#REF!</v>
      </c>
      <c r="K144" s="103" t="e">
        <f>PS!#REF!</f>
        <v>#REF!</v>
      </c>
      <c r="L144" s="83" t="e">
        <f t="shared" si="99"/>
        <v>#REF!</v>
      </c>
      <c r="M144" s="120" t="e">
        <f>PS!#REF!</f>
        <v>#REF!</v>
      </c>
      <c r="N144" s="83" t="e">
        <f>PS!#REF!</f>
        <v>#REF!</v>
      </c>
      <c r="O144" s="104" t="e">
        <f>PS!#REF!</f>
        <v>#REF!</v>
      </c>
      <c r="P144" s="104" t="e">
        <f t="shared" si="100"/>
        <v>#REF!</v>
      </c>
      <c r="Q144" s="104">
        <v>0</v>
      </c>
      <c r="R144" s="170" t="e">
        <f t="shared" si="101"/>
        <v>#REF!</v>
      </c>
      <c r="S144" s="130" t="e">
        <f>VLOOKUP(B144,CTV!$A$3:$K$1048576,11,0)</f>
        <v>#REF!</v>
      </c>
      <c r="T144" s="105" t="e">
        <f>IF(VLOOKUP(B144,CTV!$A$3:$E$1048576,5,0)-R144+S144&lt;0,0,VLOOKUP(B144,CTV!$A$3:$E$1048576,5,0)-R144+S144)</f>
        <v>#REF!</v>
      </c>
      <c r="U144" s="105" t="e">
        <f>IF(VLOOKUP(B144,CTV!$A$3:$F$1048576,6,0)-R144+S144&lt;0,0,VLOOKUP(B144,CTV!$A$3:$F$1048576,6,0)-R144+S144)</f>
        <v>#REF!</v>
      </c>
      <c r="V144" s="70" t="e">
        <f t="shared" si="102"/>
        <v>#REF!</v>
      </c>
      <c r="W144" s="70" t="str">
        <f>IFERROR(IF(AND($H144=1,WORKDAY.INTL($I144,NETWORKDAYS.INTL($I144,EDATE(V144,$E145)-1,1,[1]holiday!$A$2:$A$101),1,[1]holiday!$A$2:$A$101)=$K144),"",IF(AND(IFERROR(IF(IF($K144&lt;EDATE(V144,$E144),$K144,EDATE(V144,$E144))=V144,"",IF($K144&lt;EDATE(V144,$E144),$K144,EDATE(V144,$E144))),"")=$K144,$H144=1),"",IFERROR(IF(IF($K144&lt;EDATE(V144,$E144),$K144,EDATE(V144,$E144))=V144,"",IF($K144&lt;EDATE(V144,$E144),$K144,EDATE(V144,$E144))),""))),"")</f>
        <v/>
      </c>
      <c r="X144" s="70" t="str">
        <f>IFERROR(IF(AND($H144=1,WORKDAY.INTL($I144,NETWORKDAYS.INTL($I144,EDATE(W144,$E145)-1,1,[1]holiday!$A$2:$A$101),1,[1]holiday!$A$2:$A$101)=$K144),"",IF(AND(IFERROR(IF(IF($K144&lt;EDATE(W144,$E144),$K144,EDATE(W144,$E144))=W144,"",IF($K144&lt;EDATE(W144,$E144),$K144,EDATE(W144,$E144))),"")=$K144,$H144=1),"",IFERROR(IF(IF($K144&lt;EDATE(W144,$E144),$K144,EDATE(W144,$E144))=W144,"",IF($K144&lt;EDATE(W144,$E144),$K144,EDATE(W144,$E144))),""))),"")</f>
        <v/>
      </c>
      <c r="Y144" s="70" t="str">
        <f>IFERROR(IF(AND($H144=1,WORKDAY.INTL($I144,NETWORKDAYS.INTL($I144,EDATE(X144,$E145)-1,1,[1]holiday!$A$2:$A$101),1,[1]holiday!$A$2:$A$101)=$K144),"",IF(AND(IFERROR(IF(IF($K144&lt;EDATE(X144,$E144),$K144,EDATE(X144,$E144))=X144,"",IF($K144&lt;EDATE(X144,$E144),$K144,EDATE(X144,$E144))),"")=$K144,$H144=1),"",IFERROR(IF(IF($K144&lt;EDATE(X144,$E144),$K144,EDATE(X144,$E144))=X144,"",IF($K144&lt;EDATE(X144,$E144),$K144,EDATE(X144,$E144))),""))),"")</f>
        <v/>
      </c>
      <c r="Z144" s="70" t="str">
        <f>IFERROR(IF(AND($H144=1,WORKDAY.INTL($I144,NETWORKDAYS.INTL($I144,EDATE(Y144,$E145)-1,1,[1]holiday!$A$2:$A$101),1,[1]holiday!$A$2:$A$101)=$K144),"",IF(AND(IFERROR(IF(IF($K144&lt;EDATE(Y144,$E144),$K144,EDATE(Y144,$E144))=Y144,"",IF($K144&lt;EDATE(Y144,$E144),$K144,EDATE(Y144,$E144))),"")=$K144,$H144=1),"",IFERROR(IF(IF($K144&lt;EDATE(Y144,$E144),$K144,EDATE(Y144,$E144))=Y144,"",IF($K144&lt;EDATE(Y144,$E144),$K144,EDATE(Y144,$E144))),""))),"")</f>
        <v/>
      </c>
      <c r="AA144" s="70" t="str">
        <f>IFERROR(IF(AND($H144=1,WORKDAY.INTL($I144,NETWORKDAYS.INTL($I144,EDATE(Z144,$E145)-1,1,[1]holiday!$A$2:$A$101),1,[1]holiday!$A$2:$A$101)=$K144),"",IF(AND(IFERROR(IF(IF($K144&lt;EDATE(Z144,$E144),$K144,EDATE(Z144,$E144))=Z144,"",IF($K144&lt;EDATE(Z144,$E144),$K144,EDATE(Z144,$E144))),"")=$K144,$H144=1),"",IFERROR(IF(IF($K144&lt;EDATE(Z144,$E144),$K144,EDATE(Z144,$E144))=Z144,"",IF($K144&lt;EDATE(Z144,$E144),$K144,EDATE(Z144,$E144))),""))),"")</f>
        <v/>
      </c>
      <c r="AB144" s="70" t="str">
        <f>IFERROR(IF(AND($H144=1,WORKDAY.INTL($I144,NETWORKDAYS.INTL($I144,EDATE(AA144,$E145)-1,1,[1]holiday!$A$2:$A$101),1,[1]holiday!$A$2:$A$101)=$K144),"",IF(AND(IFERROR(IF(IF($K144&lt;EDATE(AA144,$E144),$K144,EDATE(AA144,$E144))=AA144,"",IF($K144&lt;EDATE(AA144,$E144),$K144,EDATE(AA144,$E144))),"")=$K144,$H144=1),"",IFERROR(IF(IF($K144&lt;EDATE(AA144,$E144),$K144,EDATE(AA144,$E144))=AA144,"",IF($K144&lt;EDATE(AA144,$E144),$K144,EDATE(AA144,$E144))),""))),"")</f>
        <v/>
      </c>
      <c r="AC144" s="70" t="str">
        <f>IFERROR(IF(AND($H144=1,WORKDAY.INTL($I144,NETWORKDAYS.INTL($I144,EDATE(AB144,$E145)-1,1,[1]holiday!$A$2:$A$101),1,[1]holiday!$A$2:$A$101)=$K144),"",IF(AND(IFERROR(IF(IF($K144&lt;EDATE(AB144,$E144),$K144,EDATE(AB144,$E144))=AB144,"",IF($K144&lt;EDATE(AB144,$E144),$K144,EDATE(AB144,$E144))),"")=$K144,$H144=1),"",IFERROR(IF(IF($K144&lt;EDATE(AB144,$E144),$K144,EDATE(AB144,$E144))=AB144,"",IF($K144&lt;EDATE(AB144,$E144),$K144,EDATE(AB144,$E144))),""))),"")</f>
        <v/>
      </c>
      <c r="AD144" s="70" t="str">
        <f>IFERROR(IF(AND($H144=1,WORKDAY.INTL($I144,NETWORKDAYS.INTL($I144,EDATE(AC144,$E145)-1,1,[1]holiday!$A$2:$A$101),1,[1]holiday!$A$2:$A$101)=$K144),"",IF(AND(IFERROR(IF(IF($K144&lt;EDATE(AC144,$E144),$K144,EDATE(AC144,$E144))=AC144,"",IF($K144&lt;EDATE(AC144,$E144),$K144,EDATE(AC144,$E144))),"")=$K144,$H144=1),"",IFERROR(IF(IF($K144&lt;EDATE(AC144,$E144),$K144,EDATE(AC144,$E144))=AC144,"",IF($K144&lt;EDATE(AC144,$E144),$K144,EDATE(AC144,$E144))),""))),"")</f>
        <v/>
      </c>
      <c r="AE144" s="70" t="str">
        <f>IFERROR(IF(AND($H144=1,WORKDAY.INTL($I144,NETWORKDAYS.INTL($I144,EDATE(AD144,$E145)-1,1,[1]holiday!$A$2:$A$101),1,[1]holiday!$A$2:$A$101)=$K144),"",IF(AND(IFERROR(IF(IF($K144&lt;EDATE(AD144,$E144),$K144,EDATE(AD144,$E144))=AD144,"",IF($K144&lt;EDATE(AD144,$E144),$K144,EDATE(AD144,$E144))),"")=$K144,$H144=1),"",IFERROR(IF(IF($K144&lt;EDATE(AD144,$E144),$K144,EDATE(AD144,$E144))=AD144,"",IF($K144&lt;EDATE(AD144,$E144),$K144,EDATE(AD144,$E144))),""))),"")</f>
        <v/>
      </c>
      <c r="AF144" s="70" t="str">
        <f>IFERROR(IF(AND($H144=1,WORKDAY.INTL($I144,NETWORKDAYS.INTL($I144,EDATE(AE144,$E145)-1,1,[1]holiday!$A$2:$A$101),1,[1]holiday!$A$2:$A$101)=$K144),"",IF(AND(IFERROR(IF(IF($K144&lt;EDATE(AE144,$E144),$K144,EDATE(AE144,$E144))=AE144,"",IF($K144&lt;EDATE(AE144,$E144),$K144,EDATE(AE144,$E144))),"")=$K144,$H144=1),"",IFERROR(IF(IF($K144&lt;EDATE(AE144,$E144),$K144,EDATE(AE144,$E144))=AE144,"",IF($K144&lt;EDATE(AE144,$E144),$K144,EDATE(AE144,$E144))),""))),"")</f>
        <v/>
      </c>
      <c r="AG144" s="70" t="str">
        <f>IFERROR(IF(AND($H144=1,WORKDAY.INTL($I144,NETWORKDAYS.INTL($I144,EDATE(AF144,$E145)-1,1,[1]holiday!$A$2:$A$101),1,[1]holiday!$A$2:$A$101)=$K144),"",IF(AND(IFERROR(IF(IF($K144&lt;EDATE(AF144,$E144),$K144,EDATE(AF144,$E144))=AF144,"",IF($K144&lt;EDATE(AF144,$E144),$K144,EDATE(AF144,$E144))),"")=$K144,$H144=1),"",IFERROR(IF(IF($K144&lt;EDATE(AF144,$E144),$K144,EDATE(AF144,$E144))=AF144,"",IF($K144&lt;EDATE(AF144,$E144),$K144,EDATE(AF144,$E144))),""))),"")</f>
        <v/>
      </c>
      <c r="AH144" s="70" t="str">
        <f>IFERROR(IF(AND($H144=1,WORKDAY.INTL($I144,NETWORKDAYS.INTL($I144,EDATE(AG144,$E145)-1,1,[1]holiday!$A$2:$A$101),1,[1]holiday!$A$2:$A$101)=$K144),"",IF(AND(IFERROR(IF(IF($K144&lt;EDATE(AG144,$E144),$K144,EDATE(AG144,$E144))=AG144,"",IF($K144&lt;EDATE(AG144,$E144),$K144,EDATE(AG144,$E144))),"")=$K144,$H144=1),"",IFERROR(IF(IF($K144&lt;EDATE(AG144,$E144),$K144,EDATE(AG144,$E144))=AG144,"",IF($K144&lt;EDATE(AG144,$E144),$K144,EDATE(AG144,$E144))),""))),"")</f>
        <v/>
      </c>
      <c r="AI144" s="70"/>
      <c r="AJ144" s="25" t="e">
        <f t="shared" si="82"/>
        <v>#REF!</v>
      </c>
      <c r="AK144" s="25" t="e">
        <f t="shared" si="83"/>
        <v>#REF!</v>
      </c>
      <c r="AL144" s="25" t="e">
        <f t="shared" si="84"/>
        <v>#REF!</v>
      </c>
      <c r="AM144" s="25" t="e">
        <f t="shared" si="85"/>
        <v>#REF!</v>
      </c>
      <c r="AN144" s="25" t="e">
        <f t="shared" si="86"/>
        <v>#REF!</v>
      </c>
      <c r="AO144" s="25" t="e">
        <f t="shared" si="87"/>
        <v>#REF!</v>
      </c>
      <c r="AP144" s="25" t="e">
        <f t="shared" si="88"/>
        <v>#REF!</v>
      </c>
      <c r="AQ144" s="25" t="e">
        <f t="shared" si="89"/>
        <v>#REF!</v>
      </c>
      <c r="AR144" s="25" t="e">
        <f t="shared" si="90"/>
        <v>#REF!</v>
      </c>
      <c r="AS144" s="25" t="e">
        <f t="shared" si="91"/>
        <v>#REF!</v>
      </c>
      <c r="AT144" s="25" t="e">
        <f t="shared" si="92"/>
        <v>#REF!</v>
      </c>
      <c r="AU144" s="25" t="e">
        <f t="shared" si="93"/>
        <v>#REF!</v>
      </c>
      <c r="AV144" s="25" t="e">
        <f t="shared" si="94"/>
        <v>#REF!</v>
      </c>
      <c r="AW144" s="106" t="e">
        <f t="shared" si="103"/>
        <v>#REF!</v>
      </c>
      <c r="AX144" s="107" t="e">
        <f t="shared" ca="1" si="104"/>
        <v>#REF!</v>
      </c>
      <c r="AY144" s="107" t="e">
        <f t="shared" ca="1" si="105"/>
        <v>#REF!</v>
      </c>
      <c r="AZ144" s="108" t="e">
        <f t="shared" ca="1" si="106"/>
        <v>#REF!</v>
      </c>
      <c r="BA144" s="25">
        <f t="shared" ca="1" si="98"/>
        <v>0</v>
      </c>
      <c r="BB144" s="25" t="e">
        <f t="shared" si="95"/>
        <v>#REF!</v>
      </c>
      <c r="BC144" s="25" t="e">
        <f t="shared" ca="1" si="107"/>
        <v>#REF!</v>
      </c>
      <c r="BD144" s="83" t="e">
        <f>PS!#REF!</f>
        <v>#REF!</v>
      </c>
      <c r="BE144" s="78" t="str">
        <f t="shared" ca="1" si="108"/>
        <v>Lần 0</v>
      </c>
      <c r="BF144" s="109" t="e">
        <f t="shared" ca="1" si="109"/>
        <v>#REF!</v>
      </c>
      <c r="BG144" s="109" t="e">
        <f t="shared" ca="1" si="110"/>
        <v>#REF!</v>
      </c>
      <c r="BH144" s="109" t="e">
        <f t="shared" ca="1" si="111"/>
        <v>#REF!</v>
      </c>
      <c r="BI144" s="109" t="e">
        <f t="shared" ca="1" si="112"/>
        <v>#REF!</v>
      </c>
      <c r="BJ144" s="109" t="e">
        <f t="shared" ca="1" si="113"/>
        <v>#REF!</v>
      </c>
      <c r="BK144" s="109" t="e">
        <f t="shared" ca="1" si="114"/>
        <v>#REF!</v>
      </c>
      <c r="BL144" s="109" t="e">
        <f t="shared" ca="1" si="115"/>
        <v>#REF!</v>
      </c>
      <c r="BM144" s="109" t="e">
        <f t="shared" ca="1" si="116"/>
        <v>#REF!</v>
      </c>
      <c r="BN144" s="109" t="e">
        <f t="shared" ca="1" si="117"/>
        <v>#REF!</v>
      </c>
      <c r="BO144" s="109" t="e">
        <f t="shared" ca="1" si="118"/>
        <v>#REF!</v>
      </c>
      <c r="BP144" s="109" t="e">
        <f t="shared" ca="1" si="119"/>
        <v>#REF!</v>
      </c>
      <c r="BQ144" s="109" t="e">
        <f t="shared" ca="1" si="120"/>
        <v>#REF!</v>
      </c>
      <c r="BR144" s="109" t="e">
        <f t="shared" ca="1" si="121"/>
        <v>#REF!</v>
      </c>
    </row>
    <row r="145" spans="1:70" ht="12.75" x14ac:dyDescent="0.2">
      <c r="A145" s="82" t="e">
        <f>PS!#REF!</f>
        <v>#REF!</v>
      </c>
      <c r="B145" s="83" t="e">
        <f>PS!#REF!</f>
        <v>#REF!</v>
      </c>
      <c r="C145" s="83" t="e">
        <f>PS!#REF!</f>
        <v>#REF!</v>
      </c>
      <c r="D145" s="83" t="e">
        <f>VLOOKUP(B145,CTV!$A$3:$D$1048576,4,0)</f>
        <v>#REF!</v>
      </c>
      <c r="E145" s="83" t="e">
        <f>VLOOKUP(B145,CTV!$A$3:$G$1048576,7,0)</f>
        <v>#REF!</v>
      </c>
      <c r="F145" s="83" t="e">
        <f>IF(ISNA(VLOOKUP(D145,CTV!$A$3:$H$1048576,8,0)),"",VLOOKUP(D145,CTV!$A$3:$H$1048576,8,0))</f>
        <v>#REF!</v>
      </c>
      <c r="G145" s="83" t="e">
        <f>VLOOKUP(B145,CTV!$A$3:$I$1048576,9,0)</f>
        <v>#REF!</v>
      </c>
      <c r="H145" s="83" t="e">
        <f>VLOOKUP(B145,CTV!$A$3:$J$1048576,10,0)</f>
        <v>#REF!</v>
      </c>
      <c r="I145" s="102" t="e">
        <f>PS!#REF!</f>
        <v>#REF!</v>
      </c>
      <c r="J145" s="83" t="e">
        <f>PS!#REF!</f>
        <v>#REF!</v>
      </c>
      <c r="K145" s="103" t="e">
        <f>PS!#REF!</f>
        <v>#REF!</v>
      </c>
      <c r="L145" s="83" t="e">
        <f t="shared" si="99"/>
        <v>#REF!</v>
      </c>
      <c r="M145" s="120" t="e">
        <f>PS!#REF!</f>
        <v>#REF!</v>
      </c>
      <c r="N145" s="83" t="e">
        <f>PS!#REF!</f>
        <v>#REF!</v>
      </c>
      <c r="O145" s="104" t="e">
        <f>PS!#REF!</f>
        <v>#REF!</v>
      </c>
      <c r="P145" s="104" t="e">
        <f t="shared" si="100"/>
        <v>#REF!</v>
      </c>
      <c r="Q145" s="104">
        <v>0</v>
      </c>
      <c r="R145" s="170" t="e">
        <f t="shared" si="101"/>
        <v>#REF!</v>
      </c>
      <c r="S145" s="130" t="e">
        <f>VLOOKUP(B145,CTV!$A$3:$K$1048576,11,0)</f>
        <v>#REF!</v>
      </c>
      <c r="T145" s="105" t="e">
        <f>IF(VLOOKUP(B145,CTV!$A$3:$E$1048576,5,0)-R145+S145&lt;0,0,VLOOKUP(B145,CTV!$A$3:$E$1048576,5,0)-R145+S145)</f>
        <v>#REF!</v>
      </c>
      <c r="U145" s="105" t="e">
        <f>IF(VLOOKUP(B145,CTV!$A$3:$F$1048576,6,0)-R145+S145&lt;0,0,VLOOKUP(B145,CTV!$A$3:$F$1048576,6,0)-R145+S145)</f>
        <v>#REF!</v>
      </c>
      <c r="V145" s="70" t="e">
        <f t="shared" si="102"/>
        <v>#REF!</v>
      </c>
      <c r="W145" s="70" t="str">
        <f>IFERROR(IF(AND($H145=1,WORKDAY.INTL($I145,NETWORKDAYS.INTL($I145,EDATE(V145,$E146)-1,1,[1]holiday!$A$2:$A$101),1,[1]holiday!$A$2:$A$101)=$K145),"",IF(AND(IFERROR(IF(IF($K145&lt;EDATE(V145,$E145),$K145,EDATE(V145,$E145))=V145,"",IF($K145&lt;EDATE(V145,$E145),$K145,EDATE(V145,$E145))),"")=$K145,$H145=1),"",IFERROR(IF(IF($K145&lt;EDATE(V145,$E145),$K145,EDATE(V145,$E145))=V145,"",IF($K145&lt;EDATE(V145,$E145),$K145,EDATE(V145,$E145))),""))),"")</f>
        <v/>
      </c>
      <c r="X145" s="70" t="str">
        <f>IFERROR(IF(AND($H145=1,WORKDAY.INTL($I145,NETWORKDAYS.INTL($I145,EDATE(W145,$E146)-1,1,[1]holiday!$A$2:$A$101),1,[1]holiday!$A$2:$A$101)=$K145),"",IF(AND(IFERROR(IF(IF($K145&lt;EDATE(W145,$E145),$K145,EDATE(W145,$E145))=W145,"",IF($K145&lt;EDATE(W145,$E145),$K145,EDATE(W145,$E145))),"")=$K145,$H145=1),"",IFERROR(IF(IF($K145&lt;EDATE(W145,$E145),$K145,EDATE(W145,$E145))=W145,"",IF($K145&lt;EDATE(W145,$E145),$K145,EDATE(W145,$E145))),""))),"")</f>
        <v/>
      </c>
      <c r="Y145" s="70" t="str">
        <f>IFERROR(IF(AND($H145=1,WORKDAY.INTL($I145,NETWORKDAYS.INTL($I145,EDATE(X145,$E146)-1,1,[1]holiday!$A$2:$A$101),1,[1]holiday!$A$2:$A$101)=$K145),"",IF(AND(IFERROR(IF(IF($K145&lt;EDATE(X145,$E145),$K145,EDATE(X145,$E145))=X145,"",IF($K145&lt;EDATE(X145,$E145),$K145,EDATE(X145,$E145))),"")=$K145,$H145=1),"",IFERROR(IF(IF($K145&lt;EDATE(X145,$E145),$K145,EDATE(X145,$E145))=X145,"",IF($K145&lt;EDATE(X145,$E145),$K145,EDATE(X145,$E145))),""))),"")</f>
        <v/>
      </c>
      <c r="Z145" s="70" t="str">
        <f>IFERROR(IF(AND($H145=1,WORKDAY.INTL($I145,NETWORKDAYS.INTL($I145,EDATE(Y145,$E146)-1,1,[1]holiday!$A$2:$A$101),1,[1]holiday!$A$2:$A$101)=$K145),"",IF(AND(IFERROR(IF(IF($K145&lt;EDATE(Y145,$E145),$K145,EDATE(Y145,$E145))=Y145,"",IF($K145&lt;EDATE(Y145,$E145),$K145,EDATE(Y145,$E145))),"")=$K145,$H145=1),"",IFERROR(IF(IF($K145&lt;EDATE(Y145,$E145),$K145,EDATE(Y145,$E145))=Y145,"",IF($K145&lt;EDATE(Y145,$E145),$K145,EDATE(Y145,$E145))),""))),"")</f>
        <v/>
      </c>
      <c r="AA145" s="70" t="str">
        <f>IFERROR(IF(AND($H145=1,WORKDAY.INTL($I145,NETWORKDAYS.INTL($I145,EDATE(Z145,$E146)-1,1,[1]holiday!$A$2:$A$101),1,[1]holiday!$A$2:$A$101)=$K145),"",IF(AND(IFERROR(IF(IF($K145&lt;EDATE(Z145,$E145),$K145,EDATE(Z145,$E145))=Z145,"",IF($K145&lt;EDATE(Z145,$E145),$K145,EDATE(Z145,$E145))),"")=$K145,$H145=1),"",IFERROR(IF(IF($K145&lt;EDATE(Z145,$E145),$K145,EDATE(Z145,$E145))=Z145,"",IF($K145&lt;EDATE(Z145,$E145),$K145,EDATE(Z145,$E145))),""))),"")</f>
        <v/>
      </c>
      <c r="AB145" s="70" t="str">
        <f>IFERROR(IF(AND($H145=1,WORKDAY.INTL($I145,NETWORKDAYS.INTL($I145,EDATE(AA145,$E146)-1,1,[1]holiday!$A$2:$A$101),1,[1]holiday!$A$2:$A$101)=$K145),"",IF(AND(IFERROR(IF(IF($K145&lt;EDATE(AA145,$E145),$K145,EDATE(AA145,$E145))=AA145,"",IF($K145&lt;EDATE(AA145,$E145),$K145,EDATE(AA145,$E145))),"")=$K145,$H145=1),"",IFERROR(IF(IF($K145&lt;EDATE(AA145,$E145),$K145,EDATE(AA145,$E145))=AA145,"",IF($K145&lt;EDATE(AA145,$E145),$K145,EDATE(AA145,$E145))),""))),"")</f>
        <v/>
      </c>
      <c r="AC145" s="70" t="str">
        <f>IFERROR(IF(AND($H145=1,WORKDAY.INTL($I145,NETWORKDAYS.INTL($I145,EDATE(AB145,$E146)-1,1,[1]holiday!$A$2:$A$101),1,[1]holiday!$A$2:$A$101)=$K145),"",IF(AND(IFERROR(IF(IF($K145&lt;EDATE(AB145,$E145),$K145,EDATE(AB145,$E145))=AB145,"",IF($K145&lt;EDATE(AB145,$E145),$K145,EDATE(AB145,$E145))),"")=$K145,$H145=1),"",IFERROR(IF(IF($K145&lt;EDATE(AB145,$E145),$K145,EDATE(AB145,$E145))=AB145,"",IF($K145&lt;EDATE(AB145,$E145),$K145,EDATE(AB145,$E145))),""))),"")</f>
        <v/>
      </c>
      <c r="AD145" s="70" t="str">
        <f>IFERROR(IF(AND($H145=1,WORKDAY.INTL($I145,NETWORKDAYS.INTL($I145,EDATE(AC145,$E146)-1,1,[1]holiday!$A$2:$A$101),1,[1]holiday!$A$2:$A$101)=$K145),"",IF(AND(IFERROR(IF(IF($K145&lt;EDATE(AC145,$E145),$K145,EDATE(AC145,$E145))=AC145,"",IF($K145&lt;EDATE(AC145,$E145),$K145,EDATE(AC145,$E145))),"")=$K145,$H145=1),"",IFERROR(IF(IF($K145&lt;EDATE(AC145,$E145),$K145,EDATE(AC145,$E145))=AC145,"",IF($K145&lt;EDATE(AC145,$E145),$K145,EDATE(AC145,$E145))),""))),"")</f>
        <v/>
      </c>
      <c r="AE145" s="70" t="str">
        <f>IFERROR(IF(AND($H145=1,WORKDAY.INTL($I145,NETWORKDAYS.INTL($I145,EDATE(AD145,$E146)-1,1,[1]holiday!$A$2:$A$101),1,[1]holiday!$A$2:$A$101)=$K145),"",IF(AND(IFERROR(IF(IF($K145&lt;EDATE(AD145,$E145),$K145,EDATE(AD145,$E145))=AD145,"",IF($K145&lt;EDATE(AD145,$E145),$K145,EDATE(AD145,$E145))),"")=$K145,$H145=1),"",IFERROR(IF(IF($K145&lt;EDATE(AD145,$E145),$K145,EDATE(AD145,$E145))=AD145,"",IF($K145&lt;EDATE(AD145,$E145),$K145,EDATE(AD145,$E145))),""))),"")</f>
        <v/>
      </c>
      <c r="AF145" s="70" t="str">
        <f>IFERROR(IF(AND($H145=1,WORKDAY.INTL($I145,NETWORKDAYS.INTL($I145,EDATE(AE145,$E146)-1,1,[1]holiday!$A$2:$A$101),1,[1]holiday!$A$2:$A$101)=$K145),"",IF(AND(IFERROR(IF(IF($K145&lt;EDATE(AE145,$E145),$K145,EDATE(AE145,$E145))=AE145,"",IF($K145&lt;EDATE(AE145,$E145),$K145,EDATE(AE145,$E145))),"")=$K145,$H145=1),"",IFERROR(IF(IF($K145&lt;EDATE(AE145,$E145),$K145,EDATE(AE145,$E145))=AE145,"",IF($K145&lt;EDATE(AE145,$E145),$K145,EDATE(AE145,$E145))),""))),"")</f>
        <v/>
      </c>
      <c r="AG145" s="70" t="str">
        <f>IFERROR(IF(AND($H145=1,WORKDAY.INTL($I145,NETWORKDAYS.INTL($I145,EDATE(AF145,$E146)-1,1,[1]holiday!$A$2:$A$101),1,[1]holiday!$A$2:$A$101)=$K145),"",IF(AND(IFERROR(IF(IF($K145&lt;EDATE(AF145,$E145),$K145,EDATE(AF145,$E145))=AF145,"",IF($K145&lt;EDATE(AF145,$E145),$K145,EDATE(AF145,$E145))),"")=$K145,$H145=1),"",IFERROR(IF(IF($K145&lt;EDATE(AF145,$E145),$K145,EDATE(AF145,$E145))=AF145,"",IF($K145&lt;EDATE(AF145,$E145),$K145,EDATE(AF145,$E145))),""))),"")</f>
        <v/>
      </c>
      <c r="AH145" s="70" t="str">
        <f>IFERROR(IF(AND($H145=1,WORKDAY.INTL($I145,NETWORKDAYS.INTL($I145,EDATE(AG145,$E146)-1,1,[1]holiday!$A$2:$A$101),1,[1]holiday!$A$2:$A$101)=$K145),"",IF(AND(IFERROR(IF(IF($K145&lt;EDATE(AG145,$E145),$K145,EDATE(AG145,$E145))=AG145,"",IF($K145&lt;EDATE(AG145,$E145),$K145,EDATE(AG145,$E145))),"")=$K145,$H145=1),"",IFERROR(IF(IF($K145&lt;EDATE(AG145,$E145),$K145,EDATE(AG145,$E145))=AG145,"",IF($K145&lt;EDATE(AG145,$E145),$K145,EDATE(AG145,$E145))),""))),"")</f>
        <v/>
      </c>
      <c r="AI145" s="70"/>
      <c r="AJ145" s="25" t="e">
        <f t="shared" si="82"/>
        <v>#REF!</v>
      </c>
      <c r="AK145" s="25" t="e">
        <f t="shared" si="83"/>
        <v>#REF!</v>
      </c>
      <c r="AL145" s="25" t="e">
        <f t="shared" si="84"/>
        <v>#REF!</v>
      </c>
      <c r="AM145" s="25" t="e">
        <f t="shared" si="85"/>
        <v>#REF!</v>
      </c>
      <c r="AN145" s="25" t="e">
        <f t="shared" si="86"/>
        <v>#REF!</v>
      </c>
      <c r="AO145" s="25" t="e">
        <f t="shared" si="87"/>
        <v>#REF!</v>
      </c>
      <c r="AP145" s="25" t="e">
        <f t="shared" si="88"/>
        <v>#REF!</v>
      </c>
      <c r="AQ145" s="25" t="e">
        <f t="shared" si="89"/>
        <v>#REF!</v>
      </c>
      <c r="AR145" s="25" t="e">
        <f t="shared" si="90"/>
        <v>#REF!</v>
      </c>
      <c r="AS145" s="25" t="e">
        <f t="shared" si="91"/>
        <v>#REF!</v>
      </c>
      <c r="AT145" s="25" t="e">
        <f t="shared" si="92"/>
        <v>#REF!</v>
      </c>
      <c r="AU145" s="25" t="e">
        <f t="shared" si="93"/>
        <v>#REF!</v>
      </c>
      <c r="AV145" s="25" t="e">
        <f t="shared" si="94"/>
        <v>#REF!</v>
      </c>
      <c r="AW145" s="106" t="e">
        <f t="shared" si="103"/>
        <v>#REF!</v>
      </c>
      <c r="AX145" s="107" t="e">
        <f t="shared" ca="1" si="104"/>
        <v>#REF!</v>
      </c>
      <c r="AY145" s="107" t="e">
        <f t="shared" ca="1" si="105"/>
        <v>#REF!</v>
      </c>
      <c r="AZ145" s="108" t="e">
        <f t="shared" ca="1" si="106"/>
        <v>#REF!</v>
      </c>
      <c r="BA145" s="25">
        <f t="shared" ca="1" si="98"/>
        <v>0</v>
      </c>
      <c r="BB145" s="25" t="e">
        <f t="shared" si="95"/>
        <v>#REF!</v>
      </c>
      <c r="BC145" s="25" t="e">
        <f t="shared" ca="1" si="107"/>
        <v>#REF!</v>
      </c>
      <c r="BD145" s="83" t="e">
        <f>PS!#REF!</f>
        <v>#REF!</v>
      </c>
      <c r="BE145" s="78" t="str">
        <f t="shared" ca="1" si="108"/>
        <v>Lần 0</v>
      </c>
      <c r="BF145" s="109" t="e">
        <f t="shared" ca="1" si="109"/>
        <v>#REF!</v>
      </c>
      <c r="BG145" s="109" t="e">
        <f t="shared" ca="1" si="110"/>
        <v>#REF!</v>
      </c>
      <c r="BH145" s="109" t="e">
        <f t="shared" ca="1" si="111"/>
        <v>#REF!</v>
      </c>
      <c r="BI145" s="109" t="e">
        <f t="shared" ca="1" si="112"/>
        <v>#REF!</v>
      </c>
      <c r="BJ145" s="109" t="e">
        <f t="shared" ca="1" si="113"/>
        <v>#REF!</v>
      </c>
      <c r="BK145" s="109" t="e">
        <f t="shared" ca="1" si="114"/>
        <v>#REF!</v>
      </c>
      <c r="BL145" s="109" t="e">
        <f t="shared" ca="1" si="115"/>
        <v>#REF!</v>
      </c>
      <c r="BM145" s="109" t="e">
        <f t="shared" ca="1" si="116"/>
        <v>#REF!</v>
      </c>
      <c r="BN145" s="109" t="e">
        <f t="shared" ca="1" si="117"/>
        <v>#REF!</v>
      </c>
      <c r="BO145" s="109" t="e">
        <f t="shared" ca="1" si="118"/>
        <v>#REF!</v>
      </c>
      <c r="BP145" s="109" t="e">
        <f t="shared" ca="1" si="119"/>
        <v>#REF!</v>
      </c>
      <c r="BQ145" s="109" t="e">
        <f t="shared" ca="1" si="120"/>
        <v>#REF!</v>
      </c>
      <c r="BR145" s="109" t="e">
        <f t="shared" ca="1" si="121"/>
        <v>#REF!</v>
      </c>
    </row>
    <row r="146" spans="1:70" ht="12.75" x14ac:dyDescent="0.2">
      <c r="A146" s="82" t="e">
        <f>PS!#REF!</f>
        <v>#REF!</v>
      </c>
      <c r="B146" s="83" t="e">
        <f>PS!#REF!</f>
        <v>#REF!</v>
      </c>
      <c r="C146" s="83" t="e">
        <f>PS!#REF!</f>
        <v>#REF!</v>
      </c>
      <c r="D146" s="83" t="e">
        <f>VLOOKUP(B146,CTV!$A$3:$D$1048576,4,0)</f>
        <v>#REF!</v>
      </c>
      <c r="E146" s="83" t="e">
        <f>VLOOKUP(B146,CTV!$A$3:$G$1048576,7,0)</f>
        <v>#REF!</v>
      </c>
      <c r="F146" s="83" t="e">
        <f>IF(ISNA(VLOOKUP(D146,CTV!$A$3:$H$1048576,8,0)),"",VLOOKUP(D146,CTV!$A$3:$H$1048576,8,0))</f>
        <v>#REF!</v>
      </c>
      <c r="G146" s="83" t="e">
        <f>VLOOKUP(B146,CTV!$A$3:$I$1048576,9,0)</f>
        <v>#REF!</v>
      </c>
      <c r="H146" s="83" t="e">
        <f>VLOOKUP(B146,CTV!$A$3:$J$1048576,10,0)</f>
        <v>#REF!</v>
      </c>
      <c r="I146" s="102" t="e">
        <f>PS!#REF!</f>
        <v>#REF!</v>
      </c>
      <c r="J146" s="83" t="e">
        <f>PS!#REF!</f>
        <v>#REF!</v>
      </c>
      <c r="K146" s="103" t="e">
        <f>PS!#REF!</f>
        <v>#REF!</v>
      </c>
      <c r="L146" s="83" t="e">
        <f t="shared" si="99"/>
        <v>#REF!</v>
      </c>
      <c r="M146" s="120" t="e">
        <f>PS!#REF!</f>
        <v>#REF!</v>
      </c>
      <c r="N146" s="83" t="e">
        <f>PS!#REF!</f>
        <v>#REF!</v>
      </c>
      <c r="O146" s="104" t="e">
        <f>PS!#REF!</f>
        <v>#REF!</v>
      </c>
      <c r="P146" s="104" t="e">
        <f t="shared" si="100"/>
        <v>#REF!</v>
      </c>
      <c r="Q146" s="104">
        <v>0</v>
      </c>
      <c r="R146" s="170" t="e">
        <f t="shared" si="101"/>
        <v>#REF!</v>
      </c>
      <c r="S146" s="130" t="e">
        <f>VLOOKUP(B146,CTV!$A$3:$K$1048576,11,0)</f>
        <v>#REF!</v>
      </c>
      <c r="T146" s="105" t="e">
        <f>IF(VLOOKUP(B146,CTV!$A$3:$E$1048576,5,0)-R146+S146&lt;0,0,VLOOKUP(B146,CTV!$A$3:$E$1048576,5,0)-R146+S146)</f>
        <v>#REF!</v>
      </c>
      <c r="U146" s="105" t="e">
        <f>IF(VLOOKUP(B146,CTV!$A$3:$F$1048576,6,0)-R146+S146&lt;0,0,VLOOKUP(B146,CTV!$A$3:$F$1048576,6,0)-R146+S146)</f>
        <v>#REF!</v>
      </c>
      <c r="V146" s="70" t="e">
        <f t="shared" si="102"/>
        <v>#REF!</v>
      </c>
      <c r="W146" s="70" t="str">
        <f>IFERROR(IF(AND($H146=1,WORKDAY.INTL($I146,NETWORKDAYS.INTL($I146,EDATE(V146,$E147)-1,1,[1]holiday!$A$2:$A$101),1,[1]holiday!$A$2:$A$101)=$K146),"",IF(AND(IFERROR(IF(IF($K146&lt;EDATE(V146,$E146),$K146,EDATE(V146,$E146))=V146,"",IF($K146&lt;EDATE(V146,$E146),$K146,EDATE(V146,$E146))),"")=$K146,$H146=1),"",IFERROR(IF(IF($K146&lt;EDATE(V146,$E146),$K146,EDATE(V146,$E146))=V146,"",IF($K146&lt;EDATE(V146,$E146),$K146,EDATE(V146,$E146))),""))),"")</f>
        <v/>
      </c>
      <c r="X146" s="70" t="str">
        <f>IFERROR(IF(AND($H146=1,WORKDAY.INTL($I146,NETWORKDAYS.INTL($I146,EDATE(W146,$E147)-1,1,[1]holiday!$A$2:$A$101),1,[1]holiday!$A$2:$A$101)=$K146),"",IF(AND(IFERROR(IF(IF($K146&lt;EDATE(W146,$E146),$K146,EDATE(W146,$E146))=W146,"",IF($K146&lt;EDATE(W146,$E146),$K146,EDATE(W146,$E146))),"")=$K146,$H146=1),"",IFERROR(IF(IF($K146&lt;EDATE(W146,$E146),$K146,EDATE(W146,$E146))=W146,"",IF($K146&lt;EDATE(W146,$E146),$K146,EDATE(W146,$E146))),""))),"")</f>
        <v/>
      </c>
      <c r="Y146" s="70" t="str">
        <f>IFERROR(IF(AND($H146=1,WORKDAY.INTL($I146,NETWORKDAYS.INTL($I146,EDATE(X146,$E147)-1,1,[1]holiday!$A$2:$A$101),1,[1]holiday!$A$2:$A$101)=$K146),"",IF(AND(IFERROR(IF(IF($K146&lt;EDATE(X146,$E146),$K146,EDATE(X146,$E146))=X146,"",IF($K146&lt;EDATE(X146,$E146),$K146,EDATE(X146,$E146))),"")=$K146,$H146=1),"",IFERROR(IF(IF($K146&lt;EDATE(X146,$E146),$K146,EDATE(X146,$E146))=X146,"",IF($K146&lt;EDATE(X146,$E146),$K146,EDATE(X146,$E146))),""))),"")</f>
        <v/>
      </c>
      <c r="Z146" s="70" t="str">
        <f>IFERROR(IF(AND($H146=1,WORKDAY.INTL($I146,NETWORKDAYS.INTL($I146,EDATE(Y146,$E147)-1,1,[1]holiday!$A$2:$A$101),1,[1]holiday!$A$2:$A$101)=$K146),"",IF(AND(IFERROR(IF(IF($K146&lt;EDATE(Y146,$E146),$K146,EDATE(Y146,$E146))=Y146,"",IF($K146&lt;EDATE(Y146,$E146),$K146,EDATE(Y146,$E146))),"")=$K146,$H146=1),"",IFERROR(IF(IF($K146&lt;EDATE(Y146,$E146),$K146,EDATE(Y146,$E146))=Y146,"",IF($K146&lt;EDATE(Y146,$E146),$K146,EDATE(Y146,$E146))),""))),"")</f>
        <v/>
      </c>
      <c r="AA146" s="70" t="str">
        <f>IFERROR(IF(AND($H146=1,WORKDAY.INTL($I146,NETWORKDAYS.INTL($I146,EDATE(Z146,$E147)-1,1,[1]holiday!$A$2:$A$101),1,[1]holiday!$A$2:$A$101)=$K146),"",IF(AND(IFERROR(IF(IF($K146&lt;EDATE(Z146,$E146),$K146,EDATE(Z146,$E146))=Z146,"",IF($K146&lt;EDATE(Z146,$E146),$K146,EDATE(Z146,$E146))),"")=$K146,$H146=1),"",IFERROR(IF(IF($K146&lt;EDATE(Z146,$E146),$K146,EDATE(Z146,$E146))=Z146,"",IF($K146&lt;EDATE(Z146,$E146),$K146,EDATE(Z146,$E146))),""))),"")</f>
        <v/>
      </c>
      <c r="AB146" s="70" t="str">
        <f>IFERROR(IF(AND($H146=1,WORKDAY.INTL($I146,NETWORKDAYS.INTL($I146,EDATE(AA146,$E147)-1,1,[1]holiday!$A$2:$A$101),1,[1]holiday!$A$2:$A$101)=$K146),"",IF(AND(IFERROR(IF(IF($K146&lt;EDATE(AA146,$E146),$K146,EDATE(AA146,$E146))=AA146,"",IF($K146&lt;EDATE(AA146,$E146),$K146,EDATE(AA146,$E146))),"")=$K146,$H146=1),"",IFERROR(IF(IF($K146&lt;EDATE(AA146,$E146),$K146,EDATE(AA146,$E146))=AA146,"",IF($K146&lt;EDATE(AA146,$E146),$K146,EDATE(AA146,$E146))),""))),"")</f>
        <v/>
      </c>
      <c r="AC146" s="70" t="str">
        <f>IFERROR(IF(AND($H146=1,WORKDAY.INTL($I146,NETWORKDAYS.INTL($I146,EDATE(AB146,$E147)-1,1,[1]holiday!$A$2:$A$101),1,[1]holiday!$A$2:$A$101)=$K146),"",IF(AND(IFERROR(IF(IF($K146&lt;EDATE(AB146,$E146),$K146,EDATE(AB146,$E146))=AB146,"",IF($K146&lt;EDATE(AB146,$E146),$K146,EDATE(AB146,$E146))),"")=$K146,$H146=1),"",IFERROR(IF(IF($K146&lt;EDATE(AB146,$E146),$K146,EDATE(AB146,$E146))=AB146,"",IF($K146&lt;EDATE(AB146,$E146),$K146,EDATE(AB146,$E146))),""))),"")</f>
        <v/>
      </c>
      <c r="AD146" s="70" t="str">
        <f>IFERROR(IF(AND($H146=1,WORKDAY.INTL($I146,NETWORKDAYS.INTL($I146,EDATE(AC146,$E147)-1,1,[1]holiday!$A$2:$A$101),1,[1]holiday!$A$2:$A$101)=$K146),"",IF(AND(IFERROR(IF(IF($K146&lt;EDATE(AC146,$E146),$K146,EDATE(AC146,$E146))=AC146,"",IF($K146&lt;EDATE(AC146,$E146),$K146,EDATE(AC146,$E146))),"")=$K146,$H146=1),"",IFERROR(IF(IF($K146&lt;EDATE(AC146,$E146),$K146,EDATE(AC146,$E146))=AC146,"",IF($K146&lt;EDATE(AC146,$E146),$K146,EDATE(AC146,$E146))),""))),"")</f>
        <v/>
      </c>
      <c r="AE146" s="70" t="str">
        <f>IFERROR(IF(AND($H146=1,WORKDAY.INTL($I146,NETWORKDAYS.INTL($I146,EDATE(AD146,$E147)-1,1,[1]holiday!$A$2:$A$101),1,[1]holiday!$A$2:$A$101)=$K146),"",IF(AND(IFERROR(IF(IF($K146&lt;EDATE(AD146,$E146),$K146,EDATE(AD146,$E146))=AD146,"",IF($K146&lt;EDATE(AD146,$E146),$K146,EDATE(AD146,$E146))),"")=$K146,$H146=1),"",IFERROR(IF(IF($K146&lt;EDATE(AD146,$E146),$K146,EDATE(AD146,$E146))=AD146,"",IF($K146&lt;EDATE(AD146,$E146),$K146,EDATE(AD146,$E146))),""))),"")</f>
        <v/>
      </c>
      <c r="AF146" s="70" t="str">
        <f>IFERROR(IF(AND($H146=1,WORKDAY.INTL($I146,NETWORKDAYS.INTL($I146,EDATE(AE146,$E147)-1,1,[1]holiday!$A$2:$A$101),1,[1]holiday!$A$2:$A$101)=$K146),"",IF(AND(IFERROR(IF(IF($K146&lt;EDATE(AE146,$E146),$K146,EDATE(AE146,$E146))=AE146,"",IF($K146&lt;EDATE(AE146,$E146),$K146,EDATE(AE146,$E146))),"")=$K146,$H146=1),"",IFERROR(IF(IF($K146&lt;EDATE(AE146,$E146),$K146,EDATE(AE146,$E146))=AE146,"",IF($K146&lt;EDATE(AE146,$E146),$K146,EDATE(AE146,$E146))),""))),"")</f>
        <v/>
      </c>
      <c r="AG146" s="70" t="str">
        <f>IFERROR(IF(AND($H146=1,WORKDAY.INTL($I146,NETWORKDAYS.INTL($I146,EDATE(AF146,$E147)-1,1,[1]holiday!$A$2:$A$101),1,[1]holiday!$A$2:$A$101)=$K146),"",IF(AND(IFERROR(IF(IF($K146&lt;EDATE(AF146,$E146),$K146,EDATE(AF146,$E146))=AF146,"",IF($K146&lt;EDATE(AF146,$E146),$K146,EDATE(AF146,$E146))),"")=$K146,$H146=1),"",IFERROR(IF(IF($K146&lt;EDATE(AF146,$E146),$K146,EDATE(AF146,$E146))=AF146,"",IF($K146&lt;EDATE(AF146,$E146),$K146,EDATE(AF146,$E146))),""))),"")</f>
        <v/>
      </c>
      <c r="AH146" s="70" t="str">
        <f>IFERROR(IF(AND($H146=1,WORKDAY.INTL($I146,NETWORKDAYS.INTL($I146,EDATE(AG146,$E147)-1,1,[1]holiday!$A$2:$A$101),1,[1]holiday!$A$2:$A$101)=$K146),"",IF(AND(IFERROR(IF(IF($K146&lt;EDATE(AG146,$E146),$K146,EDATE(AG146,$E146))=AG146,"",IF($K146&lt;EDATE(AG146,$E146),$K146,EDATE(AG146,$E146))),"")=$K146,$H146=1),"",IFERROR(IF(IF($K146&lt;EDATE(AG146,$E146),$K146,EDATE(AG146,$E146))=AG146,"",IF($K146&lt;EDATE(AG146,$E146),$K146,EDATE(AG146,$E146))),""))),"")</f>
        <v/>
      </c>
      <c r="AI146" s="70"/>
      <c r="AJ146" s="25" t="e">
        <f t="shared" si="82"/>
        <v>#REF!</v>
      </c>
      <c r="AK146" s="25" t="e">
        <f t="shared" si="83"/>
        <v>#REF!</v>
      </c>
      <c r="AL146" s="25" t="e">
        <f t="shared" si="84"/>
        <v>#REF!</v>
      </c>
      <c r="AM146" s="25" t="e">
        <f t="shared" si="85"/>
        <v>#REF!</v>
      </c>
      <c r="AN146" s="25" t="e">
        <f t="shared" si="86"/>
        <v>#REF!</v>
      </c>
      <c r="AO146" s="25" t="e">
        <f t="shared" si="87"/>
        <v>#REF!</v>
      </c>
      <c r="AP146" s="25" t="e">
        <f t="shared" si="88"/>
        <v>#REF!</v>
      </c>
      <c r="AQ146" s="25" t="e">
        <f t="shared" si="89"/>
        <v>#REF!</v>
      </c>
      <c r="AR146" s="25" t="e">
        <f t="shared" si="90"/>
        <v>#REF!</v>
      </c>
      <c r="AS146" s="25" t="e">
        <f t="shared" si="91"/>
        <v>#REF!</v>
      </c>
      <c r="AT146" s="25" t="e">
        <f t="shared" si="92"/>
        <v>#REF!</v>
      </c>
      <c r="AU146" s="25" t="e">
        <f t="shared" si="93"/>
        <v>#REF!</v>
      </c>
      <c r="AV146" s="25" t="e">
        <f t="shared" si="94"/>
        <v>#REF!</v>
      </c>
      <c r="AW146" s="106" t="e">
        <f t="shared" si="103"/>
        <v>#REF!</v>
      </c>
      <c r="AX146" s="107" t="e">
        <f t="shared" ca="1" si="104"/>
        <v>#REF!</v>
      </c>
      <c r="AY146" s="107" t="e">
        <f t="shared" ca="1" si="105"/>
        <v>#REF!</v>
      </c>
      <c r="AZ146" s="108" t="e">
        <f t="shared" ca="1" si="106"/>
        <v>#REF!</v>
      </c>
      <c r="BA146" s="25">
        <f t="shared" ca="1" si="98"/>
        <v>0</v>
      </c>
      <c r="BB146" s="25" t="e">
        <f t="shared" si="95"/>
        <v>#REF!</v>
      </c>
      <c r="BC146" s="25" t="e">
        <f t="shared" ca="1" si="107"/>
        <v>#REF!</v>
      </c>
      <c r="BD146" s="83" t="e">
        <f>PS!#REF!</f>
        <v>#REF!</v>
      </c>
      <c r="BE146" s="78" t="str">
        <f t="shared" ca="1" si="108"/>
        <v>Lần 0</v>
      </c>
      <c r="BF146" s="109" t="e">
        <f t="shared" ca="1" si="109"/>
        <v>#REF!</v>
      </c>
      <c r="BG146" s="109" t="e">
        <f t="shared" ca="1" si="110"/>
        <v>#REF!</v>
      </c>
      <c r="BH146" s="109" t="e">
        <f t="shared" ca="1" si="111"/>
        <v>#REF!</v>
      </c>
      <c r="BI146" s="109" t="e">
        <f t="shared" ca="1" si="112"/>
        <v>#REF!</v>
      </c>
      <c r="BJ146" s="109" t="e">
        <f t="shared" ca="1" si="113"/>
        <v>#REF!</v>
      </c>
      <c r="BK146" s="109" t="e">
        <f t="shared" ca="1" si="114"/>
        <v>#REF!</v>
      </c>
      <c r="BL146" s="109" t="e">
        <f t="shared" ca="1" si="115"/>
        <v>#REF!</v>
      </c>
      <c r="BM146" s="109" t="e">
        <f t="shared" ca="1" si="116"/>
        <v>#REF!</v>
      </c>
      <c r="BN146" s="109" t="e">
        <f t="shared" ca="1" si="117"/>
        <v>#REF!</v>
      </c>
      <c r="BO146" s="109" t="e">
        <f t="shared" ca="1" si="118"/>
        <v>#REF!</v>
      </c>
      <c r="BP146" s="109" t="e">
        <f t="shared" ca="1" si="119"/>
        <v>#REF!</v>
      </c>
      <c r="BQ146" s="109" t="e">
        <f t="shared" ca="1" si="120"/>
        <v>#REF!</v>
      </c>
      <c r="BR146" s="109" t="e">
        <f t="shared" ca="1" si="121"/>
        <v>#REF!</v>
      </c>
    </row>
    <row r="147" spans="1:70" ht="12.75" x14ac:dyDescent="0.2">
      <c r="A147" s="82" t="e">
        <f>PS!#REF!</f>
        <v>#REF!</v>
      </c>
      <c r="B147" s="83" t="e">
        <f>PS!#REF!</f>
        <v>#REF!</v>
      </c>
      <c r="C147" s="83" t="e">
        <f>PS!#REF!</f>
        <v>#REF!</v>
      </c>
      <c r="D147" s="83" t="e">
        <f>VLOOKUP(B147,CTV!$A$3:$D$1048576,4,0)</f>
        <v>#REF!</v>
      </c>
      <c r="E147" s="83" t="e">
        <f>VLOOKUP(B147,CTV!$A$3:$G$1048576,7,0)</f>
        <v>#REF!</v>
      </c>
      <c r="F147" s="83" t="e">
        <f>IF(ISNA(VLOOKUP(D147,CTV!$A$3:$H$1048576,8,0)),"",VLOOKUP(D147,CTV!$A$3:$H$1048576,8,0))</f>
        <v>#REF!</v>
      </c>
      <c r="G147" s="83" t="e">
        <f>VLOOKUP(B147,CTV!$A$3:$I$1048576,9,0)</f>
        <v>#REF!</v>
      </c>
      <c r="H147" s="83" t="e">
        <f>VLOOKUP(B147,CTV!$A$3:$J$1048576,10,0)</f>
        <v>#REF!</v>
      </c>
      <c r="I147" s="102" t="e">
        <f>PS!#REF!</f>
        <v>#REF!</v>
      </c>
      <c r="J147" s="83" t="e">
        <f>PS!#REF!</f>
        <v>#REF!</v>
      </c>
      <c r="K147" s="103" t="e">
        <f>PS!#REF!</f>
        <v>#REF!</v>
      </c>
      <c r="L147" s="83" t="e">
        <f t="shared" si="99"/>
        <v>#REF!</v>
      </c>
      <c r="M147" s="120" t="e">
        <f>PS!#REF!</f>
        <v>#REF!</v>
      </c>
      <c r="N147" s="83" t="e">
        <f>PS!#REF!</f>
        <v>#REF!</v>
      </c>
      <c r="O147" s="104" t="e">
        <f>PS!#REF!</f>
        <v>#REF!</v>
      </c>
      <c r="P147" s="104" t="e">
        <f t="shared" si="100"/>
        <v>#REF!</v>
      </c>
      <c r="Q147" s="104">
        <v>0</v>
      </c>
      <c r="R147" s="170" t="e">
        <f t="shared" si="101"/>
        <v>#REF!</v>
      </c>
      <c r="S147" s="130" t="e">
        <f>VLOOKUP(B147,CTV!$A$3:$K$1048576,11,0)</f>
        <v>#REF!</v>
      </c>
      <c r="T147" s="105" t="e">
        <f>IF(VLOOKUP(B147,CTV!$A$3:$E$1048576,5,0)-R147+S147&lt;0,0,VLOOKUP(B147,CTV!$A$3:$E$1048576,5,0)-R147+S147)</f>
        <v>#REF!</v>
      </c>
      <c r="U147" s="105" t="e">
        <f>IF(VLOOKUP(B147,CTV!$A$3:$F$1048576,6,0)-R147+S147&lt;0,0,VLOOKUP(B147,CTV!$A$3:$F$1048576,6,0)-R147+S147)</f>
        <v>#REF!</v>
      </c>
      <c r="V147" s="70" t="e">
        <f t="shared" si="102"/>
        <v>#REF!</v>
      </c>
      <c r="W147" s="70" t="str">
        <f>IFERROR(IF(AND($H147=1,WORKDAY.INTL($I147,NETWORKDAYS.INTL($I147,EDATE(V147,$E148)-1,1,[1]holiday!$A$2:$A$101),1,[1]holiday!$A$2:$A$101)=$K147),"",IF(AND(IFERROR(IF(IF($K147&lt;EDATE(V147,$E147),$K147,EDATE(V147,$E147))=V147,"",IF($K147&lt;EDATE(V147,$E147),$K147,EDATE(V147,$E147))),"")=$K147,$H147=1),"",IFERROR(IF(IF($K147&lt;EDATE(V147,$E147),$K147,EDATE(V147,$E147))=V147,"",IF($K147&lt;EDATE(V147,$E147),$K147,EDATE(V147,$E147))),""))),"")</f>
        <v/>
      </c>
      <c r="X147" s="70" t="str">
        <f>IFERROR(IF(AND($H147=1,WORKDAY.INTL($I147,NETWORKDAYS.INTL($I147,EDATE(W147,$E148)-1,1,[1]holiday!$A$2:$A$101),1,[1]holiday!$A$2:$A$101)=$K147),"",IF(AND(IFERROR(IF(IF($K147&lt;EDATE(W147,$E147),$K147,EDATE(W147,$E147))=W147,"",IF($K147&lt;EDATE(W147,$E147),$K147,EDATE(W147,$E147))),"")=$K147,$H147=1),"",IFERROR(IF(IF($K147&lt;EDATE(W147,$E147),$K147,EDATE(W147,$E147))=W147,"",IF($K147&lt;EDATE(W147,$E147),$K147,EDATE(W147,$E147))),""))),"")</f>
        <v/>
      </c>
      <c r="Y147" s="70" t="str">
        <f>IFERROR(IF(AND($H147=1,WORKDAY.INTL($I147,NETWORKDAYS.INTL($I147,EDATE(X147,$E148)-1,1,[1]holiday!$A$2:$A$101),1,[1]holiday!$A$2:$A$101)=$K147),"",IF(AND(IFERROR(IF(IF($K147&lt;EDATE(X147,$E147),$K147,EDATE(X147,$E147))=X147,"",IF($K147&lt;EDATE(X147,$E147),$K147,EDATE(X147,$E147))),"")=$K147,$H147=1),"",IFERROR(IF(IF($K147&lt;EDATE(X147,$E147),$K147,EDATE(X147,$E147))=X147,"",IF($K147&lt;EDATE(X147,$E147),$K147,EDATE(X147,$E147))),""))),"")</f>
        <v/>
      </c>
      <c r="Z147" s="70" t="str">
        <f>IFERROR(IF(AND($H147=1,WORKDAY.INTL($I147,NETWORKDAYS.INTL($I147,EDATE(Y147,$E148)-1,1,[1]holiday!$A$2:$A$101),1,[1]holiday!$A$2:$A$101)=$K147),"",IF(AND(IFERROR(IF(IF($K147&lt;EDATE(Y147,$E147),$K147,EDATE(Y147,$E147))=Y147,"",IF($K147&lt;EDATE(Y147,$E147),$K147,EDATE(Y147,$E147))),"")=$K147,$H147=1),"",IFERROR(IF(IF($K147&lt;EDATE(Y147,$E147),$K147,EDATE(Y147,$E147))=Y147,"",IF($K147&lt;EDATE(Y147,$E147),$K147,EDATE(Y147,$E147))),""))),"")</f>
        <v/>
      </c>
      <c r="AA147" s="70" t="str">
        <f>IFERROR(IF(AND($H147=1,WORKDAY.INTL($I147,NETWORKDAYS.INTL($I147,EDATE(Z147,$E148)-1,1,[1]holiday!$A$2:$A$101),1,[1]holiday!$A$2:$A$101)=$K147),"",IF(AND(IFERROR(IF(IF($K147&lt;EDATE(Z147,$E147),$K147,EDATE(Z147,$E147))=Z147,"",IF($K147&lt;EDATE(Z147,$E147),$K147,EDATE(Z147,$E147))),"")=$K147,$H147=1),"",IFERROR(IF(IF($K147&lt;EDATE(Z147,$E147),$K147,EDATE(Z147,$E147))=Z147,"",IF($K147&lt;EDATE(Z147,$E147),$K147,EDATE(Z147,$E147))),""))),"")</f>
        <v/>
      </c>
      <c r="AB147" s="70" t="str">
        <f>IFERROR(IF(AND($H147=1,WORKDAY.INTL($I147,NETWORKDAYS.INTL($I147,EDATE(AA147,$E148)-1,1,[1]holiday!$A$2:$A$101),1,[1]holiday!$A$2:$A$101)=$K147),"",IF(AND(IFERROR(IF(IF($K147&lt;EDATE(AA147,$E147),$K147,EDATE(AA147,$E147))=AA147,"",IF($K147&lt;EDATE(AA147,$E147),$K147,EDATE(AA147,$E147))),"")=$K147,$H147=1),"",IFERROR(IF(IF($K147&lt;EDATE(AA147,$E147),$K147,EDATE(AA147,$E147))=AA147,"",IF($K147&lt;EDATE(AA147,$E147),$K147,EDATE(AA147,$E147))),""))),"")</f>
        <v/>
      </c>
      <c r="AC147" s="70" t="str">
        <f>IFERROR(IF(AND($H147=1,WORKDAY.INTL($I147,NETWORKDAYS.INTL($I147,EDATE(AB147,$E148)-1,1,[1]holiday!$A$2:$A$101),1,[1]holiday!$A$2:$A$101)=$K147),"",IF(AND(IFERROR(IF(IF($K147&lt;EDATE(AB147,$E147),$K147,EDATE(AB147,$E147))=AB147,"",IF($K147&lt;EDATE(AB147,$E147),$K147,EDATE(AB147,$E147))),"")=$K147,$H147=1),"",IFERROR(IF(IF($K147&lt;EDATE(AB147,$E147),$K147,EDATE(AB147,$E147))=AB147,"",IF($K147&lt;EDATE(AB147,$E147),$K147,EDATE(AB147,$E147))),""))),"")</f>
        <v/>
      </c>
      <c r="AD147" s="70" t="str">
        <f>IFERROR(IF(AND($H147=1,WORKDAY.INTL($I147,NETWORKDAYS.INTL($I147,EDATE(AC147,$E148)-1,1,[1]holiday!$A$2:$A$101),1,[1]holiday!$A$2:$A$101)=$K147),"",IF(AND(IFERROR(IF(IF($K147&lt;EDATE(AC147,$E147),$K147,EDATE(AC147,$E147))=AC147,"",IF($K147&lt;EDATE(AC147,$E147),$K147,EDATE(AC147,$E147))),"")=$K147,$H147=1),"",IFERROR(IF(IF($K147&lt;EDATE(AC147,$E147),$K147,EDATE(AC147,$E147))=AC147,"",IF($K147&lt;EDATE(AC147,$E147),$K147,EDATE(AC147,$E147))),""))),"")</f>
        <v/>
      </c>
      <c r="AE147" s="70" t="str">
        <f>IFERROR(IF(AND($H147=1,WORKDAY.INTL($I147,NETWORKDAYS.INTL($I147,EDATE(AD147,$E148)-1,1,[1]holiday!$A$2:$A$101),1,[1]holiday!$A$2:$A$101)=$K147),"",IF(AND(IFERROR(IF(IF($K147&lt;EDATE(AD147,$E147),$K147,EDATE(AD147,$E147))=AD147,"",IF($K147&lt;EDATE(AD147,$E147),$K147,EDATE(AD147,$E147))),"")=$K147,$H147=1),"",IFERROR(IF(IF($K147&lt;EDATE(AD147,$E147),$K147,EDATE(AD147,$E147))=AD147,"",IF($K147&lt;EDATE(AD147,$E147),$K147,EDATE(AD147,$E147))),""))),"")</f>
        <v/>
      </c>
      <c r="AF147" s="70" t="str">
        <f>IFERROR(IF(AND($H147=1,WORKDAY.INTL($I147,NETWORKDAYS.INTL($I147,EDATE(AE147,$E148)-1,1,[1]holiday!$A$2:$A$101),1,[1]holiday!$A$2:$A$101)=$K147),"",IF(AND(IFERROR(IF(IF($K147&lt;EDATE(AE147,$E147),$K147,EDATE(AE147,$E147))=AE147,"",IF($K147&lt;EDATE(AE147,$E147),$K147,EDATE(AE147,$E147))),"")=$K147,$H147=1),"",IFERROR(IF(IF($K147&lt;EDATE(AE147,$E147),$K147,EDATE(AE147,$E147))=AE147,"",IF($K147&lt;EDATE(AE147,$E147),$K147,EDATE(AE147,$E147))),""))),"")</f>
        <v/>
      </c>
      <c r="AG147" s="70" t="str">
        <f>IFERROR(IF(AND($H147=1,WORKDAY.INTL($I147,NETWORKDAYS.INTL($I147,EDATE(AF147,$E148)-1,1,[1]holiday!$A$2:$A$101),1,[1]holiday!$A$2:$A$101)=$K147),"",IF(AND(IFERROR(IF(IF($K147&lt;EDATE(AF147,$E147),$K147,EDATE(AF147,$E147))=AF147,"",IF($K147&lt;EDATE(AF147,$E147),$K147,EDATE(AF147,$E147))),"")=$K147,$H147=1),"",IFERROR(IF(IF($K147&lt;EDATE(AF147,$E147),$K147,EDATE(AF147,$E147))=AF147,"",IF($K147&lt;EDATE(AF147,$E147),$K147,EDATE(AF147,$E147))),""))),"")</f>
        <v/>
      </c>
      <c r="AH147" s="70" t="str">
        <f>IFERROR(IF(AND($H147=1,WORKDAY.INTL($I147,NETWORKDAYS.INTL($I147,EDATE(AG147,$E148)-1,1,[1]holiday!$A$2:$A$101),1,[1]holiday!$A$2:$A$101)=$K147),"",IF(AND(IFERROR(IF(IF($K147&lt;EDATE(AG147,$E147),$K147,EDATE(AG147,$E147))=AG147,"",IF($K147&lt;EDATE(AG147,$E147),$K147,EDATE(AG147,$E147))),"")=$K147,$H147=1),"",IFERROR(IF(IF($K147&lt;EDATE(AG147,$E147),$K147,EDATE(AG147,$E147))=AG147,"",IF($K147&lt;EDATE(AG147,$E147),$K147,EDATE(AG147,$E147))),""))),"")</f>
        <v/>
      </c>
      <c r="AI147" s="70"/>
      <c r="AJ147" s="25" t="e">
        <f t="shared" si="82"/>
        <v>#REF!</v>
      </c>
      <c r="AK147" s="25" t="e">
        <f t="shared" si="83"/>
        <v>#REF!</v>
      </c>
      <c r="AL147" s="25" t="e">
        <f t="shared" si="84"/>
        <v>#REF!</v>
      </c>
      <c r="AM147" s="25" t="e">
        <f t="shared" si="85"/>
        <v>#REF!</v>
      </c>
      <c r="AN147" s="25" t="e">
        <f t="shared" si="86"/>
        <v>#REF!</v>
      </c>
      <c r="AO147" s="25" t="e">
        <f t="shared" si="87"/>
        <v>#REF!</v>
      </c>
      <c r="AP147" s="25" t="e">
        <f t="shared" si="88"/>
        <v>#REF!</v>
      </c>
      <c r="AQ147" s="25" t="e">
        <f t="shared" si="89"/>
        <v>#REF!</v>
      </c>
      <c r="AR147" s="25" t="e">
        <f t="shared" si="90"/>
        <v>#REF!</v>
      </c>
      <c r="AS147" s="25" t="e">
        <f t="shared" si="91"/>
        <v>#REF!</v>
      </c>
      <c r="AT147" s="25" t="e">
        <f t="shared" si="92"/>
        <v>#REF!</v>
      </c>
      <c r="AU147" s="25" t="e">
        <f t="shared" si="93"/>
        <v>#REF!</v>
      </c>
      <c r="AV147" s="25" t="e">
        <f t="shared" si="94"/>
        <v>#REF!</v>
      </c>
      <c r="AW147" s="106" t="e">
        <f t="shared" si="103"/>
        <v>#REF!</v>
      </c>
      <c r="AX147" s="107" t="e">
        <f t="shared" ca="1" si="104"/>
        <v>#REF!</v>
      </c>
      <c r="AY147" s="107" t="e">
        <f t="shared" ca="1" si="105"/>
        <v>#REF!</v>
      </c>
      <c r="AZ147" s="108" t="e">
        <f t="shared" ca="1" si="106"/>
        <v>#REF!</v>
      </c>
      <c r="BA147" s="25">
        <f t="shared" ca="1" si="98"/>
        <v>0</v>
      </c>
      <c r="BB147" s="25" t="e">
        <f t="shared" si="95"/>
        <v>#REF!</v>
      </c>
      <c r="BC147" s="25" t="e">
        <f t="shared" ca="1" si="107"/>
        <v>#REF!</v>
      </c>
      <c r="BD147" s="83" t="e">
        <f>PS!#REF!</f>
        <v>#REF!</v>
      </c>
      <c r="BE147" s="78" t="str">
        <f t="shared" ca="1" si="108"/>
        <v>Lần 0</v>
      </c>
      <c r="BF147" s="109" t="e">
        <f t="shared" ca="1" si="109"/>
        <v>#REF!</v>
      </c>
      <c r="BG147" s="109" t="e">
        <f t="shared" ca="1" si="110"/>
        <v>#REF!</v>
      </c>
      <c r="BH147" s="109" t="e">
        <f t="shared" ca="1" si="111"/>
        <v>#REF!</v>
      </c>
      <c r="BI147" s="109" t="e">
        <f t="shared" ca="1" si="112"/>
        <v>#REF!</v>
      </c>
      <c r="BJ147" s="109" t="e">
        <f t="shared" ca="1" si="113"/>
        <v>#REF!</v>
      </c>
      <c r="BK147" s="109" t="e">
        <f t="shared" ca="1" si="114"/>
        <v>#REF!</v>
      </c>
      <c r="BL147" s="109" t="e">
        <f t="shared" ca="1" si="115"/>
        <v>#REF!</v>
      </c>
      <c r="BM147" s="109" t="e">
        <f t="shared" ca="1" si="116"/>
        <v>#REF!</v>
      </c>
      <c r="BN147" s="109" t="e">
        <f t="shared" ca="1" si="117"/>
        <v>#REF!</v>
      </c>
      <c r="BO147" s="109" t="e">
        <f t="shared" ca="1" si="118"/>
        <v>#REF!</v>
      </c>
      <c r="BP147" s="109" t="e">
        <f t="shared" ca="1" si="119"/>
        <v>#REF!</v>
      </c>
      <c r="BQ147" s="109" t="e">
        <f t="shared" ca="1" si="120"/>
        <v>#REF!</v>
      </c>
      <c r="BR147" s="109" t="e">
        <f t="shared" ca="1" si="121"/>
        <v>#REF!</v>
      </c>
    </row>
    <row r="148" spans="1:70" ht="12.75" x14ac:dyDescent="0.2">
      <c r="A148" s="82" t="e">
        <f>PS!#REF!</f>
        <v>#REF!</v>
      </c>
      <c r="B148" s="83" t="e">
        <f>PS!#REF!</f>
        <v>#REF!</v>
      </c>
      <c r="C148" s="83" t="e">
        <f>PS!#REF!</f>
        <v>#REF!</v>
      </c>
      <c r="D148" s="83" t="e">
        <f>VLOOKUP(B148,CTV!$A$3:$D$1048576,4,0)</f>
        <v>#REF!</v>
      </c>
      <c r="E148" s="83" t="e">
        <f>VLOOKUP(B148,CTV!$A$3:$G$1048576,7,0)</f>
        <v>#REF!</v>
      </c>
      <c r="F148" s="83" t="e">
        <f>IF(ISNA(VLOOKUP(D148,CTV!$A$3:$H$1048576,8,0)),"",VLOOKUP(D148,CTV!$A$3:$H$1048576,8,0))</f>
        <v>#REF!</v>
      </c>
      <c r="G148" s="83" t="e">
        <f>VLOOKUP(B148,CTV!$A$3:$I$1048576,9,0)</f>
        <v>#REF!</v>
      </c>
      <c r="H148" s="83" t="e">
        <f>VLOOKUP(B148,CTV!$A$3:$J$1048576,10,0)</f>
        <v>#REF!</v>
      </c>
      <c r="I148" s="102" t="e">
        <f>PS!#REF!</f>
        <v>#REF!</v>
      </c>
      <c r="J148" s="83" t="e">
        <f>PS!#REF!</f>
        <v>#REF!</v>
      </c>
      <c r="K148" s="103" t="e">
        <f>PS!#REF!</f>
        <v>#REF!</v>
      </c>
      <c r="L148" s="83" t="e">
        <f t="shared" si="99"/>
        <v>#REF!</v>
      </c>
      <c r="M148" s="120" t="e">
        <f>PS!#REF!</f>
        <v>#REF!</v>
      </c>
      <c r="N148" s="83" t="e">
        <f>PS!#REF!</f>
        <v>#REF!</v>
      </c>
      <c r="O148" s="104" t="e">
        <f>PS!#REF!</f>
        <v>#REF!</v>
      </c>
      <c r="P148" s="104" t="e">
        <f t="shared" si="100"/>
        <v>#REF!</v>
      </c>
      <c r="Q148" s="104">
        <v>0</v>
      </c>
      <c r="R148" s="170" t="e">
        <f t="shared" si="101"/>
        <v>#REF!</v>
      </c>
      <c r="S148" s="130" t="e">
        <f>VLOOKUP(B148,CTV!$A$3:$K$1048576,11,0)</f>
        <v>#REF!</v>
      </c>
      <c r="T148" s="105" t="e">
        <f>IF(VLOOKUP(B148,CTV!$A$3:$E$1048576,5,0)-R148+S148&lt;0,0,VLOOKUP(B148,CTV!$A$3:$E$1048576,5,0)-R148+S148)</f>
        <v>#REF!</v>
      </c>
      <c r="U148" s="105" t="e">
        <f>IF(VLOOKUP(B148,CTV!$A$3:$F$1048576,6,0)-R148+S148&lt;0,0,VLOOKUP(B148,CTV!$A$3:$F$1048576,6,0)-R148+S148)</f>
        <v>#REF!</v>
      </c>
      <c r="V148" s="70" t="e">
        <f t="shared" si="102"/>
        <v>#REF!</v>
      </c>
      <c r="W148" s="70" t="str">
        <f>IFERROR(IF(AND($H148=1,WORKDAY.INTL($I148,NETWORKDAYS.INTL($I148,EDATE(V148,$E149)-1,1,[1]holiday!$A$2:$A$101),1,[1]holiday!$A$2:$A$101)=$K148),"",IF(AND(IFERROR(IF(IF($K148&lt;EDATE(V148,$E148),$K148,EDATE(V148,$E148))=V148,"",IF($K148&lt;EDATE(V148,$E148),$K148,EDATE(V148,$E148))),"")=$K148,$H148=1),"",IFERROR(IF(IF($K148&lt;EDATE(V148,$E148),$K148,EDATE(V148,$E148))=V148,"",IF($K148&lt;EDATE(V148,$E148),$K148,EDATE(V148,$E148))),""))),"")</f>
        <v/>
      </c>
      <c r="X148" s="70" t="str">
        <f>IFERROR(IF(AND($H148=1,WORKDAY.INTL($I148,NETWORKDAYS.INTL($I148,EDATE(W148,$E149)-1,1,[1]holiday!$A$2:$A$101),1,[1]holiday!$A$2:$A$101)=$K148),"",IF(AND(IFERROR(IF(IF($K148&lt;EDATE(W148,$E148),$K148,EDATE(W148,$E148))=W148,"",IF($K148&lt;EDATE(W148,$E148),$K148,EDATE(W148,$E148))),"")=$K148,$H148=1),"",IFERROR(IF(IF($K148&lt;EDATE(W148,$E148),$K148,EDATE(W148,$E148))=W148,"",IF($K148&lt;EDATE(W148,$E148),$K148,EDATE(W148,$E148))),""))),"")</f>
        <v/>
      </c>
      <c r="Y148" s="70" t="str">
        <f>IFERROR(IF(AND($H148=1,WORKDAY.INTL($I148,NETWORKDAYS.INTL($I148,EDATE(X148,$E149)-1,1,[1]holiday!$A$2:$A$101),1,[1]holiday!$A$2:$A$101)=$K148),"",IF(AND(IFERROR(IF(IF($K148&lt;EDATE(X148,$E148),$K148,EDATE(X148,$E148))=X148,"",IF($K148&lt;EDATE(X148,$E148),$K148,EDATE(X148,$E148))),"")=$K148,$H148=1),"",IFERROR(IF(IF($K148&lt;EDATE(X148,$E148),$K148,EDATE(X148,$E148))=X148,"",IF($K148&lt;EDATE(X148,$E148),$K148,EDATE(X148,$E148))),""))),"")</f>
        <v/>
      </c>
      <c r="Z148" s="70" t="str">
        <f>IFERROR(IF(AND($H148=1,WORKDAY.INTL($I148,NETWORKDAYS.INTL($I148,EDATE(Y148,$E149)-1,1,[1]holiday!$A$2:$A$101),1,[1]holiday!$A$2:$A$101)=$K148),"",IF(AND(IFERROR(IF(IF($K148&lt;EDATE(Y148,$E148),$K148,EDATE(Y148,$E148))=Y148,"",IF($K148&lt;EDATE(Y148,$E148),$K148,EDATE(Y148,$E148))),"")=$K148,$H148=1),"",IFERROR(IF(IF($K148&lt;EDATE(Y148,$E148),$K148,EDATE(Y148,$E148))=Y148,"",IF($K148&lt;EDATE(Y148,$E148),$K148,EDATE(Y148,$E148))),""))),"")</f>
        <v/>
      </c>
      <c r="AA148" s="70" t="str">
        <f>IFERROR(IF(AND($H148=1,WORKDAY.INTL($I148,NETWORKDAYS.INTL($I148,EDATE(Z148,$E149)-1,1,[1]holiday!$A$2:$A$101),1,[1]holiday!$A$2:$A$101)=$K148),"",IF(AND(IFERROR(IF(IF($K148&lt;EDATE(Z148,$E148),$K148,EDATE(Z148,$E148))=Z148,"",IF($K148&lt;EDATE(Z148,$E148),$K148,EDATE(Z148,$E148))),"")=$K148,$H148=1),"",IFERROR(IF(IF($K148&lt;EDATE(Z148,$E148),$K148,EDATE(Z148,$E148))=Z148,"",IF($K148&lt;EDATE(Z148,$E148),$K148,EDATE(Z148,$E148))),""))),"")</f>
        <v/>
      </c>
      <c r="AB148" s="70" t="str">
        <f>IFERROR(IF(AND($H148=1,WORKDAY.INTL($I148,NETWORKDAYS.INTL($I148,EDATE(AA148,$E149)-1,1,[1]holiday!$A$2:$A$101),1,[1]holiday!$A$2:$A$101)=$K148),"",IF(AND(IFERROR(IF(IF($K148&lt;EDATE(AA148,$E148),$K148,EDATE(AA148,$E148))=AA148,"",IF($K148&lt;EDATE(AA148,$E148),$K148,EDATE(AA148,$E148))),"")=$K148,$H148=1),"",IFERROR(IF(IF($K148&lt;EDATE(AA148,$E148),$K148,EDATE(AA148,$E148))=AA148,"",IF($K148&lt;EDATE(AA148,$E148),$K148,EDATE(AA148,$E148))),""))),"")</f>
        <v/>
      </c>
      <c r="AC148" s="70" t="str">
        <f>IFERROR(IF(AND($H148=1,WORKDAY.INTL($I148,NETWORKDAYS.INTL($I148,EDATE(AB148,$E149)-1,1,[1]holiday!$A$2:$A$101),1,[1]holiday!$A$2:$A$101)=$K148),"",IF(AND(IFERROR(IF(IF($K148&lt;EDATE(AB148,$E148),$K148,EDATE(AB148,$E148))=AB148,"",IF($K148&lt;EDATE(AB148,$E148),$K148,EDATE(AB148,$E148))),"")=$K148,$H148=1),"",IFERROR(IF(IF($K148&lt;EDATE(AB148,$E148),$K148,EDATE(AB148,$E148))=AB148,"",IF($K148&lt;EDATE(AB148,$E148),$K148,EDATE(AB148,$E148))),""))),"")</f>
        <v/>
      </c>
      <c r="AD148" s="70" t="str">
        <f>IFERROR(IF(AND($H148=1,WORKDAY.INTL($I148,NETWORKDAYS.INTL($I148,EDATE(AC148,$E149)-1,1,[1]holiday!$A$2:$A$101),1,[1]holiday!$A$2:$A$101)=$K148),"",IF(AND(IFERROR(IF(IF($K148&lt;EDATE(AC148,$E148),$K148,EDATE(AC148,$E148))=AC148,"",IF($K148&lt;EDATE(AC148,$E148),$K148,EDATE(AC148,$E148))),"")=$K148,$H148=1),"",IFERROR(IF(IF($K148&lt;EDATE(AC148,$E148),$K148,EDATE(AC148,$E148))=AC148,"",IF($K148&lt;EDATE(AC148,$E148),$K148,EDATE(AC148,$E148))),""))),"")</f>
        <v/>
      </c>
      <c r="AE148" s="70" t="str">
        <f>IFERROR(IF(AND($H148=1,WORKDAY.INTL($I148,NETWORKDAYS.INTL($I148,EDATE(AD148,$E149)-1,1,[1]holiday!$A$2:$A$101),1,[1]holiday!$A$2:$A$101)=$K148),"",IF(AND(IFERROR(IF(IF($K148&lt;EDATE(AD148,$E148),$K148,EDATE(AD148,$E148))=AD148,"",IF($K148&lt;EDATE(AD148,$E148),$K148,EDATE(AD148,$E148))),"")=$K148,$H148=1),"",IFERROR(IF(IF($K148&lt;EDATE(AD148,$E148),$K148,EDATE(AD148,$E148))=AD148,"",IF($K148&lt;EDATE(AD148,$E148),$K148,EDATE(AD148,$E148))),""))),"")</f>
        <v/>
      </c>
      <c r="AF148" s="70" t="str">
        <f>IFERROR(IF(AND($H148=1,WORKDAY.INTL($I148,NETWORKDAYS.INTL($I148,EDATE(AE148,$E149)-1,1,[1]holiday!$A$2:$A$101),1,[1]holiday!$A$2:$A$101)=$K148),"",IF(AND(IFERROR(IF(IF($K148&lt;EDATE(AE148,$E148),$K148,EDATE(AE148,$E148))=AE148,"",IF($K148&lt;EDATE(AE148,$E148),$K148,EDATE(AE148,$E148))),"")=$K148,$H148=1),"",IFERROR(IF(IF($K148&lt;EDATE(AE148,$E148),$K148,EDATE(AE148,$E148))=AE148,"",IF($K148&lt;EDATE(AE148,$E148),$K148,EDATE(AE148,$E148))),""))),"")</f>
        <v/>
      </c>
      <c r="AG148" s="70" t="str">
        <f>IFERROR(IF(AND($H148=1,WORKDAY.INTL($I148,NETWORKDAYS.INTL($I148,EDATE(AF148,$E149)-1,1,[1]holiday!$A$2:$A$101),1,[1]holiday!$A$2:$A$101)=$K148),"",IF(AND(IFERROR(IF(IF($K148&lt;EDATE(AF148,$E148),$K148,EDATE(AF148,$E148))=AF148,"",IF($K148&lt;EDATE(AF148,$E148),$K148,EDATE(AF148,$E148))),"")=$K148,$H148=1),"",IFERROR(IF(IF($K148&lt;EDATE(AF148,$E148),$K148,EDATE(AF148,$E148))=AF148,"",IF($K148&lt;EDATE(AF148,$E148),$K148,EDATE(AF148,$E148))),""))),"")</f>
        <v/>
      </c>
      <c r="AH148" s="70" t="str">
        <f>IFERROR(IF(AND($H148=1,WORKDAY.INTL($I148,NETWORKDAYS.INTL($I148,EDATE(AG148,$E149)-1,1,[1]holiday!$A$2:$A$101),1,[1]holiday!$A$2:$A$101)=$K148),"",IF(AND(IFERROR(IF(IF($K148&lt;EDATE(AG148,$E148),$K148,EDATE(AG148,$E148))=AG148,"",IF($K148&lt;EDATE(AG148,$E148),$K148,EDATE(AG148,$E148))),"")=$K148,$H148=1),"",IFERROR(IF(IF($K148&lt;EDATE(AG148,$E148),$K148,EDATE(AG148,$E148))=AG148,"",IF($K148&lt;EDATE(AG148,$E148),$K148,EDATE(AG148,$E148))),""))),"")</f>
        <v/>
      </c>
      <c r="AI148" s="70"/>
      <c r="AJ148" s="25" t="e">
        <f t="shared" si="82"/>
        <v>#REF!</v>
      </c>
      <c r="AK148" s="25" t="e">
        <f t="shared" si="83"/>
        <v>#REF!</v>
      </c>
      <c r="AL148" s="25" t="e">
        <f t="shared" si="84"/>
        <v>#REF!</v>
      </c>
      <c r="AM148" s="25" t="e">
        <f t="shared" si="85"/>
        <v>#REF!</v>
      </c>
      <c r="AN148" s="25" t="e">
        <f t="shared" si="86"/>
        <v>#REF!</v>
      </c>
      <c r="AO148" s="25" t="e">
        <f t="shared" si="87"/>
        <v>#REF!</v>
      </c>
      <c r="AP148" s="25" t="e">
        <f t="shared" si="88"/>
        <v>#REF!</v>
      </c>
      <c r="AQ148" s="25" t="e">
        <f t="shared" si="89"/>
        <v>#REF!</v>
      </c>
      <c r="AR148" s="25" t="e">
        <f t="shared" si="90"/>
        <v>#REF!</v>
      </c>
      <c r="AS148" s="25" t="e">
        <f t="shared" si="91"/>
        <v>#REF!</v>
      </c>
      <c r="AT148" s="25" t="e">
        <f t="shared" si="92"/>
        <v>#REF!</v>
      </c>
      <c r="AU148" s="25" t="e">
        <f t="shared" si="93"/>
        <v>#REF!</v>
      </c>
      <c r="AV148" s="25" t="e">
        <f t="shared" si="94"/>
        <v>#REF!</v>
      </c>
      <c r="AW148" s="106" t="e">
        <f t="shared" si="103"/>
        <v>#REF!</v>
      </c>
      <c r="AX148" s="107" t="e">
        <f t="shared" ca="1" si="104"/>
        <v>#REF!</v>
      </c>
      <c r="AY148" s="107" t="e">
        <f t="shared" ca="1" si="105"/>
        <v>#REF!</v>
      </c>
      <c r="AZ148" s="108" t="e">
        <f t="shared" ca="1" si="106"/>
        <v>#REF!</v>
      </c>
      <c r="BA148" s="25">
        <f t="shared" ca="1" si="98"/>
        <v>0</v>
      </c>
      <c r="BB148" s="25" t="e">
        <f t="shared" si="95"/>
        <v>#REF!</v>
      </c>
      <c r="BC148" s="25" t="e">
        <f t="shared" ca="1" si="107"/>
        <v>#REF!</v>
      </c>
      <c r="BD148" s="83" t="e">
        <f>PS!#REF!</f>
        <v>#REF!</v>
      </c>
      <c r="BE148" s="78" t="str">
        <f t="shared" ca="1" si="108"/>
        <v>Lần 0</v>
      </c>
      <c r="BF148" s="109" t="e">
        <f t="shared" ca="1" si="109"/>
        <v>#REF!</v>
      </c>
      <c r="BG148" s="109" t="e">
        <f t="shared" ca="1" si="110"/>
        <v>#REF!</v>
      </c>
      <c r="BH148" s="109" t="e">
        <f t="shared" ca="1" si="111"/>
        <v>#REF!</v>
      </c>
      <c r="BI148" s="109" t="e">
        <f t="shared" ca="1" si="112"/>
        <v>#REF!</v>
      </c>
      <c r="BJ148" s="109" t="e">
        <f t="shared" ca="1" si="113"/>
        <v>#REF!</v>
      </c>
      <c r="BK148" s="109" t="e">
        <f t="shared" ca="1" si="114"/>
        <v>#REF!</v>
      </c>
      <c r="BL148" s="109" t="e">
        <f t="shared" ca="1" si="115"/>
        <v>#REF!</v>
      </c>
      <c r="BM148" s="109" t="e">
        <f t="shared" ca="1" si="116"/>
        <v>#REF!</v>
      </c>
      <c r="BN148" s="109" t="e">
        <f t="shared" ca="1" si="117"/>
        <v>#REF!</v>
      </c>
      <c r="BO148" s="109" t="e">
        <f t="shared" ca="1" si="118"/>
        <v>#REF!</v>
      </c>
      <c r="BP148" s="109" t="e">
        <f t="shared" ca="1" si="119"/>
        <v>#REF!</v>
      </c>
      <c r="BQ148" s="109" t="e">
        <f t="shared" ca="1" si="120"/>
        <v>#REF!</v>
      </c>
      <c r="BR148" s="109" t="e">
        <f t="shared" ca="1" si="121"/>
        <v>#REF!</v>
      </c>
    </row>
    <row r="149" spans="1:70" ht="12.75" x14ac:dyDescent="0.2">
      <c r="A149" s="82" t="e">
        <f>PS!#REF!</f>
        <v>#REF!</v>
      </c>
      <c r="B149" s="83" t="e">
        <f>PS!#REF!</f>
        <v>#REF!</v>
      </c>
      <c r="C149" s="83" t="e">
        <f>PS!#REF!</f>
        <v>#REF!</v>
      </c>
      <c r="D149" s="83" t="e">
        <f>VLOOKUP(B149,CTV!$A$3:$D$1048576,4,0)</f>
        <v>#REF!</v>
      </c>
      <c r="E149" s="83" t="e">
        <f>VLOOKUP(B149,CTV!$A$3:$G$1048576,7,0)</f>
        <v>#REF!</v>
      </c>
      <c r="F149" s="83" t="e">
        <f>IF(ISNA(VLOOKUP(D149,CTV!$A$3:$H$1048576,8,0)),"",VLOOKUP(D149,CTV!$A$3:$H$1048576,8,0))</f>
        <v>#REF!</v>
      </c>
      <c r="G149" s="83" t="e">
        <f>VLOOKUP(B149,CTV!$A$3:$I$1048576,9,0)</f>
        <v>#REF!</v>
      </c>
      <c r="H149" s="83" t="e">
        <f>VLOOKUP(B149,CTV!$A$3:$J$1048576,10,0)</f>
        <v>#REF!</v>
      </c>
      <c r="I149" s="102" t="e">
        <f>PS!#REF!</f>
        <v>#REF!</v>
      </c>
      <c r="J149" s="83" t="e">
        <f>PS!#REF!</f>
        <v>#REF!</v>
      </c>
      <c r="K149" s="103" t="e">
        <f>PS!#REF!</f>
        <v>#REF!</v>
      </c>
      <c r="L149" s="83" t="e">
        <f t="shared" si="99"/>
        <v>#REF!</v>
      </c>
      <c r="M149" s="120" t="e">
        <f>PS!#REF!</f>
        <v>#REF!</v>
      </c>
      <c r="N149" s="83" t="e">
        <f>PS!#REF!</f>
        <v>#REF!</v>
      </c>
      <c r="O149" s="104" t="e">
        <f>PS!#REF!</f>
        <v>#REF!</v>
      </c>
      <c r="P149" s="104" t="e">
        <f t="shared" si="100"/>
        <v>#REF!</v>
      </c>
      <c r="Q149" s="104">
        <v>0</v>
      </c>
      <c r="R149" s="170" t="e">
        <f t="shared" si="101"/>
        <v>#REF!</v>
      </c>
      <c r="S149" s="130" t="e">
        <f>VLOOKUP(B149,CTV!$A$3:$K$1048576,11,0)</f>
        <v>#REF!</v>
      </c>
      <c r="T149" s="105" t="e">
        <f>IF(VLOOKUP(B149,CTV!$A$3:$E$1048576,5,0)-R149+S149&lt;0,0,VLOOKUP(B149,CTV!$A$3:$E$1048576,5,0)-R149+S149)</f>
        <v>#REF!</v>
      </c>
      <c r="U149" s="105" t="e">
        <f>IF(VLOOKUP(B149,CTV!$A$3:$F$1048576,6,0)-R149+S149&lt;0,0,VLOOKUP(B149,CTV!$A$3:$F$1048576,6,0)-R149+S149)</f>
        <v>#REF!</v>
      </c>
      <c r="V149" s="70" t="e">
        <f t="shared" si="102"/>
        <v>#REF!</v>
      </c>
      <c r="W149" s="70" t="str">
        <f>IFERROR(IF(AND($H149=1,WORKDAY.INTL($I149,NETWORKDAYS.INTL($I149,EDATE(V149,$E150)-1,1,[1]holiday!$A$2:$A$101),1,[1]holiday!$A$2:$A$101)=$K149),"",IF(AND(IFERROR(IF(IF($K149&lt;EDATE(V149,$E149),$K149,EDATE(V149,$E149))=V149,"",IF($K149&lt;EDATE(V149,$E149),$K149,EDATE(V149,$E149))),"")=$K149,$H149=1),"",IFERROR(IF(IF($K149&lt;EDATE(V149,$E149),$K149,EDATE(V149,$E149))=V149,"",IF($K149&lt;EDATE(V149,$E149),$K149,EDATE(V149,$E149))),""))),"")</f>
        <v/>
      </c>
      <c r="X149" s="70" t="str">
        <f>IFERROR(IF(AND($H149=1,WORKDAY.INTL($I149,NETWORKDAYS.INTL($I149,EDATE(W149,$E150)-1,1,[1]holiday!$A$2:$A$101),1,[1]holiday!$A$2:$A$101)=$K149),"",IF(AND(IFERROR(IF(IF($K149&lt;EDATE(W149,$E149),$K149,EDATE(W149,$E149))=W149,"",IF($K149&lt;EDATE(W149,$E149),$K149,EDATE(W149,$E149))),"")=$K149,$H149=1),"",IFERROR(IF(IF($K149&lt;EDATE(W149,$E149),$K149,EDATE(W149,$E149))=W149,"",IF($K149&lt;EDATE(W149,$E149),$K149,EDATE(W149,$E149))),""))),"")</f>
        <v/>
      </c>
      <c r="Y149" s="70" t="str">
        <f>IFERROR(IF(AND($H149=1,WORKDAY.INTL($I149,NETWORKDAYS.INTL($I149,EDATE(X149,$E150)-1,1,[1]holiday!$A$2:$A$101),1,[1]holiday!$A$2:$A$101)=$K149),"",IF(AND(IFERROR(IF(IF($K149&lt;EDATE(X149,$E149),$K149,EDATE(X149,$E149))=X149,"",IF($K149&lt;EDATE(X149,$E149),$K149,EDATE(X149,$E149))),"")=$K149,$H149=1),"",IFERROR(IF(IF($K149&lt;EDATE(X149,$E149),$K149,EDATE(X149,$E149))=X149,"",IF($K149&lt;EDATE(X149,$E149),$K149,EDATE(X149,$E149))),""))),"")</f>
        <v/>
      </c>
      <c r="Z149" s="70" t="str">
        <f>IFERROR(IF(AND($H149=1,WORKDAY.INTL($I149,NETWORKDAYS.INTL($I149,EDATE(Y149,$E150)-1,1,[1]holiday!$A$2:$A$101),1,[1]holiday!$A$2:$A$101)=$K149),"",IF(AND(IFERROR(IF(IF($K149&lt;EDATE(Y149,$E149),$K149,EDATE(Y149,$E149))=Y149,"",IF($K149&lt;EDATE(Y149,$E149),$K149,EDATE(Y149,$E149))),"")=$K149,$H149=1),"",IFERROR(IF(IF($K149&lt;EDATE(Y149,$E149),$K149,EDATE(Y149,$E149))=Y149,"",IF($K149&lt;EDATE(Y149,$E149),$K149,EDATE(Y149,$E149))),""))),"")</f>
        <v/>
      </c>
      <c r="AA149" s="70" t="str">
        <f>IFERROR(IF(AND($H149=1,WORKDAY.INTL($I149,NETWORKDAYS.INTL($I149,EDATE(Z149,$E150)-1,1,[1]holiday!$A$2:$A$101),1,[1]holiday!$A$2:$A$101)=$K149),"",IF(AND(IFERROR(IF(IF($K149&lt;EDATE(Z149,$E149),$K149,EDATE(Z149,$E149))=Z149,"",IF($K149&lt;EDATE(Z149,$E149),$K149,EDATE(Z149,$E149))),"")=$K149,$H149=1),"",IFERROR(IF(IF($K149&lt;EDATE(Z149,$E149),$K149,EDATE(Z149,$E149))=Z149,"",IF($K149&lt;EDATE(Z149,$E149),$K149,EDATE(Z149,$E149))),""))),"")</f>
        <v/>
      </c>
      <c r="AB149" s="70" t="str">
        <f>IFERROR(IF(AND($H149=1,WORKDAY.INTL($I149,NETWORKDAYS.INTL($I149,EDATE(AA149,$E150)-1,1,[1]holiday!$A$2:$A$101),1,[1]holiday!$A$2:$A$101)=$K149),"",IF(AND(IFERROR(IF(IF($K149&lt;EDATE(AA149,$E149),$K149,EDATE(AA149,$E149))=AA149,"",IF($K149&lt;EDATE(AA149,$E149),$K149,EDATE(AA149,$E149))),"")=$K149,$H149=1),"",IFERROR(IF(IF($K149&lt;EDATE(AA149,$E149),$K149,EDATE(AA149,$E149))=AA149,"",IF($K149&lt;EDATE(AA149,$E149),$K149,EDATE(AA149,$E149))),""))),"")</f>
        <v/>
      </c>
      <c r="AC149" s="70" t="str">
        <f>IFERROR(IF(AND($H149=1,WORKDAY.INTL($I149,NETWORKDAYS.INTL($I149,EDATE(AB149,$E150)-1,1,[1]holiday!$A$2:$A$101),1,[1]holiday!$A$2:$A$101)=$K149),"",IF(AND(IFERROR(IF(IF($K149&lt;EDATE(AB149,$E149),$K149,EDATE(AB149,$E149))=AB149,"",IF($K149&lt;EDATE(AB149,$E149),$K149,EDATE(AB149,$E149))),"")=$K149,$H149=1),"",IFERROR(IF(IF($K149&lt;EDATE(AB149,$E149),$K149,EDATE(AB149,$E149))=AB149,"",IF($K149&lt;EDATE(AB149,$E149),$K149,EDATE(AB149,$E149))),""))),"")</f>
        <v/>
      </c>
      <c r="AD149" s="70" t="str">
        <f>IFERROR(IF(AND($H149=1,WORKDAY.INTL($I149,NETWORKDAYS.INTL($I149,EDATE(AC149,$E150)-1,1,[1]holiday!$A$2:$A$101),1,[1]holiday!$A$2:$A$101)=$K149),"",IF(AND(IFERROR(IF(IF($K149&lt;EDATE(AC149,$E149),$K149,EDATE(AC149,$E149))=AC149,"",IF($K149&lt;EDATE(AC149,$E149),$K149,EDATE(AC149,$E149))),"")=$K149,$H149=1),"",IFERROR(IF(IF($K149&lt;EDATE(AC149,$E149),$K149,EDATE(AC149,$E149))=AC149,"",IF($K149&lt;EDATE(AC149,$E149),$K149,EDATE(AC149,$E149))),""))),"")</f>
        <v/>
      </c>
      <c r="AE149" s="70" t="str">
        <f>IFERROR(IF(AND($H149=1,WORKDAY.INTL($I149,NETWORKDAYS.INTL($I149,EDATE(AD149,$E150)-1,1,[1]holiday!$A$2:$A$101),1,[1]holiday!$A$2:$A$101)=$K149),"",IF(AND(IFERROR(IF(IF($K149&lt;EDATE(AD149,$E149),$K149,EDATE(AD149,$E149))=AD149,"",IF($K149&lt;EDATE(AD149,$E149),$K149,EDATE(AD149,$E149))),"")=$K149,$H149=1),"",IFERROR(IF(IF($K149&lt;EDATE(AD149,$E149),$K149,EDATE(AD149,$E149))=AD149,"",IF($K149&lt;EDATE(AD149,$E149),$K149,EDATE(AD149,$E149))),""))),"")</f>
        <v/>
      </c>
      <c r="AF149" s="70" t="str">
        <f>IFERROR(IF(AND($H149=1,WORKDAY.INTL($I149,NETWORKDAYS.INTL($I149,EDATE(AE149,$E150)-1,1,[1]holiday!$A$2:$A$101),1,[1]holiday!$A$2:$A$101)=$K149),"",IF(AND(IFERROR(IF(IF($K149&lt;EDATE(AE149,$E149),$K149,EDATE(AE149,$E149))=AE149,"",IF($K149&lt;EDATE(AE149,$E149),$K149,EDATE(AE149,$E149))),"")=$K149,$H149=1),"",IFERROR(IF(IF($K149&lt;EDATE(AE149,$E149),$K149,EDATE(AE149,$E149))=AE149,"",IF($K149&lt;EDATE(AE149,$E149),$K149,EDATE(AE149,$E149))),""))),"")</f>
        <v/>
      </c>
      <c r="AG149" s="70" t="str">
        <f>IFERROR(IF(AND($H149=1,WORKDAY.INTL($I149,NETWORKDAYS.INTL($I149,EDATE(AF149,$E150)-1,1,[1]holiday!$A$2:$A$101),1,[1]holiday!$A$2:$A$101)=$K149),"",IF(AND(IFERROR(IF(IF($K149&lt;EDATE(AF149,$E149),$K149,EDATE(AF149,$E149))=AF149,"",IF($K149&lt;EDATE(AF149,$E149),$K149,EDATE(AF149,$E149))),"")=$K149,$H149=1),"",IFERROR(IF(IF($K149&lt;EDATE(AF149,$E149),$K149,EDATE(AF149,$E149))=AF149,"",IF($K149&lt;EDATE(AF149,$E149),$K149,EDATE(AF149,$E149))),""))),"")</f>
        <v/>
      </c>
      <c r="AH149" s="70" t="str">
        <f>IFERROR(IF(AND($H149=1,WORKDAY.INTL($I149,NETWORKDAYS.INTL($I149,EDATE(AG149,$E150)-1,1,[1]holiday!$A$2:$A$101),1,[1]holiday!$A$2:$A$101)=$K149),"",IF(AND(IFERROR(IF(IF($K149&lt;EDATE(AG149,$E149),$K149,EDATE(AG149,$E149))=AG149,"",IF($K149&lt;EDATE(AG149,$E149),$K149,EDATE(AG149,$E149))),"")=$K149,$H149=1),"",IFERROR(IF(IF($K149&lt;EDATE(AG149,$E149),$K149,EDATE(AG149,$E149))=AG149,"",IF($K149&lt;EDATE(AG149,$E149),$K149,EDATE(AG149,$E149))),""))),"")</f>
        <v/>
      </c>
      <c r="AI149" s="70"/>
      <c r="AJ149" s="25" t="e">
        <f t="shared" si="82"/>
        <v>#REF!</v>
      </c>
      <c r="AK149" s="25" t="e">
        <f t="shared" si="83"/>
        <v>#REF!</v>
      </c>
      <c r="AL149" s="25" t="e">
        <f t="shared" si="84"/>
        <v>#REF!</v>
      </c>
      <c r="AM149" s="25" t="e">
        <f t="shared" si="85"/>
        <v>#REF!</v>
      </c>
      <c r="AN149" s="25" t="e">
        <f t="shared" si="86"/>
        <v>#REF!</v>
      </c>
      <c r="AO149" s="25" t="e">
        <f t="shared" si="87"/>
        <v>#REF!</v>
      </c>
      <c r="AP149" s="25" t="e">
        <f t="shared" si="88"/>
        <v>#REF!</v>
      </c>
      <c r="AQ149" s="25" t="e">
        <f t="shared" si="89"/>
        <v>#REF!</v>
      </c>
      <c r="AR149" s="25" t="e">
        <f t="shared" si="90"/>
        <v>#REF!</v>
      </c>
      <c r="AS149" s="25" t="e">
        <f t="shared" si="91"/>
        <v>#REF!</v>
      </c>
      <c r="AT149" s="25" t="e">
        <f t="shared" si="92"/>
        <v>#REF!</v>
      </c>
      <c r="AU149" s="25" t="e">
        <f t="shared" si="93"/>
        <v>#REF!</v>
      </c>
      <c r="AV149" s="25" t="e">
        <f t="shared" si="94"/>
        <v>#REF!</v>
      </c>
      <c r="AW149" s="106" t="e">
        <f t="shared" si="103"/>
        <v>#REF!</v>
      </c>
      <c r="AX149" s="107" t="e">
        <f t="shared" ca="1" si="104"/>
        <v>#REF!</v>
      </c>
      <c r="AY149" s="107" t="e">
        <f t="shared" ca="1" si="105"/>
        <v>#REF!</v>
      </c>
      <c r="AZ149" s="108" t="e">
        <f t="shared" ca="1" si="106"/>
        <v>#REF!</v>
      </c>
      <c r="BA149" s="25">
        <f t="shared" ca="1" si="98"/>
        <v>0</v>
      </c>
      <c r="BB149" s="25" t="e">
        <f t="shared" si="95"/>
        <v>#REF!</v>
      </c>
      <c r="BC149" s="25" t="e">
        <f t="shared" ca="1" si="107"/>
        <v>#REF!</v>
      </c>
      <c r="BD149" s="83" t="e">
        <f>PS!#REF!</f>
        <v>#REF!</v>
      </c>
      <c r="BE149" s="78" t="str">
        <f t="shared" ca="1" si="108"/>
        <v>Lần 0</v>
      </c>
      <c r="BF149" s="109" t="e">
        <f t="shared" ca="1" si="109"/>
        <v>#REF!</v>
      </c>
      <c r="BG149" s="109" t="e">
        <f t="shared" ca="1" si="110"/>
        <v>#REF!</v>
      </c>
      <c r="BH149" s="109" t="e">
        <f t="shared" ca="1" si="111"/>
        <v>#REF!</v>
      </c>
      <c r="BI149" s="109" t="e">
        <f t="shared" ca="1" si="112"/>
        <v>#REF!</v>
      </c>
      <c r="BJ149" s="109" t="e">
        <f t="shared" ca="1" si="113"/>
        <v>#REF!</v>
      </c>
      <c r="BK149" s="109" t="e">
        <f t="shared" ca="1" si="114"/>
        <v>#REF!</v>
      </c>
      <c r="BL149" s="109" t="e">
        <f t="shared" ca="1" si="115"/>
        <v>#REF!</v>
      </c>
      <c r="BM149" s="109" t="e">
        <f t="shared" ca="1" si="116"/>
        <v>#REF!</v>
      </c>
      <c r="BN149" s="109" t="e">
        <f t="shared" ca="1" si="117"/>
        <v>#REF!</v>
      </c>
      <c r="BO149" s="109" t="e">
        <f t="shared" ca="1" si="118"/>
        <v>#REF!</v>
      </c>
      <c r="BP149" s="109" t="e">
        <f t="shared" ca="1" si="119"/>
        <v>#REF!</v>
      </c>
      <c r="BQ149" s="109" t="e">
        <f t="shared" ca="1" si="120"/>
        <v>#REF!</v>
      </c>
      <c r="BR149" s="109" t="e">
        <f t="shared" ca="1" si="121"/>
        <v>#REF!</v>
      </c>
    </row>
    <row r="150" spans="1:70" ht="12.75" x14ac:dyDescent="0.2">
      <c r="A150" s="82" t="e">
        <f>PS!#REF!</f>
        <v>#REF!</v>
      </c>
      <c r="B150" s="83" t="e">
        <f>PS!#REF!</f>
        <v>#REF!</v>
      </c>
      <c r="C150" s="83" t="e">
        <f>PS!#REF!</f>
        <v>#REF!</v>
      </c>
      <c r="D150" s="83" t="e">
        <f>VLOOKUP(B150,CTV!$A$3:$D$1048576,4,0)</f>
        <v>#REF!</v>
      </c>
      <c r="E150" s="83" t="e">
        <f>VLOOKUP(B150,CTV!$A$3:$G$1048576,7,0)</f>
        <v>#REF!</v>
      </c>
      <c r="F150" s="83" t="e">
        <f>IF(ISNA(VLOOKUP(D150,CTV!$A$3:$H$1048576,8,0)),"",VLOOKUP(D150,CTV!$A$3:$H$1048576,8,0))</f>
        <v>#REF!</v>
      </c>
      <c r="G150" s="83" t="e">
        <f>VLOOKUP(B150,CTV!$A$3:$I$1048576,9,0)</f>
        <v>#REF!</v>
      </c>
      <c r="H150" s="83" t="e">
        <f>VLOOKUP(B150,CTV!$A$3:$J$1048576,10,0)</f>
        <v>#REF!</v>
      </c>
      <c r="I150" s="102" t="e">
        <f>PS!#REF!</f>
        <v>#REF!</v>
      </c>
      <c r="J150" s="83" t="e">
        <f>PS!#REF!</f>
        <v>#REF!</v>
      </c>
      <c r="K150" s="103" t="e">
        <f>PS!#REF!</f>
        <v>#REF!</v>
      </c>
      <c r="L150" s="83" t="e">
        <f t="shared" si="99"/>
        <v>#REF!</v>
      </c>
      <c r="M150" s="120" t="e">
        <f>PS!#REF!</f>
        <v>#REF!</v>
      </c>
      <c r="N150" s="83" t="e">
        <f>PS!#REF!</f>
        <v>#REF!</v>
      </c>
      <c r="O150" s="104" t="e">
        <f>PS!#REF!</f>
        <v>#REF!</v>
      </c>
      <c r="P150" s="104" t="e">
        <f t="shared" si="100"/>
        <v>#REF!</v>
      </c>
      <c r="Q150" s="104">
        <v>0</v>
      </c>
      <c r="R150" s="170" t="e">
        <f t="shared" si="101"/>
        <v>#REF!</v>
      </c>
      <c r="S150" s="130" t="e">
        <f>VLOOKUP(B150,CTV!$A$3:$K$1048576,11,0)</f>
        <v>#REF!</v>
      </c>
      <c r="T150" s="105" t="e">
        <f>IF(VLOOKUP(B150,CTV!$A$3:$E$1048576,5,0)-R150+S150&lt;0,0,VLOOKUP(B150,CTV!$A$3:$E$1048576,5,0)-R150+S150)</f>
        <v>#REF!</v>
      </c>
      <c r="U150" s="105" t="e">
        <f>IF(VLOOKUP(B150,CTV!$A$3:$F$1048576,6,0)-R150+S150&lt;0,0,VLOOKUP(B150,CTV!$A$3:$F$1048576,6,0)-R150+S150)</f>
        <v>#REF!</v>
      </c>
      <c r="V150" s="70" t="e">
        <f t="shared" si="102"/>
        <v>#REF!</v>
      </c>
      <c r="W150" s="70" t="str">
        <f>IFERROR(IF(AND($H150=1,WORKDAY.INTL($I150,NETWORKDAYS.INTL($I150,EDATE(V150,$E151)-1,1,[1]holiday!$A$2:$A$101),1,[1]holiday!$A$2:$A$101)=$K150),"",IF(AND(IFERROR(IF(IF($K150&lt;EDATE(V150,$E150),$K150,EDATE(V150,$E150))=V150,"",IF($K150&lt;EDATE(V150,$E150),$K150,EDATE(V150,$E150))),"")=$K150,$H150=1),"",IFERROR(IF(IF($K150&lt;EDATE(V150,$E150),$K150,EDATE(V150,$E150))=V150,"",IF($K150&lt;EDATE(V150,$E150),$K150,EDATE(V150,$E150))),""))),"")</f>
        <v/>
      </c>
      <c r="X150" s="70" t="str">
        <f>IFERROR(IF(AND($H150=1,WORKDAY.INTL($I150,NETWORKDAYS.INTL($I150,EDATE(W150,$E151)-1,1,[1]holiday!$A$2:$A$101),1,[1]holiday!$A$2:$A$101)=$K150),"",IF(AND(IFERROR(IF(IF($K150&lt;EDATE(W150,$E150),$K150,EDATE(W150,$E150))=W150,"",IF($K150&lt;EDATE(W150,$E150),$K150,EDATE(W150,$E150))),"")=$K150,$H150=1),"",IFERROR(IF(IF($K150&lt;EDATE(W150,$E150),$K150,EDATE(W150,$E150))=W150,"",IF($K150&lt;EDATE(W150,$E150),$K150,EDATE(W150,$E150))),""))),"")</f>
        <v/>
      </c>
      <c r="Y150" s="70" t="str">
        <f>IFERROR(IF(AND($H150=1,WORKDAY.INTL($I150,NETWORKDAYS.INTL($I150,EDATE(X150,$E151)-1,1,[1]holiday!$A$2:$A$101),1,[1]holiday!$A$2:$A$101)=$K150),"",IF(AND(IFERROR(IF(IF($K150&lt;EDATE(X150,$E150),$K150,EDATE(X150,$E150))=X150,"",IF($K150&lt;EDATE(X150,$E150),$K150,EDATE(X150,$E150))),"")=$K150,$H150=1),"",IFERROR(IF(IF($K150&lt;EDATE(X150,$E150),$K150,EDATE(X150,$E150))=X150,"",IF($K150&lt;EDATE(X150,$E150),$K150,EDATE(X150,$E150))),""))),"")</f>
        <v/>
      </c>
      <c r="Z150" s="70" t="str">
        <f>IFERROR(IF(AND($H150=1,WORKDAY.INTL($I150,NETWORKDAYS.INTL($I150,EDATE(Y150,$E151)-1,1,[1]holiday!$A$2:$A$101),1,[1]holiday!$A$2:$A$101)=$K150),"",IF(AND(IFERROR(IF(IF($K150&lt;EDATE(Y150,$E150),$K150,EDATE(Y150,$E150))=Y150,"",IF($K150&lt;EDATE(Y150,$E150),$K150,EDATE(Y150,$E150))),"")=$K150,$H150=1),"",IFERROR(IF(IF($K150&lt;EDATE(Y150,$E150),$K150,EDATE(Y150,$E150))=Y150,"",IF($K150&lt;EDATE(Y150,$E150),$K150,EDATE(Y150,$E150))),""))),"")</f>
        <v/>
      </c>
      <c r="AA150" s="70" t="str">
        <f>IFERROR(IF(AND($H150=1,WORKDAY.INTL($I150,NETWORKDAYS.INTL($I150,EDATE(Z150,$E151)-1,1,[1]holiday!$A$2:$A$101),1,[1]holiday!$A$2:$A$101)=$K150),"",IF(AND(IFERROR(IF(IF($K150&lt;EDATE(Z150,$E150),$K150,EDATE(Z150,$E150))=Z150,"",IF($K150&lt;EDATE(Z150,$E150),$K150,EDATE(Z150,$E150))),"")=$K150,$H150=1),"",IFERROR(IF(IF($K150&lt;EDATE(Z150,$E150),$K150,EDATE(Z150,$E150))=Z150,"",IF($K150&lt;EDATE(Z150,$E150),$K150,EDATE(Z150,$E150))),""))),"")</f>
        <v/>
      </c>
      <c r="AB150" s="70" t="str">
        <f>IFERROR(IF(AND($H150=1,WORKDAY.INTL($I150,NETWORKDAYS.INTL($I150,EDATE(AA150,$E151)-1,1,[1]holiday!$A$2:$A$101),1,[1]holiday!$A$2:$A$101)=$K150),"",IF(AND(IFERROR(IF(IF($K150&lt;EDATE(AA150,$E150),$K150,EDATE(AA150,$E150))=AA150,"",IF($K150&lt;EDATE(AA150,$E150),$K150,EDATE(AA150,$E150))),"")=$K150,$H150=1),"",IFERROR(IF(IF($K150&lt;EDATE(AA150,$E150),$K150,EDATE(AA150,$E150))=AA150,"",IF($K150&lt;EDATE(AA150,$E150),$K150,EDATE(AA150,$E150))),""))),"")</f>
        <v/>
      </c>
      <c r="AC150" s="70" t="str">
        <f>IFERROR(IF(AND($H150=1,WORKDAY.INTL($I150,NETWORKDAYS.INTL($I150,EDATE(AB150,$E151)-1,1,[1]holiday!$A$2:$A$101),1,[1]holiday!$A$2:$A$101)=$K150),"",IF(AND(IFERROR(IF(IF($K150&lt;EDATE(AB150,$E150),$K150,EDATE(AB150,$E150))=AB150,"",IF($K150&lt;EDATE(AB150,$E150),$K150,EDATE(AB150,$E150))),"")=$K150,$H150=1),"",IFERROR(IF(IF($K150&lt;EDATE(AB150,$E150),$K150,EDATE(AB150,$E150))=AB150,"",IF($K150&lt;EDATE(AB150,$E150),$K150,EDATE(AB150,$E150))),""))),"")</f>
        <v/>
      </c>
      <c r="AD150" s="70" t="str">
        <f>IFERROR(IF(AND($H150=1,WORKDAY.INTL($I150,NETWORKDAYS.INTL($I150,EDATE(AC150,$E151)-1,1,[1]holiday!$A$2:$A$101),1,[1]holiday!$A$2:$A$101)=$K150),"",IF(AND(IFERROR(IF(IF($K150&lt;EDATE(AC150,$E150),$K150,EDATE(AC150,$E150))=AC150,"",IF($K150&lt;EDATE(AC150,$E150),$K150,EDATE(AC150,$E150))),"")=$K150,$H150=1),"",IFERROR(IF(IF($K150&lt;EDATE(AC150,$E150),$K150,EDATE(AC150,$E150))=AC150,"",IF($K150&lt;EDATE(AC150,$E150),$K150,EDATE(AC150,$E150))),""))),"")</f>
        <v/>
      </c>
      <c r="AE150" s="70" t="str">
        <f>IFERROR(IF(AND($H150=1,WORKDAY.INTL($I150,NETWORKDAYS.INTL($I150,EDATE(AD150,$E151)-1,1,[1]holiday!$A$2:$A$101),1,[1]holiday!$A$2:$A$101)=$K150),"",IF(AND(IFERROR(IF(IF($K150&lt;EDATE(AD150,$E150),$K150,EDATE(AD150,$E150))=AD150,"",IF($K150&lt;EDATE(AD150,$E150),$K150,EDATE(AD150,$E150))),"")=$K150,$H150=1),"",IFERROR(IF(IF($K150&lt;EDATE(AD150,$E150),$K150,EDATE(AD150,$E150))=AD150,"",IF($K150&lt;EDATE(AD150,$E150),$K150,EDATE(AD150,$E150))),""))),"")</f>
        <v/>
      </c>
      <c r="AF150" s="70" t="str">
        <f>IFERROR(IF(AND($H150=1,WORKDAY.INTL($I150,NETWORKDAYS.INTL($I150,EDATE(AE150,$E151)-1,1,[1]holiday!$A$2:$A$101),1,[1]holiday!$A$2:$A$101)=$K150),"",IF(AND(IFERROR(IF(IF($K150&lt;EDATE(AE150,$E150),$K150,EDATE(AE150,$E150))=AE150,"",IF($K150&lt;EDATE(AE150,$E150),$K150,EDATE(AE150,$E150))),"")=$K150,$H150=1),"",IFERROR(IF(IF($K150&lt;EDATE(AE150,$E150),$K150,EDATE(AE150,$E150))=AE150,"",IF($K150&lt;EDATE(AE150,$E150),$K150,EDATE(AE150,$E150))),""))),"")</f>
        <v/>
      </c>
      <c r="AG150" s="70" t="str">
        <f>IFERROR(IF(AND($H150=1,WORKDAY.INTL($I150,NETWORKDAYS.INTL($I150,EDATE(AF150,$E151)-1,1,[1]holiday!$A$2:$A$101),1,[1]holiday!$A$2:$A$101)=$K150),"",IF(AND(IFERROR(IF(IF($K150&lt;EDATE(AF150,$E150),$K150,EDATE(AF150,$E150))=AF150,"",IF($K150&lt;EDATE(AF150,$E150),$K150,EDATE(AF150,$E150))),"")=$K150,$H150=1),"",IFERROR(IF(IF($K150&lt;EDATE(AF150,$E150),$K150,EDATE(AF150,$E150))=AF150,"",IF($K150&lt;EDATE(AF150,$E150),$K150,EDATE(AF150,$E150))),""))),"")</f>
        <v/>
      </c>
      <c r="AH150" s="70" t="str">
        <f>IFERROR(IF(AND($H150=1,WORKDAY.INTL($I150,NETWORKDAYS.INTL($I150,EDATE(AG150,$E151)-1,1,[1]holiday!$A$2:$A$101),1,[1]holiday!$A$2:$A$101)=$K150),"",IF(AND(IFERROR(IF(IF($K150&lt;EDATE(AG150,$E150),$K150,EDATE(AG150,$E150))=AG150,"",IF($K150&lt;EDATE(AG150,$E150),$K150,EDATE(AG150,$E150))),"")=$K150,$H150=1),"",IFERROR(IF(IF($K150&lt;EDATE(AG150,$E150),$K150,EDATE(AG150,$E150))=AG150,"",IF($K150&lt;EDATE(AG150,$E150),$K150,EDATE(AG150,$E150))),""))),"")</f>
        <v/>
      </c>
      <c r="AI150" s="70"/>
      <c r="AJ150" s="25" t="e">
        <f t="shared" si="82"/>
        <v>#REF!</v>
      </c>
      <c r="AK150" s="25" t="e">
        <f t="shared" si="83"/>
        <v>#REF!</v>
      </c>
      <c r="AL150" s="25" t="e">
        <f t="shared" si="84"/>
        <v>#REF!</v>
      </c>
      <c r="AM150" s="25" t="e">
        <f t="shared" si="85"/>
        <v>#REF!</v>
      </c>
      <c r="AN150" s="25" t="e">
        <f t="shared" si="86"/>
        <v>#REF!</v>
      </c>
      <c r="AO150" s="25" t="e">
        <f t="shared" si="87"/>
        <v>#REF!</v>
      </c>
      <c r="AP150" s="25" t="e">
        <f t="shared" si="88"/>
        <v>#REF!</v>
      </c>
      <c r="AQ150" s="25" t="e">
        <f t="shared" si="89"/>
        <v>#REF!</v>
      </c>
      <c r="AR150" s="25" t="e">
        <f t="shared" si="90"/>
        <v>#REF!</v>
      </c>
      <c r="AS150" s="25" t="e">
        <f t="shared" si="91"/>
        <v>#REF!</v>
      </c>
      <c r="AT150" s="25" t="e">
        <f t="shared" si="92"/>
        <v>#REF!</v>
      </c>
      <c r="AU150" s="25" t="e">
        <f t="shared" si="93"/>
        <v>#REF!</v>
      </c>
      <c r="AV150" s="25" t="e">
        <f t="shared" si="94"/>
        <v>#REF!</v>
      </c>
      <c r="AW150" s="106" t="e">
        <f t="shared" si="103"/>
        <v>#REF!</v>
      </c>
      <c r="AX150" s="107" t="e">
        <f t="shared" ca="1" si="104"/>
        <v>#REF!</v>
      </c>
      <c r="AY150" s="107" t="e">
        <f t="shared" ca="1" si="105"/>
        <v>#REF!</v>
      </c>
      <c r="AZ150" s="108" t="e">
        <f t="shared" ca="1" si="106"/>
        <v>#REF!</v>
      </c>
      <c r="BA150" s="25">
        <f t="shared" ca="1" si="98"/>
        <v>0</v>
      </c>
      <c r="BB150" s="25" t="e">
        <f t="shared" si="95"/>
        <v>#REF!</v>
      </c>
      <c r="BC150" s="25" t="e">
        <f t="shared" ca="1" si="107"/>
        <v>#REF!</v>
      </c>
      <c r="BD150" s="83" t="e">
        <f>PS!#REF!</f>
        <v>#REF!</v>
      </c>
      <c r="BE150" s="78" t="str">
        <f t="shared" ca="1" si="108"/>
        <v>Lần 0</v>
      </c>
      <c r="BF150" s="109" t="e">
        <f t="shared" ca="1" si="109"/>
        <v>#REF!</v>
      </c>
      <c r="BG150" s="109" t="e">
        <f t="shared" ca="1" si="110"/>
        <v>#REF!</v>
      </c>
      <c r="BH150" s="109" t="e">
        <f t="shared" ca="1" si="111"/>
        <v>#REF!</v>
      </c>
      <c r="BI150" s="109" t="e">
        <f t="shared" ca="1" si="112"/>
        <v>#REF!</v>
      </c>
      <c r="BJ150" s="109" t="e">
        <f t="shared" ca="1" si="113"/>
        <v>#REF!</v>
      </c>
      <c r="BK150" s="109" t="e">
        <f t="shared" ca="1" si="114"/>
        <v>#REF!</v>
      </c>
      <c r="BL150" s="109" t="e">
        <f t="shared" ca="1" si="115"/>
        <v>#REF!</v>
      </c>
      <c r="BM150" s="109" t="e">
        <f t="shared" ca="1" si="116"/>
        <v>#REF!</v>
      </c>
      <c r="BN150" s="109" t="e">
        <f t="shared" ca="1" si="117"/>
        <v>#REF!</v>
      </c>
      <c r="BO150" s="109" t="e">
        <f t="shared" ca="1" si="118"/>
        <v>#REF!</v>
      </c>
      <c r="BP150" s="109" t="e">
        <f t="shared" ca="1" si="119"/>
        <v>#REF!</v>
      </c>
      <c r="BQ150" s="109" t="e">
        <f t="shared" ca="1" si="120"/>
        <v>#REF!</v>
      </c>
      <c r="BR150" s="109" t="e">
        <f t="shared" ca="1" si="121"/>
        <v>#REF!</v>
      </c>
    </row>
    <row r="151" spans="1:70" ht="12.75" x14ac:dyDescent="0.2">
      <c r="A151" s="82" t="e">
        <f>PS!#REF!</f>
        <v>#REF!</v>
      </c>
      <c r="B151" s="83" t="e">
        <f>PS!#REF!</f>
        <v>#REF!</v>
      </c>
      <c r="C151" s="83" t="e">
        <f>PS!#REF!</f>
        <v>#REF!</v>
      </c>
      <c r="D151" s="83" t="e">
        <f>VLOOKUP(B151,CTV!$A$3:$D$1048576,4,0)</f>
        <v>#REF!</v>
      </c>
      <c r="E151" s="83" t="e">
        <f>VLOOKUP(B151,CTV!$A$3:$G$1048576,7,0)</f>
        <v>#REF!</v>
      </c>
      <c r="F151" s="83" t="e">
        <f>IF(ISNA(VLOOKUP(D151,CTV!$A$3:$H$1048576,8,0)),"",VLOOKUP(D151,CTV!$A$3:$H$1048576,8,0))</f>
        <v>#REF!</v>
      </c>
      <c r="G151" s="83" t="e">
        <f>VLOOKUP(B151,CTV!$A$3:$I$1048576,9,0)</f>
        <v>#REF!</v>
      </c>
      <c r="H151" s="83" t="e">
        <f>VLOOKUP(B151,CTV!$A$3:$J$1048576,10,0)</f>
        <v>#REF!</v>
      </c>
      <c r="I151" s="102" t="e">
        <f>PS!#REF!</f>
        <v>#REF!</v>
      </c>
      <c r="J151" s="83" t="e">
        <f>PS!#REF!</f>
        <v>#REF!</v>
      </c>
      <c r="K151" s="103" t="e">
        <f>PS!#REF!</f>
        <v>#REF!</v>
      </c>
      <c r="L151" s="83" t="e">
        <f t="shared" si="99"/>
        <v>#REF!</v>
      </c>
      <c r="M151" s="120" t="e">
        <f>PS!#REF!</f>
        <v>#REF!</v>
      </c>
      <c r="N151" s="83" t="e">
        <f>PS!#REF!</f>
        <v>#REF!</v>
      </c>
      <c r="O151" s="104" t="e">
        <f>PS!#REF!</f>
        <v>#REF!</v>
      </c>
      <c r="P151" s="104" t="e">
        <f t="shared" si="100"/>
        <v>#REF!</v>
      </c>
      <c r="Q151" s="104">
        <v>0</v>
      </c>
      <c r="R151" s="170" t="e">
        <f t="shared" si="101"/>
        <v>#REF!</v>
      </c>
      <c r="S151" s="130" t="e">
        <f>VLOOKUP(B151,CTV!$A$3:$K$1048576,11,0)</f>
        <v>#REF!</v>
      </c>
      <c r="T151" s="105" t="e">
        <f>IF(VLOOKUP(B151,CTV!$A$3:$E$1048576,5,0)-R151+S151&lt;0,0,VLOOKUP(B151,CTV!$A$3:$E$1048576,5,0)-R151+S151)</f>
        <v>#REF!</v>
      </c>
      <c r="U151" s="105" t="e">
        <f>IF(VLOOKUP(B151,CTV!$A$3:$F$1048576,6,0)-R151+S151&lt;0,0,VLOOKUP(B151,CTV!$A$3:$F$1048576,6,0)-R151+S151)</f>
        <v>#REF!</v>
      </c>
      <c r="V151" s="70" t="e">
        <f t="shared" si="102"/>
        <v>#REF!</v>
      </c>
      <c r="W151" s="70" t="str">
        <f>IFERROR(IF(AND($H151=1,WORKDAY.INTL($I151,NETWORKDAYS.INTL($I151,EDATE(V151,$E152)-1,1,[1]holiday!$A$2:$A$101),1,[1]holiday!$A$2:$A$101)=$K151),"",IF(AND(IFERROR(IF(IF($K151&lt;EDATE(V151,$E151),$K151,EDATE(V151,$E151))=V151,"",IF($K151&lt;EDATE(V151,$E151),$K151,EDATE(V151,$E151))),"")=$K151,$H151=1),"",IFERROR(IF(IF($K151&lt;EDATE(V151,$E151),$K151,EDATE(V151,$E151))=V151,"",IF($K151&lt;EDATE(V151,$E151),$K151,EDATE(V151,$E151))),""))),"")</f>
        <v/>
      </c>
      <c r="X151" s="70" t="str">
        <f>IFERROR(IF(AND($H151=1,WORKDAY.INTL($I151,NETWORKDAYS.INTL($I151,EDATE(W151,$E152)-1,1,[1]holiday!$A$2:$A$101),1,[1]holiday!$A$2:$A$101)=$K151),"",IF(AND(IFERROR(IF(IF($K151&lt;EDATE(W151,$E151),$K151,EDATE(W151,$E151))=W151,"",IF($K151&lt;EDATE(W151,$E151),$K151,EDATE(W151,$E151))),"")=$K151,$H151=1),"",IFERROR(IF(IF($K151&lt;EDATE(W151,$E151),$K151,EDATE(W151,$E151))=W151,"",IF($K151&lt;EDATE(W151,$E151),$K151,EDATE(W151,$E151))),""))),"")</f>
        <v/>
      </c>
      <c r="Y151" s="70" t="str">
        <f>IFERROR(IF(AND($H151=1,WORKDAY.INTL($I151,NETWORKDAYS.INTL($I151,EDATE(X151,$E152)-1,1,[1]holiday!$A$2:$A$101),1,[1]holiday!$A$2:$A$101)=$K151),"",IF(AND(IFERROR(IF(IF($K151&lt;EDATE(X151,$E151),$K151,EDATE(X151,$E151))=X151,"",IF($K151&lt;EDATE(X151,$E151),$K151,EDATE(X151,$E151))),"")=$K151,$H151=1),"",IFERROR(IF(IF($K151&lt;EDATE(X151,$E151),$K151,EDATE(X151,$E151))=X151,"",IF($K151&lt;EDATE(X151,$E151),$K151,EDATE(X151,$E151))),""))),"")</f>
        <v/>
      </c>
      <c r="Z151" s="70" t="str">
        <f>IFERROR(IF(AND($H151=1,WORKDAY.INTL($I151,NETWORKDAYS.INTL($I151,EDATE(Y151,$E152)-1,1,[1]holiday!$A$2:$A$101),1,[1]holiday!$A$2:$A$101)=$K151),"",IF(AND(IFERROR(IF(IF($K151&lt;EDATE(Y151,$E151),$K151,EDATE(Y151,$E151))=Y151,"",IF($K151&lt;EDATE(Y151,$E151),$K151,EDATE(Y151,$E151))),"")=$K151,$H151=1),"",IFERROR(IF(IF($K151&lt;EDATE(Y151,$E151),$K151,EDATE(Y151,$E151))=Y151,"",IF($K151&lt;EDATE(Y151,$E151),$K151,EDATE(Y151,$E151))),""))),"")</f>
        <v/>
      </c>
      <c r="AA151" s="70" t="str">
        <f>IFERROR(IF(AND($H151=1,WORKDAY.INTL($I151,NETWORKDAYS.INTL($I151,EDATE(Z151,$E152)-1,1,[1]holiday!$A$2:$A$101),1,[1]holiday!$A$2:$A$101)=$K151),"",IF(AND(IFERROR(IF(IF($K151&lt;EDATE(Z151,$E151),$K151,EDATE(Z151,$E151))=Z151,"",IF($K151&lt;EDATE(Z151,$E151),$K151,EDATE(Z151,$E151))),"")=$K151,$H151=1),"",IFERROR(IF(IF($K151&lt;EDATE(Z151,$E151),$K151,EDATE(Z151,$E151))=Z151,"",IF($K151&lt;EDATE(Z151,$E151),$K151,EDATE(Z151,$E151))),""))),"")</f>
        <v/>
      </c>
      <c r="AB151" s="70" t="str">
        <f>IFERROR(IF(AND($H151=1,WORKDAY.INTL($I151,NETWORKDAYS.INTL($I151,EDATE(AA151,$E152)-1,1,[1]holiday!$A$2:$A$101),1,[1]holiday!$A$2:$A$101)=$K151),"",IF(AND(IFERROR(IF(IF($K151&lt;EDATE(AA151,$E151),$K151,EDATE(AA151,$E151))=AA151,"",IF($K151&lt;EDATE(AA151,$E151),$K151,EDATE(AA151,$E151))),"")=$K151,$H151=1),"",IFERROR(IF(IF($K151&lt;EDATE(AA151,$E151),$K151,EDATE(AA151,$E151))=AA151,"",IF($K151&lt;EDATE(AA151,$E151),$K151,EDATE(AA151,$E151))),""))),"")</f>
        <v/>
      </c>
      <c r="AC151" s="70" t="str">
        <f>IFERROR(IF(AND($H151=1,WORKDAY.INTL($I151,NETWORKDAYS.INTL($I151,EDATE(AB151,$E152)-1,1,[1]holiday!$A$2:$A$101),1,[1]holiday!$A$2:$A$101)=$K151),"",IF(AND(IFERROR(IF(IF($K151&lt;EDATE(AB151,$E151),$K151,EDATE(AB151,$E151))=AB151,"",IF($K151&lt;EDATE(AB151,$E151),$K151,EDATE(AB151,$E151))),"")=$K151,$H151=1),"",IFERROR(IF(IF($K151&lt;EDATE(AB151,$E151),$K151,EDATE(AB151,$E151))=AB151,"",IF($K151&lt;EDATE(AB151,$E151),$K151,EDATE(AB151,$E151))),""))),"")</f>
        <v/>
      </c>
      <c r="AD151" s="70" t="str">
        <f>IFERROR(IF(AND($H151=1,WORKDAY.INTL($I151,NETWORKDAYS.INTL($I151,EDATE(AC151,$E152)-1,1,[1]holiday!$A$2:$A$101),1,[1]holiday!$A$2:$A$101)=$K151),"",IF(AND(IFERROR(IF(IF($K151&lt;EDATE(AC151,$E151),$K151,EDATE(AC151,$E151))=AC151,"",IF($K151&lt;EDATE(AC151,$E151),$K151,EDATE(AC151,$E151))),"")=$K151,$H151=1),"",IFERROR(IF(IF($K151&lt;EDATE(AC151,$E151),$K151,EDATE(AC151,$E151))=AC151,"",IF($K151&lt;EDATE(AC151,$E151),$K151,EDATE(AC151,$E151))),""))),"")</f>
        <v/>
      </c>
      <c r="AE151" s="70" t="str">
        <f>IFERROR(IF(AND($H151=1,WORKDAY.INTL($I151,NETWORKDAYS.INTL($I151,EDATE(AD151,$E152)-1,1,[1]holiday!$A$2:$A$101),1,[1]holiday!$A$2:$A$101)=$K151),"",IF(AND(IFERROR(IF(IF($K151&lt;EDATE(AD151,$E151),$K151,EDATE(AD151,$E151))=AD151,"",IF($K151&lt;EDATE(AD151,$E151),$K151,EDATE(AD151,$E151))),"")=$K151,$H151=1),"",IFERROR(IF(IF($K151&lt;EDATE(AD151,$E151),$K151,EDATE(AD151,$E151))=AD151,"",IF($K151&lt;EDATE(AD151,$E151),$K151,EDATE(AD151,$E151))),""))),"")</f>
        <v/>
      </c>
      <c r="AF151" s="70" t="str">
        <f>IFERROR(IF(AND($H151=1,WORKDAY.INTL($I151,NETWORKDAYS.INTL($I151,EDATE(AE151,$E152)-1,1,[1]holiday!$A$2:$A$101),1,[1]holiday!$A$2:$A$101)=$K151),"",IF(AND(IFERROR(IF(IF($K151&lt;EDATE(AE151,$E151),$K151,EDATE(AE151,$E151))=AE151,"",IF($K151&lt;EDATE(AE151,$E151),$K151,EDATE(AE151,$E151))),"")=$K151,$H151=1),"",IFERROR(IF(IF($K151&lt;EDATE(AE151,$E151),$K151,EDATE(AE151,$E151))=AE151,"",IF($K151&lt;EDATE(AE151,$E151),$K151,EDATE(AE151,$E151))),""))),"")</f>
        <v/>
      </c>
      <c r="AG151" s="70" t="str">
        <f>IFERROR(IF(AND($H151=1,WORKDAY.INTL($I151,NETWORKDAYS.INTL($I151,EDATE(AF151,$E152)-1,1,[1]holiday!$A$2:$A$101),1,[1]holiday!$A$2:$A$101)=$K151),"",IF(AND(IFERROR(IF(IF($K151&lt;EDATE(AF151,$E151),$K151,EDATE(AF151,$E151))=AF151,"",IF($K151&lt;EDATE(AF151,$E151),$K151,EDATE(AF151,$E151))),"")=$K151,$H151=1),"",IFERROR(IF(IF($K151&lt;EDATE(AF151,$E151),$K151,EDATE(AF151,$E151))=AF151,"",IF($K151&lt;EDATE(AF151,$E151),$K151,EDATE(AF151,$E151))),""))),"")</f>
        <v/>
      </c>
      <c r="AH151" s="70" t="str">
        <f>IFERROR(IF(AND($H151=1,WORKDAY.INTL($I151,NETWORKDAYS.INTL($I151,EDATE(AG151,$E152)-1,1,[1]holiday!$A$2:$A$101),1,[1]holiday!$A$2:$A$101)=$K151),"",IF(AND(IFERROR(IF(IF($K151&lt;EDATE(AG151,$E151),$K151,EDATE(AG151,$E151))=AG151,"",IF($K151&lt;EDATE(AG151,$E151),$K151,EDATE(AG151,$E151))),"")=$K151,$H151=1),"",IFERROR(IF(IF($K151&lt;EDATE(AG151,$E151),$K151,EDATE(AG151,$E151))=AG151,"",IF($K151&lt;EDATE(AG151,$E151),$K151,EDATE(AG151,$E151))),""))),"")</f>
        <v/>
      </c>
      <c r="AI151" s="70"/>
      <c r="AJ151" s="25" t="e">
        <f t="shared" si="82"/>
        <v>#REF!</v>
      </c>
      <c r="AK151" s="25" t="e">
        <f t="shared" si="83"/>
        <v>#REF!</v>
      </c>
      <c r="AL151" s="25" t="e">
        <f t="shared" si="84"/>
        <v>#REF!</v>
      </c>
      <c r="AM151" s="25" t="e">
        <f t="shared" si="85"/>
        <v>#REF!</v>
      </c>
      <c r="AN151" s="25" t="e">
        <f t="shared" si="86"/>
        <v>#REF!</v>
      </c>
      <c r="AO151" s="25" t="e">
        <f t="shared" si="87"/>
        <v>#REF!</v>
      </c>
      <c r="AP151" s="25" t="e">
        <f t="shared" si="88"/>
        <v>#REF!</v>
      </c>
      <c r="AQ151" s="25" t="e">
        <f t="shared" si="89"/>
        <v>#REF!</v>
      </c>
      <c r="AR151" s="25" t="e">
        <f t="shared" si="90"/>
        <v>#REF!</v>
      </c>
      <c r="AS151" s="25" t="e">
        <f t="shared" si="91"/>
        <v>#REF!</v>
      </c>
      <c r="AT151" s="25" t="e">
        <f t="shared" si="92"/>
        <v>#REF!</v>
      </c>
      <c r="AU151" s="25" t="e">
        <f t="shared" si="93"/>
        <v>#REF!</v>
      </c>
      <c r="AV151" s="25" t="e">
        <f t="shared" si="94"/>
        <v>#REF!</v>
      </c>
      <c r="AW151" s="106" t="e">
        <f t="shared" si="103"/>
        <v>#REF!</v>
      </c>
      <c r="AX151" s="107" t="e">
        <f t="shared" ca="1" si="104"/>
        <v>#REF!</v>
      </c>
      <c r="AY151" s="107" t="e">
        <f t="shared" ca="1" si="105"/>
        <v>#REF!</v>
      </c>
      <c r="AZ151" s="108" t="e">
        <f t="shared" ca="1" si="106"/>
        <v>#REF!</v>
      </c>
      <c r="BA151" s="25">
        <f t="shared" ca="1" si="98"/>
        <v>0</v>
      </c>
      <c r="BB151" s="25" t="e">
        <f t="shared" si="95"/>
        <v>#REF!</v>
      </c>
      <c r="BC151" s="25" t="e">
        <f t="shared" ca="1" si="107"/>
        <v>#REF!</v>
      </c>
      <c r="BD151" s="83" t="e">
        <f>PS!#REF!</f>
        <v>#REF!</v>
      </c>
      <c r="BE151" s="78" t="str">
        <f t="shared" ca="1" si="108"/>
        <v>Lần 0</v>
      </c>
      <c r="BF151" s="109" t="e">
        <f t="shared" ca="1" si="109"/>
        <v>#REF!</v>
      </c>
      <c r="BG151" s="109" t="e">
        <f t="shared" ca="1" si="110"/>
        <v>#REF!</v>
      </c>
      <c r="BH151" s="109" t="e">
        <f t="shared" ca="1" si="111"/>
        <v>#REF!</v>
      </c>
      <c r="BI151" s="109" t="e">
        <f t="shared" ca="1" si="112"/>
        <v>#REF!</v>
      </c>
      <c r="BJ151" s="109" t="e">
        <f t="shared" ca="1" si="113"/>
        <v>#REF!</v>
      </c>
      <c r="BK151" s="109" t="e">
        <f t="shared" ca="1" si="114"/>
        <v>#REF!</v>
      </c>
      <c r="BL151" s="109" t="e">
        <f t="shared" ca="1" si="115"/>
        <v>#REF!</v>
      </c>
      <c r="BM151" s="109" t="e">
        <f t="shared" ca="1" si="116"/>
        <v>#REF!</v>
      </c>
      <c r="BN151" s="109" t="e">
        <f t="shared" ca="1" si="117"/>
        <v>#REF!</v>
      </c>
      <c r="BO151" s="109" t="e">
        <f t="shared" ca="1" si="118"/>
        <v>#REF!</v>
      </c>
      <c r="BP151" s="109" t="e">
        <f t="shared" ca="1" si="119"/>
        <v>#REF!</v>
      </c>
      <c r="BQ151" s="109" t="e">
        <f t="shared" ca="1" si="120"/>
        <v>#REF!</v>
      </c>
      <c r="BR151" s="109" t="e">
        <f t="shared" ca="1" si="121"/>
        <v>#REF!</v>
      </c>
    </row>
    <row r="152" spans="1:70" ht="12.75" x14ac:dyDescent="0.2">
      <c r="A152" s="82" t="e">
        <f>PS!#REF!</f>
        <v>#REF!</v>
      </c>
      <c r="B152" s="83" t="e">
        <f>PS!#REF!</f>
        <v>#REF!</v>
      </c>
      <c r="C152" s="83" t="e">
        <f>PS!#REF!</f>
        <v>#REF!</v>
      </c>
      <c r="D152" s="83" t="e">
        <f>VLOOKUP(B152,CTV!$A$3:$D$1048576,4,0)</f>
        <v>#REF!</v>
      </c>
      <c r="E152" s="83" t="e">
        <f>VLOOKUP(B152,CTV!$A$3:$G$1048576,7,0)</f>
        <v>#REF!</v>
      </c>
      <c r="F152" s="83" t="e">
        <f>IF(ISNA(VLOOKUP(D152,CTV!$A$3:$H$1048576,8,0)),"",VLOOKUP(D152,CTV!$A$3:$H$1048576,8,0))</f>
        <v>#REF!</v>
      </c>
      <c r="G152" s="83" t="e">
        <f>VLOOKUP(B152,CTV!$A$3:$I$1048576,9,0)</f>
        <v>#REF!</v>
      </c>
      <c r="H152" s="83" t="e">
        <f>VLOOKUP(B152,CTV!$A$3:$J$1048576,10,0)</f>
        <v>#REF!</v>
      </c>
      <c r="I152" s="102" t="e">
        <f>PS!#REF!</f>
        <v>#REF!</v>
      </c>
      <c r="J152" s="83" t="e">
        <f>PS!#REF!</f>
        <v>#REF!</v>
      </c>
      <c r="K152" s="103" t="e">
        <f>PS!#REF!</f>
        <v>#REF!</v>
      </c>
      <c r="L152" s="83" t="e">
        <f t="shared" si="99"/>
        <v>#REF!</v>
      </c>
      <c r="M152" s="120" t="e">
        <f>PS!#REF!</f>
        <v>#REF!</v>
      </c>
      <c r="N152" s="83" t="e">
        <f>PS!#REF!</f>
        <v>#REF!</v>
      </c>
      <c r="O152" s="104" t="e">
        <f>PS!#REF!</f>
        <v>#REF!</v>
      </c>
      <c r="P152" s="104" t="e">
        <f t="shared" si="100"/>
        <v>#REF!</v>
      </c>
      <c r="Q152" s="104">
        <v>0</v>
      </c>
      <c r="R152" s="170" t="e">
        <f t="shared" si="101"/>
        <v>#REF!</v>
      </c>
      <c r="S152" s="130" t="e">
        <f>VLOOKUP(B152,CTV!$A$3:$K$1048576,11,0)</f>
        <v>#REF!</v>
      </c>
      <c r="T152" s="105" t="e">
        <f>IF(VLOOKUP(B152,CTV!$A$3:$E$1048576,5,0)-R152+S152&lt;0,0,VLOOKUP(B152,CTV!$A$3:$E$1048576,5,0)-R152+S152)</f>
        <v>#REF!</v>
      </c>
      <c r="U152" s="105" t="e">
        <f>IF(VLOOKUP(B152,CTV!$A$3:$F$1048576,6,0)-R152+S152&lt;0,0,VLOOKUP(B152,CTV!$A$3:$F$1048576,6,0)-R152+S152)</f>
        <v>#REF!</v>
      </c>
      <c r="V152" s="70" t="e">
        <f t="shared" si="102"/>
        <v>#REF!</v>
      </c>
      <c r="W152" s="70" t="str">
        <f>IFERROR(IF(AND($H152=1,WORKDAY.INTL($I152,NETWORKDAYS.INTL($I152,EDATE(V152,$E153)-1,1,[1]holiday!$A$2:$A$101),1,[1]holiday!$A$2:$A$101)=$K152),"",IF(AND(IFERROR(IF(IF($K152&lt;EDATE(V152,$E152),$K152,EDATE(V152,$E152))=V152,"",IF($K152&lt;EDATE(V152,$E152),$K152,EDATE(V152,$E152))),"")=$K152,$H152=1),"",IFERROR(IF(IF($K152&lt;EDATE(V152,$E152),$K152,EDATE(V152,$E152))=V152,"",IF($K152&lt;EDATE(V152,$E152),$K152,EDATE(V152,$E152))),""))),"")</f>
        <v/>
      </c>
      <c r="X152" s="70" t="str">
        <f>IFERROR(IF(AND($H152=1,WORKDAY.INTL($I152,NETWORKDAYS.INTL($I152,EDATE(W152,$E153)-1,1,[1]holiday!$A$2:$A$101),1,[1]holiday!$A$2:$A$101)=$K152),"",IF(AND(IFERROR(IF(IF($K152&lt;EDATE(W152,$E152),$K152,EDATE(W152,$E152))=W152,"",IF($K152&lt;EDATE(W152,$E152),$K152,EDATE(W152,$E152))),"")=$K152,$H152=1),"",IFERROR(IF(IF($K152&lt;EDATE(W152,$E152),$K152,EDATE(W152,$E152))=W152,"",IF($K152&lt;EDATE(W152,$E152),$K152,EDATE(W152,$E152))),""))),"")</f>
        <v/>
      </c>
      <c r="Y152" s="70" t="str">
        <f>IFERROR(IF(AND($H152=1,WORKDAY.INTL($I152,NETWORKDAYS.INTL($I152,EDATE(X152,$E153)-1,1,[1]holiday!$A$2:$A$101),1,[1]holiday!$A$2:$A$101)=$K152),"",IF(AND(IFERROR(IF(IF($K152&lt;EDATE(X152,$E152),$K152,EDATE(X152,$E152))=X152,"",IF($K152&lt;EDATE(X152,$E152),$K152,EDATE(X152,$E152))),"")=$K152,$H152=1),"",IFERROR(IF(IF($K152&lt;EDATE(X152,$E152),$K152,EDATE(X152,$E152))=X152,"",IF($K152&lt;EDATE(X152,$E152),$K152,EDATE(X152,$E152))),""))),"")</f>
        <v/>
      </c>
      <c r="Z152" s="70" t="str">
        <f>IFERROR(IF(AND($H152=1,WORKDAY.INTL($I152,NETWORKDAYS.INTL($I152,EDATE(Y152,$E153)-1,1,[1]holiday!$A$2:$A$101),1,[1]holiday!$A$2:$A$101)=$K152),"",IF(AND(IFERROR(IF(IF($K152&lt;EDATE(Y152,$E152),$K152,EDATE(Y152,$E152))=Y152,"",IF($K152&lt;EDATE(Y152,$E152),$K152,EDATE(Y152,$E152))),"")=$K152,$H152=1),"",IFERROR(IF(IF($K152&lt;EDATE(Y152,$E152),$K152,EDATE(Y152,$E152))=Y152,"",IF($K152&lt;EDATE(Y152,$E152),$K152,EDATE(Y152,$E152))),""))),"")</f>
        <v/>
      </c>
      <c r="AA152" s="70" t="str">
        <f>IFERROR(IF(AND($H152=1,WORKDAY.INTL($I152,NETWORKDAYS.INTL($I152,EDATE(Z152,$E153)-1,1,[1]holiday!$A$2:$A$101),1,[1]holiday!$A$2:$A$101)=$K152),"",IF(AND(IFERROR(IF(IF($K152&lt;EDATE(Z152,$E152),$K152,EDATE(Z152,$E152))=Z152,"",IF($K152&lt;EDATE(Z152,$E152),$K152,EDATE(Z152,$E152))),"")=$K152,$H152=1),"",IFERROR(IF(IF($K152&lt;EDATE(Z152,$E152),$K152,EDATE(Z152,$E152))=Z152,"",IF($K152&lt;EDATE(Z152,$E152),$K152,EDATE(Z152,$E152))),""))),"")</f>
        <v/>
      </c>
      <c r="AB152" s="70" t="str">
        <f>IFERROR(IF(AND($H152=1,WORKDAY.INTL($I152,NETWORKDAYS.INTL($I152,EDATE(AA152,$E153)-1,1,[1]holiday!$A$2:$A$101),1,[1]holiday!$A$2:$A$101)=$K152),"",IF(AND(IFERROR(IF(IF($K152&lt;EDATE(AA152,$E152),$K152,EDATE(AA152,$E152))=AA152,"",IF($K152&lt;EDATE(AA152,$E152),$K152,EDATE(AA152,$E152))),"")=$K152,$H152=1),"",IFERROR(IF(IF($K152&lt;EDATE(AA152,$E152),$K152,EDATE(AA152,$E152))=AA152,"",IF($K152&lt;EDATE(AA152,$E152),$K152,EDATE(AA152,$E152))),""))),"")</f>
        <v/>
      </c>
      <c r="AC152" s="70" t="str">
        <f>IFERROR(IF(AND($H152=1,WORKDAY.INTL($I152,NETWORKDAYS.INTL($I152,EDATE(AB152,$E153)-1,1,[1]holiday!$A$2:$A$101),1,[1]holiday!$A$2:$A$101)=$K152),"",IF(AND(IFERROR(IF(IF($K152&lt;EDATE(AB152,$E152),$K152,EDATE(AB152,$E152))=AB152,"",IF($K152&lt;EDATE(AB152,$E152),$K152,EDATE(AB152,$E152))),"")=$K152,$H152=1),"",IFERROR(IF(IF($K152&lt;EDATE(AB152,$E152),$K152,EDATE(AB152,$E152))=AB152,"",IF($K152&lt;EDATE(AB152,$E152),$K152,EDATE(AB152,$E152))),""))),"")</f>
        <v/>
      </c>
      <c r="AD152" s="70" t="str">
        <f>IFERROR(IF(AND($H152=1,WORKDAY.INTL($I152,NETWORKDAYS.INTL($I152,EDATE(AC152,$E153)-1,1,[1]holiday!$A$2:$A$101),1,[1]holiday!$A$2:$A$101)=$K152),"",IF(AND(IFERROR(IF(IF($K152&lt;EDATE(AC152,$E152),$K152,EDATE(AC152,$E152))=AC152,"",IF($K152&lt;EDATE(AC152,$E152),$K152,EDATE(AC152,$E152))),"")=$K152,$H152=1),"",IFERROR(IF(IF($K152&lt;EDATE(AC152,$E152),$K152,EDATE(AC152,$E152))=AC152,"",IF($K152&lt;EDATE(AC152,$E152),$K152,EDATE(AC152,$E152))),""))),"")</f>
        <v/>
      </c>
      <c r="AE152" s="70" t="str">
        <f>IFERROR(IF(AND($H152=1,WORKDAY.INTL($I152,NETWORKDAYS.INTL($I152,EDATE(AD152,$E153)-1,1,[1]holiday!$A$2:$A$101),1,[1]holiday!$A$2:$A$101)=$K152),"",IF(AND(IFERROR(IF(IF($K152&lt;EDATE(AD152,$E152),$K152,EDATE(AD152,$E152))=AD152,"",IF($K152&lt;EDATE(AD152,$E152),$K152,EDATE(AD152,$E152))),"")=$K152,$H152=1),"",IFERROR(IF(IF($K152&lt;EDATE(AD152,$E152),$K152,EDATE(AD152,$E152))=AD152,"",IF($K152&lt;EDATE(AD152,$E152),$K152,EDATE(AD152,$E152))),""))),"")</f>
        <v/>
      </c>
      <c r="AF152" s="70" t="str">
        <f>IFERROR(IF(AND($H152=1,WORKDAY.INTL($I152,NETWORKDAYS.INTL($I152,EDATE(AE152,$E153)-1,1,[1]holiday!$A$2:$A$101),1,[1]holiday!$A$2:$A$101)=$K152),"",IF(AND(IFERROR(IF(IF($K152&lt;EDATE(AE152,$E152),$K152,EDATE(AE152,$E152))=AE152,"",IF($K152&lt;EDATE(AE152,$E152),$K152,EDATE(AE152,$E152))),"")=$K152,$H152=1),"",IFERROR(IF(IF($K152&lt;EDATE(AE152,$E152),$K152,EDATE(AE152,$E152))=AE152,"",IF($K152&lt;EDATE(AE152,$E152),$K152,EDATE(AE152,$E152))),""))),"")</f>
        <v/>
      </c>
      <c r="AG152" s="70" t="str">
        <f>IFERROR(IF(AND($H152=1,WORKDAY.INTL($I152,NETWORKDAYS.INTL($I152,EDATE(AF152,$E153)-1,1,[1]holiday!$A$2:$A$101),1,[1]holiday!$A$2:$A$101)=$K152),"",IF(AND(IFERROR(IF(IF($K152&lt;EDATE(AF152,$E152),$K152,EDATE(AF152,$E152))=AF152,"",IF($K152&lt;EDATE(AF152,$E152),$K152,EDATE(AF152,$E152))),"")=$K152,$H152=1),"",IFERROR(IF(IF($K152&lt;EDATE(AF152,$E152),$K152,EDATE(AF152,$E152))=AF152,"",IF($K152&lt;EDATE(AF152,$E152),$K152,EDATE(AF152,$E152))),""))),"")</f>
        <v/>
      </c>
      <c r="AH152" s="70" t="str">
        <f>IFERROR(IF(AND($H152=1,WORKDAY.INTL($I152,NETWORKDAYS.INTL($I152,EDATE(AG152,$E153)-1,1,[1]holiday!$A$2:$A$101),1,[1]holiday!$A$2:$A$101)=$K152),"",IF(AND(IFERROR(IF(IF($K152&lt;EDATE(AG152,$E152),$K152,EDATE(AG152,$E152))=AG152,"",IF($K152&lt;EDATE(AG152,$E152),$K152,EDATE(AG152,$E152))),"")=$K152,$H152=1),"",IFERROR(IF(IF($K152&lt;EDATE(AG152,$E152),$K152,EDATE(AG152,$E152))=AG152,"",IF($K152&lt;EDATE(AG152,$E152),$K152,EDATE(AG152,$E152))),""))),"")</f>
        <v/>
      </c>
      <c r="AI152" s="70"/>
      <c r="AJ152" s="25" t="e">
        <f t="shared" si="82"/>
        <v>#REF!</v>
      </c>
      <c r="AK152" s="25" t="e">
        <f t="shared" si="83"/>
        <v>#REF!</v>
      </c>
      <c r="AL152" s="25" t="e">
        <f t="shared" si="84"/>
        <v>#REF!</v>
      </c>
      <c r="AM152" s="25" t="e">
        <f t="shared" si="85"/>
        <v>#REF!</v>
      </c>
      <c r="AN152" s="25" t="e">
        <f t="shared" si="86"/>
        <v>#REF!</v>
      </c>
      <c r="AO152" s="25" t="e">
        <f t="shared" si="87"/>
        <v>#REF!</v>
      </c>
      <c r="AP152" s="25" t="e">
        <f t="shared" si="88"/>
        <v>#REF!</v>
      </c>
      <c r="AQ152" s="25" t="e">
        <f t="shared" si="89"/>
        <v>#REF!</v>
      </c>
      <c r="AR152" s="25" t="e">
        <f t="shared" si="90"/>
        <v>#REF!</v>
      </c>
      <c r="AS152" s="25" t="e">
        <f t="shared" si="91"/>
        <v>#REF!</v>
      </c>
      <c r="AT152" s="25" t="e">
        <f t="shared" si="92"/>
        <v>#REF!</v>
      </c>
      <c r="AU152" s="25" t="e">
        <f t="shared" si="93"/>
        <v>#REF!</v>
      </c>
      <c r="AV152" s="25" t="e">
        <f t="shared" si="94"/>
        <v>#REF!</v>
      </c>
      <c r="AW152" s="106" t="e">
        <f t="shared" si="103"/>
        <v>#REF!</v>
      </c>
      <c r="AX152" s="107" t="e">
        <f t="shared" ca="1" si="104"/>
        <v>#REF!</v>
      </c>
      <c r="AY152" s="107" t="e">
        <f t="shared" ca="1" si="105"/>
        <v>#REF!</v>
      </c>
      <c r="AZ152" s="108" t="e">
        <f t="shared" ca="1" si="106"/>
        <v>#REF!</v>
      </c>
      <c r="BA152" s="25">
        <f t="shared" ca="1" si="98"/>
        <v>0</v>
      </c>
      <c r="BB152" s="25" t="e">
        <f t="shared" si="95"/>
        <v>#REF!</v>
      </c>
      <c r="BC152" s="25" t="e">
        <f t="shared" ca="1" si="107"/>
        <v>#REF!</v>
      </c>
      <c r="BD152" s="83" t="e">
        <f>PS!#REF!</f>
        <v>#REF!</v>
      </c>
      <c r="BE152" s="78" t="str">
        <f t="shared" ca="1" si="108"/>
        <v>Lần 0</v>
      </c>
      <c r="BF152" s="109" t="e">
        <f t="shared" ca="1" si="109"/>
        <v>#REF!</v>
      </c>
      <c r="BG152" s="109" t="e">
        <f t="shared" ca="1" si="110"/>
        <v>#REF!</v>
      </c>
      <c r="BH152" s="109" t="e">
        <f t="shared" ca="1" si="111"/>
        <v>#REF!</v>
      </c>
      <c r="BI152" s="109" t="e">
        <f t="shared" ca="1" si="112"/>
        <v>#REF!</v>
      </c>
      <c r="BJ152" s="109" t="e">
        <f t="shared" ca="1" si="113"/>
        <v>#REF!</v>
      </c>
      <c r="BK152" s="109" t="e">
        <f t="shared" ca="1" si="114"/>
        <v>#REF!</v>
      </c>
      <c r="BL152" s="109" t="e">
        <f t="shared" ca="1" si="115"/>
        <v>#REF!</v>
      </c>
      <c r="BM152" s="109" t="e">
        <f t="shared" ca="1" si="116"/>
        <v>#REF!</v>
      </c>
      <c r="BN152" s="109" t="e">
        <f t="shared" ca="1" si="117"/>
        <v>#REF!</v>
      </c>
      <c r="BO152" s="109" t="e">
        <f t="shared" ca="1" si="118"/>
        <v>#REF!</v>
      </c>
      <c r="BP152" s="109" t="e">
        <f t="shared" ca="1" si="119"/>
        <v>#REF!</v>
      </c>
      <c r="BQ152" s="109" t="e">
        <f t="shared" ca="1" si="120"/>
        <v>#REF!</v>
      </c>
      <c r="BR152" s="109" t="e">
        <f t="shared" ca="1" si="121"/>
        <v>#REF!</v>
      </c>
    </row>
    <row r="153" spans="1:70" ht="12.75" x14ac:dyDescent="0.2">
      <c r="A153" s="82" t="e">
        <f>PS!#REF!</f>
        <v>#REF!</v>
      </c>
      <c r="B153" s="83" t="e">
        <f>PS!#REF!</f>
        <v>#REF!</v>
      </c>
      <c r="C153" s="83" t="e">
        <f>PS!#REF!</f>
        <v>#REF!</v>
      </c>
      <c r="D153" s="83" t="e">
        <f>VLOOKUP(B153,CTV!$A$3:$D$1048576,4,0)</f>
        <v>#REF!</v>
      </c>
      <c r="E153" s="83" t="e">
        <f>VLOOKUP(B153,CTV!$A$3:$G$1048576,7,0)</f>
        <v>#REF!</v>
      </c>
      <c r="F153" s="83" t="e">
        <f>IF(ISNA(VLOOKUP(D153,CTV!$A$3:$H$1048576,8,0)),"",VLOOKUP(D153,CTV!$A$3:$H$1048576,8,0))</f>
        <v>#REF!</v>
      </c>
      <c r="G153" s="83" t="e">
        <f>VLOOKUP(B153,CTV!$A$3:$I$1048576,9,0)</f>
        <v>#REF!</v>
      </c>
      <c r="H153" s="83" t="e">
        <f>VLOOKUP(B153,CTV!$A$3:$J$1048576,10,0)</f>
        <v>#REF!</v>
      </c>
      <c r="I153" s="102" t="e">
        <f>PS!#REF!</f>
        <v>#REF!</v>
      </c>
      <c r="J153" s="83" t="e">
        <f>PS!#REF!</f>
        <v>#REF!</v>
      </c>
      <c r="K153" s="103" t="e">
        <f>PS!#REF!</f>
        <v>#REF!</v>
      </c>
      <c r="L153" s="83" t="e">
        <f t="shared" si="99"/>
        <v>#REF!</v>
      </c>
      <c r="M153" s="120" t="e">
        <f>PS!#REF!</f>
        <v>#REF!</v>
      </c>
      <c r="N153" s="83" t="e">
        <f>PS!#REF!</f>
        <v>#REF!</v>
      </c>
      <c r="O153" s="104" t="e">
        <f>PS!#REF!</f>
        <v>#REF!</v>
      </c>
      <c r="P153" s="104" t="e">
        <f t="shared" si="100"/>
        <v>#REF!</v>
      </c>
      <c r="Q153" s="104">
        <v>0</v>
      </c>
      <c r="R153" s="170" t="e">
        <f t="shared" si="101"/>
        <v>#REF!</v>
      </c>
      <c r="S153" s="130" t="e">
        <f>VLOOKUP(B153,CTV!$A$3:$K$1048576,11,0)</f>
        <v>#REF!</v>
      </c>
      <c r="T153" s="105" t="e">
        <f>IF(VLOOKUP(B153,CTV!$A$3:$E$1048576,5,0)-R153+S153&lt;0,0,VLOOKUP(B153,CTV!$A$3:$E$1048576,5,0)-R153+S153)</f>
        <v>#REF!</v>
      </c>
      <c r="U153" s="105" t="e">
        <f>IF(VLOOKUP(B153,CTV!$A$3:$F$1048576,6,0)-R153+S153&lt;0,0,VLOOKUP(B153,CTV!$A$3:$F$1048576,6,0)-R153+S153)</f>
        <v>#REF!</v>
      </c>
      <c r="V153" s="70" t="e">
        <f t="shared" si="102"/>
        <v>#REF!</v>
      </c>
      <c r="W153" s="70" t="str">
        <f>IFERROR(IF(AND($H153=1,WORKDAY.INTL($I153,NETWORKDAYS.INTL($I153,EDATE(V153,$E154)-1,1,[1]holiday!$A$2:$A$101),1,[1]holiday!$A$2:$A$101)=$K153),"",IF(AND(IFERROR(IF(IF($K153&lt;EDATE(V153,$E153),$K153,EDATE(V153,$E153))=V153,"",IF($K153&lt;EDATE(V153,$E153),$K153,EDATE(V153,$E153))),"")=$K153,$H153=1),"",IFERROR(IF(IF($K153&lt;EDATE(V153,$E153),$K153,EDATE(V153,$E153))=V153,"",IF($K153&lt;EDATE(V153,$E153),$K153,EDATE(V153,$E153))),""))),"")</f>
        <v/>
      </c>
      <c r="X153" s="70" t="str">
        <f>IFERROR(IF(AND($H153=1,WORKDAY.INTL($I153,NETWORKDAYS.INTL($I153,EDATE(W153,$E154)-1,1,[1]holiday!$A$2:$A$101),1,[1]holiday!$A$2:$A$101)=$K153),"",IF(AND(IFERROR(IF(IF($K153&lt;EDATE(W153,$E153),$K153,EDATE(W153,$E153))=W153,"",IF($K153&lt;EDATE(W153,$E153),$K153,EDATE(W153,$E153))),"")=$K153,$H153=1),"",IFERROR(IF(IF($K153&lt;EDATE(W153,$E153),$K153,EDATE(W153,$E153))=W153,"",IF($K153&lt;EDATE(W153,$E153),$K153,EDATE(W153,$E153))),""))),"")</f>
        <v/>
      </c>
      <c r="Y153" s="70" t="str">
        <f>IFERROR(IF(AND($H153=1,WORKDAY.INTL($I153,NETWORKDAYS.INTL($I153,EDATE(X153,$E154)-1,1,[1]holiday!$A$2:$A$101),1,[1]holiday!$A$2:$A$101)=$K153),"",IF(AND(IFERROR(IF(IF($K153&lt;EDATE(X153,$E153),$K153,EDATE(X153,$E153))=X153,"",IF($K153&lt;EDATE(X153,$E153),$K153,EDATE(X153,$E153))),"")=$K153,$H153=1),"",IFERROR(IF(IF($K153&lt;EDATE(X153,$E153),$K153,EDATE(X153,$E153))=X153,"",IF($K153&lt;EDATE(X153,$E153),$K153,EDATE(X153,$E153))),""))),"")</f>
        <v/>
      </c>
      <c r="Z153" s="70" t="str">
        <f>IFERROR(IF(AND($H153=1,WORKDAY.INTL($I153,NETWORKDAYS.INTL($I153,EDATE(Y153,$E154)-1,1,[1]holiday!$A$2:$A$101),1,[1]holiday!$A$2:$A$101)=$K153),"",IF(AND(IFERROR(IF(IF($K153&lt;EDATE(Y153,$E153),$K153,EDATE(Y153,$E153))=Y153,"",IF($K153&lt;EDATE(Y153,$E153),$K153,EDATE(Y153,$E153))),"")=$K153,$H153=1),"",IFERROR(IF(IF($K153&lt;EDATE(Y153,$E153),$K153,EDATE(Y153,$E153))=Y153,"",IF($K153&lt;EDATE(Y153,$E153),$K153,EDATE(Y153,$E153))),""))),"")</f>
        <v/>
      </c>
      <c r="AA153" s="70" t="str">
        <f>IFERROR(IF(AND($H153=1,WORKDAY.INTL($I153,NETWORKDAYS.INTL($I153,EDATE(Z153,$E154)-1,1,[1]holiday!$A$2:$A$101),1,[1]holiday!$A$2:$A$101)=$K153),"",IF(AND(IFERROR(IF(IF($K153&lt;EDATE(Z153,$E153),$K153,EDATE(Z153,$E153))=Z153,"",IF($K153&lt;EDATE(Z153,$E153),$K153,EDATE(Z153,$E153))),"")=$K153,$H153=1),"",IFERROR(IF(IF($K153&lt;EDATE(Z153,$E153),$K153,EDATE(Z153,$E153))=Z153,"",IF($K153&lt;EDATE(Z153,$E153),$K153,EDATE(Z153,$E153))),""))),"")</f>
        <v/>
      </c>
      <c r="AB153" s="70" t="str">
        <f>IFERROR(IF(AND($H153=1,WORKDAY.INTL($I153,NETWORKDAYS.INTL($I153,EDATE(AA153,$E154)-1,1,[1]holiday!$A$2:$A$101),1,[1]holiday!$A$2:$A$101)=$K153),"",IF(AND(IFERROR(IF(IF($K153&lt;EDATE(AA153,$E153),$K153,EDATE(AA153,$E153))=AA153,"",IF($K153&lt;EDATE(AA153,$E153),$K153,EDATE(AA153,$E153))),"")=$K153,$H153=1),"",IFERROR(IF(IF($K153&lt;EDATE(AA153,$E153),$K153,EDATE(AA153,$E153))=AA153,"",IF($K153&lt;EDATE(AA153,$E153),$K153,EDATE(AA153,$E153))),""))),"")</f>
        <v/>
      </c>
      <c r="AC153" s="70" t="str">
        <f>IFERROR(IF(AND($H153=1,WORKDAY.INTL($I153,NETWORKDAYS.INTL($I153,EDATE(AB153,$E154)-1,1,[1]holiday!$A$2:$A$101),1,[1]holiday!$A$2:$A$101)=$K153),"",IF(AND(IFERROR(IF(IF($K153&lt;EDATE(AB153,$E153),$K153,EDATE(AB153,$E153))=AB153,"",IF($K153&lt;EDATE(AB153,$E153),$K153,EDATE(AB153,$E153))),"")=$K153,$H153=1),"",IFERROR(IF(IF($K153&lt;EDATE(AB153,$E153),$K153,EDATE(AB153,$E153))=AB153,"",IF($K153&lt;EDATE(AB153,$E153),$K153,EDATE(AB153,$E153))),""))),"")</f>
        <v/>
      </c>
      <c r="AD153" s="70" t="str">
        <f>IFERROR(IF(AND($H153=1,WORKDAY.INTL($I153,NETWORKDAYS.INTL($I153,EDATE(AC153,$E154)-1,1,[1]holiday!$A$2:$A$101),1,[1]holiday!$A$2:$A$101)=$K153),"",IF(AND(IFERROR(IF(IF($K153&lt;EDATE(AC153,$E153),$K153,EDATE(AC153,$E153))=AC153,"",IF($K153&lt;EDATE(AC153,$E153),$K153,EDATE(AC153,$E153))),"")=$K153,$H153=1),"",IFERROR(IF(IF($K153&lt;EDATE(AC153,$E153),$K153,EDATE(AC153,$E153))=AC153,"",IF($K153&lt;EDATE(AC153,$E153),$K153,EDATE(AC153,$E153))),""))),"")</f>
        <v/>
      </c>
      <c r="AE153" s="70" t="str">
        <f>IFERROR(IF(AND($H153=1,WORKDAY.INTL($I153,NETWORKDAYS.INTL($I153,EDATE(AD153,$E154)-1,1,[1]holiday!$A$2:$A$101),1,[1]holiday!$A$2:$A$101)=$K153),"",IF(AND(IFERROR(IF(IF($K153&lt;EDATE(AD153,$E153),$K153,EDATE(AD153,$E153))=AD153,"",IF($K153&lt;EDATE(AD153,$E153),$K153,EDATE(AD153,$E153))),"")=$K153,$H153=1),"",IFERROR(IF(IF($K153&lt;EDATE(AD153,$E153),$K153,EDATE(AD153,$E153))=AD153,"",IF($K153&lt;EDATE(AD153,$E153),$K153,EDATE(AD153,$E153))),""))),"")</f>
        <v/>
      </c>
      <c r="AF153" s="70" t="str">
        <f>IFERROR(IF(AND($H153=1,WORKDAY.INTL($I153,NETWORKDAYS.INTL($I153,EDATE(AE153,$E154)-1,1,[1]holiday!$A$2:$A$101),1,[1]holiday!$A$2:$A$101)=$K153),"",IF(AND(IFERROR(IF(IF($K153&lt;EDATE(AE153,$E153),$K153,EDATE(AE153,$E153))=AE153,"",IF($K153&lt;EDATE(AE153,$E153),$K153,EDATE(AE153,$E153))),"")=$K153,$H153=1),"",IFERROR(IF(IF($K153&lt;EDATE(AE153,$E153),$K153,EDATE(AE153,$E153))=AE153,"",IF($K153&lt;EDATE(AE153,$E153),$K153,EDATE(AE153,$E153))),""))),"")</f>
        <v/>
      </c>
      <c r="AG153" s="70" t="str">
        <f>IFERROR(IF(AND($H153=1,WORKDAY.INTL($I153,NETWORKDAYS.INTL($I153,EDATE(AF153,$E154)-1,1,[1]holiday!$A$2:$A$101),1,[1]holiday!$A$2:$A$101)=$K153),"",IF(AND(IFERROR(IF(IF($K153&lt;EDATE(AF153,$E153),$K153,EDATE(AF153,$E153))=AF153,"",IF($K153&lt;EDATE(AF153,$E153),$K153,EDATE(AF153,$E153))),"")=$K153,$H153=1),"",IFERROR(IF(IF($K153&lt;EDATE(AF153,$E153),$K153,EDATE(AF153,$E153))=AF153,"",IF($K153&lt;EDATE(AF153,$E153),$K153,EDATE(AF153,$E153))),""))),"")</f>
        <v/>
      </c>
      <c r="AH153" s="70" t="str">
        <f>IFERROR(IF(AND($H153=1,WORKDAY.INTL($I153,NETWORKDAYS.INTL($I153,EDATE(AG153,$E154)-1,1,[1]holiday!$A$2:$A$101),1,[1]holiday!$A$2:$A$101)=$K153),"",IF(AND(IFERROR(IF(IF($K153&lt;EDATE(AG153,$E153),$K153,EDATE(AG153,$E153))=AG153,"",IF($K153&lt;EDATE(AG153,$E153),$K153,EDATE(AG153,$E153))),"")=$K153,$H153=1),"",IFERROR(IF(IF($K153&lt;EDATE(AG153,$E153),$K153,EDATE(AG153,$E153))=AG153,"",IF($K153&lt;EDATE(AG153,$E153),$K153,EDATE(AG153,$E153))),""))),"")</f>
        <v/>
      </c>
      <c r="AI153" s="70"/>
      <c r="AJ153" s="25" t="e">
        <f t="shared" si="82"/>
        <v>#REF!</v>
      </c>
      <c r="AK153" s="25" t="e">
        <f t="shared" si="83"/>
        <v>#REF!</v>
      </c>
      <c r="AL153" s="25" t="e">
        <f t="shared" si="84"/>
        <v>#REF!</v>
      </c>
      <c r="AM153" s="25" t="e">
        <f t="shared" si="85"/>
        <v>#REF!</v>
      </c>
      <c r="AN153" s="25" t="e">
        <f t="shared" si="86"/>
        <v>#REF!</v>
      </c>
      <c r="AO153" s="25" t="e">
        <f t="shared" si="87"/>
        <v>#REF!</v>
      </c>
      <c r="AP153" s="25" t="e">
        <f t="shared" si="88"/>
        <v>#REF!</v>
      </c>
      <c r="AQ153" s="25" t="e">
        <f t="shared" si="89"/>
        <v>#REF!</v>
      </c>
      <c r="AR153" s="25" t="e">
        <f t="shared" si="90"/>
        <v>#REF!</v>
      </c>
      <c r="AS153" s="25" t="e">
        <f t="shared" si="91"/>
        <v>#REF!</v>
      </c>
      <c r="AT153" s="25" t="e">
        <f t="shared" si="92"/>
        <v>#REF!</v>
      </c>
      <c r="AU153" s="25" t="e">
        <f t="shared" si="93"/>
        <v>#REF!</v>
      </c>
      <c r="AV153" s="25" t="e">
        <f t="shared" si="94"/>
        <v>#REF!</v>
      </c>
      <c r="AW153" s="106" t="e">
        <f t="shared" si="103"/>
        <v>#REF!</v>
      </c>
      <c r="AX153" s="107" t="e">
        <f t="shared" ca="1" si="104"/>
        <v>#REF!</v>
      </c>
      <c r="AY153" s="107" t="e">
        <f t="shared" ca="1" si="105"/>
        <v>#REF!</v>
      </c>
      <c r="AZ153" s="108" t="e">
        <f t="shared" ca="1" si="106"/>
        <v>#REF!</v>
      </c>
      <c r="BA153" s="25">
        <f t="shared" ca="1" si="98"/>
        <v>0</v>
      </c>
      <c r="BB153" s="25" t="e">
        <f t="shared" si="95"/>
        <v>#REF!</v>
      </c>
      <c r="BC153" s="25" t="e">
        <f t="shared" ca="1" si="107"/>
        <v>#REF!</v>
      </c>
      <c r="BD153" s="83" t="e">
        <f>PS!#REF!</f>
        <v>#REF!</v>
      </c>
      <c r="BE153" s="78" t="str">
        <f t="shared" ca="1" si="108"/>
        <v>Lần 0</v>
      </c>
      <c r="BF153" s="109" t="e">
        <f t="shared" ca="1" si="109"/>
        <v>#REF!</v>
      </c>
      <c r="BG153" s="109" t="e">
        <f t="shared" ca="1" si="110"/>
        <v>#REF!</v>
      </c>
      <c r="BH153" s="109" t="e">
        <f t="shared" ca="1" si="111"/>
        <v>#REF!</v>
      </c>
      <c r="BI153" s="109" t="e">
        <f t="shared" ca="1" si="112"/>
        <v>#REF!</v>
      </c>
      <c r="BJ153" s="109" t="e">
        <f t="shared" ca="1" si="113"/>
        <v>#REF!</v>
      </c>
      <c r="BK153" s="109" t="e">
        <f t="shared" ca="1" si="114"/>
        <v>#REF!</v>
      </c>
      <c r="BL153" s="109" t="e">
        <f t="shared" ca="1" si="115"/>
        <v>#REF!</v>
      </c>
      <c r="BM153" s="109" t="e">
        <f t="shared" ca="1" si="116"/>
        <v>#REF!</v>
      </c>
      <c r="BN153" s="109" t="e">
        <f t="shared" ca="1" si="117"/>
        <v>#REF!</v>
      </c>
      <c r="BO153" s="109" t="e">
        <f t="shared" ca="1" si="118"/>
        <v>#REF!</v>
      </c>
      <c r="BP153" s="109" t="e">
        <f t="shared" ca="1" si="119"/>
        <v>#REF!</v>
      </c>
      <c r="BQ153" s="109" t="e">
        <f t="shared" ca="1" si="120"/>
        <v>#REF!</v>
      </c>
      <c r="BR153" s="109" t="e">
        <f t="shared" ca="1" si="121"/>
        <v>#REF!</v>
      </c>
    </row>
    <row r="154" spans="1:70" ht="12.75" x14ac:dyDescent="0.2">
      <c r="A154" s="82" t="e">
        <f>PS!#REF!</f>
        <v>#REF!</v>
      </c>
      <c r="B154" s="83" t="e">
        <f>PS!#REF!</f>
        <v>#REF!</v>
      </c>
      <c r="C154" s="83" t="e">
        <f>PS!#REF!</f>
        <v>#REF!</v>
      </c>
      <c r="D154" s="83" t="e">
        <f>VLOOKUP(B154,CTV!$A$3:$D$1048576,4,0)</f>
        <v>#REF!</v>
      </c>
      <c r="E154" s="83" t="e">
        <f>VLOOKUP(B154,CTV!$A$3:$G$1048576,7,0)</f>
        <v>#REF!</v>
      </c>
      <c r="F154" s="83" t="e">
        <f>IF(ISNA(VLOOKUP(D154,CTV!$A$3:$H$1048576,8,0)),"",VLOOKUP(D154,CTV!$A$3:$H$1048576,8,0))</f>
        <v>#REF!</v>
      </c>
      <c r="G154" s="83" t="e">
        <f>VLOOKUP(B154,CTV!$A$3:$I$1048576,9,0)</f>
        <v>#REF!</v>
      </c>
      <c r="H154" s="83" t="e">
        <f>VLOOKUP(B154,CTV!$A$3:$J$1048576,10,0)</f>
        <v>#REF!</v>
      </c>
      <c r="I154" s="102" t="e">
        <f>PS!#REF!</f>
        <v>#REF!</v>
      </c>
      <c r="J154" s="83" t="e">
        <f>PS!#REF!</f>
        <v>#REF!</v>
      </c>
      <c r="K154" s="103" t="e">
        <f>PS!#REF!</f>
        <v>#REF!</v>
      </c>
      <c r="L154" s="83" t="e">
        <f t="shared" si="99"/>
        <v>#REF!</v>
      </c>
      <c r="M154" s="120" t="e">
        <f>PS!#REF!</f>
        <v>#REF!</v>
      </c>
      <c r="N154" s="83" t="e">
        <f>PS!#REF!</f>
        <v>#REF!</v>
      </c>
      <c r="O154" s="104" t="e">
        <f>PS!#REF!</f>
        <v>#REF!</v>
      </c>
      <c r="P154" s="104" t="e">
        <f t="shared" si="100"/>
        <v>#REF!</v>
      </c>
      <c r="Q154" s="104">
        <v>0</v>
      </c>
      <c r="R154" s="170" t="e">
        <f t="shared" si="101"/>
        <v>#REF!</v>
      </c>
      <c r="S154" s="130" t="e">
        <f>VLOOKUP(B154,CTV!$A$3:$K$1048576,11,0)</f>
        <v>#REF!</v>
      </c>
      <c r="T154" s="105" t="e">
        <f>IF(VLOOKUP(B154,CTV!$A$3:$E$1048576,5,0)-R154+S154&lt;0,0,VLOOKUP(B154,CTV!$A$3:$E$1048576,5,0)-R154+S154)</f>
        <v>#REF!</v>
      </c>
      <c r="U154" s="105" t="e">
        <f>IF(VLOOKUP(B154,CTV!$A$3:$F$1048576,6,0)-R154+S154&lt;0,0,VLOOKUP(B154,CTV!$A$3:$F$1048576,6,0)-R154+S154)</f>
        <v>#REF!</v>
      </c>
      <c r="V154" s="70" t="e">
        <f t="shared" si="102"/>
        <v>#REF!</v>
      </c>
      <c r="W154" s="70" t="str">
        <f>IFERROR(IF(AND($H154=1,WORKDAY.INTL($I154,NETWORKDAYS.INTL($I154,EDATE(V154,$E155)-1,1,[1]holiday!$A$2:$A$101),1,[1]holiday!$A$2:$A$101)=$K154),"",IF(AND(IFERROR(IF(IF($K154&lt;EDATE(V154,$E154),$K154,EDATE(V154,$E154))=V154,"",IF($K154&lt;EDATE(V154,$E154),$K154,EDATE(V154,$E154))),"")=$K154,$H154=1),"",IFERROR(IF(IF($K154&lt;EDATE(V154,$E154),$K154,EDATE(V154,$E154))=V154,"",IF($K154&lt;EDATE(V154,$E154),$K154,EDATE(V154,$E154))),""))),"")</f>
        <v/>
      </c>
      <c r="X154" s="70" t="str">
        <f>IFERROR(IF(AND($H154=1,WORKDAY.INTL($I154,NETWORKDAYS.INTL($I154,EDATE(W154,$E155)-1,1,[1]holiday!$A$2:$A$101),1,[1]holiday!$A$2:$A$101)=$K154),"",IF(AND(IFERROR(IF(IF($K154&lt;EDATE(W154,$E154),$K154,EDATE(W154,$E154))=W154,"",IF($K154&lt;EDATE(W154,$E154),$K154,EDATE(W154,$E154))),"")=$K154,$H154=1),"",IFERROR(IF(IF($K154&lt;EDATE(W154,$E154),$K154,EDATE(W154,$E154))=W154,"",IF($K154&lt;EDATE(W154,$E154),$K154,EDATE(W154,$E154))),""))),"")</f>
        <v/>
      </c>
      <c r="Y154" s="70" t="str">
        <f>IFERROR(IF(AND($H154=1,WORKDAY.INTL($I154,NETWORKDAYS.INTL($I154,EDATE(X154,$E155)-1,1,[1]holiday!$A$2:$A$101),1,[1]holiday!$A$2:$A$101)=$K154),"",IF(AND(IFERROR(IF(IF($K154&lt;EDATE(X154,$E154),$K154,EDATE(X154,$E154))=X154,"",IF($K154&lt;EDATE(X154,$E154),$K154,EDATE(X154,$E154))),"")=$K154,$H154=1),"",IFERROR(IF(IF($K154&lt;EDATE(X154,$E154),$K154,EDATE(X154,$E154))=X154,"",IF($K154&lt;EDATE(X154,$E154),$K154,EDATE(X154,$E154))),""))),"")</f>
        <v/>
      </c>
      <c r="Z154" s="70" t="str">
        <f>IFERROR(IF(AND($H154=1,WORKDAY.INTL($I154,NETWORKDAYS.INTL($I154,EDATE(Y154,$E155)-1,1,[1]holiday!$A$2:$A$101),1,[1]holiday!$A$2:$A$101)=$K154),"",IF(AND(IFERROR(IF(IF($K154&lt;EDATE(Y154,$E154),$K154,EDATE(Y154,$E154))=Y154,"",IF($K154&lt;EDATE(Y154,$E154),$K154,EDATE(Y154,$E154))),"")=$K154,$H154=1),"",IFERROR(IF(IF($K154&lt;EDATE(Y154,$E154),$K154,EDATE(Y154,$E154))=Y154,"",IF($K154&lt;EDATE(Y154,$E154),$K154,EDATE(Y154,$E154))),""))),"")</f>
        <v/>
      </c>
      <c r="AA154" s="70" t="str">
        <f>IFERROR(IF(AND($H154=1,WORKDAY.INTL($I154,NETWORKDAYS.INTL($I154,EDATE(Z154,$E155)-1,1,[1]holiday!$A$2:$A$101),1,[1]holiday!$A$2:$A$101)=$K154),"",IF(AND(IFERROR(IF(IF($K154&lt;EDATE(Z154,$E154),$K154,EDATE(Z154,$E154))=Z154,"",IF($K154&lt;EDATE(Z154,$E154),$K154,EDATE(Z154,$E154))),"")=$K154,$H154=1),"",IFERROR(IF(IF($K154&lt;EDATE(Z154,$E154),$K154,EDATE(Z154,$E154))=Z154,"",IF($K154&lt;EDATE(Z154,$E154),$K154,EDATE(Z154,$E154))),""))),"")</f>
        <v/>
      </c>
      <c r="AB154" s="70" t="str">
        <f>IFERROR(IF(AND($H154=1,WORKDAY.INTL($I154,NETWORKDAYS.INTL($I154,EDATE(AA154,$E155)-1,1,[1]holiday!$A$2:$A$101),1,[1]holiday!$A$2:$A$101)=$K154),"",IF(AND(IFERROR(IF(IF($K154&lt;EDATE(AA154,$E154),$K154,EDATE(AA154,$E154))=AA154,"",IF($K154&lt;EDATE(AA154,$E154),$K154,EDATE(AA154,$E154))),"")=$K154,$H154=1),"",IFERROR(IF(IF($K154&lt;EDATE(AA154,$E154),$K154,EDATE(AA154,$E154))=AA154,"",IF($K154&lt;EDATE(AA154,$E154),$K154,EDATE(AA154,$E154))),""))),"")</f>
        <v/>
      </c>
      <c r="AC154" s="70" t="str">
        <f>IFERROR(IF(AND($H154=1,WORKDAY.INTL($I154,NETWORKDAYS.INTL($I154,EDATE(AB154,$E155)-1,1,[1]holiday!$A$2:$A$101),1,[1]holiday!$A$2:$A$101)=$K154),"",IF(AND(IFERROR(IF(IF($K154&lt;EDATE(AB154,$E154),$K154,EDATE(AB154,$E154))=AB154,"",IF($K154&lt;EDATE(AB154,$E154),$K154,EDATE(AB154,$E154))),"")=$K154,$H154=1),"",IFERROR(IF(IF($K154&lt;EDATE(AB154,$E154),$K154,EDATE(AB154,$E154))=AB154,"",IF($K154&lt;EDATE(AB154,$E154),$K154,EDATE(AB154,$E154))),""))),"")</f>
        <v/>
      </c>
      <c r="AD154" s="70" t="str">
        <f>IFERROR(IF(AND($H154=1,WORKDAY.INTL($I154,NETWORKDAYS.INTL($I154,EDATE(AC154,$E155)-1,1,[1]holiday!$A$2:$A$101),1,[1]holiday!$A$2:$A$101)=$K154),"",IF(AND(IFERROR(IF(IF($K154&lt;EDATE(AC154,$E154),$K154,EDATE(AC154,$E154))=AC154,"",IF($K154&lt;EDATE(AC154,$E154),$K154,EDATE(AC154,$E154))),"")=$K154,$H154=1),"",IFERROR(IF(IF($K154&lt;EDATE(AC154,$E154),$K154,EDATE(AC154,$E154))=AC154,"",IF($K154&lt;EDATE(AC154,$E154),$K154,EDATE(AC154,$E154))),""))),"")</f>
        <v/>
      </c>
      <c r="AE154" s="70" t="str">
        <f>IFERROR(IF(AND($H154=1,WORKDAY.INTL($I154,NETWORKDAYS.INTL($I154,EDATE(AD154,$E155)-1,1,[1]holiday!$A$2:$A$101),1,[1]holiday!$A$2:$A$101)=$K154),"",IF(AND(IFERROR(IF(IF($K154&lt;EDATE(AD154,$E154),$K154,EDATE(AD154,$E154))=AD154,"",IF($K154&lt;EDATE(AD154,$E154),$K154,EDATE(AD154,$E154))),"")=$K154,$H154=1),"",IFERROR(IF(IF($K154&lt;EDATE(AD154,$E154),$K154,EDATE(AD154,$E154))=AD154,"",IF($K154&lt;EDATE(AD154,$E154),$K154,EDATE(AD154,$E154))),""))),"")</f>
        <v/>
      </c>
      <c r="AF154" s="70" t="str">
        <f>IFERROR(IF(AND($H154=1,WORKDAY.INTL($I154,NETWORKDAYS.INTL($I154,EDATE(AE154,$E155)-1,1,[1]holiday!$A$2:$A$101),1,[1]holiday!$A$2:$A$101)=$K154),"",IF(AND(IFERROR(IF(IF($K154&lt;EDATE(AE154,$E154),$K154,EDATE(AE154,$E154))=AE154,"",IF($K154&lt;EDATE(AE154,$E154),$K154,EDATE(AE154,$E154))),"")=$K154,$H154=1),"",IFERROR(IF(IF($K154&lt;EDATE(AE154,$E154),$K154,EDATE(AE154,$E154))=AE154,"",IF($K154&lt;EDATE(AE154,$E154),$K154,EDATE(AE154,$E154))),""))),"")</f>
        <v/>
      </c>
      <c r="AG154" s="70" t="str">
        <f>IFERROR(IF(AND($H154=1,WORKDAY.INTL($I154,NETWORKDAYS.INTL($I154,EDATE(AF154,$E155)-1,1,[1]holiday!$A$2:$A$101),1,[1]holiday!$A$2:$A$101)=$K154),"",IF(AND(IFERROR(IF(IF($K154&lt;EDATE(AF154,$E154),$K154,EDATE(AF154,$E154))=AF154,"",IF($K154&lt;EDATE(AF154,$E154),$K154,EDATE(AF154,$E154))),"")=$K154,$H154=1),"",IFERROR(IF(IF($K154&lt;EDATE(AF154,$E154),$K154,EDATE(AF154,$E154))=AF154,"",IF($K154&lt;EDATE(AF154,$E154),$K154,EDATE(AF154,$E154))),""))),"")</f>
        <v/>
      </c>
      <c r="AH154" s="70" t="str">
        <f>IFERROR(IF(AND($H154=1,WORKDAY.INTL($I154,NETWORKDAYS.INTL($I154,EDATE(AG154,$E155)-1,1,[1]holiday!$A$2:$A$101),1,[1]holiday!$A$2:$A$101)=$K154),"",IF(AND(IFERROR(IF(IF($K154&lt;EDATE(AG154,$E154),$K154,EDATE(AG154,$E154))=AG154,"",IF($K154&lt;EDATE(AG154,$E154),$K154,EDATE(AG154,$E154))),"")=$K154,$H154=1),"",IFERROR(IF(IF($K154&lt;EDATE(AG154,$E154),$K154,EDATE(AG154,$E154))=AG154,"",IF($K154&lt;EDATE(AG154,$E154),$K154,EDATE(AG154,$E154))),""))),"")</f>
        <v/>
      </c>
      <c r="AI154" s="70"/>
      <c r="AJ154" s="25" t="e">
        <f t="shared" si="82"/>
        <v>#REF!</v>
      </c>
      <c r="AK154" s="25" t="e">
        <f t="shared" si="83"/>
        <v>#REF!</v>
      </c>
      <c r="AL154" s="25" t="e">
        <f t="shared" si="84"/>
        <v>#REF!</v>
      </c>
      <c r="AM154" s="25" t="e">
        <f t="shared" si="85"/>
        <v>#REF!</v>
      </c>
      <c r="AN154" s="25" t="e">
        <f t="shared" si="86"/>
        <v>#REF!</v>
      </c>
      <c r="AO154" s="25" t="e">
        <f t="shared" si="87"/>
        <v>#REF!</v>
      </c>
      <c r="AP154" s="25" t="e">
        <f t="shared" si="88"/>
        <v>#REF!</v>
      </c>
      <c r="AQ154" s="25" t="e">
        <f t="shared" si="89"/>
        <v>#REF!</v>
      </c>
      <c r="AR154" s="25" t="e">
        <f t="shared" si="90"/>
        <v>#REF!</v>
      </c>
      <c r="AS154" s="25" t="e">
        <f t="shared" si="91"/>
        <v>#REF!</v>
      </c>
      <c r="AT154" s="25" t="e">
        <f t="shared" si="92"/>
        <v>#REF!</v>
      </c>
      <c r="AU154" s="25" t="e">
        <f t="shared" si="93"/>
        <v>#REF!</v>
      </c>
      <c r="AV154" s="25" t="e">
        <f t="shared" si="94"/>
        <v>#REF!</v>
      </c>
      <c r="AW154" s="106" t="e">
        <f t="shared" si="103"/>
        <v>#REF!</v>
      </c>
      <c r="AX154" s="107" t="e">
        <f t="shared" ca="1" si="104"/>
        <v>#REF!</v>
      </c>
      <c r="AY154" s="107" t="e">
        <f t="shared" ca="1" si="105"/>
        <v>#REF!</v>
      </c>
      <c r="AZ154" s="108" t="e">
        <f t="shared" ca="1" si="106"/>
        <v>#REF!</v>
      </c>
      <c r="BA154" s="25">
        <f t="shared" ca="1" si="98"/>
        <v>0</v>
      </c>
      <c r="BB154" s="25" t="e">
        <f t="shared" si="95"/>
        <v>#REF!</v>
      </c>
      <c r="BC154" s="25" t="e">
        <f t="shared" ca="1" si="107"/>
        <v>#REF!</v>
      </c>
      <c r="BD154" s="83" t="e">
        <f>PS!#REF!</f>
        <v>#REF!</v>
      </c>
      <c r="BE154" s="78" t="str">
        <f t="shared" ca="1" si="108"/>
        <v>Lần 0</v>
      </c>
      <c r="BF154" s="109" t="e">
        <f t="shared" ca="1" si="109"/>
        <v>#REF!</v>
      </c>
      <c r="BG154" s="109" t="e">
        <f t="shared" ca="1" si="110"/>
        <v>#REF!</v>
      </c>
      <c r="BH154" s="109" t="e">
        <f t="shared" ca="1" si="111"/>
        <v>#REF!</v>
      </c>
      <c r="BI154" s="109" t="e">
        <f t="shared" ca="1" si="112"/>
        <v>#REF!</v>
      </c>
      <c r="BJ154" s="109" t="e">
        <f t="shared" ca="1" si="113"/>
        <v>#REF!</v>
      </c>
      <c r="BK154" s="109" t="e">
        <f t="shared" ca="1" si="114"/>
        <v>#REF!</v>
      </c>
      <c r="BL154" s="109" t="e">
        <f t="shared" ca="1" si="115"/>
        <v>#REF!</v>
      </c>
      <c r="BM154" s="109" t="e">
        <f t="shared" ca="1" si="116"/>
        <v>#REF!</v>
      </c>
      <c r="BN154" s="109" t="e">
        <f t="shared" ca="1" si="117"/>
        <v>#REF!</v>
      </c>
      <c r="BO154" s="109" t="e">
        <f t="shared" ca="1" si="118"/>
        <v>#REF!</v>
      </c>
      <c r="BP154" s="109" t="e">
        <f t="shared" ca="1" si="119"/>
        <v>#REF!</v>
      </c>
      <c r="BQ154" s="109" t="e">
        <f t="shared" ca="1" si="120"/>
        <v>#REF!</v>
      </c>
      <c r="BR154" s="109" t="e">
        <f t="shared" ca="1" si="121"/>
        <v>#REF!</v>
      </c>
    </row>
    <row r="155" spans="1:70" ht="19.5" customHeight="1" x14ac:dyDescent="0.2">
      <c r="A155" s="82" t="e">
        <f>PS!#REF!</f>
        <v>#REF!</v>
      </c>
      <c r="B155" s="83" t="e">
        <f>PS!#REF!</f>
        <v>#REF!</v>
      </c>
      <c r="C155" s="83" t="e">
        <f>PS!#REF!</f>
        <v>#REF!</v>
      </c>
      <c r="D155" s="83" t="e">
        <f>VLOOKUP(B155,CTV!$A$3:$D$1048576,4,0)</f>
        <v>#REF!</v>
      </c>
      <c r="E155" s="83" t="e">
        <f>VLOOKUP(B155,CTV!$A$3:$G$1048576,7,0)</f>
        <v>#REF!</v>
      </c>
      <c r="F155" s="83" t="e">
        <f>IF(ISNA(VLOOKUP(D155,CTV!$A$3:$H$1048576,8,0)),"",VLOOKUP(D155,CTV!$A$3:$H$1048576,8,0))</f>
        <v>#REF!</v>
      </c>
      <c r="G155" s="83" t="e">
        <f>VLOOKUP(B155,CTV!$A$3:$I$1048576,9,0)</f>
        <v>#REF!</v>
      </c>
      <c r="H155" s="83" t="e">
        <f>VLOOKUP(B155,CTV!$A$3:$J$1048576,10,0)</f>
        <v>#REF!</v>
      </c>
      <c r="I155" s="102" t="e">
        <f>PS!#REF!</f>
        <v>#REF!</v>
      </c>
      <c r="J155" s="83" t="e">
        <f>PS!#REF!</f>
        <v>#REF!</v>
      </c>
      <c r="K155" s="103" t="e">
        <f>PS!#REF!</f>
        <v>#REF!</v>
      </c>
      <c r="L155" s="83" t="e">
        <f t="shared" si="99"/>
        <v>#REF!</v>
      </c>
      <c r="M155" s="120" t="e">
        <f>PS!#REF!</f>
        <v>#REF!</v>
      </c>
      <c r="N155" s="83" t="e">
        <f>PS!#REF!</f>
        <v>#REF!</v>
      </c>
      <c r="O155" s="104" t="e">
        <f>PS!#REF!</f>
        <v>#REF!</v>
      </c>
      <c r="P155" s="104" t="e">
        <f t="shared" si="100"/>
        <v>#REF!</v>
      </c>
      <c r="Q155" s="104">
        <v>0</v>
      </c>
      <c r="R155" s="170" t="e">
        <f t="shared" si="101"/>
        <v>#REF!</v>
      </c>
      <c r="S155" s="130" t="e">
        <f>VLOOKUP(B155,CTV!$A$3:$K$1048576,11,0)</f>
        <v>#REF!</v>
      </c>
      <c r="T155" s="105" t="e">
        <f>IF(VLOOKUP(B155,CTV!$A$3:$E$1048576,5,0)-R155+S155&lt;0,0,VLOOKUP(B155,CTV!$A$3:$E$1048576,5,0)-R155+S155)</f>
        <v>#REF!</v>
      </c>
      <c r="U155" s="105" t="e">
        <f>IF(VLOOKUP(B155,CTV!$A$3:$F$1048576,6,0)-R155+S155&lt;0,0,VLOOKUP(B155,CTV!$A$3:$F$1048576,6,0)-R155+S155)</f>
        <v>#REF!</v>
      </c>
      <c r="V155" s="70" t="e">
        <f t="shared" si="102"/>
        <v>#REF!</v>
      </c>
      <c r="W155" s="70" t="str">
        <f>IFERROR(IF(AND($H155=1,WORKDAY.INTL($I155,NETWORKDAYS.INTL($I155,EDATE(V155,$E156)-1,1,[1]holiday!$A$2:$A$101),1,[1]holiday!$A$2:$A$101)=$K155),"",IF(AND(IFERROR(IF(IF($K155&lt;EDATE(V155,$E155),$K155,EDATE(V155,$E155))=V155,"",IF($K155&lt;EDATE(V155,$E155),$K155,EDATE(V155,$E155))),"")=$K155,$H155=1),"",IFERROR(IF(IF($K155&lt;EDATE(V155,$E155),$K155,EDATE(V155,$E155))=V155,"",IF($K155&lt;EDATE(V155,$E155),$K155,EDATE(V155,$E155))),""))),"")</f>
        <v/>
      </c>
      <c r="X155" s="70" t="str">
        <f>IFERROR(IF(AND($H155=1,WORKDAY.INTL($I155,NETWORKDAYS.INTL($I155,EDATE(W155,$E156)-1,1,[1]holiday!$A$2:$A$101),1,[1]holiday!$A$2:$A$101)=$K155),"",IF(AND(IFERROR(IF(IF($K155&lt;EDATE(W155,$E155),$K155,EDATE(W155,$E155))=W155,"",IF($K155&lt;EDATE(W155,$E155),$K155,EDATE(W155,$E155))),"")=$K155,$H155=1),"",IFERROR(IF(IF($K155&lt;EDATE(W155,$E155),$K155,EDATE(W155,$E155))=W155,"",IF($K155&lt;EDATE(W155,$E155),$K155,EDATE(W155,$E155))),""))),"")</f>
        <v/>
      </c>
      <c r="Y155" s="70" t="str">
        <f>IFERROR(IF(AND($H155=1,WORKDAY.INTL($I155,NETWORKDAYS.INTL($I155,EDATE(X155,$E156)-1,1,[1]holiday!$A$2:$A$101),1,[1]holiday!$A$2:$A$101)=$K155),"",IF(AND(IFERROR(IF(IF($K155&lt;EDATE(X155,$E155),$K155,EDATE(X155,$E155))=X155,"",IF($K155&lt;EDATE(X155,$E155),$K155,EDATE(X155,$E155))),"")=$K155,$H155=1),"",IFERROR(IF(IF($K155&lt;EDATE(X155,$E155),$K155,EDATE(X155,$E155))=X155,"",IF($K155&lt;EDATE(X155,$E155),$K155,EDATE(X155,$E155))),""))),"")</f>
        <v/>
      </c>
      <c r="Z155" s="70" t="str">
        <f>IFERROR(IF(AND($H155=1,WORKDAY.INTL($I155,NETWORKDAYS.INTL($I155,EDATE(Y155,$E156)-1,1,[1]holiday!$A$2:$A$101),1,[1]holiday!$A$2:$A$101)=$K155),"",IF(AND(IFERROR(IF(IF($K155&lt;EDATE(Y155,$E155),$K155,EDATE(Y155,$E155))=Y155,"",IF($K155&lt;EDATE(Y155,$E155),$K155,EDATE(Y155,$E155))),"")=$K155,$H155=1),"",IFERROR(IF(IF($K155&lt;EDATE(Y155,$E155),$K155,EDATE(Y155,$E155))=Y155,"",IF($K155&lt;EDATE(Y155,$E155),$K155,EDATE(Y155,$E155))),""))),"")</f>
        <v/>
      </c>
      <c r="AA155" s="70" t="str">
        <f>IFERROR(IF(AND($H155=1,WORKDAY.INTL($I155,NETWORKDAYS.INTL($I155,EDATE(Z155,$E156)-1,1,[1]holiday!$A$2:$A$101),1,[1]holiday!$A$2:$A$101)=$K155),"",IF(AND(IFERROR(IF(IF($K155&lt;EDATE(Z155,$E155),$K155,EDATE(Z155,$E155))=Z155,"",IF($K155&lt;EDATE(Z155,$E155),$K155,EDATE(Z155,$E155))),"")=$K155,$H155=1),"",IFERROR(IF(IF($K155&lt;EDATE(Z155,$E155),$K155,EDATE(Z155,$E155))=Z155,"",IF($K155&lt;EDATE(Z155,$E155),$K155,EDATE(Z155,$E155))),""))),"")</f>
        <v/>
      </c>
      <c r="AB155" s="70" t="str">
        <f>IFERROR(IF(AND($H155=1,WORKDAY.INTL($I155,NETWORKDAYS.INTL($I155,EDATE(AA155,$E156)-1,1,[1]holiday!$A$2:$A$101),1,[1]holiday!$A$2:$A$101)=$K155),"",IF(AND(IFERROR(IF(IF($K155&lt;EDATE(AA155,$E155),$K155,EDATE(AA155,$E155))=AA155,"",IF($K155&lt;EDATE(AA155,$E155),$K155,EDATE(AA155,$E155))),"")=$K155,$H155=1),"",IFERROR(IF(IF($K155&lt;EDATE(AA155,$E155),$K155,EDATE(AA155,$E155))=AA155,"",IF($K155&lt;EDATE(AA155,$E155),$K155,EDATE(AA155,$E155))),""))),"")</f>
        <v/>
      </c>
      <c r="AC155" s="70" t="str">
        <f>IFERROR(IF(AND($H155=1,WORKDAY.INTL($I155,NETWORKDAYS.INTL($I155,EDATE(AB155,$E156)-1,1,[1]holiday!$A$2:$A$101),1,[1]holiday!$A$2:$A$101)=$K155),"",IF(AND(IFERROR(IF(IF($K155&lt;EDATE(AB155,$E155),$K155,EDATE(AB155,$E155))=AB155,"",IF($K155&lt;EDATE(AB155,$E155),$K155,EDATE(AB155,$E155))),"")=$K155,$H155=1),"",IFERROR(IF(IF($K155&lt;EDATE(AB155,$E155),$K155,EDATE(AB155,$E155))=AB155,"",IF($K155&lt;EDATE(AB155,$E155),$K155,EDATE(AB155,$E155))),""))),"")</f>
        <v/>
      </c>
      <c r="AD155" s="70" t="str">
        <f>IFERROR(IF(AND($H155=1,WORKDAY.INTL($I155,NETWORKDAYS.INTL($I155,EDATE(AC155,$E156)-1,1,[1]holiday!$A$2:$A$101),1,[1]holiday!$A$2:$A$101)=$K155),"",IF(AND(IFERROR(IF(IF($K155&lt;EDATE(AC155,$E155),$K155,EDATE(AC155,$E155))=AC155,"",IF($K155&lt;EDATE(AC155,$E155),$K155,EDATE(AC155,$E155))),"")=$K155,$H155=1),"",IFERROR(IF(IF($K155&lt;EDATE(AC155,$E155),$K155,EDATE(AC155,$E155))=AC155,"",IF($K155&lt;EDATE(AC155,$E155),$K155,EDATE(AC155,$E155))),""))),"")</f>
        <v/>
      </c>
      <c r="AE155" s="70" t="str">
        <f>IFERROR(IF(AND($H155=1,WORKDAY.INTL($I155,NETWORKDAYS.INTL($I155,EDATE(AD155,$E156)-1,1,[1]holiday!$A$2:$A$101),1,[1]holiday!$A$2:$A$101)=$K155),"",IF(AND(IFERROR(IF(IF($K155&lt;EDATE(AD155,$E155),$K155,EDATE(AD155,$E155))=AD155,"",IF($K155&lt;EDATE(AD155,$E155),$K155,EDATE(AD155,$E155))),"")=$K155,$H155=1),"",IFERROR(IF(IF($K155&lt;EDATE(AD155,$E155),$K155,EDATE(AD155,$E155))=AD155,"",IF($K155&lt;EDATE(AD155,$E155),$K155,EDATE(AD155,$E155))),""))),"")</f>
        <v/>
      </c>
      <c r="AF155" s="70" t="str">
        <f>IFERROR(IF(AND($H155=1,WORKDAY.INTL($I155,NETWORKDAYS.INTL($I155,EDATE(AE155,$E156)-1,1,[1]holiday!$A$2:$A$101),1,[1]holiday!$A$2:$A$101)=$K155),"",IF(AND(IFERROR(IF(IF($K155&lt;EDATE(AE155,$E155),$K155,EDATE(AE155,$E155))=AE155,"",IF($K155&lt;EDATE(AE155,$E155),$K155,EDATE(AE155,$E155))),"")=$K155,$H155=1),"",IFERROR(IF(IF($K155&lt;EDATE(AE155,$E155),$K155,EDATE(AE155,$E155))=AE155,"",IF($K155&lt;EDATE(AE155,$E155),$K155,EDATE(AE155,$E155))),""))),"")</f>
        <v/>
      </c>
      <c r="AG155" s="70" t="str">
        <f>IFERROR(IF(AND($H155=1,WORKDAY.INTL($I155,NETWORKDAYS.INTL($I155,EDATE(AF155,$E156)-1,1,[1]holiday!$A$2:$A$101),1,[1]holiday!$A$2:$A$101)=$K155),"",IF(AND(IFERROR(IF(IF($K155&lt;EDATE(AF155,$E155),$K155,EDATE(AF155,$E155))=AF155,"",IF($K155&lt;EDATE(AF155,$E155),$K155,EDATE(AF155,$E155))),"")=$K155,$H155=1),"",IFERROR(IF(IF($K155&lt;EDATE(AF155,$E155),$K155,EDATE(AF155,$E155))=AF155,"",IF($K155&lt;EDATE(AF155,$E155),$K155,EDATE(AF155,$E155))),""))),"")</f>
        <v/>
      </c>
      <c r="AH155" s="70" t="str">
        <f>IFERROR(IF(AND($H155=1,WORKDAY.INTL($I155,NETWORKDAYS.INTL($I155,EDATE(AG155,$E156)-1,1,[1]holiday!$A$2:$A$101),1,[1]holiday!$A$2:$A$101)=$K155),"",IF(AND(IFERROR(IF(IF($K155&lt;EDATE(AG155,$E155),$K155,EDATE(AG155,$E155))=AG155,"",IF($K155&lt;EDATE(AG155,$E155),$K155,EDATE(AG155,$E155))),"")=$K155,$H155=1),"",IFERROR(IF(IF($K155&lt;EDATE(AG155,$E155),$K155,EDATE(AG155,$E155))=AG155,"",IF($K155&lt;EDATE(AG155,$E155),$K155,EDATE(AG155,$E155))),""))),"")</f>
        <v/>
      </c>
      <c r="AI155" s="70"/>
      <c r="AJ155" s="25" t="e">
        <f t="shared" si="82"/>
        <v>#REF!</v>
      </c>
      <c r="AK155" s="25" t="e">
        <f t="shared" si="83"/>
        <v>#REF!</v>
      </c>
      <c r="AL155" s="25" t="e">
        <f t="shared" si="84"/>
        <v>#REF!</v>
      </c>
      <c r="AM155" s="25" t="e">
        <f t="shared" si="85"/>
        <v>#REF!</v>
      </c>
      <c r="AN155" s="25" t="e">
        <f t="shared" si="86"/>
        <v>#REF!</v>
      </c>
      <c r="AO155" s="25" t="e">
        <f t="shared" si="87"/>
        <v>#REF!</v>
      </c>
      <c r="AP155" s="25" t="e">
        <f t="shared" si="88"/>
        <v>#REF!</v>
      </c>
      <c r="AQ155" s="25" t="e">
        <f t="shared" si="89"/>
        <v>#REF!</v>
      </c>
      <c r="AR155" s="25" t="e">
        <f t="shared" si="90"/>
        <v>#REF!</v>
      </c>
      <c r="AS155" s="25" t="e">
        <f t="shared" si="91"/>
        <v>#REF!</v>
      </c>
      <c r="AT155" s="25" t="e">
        <f t="shared" si="92"/>
        <v>#REF!</v>
      </c>
      <c r="AU155" s="25" t="e">
        <f t="shared" si="93"/>
        <v>#REF!</v>
      </c>
      <c r="AV155" s="25" t="e">
        <f t="shared" si="94"/>
        <v>#REF!</v>
      </c>
      <c r="AW155" s="106" t="e">
        <f t="shared" si="103"/>
        <v>#REF!</v>
      </c>
      <c r="AX155" s="107" t="e">
        <f t="shared" ca="1" si="104"/>
        <v>#REF!</v>
      </c>
      <c r="AY155" s="107" t="e">
        <f t="shared" ca="1" si="105"/>
        <v>#REF!</v>
      </c>
      <c r="AZ155" s="108" t="e">
        <f t="shared" ca="1" si="106"/>
        <v>#REF!</v>
      </c>
      <c r="BA155" s="25">
        <f t="shared" ca="1" si="98"/>
        <v>0</v>
      </c>
      <c r="BB155" s="25" t="e">
        <f t="shared" si="95"/>
        <v>#REF!</v>
      </c>
      <c r="BC155" s="25" t="e">
        <f t="shared" ca="1" si="107"/>
        <v>#REF!</v>
      </c>
      <c r="BD155" s="83" t="e">
        <f>PS!#REF!</f>
        <v>#REF!</v>
      </c>
      <c r="BE155" s="78" t="str">
        <f t="shared" ca="1" si="108"/>
        <v>Lần 0</v>
      </c>
      <c r="BF155" s="109" t="e">
        <f t="shared" ca="1" si="109"/>
        <v>#REF!</v>
      </c>
      <c r="BG155" s="109" t="e">
        <f t="shared" ca="1" si="110"/>
        <v>#REF!</v>
      </c>
      <c r="BH155" s="109" t="e">
        <f t="shared" ca="1" si="111"/>
        <v>#REF!</v>
      </c>
      <c r="BI155" s="109" t="e">
        <f t="shared" ca="1" si="112"/>
        <v>#REF!</v>
      </c>
      <c r="BJ155" s="109" t="e">
        <f t="shared" ca="1" si="113"/>
        <v>#REF!</v>
      </c>
      <c r="BK155" s="109" t="e">
        <f t="shared" ca="1" si="114"/>
        <v>#REF!</v>
      </c>
      <c r="BL155" s="109" t="e">
        <f t="shared" ca="1" si="115"/>
        <v>#REF!</v>
      </c>
      <c r="BM155" s="109" t="e">
        <f t="shared" ca="1" si="116"/>
        <v>#REF!</v>
      </c>
      <c r="BN155" s="109" t="e">
        <f t="shared" ca="1" si="117"/>
        <v>#REF!</v>
      </c>
      <c r="BO155" s="109" t="e">
        <f t="shared" ca="1" si="118"/>
        <v>#REF!</v>
      </c>
      <c r="BP155" s="109" t="e">
        <f t="shared" ca="1" si="119"/>
        <v>#REF!</v>
      </c>
      <c r="BQ155" s="109" t="e">
        <f t="shared" ca="1" si="120"/>
        <v>#REF!</v>
      </c>
      <c r="BR155" s="109" t="e">
        <f t="shared" ca="1" si="121"/>
        <v>#REF!</v>
      </c>
    </row>
    <row r="156" spans="1:70" ht="19.5" customHeight="1" x14ac:dyDescent="0.2">
      <c r="A156" s="82" t="e">
        <f>PS!#REF!</f>
        <v>#REF!</v>
      </c>
      <c r="B156" s="83" t="e">
        <f>PS!#REF!</f>
        <v>#REF!</v>
      </c>
      <c r="C156" s="83" t="e">
        <f>PS!#REF!</f>
        <v>#REF!</v>
      </c>
      <c r="D156" s="83" t="e">
        <f>VLOOKUP(B156,CTV!$A$3:$D$1048576,4,0)</f>
        <v>#REF!</v>
      </c>
      <c r="E156" s="83" t="e">
        <f>VLOOKUP(B156,CTV!$A$3:$G$1048576,7,0)</f>
        <v>#REF!</v>
      </c>
      <c r="F156" s="83" t="e">
        <f>IF(ISNA(VLOOKUP(D156,CTV!$A$3:$H$1048576,8,0)),"",VLOOKUP(D156,CTV!$A$3:$H$1048576,8,0))</f>
        <v>#REF!</v>
      </c>
      <c r="G156" s="83" t="e">
        <f>VLOOKUP(B156,CTV!$A$3:$I$1048576,9,0)</f>
        <v>#REF!</v>
      </c>
      <c r="H156" s="83" t="e">
        <f>VLOOKUP(B156,CTV!$A$3:$J$1048576,10,0)</f>
        <v>#REF!</v>
      </c>
      <c r="I156" s="102" t="e">
        <f>PS!#REF!</f>
        <v>#REF!</v>
      </c>
      <c r="J156" s="83" t="e">
        <f>PS!#REF!</f>
        <v>#REF!</v>
      </c>
      <c r="K156" s="103" t="e">
        <f>PS!#REF!</f>
        <v>#REF!</v>
      </c>
      <c r="L156" s="83" t="e">
        <f t="shared" si="99"/>
        <v>#REF!</v>
      </c>
      <c r="M156" s="120" t="e">
        <f>PS!#REF!</f>
        <v>#REF!</v>
      </c>
      <c r="N156" s="83" t="e">
        <f>PS!#REF!</f>
        <v>#REF!</v>
      </c>
      <c r="O156" s="104" t="e">
        <f>PS!#REF!</f>
        <v>#REF!</v>
      </c>
      <c r="P156" s="104" t="e">
        <f t="shared" si="100"/>
        <v>#REF!</v>
      </c>
      <c r="Q156" s="104">
        <v>0</v>
      </c>
      <c r="R156" s="170" t="e">
        <f t="shared" si="101"/>
        <v>#REF!</v>
      </c>
      <c r="S156" s="130" t="e">
        <f>VLOOKUP(B156,CTV!$A$3:$K$1048576,11,0)</f>
        <v>#REF!</v>
      </c>
      <c r="T156" s="105" t="e">
        <f>IF(VLOOKUP(B156,CTV!$A$3:$E$1048576,5,0)-R156+S156&lt;0,0,VLOOKUP(B156,CTV!$A$3:$E$1048576,5,0)-R156+S156)</f>
        <v>#REF!</v>
      </c>
      <c r="U156" s="105" t="e">
        <f>IF(VLOOKUP(B156,CTV!$A$3:$F$1048576,6,0)-R156+S156&lt;0,0,VLOOKUP(B156,CTV!$A$3:$F$1048576,6,0)-R156+S156)</f>
        <v>#REF!</v>
      </c>
      <c r="V156" s="70" t="e">
        <f t="shared" si="102"/>
        <v>#REF!</v>
      </c>
      <c r="W156" s="70" t="str">
        <f>IFERROR(IF(AND($H156=1,WORKDAY.INTL($I156,NETWORKDAYS.INTL($I156,EDATE(V156,$E157)-1,1,[1]holiday!$A$2:$A$101),1,[1]holiday!$A$2:$A$101)=$K156),"",IF(AND(IFERROR(IF(IF($K156&lt;EDATE(V156,$E156),$K156,EDATE(V156,$E156))=V156,"",IF($K156&lt;EDATE(V156,$E156),$K156,EDATE(V156,$E156))),"")=$K156,$H156=1),"",IFERROR(IF(IF($K156&lt;EDATE(V156,$E156),$K156,EDATE(V156,$E156))=V156,"",IF($K156&lt;EDATE(V156,$E156),$K156,EDATE(V156,$E156))),""))),"")</f>
        <v/>
      </c>
      <c r="X156" s="70" t="str">
        <f>IFERROR(IF(AND($H156=1,WORKDAY.INTL($I156,NETWORKDAYS.INTL($I156,EDATE(W156,$E157)-1,1,[1]holiday!$A$2:$A$101),1,[1]holiday!$A$2:$A$101)=$K156),"",IF(AND(IFERROR(IF(IF($K156&lt;EDATE(W156,$E156),$K156,EDATE(W156,$E156))=W156,"",IF($K156&lt;EDATE(W156,$E156),$K156,EDATE(W156,$E156))),"")=$K156,$H156=1),"",IFERROR(IF(IF($K156&lt;EDATE(W156,$E156),$K156,EDATE(W156,$E156))=W156,"",IF($K156&lt;EDATE(W156,$E156),$K156,EDATE(W156,$E156))),""))),"")</f>
        <v/>
      </c>
      <c r="Y156" s="70" t="str">
        <f>IFERROR(IF(AND($H156=1,WORKDAY.INTL($I156,NETWORKDAYS.INTL($I156,EDATE(X156,$E157)-1,1,[1]holiday!$A$2:$A$101),1,[1]holiday!$A$2:$A$101)=$K156),"",IF(AND(IFERROR(IF(IF($K156&lt;EDATE(X156,$E156),$K156,EDATE(X156,$E156))=X156,"",IF($K156&lt;EDATE(X156,$E156),$K156,EDATE(X156,$E156))),"")=$K156,$H156=1),"",IFERROR(IF(IF($K156&lt;EDATE(X156,$E156),$K156,EDATE(X156,$E156))=X156,"",IF($K156&lt;EDATE(X156,$E156),$K156,EDATE(X156,$E156))),""))),"")</f>
        <v/>
      </c>
      <c r="Z156" s="70" t="str">
        <f>IFERROR(IF(AND($H156=1,WORKDAY.INTL($I156,NETWORKDAYS.INTL($I156,EDATE(Y156,$E157)-1,1,[1]holiday!$A$2:$A$101),1,[1]holiday!$A$2:$A$101)=$K156),"",IF(AND(IFERROR(IF(IF($K156&lt;EDATE(Y156,$E156),$K156,EDATE(Y156,$E156))=Y156,"",IF($K156&lt;EDATE(Y156,$E156),$K156,EDATE(Y156,$E156))),"")=$K156,$H156=1),"",IFERROR(IF(IF($K156&lt;EDATE(Y156,$E156),$K156,EDATE(Y156,$E156))=Y156,"",IF($K156&lt;EDATE(Y156,$E156),$K156,EDATE(Y156,$E156))),""))),"")</f>
        <v/>
      </c>
      <c r="AA156" s="70" t="str">
        <f>IFERROR(IF(AND($H156=1,WORKDAY.INTL($I156,NETWORKDAYS.INTL($I156,EDATE(Z156,$E157)-1,1,[1]holiday!$A$2:$A$101),1,[1]holiday!$A$2:$A$101)=$K156),"",IF(AND(IFERROR(IF(IF($K156&lt;EDATE(Z156,$E156),$K156,EDATE(Z156,$E156))=Z156,"",IF($K156&lt;EDATE(Z156,$E156),$K156,EDATE(Z156,$E156))),"")=$K156,$H156=1),"",IFERROR(IF(IF($K156&lt;EDATE(Z156,$E156),$K156,EDATE(Z156,$E156))=Z156,"",IF($K156&lt;EDATE(Z156,$E156),$K156,EDATE(Z156,$E156))),""))),"")</f>
        <v/>
      </c>
      <c r="AB156" s="70" t="str">
        <f>IFERROR(IF(AND($H156=1,WORKDAY.INTL($I156,NETWORKDAYS.INTL($I156,EDATE(AA156,$E157)-1,1,[1]holiday!$A$2:$A$101),1,[1]holiday!$A$2:$A$101)=$K156),"",IF(AND(IFERROR(IF(IF($K156&lt;EDATE(AA156,$E156),$K156,EDATE(AA156,$E156))=AA156,"",IF($K156&lt;EDATE(AA156,$E156),$K156,EDATE(AA156,$E156))),"")=$K156,$H156=1),"",IFERROR(IF(IF($K156&lt;EDATE(AA156,$E156),$K156,EDATE(AA156,$E156))=AA156,"",IF($K156&lt;EDATE(AA156,$E156),$K156,EDATE(AA156,$E156))),""))),"")</f>
        <v/>
      </c>
      <c r="AC156" s="70" t="str">
        <f>IFERROR(IF(AND($H156=1,WORKDAY.INTL($I156,NETWORKDAYS.INTL($I156,EDATE(AB156,$E157)-1,1,[1]holiday!$A$2:$A$101),1,[1]holiday!$A$2:$A$101)=$K156),"",IF(AND(IFERROR(IF(IF($K156&lt;EDATE(AB156,$E156),$K156,EDATE(AB156,$E156))=AB156,"",IF($K156&lt;EDATE(AB156,$E156),$K156,EDATE(AB156,$E156))),"")=$K156,$H156=1),"",IFERROR(IF(IF($K156&lt;EDATE(AB156,$E156),$K156,EDATE(AB156,$E156))=AB156,"",IF($K156&lt;EDATE(AB156,$E156),$K156,EDATE(AB156,$E156))),""))),"")</f>
        <v/>
      </c>
      <c r="AD156" s="70" t="str">
        <f>IFERROR(IF(AND($H156=1,WORKDAY.INTL($I156,NETWORKDAYS.INTL($I156,EDATE(AC156,$E157)-1,1,[1]holiday!$A$2:$A$101),1,[1]holiday!$A$2:$A$101)=$K156),"",IF(AND(IFERROR(IF(IF($K156&lt;EDATE(AC156,$E156),$K156,EDATE(AC156,$E156))=AC156,"",IF($K156&lt;EDATE(AC156,$E156),$K156,EDATE(AC156,$E156))),"")=$K156,$H156=1),"",IFERROR(IF(IF($K156&lt;EDATE(AC156,$E156),$K156,EDATE(AC156,$E156))=AC156,"",IF($K156&lt;EDATE(AC156,$E156),$K156,EDATE(AC156,$E156))),""))),"")</f>
        <v/>
      </c>
      <c r="AE156" s="70" t="str">
        <f>IFERROR(IF(AND($H156=1,WORKDAY.INTL($I156,NETWORKDAYS.INTL($I156,EDATE(AD156,$E157)-1,1,[1]holiday!$A$2:$A$101),1,[1]holiday!$A$2:$A$101)=$K156),"",IF(AND(IFERROR(IF(IF($K156&lt;EDATE(AD156,$E156),$K156,EDATE(AD156,$E156))=AD156,"",IF($K156&lt;EDATE(AD156,$E156),$K156,EDATE(AD156,$E156))),"")=$K156,$H156=1),"",IFERROR(IF(IF($K156&lt;EDATE(AD156,$E156),$K156,EDATE(AD156,$E156))=AD156,"",IF($K156&lt;EDATE(AD156,$E156),$K156,EDATE(AD156,$E156))),""))),"")</f>
        <v/>
      </c>
      <c r="AF156" s="70" t="str">
        <f>IFERROR(IF(AND($H156=1,WORKDAY.INTL($I156,NETWORKDAYS.INTL($I156,EDATE(AE156,$E157)-1,1,[1]holiday!$A$2:$A$101),1,[1]holiday!$A$2:$A$101)=$K156),"",IF(AND(IFERROR(IF(IF($K156&lt;EDATE(AE156,$E156),$K156,EDATE(AE156,$E156))=AE156,"",IF($K156&lt;EDATE(AE156,$E156),$K156,EDATE(AE156,$E156))),"")=$K156,$H156=1),"",IFERROR(IF(IF($K156&lt;EDATE(AE156,$E156),$K156,EDATE(AE156,$E156))=AE156,"",IF($K156&lt;EDATE(AE156,$E156),$K156,EDATE(AE156,$E156))),""))),"")</f>
        <v/>
      </c>
      <c r="AG156" s="70" t="str">
        <f>IFERROR(IF(AND($H156=1,WORKDAY.INTL($I156,NETWORKDAYS.INTL($I156,EDATE(AF156,$E157)-1,1,[1]holiday!$A$2:$A$101),1,[1]holiday!$A$2:$A$101)=$K156),"",IF(AND(IFERROR(IF(IF($K156&lt;EDATE(AF156,$E156),$K156,EDATE(AF156,$E156))=AF156,"",IF($K156&lt;EDATE(AF156,$E156),$K156,EDATE(AF156,$E156))),"")=$K156,$H156=1),"",IFERROR(IF(IF($K156&lt;EDATE(AF156,$E156),$K156,EDATE(AF156,$E156))=AF156,"",IF($K156&lt;EDATE(AF156,$E156),$K156,EDATE(AF156,$E156))),""))),"")</f>
        <v/>
      </c>
      <c r="AH156" s="70" t="str">
        <f>IFERROR(IF(AND($H156=1,WORKDAY.INTL($I156,NETWORKDAYS.INTL($I156,EDATE(AG156,$E157)-1,1,[1]holiday!$A$2:$A$101),1,[1]holiday!$A$2:$A$101)=$K156),"",IF(AND(IFERROR(IF(IF($K156&lt;EDATE(AG156,$E156),$K156,EDATE(AG156,$E156))=AG156,"",IF($K156&lt;EDATE(AG156,$E156),$K156,EDATE(AG156,$E156))),"")=$K156,$H156=1),"",IFERROR(IF(IF($K156&lt;EDATE(AG156,$E156),$K156,EDATE(AG156,$E156))=AG156,"",IF($K156&lt;EDATE(AG156,$E156),$K156,EDATE(AG156,$E156))),""))),"")</f>
        <v/>
      </c>
      <c r="AI156" s="70"/>
      <c r="AJ156" s="25" t="e">
        <f t="shared" si="82"/>
        <v>#REF!</v>
      </c>
      <c r="AK156" s="25" t="e">
        <f t="shared" si="83"/>
        <v>#REF!</v>
      </c>
      <c r="AL156" s="25" t="e">
        <f t="shared" si="84"/>
        <v>#REF!</v>
      </c>
      <c r="AM156" s="25" t="e">
        <f t="shared" si="85"/>
        <v>#REF!</v>
      </c>
      <c r="AN156" s="25" t="e">
        <f t="shared" si="86"/>
        <v>#REF!</v>
      </c>
      <c r="AO156" s="25" t="e">
        <f t="shared" si="87"/>
        <v>#REF!</v>
      </c>
      <c r="AP156" s="25" t="e">
        <f t="shared" si="88"/>
        <v>#REF!</v>
      </c>
      <c r="AQ156" s="25" t="e">
        <f t="shared" si="89"/>
        <v>#REF!</v>
      </c>
      <c r="AR156" s="25" t="e">
        <f t="shared" si="90"/>
        <v>#REF!</v>
      </c>
      <c r="AS156" s="25" t="e">
        <f t="shared" si="91"/>
        <v>#REF!</v>
      </c>
      <c r="AT156" s="25" t="e">
        <f t="shared" si="92"/>
        <v>#REF!</v>
      </c>
      <c r="AU156" s="25" t="e">
        <f t="shared" si="93"/>
        <v>#REF!</v>
      </c>
      <c r="AV156" s="25" t="e">
        <f t="shared" si="94"/>
        <v>#REF!</v>
      </c>
      <c r="AW156" s="106" t="e">
        <f t="shared" si="103"/>
        <v>#REF!</v>
      </c>
      <c r="AX156" s="107" t="e">
        <f t="shared" ca="1" si="104"/>
        <v>#REF!</v>
      </c>
      <c r="AY156" s="107" t="e">
        <f t="shared" ca="1" si="105"/>
        <v>#REF!</v>
      </c>
      <c r="AZ156" s="108" t="e">
        <f t="shared" ca="1" si="106"/>
        <v>#REF!</v>
      </c>
      <c r="BA156" s="25">
        <f t="shared" ca="1" si="98"/>
        <v>0</v>
      </c>
      <c r="BB156" s="25" t="e">
        <f t="shared" si="95"/>
        <v>#REF!</v>
      </c>
      <c r="BC156" s="25" t="e">
        <f t="shared" ca="1" si="107"/>
        <v>#REF!</v>
      </c>
      <c r="BD156" s="83" t="e">
        <f>PS!#REF!</f>
        <v>#REF!</v>
      </c>
      <c r="BE156" s="78" t="str">
        <f t="shared" ca="1" si="108"/>
        <v>Lần 0</v>
      </c>
      <c r="BF156" s="109" t="e">
        <f t="shared" ca="1" si="109"/>
        <v>#REF!</v>
      </c>
      <c r="BG156" s="109" t="e">
        <f t="shared" ca="1" si="110"/>
        <v>#REF!</v>
      </c>
      <c r="BH156" s="109" t="e">
        <f t="shared" ca="1" si="111"/>
        <v>#REF!</v>
      </c>
      <c r="BI156" s="109" t="e">
        <f t="shared" ca="1" si="112"/>
        <v>#REF!</v>
      </c>
      <c r="BJ156" s="109" t="e">
        <f t="shared" ca="1" si="113"/>
        <v>#REF!</v>
      </c>
      <c r="BK156" s="109" t="e">
        <f t="shared" ca="1" si="114"/>
        <v>#REF!</v>
      </c>
      <c r="BL156" s="109" t="e">
        <f t="shared" ca="1" si="115"/>
        <v>#REF!</v>
      </c>
      <c r="BM156" s="109" t="e">
        <f t="shared" ca="1" si="116"/>
        <v>#REF!</v>
      </c>
      <c r="BN156" s="109" t="e">
        <f t="shared" ca="1" si="117"/>
        <v>#REF!</v>
      </c>
      <c r="BO156" s="109" t="e">
        <f t="shared" ca="1" si="118"/>
        <v>#REF!</v>
      </c>
      <c r="BP156" s="109" t="e">
        <f t="shared" ca="1" si="119"/>
        <v>#REF!</v>
      </c>
      <c r="BQ156" s="109" t="e">
        <f t="shared" ca="1" si="120"/>
        <v>#REF!</v>
      </c>
      <c r="BR156" s="109" t="e">
        <f t="shared" ca="1" si="121"/>
        <v>#REF!</v>
      </c>
    </row>
    <row r="157" spans="1:70" ht="12.75" x14ac:dyDescent="0.2">
      <c r="A157" s="82" t="e">
        <f>PS!#REF!</f>
        <v>#REF!</v>
      </c>
      <c r="B157" s="83" t="e">
        <f>PS!#REF!</f>
        <v>#REF!</v>
      </c>
      <c r="C157" s="83" t="e">
        <f>PS!#REF!</f>
        <v>#REF!</v>
      </c>
      <c r="D157" s="83" t="e">
        <f>VLOOKUP(B157,CTV!$A$3:$D$1048576,4,0)</f>
        <v>#REF!</v>
      </c>
      <c r="E157" s="83" t="e">
        <f>VLOOKUP(B157,CTV!$A$3:$G$1048576,7,0)</f>
        <v>#REF!</v>
      </c>
      <c r="F157" s="83" t="e">
        <f>IF(ISNA(VLOOKUP(D157,CTV!$A$3:$H$1048576,8,0)),"",VLOOKUP(D157,CTV!$A$3:$H$1048576,8,0))</f>
        <v>#REF!</v>
      </c>
      <c r="G157" s="83" t="e">
        <f>VLOOKUP(B157,CTV!$A$3:$I$1048576,9,0)</f>
        <v>#REF!</v>
      </c>
      <c r="H157" s="83" t="e">
        <f>VLOOKUP(B157,CTV!$A$3:$J$1048576,10,0)</f>
        <v>#REF!</v>
      </c>
      <c r="I157" s="102" t="e">
        <f>PS!#REF!</f>
        <v>#REF!</v>
      </c>
      <c r="J157" s="83" t="e">
        <f>PS!#REF!</f>
        <v>#REF!</v>
      </c>
      <c r="K157" s="103" t="e">
        <f>PS!#REF!</f>
        <v>#REF!</v>
      </c>
      <c r="L157" s="83" t="e">
        <f t="shared" si="99"/>
        <v>#REF!</v>
      </c>
      <c r="M157" s="120" t="e">
        <f>PS!#REF!</f>
        <v>#REF!</v>
      </c>
      <c r="N157" s="83" t="e">
        <f>PS!#REF!</f>
        <v>#REF!</v>
      </c>
      <c r="O157" s="104" t="e">
        <f>PS!#REF!</f>
        <v>#REF!</v>
      </c>
      <c r="P157" s="104" t="e">
        <f t="shared" si="100"/>
        <v>#REF!</v>
      </c>
      <c r="Q157" s="104">
        <v>0</v>
      </c>
      <c r="R157" s="170" t="e">
        <f t="shared" si="101"/>
        <v>#REF!</v>
      </c>
      <c r="S157" s="130" t="e">
        <f>VLOOKUP(B157,CTV!$A$3:$K$1048576,11,0)</f>
        <v>#REF!</v>
      </c>
      <c r="T157" s="105" t="e">
        <f>IF(VLOOKUP(B157,CTV!$A$3:$E$1048576,5,0)-R157+S157&lt;0,0,VLOOKUP(B157,CTV!$A$3:$E$1048576,5,0)-R157+S157)</f>
        <v>#REF!</v>
      </c>
      <c r="U157" s="105" t="e">
        <f>IF(VLOOKUP(B157,CTV!$A$3:$F$1048576,6,0)-R157+S157&lt;0,0,VLOOKUP(B157,CTV!$A$3:$F$1048576,6,0)-R157+S157)</f>
        <v>#REF!</v>
      </c>
      <c r="V157" s="70" t="e">
        <f t="shared" si="102"/>
        <v>#REF!</v>
      </c>
      <c r="W157" s="70" t="str">
        <f>IFERROR(IF(AND($H157=1,WORKDAY.INTL($I157,NETWORKDAYS.INTL($I157,EDATE(V157,$E158)-1,1,[1]holiday!$A$2:$A$101),1,[1]holiday!$A$2:$A$101)=$K157),"",IF(AND(IFERROR(IF(IF($K157&lt;EDATE(V157,$E157),$K157,EDATE(V157,$E157))=V157,"",IF($K157&lt;EDATE(V157,$E157),$K157,EDATE(V157,$E157))),"")=$K157,$H157=1),"",IFERROR(IF(IF($K157&lt;EDATE(V157,$E157),$K157,EDATE(V157,$E157))=V157,"",IF($K157&lt;EDATE(V157,$E157),$K157,EDATE(V157,$E157))),""))),"")</f>
        <v/>
      </c>
      <c r="X157" s="70" t="str">
        <f>IFERROR(IF(AND($H157=1,WORKDAY.INTL($I157,NETWORKDAYS.INTL($I157,EDATE(W157,$E158)-1,1,[1]holiday!$A$2:$A$101),1,[1]holiday!$A$2:$A$101)=$K157),"",IF(AND(IFERROR(IF(IF($K157&lt;EDATE(W157,$E157),$K157,EDATE(W157,$E157))=W157,"",IF($K157&lt;EDATE(W157,$E157),$K157,EDATE(W157,$E157))),"")=$K157,$H157=1),"",IFERROR(IF(IF($K157&lt;EDATE(W157,$E157),$K157,EDATE(W157,$E157))=W157,"",IF($K157&lt;EDATE(W157,$E157),$K157,EDATE(W157,$E157))),""))),"")</f>
        <v/>
      </c>
      <c r="Y157" s="70" t="str">
        <f>IFERROR(IF(AND($H157=1,WORKDAY.INTL($I157,NETWORKDAYS.INTL($I157,EDATE(X157,$E158)-1,1,[1]holiday!$A$2:$A$101),1,[1]holiday!$A$2:$A$101)=$K157),"",IF(AND(IFERROR(IF(IF($K157&lt;EDATE(X157,$E157),$K157,EDATE(X157,$E157))=X157,"",IF($K157&lt;EDATE(X157,$E157),$K157,EDATE(X157,$E157))),"")=$K157,$H157=1),"",IFERROR(IF(IF($K157&lt;EDATE(X157,$E157),$K157,EDATE(X157,$E157))=X157,"",IF($K157&lt;EDATE(X157,$E157),$K157,EDATE(X157,$E157))),""))),"")</f>
        <v/>
      </c>
      <c r="Z157" s="70" t="str">
        <f>IFERROR(IF(AND($H157=1,WORKDAY.INTL($I157,NETWORKDAYS.INTL($I157,EDATE(Y157,$E158)-1,1,[1]holiday!$A$2:$A$101),1,[1]holiday!$A$2:$A$101)=$K157),"",IF(AND(IFERROR(IF(IF($K157&lt;EDATE(Y157,$E157),$K157,EDATE(Y157,$E157))=Y157,"",IF($K157&lt;EDATE(Y157,$E157),$K157,EDATE(Y157,$E157))),"")=$K157,$H157=1),"",IFERROR(IF(IF($K157&lt;EDATE(Y157,$E157),$K157,EDATE(Y157,$E157))=Y157,"",IF($K157&lt;EDATE(Y157,$E157),$K157,EDATE(Y157,$E157))),""))),"")</f>
        <v/>
      </c>
      <c r="AA157" s="70" t="str">
        <f>IFERROR(IF(AND($H157=1,WORKDAY.INTL($I157,NETWORKDAYS.INTL($I157,EDATE(Z157,$E158)-1,1,[1]holiday!$A$2:$A$101),1,[1]holiday!$A$2:$A$101)=$K157),"",IF(AND(IFERROR(IF(IF($K157&lt;EDATE(Z157,$E157),$K157,EDATE(Z157,$E157))=Z157,"",IF($K157&lt;EDATE(Z157,$E157),$K157,EDATE(Z157,$E157))),"")=$K157,$H157=1),"",IFERROR(IF(IF($K157&lt;EDATE(Z157,$E157),$K157,EDATE(Z157,$E157))=Z157,"",IF($K157&lt;EDATE(Z157,$E157),$K157,EDATE(Z157,$E157))),""))),"")</f>
        <v/>
      </c>
      <c r="AB157" s="70" t="str">
        <f>IFERROR(IF(AND($H157=1,WORKDAY.INTL($I157,NETWORKDAYS.INTL($I157,EDATE(AA157,$E158)-1,1,[1]holiday!$A$2:$A$101),1,[1]holiday!$A$2:$A$101)=$K157),"",IF(AND(IFERROR(IF(IF($K157&lt;EDATE(AA157,$E157),$K157,EDATE(AA157,$E157))=AA157,"",IF($K157&lt;EDATE(AA157,$E157),$K157,EDATE(AA157,$E157))),"")=$K157,$H157=1),"",IFERROR(IF(IF($K157&lt;EDATE(AA157,$E157),$K157,EDATE(AA157,$E157))=AA157,"",IF($K157&lt;EDATE(AA157,$E157),$K157,EDATE(AA157,$E157))),""))),"")</f>
        <v/>
      </c>
      <c r="AC157" s="70" t="str">
        <f>IFERROR(IF(AND($H157=1,WORKDAY.INTL($I157,NETWORKDAYS.INTL($I157,EDATE(AB157,$E158)-1,1,[1]holiday!$A$2:$A$101),1,[1]holiday!$A$2:$A$101)=$K157),"",IF(AND(IFERROR(IF(IF($K157&lt;EDATE(AB157,$E157),$K157,EDATE(AB157,$E157))=AB157,"",IF($K157&lt;EDATE(AB157,$E157),$K157,EDATE(AB157,$E157))),"")=$K157,$H157=1),"",IFERROR(IF(IF($K157&lt;EDATE(AB157,$E157),$K157,EDATE(AB157,$E157))=AB157,"",IF($K157&lt;EDATE(AB157,$E157),$K157,EDATE(AB157,$E157))),""))),"")</f>
        <v/>
      </c>
      <c r="AD157" s="70" t="str">
        <f>IFERROR(IF(AND($H157=1,WORKDAY.INTL($I157,NETWORKDAYS.INTL($I157,EDATE(AC157,$E158)-1,1,[1]holiday!$A$2:$A$101),1,[1]holiday!$A$2:$A$101)=$K157),"",IF(AND(IFERROR(IF(IF($K157&lt;EDATE(AC157,$E157),$K157,EDATE(AC157,$E157))=AC157,"",IF($K157&lt;EDATE(AC157,$E157),$K157,EDATE(AC157,$E157))),"")=$K157,$H157=1),"",IFERROR(IF(IF($K157&lt;EDATE(AC157,$E157),$K157,EDATE(AC157,$E157))=AC157,"",IF($K157&lt;EDATE(AC157,$E157),$K157,EDATE(AC157,$E157))),""))),"")</f>
        <v/>
      </c>
      <c r="AE157" s="70" t="str">
        <f>IFERROR(IF(AND($H157=1,WORKDAY.INTL($I157,NETWORKDAYS.INTL($I157,EDATE(AD157,$E158)-1,1,[1]holiday!$A$2:$A$101),1,[1]holiday!$A$2:$A$101)=$K157),"",IF(AND(IFERROR(IF(IF($K157&lt;EDATE(AD157,$E157),$K157,EDATE(AD157,$E157))=AD157,"",IF($K157&lt;EDATE(AD157,$E157),$K157,EDATE(AD157,$E157))),"")=$K157,$H157=1),"",IFERROR(IF(IF($K157&lt;EDATE(AD157,$E157),$K157,EDATE(AD157,$E157))=AD157,"",IF($K157&lt;EDATE(AD157,$E157),$K157,EDATE(AD157,$E157))),""))),"")</f>
        <v/>
      </c>
      <c r="AF157" s="70" t="str">
        <f>IFERROR(IF(AND($H157=1,WORKDAY.INTL($I157,NETWORKDAYS.INTL($I157,EDATE(AE157,$E158)-1,1,[1]holiday!$A$2:$A$101),1,[1]holiday!$A$2:$A$101)=$K157),"",IF(AND(IFERROR(IF(IF($K157&lt;EDATE(AE157,$E157),$K157,EDATE(AE157,$E157))=AE157,"",IF($K157&lt;EDATE(AE157,$E157),$K157,EDATE(AE157,$E157))),"")=$K157,$H157=1),"",IFERROR(IF(IF($K157&lt;EDATE(AE157,$E157),$K157,EDATE(AE157,$E157))=AE157,"",IF($K157&lt;EDATE(AE157,$E157),$K157,EDATE(AE157,$E157))),""))),"")</f>
        <v/>
      </c>
      <c r="AG157" s="70" t="str">
        <f>IFERROR(IF(AND($H157=1,WORKDAY.INTL($I157,NETWORKDAYS.INTL($I157,EDATE(AF157,$E158)-1,1,[1]holiday!$A$2:$A$101),1,[1]holiday!$A$2:$A$101)=$K157),"",IF(AND(IFERROR(IF(IF($K157&lt;EDATE(AF157,$E157),$K157,EDATE(AF157,$E157))=AF157,"",IF($K157&lt;EDATE(AF157,$E157),$K157,EDATE(AF157,$E157))),"")=$K157,$H157=1),"",IFERROR(IF(IF($K157&lt;EDATE(AF157,$E157),$K157,EDATE(AF157,$E157))=AF157,"",IF($K157&lt;EDATE(AF157,$E157),$K157,EDATE(AF157,$E157))),""))),"")</f>
        <v/>
      </c>
      <c r="AH157" s="70" t="str">
        <f>IFERROR(IF(AND($H157=1,WORKDAY.INTL($I157,NETWORKDAYS.INTL($I157,EDATE(AG157,$E158)-1,1,[1]holiday!$A$2:$A$101),1,[1]holiday!$A$2:$A$101)=$K157),"",IF(AND(IFERROR(IF(IF($K157&lt;EDATE(AG157,$E157),$K157,EDATE(AG157,$E157))=AG157,"",IF($K157&lt;EDATE(AG157,$E157),$K157,EDATE(AG157,$E157))),"")=$K157,$H157=1),"",IFERROR(IF(IF($K157&lt;EDATE(AG157,$E157),$K157,EDATE(AG157,$E157))=AG157,"",IF($K157&lt;EDATE(AG157,$E157),$K157,EDATE(AG157,$E157))),""))),"")</f>
        <v/>
      </c>
      <c r="AI157" s="70"/>
      <c r="AJ157" s="25" t="e">
        <f t="shared" si="82"/>
        <v>#REF!</v>
      </c>
      <c r="AK157" s="25" t="e">
        <f t="shared" si="83"/>
        <v>#REF!</v>
      </c>
      <c r="AL157" s="25" t="e">
        <f t="shared" si="84"/>
        <v>#REF!</v>
      </c>
      <c r="AM157" s="25" t="e">
        <f t="shared" si="85"/>
        <v>#REF!</v>
      </c>
      <c r="AN157" s="25" t="e">
        <f t="shared" si="86"/>
        <v>#REF!</v>
      </c>
      <c r="AO157" s="25" t="e">
        <f t="shared" si="87"/>
        <v>#REF!</v>
      </c>
      <c r="AP157" s="25" t="e">
        <f t="shared" si="88"/>
        <v>#REF!</v>
      </c>
      <c r="AQ157" s="25" t="e">
        <f t="shared" si="89"/>
        <v>#REF!</v>
      </c>
      <c r="AR157" s="25" t="e">
        <f t="shared" si="90"/>
        <v>#REF!</v>
      </c>
      <c r="AS157" s="25" t="e">
        <f t="shared" si="91"/>
        <v>#REF!</v>
      </c>
      <c r="AT157" s="25" t="e">
        <f t="shared" si="92"/>
        <v>#REF!</v>
      </c>
      <c r="AU157" s="25" t="e">
        <f t="shared" si="93"/>
        <v>#REF!</v>
      </c>
      <c r="AV157" s="25" t="e">
        <f t="shared" si="94"/>
        <v>#REF!</v>
      </c>
      <c r="AW157" s="106" t="e">
        <f t="shared" si="103"/>
        <v>#REF!</v>
      </c>
      <c r="AX157" s="107" t="e">
        <f t="shared" ca="1" si="104"/>
        <v>#REF!</v>
      </c>
      <c r="AY157" s="107" t="e">
        <f t="shared" ca="1" si="105"/>
        <v>#REF!</v>
      </c>
      <c r="AZ157" s="108" t="e">
        <f t="shared" ca="1" si="106"/>
        <v>#REF!</v>
      </c>
      <c r="BA157" s="25">
        <f t="shared" ca="1" si="98"/>
        <v>0</v>
      </c>
      <c r="BB157" s="25" t="e">
        <f t="shared" si="95"/>
        <v>#REF!</v>
      </c>
      <c r="BC157" s="25" t="e">
        <f t="shared" ca="1" si="107"/>
        <v>#REF!</v>
      </c>
      <c r="BD157" s="83" t="e">
        <f>PS!#REF!</f>
        <v>#REF!</v>
      </c>
      <c r="BE157" s="78" t="str">
        <f t="shared" ca="1" si="108"/>
        <v>Lần 0</v>
      </c>
      <c r="BF157" s="109" t="e">
        <f t="shared" ca="1" si="109"/>
        <v>#REF!</v>
      </c>
      <c r="BG157" s="109" t="e">
        <f t="shared" ca="1" si="110"/>
        <v>#REF!</v>
      </c>
      <c r="BH157" s="109" t="e">
        <f t="shared" ca="1" si="111"/>
        <v>#REF!</v>
      </c>
      <c r="BI157" s="109" t="e">
        <f t="shared" ca="1" si="112"/>
        <v>#REF!</v>
      </c>
      <c r="BJ157" s="109" t="e">
        <f t="shared" ca="1" si="113"/>
        <v>#REF!</v>
      </c>
      <c r="BK157" s="109" t="e">
        <f t="shared" ca="1" si="114"/>
        <v>#REF!</v>
      </c>
      <c r="BL157" s="109" t="e">
        <f t="shared" ca="1" si="115"/>
        <v>#REF!</v>
      </c>
      <c r="BM157" s="109" t="e">
        <f t="shared" ca="1" si="116"/>
        <v>#REF!</v>
      </c>
      <c r="BN157" s="109" t="e">
        <f t="shared" ca="1" si="117"/>
        <v>#REF!</v>
      </c>
      <c r="BO157" s="109" t="e">
        <f t="shared" ca="1" si="118"/>
        <v>#REF!</v>
      </c>
      <c r="BP157" s="109" t="e">
        <f t="shared" ca="1" si="119"/>
        <v>#REF!</v>
      </c>
      <c r="BQ157" s="109" t="e">
        <f t="shared" ca="1" si="120"/>
        <v>#REF!</v>
      </c>
      <c r="BR157" s="109" t="e">
        <f t="shared" ca="1" si="121"/>
        <v>#REF!</v>
      </c>
    </row>
    <row r="158" spans="1:70" ht="19.5" customHeight="1" x14ac:dyDescent="0.2">
      <c r="A158" s="82" t="e">
        <f>PS!#REF!</f>
        <v>#REF!</v>
      </c>
      <c r="B158" s="83" t="e">
        <f>PS!#REF!</f>
        <v>#REF!</v>
      </c>
      <c r="C158" s="83" t="e">
        <f>PS!#REF!</f>
        <v>#REF!</v>
      </c>
      <c r="D158" s="83" t="e">
        <f>VLOOKUP(B158,CTV!$A$3:$D$1048576,4,0)</f>
        <v>#REF!</v>
      </c>
      <c r="E158" s="83" t="e">
        <f>VLOOKUP(B158,CTV!$A$3:$G$1048576,7,0)</f>
        <v>#REF!</v>
      </c>
      <c r="F158" s="83" t="e">
        <f>IF(ISNA(VLOOKUP(D158,CTV!$A$3:$H$1048576,8,0)),"",VLOOKUP(D158,CTV!$A$3:$H$1048576,8,0))</f>
        <v>#REF!</v>
      </c>
      <c r="G158" s="83" t="e">
        <f>VLOOKUP(B158,CTV!$A$3:$I$1048576,9,0)</f>
        <v>#REF!</v>
      </c>
      <c r="H158" s="83" t="e">
        <f>VLOOKUP(B158,CTV!$A$3:$J$1048576,10,0)</f>
        <v>#REF!</v>
      </c>
      <c r="I158" s="102" t="e">
        <f>PS!#REF!</f>
        <v>#REF!</v>
      </c>
      <c r="J158" s="83" t="e">
        <f>PS!#REF!</f>
        <v>#REF!</v>
      </c>
      <c r="K158" s="103" t="e">
        <f>PS!#REF!</f>
        <v>#REF!</v>
      </c>
      <c r="L158" s="83" t="e">
        <f t="shared" si="99"/>
        <v>#REF!</v>
      </c>
      <c r="M158" s="120" t="e">
        <f>PS!#REF!</f>
        <v>#REF!</v>
      </c>
      <c r="N158" s="83" t="e">
        <f>PS!#REF!</f>
        <v>#REF!</v>
      </c>
      <c r="O158" s="104" t="e">
        <f>PS!#REF!</f>
        <v>#REF!</v>
      </c>
      <c r="P158" s="104" t="e">
        <f t="shared" si="100"/>
        <v>#REF!</v>
      </c>
      <c r="Q158" s="104">
        <v>0</v>
      </c>
      <c r="R158" s="170" t="e">
        <f t="shared" si="101"/>
        <v>#REF!</v>
      </c>
      <c r="S158" s="130" t="e">
        <f>VLOOKUP(B158,CTV!$A$3:$K$1048576,11,0)</f>
        <v>#REF!</v>
      </c>
      <c r="T158" s="105" t="e">
        <f>IF(VLOOKUP(B158,CTV!$A$3:$E$1048576,5,0)-R158+S158&lt;0,0,VLOOKUP(B158,CTV!$A$3:$E$1048576,5,0)-R158+S158)</f>
        <v>#REF!</v>
      </c>
      <c r="U158" s="105" t="e">
        <f>IF(VLOOKUP(B158,CTV!$A$3:$F$1048576,6,0)-R158+S158&lt;0,0,VLOOKUP(B158,CTV!$A$3:$F$1048576,6,0)-R158+S158)</f>
        <v>#REF!</v>
      </c>
      <c r="V158" s="70" t="e">
        <f t="shared" si="102"/>
        <v>#REF!</v>
      </c>
      <c r="W158" s="70" t="str">
        <f>IFERROR(IF(AND($H158=1,WORKDAY.INTL($I158,NETWORKDAYS.INTL($I158,EDATE(V158,$E159)-1,1,[1]holiday!$A$2:$A$101),1,[1]holiday!$A$2:$A$101)=$K158),"",IF(AND(IFERROR(IF(IF($K158&lt;EDATE(V158,$E158),$K158,EDATE(V158,$E158))=V158,"",IF($K158&lt;EDATE(V158,$E158),$K158,EDATE(V158,$E158))),"")=$K158,$H158=1),"",IFERROR(IF(IF($K158&lt;EDATE(V158,$E158),$K158,EDATE(V158,$E158))=V158,"",IF($K158&lt;EDATE(V158,$E158),$K158,EDATE(V158,$E158))),""))),"")</f>
        <v/>
      </c>
      <c r="X158" s="70" t="str">
        <f>IFERROR(IF(AND($H158=1,WORKDAY.INTL($I158,NETWORKDAYS.INTL($I158,EDATE(W158,$E159)-1,1,[1]holiday!$A$2:$A$101),1,[1]holiday!$A$2:$A$101)=$K158),"",IF(AND(IFERROR(IF(IF($K158&lt;EDATE(W158,$E158),$K158,EDATE(W158,$E158))=W158,"",IF($K158&lt;EDATE(W158,$E158),$K158,EDATE(W158,$E158))),"")=$K158,$H158=1),"",IFERROR(IF(IF($K158&lt;EDATE(W158,$E158),$K158,EDATE(W158,$E158))=W158,"",IF($K158&lt;EDATE(W158,$E158),$K158,EDATE(W158,$E158))),""))),"")</f>
        <v/>
      </c>
      <c r="Y158" s="70" t="str">
        <f>IFERROR(IF(AND($H158=1,WORKDAY.INTL($I158,NETWORKDAYS.INTL($I158,EDATE(X158,$E159)-1,1,[1]holiday!$A$2:$A$101),1,[1]holiday!$A$2:$A$101)=$K158),"",IF(AND(IFERROR(IF(IF($K158&lt;EDATE(X158,$E158),$K158,EDATE(X158,$E158))=X158,"",IF($K158&lt;EDATE(X158,$E158),$K158,EDATE(X158,$E158))),"")=$K158,$H158=1),"",IFERROR(IF(IF($K158&lt;EDATE(X158,$E158),$K158,EDATE(X158,$E158))=X158,"",IF($K158&lt;EDATE(X158,$E158),$K158,EDATE(X158,$E158))),""))),"")</f>
        <v/>
      </c>
      <c r="Z158" s="70" t="str">
        <f>IFERROR(IF(AND($H158=1,WORKDAY.INTL($I158,NETWORKDAYS.INTL($I158,EDATE(Y158,$E159)-1,1,[1]holiday!$A$2:$A$101),1,[1]holiday!$A$2:$A$101)=$K158),"",IF(AND(IFERROR(IF(IF($K158&lt;EDATE(Y158,$E158),$K158,EDATE(Y158,$E158))=Y158,"",IF($K158&lt;EDATE(Y158,$E158),$K158,EDATE(Y158,$E158))),"")=$K158,$H158=1),"",IFERROR(IF(IF($K158&lt;EDATE(Y158,$E158),$K158,EDATE(Y158,$E158))=Y158,"",IF($K158&lt;EDATE(Y158,$E158),$K158,EDATE(Y158,$E158))),""))),"")</f>
        <v/>
      </c>
      <c r="AA158" s="70" t="str">
        <f>IFERROR(IF(AND($H158=1,WORKDAY.INTL($I158,NETWORKDAYS.INTL($I158,EDATE(Z158,$E159)-1,1,[1]holiday!$A$2:$A$101),1,[1]holiday!$A$2:$A$101)=$K158),"",IF(AND(IFERROR(IF(IF($K158&lt;EDATE(Z158,$E158),$K158,EDATE(Z158,$E158))=Z158,"",IF($K158&lt;EDATE(Z158,$E158),$K158,EDATE(Z158,$E158))),"")=$K158,$H158=1),"",IFERROR(IF(IF($K158&lt;EDATE(Z158,$E158),$K158,EDATE(Z158,$E158))=Z158,"",IF($K158&lt;EDATE(Z158,$E158),$K158,EDATE(Z158,$E158))),""))),"")</f>
        <v/>
      </c>
      <c r="AB158" s="70" t="str">
        <f>IFERROR(IF(AND($H158=1,WORKDAY.INTL($I158,NETWORKDAYS.INTL($I158,EDATE(AA158,$E159)-1,1,[1]holiday!$A$2:$A$101),1,[1]holiday!$A$2:$A$101)=$K158),"",IF(AND(IFERROR(IF(IF($K158&lt;EDATE(AA158,$E158),$K158,EDATE(AA158,$E158))=AA158,"",IF($K158&lt;EDATE(AA158,$E158),$K158,EDATE(AA158,$E158))),"")=$K158,$H158=1),"",IFERROR(IF(IF($K158&lt;EDATE(AA158,$E158),$K158,EDATE(AA158,$E158))=AA158,"",IF($K158&lt;EDATE(AA158,$E158),$K158,EDATE(AA158,$E158))),""))),"")</f>
        <v/>
      </c>
      <c r="AC158" s="70" t="str">
        <f>IFERROR(IF(AND($H158=1,WORKDAY.INTL($I158,NETWORKDAYS.INTL($I158,EDATE(AB158,$E159)-1,1,[1]holiday!$A$2:$A$101),1,[1]holiday!$A$2:$A$101)=$K158),"",IF(AND(IFERROR(IF(IF($K158&lt;EDATE(AB158,$E158),$K158,EDATE(AB158,$E158))=AB158,"",IF($K158&lt;EDATE(AB158,$E158),$K158,EDATE(AB158,$E158))),"")=$K158,$H158=1),"",IFERROR(IF(IF($K158&lt;EDATE(AB158,$E158),$K158,EDATE(AB158,$E158))=AB158,"",IF($K158&lt;EDATE(AB158,$E158),$K158,EDATE(AB158,$E158))),""))),"")</f>
        <v/>
      </c>
      <c r="AD158" s="70" t="str">
        <f>IFERROR(IF(AND($H158=1,WORKDAY.INTL($I158,NETWORKDAYS.INTL($I158,EDATE(AC158,$E159)-1,1,[1]holiday!$A$2:$A$101),1,[1]holiday!$A$2:$A$101)=$K158),"",IF(AND(IFERROR(IF(IF($K158&lt;EDATE(AC158,$E158),$K158,EDATE(AC158,$E158))=AC158,"",IF($K158&lt;EDATE(AC158,$E158),$K158,EDATE(AC158,$E158))),"")=$K158,$H158=1),"",IFERROR(IF(IF($K158&lt;EDATE(AC158,$E158),$K158,EDATE(AC158,$E158))=AC158,"",IF($K158&lt;EDATE(AC158,$E158),$K158,EDATE(AC158,$E158))),""))),"")</f>
        <v/>
      </c>
      <c r="AE158" s="70" t="str">
        <f>IFERROR(IF(AND($H158=1,WORKDAY.INTL($I158,NETWORKDAYS.INTL($I158,EDATE(AD158,$E159)-1,1,[1]holiday!$A$2:$A$101),1,[1]holiday!$A$2:$A$101)=$K158),"",IF(AND(IFERROR(IF(IF($K158&lt;EDATE(AD158,$E158),$K158,EDATE(AD158,$E158))=AD158,"",IF($K158&lt;EDATE(AD158,$E158),$K158,EDATE(AD158,$E158))),"")=$K158,$H158=1),"",IFERROR(IF(IF($K158&lt;EDATE(AD158,$E158),$K158,EDATE(AD158,$E158))=AD158,"",IF($K158&lt;EDATE(AD158,$E158),$K158,EDATE(AD158,$E158))),""))),"")</f>
        <v/>
      </c>
      <c r="AF158" s="70" t="str">
        <f>IFERROR(IF(AND($H158=1,WORKDAY.INTL($I158,NETWORKDAYS.INTL($I158,EDATE(AE158,$E159)-1,1,[1]holiday!$A$2:$A$101),1,[1]holiday!$A$2:$A$101)=$K158),"",IF(AND(IFERROR(IF(IF($K158&lt;EDATE(AE158,$E158),$K158,EDATE(AE158,$E158))=AE158,"",IF($K158&lt;EDATE(AE158,$E158),$K158,EDATE(AE158,$E158))),"")=$K158,$H158=1),"",IFERROR(IF(IF($K158&lt;EDATE(AE158,$E158),$K158,EDATE(AE158,$E158))=AE158,"",IF($K158&lt;EDATE(AE158,$E158),$K158,EDATE(AE158,$E158))),""))),"")</f>
        <v/>
      </c>
      <c r="AG158" s="70" t="str">
        <f>IFERROR(IF(AND($H158=1,WORKDAY.INTL($I158,NETWORKDAYS.INTL($I158,EDATE(AF158,$E159)-1,1,[1]holiday!$A$2:$A$101),1,[1]holiday!$A$2:$A$101)=$K158),"",IF(AND(IFERROR(IF(IF($K158&lt;EDATE(AF158,$E158),$K158,EDATE(AF158,$E158))=AF158,"",IF($K158&lt;EDATE(AF158,$E158),$K158,EDATE(AF158,$E158))),"")=$K158,$H158=1),"",IFERROR(IF(IF($K158&lt;EDATE(AF158,$E158),$K158,EDATE(AF158,$E158))=AF158,"",IF($K158&lt;EDATE(AF158,$E158),$K158,EDATE(AF158,$E158))),""))),"")</f>
        <v/>
      </c>
      <c r="AH158" s="70" t="str">
        <f>IFERROR(IF(AND($H158=1,WORKDAY.INTL($I158,NETWORKDAYS.INTL($I158,EDATE(AG158,$E159)-1,1,[1]holiday!$A$2:$A$101),1,[1]holiday!$A$2:$A$101)=$K158),"",IF(AND(IFERROR(IF(IF($K158&lt;EDATE(AG158,$E158),$K158,EDATE(AG158,$E158))=AG158,"",IF($K158&lt;EDATE(AG158,$E158),$K158,EDATE(AG158,$E158))),"")=$K158,$H158=1),"",IFERROR(IF(IF($K158&lt;EDATE(AG158,$E158),$K158,EDATE(AG158,$E158))=AG158,"",IF($K158&lt;EDATE(AG158,$E158),$K158,EDATE(AG158,$E158))),""))),"")</f>
        <v/>
      </c>
      <c r="AI158" s="70"/>
      <c r="AJ158" s="25" t="e">
        <f t="shared" si="82"/>
        <v>#REF!</v>
      </c>
      <c r="AK158" s="25" t="e">
        <f t="shared" si="83"/>
        <v>#REF!</v>
      </c>
      <c r="AL158" s="25" t="e">
        <f t="shared" si="84"/>
        <v>#REF!</v>
      </c>
      <c r="AM158" s="25" t="e">
        <f t="shared" si="85"/>
        <v>#REF!</v>
      </c>
      <c r="AN158" s="25" t="e">
        <f t="shared" si="86"/>
        <v>#REF!</v>
      </c>
      <c r="AO158" s="25" t="e">
        <f t="shared" si="87"/>
        <v>#REF!</v>
      </c>
      <c r="AP158" s="25" t="e">
        <f t="shared" si="88"/>
        <v>#REF!</v>
      </c>
      <c r="AQ158" s="25" t="e">
        <f t="shared" si="89"/>
        <v>#REF!</v>
      </c>
      <c r="AR158" s="25" t="e">
        <f t="shared" si="90"/>
        <v>#REF!</v>
      </c>
      <c r="AS158" s="25" t="e">
        <f t="shared" si="91"/>
        <v>#REF!</v>
      </c>
      <c r="AT158" s="25" t="e">
        <f t="shared" si="92"/>
        <v>#REF!</v>
      </c>
      <c r="AU158" s="25" t="e">
        <f t="shared" si="93"/>
        <v>#REF!</v>
      </c>
      <c r="AV158" s="25" t="e">
        <f t="shared" si="94"/>
        <v>#REF!</v>
      </c>
      <c r="AW158" s="106" t="e">
        <f t="shared" si="103"/>
        <v>#REF!</v>
      </c>
      <c r="AX158" s="107" t="e">
        <f t="shared" ca="1" si="104"/>
        <v>#REF!</v>
      </c>
      <c r="AY158" s="107" t="e">
        <f t="shared" ca="1" si="105"/>
        <v>#REF!</v>
      </c>
      <c r="AZ158" s="108" t="e">
        <f t="shared" ca="1" si="106"/>
        <v>#REF!</v>
      </c>
      <c r="BA158" s="25">
        <f t="shared" ca="1" si="98"/>
        <v>0</v>
      </c>
      <c r="BB158" s="25" t="e">
        <f t="shared" si="95"/>
        <v>#REF!</v>
      </c>
      <c r="BC158" s="25" t="e">
        <f t="shared" ca="1" si="107"/>
        <v>#REF!</v>
      </c>
      <c r="BD158" s="83" t="e">
        <f>PS!#REF!</f>
        <v>#REF!</v>
      </c>
      <c r="BE158" s="78" t="str">
        <f t="shared" ca="1" si="108"/>
        <v>Lần 0</v>
      </c>
      <c r="BF158" s="109" t="e">
        <f t="shared" ca="1" si="109"/>
        <v>#REF!</v>
      </c>
      <c r="BG158" s="109" t="e">
        <f t="shared" ca="1" si="110"/>
        <v>#REF!</v>
      </c>
      <c r="BH158" s="109" t="e">
        <f t="shared" ca="1" si="111"/>
        <v>#REF!</v>
      </c>
      <c r="BI158" s="109" t="e">
        <f t="shared" ca="1" si="112"/>
        <v>#REF!</v>
      </c>
      <c r="BJ158" s="109" t="e">
        <f t="shared" ca="1" si="113"/>
        <v>#REF!</v>
      </c>
      <c r="BK158" s="109" t="e">
        <f t="shared" ca="1" si="114"/>
        <v>#REF!</v>
      </c>
      <c r="BL158" s="109" t="e">
        <f t="shared" ca="1" si="115"/>
        <v>#REF!</v>
      </c>
      <c r="BM158" s="109" t="e">
        <f t="shared" ca="1" si="116"/>
        <v>#REF!</v>
      </c>
      <c r="BN158" s="109" t="e">
        <f t="shared" ca="1" si="117"/>
        <v>#REF!</v>
      </c>
      <c r="BO158" s="109" t="e">
        <f t="shared" ca="1" si="118"/>
        <v>#REF!</v>
      </c>
      <c r="BP158" s="109" t="e">
        <f t="shared" ca="1" si="119"/>
        <v>#REF!</v>
      </c>
      <c r="BQ158" s="109" t="e">
        <f t="shared" ca="1" si="120"/>
        <v>#REF!</v>
      </c>
      <c r="BR158" s="109" t="e">
        <f t="shared" ca="1" si="121"/>
        <v>#REF!</v>
      </c>
    </row>
    <row r="159" spans="1:70" ht="12.75" x14ac:dyDescent="0.2">
      <c r="A159" s="82" t="e">
        <f>PS!#REF!</f>
        <v>#REF!</v>
      </c>
      <c r="B159" s="83" t="e">
        <f>PS!#REF!</f>
        <v>#REF!</v>
      </c>
      <c r="C159" s="83" t="e">
        <f>PS!#REF!</f>
        <v>#REF!</v>
      </c>
      <c r="D159" s="83" t="e">
        <f>VLOOKUP(B159,CTV!$A$3:$D$1048576,4,0)</f>
        <v>#REF!</v>
      </c>
      <c r="E159" s="83" t="e">
        <f>VLOOKUP(B159,CTV!$A$3:$G$1048576,7,0)</f>
        <v>#REF!</v>
      </c>
      <c r="F159" s="83" t="e">
        <f>IF(ISNA(VLOOKUP(D159,CTV!$A$3:$H$1048576,8,0)),"",VLOOKUP(D159,CTV!$A$3:$H$1048576,8,0))</f>
        <v>#REF!</v>
      </c>
      <c r="G159" s="83" t="e">
        <f>VLOOKUP(B159,CTV!$A$3:$I$1048576,9,0)</f>
        <v>#REF!</v>
      </c>
      <c r="H159" s="83" t="e">
        <f>VLOOKUP(B159,CTV!$A$3:$J$1048576,10,0)</f>
        <v>#REF!</v>
      </c>
      <c r="I159" s="102" t="e">
        <f>PS!#REF!</f>
        <v>#REF!</v>
      </c>
      <c r="J159" s="83" t="e">
        <f>PS!#REF!</f>
        <v>#REF!</v>
      </c>
      <c r="K159" s="103" t="e">
        <f>PS!#REF!</f>
        <v>#REF!</v>
      </c>
      <c r="L159" s="83" t="e">
        <f t="shared" si="99"/>
        <v>#REF!</v>
      </c>
      <c r="M159" s="120" t="e">
        <f>PS!#REF!</f>
        <v>#REF!</v>
      </c>
      <c r="N159" s="83" t="e">
        <f>PS!#REF!</f>
        <v>#REF!</v>
      </c>
      <c r="O159" s="104" t="e">
        <f>PS!#REF!</f>
        <v>#REF!</v>
      </c>
      <c r="P159" s="104" t="e">
        <f t="shared" si="100"/>
        <v>#REF!</v>
      </c>
      <c r="Q159" s="104">
        <v>0</v>
      </c>
      <c r="R159" s="170" t="e">
        <f t="shared" si="101"/>
        <v>#REF!</v>
      </c>
      <c r="S159" s="130" t="e">
        <f>VLOOKUP(B159,CTV!$A$3:$K$1048576,11,0)</f>
        <v>#REF!</v>
      </c>
      <c r="T159" s="105" t="e">
        <f>IF(VLOOKUP(B159,CTV!$A$3:$E$1048576,5,0)-R159+S159&lt;0,0,VLOOKUP(B159,CTV!$A$3:$E$1048576,5,0)-R159+S159)</f>
        <v>#REF!</v>
      </c>
      <c r="U159" s="105" t="e">
        <f>IF(VLOOKUP(B159,CTV!$A$3:$F$1048576,6,0)-R159+S159&lt;0,0,VLOOKUP(B159,CTV!$A$3:$F$1048576,6,0)-R159+S159)</f>
        <v>#REF!</v>
      </c>
      <c r="V159" s="70" t="e">
        <f t="shared" si="102"/>
        <v>#REF!</v>
      </c>
      <c r="W159" s="70" t="str">
        <f>IFERROR(IF(AND($H159=1,WORKDAY.INTL($I159,NETWORKDAYS.INTL($I159,EDATE(V159,$E160)-1,1,[1]holiday!$A$2:$A$101),1,[1]holiday!$A$2:$A$101)=$K159),"",IF(AND(IFERROR(IF(IF($K159&lt;EDATE(V159,$E159),$K159,EDATE(V159,$E159))=V159,"",IF($K159&lt;EDATE(V159,$E159),$K159,EDATE(V159,$E159))),"")=$K159,$H159=1),"",IFERROR(IF(IF($K159&lt;EDATE(V159,$E159),$K159,EDATE(V159,$E159))=V159,"",IF($K159&lt;EDATE(V159,$E159),$K159,EDATE(V159,$E159))),""))),"")</f>
        <v/>
      </c>
      <c r="X159" s="70" t="str">
        <f>IFERROR(IF(AND($H159=1,WORKDAY.INTL($I159,NETWORKDAYS.INTL($I159,EDATE(W159,$E160)-1,1,[1]holiday!$A$2:$A$101),1,[1]holiday!$A$2:$A$101)=$K159),"",IF(AND(IFERROR(IF(IF($K159&lt;EDATE(W159,$E159),$K159,EDATE(W159,$E159))=W159,"",IF($K159&lt;EDATE(W159,$E159),$K159,EDATE(W159,$E159))),"")=$K159,$H159=1),"",IFERROR(IF(IF($K159&lt;EDATE(W159,$E159),$K159,EDATE(W159,$E159))=W159,"",IF($K159&lt;EDATE(W159,$E159),$K159,EDATE(W159,$E159))),""))),"")</f>
        <v/>
      </c>
      <c r="Y159" s="70" t="str">
        <f>IFERROR(IF(AND($H159=1,WORKDAY.INTL($I159,NETWORKDAYS.INTL($I159,EDATE(X159,$E160)-1,1,[1]holiday!$A$2:$A$101),1,[1]holiday!$A$2:$A$101)=$K159),"",IF(AND(IFERROR(IF(IF($K159&lt;EDATE(X159,$E159),$K159,EDATE(X159,$E159))=X159,"",IF($K159&lt;EDATE(X159,$E159),$K159,EDATE(X159,$E159))),"")=$K159,$H159=1),"",IFERROR(IF(IF($K159&lt;EDATE(X159,$E159),$K159,EDATE(X159,$E159))=X159,"",IF($K159&lt;EDATE(X159,$E159),$K159,EDATE(X159,$E159))),""))),"")</f>
        <v/>
      </c>
      <c r="Z159" s="70" t="str">
        <f>IFERROR(IF(AND($H159=1,WORKDAY.INTL($I159,NETWORKDAYS.INTL($I159,EDATE(Y159,$E160)-1,1,[1]holiday!$A$2:$A$101),1,[1]holiday!$A$2:$A$101)=$K159),"",IF(AND(IFERROR(IF(IF($K159&lt;EDATE(Y159,$E159),$K159,EDATE(Y159,$E159))=Y159,"",IF($K159&lt;EDATE(Y159,$E159),$K159,EDATE(Y159,$E159))),"")=$K159,$H159=1),"",IFERROR(IF(IF($K159&lt;EDATE(Y159,$E159),$K159,EDATE(Y159,$E159))=Y159,"",IF($K159&lt;EDATE(Y159,$E159),$K159,EDATE(Y159,$E159))),""))),"")</f>
        <v/>
      </c>
      <c r="AA159" s="70" t="str">
        <f>IFERROR(IF(AND($H159=1,WORKDAY.INTL($I159,NETWORKDAYS.INTL($I159,EDATE(Z159,$E160)-1,1,[1]holiday!$A$2:$A$101),1,[1]holiday!$A$2:$A$101)=$K159),"",IF(AND(IFERROR(IF(IF($K159&lt;EDATE(Z159,$E159),$K159,EDATE(Z159,$E159))=Z159,"",IF($K159&lt;EDATE(Z159,$E159),$K159,EDATE(Z159,$E159))),"")=$K159,$H159=1),"",IFERROR(IF(IF($K159&lt;EDATE(Z159,$E159),$K159,EDATE(Z159,$E159))=Z159,"",IF($K159&lt;EDATE(Z159,$E159),$K159,EDATE(Z159,$E159))),""))),"")</f>
        <v/>
      </c>
      <c r="AB159" s="70" t="str">
        <f>IFERROR(IF(AND($H159=1,WORKDAY.INTL($I159,NETWORKDAYS.INTL($I159,EDATE(AA159,$E160)-1,1,[1]holiday!$A$2:$A$101),1,[1]holiday!$A$2:$A$101)=$K159),"",IF(AND(IFERROR(IF(IF($K159&lt;EDATE(AA159,$E159),$K159,EDATE(AA159,$E159))=AA159,"",IF($K159&lt;EDATE(AA159,$E159),$K159,EDATE(AA159,$E159))),"")=$K159,$H159=1),"",IFERROR(IF(IF($K159&lt;EDATE(AA159,$E159),$K159,EDATE(AA159,$E159))=AA159,"",IF($K159&lt;EDATE(AA159,$E159),$K159,EDATE(AA159,$E159))),""))),"")</f>
        <v/>
      </c>
      <c r="AC159" s="70" t="str">
        <f>IFERROR(IF(AND($H159=1,WORKDAY.INTL($I159,NETWORKDAYS.INTL($I159,EDATE(AB159,$E160)-1,1,[1]holiday!$A$2:$A$101),1,[1]holiday!$A$2:$A$101)=$K159),"",IF(AND(IFERROR(IF(IF($K159&lt;EDATE(AB159,$E159),$K159,EDATE(AB159,$E159))=AB159,"",IF($K159&lt;EDATE(AB159,$E159),$K159,EDATE(AB159,$E159))),"")=$K159,$H159=1),"",IFERROR(IF(IF($K159&lt;EDATE(AB159,$E159),$K159,EDATE(AB159,$E159))=AB159,"",IF($K159&lt;EDATE(AB159,$E159),$K159,EDATE(AB159,$E159))),""))),"")</f>
        <v/>
      </c>
      <c r="AD159" s="70" t="str">
        <f>IFERROR(IF(AND($H159=1,WORKDAY.INTL($I159,NETWORKDAYS.INTL($I159,EDATE(AC159,$E160)-1,1,[1]holiday!$A$2:$A$101),1,[1]holiday!$A$2:$A$101)=$K159),"",IF(AND(IFERROR(IF(IF($K159&lt;EDATE(AC159,$E159),$K159,EDATE(AC159,$E159))=AC159,"",IF($K159&lt;EDATE(AC159,$E159),$K159,EDATE(AC159,$E159))),"")=$K159,$H159=1),"",IFERROR(IF(IF($K159&lt;EDATE(AC159,$E159),$K159,EDATE(AC159,$E159))=AC159,"",IF($K159&lt;EDATE(AC159,$E159),$K159,EDATE(AC159,$E159))),""))),"")</f>
        <v/>
      </c>
      <c r="AE159" s="70" t="str">
        <f>IFERROR(IF(AND($H159=1,WORKDAY.INTL($I159,NETWORKDAYS.INTL($I159,EDATE(AD159,$E160)-1,1,[1]holiday!$A$2:$A$101),1,[1]holiday!$A$2:$A$101)=$K159),"",IF(AND(IFERROR(IF(IF($K159&lt;EDATE(AD159,$E159),$K159,EDATE(AD159,$E159))=AD159,"",IF($K159&lt;EDATE(AD159,$E159),$K159,EDATE(AD159,$E159))),"")=$K159,$H159=1),"",IFERROR(IF(IF($K159&lt;EDATE(AD159,$E159),$K159,EDATE(AD159,$E159))=AD159,"",IF($K159&lt;EDATE(AD159,$E159),$K159,EDATE(AD159,$E159))),""))),"")</f>
        <v/>
      </c>
      <c r="AF159" s="70" t="str">
        <f>IFERROR(IF(AND($H159=1,WORKDAY.INTL($I159,NETWORKDAYS.INTL($I159,EDATE(AE159,$E160)-1,1,[1]holiday!$A$2:$A$101),1,[1]holiday!$A$2:$A$101)=$K159),"",IF(AND(IFERROR(IF(IF($K159&lt;EDATE(AE159,$E159),$K159,EDATE(AE159,$E159))=AE159,"",IF($K159&lt;EDATE(AE159,$E159),$K159,EDATE(AE159,$E159))),"")=$K159,$H159=1),"",IFERROR(IF(IF($K159&lt;EDATE(AE159,$E159),$K159,EDATE(AE159,$E159))=AE159,"",IF($K159&lt;EDATE(AE159,$E159),$K159,EDATE(AE159,$E159))),""))),"")</f>
        <v/>
      </c>
      <c r="AG159" s="70" t="str">
        <f>IFERROR(IF(AND($H159=1,WORKDAY.INTL($I159,NETWORKDAYS.INTL($I159,EDATE(AF159,$E160)-1,1,[1]holiday!$A$2:$A$101),1,[1]holiday!$A$2:$A$101)=$K159),"",IF(AND(IFERROR(IF(IF($K159&lt;EDATE(AF159,$E159),$K159,EDATE(AF159,$E159))=AF159,"",IF($K159&lt;EDATE(AF159,$E159),$K159,EDATE(AF159,$E159))),"")=$K159,$H159=1),"",IFERROR(IF(IF($K159&lt;EDATE(AF159,$E159),$K159,EDATE(AF159,$E159))=AF159,"",IF($K159&lt;EDATE(AF159,$E159),$K159,EDATE(AF159,$E159))),""))),"")</f>
        <v/>
      </c>
      <c r="AH159" s="70" t="str">
        <f>IFERROR(IF(AND($H159=1,WORKDAY.INTL($I159,NETWORKDAYS.INTL($I159,EDATE(AG159,$E160)-1,1,[1]holiday!$A$2:$A$101),1,[1]holiday!$A$2:$A$101)=$K159),"",IF(AND(IFERROR(IF(IF($K159&lt;EDATE(AG159,$E159),$K159,EDATE(AG159,$E159))=AG159,"",IF($K159&lt;EDATE(AG159,$E159),$K159,EDATE(AG159,$E159))),"")=$K159,$H159=1),"",IFERROR(IF(IF($K159&lt;EDATE(AG159,$E159),$K159,EDATE(AG159,$E159))=AG159,"",IF($K159&lt;EDATE(AG159,$E159),$K159,EDATE(AG159,$E159))),""))),"")</f>
        <v/>
      </c>
      <c r="AI159" s="70"/>
      <c r="AJ159" s="25" t="e">
        <f t="shared" ref="AJ159:AJ222" si="122">IF($H159=1,IF(W159="",IFERROR(ROUND(($K159-V159)*($P159*$T159/100+$Q159*$U159/100)/360,0),""),IFERROR(ROUND((W159-V159)*($P159*$T159/100+$Q159*$U159/100)/360,0),"")),IFERROR(ROUND((V159-I159)*($P159*$T159/100+$Q159*$U159/100)/360,0),""))</f>
        <v>#REF!</v>
      </c>
      <c r="AK159" s="25" t="e">
        <f t="shared" ref="AK159:AK222" si="123">IF($H159=1,IF(X159="",IFERROR(ROUND(($K159-W159)*($P159*$T159/100+$Q159*$U159/100)/360,0),""),IFERROR(ROUND((X159-W159)*($P159*$T159/100+$Q159*$U159/100)/360,0),"")),IFERROR(ROUND((W159-V159)*($P159*$T159/100+$Q159*$U159/100)/360,0),""))</f>
        <v>#REF!</v>
      </c>
      <c r="AL159" s="25" t="e">
        <f t="shared" ref="AL159:AL222" si="124">IF($H159=1,IF(Y159="",IFERROR(ROUND(($K159-X159)*($P159*$T159/100+$Q159*$U159/100)/360,0),""),IFERROR(ROUND((Y159-X159)*($P159*$T159/100+$Q159*$U159/100)/360,0),"")),IFERROR(ROUND((X159-W159)*($P159*$T159/100+$Q159*$U159/100)/360,0),""))</f>
        <v>#REF!</v>
      </c>
      <c r="AM159" s="25" t="e">
        <f t="shared" ref="AM159:AM222" si="125">IF($H159=1,IF(Z159="",IFERROR(ROUND(($K159-Y159)*($P159*$T159/100+$Q159*$U159/100)/360,0),""),IFERROR(ROUND((Z159-Y159)*($P159*$T159/100+$Q159*$U159/100)/360,0),"")),IFERROR(ROUND((Y159-X159)*($P159*$T159/100+$Q159*$U159/100)/360,0),""))</f>
        <v>#REF!</v>
      </c>
      <c r="AN159" s="25" t="e">
        <f t="shared" ref="AN159:AN222" si="126">IF($H159=1,IF(AA159="",IFERROR(ROUND(($K159-Z159)*($P159*$T159/100+$Q159*$U159/100)/360,0),""),IFERROR(ROUND((AA159-Z159)*($P159*$T159/100+$Q159*$U159/100)/360,0),"")),IFERROR(ROUND((Z159-Y159)*($P159*$T159/100+$Q159*$U159/100)/360,0),""))</f>
        <v>#REF!</v>
      </c>
      <c r="AO159" s="25" t="e">
        <f t="shared" ref="AO159:AO222" si="127">IF($H159=1,IF(AB159="",IFERROR(ROUND(($K159-AA159)*($P159*$T159/100+$Q159*$U159/100)/360,0),""),IFERROR(ROUND((AB159-AA159)*($P159*$T159/100+$Q159*$U159/100)/360,0),"")),IFERROR(ROUND((AA159-Z159)*($P159*$T159/100+$Q159*$U159/100)/360,0),""))</f>
        <v>#REF!</v>
      </c>
      <c r="AP159" s="25" t="e">
        <f t="shared" ref="AP159:AP222" si="128">IF($H159=1,IF(AC159="",IFERROR(ROUND(($K159-AB159)*($P159*$T159/100+$Q159*$U159/100)/360,0),""),IFERROR(ROUND((AC159-AB159)*($P159*$T159/100+$Q159*$U159/100)/360,0),"")),IFERROR(ROUND((AB159-AA159)*($P159*$T159/100+$Q159*$U159/100)/360,0),""))</f>
        <v>#REF!</v>
      </c>
      <c r="AQ159" s="25" t="e">
        <f t="shared" ref="AQ159:AQ222" si="129">IF($H159=1,IF(AD159="",IFERROR(ROUND(($K159-AC159)*($P159*$T159/100+$Q159*$U159/100)/360,0),""),IFERROR(ROUND((AD159-AC159)*($P159*$T159/100+$Q159*$U159/100)/360,0),"")),IFERROR(ROUND((AC159-AB159)*($P159*$T159/100+$Q159*$U159/100)/360,0),""))</f>
        <v>#REF!</v>
      </c>
      <c r="AR159" s="25" t="e">
        <f t="shared" ref="AR159:AR222" si="130">IF($H159=1,IF(AE159="",IFERROR(ROUND(($K159-AD159)*($P159*$T159/100+$Q159*$U159/100)/360,0),""),IFERROR(ROUND((AE159-AD159)*($P159*$T159/100+$Q159*$U159/100)/360,0),"")),IFERROR(ROUND((AD159-AC159)*($P159*$T159/100+$Q159*$U159/100)/360,0),""))</f>
        <v>#REF!</v>
      </c>
      <c r="AS159" s="25" t="e">
        <f t="shared" ref="AS159:AS222" si="131">IF($H159=1,IF(AF159="",IFERROR(ROUND(($K159-AE159)*($P159*$T159/100+$Q159*$U159/100)/360,0),""),IFERROR(ROUND((AF159-AE159)*($P159*$T159/100+$Q159*$U159/100)/360,0),"")),IFERROR(ROUND((AE159-AD159)*($P159*$T159/100+$Q159*$U159/100)/360,0),""))</f>
        <v>#REF!</v>
      </c>
      <c r="AT159" s="25" t="e">
        <f t="shared" ref="AT159:AT222" si="132">IF($H159=1,IF(AG159="",IFERROR(ROUND(($K159-AF159)*($P159*$T159/100+$Q159*$U159/100)/360,0),""),IFERROR(ROUND((AG159-AF159)*($P159*$T159/100+$Q159*$U159/100)/360,0),"")),IFERROR(ROUND((AF159-AE159)*($P159*$T159/100+$Q159*$U159/100)/360,0),""))</f>
        <v>#REF!</v>
      </c>
      <c r="AU159" s="25" t="e">
        <f t="shared" ref="AU159:AU222" si="133">IF($H159=1,IF(AH159="",IFERROR(ROUND(($K159-AG159)*($P159*$T159/100+$Q159*$U159/100)/360,0),""),IFERROR(ROUND((AH159-AG159)*($P159*$T159/100+$Q159*$U159/100)/360,0),"")),IFERROR(ROUND((AG159-AF159)*($P159*$T159/100+$Q159*$U159/100)/360,0),""))</f>
        <v>#REF!</v>
      </c>
      <c r="AV159" s="25" t="e">
        <f t="shared" ref="AV159:AV222" si="134">IF($H159=1,IF(AI159="",IFERROR(ROUND(($K159-AH159)*($P159*$T159/100+$Q159*$U159/100)/360,0),""),IFERROR(ROUND((AI159-AH159)*($P159*$T159/100+$Q159*$U159/100)/360,0),"")),IFERROR(ROUND((AH159-AG159)*($P159*$T159/100+$Q159*$U159/100)/360,0),""))</f>
        <v>#REF!</v>
      </c>
      <c r="AW159" s="106" t="e">
        <f t="shared" si="103"/>
        <v>#REF!</v>
      </c>
      <c r="AX159" s="107" t="e">
        <f t="shared" ca="1" si="104"/>
        <v>#REF!</v>
      </c>
      <c r="AY159" s="107" t="e">
        <f t="shared" ca="1" si="105"/>
        <v>#REF!</v>
      </c>
      <c r="AZ159" s="108" t="e">
        <f t="shared" ca="1" si="106"/>
        <v>#REF!</v>
      </c>
      <c r="BA159" s="25">
        <f t="shared" ca="1" si="98"/>
        <v>0</v>
      </c>
      <c r="BB159" s="25" t="e">
        <f t="shared" ref="BB159:BB222" si="135">ROUND((AW159-I159)*$P159*$T159/100/360,0)+ROUND((AW159-I159)*$Q159*$U159/100/360,0)</f>
        <v>#REF!</v>
      </c>
      <c r="BC159" s="25" t="e">
        <f t="shared" ca="1" si="107"/>
        <v>#REF!</v>
      </c>
      <c r="BD159" s="83" t="e">
        <f>PS!#REF!</f>
        <v>#REF!</v>
      </c>
      <c r="BE159" s="78" t="str">
        <f t="shared" ca="1" si="108"/>
        <v>Lần 0</v>
      </c>
      <c r="BF159" s="109" t="e">
        <f t="shared" ca="1" si="109"/>
        <v>#REF!</v>
      </c>
      <c r="BG159" s="109" t="e">
        <f t="shared" ca="1" si="110"/>
        <v>#REF!</v>
      </c>
      <c r="BH159" s="109" t="e">
        <f t="shared" ca="1" si="111"/>
        <v>#REF!</v>
      </c>
      <c r="BI159" s="109" t="e">
        <f t="shared" ca="1" si="112"/>
        <v>#REF!</v>
      </c>
      <c r="BJ159" s="109" t="e">
        <f t="shared" ca="1" si="113"/>
        <v>#REF!</v>
      </c>
      <c r="BK159" s="109" t="e">
        <f t="shared" ca="1" si="114"/>
        <v>#REF!</v>
      </c>
      <c r="BL159" s="109" t="e">
        <f t="shared" ca="1" si="115"/>
        <v>#REF!</v>
      </c>
      <c r="BM159" s="109" t="e">
        <f t="shared" ca="1" si="116"/>
        <v>#REF!</v>
      </c>
      <c r="BN159" s="109" t="e">
        <f t="shared" ca="1" si="117"/>
        <v>#REF!</v>
      </c>
      <c r="BO159" s="109" t="e">
        <f t="shared" ca="1" si="118"/>
        <v>#REF!</v>
      </c>
      <c r="BP159" s="109" t="e">
        <f t="shared" ca="1" si="119"/>
        <v>#REF!</v>
      </c>
      <c r="BQ159" s="109" t="e">
        <f t="shared" ca="1" si="120"/>
        <v>#REF!</v>
      </c>
      <c r="BR159" s="109" t="e">
        <f t="shared" ca="1" si="121"/>
        <v>#REF!</v>
      </c>
    </row>
    <row r="160" spans="1:70" ht="19.5" customHeight="1" x14ac:dyDescent="0.2">
      <c r="A160" s="82" t="e">
        <f>PS!#REF!</f>
        <v>#REF!</v>
      </c>
      <c r="B160" s="83" t="e">
        <f>PS!#REF!</f>
        <v>#REF!</v>
      </c>
      <c r="C160" s="83" t="e">
        <f>PS!#REF!</f>
        <v>#REF!</v>
      </c>
      <c r="D160" s="83" t="e">
        <f>VLOOKUP(B160,CTV!$A$3:$D$1048576,4,0)</f>
        <v>#REF!</v>
      </c>
      <c r="E160" s="83" t="e">
        <f>VLOOKUP(B160,CTV!$A$3:$G$1048576,7,0)</f>
        <v>#REF!</v>
      </c>
      <c r="F160" s="83" t="e">
        <f>IF(ISNA(VLOOKUP(D160,CTV!$A$3:$H$1048576,8,0)),"",VLOOKUP(D160,CTV!$A$3:$H$1048576,8,0))</f>
        <v>#REF!</v>
      </c>
      <c r="G160" s="83" t="e">
        <f>VLOOKUP(B160,CTV!$A$3:$I$1048576,9,0)</f>
        <v>#REF!</v>
      </c>
      <c r="H160" s="83" t="e">
        <f>VLOOKUP(B160,CTV!$A$3:$J$1048576,10,0)</f>
        <v>#REF!</v>
      </c>
      <c r="I160" s="102" t="e">
        <f>PS!#REF!</f>
        <v>#REF!</v>
      </c>
      <c r="J160" s="83" t="e">
        <f>PS!#REF!</f>
        <v>#REF!</v>
      </c>
      <c r="K160" s="103" t="e">
        <f>PS!#REF!</f>
        <v>#REF!</v>
      </c>
      <c r="L160" s="83" t="e">
        <f t="shared" si="99"/>
        <v>#REF!</v>
      </c>
      <c r="M160" s="120" t="e">
        <f>PS!#REF!</f>
        <v>#REF!</v>
      </c>
      <c r="N160" s="83" t="e">
        <f>PS!#REF!</f>
        <v>#REF!</v>
      </c>
      <c r="O160" s="104" t="e">
        <f>PS!#REF!</f>
        <v>#REF!</v>
      </c>
      <c r="P160" s="104" t="e">
        <f t="shared" si="100"/>
        <v>#REF!</v>
      </c>
      <c r="Q160" s="104">
        <v>0</v>
      </c>
      <c r="R160" s="170" t="e">
        <f t="shared" si="101"/>
        <v>#REF!</v>
      </c>
      <c r="S160" s="130" t="e">
        <f>VLOOKUP(B160,CTV!$A$3:$K$1048576,11,0)</f>
        <v>#REF!</v>
      </c>
      <c r="T160" s="105" t="e">
        <f>IF(VLOOKUP(B160,CTV!$A$3:$E$1048576,5,0)-R160+S160&lt;0,0,VLOOKUP(B160,CTV!$A$3:$E$1048576,5,0)-R160+S160)</f>
        <v>#REF!</v>
      </c>
      <c r="U160" s="105" t="e">
        <f>IF(VLOOKUP(B160,CTV!$A$3:$F$1048576,6,0)-R160+S160&lt;0,0,VLOOKUP(B160,CTV!$A$3:$F$1048576,6,0)-R160+S160)</f>
        <v>#REF!</v>
      </c>
      <c r="V160" s="70" t="e">
        <f t="shared" si="102"/>
        <v>#REF!</v>
      </c>
      <c r="W160" s="70" t="str">
        <f>IFERROR(IF(AND($H160=1,WORKDAY.INTL($I160,NETWORKDAYS.INTL($I160,EDATE(V160,$E161)-1,1,[1]holiday!$A$2:$A$101),1,[1]holiday!$A$2:$A$101)=$K160),"",IF(AND(IFERROR(IF(IF($K160&lt;EDATE(V160,$E160),$K160,EDATE(V160,$E160))=V160,"",IF($K160&lt;EDATE(V160,$E160),$K160,EDATE(V160,$E160))),"")=$K160,$H160=1),"",IFERROR(IF(IF($K160&lt;EDATE(V160,$E160),$K160,EDATE(V160,$E160))=V160,"",IF($K160&lt;EDATE(V160,$E160),$K160,EDATE(V160,$E160))),""))),"")</f>
        <v/>
      </c>
      <c r="X160" s="70" t="str">
        <f>IFERROR(IF(AND($H160=1,WORKDAY.INTL($I160,NETWORKDAYS.INTL($I160,EDATE(W160,$E161)-1,1,[1]holiday!$A$2:$A$101),1,[1]holiday!$A$2:$A$101)=$K160),"",IF(AND(IFERROR(IF(IF($K160&lt;EDATE(W160,$E160),$K160,EDATE(W160,$E160))=W160,"",IF($K160&lt;EDATE(W160,$E160),$K160,EDATE(W160,$E160))),"")=$K160,$H160=1),"",IFERROR(IF(IF($K160&lt;EDATE(W160,$E160),$K160,EDATE(W160,$E160))=W160,"",IF($K160&lt;EDATE(W160,$E160),$K160,EDATE(W160,$E160))),""))),"")</f>
        <v/>
      </c>
      <c r="Y160" s="70" t="str">
        <f>IFERROR(IF(AND($H160=1,WORKDAY.INTL($I160,NETWORKDAYS.INTL($I160,EDATE(X160,$E161)-1,1,[1]holiday!$A$2:$A$101),1,[1]holiday!$A$2:$A$101)=$K160),"",IF(AND(IFERROR(IF(IF($K160&lt;EDATE(X160,$E160),$K160,EDATE(X160,$E160))=X160,"",IF($K160&lt;EDATE(X160,$E160),$K160,EDATE(X160,$E160))),"")=$K160,$H160=1),"",IFERROR(IF(IF($K160&lt;EDATE(X160,$E160),$K160,EDATE(X160,$E160))=X160,"",IF($K160&lt;EDATE(X160,$E160),$K160,EDATE(X160,$E160))),""))),"")</f>
        <v/>
      </c>
      <c r="Z160" s="70" t="str">
        <f>IFERROR(IF(AND($H160=1,WORKDAY.INTL($I160,NETWORKDAYS.INTL($I160,EDATE(Y160,$E161)-1,1,[1]holiday!$A$2:$A$101),1,[1]holiday!$A$2:$A$101)=$K160),"",IF(AND(IFERROR(IF(IF($K160&lt;EDATE(Y160,$E160),$K160,EDATE(Y160,$E160))=Y160,"",IF($K160&lt;EDATE(Y160,$E160),$K160,EDATE(Y160,$E160))),"")=$K160,$H160=1),"",IFERROR(IF(IF($K160&lt;EDATE(Y160,$E160),$K160,EDATE(Y160,$E160))=Y160,"",IF($K160&lt;EDATE(Y160,$E160),$K160,EDATE(Y160,$E160))),""))),"")</f>
        <v/>
      </c>
      <c r="AA160" s="70" t="str">
        <f>IFERROR(IF(AND($H160=1,WORKDAY.INTL($I160,NETWORKDAYS.INTL($I160,EDATE(Z160,$E161)-1,1,[1]holiday!$A$2:$A$101),1,[1]holiday!$A$2:$A$101)=$K160),"",IF(AND(IFERROR(IF(IF($K160&lt;EDATE(Z160,$E160),$K160,EDATE(Z160,$E160))=Z160,"",IF($K160&lt;EDATE(Z160,$E160),$K160,EDATE(Z160,$E160))),"")=$K160,$H160=1),"",IFERROR(IF(IF($K160&lt;EDATE(Z160,$E160),$K160,EDATE(Z160,$E160))=Z160,"",IF($K160&lt;EDATE(Z160,$E160),$K160,EDATE(Z160,$E160))),""))),"")</f>
        <v/>
      </c>
      <c r="AB160" s="70" t="str">
        <f>IFERROR(IF(AND($H160=1,WORKDAY.INTL($I160,NETWORKDAYS.INTL($I160,EDATE(AA160,$E161)-1,1,[1]holiday!$A$2:$A$101),1,[1]holiday!$A$2:$A$101)=$K160),"",IF(AND(IFERROR(IF(IF($K160&lt;EDATE(AA160,$E160),$K160,EDATE(AA160,$E160))=AA160,"",IF($K160&lt;EDATE(AA160,$E160),$K160,EDATE(AA160,$E160))),"")=$K160,$H160=1),"",IFERROR(IF(IF($K160&lt;EDATE(AA160,$E160),$K160,EDATE(AA160,$E160))=AA160,"",IF($K160&lt;EDATE(AA160,$E160),$K160,EDATE(AA160,$E160))),""))),"")</f>
        <v/>
      </c>
      <c r="AC160" s="70" t="str">
        <f>IFERROR(IF(AND($H160=1,WORKDAY.INTL($I160,NETWORKDAYS.INTL($I160,EDATE(AB160,$E161)-1,1,[1]holiday!$A$2:$A$101),1,[1]holiday!$A$2:$A$101)=$K160),"",IF(AND(IFERROR(IF(IF($K160&lt;EDATE(AB160,$E160),$K160,EDATE(AB160,$E160))=AB160,"",IF($K160&lt;EDATE(AB160,$E160),$K160,EDATE(AB160,$E160))),"")=$K160,$H160=1),"",IFERROR(IF(IF($K160&lt;EDATE(AB160,$E160),$K160,EDATE(AB160,$E160))=AB160,"",IF($K160&lt;EDATE(AB160,$E160),$K160,EDATE(AB160,$E160))),""))),"")</f>
        <v/>
      </c>
      <c r="AD160" s="70" t="str">
        <f>IFERROR(IF(AND($H160=1,WORKDAY.INTL($I160,NETWORKDAYS.INTL($I160,EDATE(AC160,$E161)-1,1,[1]holiday!$A$2:$A$101),1,[1]holiday!$A$2:$A$101)=$K160),"",IF(AND(IFERROR(IF(IF($K160&lt;EDATE(AC160,$E160),$K160,EDATE(AC160,$E160))=AC160,"",IF($K160&lt;EDATE(AC160,$E160),$K160,EDATE(AC160,$E160))),"")=$K160,$H160=1),"",IFERROR(IF(IF($K160&lt;EDATE(AC160,$E160),$K160,EDATE(AC160,$E160))=AC160,"",IF($K160&lt;EDATE(AC160,$E160),$K160,EDATE(AC160,$E160))),""))),"")</f>
        <v/>
      </c>
      <c r="AE160" s="70" t="str">
        <f>IFERROR(IF(AND($H160=1,WORKDAY.INTL($I160,NETWORKDAYS.INTL($I160,EDATE(AD160,$E161)-1,1,[1]holiday!$A$2:$A$101),1,[1]holiday!$A$2:$A$101)=$K160),"",IF(AND(IFERROR(IF(IF($K160&lt;EDATE(AD160,$E160),$K160,EDATE(AD160,$E160))=AD160,"",IF($K160&lt;EDATE(AD160,$E160),$K160,EDATE(AD160,$E160))),"")=$K160,$H160=1),"",IFERROR(IF(IF($K160&lt;EDATE(AD160,$E160),$K160,EDATE(AD160,$E160))=AD160,"",IF($K160&lt;EDATE(AD160,$E160),$K160,EDATE(AD160,$E160))),""))),"")</f>
        <v/>
      </c>
      <c r="AF160" s="70" t="str">
        <f>IFERROR(IF(AND($H160=1,WORKDAY.INTL($I160,NETWORKDAYS.INTL($I160,EDATE(AE160,$E161)-1,1,[1]holiday!$A$2:$A$101),1,[1]holiday!$A$2:$A$101)=$K160),"",IF(AND(IFERROR(IF(IF($K160&lt;EDATE(AE160,$E160),$K160,EDATE(AE160,$E160))=AE160,"",IF($K160&lt;EDATE(AE160,$E160),$K160,EDATE(AE160,$E160))),"")=$K160,$H160=1),"",IFERROR(IF(IF($K160&lt;EDATE(AE160,$E160),$K160,EDATE(AE160,$E160))=AE160,"",IF($K160&lt;EDATE(AE160,$E160),$K160,EDATE(AE160,$E160))),""))),"")</f>
        <v/>
      </c>
      <c r="AG160" s="70" t="str">
        <f>IFERROR(IF(AND($H160=1,WORKDAY.INTL($I160,NETWORKDAYS.INTL($I160,EDATE(AF160,$E161)-1,1,[1]holiday!$A$2:$A$101),1,[1]holiday!$A$2:$A$101)=$K160),"",IF(AND(IFERROR(IF(IF($K160&lt;EDATE(AF160,$E160),$K160,EDATE(AF160,$E160))=AF160,"",IF($K160&lt;EDATE(AF160,$E160),$K160,EDATE(AF160,$E160))),"")=$K160,$H160=1),"",IFERROR(IF(IF($K160&lt;EDATE(AF160,$E160),$K160,EDATE(AF160,$E160))=AF160,"",IF($K160&lt;EDATE(AF160,$E160),$K160,EDATE(AF160,$E160))),""))),"")</f>
        <v/>
      </c>
      <c r="AH160" s="70" t="str">
        <f>IFERROR(IF(AND($H160=1,WORKDAY.INTL($I160,NETWORKDAYS.INTL($I160,EDATE(AG160,$E161)-1,1,[1]holiday!$A$2:$A$101),1,[1]holiday!$A$2:$A$101)=$K160),"",IF(AND(IFERROR(IF(IF($K160&lt;EDATE(AG160,$E160),$K160,EDATE(AG160,$E160))=AG160,"",IF($K160&lt;EDATE(AG160,$E160),$K160,EDATE(AG160,$E160))),"")=$K160,$H160=1),"",IFERROR(IF(IF($K160&lt;EDATE(AG160,$E160),$K160,EDATE(AG160,$E160))=AG160,"",IF($K160&lt;EDATE(AG160,$E160),$K160,EDATE(AG160,$E160))),""))),"")</f>
        <v/>
      </c>
      <c r="AI160" s="70"/>
      <c r="AJ160" s="25" t="e">
        <f t="shared" si="122"/>
        <v>#REF!</v>
      </c>
      <c r="AK160" s="25" t="e">
        <f t="shared" si="123"/>
        <v>#REF!</v>
      </c>
      <c r="AL160" s="25" t="e">
        <f t="shared" si="124"/>
        <v>#REF!</v>
      </c>
      <c r="AM160" s="25" t="e">
        <f t="shared" si="125"/>
        <v>#REF!</v>
      </c>
      <c r="AN160" s="25" t="e">
        <f t="shared" si="126"/>
        <v>#REF!</v>
      </c>
      <c r="AO160" s="25" t="e">
        <f t="shared" si="127"/>
        <v>#REF!</v>
      </c>
      <c r="AP160" s="25" t="e">
        <f t="shared" si="128"/>
        <v>#REF!</v>
      </c>
      <c r="AQ160" s="25" t="e">
        <f t="shared" si="129"/>
        <v>#REF!</v>
      </c>
      <c r="AR160" s="25" t="e">
        <f t="shared" si="130"/>
        <v>#REF!</v>
      </c>
      <c r="AS160" s="25" t="e">
        <f t="shared" si="131"/>
        <v>#REF!</v>
      </c>
      <c r="AT160" s="25" t="e">
        <f t="shared" si="132"/>
        <v>#REF!</v>
      </c>
      <c r="AU160" s="25" t="e">
        <f t="shared" si="133"/>
        <v>#REF!</v>
      </c>
      <c r="AV160" s="25" t="e">
        <f t="shared" si="134"/>
        <v>#REF!</v>
      </c>
      <c r="AW160" s="106" t="e">
        <f t="shared" si="103"/>
        <v>#REF!</v>
      </c>
      <c r="AX160" s="107" t="e">
        <f t="shared" ca="1" si="104"/>
        <v>#REF!</v>
      </c>
      <c r="AY160" s="107" t="e">
        <f t="shared" ca="1" si="105"/>
        <v>#REF!</v>
      </c>
      <c r="AZ160" s="108" t="e">
        <f t="shared" ca="1" si="106"/>
        <v>#REF!</v>
      </c>
      <c r="BA160" s="25">
        <f t="shared" ca="1" si="98"/>
        <v>0</v>
      </c>
      <c r="BB160" s="25" t="e">
        <f t="shared" si="135"/>
        <v>#REF!</v>
      </c>
      <c r="BC160" s="25" t="e">
        <f t="shared" ca="1" si="107"/>
        <v>#REF!</v>
      </c>
      <c r="BD160" s="83" t="e">
        <f>PS!#REF!</f>
        <v>#REF!</v>
      </c>
      <c r="BE160" s="78" t="str">
        <f t="shared" ca="1" si="108"/>
        <v>Lần 0</v>
      </c>
      <c r="BF160" s="109" t="e">
        <f t="shared" ca="1" si="109"/>
        <v>#REF!</v>
      </c>
      <c r="BG160" s="109" t="e">
        <f t="shared" ca="1" si="110"/>
        <v>#REF!</v>
      </c>
      <c r="BH160" s="109" t="e">
        <f t="shared" ca="1" si="111"/>
        <v>#REF!</v>
      </c>
      <c r="BI160" s="109" t="e">
        <f t="shared" ca="1" si="112"/>
        <v>#REF!</v>
      </c>
      <c r="BJ160" s="109" t="e">
        <f t="shared" ca="1" si="113"/>
        <v>#REF!</v>
      </c>
      <c r="BK160" s="109" t="e">
        <f t="shared" ca="1" si="114"/>
        <v>#REF!</v>
      </c>
      <c r="BL160" s="109" t="e">
        <f t="shared" ca="1" si="115"/>
        <v>#REF!</v>
      </c>
      <c r="BM160" s="109" t="e">
        <f t="shared" ca="1" si="116"/>
        <v>#REF!</v>
      </c>
      <c r="BN160" s="109" t="e">
        <f t="shared" ca="1" si="117"/>
        <v>#REF!</v>
      </c>
      <c r="BO160" s="109" t="e">
        <f t="shared" ca="1" si="118"/>
        <v>#REF!</v>
      </c>
      <c r="BP160" s="109" t="e">
        <f t="shared" ca="1" si="119"/>
        <v>#REF!</v>
      </c>
      <c r="BQ160" s="109" t="e">
        <f t="shared" ca="1" si="120"/>
        <v>#REF!</v>
      </c>
      <c r="BR160" s="109" t="e">
        <f t="shared" ca="1" si="121"/>
        <v>#REF!</v>
      </c>
    </row>
    <row r="161" spans="1:70" ht="12.75" x14ac:dyDescent="0.2">
      <c r="A161" s="82" t="e">
        <f>PS!#REF!</f>
        <v>#REF!</v>
      </c>
      <c r="B161" s="83" t="e">
        <f>PS!#REF!</f>
        <v>#REF!</v>
      </c>
      <c r="C161" s="83" t="e">
        <f>PS!#REF!</f>
        <v>#REF!</v>
      </c>
      <c r="D161" s="83" t="e">
        <f>VLOOKUP(B161,CTV!$A$3:$D$1048576,4,0)</f>
        <v>#REF!</v>
      </c>
      <c r="E161" s="83" t="e">
        <f>VLOOKUP(B161,CTV!$A$3:$G$1048576,7,0)</f>
        <v>#REF!</v>
      </c>
      <c r="F161" s="83" t="e">
        <f>IF(ISNA(VLOOKUP(D161,CTV!$A$3:$H$1048576,8,0)),"",VLOOKUP(D161,CTV!$A$3:$H$1048576,8,0))</f>
        <v>#REF!</v>
      </c>
      <c r="G161" s="83" t="e">
        <f>VLOOKUP(B161,CTV!$A$3:$I$1048576,9,0)</f>
        <v>#REF!</v>
      </c>
      <c r="H161" s="83" t="e">
        <f>VLOOKUP(B161,CTV!$A$3:$J$1048576,10,0)</f>
        <v>#REF!</v>
      </c>
      <c r="I161" s="102" t="e">
        <f>PS!#REF!</f>
        <v>#REF!</v>
      </c>
      <c r="J161" s="83" t="e">
        <f>PS!#REF!</f>
        <v>#REF!</v>
      </c>
      <c r="K161" s="103" t="e">
        <f>PS!#REF!</f>
        <v>#REF!</v>
      </c>
      <c r="L161" s="83" t="e">
        <f t="shared" si="99"/>
        <v>#REF!</v>
      </c>
      <c r="M161" s="120" t="e">
        <f>PS!#REF!</f>
        <v>#REF!</v>
      </c>
      <c r="N161" s="83" t="e">
        <f>PS!#REF!</f>
        <v>#REF!</v>
      </c>
      <c r="O161" s="104" t="e">
        <f>PS!#REF!</f>
        <v>#REF!</v>
      </c>
      <c r="P161" s="104" t="e">
        <f t="shared" si="100"/>
        <v>#REF!</v>
      </c>
      <c r="Q161" s="104">
        <v>0</v>
      </c>
      <c r="R161" s="170" t="e">
        <f t="shared" si="101"/>
        <v>#REF!</v>
      </c>
      <c r="S161" s="130" t="e">
        <f>VLOOKUP(B161,CTV!$A$3:$K$1048576,11,0)</f>
        <v>#REF!</v>
      </c>
      <c r="T161" s="105" t="e">
        <f>IF(VLOOKUP(B161,CTV!$A$3:$E$1048576,5,0)-R161+S161&lt;0,0,VLOOKUP(B161,CTV!$A$3:$E$1048576,5,0)-R161+S161)</f>
        <v>#REF!</v>
      </c>
      <c r="U161" s="105" t="e">
        <f>IF(VLOOKUP(B161,CTV!$A$3:$F$1048576,6,0)-R161+S161&lt;0,0,VLOOKUP(B161,CTV!$A$3:$F$1048576,6,0)-R161+S161)</f>
        <v>#REF!</v>
      </c>
      <c r="V161" s="70" t="e">
        <f t="shared" si="102"/>
        <v>#REF!</v>
      </c>
      <c r="W161" s="70" t="str">
        <f>IFERROR(IF(AND($H161=1,WORKDAY.INTL($I161,NETWORKDAYS.INTL($I161,EDATE(V161,$E162)-1,1,[1]holiday!$A$2:$A$101),1,[1]holiday!$A$2:$A$101)=$K161),"",IF(AND(IFERROR(IF(IF($K161&lt;EDATE(V161,$E161),$K161,EDATE(V161,$E161))=V161,"",IF($K161&lt;EDATE(V161,$E161),$K161,EDATE(V161,$E161))),"")=$K161,$H161=1),"",IFERROR(IF(IF($K161&lt;EDATE(V161,$E161),$K161,EDATE(V161,$E161))=V161,"",IF($K161&lt;EDATE(V161,$E161),$K161,EDATE(V161,$E161))),""))),"")</f>
        <v/>
      </c>
      <c r="X161" s="70" t="str">
        <f>IFERROR(IF(AND($H161=1,WORKDAY.INTL($I161,NETWORKDAYS.INTL($I161,EDATE(W161,$E162)-1,1,[1]holiday!$A$2:$A$101),1,[1]holiday!$A$2:$A$101)=$K161),"",IF(AND(IFERROR(IF(IF($K161&lt;EDATE(W161,$E161),$K161,EDATE(W161,$E161))=W161,"",IF($K161&lt;EDATE(W161,$E161),$K161,EDATE(W161,$E161))),"")=$K161,$H161=1),"",IFERROR(IF(IF($K161&lt;EDATE(W161,$E161),$K161,EDATE(W161,$E161))=W161,"",IF($K161&lt;EDATE(W161,$E161),$K161,EDATE(W161,$E161))),""))),"")</f>
        <v/>
      </c>
      <c r="Y161" s="70" t="str">
        <f>IFERROR(IF(AND($H161=1,WORKDAY.INTL($I161,NETWORKDAYS.INTL($I161,EDATE(X161,$E162)-1,1,[1]holiday!$A$2:$A$101),1,[1]holiday!$A$2:$A$101)=$K161),"",IF(AND(IFERROR(IF(IF($K161&lt;EDATE(X161,$E161),$K161,EDATE(X161,$E161))=X161,"",IF($K161&lt;EDATE(X161,$E161),$K161,EDATE(X161,$E161))),"")=$K161,$H161=1),"",IFERROR(IF(IF($K161&lt;EDATE(X161,$E161),$K161,EDATE(X161,$E161))=X161,"",IF($K161&lt;EDATE(X161,$E161),$K161,EDATE(X161,$E161))),""))),"")</f>
        <v/>
      </c>
      <c r="Z161" s="70" t="str">
        <f>IFERROR(IF(AND($H161=1,WORKDAY.INTL($I161,NETWORKDAYS.INTL($I161,EDATE(Y161,$E162)-1,1,[1]holiday!$A$2:$A$101),1,[1]holiday!$A$2:$A$101)=$K161),"",IF(AND(IFERROR(IF(IF($K161&lt;EDATE(Y161,$E161),$K161,EDATE(Y161,$E161))=Y161,"",IF($K161&lt;EDATE(Y161,$E161),$K161,EDATE(Y161,$E161))),"")=$K161,$H161=1),"",IFERROR(IF(IF($K161&lt;EDATE(Y161,$E161),$K161,EDATE(Y161,$E161))=Y161,"",IF($K161&lt;EDATE(Y161,$E161),$K161,EDATE(Y161,$E161))),""))),"")</f>
        <v/>
      </c>
      <c r="AA161" s="70" t="str">
        <f>IFERROR(IF(AND($H161=1,WORKDAY.INTL($I161,NETWORKDAYS.INTL($I161,EDATE(Z161,$E162)-1,1,[1]holiday!$A$2:$A$101),1,[1]holiday!$A$2:$A$101)=$K161),"",IF(AND(IFERROR(IF(IF($K161&lt;EDATE(Z161,$E161),$K161,EDATE(Z161,$E161))=Z161,"",IF($K161&lt;EDATE(Z161,$E161),$K161,EDATE(Z161,$E161))),"")=$K161,$H161=1),"",IFERROR(IF(IF($K161&lt;EDATE(Z161,$E161),$K161,EDATE(Z161,$E161))=Z161,"",IF($K161&lt;EDATE(Z161,$E161),$K161,EDATE(Z161,$E161))),""))),"")</f>
        <v/>
      </c>
      <c r="AB161" s="70" t="str">
        <f>IFERROR(IF(AND($H161=1,WORKDAY.INTL($I161,NETWORKDAYS.INTL($I161,EDATE(AA161,$E162)-1,1,[1]holiday!$A$2:$A$101),1,[1]holiday!$A$2:$A$101)=$K161),"",IF(AND(IFERROR(IF(IF($K161&lt;EDATE(AA161,$E161),$K161,EDATE(AA161,$E161))=AA161,"",IF($K161&lt;EDATE(AA161,$E161),$K161,EDATE(AA161,$E161))),"")=$K161,$H161=1),"",IFERROR(IF(IF($K161&lt;EDATE(AA161,$E161),$K161,EDATE(AA161,$E161))=AA161,"",IF($K161&lt;EDATE(AA161,$E161),$K161,EDATE(AA161,$E161))),""))),"")</f>
        <v/>
      </c>
      <c r="AC161" s="70" t="str">
        <f>IFERROR(IF(AND($H161=1,WORKDAY.INTL($I161,NETWORKDAYS.INTL($I161,EDATE(AB161,$E162)-1,1,[1]holiday!$A$2:$A$101),1,[1]holiday!$A$2:$A$101)=$K161),"",IF(AND(IFERROR(IF(IF($K161&lt;EDATE(AB161,$E161),$K161,EDATE(AB161,$E161))=AB161,"",IF($K161&lt;EDATE(AB161,$E161),$K161,EDATE(AB161,$E161))),"")=$K161,$H161=1),"",IFERROR(IF(IF($K161&lt;EDATE(AB161,$E161),$K161,EDATE(AB161,$E161))=AB161,"",IF($K161&lt;EDATE(AB161,$E161),$K161,EDATE(AB161,$E161))),""))),"")</f>
        <v/>
      </c>
      <c r="AD161" s="70" t="str">
        <f>IFERROR(IF(AND($H161=1,WORKDAY.INTL($I161,NETWORKDAYS.INTL($I161,EDATE(AC161,$E162)-1,1,[1]holiday!$A$2:$A$101),1,[1]holiday!$A$2:$A$101)=$K161),"",IF(AND(IFERROR(IF(IF($K161&lt;EDATE(AC161,$E161),$K161,EDATE(AC161,$E161))=AC161,"",IF($K161&lt;EDATE(AC161,$E161),$K161,EDATE(AC161,$E161))),"")=$K161,$H161=1),"",IFERROR(IF(IF($K161&lt;EDATE(AC161,$E161),$K161,EDATE(AC161,$E161))=AC161,"",IF($K161&lt;EDATE(AC161,$E161),$K161,EDATE(AC161,$E161))),""))),"")</f>
        <v/>
      </c>
      <c r="AE161" s="70" t="str">
        <f>IFERROR(IF(AND($H161=1,WORKDAY.INTL($I161,NETWORKDAYS.INTL($I161,EDATE(AD161,$E162)-1,1,[1]holiday!$A$2:$A$101),1,[1]holiday!$A$2:$A$101)=$K161),"",IF(AND(IFERROR(IF(IF($K161&lt;EDATE(AD161,$E161),$K161,EDATE(AD161,$E161))=AD161,"",IF($K161&lt;EDATE(AD161,$E161),$K161,EDATE(AD161,$E161))),"")=$K161,$H161=1),"",IFERROR(IF(IF($K161&lt;EDATE(AD161,$E161),$K161,EDATE(AD161,$E161))=AD161,"",IF($K161&lt;EDATE(AD161,$E161),$K161,EDATE(AD161,$E161))),""))),"")</f>
        <v/>
      </c>
      <c r="AF161" s="70" t="str">
        <f>IFERROR(IF(AND($H161=1,WORKDAY.INTL($I161,NETWORKDAYS.INTL($I161,EDATE(AE161,$E162)-1,1,[1]holiday!$A$2:$A$101),1,[1]holiday!$A$2:$A$101)=$K161),"",IF(AND(IFERROR(IF(IF($K161&lt;EDATE(AE161,$E161),$K161,EDATE(AE161,$E161))=AE161,"",IF($K161&lt;EDATE(AE161,$E161),$K161,EDATE(AE161,$E161))),"")=$K161,$H161=1),"",IFERROR(IF(IF($K161&lt;EDATE(AE161,$E161),$K161,EDATE(AE161,$E161))=AE161,"",IF($K161&lt;EDATE(AE161,$E161),$K161,EDATE(AE161,$E161))),""))),"")</f>
        <v/>
      </c>
      <c r="AG161" s="70" t="str">
        <f>IFERROR(IF(AND($H161=1,WORKDAY.INTL($I161,NETWORKDAYS.INTL($I161,EDATE(AF161,$E162)-1,1,[1]holiday!$A$2:$A$101),1,[1]holiday!$A$2:$A$101)=$K161),"",IF(AND(IFERROR(IF(IF($K161&lt;EDATE(AF161,$E161),$K161,EDATE(AF161,$E161))=AF161,"",IF($K161&lt;EDATE(AF161,$E161),$K161,EDATE(AF161,$E161))),"")=$K161,$H161=1),"",IFERROR(IF(IF($K161&lt;EDATE(AF161,$E161),$K161,EDATE(AF161,$E161))=AF161,"",IF($K161&lt;EDATE(AF161,$E161),$K161,EDATE(AF161,$E161))),""))),"")</f>
        <v/>
      </c>
      <c r="AH161" s="70" t="str">
        <f>IFERROR(IF(AND($H161=1,WORKDAY.INTL($I161,NETWORKDAYS.INTL($I161,EDATE(AG161,$E162)-1,1,[1]holiday!$A$2:$A$101),1,[1]holiday!$A$2:$A$101)=$K161),"",IF(AND(IFERROR(IF(IF($K161&lt;EDATE(AG161,$E161),$K161,EDATE(AG161,$E161))=AG161,"",IF($K161&lt;EDATE(AG161,$E161),$K161,EDATE(AG161,$E161))),"")=$K161,$H161=1),"",IFERROR(IF(IF($K161&lt;EDATE(AG161,$E161),$K161,EDATE(AG161,$E161))=AG161,"",IF($K161&lt;EDATE(AG161,$E161),$K161,EDATE(AG161,$E161))),""))),"")</f>
        <v/>
      </c>
      <c r="AI161" s="70"/>
      <c r="AJ161" s="25" t="e">
        <f t="shared" si="122"/>
        <v>#REF!</v>
      </c>
      <c r="AK161" s="25" t="e">
        <f t="shared" si="123"/>
        <v>#REF!</v>
      </c>
      <c r="AL161" s="25" t="e">
        <f t="shared" si="124"/>
        <v>#REF!</v>
      </c>
      <c r="AM161" s="25" t="e">
        <f t="shared" si="125"/>
        <v>#REF!</v>
      </c>
      <c r="AN161" s="25" t="e">
        <f t="shared" si="126"/>
        <v>#REF!</v>
      </c>
      <c r="AO161" s="25" t="e">
        <f t="shared" si="127"/>
        <v>#REF!</v>
      </c>
      <c r="AP161" s="25" t="e">
        <f t="shared" si="128"/>
        <v>#REF!</v>
      </c>
      <c r="AQ161" s="25" t="e">
        <f t="shared" si="129"/>
        <v>#REF!</v>
      </c>
      <c r="AR161" s="25" t="e">
        <f t="shared" si="130"/>
        <v>#REF!</v>
      </c>
      <c r="AS161" s="25" t="e">
        <f t="shared" si="131"/>
        <v>#REF!</v>
      </c>
      <c r="AT161" s="25" t="e">
        <f t="shared" si="132"/>
        <v>#REF!</v>
      </c>
      <c r="AU161" s="25" t="e">
        <f t="shared" si="133"/>
        <v>#REF!</v>
      </c>
      <c r="AV161" s="25" t="e">
        <f t="shared" si="134"/>
        <v>#REF!</v>
      </c>
      <c r="AW161" s="106" t="e">
        <f t="shared" si="103"/>
        <v>#REF!</v>
      </c>
      <c r="AX161" s="107" t="e">
        <f t="shared" ca="1" si="104"/>
        <v>#REF!</v>
      </c>
      <c r="AY161" s="107" t="e">
        <f t="shared" ca="1" si="105"/>
        <v>#REF!</v>
      </c>
      <c r="AZ161" s="108" t="e">
        <f t="shared" ca="1" si="106"/>
        <v>#REF!</v>
      </c>
      <c r="BA161" s="25">
        <f t="shared" ca="1" si="98"/>
        <v>0</v>
      </c>
      <c r="BB161" s="25" t="e">
        <f t="shared" si="135"/>
        <v>#REF!</v>
      </c>
      <c r="BC161" s="25" t="e">
        <f t="shared" ca="1" si="107"/>
        <v>#REF!</v>
      </c>
      <c r="BD161" s="83" t="e">
        <f>PS!#REF!</f>
        <v>#REF!</v>
      </c>
      <c r="BE161" s="78" t="str">
        <f t="shared" ca="1" si="108"/>
        <v>Lần 0</v>
      </c>
      <c r="BF161" s="109" t="e">
        <f t="shared" ca="1" si="109"/>
        <v>#REF!</v>
      </c>
      <c r="BG161" s="109" t="e">
        <f t="shared" ca="1" si="110"/>
        <v>#REF!</v>
      </c>
      <c r="BH161" s="109" t="e">
        <f t="shared" ca="1" si="111"/>
        <v>#REF!</v>
      </c>
      <c r="BI161" s="109" t="e">
        <f t="shared" ca="1" si="112"/>
        <v>#REF!</v>
      </c>
      <c r="BJ161" s="109" t="e">
        <f t="shared" ca="1" si="113"/>
        <v>#REF!</v>
      </c>
      <c r="BK161" s="109" t="e">
        <f t="shared" ca="1" si="114"/>
        <v>#REF!</v>
      </c>
      <c r="BL161" s="109" t="e">
        <f t="shared" ca="1" si="115"/>
        <v>#REF!</v>
      </c>
      <c r="BM161" s="109" t="e">
        <f t="shared" ca="1" si="116"/>
        <v>#REF!</v>
      </c>
      <c r="BN161" s="109" t="e">
        <f t="shared" ca="1" si="117"/>
        <v>#REF!</v>
      </c>
      <c r="BO161" s="109" t="e">
        <f t="shared" ca="1" si="118"/>
        <v>#REF!</v>
      </c>
      <c r="BP161" s="109" t="e">
        <f t="shared" ca="1" si="119"/>
        <v>#REF!</v>
      </c>
      <c r="BQ161" s="109" t="e">
        <f t="shared" ca="1" si="120"/>
        <v>#REF!</v>
      </c>
      <c r="BR161" s="109" t="e">
        <f t="shared" ca="1" si="121"/>
        <v>#REF!</v>
      </c>
    </row>
    <row r="162" spans="1:70" ht="19.5" customHeight="1" x14ac:dyDescent="0.2">
      <c r="A162" s="82" t="e">
        <f>PS!#REF!</f>
        <v>#REF!</v>
      </c>
      <c r="B162" s="83" t="e">
        <f>PS!#REF!</f>
        <v>#REF!</v>
      </c>
      <c r="C162" s="83" t="e">
        <f>PS!#REF!</f>
        <v>#REF!</v>
      </c>
      <c r="D162" s="83" t="e">
        <f>VLOOKUP(B162,CTV!$A$3:$D$1048576,4,0)</f>
        <v>#REF!</v>
      </c>
      <c r="E162" s="83" t="e">
        <f>VLOOKUP(B162,CTV!$A$3:$G$1048576,7,0)</f>
        <v>#REF!</v>
      </c>
      <c r="F162" s="83" t="e">
        <f>IF(ISNA(VLOOKUP(D162,CTV!$A$3:$H$1048576,8,0)),"",VLOOKUP(D162,CTV!$A$3:$H$1048576,8,0))</f>
        <v>#REF!</v>
      </c>
      <c r="G162" s="83" t="e">
        <f>VLOOKUP(B162,CTV!$A$3:$I$1048576,9,0)</f>
        <v>#REF!</v>
      </c>
      <c r="H162" s="83" t="e">
        <f>VLOOKUP(B162,CTV!$A$3:$J$1048576,10,0)</f>
        <v>#REF!</v>
      </c>
      <c r="I162" s="102" t="e">
        <f>PS!#REF!</f>
        <v>#REF!</v>
      </c>
      <c r="J162" s="83" t="e">
        <f>PS!#REF!</f>
        <v>#REF!</v>
      </c>
      <c r="K162" s="103" t="e">
        <f>PS!#REF!</f>
        <v>#REF!</v>
      </c>
      <c r="L162" s="83" t="e">
        <f t="shared" si="99"/>
        <v>#REF!</v>
      </c>
      <c r="M162" s="120" t="e">
        <f>PS!#REF!</f>
        <v>#REF!</v>
      </c>
      <c r="N162" s="83" t="e">
        <f>PS!#REF!</f>
        <v>#REF!</v>
      </c>
      <c r="O162" s="104" t="e">
        <f>PS!#REF!</f>
        <v>#REF!</v>
      </c>
      <c r="P162" s="104" t="e">
        <f t="shared" si="100"/>
        <v>#REF!</v>
      </c>
      <c r="Q162" s="104">
        <v>0</v>
      </c>
      <c r="R162" s="170" t="e">
        <f t="shared" si="101"/>
        <v>#REF!</v>
      </c>
      <c r="S162" s="130" t="e">
        <f>VLOOKUP(B162,CTV!$A$3:$K$1048576,11,0)</f>
        <v>#REF!</v>
      </c>
      <c r="T162" s="105" t="e">
        <f>IF(VLOOKUP(B162,CTV!$A$3:$E$1048576,5,0)-R162+S162&lt;0,0,VLOOKUP(B162,CTV!$A$3:$E$1048576,5,0)-R162+S162)</f>
        <v>#REF!</v>
      </c>
      <c r="U162" s="105" t="e">
        <f>IF(VLOOKUP(B162,CTV!$A$3:$F$1048576,6,0)-R162+S162&lt;0,0,VLOOKUP(B162,CTV!$A$3:$F$1048576,6,0)-R162+S162)</f>
        <v>#REF!</v>
      </c>
      <c r="V162" s="70" t="e">
        <f t="shared" si="102"/>
        <v>#REF!</v>
      </c>
      <c r="W162" s="70" t="str">
        <f>IFERROR(IF(AND($H162=1,WORKDAY.INTL($I162,NETWORKDAYS.INTL($I162,EDATE(V162,$E163)-1,1,[1]holiday!$A$2:$A$101),1,[1]holiday!$A$2:$A$101)=$K162),"",IF(AND(IFERROR(IF(IF($K162&lt;EDATE(V162,$E162),$K162,EDATE(V162,$E162))=V162,"",IF($K162&lt;EDATE(V162,$E162),$K162,EDATE(V162,$E162))),"")=$K162,$H162=1),"",IFERROR(IF(IF($K162&lt;EDATE(V162,$E162),$K162,EDATE(V162,$E162))=V162,"",IF($K162&lt;EDATE(V162,$E162),$K162,EDATE(V162,$E162))),""))),"")</f>
        <v/>
      </c>
      <c r="X162" s="70" t="str">
        <f>IFERROR(IF(AND($H162=1,WORKDAY.INTL($I162,NETWORKDAYS.INTL($I162,EDATE(W162,$E163)-1,1,[1]holiday!$A$2:$A$101),1,[1]holiday!$A$2:$A$101)=$K162),"",IF(AND(IFERROR(IF(IF($K162&lt;EDATE(W162,$E162),$K162,EDATE(W162,$E162))=W162,"",IF($K162&lt;EDATE(W162,$E162),$K162,EDATE(W162,$E162))),"")=$K162,$H162=1),"",IFERROR(IF(IF($K162&lt;EDATE(W162,$E162),$K162,EDATE(W162,$E162))=W162,"",IF($K162&lt;EDATE(W162,$E162),$K162,EDATE(W162,$E162))),""))),"")</f>
        <v/>
      </c>
      <c r="Y162" s="70" t="str">
        <f>IFERROR(IF(AND($H162=1,WORKDAY.INTL($I162,NETWORKDAYS.INTL($I162,EDATE(X162,$E163)-1,1,[1]holiday!$A$2:$A$101),1,[1]holiday!$A$2:$A$101)=$K162),"",IF(AND(IFERROR(IF(IF($K162&lt;EDATE(X162,$E162),$K162,EDATE(X162,$E162))=X162,"",IF($K162&lt;EDATE(X162,$E162),$K162,EDATE(X162,$E162))),"")=$K162,$H162=1),"",IFERROR(IF(IF($K162&lt;EDATE(X162,$E162),$K162,EDATE(X162,$E162))=X162,"",IF($K162&lt;EDATE(X162,$E162),$K162,EDATE(X162,$E162))),""))),"")</f>
        <v/>
      </c>
      <c r="Z162" s="70" t="str">
        <f>IFERROR(IF(AND($H162=1,WORKDAY.INTL($I162,NETWORKDAYS.INTL($I162,EDATE(Y162,$E163)-1,1,[1]holiday!$A$2:$A$101),1,[1]holiday!$A$2:$A$101)=$K162),"",IF(AND(IFERROR(IF(IF($K162&lt;EDATE(Y162,$E162),$K162,EDATE(Y162,$E162))=Y162,"",IF($K162&lt;EDATE(Y162,$E162),$K162,EDATE(Y162,$E162))),"")=$K162,$H162=1),"",IFERROR(IF(IF($K162&lt;EDATE(Y162,$E162),$K162,EDATE(Y162,$E162))=Y162,"",IF($K162&lt;EDATE(Y162,$E162),$K162,EDATE(Y162,$E162))),""))),"")</f>
        <v/>
      </c>
      <c r="AA162" s="70" t="str">
        <f>IFERROR(IF(AND($H162=1,WORKDAY.INTL($I162,NETWORKDAYS.INTL($I162,EDATE(Z162,$E163)-1,1,[1]holiday!$A$2:$A$101),1,[1]holiday!$A$2:$A$101)=$K162),"",IF(AND(IFERROR(IF(IF($K162&lt;EDATE(Z162,$E162),$K162,EDATE(Z162,$E162))=Z162,"",IF($K162&lt;EDATE(Z162,$E162),$K162,EDATE(Z162,$E162))),"")=$K162,$H162=1),"",IFERROR(IF(IF($K162&lt;EDATE(Z162,$E162),$K162,EDATE(Z162,$E162))=Z162,"",IF($K162&lt;EDATE(Z162,$E162),$K162,EDATE(Z162,$E162))),""))),"")</f>
        <v/>
      </c>
      <c r="AB162" s="70" t="str">
        <f>IFERROR(IF(AND($H162=1,WORKDAY.INTL($I162,NETWORKDAYS.INTL($I162,EDATE(AA162,$E163)-1,1,[1]holiday!$A$2:$A$101),1,[1]holiday!$A$2:$A$101)=$K162),"",IF(AND(IFERROR(IF(IF($K162&lt;EDATE(AA162,$E162),$K162,EDATE(AA162,$E162))=AA162,"",IF($K162&lt;EDATE(AA162,$E162),$K162,EDATE(AA162,$E162))),"")=$K162,$H162=1),"",IFERROR(IF(IF($K162&lt;EDATE(AA162,$E162),$K162,EDATE(AA162,$E162))=AA162,"",IF($K162&lt;EDATE(AA162,$E162),$K162,EDATE(AA162,$E162))),""))),"")</f>
        <v/>
      </c>
      <c r="AC162" s="70" t="str">
        <f>IFERROR(IF(AND($H162=1,WORKDAY.INTL($I162,NETWORKDAYS.INTL($I162,EDATE(AB162,$E163)-1,1,[1]holiday!$A$2:$A$101),1,[1]holiday!$A$2:$A$101)=$K162),"",IF(AND(IFERROR(IF(IF($K162&lt;EDATE(AB162,$E162),$K162,EDATE(AB162,$E162))=AB162,"",IF($K162&lt;EDATE(AB162,$E162),$K162,EDATE(AB162,$E162))),"")=$K162,$H162=1),"",IFERROR(IF(IF($K162&lt;EDATE(AB162,$E162),$K162,EDATE(AB162,$E162))=AB162,"",IF($K162&lt;EDATE(AB162,$E162),$K162,EDATE(AB162,$E162))),""))),"")</f>
        <v/>
      </c>
      <c r="AD162" s="70" t="str">
        <f>IFERROR(IF(AND($H162=1,WORKDAY.INTL($I162,NETWORKDAYS.INTL($I162,EDATE(AC162,$E163)-1,1,[1]holiday!$A$2:$A$101),1,[1]holiday!$A$2:$A$101)=$K162),"",IF(AND(IFERROR(IF(IF($K162&lt;EDATE(AC162,$E162),$K162,EDATE(AC162,$E162))=AC162,"",IF($K162&lt;EDATE(AC162,$E162),$K162,EDATE(AC162,$E162))),"")=$K162,$H162=1),"",IFERROR(IF(IF($K162&lt;EDATE(AC162,$E162),$K162,EDATE(AC162,$E162))=AC162,"",IF($K162&lt;EDATE(AC162,$E162),$K162,EDATE(AC162,$E162))),""))),"")</f>
        <v/>
      </c>
      <c r="AE162" s="70" t="str">
        <f>IFERROR(IF(AND($H162=1,WORKDAY.INTL($I162,NETWORKDAYS.INTL($I162,EDATE(AD162,$E163)-1,1,[1]holiday!$A$2:$A$101),1,[1]holiday!$A$2:$A$101)=$K162),"",IF(AND(IFERROR(IF(IF($K162&lt;EDATE(AD162,$E162),$K162,EDATE(AD162,$E162))=AD162,"",IF($K162&lt;EDATE(AD162,$E162),$K162,EDATE(AD162,$E162))),"")=$K162,$H162=1),"",IFERROR(IF(IF($K162&lt;EDATE(AD162,$E162),$K162,EDATE(AD162,$E162))=AD162,"",IF($K162&lt;EDATE(AD162,$E162),$K162,EDATE(AD162,$E162))),""))),"")</f>
        <v/>
      </c>
      <c r="AF162" s="70" t="str">
        <f>IFERROR(IF(AND($H162=1,WORKDAY.INTL($I162,NETWORKDAYS.INTL($I162,EDATE(AE162,$E163)-1,1,[1]holiday!$A$2:$A$101),1,[1]holiday!$A$2:$A$101)=$K162),"",IF(AND(IFERROR(IF(IF($K162&lt;EDATE(AE162,$E162),$K162,EDATE(AE162,$E162))=AE162,"",IF($K162&lt;EDATE(AE162,$E162),$K162,EDATE(AE162,$E162))),"")=$K162,$H162=1),"",IFERROR(IF(IF($K162&lt;EDATE(AE162,$E162),$K162,EDATE(AE162,$E162))=AE162,"",IF($K162&lt;EDATE(AE162,$E162),$K162,EDATE(AE162,$E162))),""))),"")</f>
        <v/>
      </c>
      <c r="AG162" s="70" t="str">
        <f>IFERROR(IF(AND($H162=1,WORKDAY.INTL($I162,NETWORKDAYS.INTL($I162,EDATE(AF162,$E163)-1,1,[1]holiday!$A$2:$A$101),1,[1]holiday!$A$2:$A$101)=$K162),"",IF(AND(IFERROR(IF(IF($K162&lt;EDATE(AF162,$E162),$K162,EDATE(AF162,$E162))=AF162,"",IF($K162&lt;EDATE(AF162,$E162),$K162,EDATE(AF162,$E162))),"")=$K162,$H162=1),"",IFERROR(IF(IF($K162&lt;EDATE(AF162,$E162),$K162,EDATE(AF162,$E162))=AF162,"",IF($K162&lt;EDATE(AF162,$E162),$K162,EDATE(AF162,$E162))),""))),"")</f>
        <v/>
      </c>
      <c r="AH162" s="70" t="str">
        <f>IFERROR(IF(AND($H162=1,WORKDAY.INTL($I162,NETWORKDAYS.INTL($I162,EDATE(AG162,$E163)-1,1,[1]holiday!$A$2:$A$101),1,[1]holiday!$A$2:$A$101)=$K162),"",IF(AND(IFERROR(IF(IF($K162&lt;EDATE(AG162,$E162),$K162,EDATE(AG162,$E162))=AG162,"",IF($K162&lt;EDATE(AG162,$E162),$K162,EDATE(AG162,$E162))),"")=$K162,$H162=1),"",IFERROR(IF(IF($K162&lt;EDATE(AG162,$E162),$K162,EDATE(AG162,$E162))=AG162,"",IF($K162&lt;EDATE(AG162,$E162),$K162,EDATE(AG162,$E162))),""))),"")</f>
        <v/>
      </c>
      <c r="AI162" s="70"/>
      <c r="AJ162" s="25" t="e">
        <f t="shared" si="122"/>
        <v>#REF!</v>
      </c>
      <c r="AK162" s="25" t="e">
        <f t="shared" si="123"/>
        <v>#REF!</v>
      </c>
      <c r="AL162" s="25" t="e">
        <f t="shared" si="124"/>
        <v>#REF!</v>
      </c>
      <c r="AM162" s="25" t="e">
        <f t="shared" si="125"/>
        <v>#REF!</v>
      </c>
      <c r="AN162" s="25" t="e">
        <f t="shared" si="126"/>
        <v>#REF!</v>
      </c>
      <c r="AO162" s="25" t="e">
        <f t="shared" si="127"/>
        <v>#REF!</v>
      </c>
      <c r="AP162" s="25" t="e">
        <f t="shared" si="128"/>
        <v>#REF!</v>
      </c>
      <c r="AQ162" s="25" t="e">
        <f t="shared" si="129"/>
        <v>#REF!</v>
      </c>
      <c r="AR162" s="25" t="e">
        <f t="shared" si="130"/>
        <v>#REF!</v>
      </c>
      <c r="AS162" s="25" t="e">
        <f t="shared" si="131"/>
        <v>#REF!</v>
      </c>
      <c r="AT162" s="25" t="e">
        <f t="shared" si="132"/>
        <v>#REF!</v>
      </c>
      <c r="AU162" s="25" t="e">
        <f t="shared" si="133"/>
        <v>#REF!</v>
      </c>
      <c r="AV162" s="25" t="e">
        <f t="shared" si="134"/>
        <v>#REF!</v>
      </c>
      <c r="AW162" s="106" t="e">
        <f t="shared" si="103"/>
        <v>#REF!</v>
      </c>
      <c r="AX162" s="107" t="e">
        <f t="shared" ca="1" si="104"/>
        <v>#REF!</v>
      </c>
      <c r="AY162" s="107" t="e">
        <f t="shared" ca="1" si="105"/>
        <v>#REF!</v>
      </c>
      <c r="AZ162" s="108" t="e">
        <f t="shared" ca="1" si="106"/>
        <v>#REF!</v>
      </c>
      <c r="BA162" s="25">
        <f t="shared" ca="1" si="98"/>
        <v>0</v>
      </c>
      <c r="BB162" s="25" t="e">
        <f t="shared" si="135"/>
        <v>#REF!</v>
      </c>
      <c r="BC162" s="25" t="e">
        <f t="shared" ca="1" si="107"/>
        <v>#REF!</v>
      </c>
      <c r="BD162" s="83" t="e">
        <f>PS!#REF!</f>
        <v>#REF!</v>
      </c>
      <c r="BE162" s="78" t="str">
        <f t="shared" ca="1" si="108"/>
        <v>Lần 0</v>
      </c>
      <c r="BF162" s="109" t="e">
        <f t="shared" ca="1" si="109"/>
        <v>#REF!</v>
      </c>
      <c r="BG162" s="109" t="e">
        <f t="shared" ca="1" si="110"/>
        <v>#REF!</v>
      </c>
      <c r="BH162" s="109" t="e">
        <f t="shared" ca="1" si="111"/>
        <v>#REF!</v>
      </c>
      <c r="BI162" s="109" t="e">
        <f t="shared" ca="1" si="112"/>
        <v>#REF!</v>
      </c>
      <c r="BJ162" s="109" t="e">
        <f t="shared" ca="1" si="113"/>
        <v>#REF!</v>
      </c>
      <c r="BK162" s="109" t="e">
        <f t="shared" ca="1" si="114"/>
        <v>#REF!</v>
      </c>
      <c r="BL162" s="109" t="e">
        <f t="shared" ca="1" si="115"/>
        <v>#REF!</v>
      </c>
      <c r="BM162" s="109" t="e">
        <f t="shared" ca="1" si="116"/>
        <v>#REF!</v>
      </c>
      <c r="BN162" s="109" t="e">
        <f t="shared" ca="1" si="117"/>
        <v>#REF!</v>
      </c>
      <c r="BO162" s="109" t="e">
        <f t="shared" ca="1" si="118"/>
        <v>#REF!</v>
      </c>
      <c r="BP162" s="109" t="e">
        <f t="shared" ca="1" si="119"/>
        <v>#REF!</v>
      </c>
      <c r="BQ162" s="109" t="e">
        <f t="shared" ca="1" si="120"/>
        <v>#REF!</v>
      </c>
      <c r="BR162" s="109" t="e">
        <f t="shared" ca="1" si="121"/>
        <v>#REF!</v>
      </c>
    </row>
    <row r="163" spans="1:70" ht="19.5" customHeight="1" x14ac:dyDescent="0.2">
      <c r="A163" s="82" t="e">
        <f>PS!#REF!</f>
        <v>#REF!</v>
      </c>
      <c r="B163" s="83" t="e">
        <f>PS!#REF!</f>
        <v>#REF!</v>
      </c>
      <c r="C163" s="83" t="e">
        <f>PS!#REF!</f>
        <v>#REF!</v>
      </c>
      <c r="D163" s="83" t="e">
        <f>VLOOKUP(B163,CTV!$A$3:$D$1048576,4,0)</f>
        <v>#REF!</v>
      </c>
      <c r="E163" s="83" t="e">
        <f>VLOOKUP(B163,CTV!$A$3:$G$1048576,7,0)</f>
        <v>#REF!</v>
      </c>
      <c r="F163" s="83" t="e">
        <f>IF(ISNA(VLOOKUP(D163,CTV!$A$3:$H$1048576,8,0)),"",VLOOKUP(D163,CTV!$A$3:$H$1048576,8,0))</f>
        <v>#REF!</v>
      </c>
      <c r="G163" s="83" t="e">
        <f>VLOOKUP(B163,CTV!$A$3:$I$1048576,9,0)</f>
        <v>#REF!</v>
      </c>
      <c r="H163" s="83" t="e">
        <f>VLOOKUP(B163,CTV!$A$3:$J$1048576,10,0)</f>
        <v>#REF!</v>
      </c>
      <c r="I163" s="102" t="e">
        <f>PS!#REF!</f>
        <v>#REF!</v>
      </c>
      <c r="J163" s="83" t="e">
        <f>PS!#REF!</f>
        <v>#REF!</v>
      </c>
      <c r="K163" s="103" t="e">
        <f>PS!#REF!</f>
        <v>#REF!</v>
      </c>
      <c r="L163" s="83" t="e">
        <f t="shared" si="99"/>
        <v>#REF!</v>
      </c>
      <c r="M163" s="120" t="e">
        <f>PS!#REF!</f>
        <v>#REF!</v>
      </c>
      <c r="N163" s="83" t="e">
        <f>PS!#REF!</f>
        <v>#REF!</v>
      </c>
      <c r="O163" s="104" t="e">
        <f>PS!#REF!</f>
        <v>#REF!</v>
      </c>
      <c r="P163" s="104" t="e">
        <f t="shared" si="100"/>
        <v>#REF!</v>
      </c>
      <c r="Q163" s="104">
        <v>0</v>
      </c>
      <c r="R163" s="170" t="e">
        <f t="shared" si="101"/>
        <v>#REF!</v>
      </c>
      <c r="S163" s="130" t="e">
        <f>VLOOKUP(B163,CTV!$A$3:$K$1048576,11,0)</f>
        <v>#REF!</v>
      </c>
      <c r="T163" s="105" t="e">
        <f>IF(VLOOKUP(B163,CTV!$A$3:$E$1048576,5,0)-R163+S163&lt;0,0,VLOOKUP(B163,CTV!$A$3:$E$1048576,5,0)-R163+S163)</f>
        <v>#REF!</v>
      </c>
      <c r="U163" s="105" t="e">
        <f>IF(VLOOKUP(B163,CTV!$A$3:$F$1048576,6,0)-R163+S163&lt;0,0,VLOOKUP(B163,CTV!$A$3:$F$1048576,6,0)-R163+S163)</f>
        <v>#REF!</v>
      </c>
      <c r="V163" s="70" t="e">
        <f t="shared" si="102"/>
        <v>#REF!</v>
      </c>
      <c r="W163" s="70" t="str">
        <f>IFERROR(IF(AND($H163=1,WORKDAY.INTL($I163,NETWORKDAYS.INTL($I163,EDATE(V163,$E164)-1,1,[1]holiday!$A$2:$A$101),1,[1]holiday!$A$2:$A$101)=$K163),"",IF(AND(IFERROR(IF(IF($K163&lt;EDATE(V163,$E163),$K163,EDATE(V163,$E163))=V163,"",IF($K163&lt;EDATE(V163,$E163),$K163,EDATE(V163,$E163))),"")=$K163,$H163=1),"",IFERROR(IF(IF($K163&lt;EDATE(V163,$E163),$K163,EDATE(V163,$E163))=V163,"",IF($K163&lt;EDATE(V163,$E163),$K163,EDATE(V163,$E163))),""))),"")</f>
        <v/>
      </c>
      <c r="X163" s="70" t="str">
        <f>IFERROR(IF(AND($H163=1,WORKDAY.INTL($I163,NETWORKDAYS.INTL($I163,EDATE(W163,$E164)-1,1,[1]holiday!$A$2:$A$101),1,[1]holiday!$A$2:$A$101)=$K163),"",IF(AND(IFERROR(IF(IF($K163&lt;EDATE(W163,$E163),$K163,EDATE(W163,$E163))=W163,"",IF($K163&lt;EDATE(W163,$E163),$K163,EDATE(W163,$E163))),"")=$K163,$H163=1),"",IFERROR(IF(IF($K163&lt;EDATE(W163,$E163),$K163,EDATE(W163,$E163))=W163,"",IF($K163&lt;EDATE(W163,$E163),$K163,EDATE(W163,$E163))),""))),"")</f>
        <v/>
      </c>
      <c r="Y163" s="70" t="str">
        <f>IFERROR(IF(AND($H163=1,WORKDAY.INTL($I163,NETWORKDAYS.INTL($I163,EDATE(X163,$E164)-1,1,[1]holiday!$A$2:$A$101),1,[1]holiday!$A$2:$A$101)=$K163),"",IF(AND(IFERROR(IF(IF($K163&lt;EDATE(X163,$E163),$K163,EDATE(X163,$E163))=X163,"",IF($K163&lt;EDATE(X163,$E163),$K163,EDATE(X163,$E163))),"")=$K163,$H163=1),"",IFERROR(IF(IF($K163&lt;EDATE(X163,$E163),$K163,EDATE(X163,$E163))=X163,"",IF($K163&lt;EDATE(X163,$E163),$K163,EDATE(X163,$E163))),""))),"")</f>
        <v/>
      </c>
      <c r="Z163" s="70" t="str">
        <f>IFERROR(IF(AND($H163=1,WORKDAY.INTL($I163,NETWORKDAYS.INTL($I163,EDATE(Y163,$E164)-1,1,[1]holiday!$A$2:$A$101),1,[1]holiday!$A$2:$A$101)=$K163),"",IF(AND(IFERROR(IF(IF($K163&lt;EDATE(Y163,$E163),$K163,EDATE(Y163,$E163))=Y163,"",IF($K163&lt;EDATE(Y163,$E163),$K163,EDATE(Y163,$E163))),"")=$K163,$H163=1),"",IFERROR(IF(IF($K163&lt;EDATE(Y163,$E163),$K163,EDATE(Y163,$E163))=Y163,"",IF($K163&lt;EDATE(Y163,$E163),$K163,EDATE(Y163,$E163))),""))),"")</f>
        <v/>
      </c>
      <c r="AA163" s="70" t="str">
        <f>IFERROR(IF(AND($H163=1,WORKDAY.INTL($I163,NETWORKDAYS.INTL($I163,EDATE(Z163,$E164)-1,1,[1]holiday!$A$2:$A$101),1,[1]holiday!$A$2:$A$101)=$K163),"",IF(AND(IFERROR(IF(IF($K163&lt;EDATE(Z163,$E163),$K163,EDATE(Z163,$E163))=Z163,"",IF($K163&lt;EDATE(Z163,$E163),$K163,EDATE(Z163,$E163))),"")=$K163,$H163=1),"",IFERROR(IF(IF($K163&lt;EDATE(Z163,$E163),$K163,EDATE(Z163,$E163))=Z163,"",IF($K163&lt;EDATE(Z163,$E163),$K163,EDATE(Z163,$E163))),""))),"")</f>
        <v/>
      </c>
      <c r="AB163" s="70" t="str">
        <f>IFERROR(IF(AND($H163=1,WORKDAY.INTL($I163,NETWORKDAYS.INTL($I163,EDATE(AA163,$E164)-1,1,[1]holiday!$A$2:$A$101),1,[1]holiday!$A$2:$A$101)=$K163),"",IF(AND(IFERROR(IF(IF($K163&lt;EDATE(AA163,$E163),$K163,EDATE(AA163,$E163))=AA163,"",IF($K163&lt;EDATE(AA163,$E163),$K163,EDATE(AA163,$E163))),"")=$K163,$H163=1),"",IFERROR(IF(IF($K163&lt;EDATE(AA163,$E163),$K163,EDATE(AA163,$E163))=AA163,"",IF($K163&lt;EDATE(AA163,$E163),$K163,EDATE(AA163,$E163))),""))),"")</f>
        <v/>
      </c>
      <c r="AC163" s="70" t="str">
        <f>IFERROR(IF(AND($H163=1,WORKDAY.INTL($I163,NETWORKDAYS.INTL($I163,EDATE(AB163,$E164)-1,1,[1]holiday!$A$2:$A$101),1,[1]holiday!$A$2:$A$101)=$K163),"",IF(AND(IFERROR(IF(IF($K163&lt;EDATE(AB163,$E163),$K163,EDATE(AB163,$E163))=AB163,"",IF($K163&lt;EDATE(AB163,$E163),$K163,EDATE(AB163,$E163))),"")=$K163,$H163=1),"",IFERROR(IF(IF($K163&lt;EDATE(AB163,$E163),$K163,EDATE(AB163,$E163))=AB163,"",IF($K163&lt;EDATE(AB163,$E163),$K163,EDATE(AB163,$E163))),""))),"")</f>
        <v/>
      </c>
      <c r="AD163" s="70" t="str">
        <f>IFERROR(IF(AND($H163=1,WORKDAY.INTL($I163,NETWORKDAYS.INTL($I163,EDATE(AC163,$E164)-1,1,[1]holiday!$A$2:$A$101),1,[1]holiday!$A$2:$A$101)=$K163),"",IF(AND(IFERROR(IF(IF($K163&lt;EDATE(AC163,$E163),$K163,EDATE(AC163,$E163))=AC163,"",IF($K163&lt;EDATE(AC163,$E163),$K163,EDATE(AC163,$E163))),"")=$K163,$H163=1),"",IFERROR(IF(IF($K163&lt;EDATE(AC163,$E163),$K163,EDATE(AC163,$E163))=AC163,"",IF($K163&lt;EDATE(AC163,$E163),$K163,EDATE(AC163,$E163))),""))),"")</f>
        <v/>
      </c>
      <c r="AE163" s="70" t="str">
        <f>IFERROR(IF(AND($H163=1,WORKDAY.INTL($I163,NETWORKDAYS.INTL($I163,EDATE(AD163,$E164)-1,1,[1]holiday!$A$2:$A$101),1,[1]holiday!$A$2:$A$101)=$K163),"",IF(AND(IFERROR(IF(IF($K163&lt;EDATE(AD163,$E163),$K163,EDATE(AD163,$E163))=AD163,"",IF($K163&lt;EDATE(AD163,$E163),$K163,EDATE(AD163,$E163))),"")=$K163,$H163=1),"",IFERROR(IF(IF($K163&lt;EDATE(AD163,$E163),$K163,EDATE(AD163,$E163))=AD163,"",IF($K163&lt;EDATE(AD163,$E163),$K163,EDATE(AD163,$E163))),""))),"")</f>
        <v/>
      </c>
      <c r="AF163" s="70" t="str">
        <f>IFERROR(IF(AND($H163=1,WORKDAY.INTL($I163,NETWORKDAYS.INTL($I163,EDATE(AE163,$E164)-1,1,[1]holiday!$A$2:$A$101),1,[1]holiday!$A$2:$A$101)=$K163),"",IF(AND(IFERROR(IF(IF($K163&lt;EDATE(AE163,$E163),$K163,EDATE(AE163,$E163))=AE163,"",IF($K163&lt;EDATE(AE163,$E163),$K163,EDATE(AE163,$E163))),"")=$K163,$H163=1),"",IFERROR(IF(IF($K163&lt;EDATE(AE163,$E163),$K163,EDATE(AE163,$E163))=AE163,"",IF($K163&lt;EDATE(AE163,$E163),$K163,EDATE(AE163,$E163))),""))),"")</f>
        <v/>
      </c>
      <c r="AG163" s="70" t="str">
        <f>IFERROR(IF(AND($H163=1,WORKDAY.INTL($I163,NETWORKDAYS.INTL($I163,EDATE(AF163,$E164)-1,1,[1]holiday!$A$2:$A$101),1,[1]holiday!$A$2:$A$101)=$K163),"",IF(AND(IFERROR(IF(IF($K163&lt;EDATE(AF163,$E163),$K163,EDATE(AF163,$E163))=AF163,"",IF($K163&lt;EDATE(AF163,$E163),$K163,EDATE(AF163,$E163))),"")=$K163,$H163=1),"",IFERROR(IF(IF($K163&lt;EDATE(AF163,$E163),$K163,EDATE(AF163,$E163))=AF163,"",IF($K163&lt;EDATE(AF163,$E163),$K163,EDATE(AF163,$E163))),""))),"")</f>
        <v/>
      </c>
      <c r="AH163" s="70" t="str">
        <f>IFERROR(IF(AND($H163=1,WORKDAY.INTL($I163,NETWORKDAYS.INTL($I163,EDATE(AG163,$E164)-1,1,[1]holiday!$A$2:$A$101),1,[1]holiday!$A$2:$A$101)=$K163),"",IF(AND(IFERROR(IF(IF($K163&lt;EDATE(AG163,$E163),$K163,EDATE(AG163,$E163))=AG163,"",IF($K163&lt;EDATE(AG163,$E163),$K163,EDATE(AG163,$E163))),"")=$K163,$H163=1),"",IFERROR(IF(IF($K163&lt;EDATE(AG163,$E163),$K163,EDATE(AG163,$E163))=AG163,"",IF($K163&lt;EDATE(AG163,$E163),$K163,EDATE(AG163,$E163))),""))),"")</f>
        <v/>
      </c>
      <c r="AI163" s="70"/>
      <c r="AJ163" s="25" t="e">
        <f t="shared" si="122"/>
        <v>#REF!</v>
      </c>
      <c r="AK163" s="25" t="e">
        <f t="shared" si="123"/>
        <v>#REF!</v>
      </c>
      <c r="AL163" s="25" t="e">
        <f t="shared" si="124"/>
        <v>#REF!</v>
      </c>
      <c r="AM163" s="25" t="e">
        <f t="shared" si="125"/>
        <v>#REF!</v>
      </c>
      <c r="AN163" s="25" t="e">
        <f t="shared" si="126"/>
        <v>#REF!</v>
      </c>
      <c r="AO163" s="25" t="e">
        <f t="shared" si="127"/>
        <v>#REF!</v>
      </c>
      <c r="AP163" s="25" t="e">
        <f t="shared" si="128"/>
        <v>#REF!</v>
      </c>
      <c r="AQ163" s="25" t="e">
        <f t="shared" si="129"/>
        <v>#REF!</v>
      </c>
      <c r="AR163" s="25" t="e">
        <f t="shared" si="130"/>
        <v>#REF!</v>
      </c>
      <c r="AS163" s="25" t="e">
        <f t="shared" si="131"/>
        <v>#REF!</v>
      </c>
      <c r="AT163" s="25" t="e">
        <f t="shared" si="132"/>
        <v>#REF!</v>
      </c>
      <c r="AU163" s="25" t="e">
        <f t="shared" si="133"/>
        <v>#REF!</v>
      </c>
      <c r="AV163" s="25" t="e">
        <f t="shared" si="134"/>
        <v>#REF!</v>
      </c>
      <c r="AW163" s="106" t="e">
        <f t="shared" si="103"/>
        <v>#REF!</v>
      </c>
      <c r="AX163" s="107" t="e">
        <f t="shared" ca="1" si="104"/>
        <v>#REF!</v>
      </c>
      <c r="AY163" s="107" t="e">
        <f t="shared" ca="1" si="105"/>
        <v>#REF!</v>
      </c>
      <c r="AZ163" s="108" t="e">
        <f t="shared" ca="1" si="106"/>
        <v>#REF!</v>
      </c>
      <c r="BA163" s="25">
        <f t="shared" ca="1" si="98"/>
        <v>0</v>
      </c>
      <c r="BB163" s="25" t="e">
        <f t="shared" si="135"/>
        <v>#REF!</v>
      </c>
      <c r="BC163" s="25" t="e">
        <f t="shared" ca="1" si="107"/>
        <v>#REF!</v>
      </c>
      <c r="BD163" s="83" t="e">
        <f>PS!#REF!</f>
        <v>#REF!</v>
      </c>
      <c r="BE163" s="78" t="str">
        <f t="shared" ca="1" si="108"/>
        <v>Lần 0</v>
      </c>
      <c r="BF163" s="109" t="e">
        <f t="shared" ca="1" si="109"/>
        <v>#REF!</v>
      </c>
      <c r="BG163" s="109" t="e">
        <f t="shared" ca="1" si="110"/>
        <v>#REF!</v>
      </c>
      <c r="BH163" s="109" t="e">
        <f t="shared" ca="1" si="111"/>
        <v>#REF!</v>
      </c>
      <c r="BI163" s="109" t="e">
        <f t="shared" ca="1" si="112"/>
        <v>#REF!</v>
      </c>
      <c r="BJ163" s="109" t="e">
        <f t="shared" ca="1" si="113"/>
        <v>#REF!</v>
      </c>
      <c r="BK163" s="109" t="e">
        <f t="shared" ca="1" si="114"/>
        <v>#REF!</v>
      </c>
      <c r="BL163" s="109" t="e">
        <f t="shared" ca="1" si="115"/>
        <v>#REF!</v>
      </c>
      <c r="BM163" s="109" t="e">
        <f t="shared" ca="1" si="116"/>
        <v>#REF!</v>
      </c>
      <c r="BN163" s="109" t="e">
        <f t="shared" ca="1" si="117"/>
        <v>#REF!</v>
      </c>
      <c r="BO163" s="109" t="e">
        <f t="shared" ca="1" si="118"/>
        <v>#REF!</v>
      </c>
      <c r="BP163" s="109" t="e">
        <f t="shared" ca="1" si="119"/>
        <v>#REF!</v>
      </c>
      <c r="BQ163" s="109" t="e">
        <f t="shared" ca="1" si="120"/>
        <v>#REF!</v>
      </c>
      <c r="BR163" s="109" t="e">
        <f t="shared" ca="1" si="121"/>
        <v>#REF!</v>
      </c>
    </row>
    <row r="164" spans="1:70" ht="12.75" x14ac:dyDescent="0.2">
      <c r="A164" s="82" t="e">
        <f>PS!#REF!</f>
        <v>#REF!</v>
      </c>
      <c r="B164" s="83" t="e">
        <f>PS!#REF!</f>
        <v>#REF!</v>
      </c>
      <c r="C164" s="83" t="e">
        <f>PS!#REF!</f>
        <v>#REF!</v>
      </c>
      <c r="D164" s="83" t="e">
        <f>VLOOKUP(B164,CTV!$A$3:$D$1048576,4,0)</f>
        <v>#REF!</v>
      </c>
      <c r="E164" s="83" t="e">
        <f>VLOOKUP(B164,CTV!$A$3:$G$1048576,7,0)</f>
        <v>#REF!</v>
      </c>
      <c r="F164" s="83" t="e">
        <f>IF(ISNA(VLOOKUP(D164,CTV!$A$3:$H$1048576,8,0)),"",VLOOKUP(D164,CTV!$A$3:$H$1048576,8,0))</f>
        <v>#REF!</v>
      </c>
      <c r="G164" s="83" t="e">
        <f>VLOOKUP(B164,CTV!$A$3:$I$1048576,9,0)</f>
        <v>#REF!</v>
      </c>
      <c r="H164" s="83" t="e">
        <f>VLOOKUP(B164,CTV!$A$3:$J$1048576,10,0)</f>
        <v>#REF!</v>
      </c>
      <c r="I164" s="102" t="e">
        <f>PS!#REF!</f>
        <v>#REF!</v>
      </c>
      <c r="J164" s="83" t="e">
        <f>PS!#REF!</f>
        <v>#REF!</v>
      </c>
      <c r="K164" s="103" t="e">
        <f>PS!#REF!</f>
        <v>#REF!</v>
      </c>
      <c r="L164" s="83" t="e">
        <f t="shared" si="99"/>
        <v>#REF!</v>
      </c>
      <c r="M164" s="120" t="e">
        <f>PS!#REF!</f>
        <v>#REF!</v>
      </c>
      <c r="N164" s="83" t="e">
        <f>PS!#REF!</f>
        <v>#REF!</v>
      </c>
      <c r="O164" s="104" t="e">
        <f>PS!#REF!</f>
        <v>#REF!</v>
      </c>
      <c r="P164" s="104" t="e">
        <f t="shared" si="100"/>
        <v>#REF!</v>
      </c>
      <c r="Q164" s="104">
        <v>0</v>
      </c>
      <c r="R164" s="170" t="e">
        <f t="shared" si="101"/>
        <v>#REF!</v>
      </c>
      <c r="S164" s="130" t="e">
        <f>VLOOKUP(B164,CTV!$A$3:$K$1048576,11,0)</f>
        <v>#REF!</v>
      </c>
      <c r="T164" s="105" t="e">
        <f>IF(VLOOKUP(B164,CTV!$A$3:$E$1048576,5,0)-R164+S164&lt;0,0,VLOOKUP(B164,CTV!$A$3:$E$1048576,5,0)-R164+S164)</f>
        <v>#REF!</v>
      </c>
      <c r="U164" s="105" t="e">
        <f>IF(VLOOKUP(B164,CTV!$A$3:$F$1048576,6,0)-R164+S164&lt;0,0,VLOOKUP(B164,CTV!$A$3:$F$1048576,6,0)-R164+S164)</f>
        <v>#REF!</v>
      </c>
      <c r="V164" s="70" t="e">
        <f t="shared" si="102"/>
        <v>#REF!</v>
      </c>
      <c r="W164" s="70" t="str">
        <f>IFERROR(IF(AND($H164=1,WORKDAY.INTL($I164,NETWORKDAYS.INTL($I164,EDATE(V164,$E165)-1,1,[1]holiday!$A$2:$A$101),1,[1]holiday!$A$2:$A$101)=$K164),"",IF(AND(IFERROR(IF(IF($K164&lt;EDATE(V164,$E164),$K164,EDATE(V164,$E164))=V164,"",IF($K164&lt;EDATE(V164,$E164),$K164,EDATE(V164,$E164))),"")=$K164,$H164=1),"",IFERROR(IF(IF($K164&lt;EDATE(V164,$E164),$K164,EDATE(V164,$E164))=V164,"",IF($K164&lt;EDATE(V164,$E164),$K164,EDATE(V164,$E164))),""))),"")</f>
        <v/>
      </c>
      <c r="X164" s="70" t="str">
        <f>IFERROR(IF(AND($H164=1,WORKDAY.INTL($I164,NETWORKDAYS.INTL($I164,EDATE(W164,$E165)-1,1,[1]holiday!$A$2:$A$101),1,[1]holiday!$A$2:$A$101)=$K164),"",IF(AND(IFERROR(IF(IF($K164&lt;EDATE(W164,$E164),$K164,EDATE(W164,$E164))=W164,"",IF($K164&lt;EDATE(W164,$E164),$K164,EDATE(W164,$E164))),"")=$K164,$H164=1),"",IFERROR(IF(IF($K164&lt;EDATE(W164,$E164),$K164,EDATE(W164,$E164))=W164,"",IF($K164&lt;EDATE(W164,$E164),$K164,EDATE(W164,$E164))),""))),"")</f>
        <v/>
      </c>
      <c r="Y164" s="70" t="str">
        <f>IFERROR(IF(AND($H164=1,WORKDAY.INTL($I164,NETWORKDAYS.INTL($I164,EDATE(X164,$E165)-1,1,[1]holiday!$A$2:$A$101),1,[1]holiday!$A$2:$A$101)=$K164),"",IF(AND(IFERROR(IF(IF($K164&lt;EDATE(X164,$E164),$K164,EDATE(X164,$E164))=X164,"",IF($K164&lt;EDATE(X164,$E164),$K164,EDATE(X164,$E164))),"")=$K164,$H164=1),"",IFERROR(IF(IF($K164&lt;EDATE(X164,$E164),$K164,EDATE(X164,$E164))=X164,"",IF($K164&lt;EDATE(X164,$E164),$K164,EDATE(X164,$E164))),""))),"")</f>
        <v/>
      </c>
      <c r="Z164" s="70" t="str">
        <f>IFERROR(IF(AND($H164=1,WORKDAY.INTL($I164,NETWORKDAYS.INTL($I164,EDATE(Y164,$E165)-1,1,[1]holiday!$A$2:$A$101),1,[1]holiday!$A$2:$A$101)=$K164),"",IF(AND(IFERROR(IF(IF($K164&lt;EDATE(Y164,$E164),$K164,EDATE(Y164,$E164))=Y164,"",IF($K164&lt;EDATE(Y164,$E164),$K164,EDATE(Y164,$E164))),"")=$K164,$H164=1),"",IFERROR(IF(IF($K164&lt;EDATE(Y164,$E164),$K164,EDATE(Y164,$E164))=Y164,"",IF($K164&lt;EDATE(Y164,$E164),$K164,EDATE(Y164,$E164))),""))),"")</f>
        <v/>
      </c>
      <c r="AA164" s="70" t="str">
        <f>IFERROR(IF(AND($H164=1,WORKDAY.INTL($I164,NETWORKDAYS.INTL($I164,EDATE(Z164,$E165)-1,1,[1]holiday!$A$2:$A$101),1,[1]holiday!$A$2:$A$101)=$K164),"",IF(AND(IFERROR(IF(IF($K164&lt;EDATE(Z164,$E164),$K164,EDATE(Z164,$E164))=Z164,"",IF($K164&lt;EDATE(Z164,$E164),$K164,EDATE(Z164,$E164))),"")=$K164,$H164=1),"",IFERROR(IF(IF($K164&lt;EDATE(Z164,$E164),$K164,EDATE(Z164,$E164))=Z164,"",IF($K164&lt;EDATE(Z164,$E164),$K164,EDATE(Z164,$E164))),""))),"")</f>
        <v/>
      </c>
      <c r="AB164" s="70" t="str">
        <f>IFERROR(IF(AND($H164=1,WORKDAY.INTL($I164,NETWORKDAYS.INTL($I164,EDATE(AA164,$E165)-1,1,[1]holiday!$A$2:$A$101),1,[1]holiday!$A$2:$A$101)=$K164),"",IF(AND(IFERROR(IF(IF($K164&lt;EDATE(AA164,$E164),$K164,EDATE(AA164,$E164))=AA164,"",IF($K164&lt;EDATE(AA164,$E164),$K164,EDATE(AA164,$E164))),"")=$K164,$H164=1),"",IFERROR(IF(IF($K164&lt;EDATE(AA164,$E164),$K164,EDATE(AA164,$E164))=AA164,"",IF($K164&lt;EDATE(AA164,$E164),$K164,EDATE(AA164,$E164))),""))),"")</f>
        <v/>
      </c>
      <c r="AC164" s="70" t="str">
        <f>IFERROR(IF(AND($H164=1,WORKDAY.INTL($I164,NETWORKDAYS.INTL($I164,EDATE(AB164,$E165)-1,1,[1]holiday!$A$2:$A$101),1,[1]holiday!$A$2:$A$101)=$K164),"",IF(AND(IFERROR(IF(IF($K164&lt;EDATE(AB164,$E164),$K164,EDATE(AB164,$E164))=AB164,"",IF($K164&lt;EDATE(AB164,$E164),$K164,EDATE(AB164,$E164))),"")=$K164,$H164=1),"",IFERROR(IF(IF($K164&lt;EDATE(AB164,$E164),$K164,EDATE(AB164,$E164))=AB164,"",IF($K164&lt;EDATE(AB164,$E164),$K164,EDATE(AB164,$E164))),""))),"")</f>
        <v/>
      </c>
      <c r="AD164" s="70" t="str">
        <f>IFERROR(IF(AND($H164=1,WORKDAY.INTL($I164,NETWORKDAYS.INTL($I164,EDATE(AC164,$E165)-1,1,[1]holiday!$A$2:$A$101),1,[1]holiday!$A$2:$A$101)=$K164),"",IF(AND(IFERROR(IF(IF($K164&lt;EDATE(AC164,$E164),$K164,EDATE(AC164,$E164))=AC164,"",IF($K164&lt;EDATE(AC164,$E164),$K164,EDATE(AC164,$E164))),"")=$K164,$H164=1),"",IFERROR(IF(IF($K164&lt;EDATE(AC164,$E164),$K164,EDATE(AC164,$E164))=AC164,"",IF($K164&lt;EDATE(AC164,$E164),$K164,EDATE(AC164,$E164))),""))),"")</f>
        <v/>
      </c>
      <c r="AE164" s="70" t="str">
        <f>IFERROR(IF(AND($H164=1,WORKDAY.INTL($I164,NETWORKDAYS.INTL($I164,EDATE(AD164,$E165)-1,1,[1]holiday!$A$2:$A$101),1,[1]holiday!$A$2:$A$101)=$K164),"",IF(AND(IFERROR(IF(IF($K164&lt;EDATE(AD164,$E164),$K164,EDATE(AD164,$E164))=AD164,"",IF($K164&lt;EDATE(AD164,$E164),$K164,EDATE(AD164,$E164))),"")=$K164,$H164=1),"",IFERROR(IF(IF($K164&lt;EDATE(AD164,$E164),$K164,EDATE(AD164,$E164))=AD164,"",IF($K164&lt;EDATE(AD164,$E164),$K164,EDATE(AD164,$E164))),""))),"")</f>
        <v/>
      </c>
      <c r="AF164" s="70" t="str">
        <f>IFERROR(IF(AND($H164=1,WORKDAY.INTL($I164,NETWORKDAYS.INTL($I164,EDATE(AE164,$E165)-1,1,[1]holiday!$A$2:$A$101),1,[1]holiday!$A$2:$A$101)=$K164),"",IF(AND(IFERROR(IF(IF($K164&lt;EDATE(AE164,$E164),$K164,EDATE(AE164,$E164))=AE164,"",IF($K164&lt;EDATE(AE164,$E164),$K164,EDATE(AE164,$E164))),"")=$K164,$H164=1),"",IFERROR(IF(IF($K164&lt;EDATE(AE164,$E164),$K164,EDATE(AE164,$E164))=AE164,"",IF($K164&lt;EDATE(AE164,$E164),$K164,EDATE(AE164,$E164))),""))),"")</f>
        <v/>
      </c>
      <c r="AG164" s="70" t="str">
        <f>IFERROR(IF(AND($H164=1,WORKDAY.INTL($I164,NETWORKDAYS.INTL($I164,EDATE(AF164,$E165)-1,1,[1]holiday!$A$2:$A$101),1,[1]holiday!$A$2:$A$101)=$K164),"",IF(AND(IFERROR(IF(IF($K164&lt;EDATE(AF164,$E164),$K164,EDATE(AF164,$E164))=AF164,"",IF($K164&lt;EDATE(AF164,$E164),$K164,EDATE(AF164,$E164))),"")=$K164,$H164=1),"",IFERROR(IF(IF($K164&lt;EDATE(AF164,$E164),$K164,EDATE(AF164,$E164))=AF164,"",IF($K164&lt;EDATE(AF164,$E164),$K164,EDATE(AF164,$E164))),""))),"")</f>
        <v/>
      </c>
      <c r="AH164" s="70" t="str">
        <f>IFERROR(IF(AND($H164=1,WORKDAY.INTL($I164,NETWORKDAYS.INTL($I164,EDATE(AG164,$E165)-1,1,[1]holiday!$A$2:$A$101),1,[1]holiday!$A$2:$A$101)=$K164),"",IF(AND(IFERROR(IF(IF($K164&lt;EDATE(AG164,$E164),$K164,EDATE(AG164,$E164))=AG164,"",IF($K164&lt;EDATE(AG164,$E164),$K164,EDATE(AG164,$E164))),"")=$K164,$H164=1),"",IFERROR(IF(IF($K164&lt;EDATE(AG164,$E164),$K164,EDATE(AG164,$E164))=AG164,"",IF($K164&lt;EDATE(AG164,$E164),$K164,EDATE(AG164,$E164))),""))),"")</f>
        <v/>
      </c>
      <c r="AI164" s="70"/>
      <c r="AJ164" s="25" t="e">
        <f t="shared" si="122"/>
        <v>#REF!</v>
      </c>
      <c r="AK164" s="25" t="e">
        <f t="shared" si="123"/>
        <v>#REF!</v>
      </c>
      <c r="AL164" s="25" t="e">
        <f t="shared" si="124"/>
        <v>#REF!</v>
      </c>
      <c r="AM164" s="25" t="e">
        <f t="shared" si="125"/>
        <v>#REF!</v>
      </c>
      <c r="AN164" s="25" t="e">
        <f t="shared" si="126"/>
        <v>#REF!</v>
      </c>
      <c r="AO164" s="25" t="e">
        <f t="shared" si="127"/>
        <v>#REF!</v>
      </c>
      <c r="AP164" s="25" t="e">
        <f t="shared" si="128"/>
        <v>#REF!</v>
      </c>
      <c r="AQ164" s="25" t="e">
        <f t="shared" si="129"/>
        <v>#REF!</v>
      </c>
      <c r="AR164" s="25" t="e">
        <f t="shared" si="130"/>
        <v>#REF!</v>
      </c>
      <c r="AS164" s="25" t="e">
        <f t="shared" si="131"/>
        <v>#REF!</v>
      </c>
      <c r="AT164" s="25" t="e">
        <f t="shared" si="132"/>
        <v>#REF!</v>
      </c>
      <c r="AU164" s="25" t="e">
        <f t="shared" si="133"/>
        <v>#REF!</v>
      </c>
      <c r="AV164" s="25" t="e">
        <f t="shared" si="134"/>
        <v>#REF!</v>
      </c>
      <c r="AW164" s="106" t="e">
        <f t="shared" si="103"/>
        <v>#REF!</v>
      </c>
      <c r="AX164" s="107" t="e">
        <f t="shared" ca="1" si="104"/>
        <v>#REF!</v>
      </c>
      <c r="AY164" s="107" t="e">
        <f t="shared" ca="1" si="105"/>
        <v>#REF!</v>
      </c>
      <c r="AZ164" s="108" t="e">
        <f t="shared" ca="1" si="106"/>
        <v>#REF!</v>
      </c>
      <c r="BA164" s="25">
        <f t="shared" ca="1" si="98"/>
        <v>0</v>
      </c>
      <c r="BB164" s="25" t="e">
        <f t="shared" si="135"/>
        <v>#REF!</v>
      </c>
      <c r="BC164" s="25" t="e">
        <f t="shared" ca="1" si="107"/>
        <v>#REF!</v>
      </c>
      <c r="BD164" s="83" t="e">
        <f>PS!#REF!</f>
        <v>#REF!</v>
      </c>
      <c r="BE164" s="78" t="str">
        <f t="shared" ca="1" si="108"/>
        <v>Lần 0</v>
      </c>
      <c r="BF164" s="109" t="e">
        <f t="shared" ca="1" si="109"/>
        <v>#REF!</v>
      </c>
      <c r="BG164" s="109" t="e">
        <f t="shared" ca="1" si="110"/>
        <v>#REF!</v>
      </c>
      <c r="BH164" s="109" t="e">
        <f t="shared" ca="1" si="111"/>
        <v>#REF!</v>
      </c>
      <c r="BI164" s="109" t="e">
        <f t="shared" ca="1" si="112"/>
        <v>#REF!</v>
      </c>
      <c r="BJ164" s="109" t="e">
        <f t="shared" ca="1" si="113"/>
        <v>#REF!</v>
      </c>
      <c r="BK164" s="109" t="e">
        <f t="shared" ca="1" si="114"/>
        <v>#REF!</v>
      </c>
      <c r="BL164" s="109" t="e">
        <f t="shared" ca="1" si="115"/>
        <v>#REF!</v>
      </c>
      <c r="BM164" s="109" t="e">
        <f t="shared" ca="1" si="116"/>
        <v>#REF!</v>
      </c>
      <c r="BN164" s="109" t="e">
        <f t="shared" ca="1" si="117"/>
        <v>#REF!</v>
      </c>
      <c r="BO164" s="109" t="e">
        <f t="shared" ca="1" si="118"/>
        <v>#REF!</v>
      </c>
      <c r="BP164" s="109" t="e">
        <f t="shared" ca="1" si="119"/>
        <v>#REF!</v>
      </c>
      <c r="BQ164" s="109" t="e">
        <f t="shared" ca="1" si="120"/>
        <v>#REF!</v>
      </c>
      <c r="BR164" s="109" t="e">
        <f t="shared" ca="1" si="121"/>
        <v>#REF!</v>
      </c>
    </row>
    <row r="165" spans="1:70" ht="12.75" x14ac:dyDescent="0.2">
      <c r="A165" s="82" t="e">
        <f>PS!#REF!</f>
        <v>#REF!</v>
      </c>
      <c r="B165" s="83" t="e">
        <f>PS!#REF!</f>
        <v>#REF!</v>
      </c>
      <c r="C165" s="83" t="e">
        <f>PS!#REF!</f>
        <v>#REF!</v>
      </c>
      <c r="D165" s="83" t="e">
        <f>VLOOKUP(B165,CTV!$A$3:$D$1048576,4,0)</f>
        <v>#REF!</v>
      </c>
      <c r="E165" s="83" t="e">
        <f>VLOOKUP(B165,CTV!$A$3:$G$1048576,7,0)</f>
        <v>#REF!</v>
      </c>
      <c r="F165" s="83" t="e">
        <f>IF(ISNA(VLOOKUP(D165,CTV!$A$3:$H$1048576,8,0)),"",VLOOKUP(D165,CTV!$A$3:$H$1048576,8,0))</f>
        <v>#REF!</v>
      </c>
      <c r="G165" s="83" t="e">
        <f>VLOOKUP(B165,CTV!$A$3:$I$1048576,9,0)</f>
        <v>#REF!</v>
      </c>
      <c r="H165" s="83" t="e">
        <f>VLOOKUP(B165,CTV!$A$3:$J$1048576,10,0)</f>
        <v>#REF!</v>
      </c>
      <c r="I165" s="102" t="e">
        <f>PS!#REF!</f>
        <v>#REF!</v>
      </c>
      <c r="J165" s="83" t="e">
        <f>PS!#REF!</f>
        <v>#REF!</v>
      </c>
      <c r="K165" s="103" t="e">
        <f>PS!#REF!</f>
        <v>#REF!</v>
      </c>
      <c r="L165" s="83" t="e">
        <f t="shared" si="99"/>
        <v>#REF!</v>
      </c>
      <c r="M165" s="120" t="e">
        <f>PS!#REF!</f>
        <v>#REF!</v>
      </c>
      <c r="N165" s="83" t="e">
        <f>PS!#REF!</f>
        <v>#REF!</v>
      </c>
      <c r="O165" s="104" t="e">
        <f>PS!#REF!</f>
        <v>#REF!</v>
      </c>
      <c r="P165" s="104" t="e">
        <f t="shared" si="100"/>
        <v>#REF!</v>
      </c>
      <c r="Q165" s="104">
        <v>0</v>
      </c>
      <c r="R165" s="170" t="e">
        <f t="shared" si="101"/>
        <v>#REF!</v>
      </c>
      <c r="S165" s="130" t="e">
        <f>VLOOKUP(B165,CTV!$A$3:$K$1048576,11,0)</f>
        <v>#REF!</v>
      </c>
      <c r="T165" s="105" t="e">
        <f>IF(VLOOKUP(B165,CTV!$A$3:$E$1048576,5,0)-R165+S165&lt;0,0,VLOOKUP(B165,CTV!$A$3:$E$1048576,5,0)-R165+S165)</f>
        <v>#REF!</v>
      </c>
      <c r="U165" s="105" t="e">
        <f>IF(VLOOKUP(B165,CTV!$A$3:$F$1048576,6,0)-R165+S165&lt;0,0,VLOOKUP(B165,CTV!$A$3:$F$1048576,6,0)-R165+S165)</f>
        <v>#REF!</v>
      </c>
      <c r="V165" s="70" t="e">
        <f t="shared" si="102"/>
        <v>#REF!</v>
      </c>
      <c r="W165" s="70" t="str">
        <f>IFERROR(IF(AND($H165=1,WORKDAY.INTL($I165,NETWORKDAYS.INTL($I165,EDATE(V165,$E166)-1,1,[1]holiday!$A$2:$A$101),1,[1]holiday!$A$2:$A$101)=$K165),"",IF(AND(IFERROR(IF(IF($K165&lt;EDATE(V165,$E165),$K165,EDATE(V165,$E165))=V165,"",IF($K165&lt;EDATE(V165,$E165),$K165,EDATE(V165,$E165))),"")=$K165,$H165=1),"",IFERROR(IF(IF($K165&lt;EDATE(V165,$E165),$K165,EDATE(V165,$E165))=V165,"",IF($K165&lt;EDATE(V165,$E165),$K165,EDATE(V165,$E165))),""))),"")</f>
        <v/>
      </c>
      <c r="X165" s="70" t="str">
        <f>IFERROR(IF(AND($H165=1,WORKDAY.INTL($I165,NETWORKDAYS.INTL($I165,EDATE(W165,$E166)-1,1,[1]holiday!$A$2:$A$101),1,[1]holiday!$A$2:$A$101)=$K165),"",IF(AND(IFERROR(IF(IF($K165&lt;EDATE(W165,$E165),$K165,EDATE(W165,$E165))=W165,"",IF($K165&lt;EDATE(W165,$E165),$K165,EDATE(W165,$E165))),"")=$K165,$H165=1),"",IFERROR(IF(IF($K165&lt;EDATE(W165,$E165),$K165,EDATE(W165,$E165))=W165,"",IF($K165&lt;EDATE(W165,$E165),$K165,EDATE(W165,$E165))),""))),"")</f>
        <v/>
      </c>
      <c r="Y165" s="70" t="str">
        <f>IFERROR(IF(AND($H165=1,WORKDAY.INTL($I165,NETWORKDAYS.INTL($I165,EDATE(X165,$E166)-1,1,[1]holiday!$A$2:$A$101),1,[1]holiday!$A$2:$A$101)=$K165),"",IF(AND(IFERROR(IF(IF($K165&lt;EDATE(X165,$E165),$K165,EDATE(X165,$E165))=X165,"",IF($K165&lt;EDATE(X165,$E165),$K165,EDATE(X165,$E165))),"")=$K165,$H165=1),"",IFERROR(IF(IF($K165&lt;EDATE(X165,$E165),$K165,EDATE(X165,$E165))=X165,"",IF($K165&lt;EDATE(X165,$E165),$K165,EDATE(X165,$E165))),""))),"")</f>
        <v/>
      </c>
      <c r="Z165" s="70" t="str">
        <f>IFERROR(IF(AND($H165=1,WORKDAY.INTL($I165,NETWORKDAYS.INTL($I165,EDATE(Y165,$E166)-1,1,[1]holiday!$A$2:$A$101),1,[1]holiday!$A$2:$A$101)=$K165),"",IF(AND(IFERROR(IF(IF($K165&lt;EDATE(Y165,$E165),$K165,EDATE(Y165,$E165))=Y165,"",IF($K165&lt;EDATE(Y165,$E165),$K165,EDATE(Y165,$E165))),"")=$K165,$H165=1),"",IFERROR(IF(IF($K165&lt;EDATE(Y165,$E165),$K165,EDATE(Y165,$E165))=Y165,"",IF($K165&lt;EDATE(Y165,$E165),$K165,EDATE(Y165,$E165))),""))),"")</f>
        <v/>
      </c>
      <c r="AA165" s="70" t="str">
        <f>IFERROR(IF(AND($H165=1,WORKDAY.INTL($I165,NETWORKDAYS.INTL($I165,EDATE(Z165,$E166)-1,1,[1]holiday!$A$2:$A$101),1,[1]holiday!$A$2:$A$101)=$K165),"",IF(AND(IFERROR(IF(IF($K165&lt;EDATE(Z165,$E165),$K165,EDATE(Z165,$E165))=Z165,"",IF($K165&lt;EDATE(Z165,$E165),$K165,EDATE(Z165,$E165))),"")=$K165,$H165=1),"",IFERROR(IF(IF($K165&lt;EDATE(Z165,$E165),$K165,EDATE(Z165,$E165))=Z165,"",IF($K165&lt;EDATE(Z165,$E165),$K165,EDATE(Z165,$E165))),""))),"")</f>
        <v/>
      </c>
      <c r="AB165" s="70" t="str">
        <f>IFERROR(IF(AND($H165=1,WORKDAY.INTL($I165,NETWORKDAYS.INTL($I165,EDATE(AA165,$E166)-1,1,[1]holiday!$A$2:$A$101),1,[1]holiday!$A$2:$A$101)=$K165),"",IF(AND(IFERROR(IF(IF($K165&lt;EDATE(AA165,$E165),$K165,EDATE(AA165,$E165))=AA165,"",IF($K165&lt;EDATE(AA165,$E165),$K165,EDATE(AA165,$E165))),"")=$K165,$H165=1),"",IFERROR(IF(IF($K165&lt;EDATE(AA165,$E165),$K165,EDATE(AA165,$E165))=AA165,"",IF($K165&lt;EDATE(AA165,$E165),$K165,EDATE(AA165,$E165))),""))),"")</f>
        <v/>
      </c>
      <c r="AC165" s="70" t="str">
        <f>IFERROR(IF(AND($H165=1,WORKDAY.INTL($I165,NETWORKDAYS.INTL($I165,EDATE(AB165,$E166)-1,1,[1]holiday!$A$2:$A$101),1,[1]holiday!$A$2:$A$101)=$K165),"",IF(AND(IFERROR(IF(IF($K165&lt;EDATE(AB165,$E165),$K165,EDATE(AB165,$E165))=AB165,"",IF($K165&lt;EDATE(AB165,$E165),$K165,EDATE(AB165,$E165))),"")=$K165,$H165=1),"",IFERROR(IF(IF($K165&lt;EDATE(AB165,$E165),$K165,EDATE(AB165,$E165))=AB165,"",IF($K165&lt;EDATE(AB165,$E165),$K165,EDATE(AB165,$E165))),""))),"")</f>
        <v/>
      </c>
      <c r="AD165" s="70" t="str">
        <f>IFERROR(IF(AND($H165=1,WORKDAY.INTL($I165,NETWORKDAYS.INTL($I165,EDATE(AC165,$E166)-1,1,[1]holiday!$A$2:$A$101),1,[1]holiday!$A$2:$A$101)=$K165),"",IF(AND(IFERROR(IF(IF($K165&lt;EDATE(AC165,$E165),$K165,EDATE(AC165,$E165))=AC165,"",IF($K165&lt;EDATE(AC165,$E165),$K165,EDATE(AC165,$E165))),"")=$K165,$H165=1),"",IFERROR(IF(IF($K165&lt;EDATE(AC165,$E165),$K165,EDATE(AC165,$E165))=AC165,"",IF($K165&lt;EDATE(AC165,$E165),$K165,EDATE(AC165,$E165))),""))),"")</f>
        <v/>
      </c>
      <c r="AE165" s="70" t="str">
        <f>IFERROR(IF(AND($H165=1,WORKDAY.INTL($I165,NETWORKDAYS.INTL($I165,EDATE(AD165,$E166)-1,1,[1]holiday!$A$2:$A$101),1,[1]holiday!$A$2:$A$101)=$K165),"",IF(AND(IFERROR(IF(IF($K165&lt;EDATE(AD165,$E165),$K165,EDATE(AD165,$E165))=AD165,"",IF($K165&lt;EDATE(AD165,$E165),$K165,EDATE(AD165,$E165))),"")=$K165,$H165=1),"",IFERROR(IF(IF($K165&lt;EDATE(AD165,$E165),$K165,EDATE(AD165,$E165))=AD165,"",IF($K165&lt;EDATE(AD165,$E165),$K165,EDATE(AD165,$E165))),""))),"")</f>
        <v/>
      </c>
      <c r="AF165" s="70" t="str">
        <f>IFERROR(IF(AND($H165=1,WORKDAY.INTL($I165,NETWORKDAYS.INTL($I165,EDATE(AE165,$E166)-1,1,[1]holiday!$A$2:$A$101),1,[1]holiday!$A$2:$A$101)=$K165),"",IF(AND(IFERROR(IF(IF($K165&lt;EDATE(AE165,$E165),$K165,EDATE(AE165,$E165))=AE165,"",IF($K165&lt;EDATE(AE165,$E165),$K165,EDATE(AE165,$E165))),"")=$K165,$H165=1),"",IFERROR(IF(IF($K165&lt;EDATE(AE165,$E165),$K165,EDATE(AE165,$E165))=AE165,"",IF($K165&lt;EDATE(AE165,$E165),$K165,EDATE(AE165,$E165))),""))),"")</f>
        <v/>
      </c>
      <c r="AG165" s="70" t="str">
        <f>IFERROR(IF(AND($H165=1,WORKDAY.INTL($I165,NETWORKDAYS.INTL($I165,EDATE(AF165,$E166)-1,1,[1]holiday!$A$2:$A$101),1,[1]holiday!$A$2:$A$101)=$K165),"",IF(AND(IFERROR(IF(IF($K165&lt;EDATE(AF165,$E165),$K165,EDATE(AF165,$E165))=AF165,"",IF($K165&lt;EDATE(AF165,$E165),$K165,EDATE(AF165,$E165))),"")=$K165,$H165=1),"",IFERROR(IF(IF($K165&lt;EDATE(AF165,$E165),$K165,EDATE(AF165,$E165))=AF165,"",IF($K165&lt;EDATE(AF165,$E165),$K165,EDATE(AF165,$E165))),""))),"")</f>
        <v/>
      </c>
      <c r="AH165" s="70" t="str">
        <f>IFERROR(IF(AND($H165=1,WORKDAY.INTL($I165,NETWORKDAYS.INTL($I165,EDATE(AG165,$E166)-1,1,[1]holiday!$A$2:$A$101),1,[1]holiday!$A$2:$A$101)=$K165),"",IF(AND(IFERROR(IF(IF($K165&lt;EDATE(AG165,$E165),$K165,EDATE(AG165,$E165))=AG165,"",IF($K165&lt;EDATE(AG165,$E165),$K165,EDATE(AG165,$E165))),"")=$K165,$H165=1),"",IFERROR(IF(IF($K165&lt;EDATE(AG165,$E165),$K165,EDATE(AG165,$E165))=AG165,"",IF($K165&lt;EDATE(AG165,$E165),$K165,EDATE(AG165,$E165))),""))),"")</f>
        <v/>
      </c>
      <c r="AI165" s="70"/>
      <c r="AJ165" s="25" t="e">
        <f t="shared" si="122"/>
        <v>#REF!</v>
      </c>
      <c r="AK165" s="25" t="e">
        <f t="shared" si="123"/>
        <v>#REF!</v>
      </c>
      <c r="AL165" s="25" t="e">
        <f t="shared" si="124"/>
        <v>#REF!</v>
      </c>
      <c r="AM165" s="25" t="e">
        <f t="shared" si="125"/>
        <v>#REF!</v>
      </c>
      <c r="AN165" s="25" t="e">
        <f t="shared" si="126"/>
        <v>#REF!</v>
      </c>
      <c r="AO165" s="25" t="e">
        <f t="shared" si="127"/>
        <v>#REF!</v>
      </c>
      <c r="AP165" s="25" t="e">
        <f t="shared" si="128"/>
        <v>#REF!</v>
      </c>
      <c r="AQ165" s="25" t="e">
        <f t="shared" si="129"/>
        <v>#REF!</v>
      </c>
      <c r="AR165" s="25" t="e">
        <f t="shared" si="130"/>
        <v>#REF!</v>
      </c>
      <c r="AS165" s="25" t="e">
        <f t="shared" si="131"/>
        <v>#REF!</v>
      </c>
      <c r="AT165" s="25" t="e">
        <f t="shared" si="132"/>
        <v>#REF!</v>
      </c>
      <c r="AU165" s="25" t="e">
        <f t="shared" si="133"/>
        <v>#REF!</v>
      </c>
      <c r="AV165" s="25" t="e">
        <f t="shared" si="134"/>
        <v>#REF!</v>
      </c>
      <c r="AW165" s="106" t="e">
        <f t="shared" si="103"/>
        <v>#REF!</v>
      </c>
      <c r="AX165" s="107" t="e">
        <f t="shared" ca="1" si="104"/>
        <v>#REF!</v>
      </c>
      <c r="AY165" s="107" t="e">
        <f t="shared" ca="1" si="105"/>
        <v>#REF!</v>
      </c>
      <c r="AZ165" s="108" t="e">
        <f t="shared" ca="1" si="106"/>
        <v>#REF!</v>
      </c>
      <c r="BA165" s="25">
        <f t="shared" ca="1" si="98"/>
        <v>0</v>
      </c>
      <c r="BB165" s="25" t="e">
        <f t="shared" si="135"/>
        <v>#REF!</v>
      </c>
      <c r="BC165" s="25" t="e">
        <f t="shared" ca="1" si="107"/>
        <v>#REF!</v>
      </c>
      <c r="BD165" s="83" t="e">
        <f>PS!#REF!</f>
        <v>#REF!</v>
      </c>
      <c r="BE165" s="78" t="str">
        <f t="shared" ca="1" si="108"/>
        <v>Lần 0</v>
      </c>
      <c r="BF165" s="109" t="e">
        <f t="shared" ca="1" si="109"/>
        <v>#REF!</v>
      </c>
      <c r="BG165" s="109" t="e">
        <f t="shared" ca="1" si="110"/>
        <v>#REF!</v>
      </c>
      <c r="BH165" s="109" t="e">
        <f t="shared" ca="1" si="111"/>
        <v>#REF!</v>
      </c>
      <c r="BI165" s="109" t="e">
        <f t="shared" ca="1" si="112"/>
        <v>#REF!</v>
      </c>
      <c r="BJ165" s="109" t="e">
        <f t="shared" ca="1" si="113"/>
        <v>#REF!</v>
      </c>
      <c r="BK165" s="109" t="e">
        <f t="shared" ca="1" si="114"/>
        <v>#REF!</v>
      </c>
      <c r="BL165" s="109" t="e">
        <f t="shared" ca="1" si="115"/>
        <v>#REF!</v>
      </c>
      <c r="BM165" s="109" t="e">
        <f t="shared" ca="1" si="116"/>
        <v>#REF!</v>
      </c>
      <c r="BN165" s="109" t="e">
        <f t="shared" ca="1" si="117"/>
        <v>#REF!</v>
      </c>
      <c r="BO165" s="109" t="e">
        <f t="shared" ca="1" si="118"/>
        <v>#REF!</v>
      </c>
      <c r="BP165" s="109" t="e">
        <f t="shared" ca="1" si="119"/>
        <v>#REF!</v>
      </c>
      <c r="BQ165" s="109" t="e">
        <f t="shared" ca="1" si="120"/>
        <v>#REF!</v>
      </c>
      <c r="BR165" s="109" t="e">
        <f t="shared" ca="1" si="121"/>
        <v>#REF!</v>
      </c>
    </row>
    <row r="166" spans="1:70" ht="12.75" x14ac:dyDescent="0.2">
      <c r="A166" s="82" t="e">
        <f>PS!#REF!</f>
        <v>#REF!</v>
      </c>
      <c r="B166" s="83" t="e">
        <f>PS!#REF!</f>
        <v>#REF!</v>
      </c>
      <c r="C166" s="83" t="e">
        <f>PS!#REF!</f>
        <v>#REF!</v>
      </c>
      <c r="D166" s="83" t="e">
        <f>VLOOKUP(B166,CTV!$A$3:$D$1048576,4,0)</f>
        <v>#REF!</v>
      </c>
      <c r="E166" s="83" t="e">
        <f>VLOOKUP(B166,CTV!$A$3:$G$1048576,7,0)</f>
        <v>#REF!</v>
      </c>
      <c r="F166" s="83" t="e">
        <f>IF(ISNA(VLOOKUP(D166,CTV!$A$3:$H$1048576,8,0)),"",VLOOKUP(D166,CTV!$A$3:$H$1048576,8,0))</f>
        <v>#REF!</v>
      </c>
      <c r="G166" s="83" t="e">
        <f>VLOOKUP(B166,CTV!$A$3:$I$1048576,9,0)</f>
        <v>#REF!</v>
      </c>
      <c r="H166" s="83" t="e">
        <f>VLOOKUP(B166,CTV!$A$3:$J$1048576,10,0)</f>
        <v>#REF!</v>
      </c>
      <c r="I166" s="102" t="e">
        <f>PS!#REF!</f>
        <v>#REF!</v>
      </c>
      <c r="J166" s="83" t="e">
        <f>PS!#REF!</f>
        <v>#REF!</v>
      </c>
      <c r="K166" s="103" t="e">
        <f>PS!#REF!</f>
        <v>#REF!</v>
      </c>
      <c r="L166" s="83" t="e">
        <f t="shared" si="99"/>
        <v>#REF!</v>
      </c>
      <c r="M166" s="120" t="e">
        <f>PS!#REF!</f>
        <v>#REF!</v>
      </c>
      <c r="N166" s="83" t="e">
        <f>PS!#REF!</f>
        <v>#REF!</v>
      </c>
      <c r="O166" s="104" t="e">
        <f>PS!#REF!</f>
        <v>#REF!</v>
      </c>
      <c r="P166" s="104" t="e">
        <f t="shared" si="100"/>
        <v>#REF!</v>
      </c>
      <c r="Q166" s="104">
        <v>0</v>
      </c>
      <c r="R166" s="170" t="e">
        <f t="shared" si="101"/>
        <v>#REF!</v>
      </c>
      <c r="S166" s="130" t="e">
        <f>VLOOKUP(B166,CTV!$A$3:$K$1048576,11,0)</f>
        <v>#REF!</v>
      </c>
      <c r="T166" s="105" t="e">
        <f>IF(VLOOKUP(B166,CTV!$A$3:$E$1048576,5,0)-R166+S166&lt;0,0,VLOOKUP(B166,CTV!$A$3:$E$1048576,5,0)-R166+S166)</f>
        <v>#REF!</v>
      </c>
      <c r="U166" s="105" t="e">
        <f>IF(VLOOKUP(B166,CTV!$A$3:$F$1048576,6,0)-R166+S166&lt;0,0,VLOOKUP(B166,CTV!$A$3:$F$1048576,6,0)-R166+S166)</f>
        <v>#REF!</v>
      </c>
      <c r="V166" s="70" t="e">
        <f t="shared" si="102"/>
        <v>#REF!</v>
      </c>
      <c r="W166" s="70" t="str">
        <f>IFERROR(IF(AND($H166=1,WORKDAY.INTL($I166,NETWORKDAYS.INTL($I166,EDATE(V166,$E167)-1,1,[1]holiday!$A$2:$A$101),1,[1]holiday!$A$2:$A$101)=$K166),"",IF(AND(IFERROR(IF(IF($K166&lt;EDATE(V166,$E166),$K166,EDATE(V166,$E166))=V166,"",IF($K166&lt;EDATE(V166,$E166),$K166,EDATE(V166,$E166))),"")=$K166,$H166=1),"",IFERROR(IF(IF($K166&lt;EDATE(V166,$E166),$K166,EDATE(V166,$E166))=V166,"",IF($K166&lt;EDATE(V166,$E166),$K166,EDATE(V166,$E166))),""))),"")</f>
        <v/>
      </c>
      <c r="X166" s="70" t="str">
        <f>IFERROR(IF(AND($H166=1,WORKDAY.INTL($I166,NETWORKDAYS.INTL($I166,EDATE(W166,$E167)-1,1,[1]holiday!$A$2:$A$101),1,[1]holiday!$A$2:$A$101)=$K166),"",IF(AND(IFERROR(IF(IF($K166&lt;EDATE(W166,$E166),$K166,EDATE(W166,$E166))=W166,"",IF($K166&lt;EDATE(W166,$E166),$K166,EDATE(W166,$E166))),"")=$K166,$H166=1),"",IFERROR(IF(IF($K166&lt;EDATE(W166,$E166),$K166,EDATE(W166,$E166))=W166,"",IF($K166&lt;EDATE(W166,$E166),$K166,EDATE(W166,$E166))),""))),"")</f>
        <v/>
      </c>
      <c r="Y166" s="70" t="str">
        <f>IFERROR(IF(AND($H166=1,WORKDAY.INTL($I166,NETWORKDAYS.INTL($I166,EDATE(X166,$E167)-1,1,[1]holiday!$A$2:$A$101),1,[1]holiday!$A$2:$A$101)=$K166),"",IF(AND(IFERROR(IF(IF($K166&lt;EDATE(X166,$E166),$K166,EDATE(X166,$E166))=X166,"",IF($K166&lt;EDATE(X166,$E166),$K166,EDATE(X166,$E166))),"")=$K166,$H166=1),"",IFERROR(IF(IF($K166&lt;EDATE(X166,$E166),$K166,EDATE(X166,$E166))=X166,"",IF($K166&lt;EDATE(X166,$E166),$K166,EDATE(X166,$E166))),""))),"")</f>
        <v/>
      </c>
      <c r="Z166" s="70" t="str">
        <f>IFERROR(IF(AND($H166=1,WORKDAY.INTL($I166,NETWORKDAYS.INTL($I166,EDATE(Y166,$E167)-1,1,[1]holiday!$A$2:$A$101),1,[1]holiday!$A$2:$A$101)=$K166),"",IF(AND(IFERROR(IF(IF($K166&lt;EDATE(Y166,$E166),$K166,EDATE(Y166,$E166))=Y166,"",IF($K166&lt;EDATE(Y166,$E166),$K166,EDATE(Y166,$E166))),"")=$K166,$H166=1),"",IFERROR(IF(IF($K166&lt;EDATE(Y166,$E166),$K166,EDATE(Y166,$E166))=Y166,"",IF($K166&lt;EDATE(Y166,$E166),$K166,EDATE(Y166,$E166))),""))),"")</f>
        <v/>
      </c>
      <c r="AA166" s="70" t="str">
        <f>IFERROR(IF(AND($H166=1,WORKDAY.INTL($I166,NETWORKDAYS.INTL($I166,EDATE(Z166,$E167)-1,1,[1]holiday!$A$2:$A$101),1,[1]holiday!$A$2:$A$101)=$K166),"",IF(AND(IFERROR(IF(IF($K166&lt;EDATE(Z166,$E166),$K166,EDATE(Z166,$E166))=Z166,"",IF($K166&lt;EDATE(Z166,$E166),$K166,EDATE(Z166,$E166))),"")=$K166,$H166=1),"",IFERROR(IF(IF($K166&lt;EDATE(Z166,$E166),$K166,EDATE(Z166,$E166))=Z166,"",IF($K166&lt;EDATE(Z166,$E166),$K166,EDATE(Z166,$E166))),""))),"")</f>
        <v/>
      </c>
      <c r="AB166" s="70" t="str">
        <f>IFERROR(IF(AND($H166=1,WORKDAY.INTL($I166,NETWORKDAYS.INTL($I166,EDATE(AA166,$E167)-1,1,[1]holiday!$A$2:$A$101),1,[1]holiday!$A$2:$A$101)=$K166),"",IF(AND(IFERROR(IF(IF($K166&lt;EDATE(AA166,$E166),$K166,EDATE(AA166,$E166))=AA166,"",IF($K166&lt;EDATE(AA166,$E166),$K166,EDATE(AA166,$E166))),"")=$K166,$H166=1),"",IFERROR(IF(IF($K166&lt;EDATE(AA166,$E166),$K166,EDATE(AA166,$E166))=AA166,"",IF($K166&lt;EDATE(AA166,$E166),$K166,EDATE(AA166,$E166))),""))),"")</f>
        <v/>
      </c>
      <c r="AC166" s="70" t="str">
        <f>IFERROR(IF(AND($H166=1,WORKDAY.INTL($I166,NETWORKDAYS.INTL($I166,EDATE(AB166,$E167)-1,1,[1]holiday!$A$2:$A$101),1,[1]holiday!$A$2:$A$101)=$K166),"",IF(AND(IFERROR(IF(IF($K166&lt;EDATE(AB166,$E166),$K166,EDATE(AB166,$E166))=AB166,"",IF($K166&lt;EDATE(AB166,$E166),$K166,EDATE(AB166,$E166))),"")=$K166,$H166=1),"",IFERROR(IF(IF($K166&lt;EDATE(AB166,$E166),$K166,EDATE(AB166,$E166))=AB166,"",IF($K166&lt;EDATE(AB166,$E166),$K166,EDATE(AB166,$E166))),""))),"")</f>
        <v/>
      </c>
      <c r="AD166" s="70" t="str">
        <f>IFERROR(IF(AND($H166=1,WORKDAY.INTL($I166,NETWORKDAYS.INTL($I166,EDATE(AC166,$E167)-1,1,[1]holiday!$A$2:$A$101),1,[1]holiday!$A$2:$A$101)=$K166),"",IF(AND(IFERROR(IF(IF($K166&lt;EDATE(AC166,$E166),$K166,EDATE(AC166,$E166))=AC166,"",IF($K166&lt;EDATE(AC166,$E166),$K166,EDATE(AC166,$E166))),"")=$K166,$H166=1),"",IFERROR(IF(IF($K166&lt;EDATE(AC166,$E166),$K166,EDATE(AC166,$E166))=AC166,"",IF($K166&lt;EDATE(AC166,$E166),$K166,EDATE(AC166,$E166))),""))),"")</f>
        <v/>
      </c>
      <c r="AE166" s="70" t="str">
        <f>IFERROR(IF(AND($H166=1,WORKDAY.INTL($I166,NETWORKDAYS.INTL($I166,EDATE(AD166,$E167)-1,1,[1]holiday!$A$2:$A$101),1,[1]holiday!$A$2:$A$101)=$K166),"",IF(AND(IFERROR(IF(IF($K166&lt;EDATE(AD166,$E166),$K166,EDATE(AD166,$E166))=AD166,"",IF($K166&lt;EDATE(AD166,$E166),$K166,EDATE(AD166,$E166))),"")=$K166,$H166=1),"",IFERROR(IF(IF($K166&lt;EDATE(AD166,$E166),$K166,EDATE(AD166,$E166))=AD166,"",IF($K166&lt;EDATE(AD166,$E166),$K166,EDATE(AD166,$E166))),""))),"")</f>
        <v/>
      </c>
      <c r="AF166" s="70" t="str">
        <f>IFERROR(IF(AND($H166=1,WORKDAY.INTL($I166,NETWORKDAYS.INTL($I166,EDATE(AE166,$E167)-1,1,[1]holiday!$A$2:$A$101),1,[1]holiday!$A$2:$A$101)=$K166),"",IF(AND(IFERROR(IF(IF($K166&lt;EDATE(AE166,$E166),$K166,EDATE(AE166,$E166))=AE166,"",IF($K166&lt;EDATE(AE166,$E166),$K166,EDATE(AE166,$E166))),"")=$K166,$H166=1),"",IFERROR(IF(IF($K166&lt;EDATE(AE166,$E166),$K166,EDATE(AE166,$E166))=AE166,"",IF($K166&lt;EDATE(AE166,$E166),$K166,EDATE(AE166,$E166))),""))),"")</f>
        <v/>
      </c>
      <c r="AG166" s="70" t="str">
        <f>IFERROR(IF(AND($H166=1,WORKDAY.INTL($I166,NETWORKDAYS.INTL($I166,EDATE(AF166,$E167)-1,1,[1]holiday!$A$2:$A$101),1,[1]holiday!$A$2:$A$101)=$K166),"",IF(AND(IFERROR(IF(IF($K166&lt;EDATE(AF166,$E166),$K166,EDATE(AF166,$E166))=AF166,"",IF($K166&lt;EDATE(AF166,$E166),$K166,EDATE(AF166,$E166))),"")=$K166,$H166=1),"",IFERROR(IF(IF($K166&lt;EDATE(AF166,$E166),$K166,EDATE(AF166,$E166))=AF166,"",IF($K166&lt;EDATE(AF166,$E166),$K166,EDATE(AF166,$E166))),""))),"")</f>
        <v/>
      </c>
      <c r="AH166" s="70" t="str">
        <f>IFERROR(IF(AND($H166=1,WORKDAY.INTL($I166,NETWORKDAYS.INTL($I166,EDATE(AG166,$E167)-1,1,[1]holiday!$A$2:$A$101),1,[1]holiday!$A$2:$A$101)=$K166),"",IF(AND(IFERROR(IF(IF($K166&lt;EDATE(AG166,$E166),$K166,EDATE(AG166,$E166))=AG166,"",IF($K166&lt;EDATE(AG166,$E166),$K166,EDATE(AG166,$E166))),"")=$K166,$H166=1),"",IFERROR(IF(IF($K166&lt;EDATE(AG166,$E166),$K166,EDATE(AG166,$E166))=AG166,"",IF($K166&lt;EDATE(AG166,$E166),$K166,EDATE(AG166,$E166))),""))),"")</f>
        <v/>
      </c>
      <c r="AI166" s="70"/>
      <c r="AJ166" s="25" t="e">
        <f t="shared" si="122"/>
        <v>#REF!</v>
      </c>
      <c r="AK166" s="25" t="e">
        <f t="shared" si="123"/>
        <v>#REF!</v>
      </c>
      <c r="AL166" s="25" t="e">
        <f t="shared" si="124"/>
        <v>#REF!</v>
      </c>
      <c r="AM166" s="25" t="e">
        <f t="shared" si="125"/>
        <v>#REF!</v>
      </c>
      <c r="AN166" s="25" t="e">
        <f t="shared" si="126"/>
        <v>#REF!</v>
      </c>
      <c r="AO166" s="25" t="e">
        <f t="shared" si="127"/>
        <v>#REF!</v>
      </c>
      <c r="AP166" s="25" t="e">
        <f t="shared" si="128"/>
        <v>#REF!</v>
      </c>
      <c r="AQ166" s="25" t="e">
        <f t="shared" si="129"/>
        <v>#REF!</v>
      </c>
      <c r="AR166" s="25" t="e">
        <f t="shared" si="130"/>
        <v>#REF!</v>
      </c>
      <c r="AS166" s="25" t="e">
        <f t="shared" si="131"/>
        <v>#REF!</v>
      </c>
      <c r="AT166" s="25" t="e">
        <f t="shared" si="132"/>
        <v>#REF!</v>
      </c>
      <c r="AU166" s="25" t="e">
        <f t="shared" si="133"/>
        <v>#REF!</v>
      </c>
      <c r="AV166" s="25" t="e">
        <f t="shared" si="134"/>
        <v>#REF!</v>
      </c>
      <c r="AW166" s="106" t="e">
        <f t="shared" si="103"/>
        <v>#REF!</v>
      </c>
      <c r="AX166" s="107" t="e">
        <f t="shared" ca="1" si="104"/>
        <v>#REF!</v>
      </c>
      <c r="AY166" s="107" t="e">
        <f t="shared" ca="1" si="105"/>
        <v>#REF!</v>
      </c>
      <c r="AZ166" s="108" t="e">
        <f t="shared" ca="1" si="106"/>
        <v>#REF!</v>
      </c>
      <c r="BA166" s="25">
        <f t="shared" ca="1" si="98"/>
        <v>0</v>
      </c>
      <c r="BB166" s="25" t="e">
        <f t="shared" si="135"/>
        <v>#REF!</v>
      </c>
      <c r="BC166" s="25" t="e">
        <f t="shared" ca="1" si="107"/>
        <v>#REF!</v>
      </c>
      <c r="BD166" s="83" t="e">
        <f>PS!#REF!</f>
        <v>#REF!</v>
      </c>
      <c r="BE166" s="78" t="str">
        <f t="shared" ca="1" si="108"/>
        <v>Lần 0</v>
      </c>
      <c r="BF166" s="109" t="e">
        <f t="shared" ca="1" si="109"/>
        <v>#REF!</v>
      </c>
      <c r="BG166" s="109" t="e">
        <f t="shared" ca="1" si="110"/>
        <v>#REF!</v>
      </c>
      <c r="BH166" s="109" t="e">
        <f t="shared" ca="1" si="111"/>
        <v>#REF!</v>
      </c>
      <c r="BI166" s="109" t="e">
        <f t="shared" ca="1" si="112"/>
        <v>#REF!</v>
      </c>
      <c r="BJ166" s="109" t="e">
        <f t="shared" ca="1" si="113"/>
        <v>#REF!</v>
      </c>
      <c r="BK166" s="109" t="e">
        <f t="shared" ca="1" si="114"/>
        <v>#REF!</v>
      </c>
      <c r="BL166" s="109" t="e">
        <f t="shared" ca="1" si="115"/>
        <v>#REF!</v>
      </c>
      <c r="BM166" s="109" t="e">
        <f t="shared" ca="1" si="116"/>
        <v>#REF!</v>
      </c>
      <c r="BN166" s="109" t="e">
        <f t="shared" ca="1" si="117"/>
        <v>#REF!</v>
      </c>
      <c r="BO166" s="109" t="e">
        <f t="shared" ca="1" si="118"/>
        <v>#REF!</v>
      </c>
      <c r="BP166" s="109" t="e">
        <f t="shared" ca="1" si="119"/>
        <v>#REF!</v>
      </c>
      <c r="BQ166" s="109" t="e">
        <f t="shared" ca="1" si="120"/>
        <v>#REF!</v>
      </c>
      <c r="BR166" s="109" t="e">
        <f t="shared" ca="1" si="121"/>
        <v>#REF!</v>
      </c>
    </row>
    <row r="167" spans="1:70" ht="12.75" x14ac:dyDescent="0.2">
      <c r="A167" s="82" t="e">
        <f>PS!#REF!</f>
        <v>#REF!</v>
      </c>
      <c r="B167" s="83" t="e">
        <f>PS!#REF!</f>
        <v>#REF!</v>
      </c>
      <c r="C167" s="83" t="e">
        <f>PS!#REF!</f>
        <v>#REF!</v>
      </c>
      <c r="D167" s="83" t="e">
        <f>VLOOKUP(B167,CTV!$A$3:$D$1048576,4,0)</f>
        <v>#REF!</v>
      </c>
      <c r="E167" s="83" t="e">
        <f>VLOOKUP(B167,CTV!$A$3:$G$1048576,7,0)</f>
        <v>#REF!</v>
      </c>
      <c r="F167" s="83" t="e">
        <f>IF(ISNA(VLOOKUP(D167,CTV!$A$3:$H$1048576,8,0)),"",VLOOKUP(D167,CTV!$A$3:$H$1048576,8,0))</f>
        <v>#REF!</v>
      </c>
      <c r="G167" s="83" t="e">
        <f>VLOOKUP(B167,CTV!$A$3:$I$1048576,9,0)</f>
        <v>#REF!</v>
      </c>
      <c r="H167" s="83" t="e">
        <f>VLOOKUP(B167,CTV!$A$3:$J$1048576,10,0)</f>
        <v>#REF!</v>
      </c>
      <c r="I167" s="102" t="e">
        <f>PS!#REF!</f>
        <v>#REF!</v>
      </c>
      <c r="J167" s="83" t="e">
        <f>PS!#REF!</f>
        <v>#REF!</v>
      </c>
      <c r="K167" s="103" t="e">
        <f>PS!#REF!</f>
        <v>#REF!</v>
      </c>
      <c r="L167" s="83" t="e">
        <f t="shared" si="99"/>
        <v>#REF!</v>
      </c>
      <c r="M167" s="120" t="e">
        <f>PS!#REF!</f>
        <v>#REF!</v>
      </c>
      <c r="N167" s="83" t="e">
        <f>PS!#REF!</f>
        <v>#REF!</v>
      </c>
      <c r="O167" s="104" t="e">
        <f>PS!#REF!</f>
        <v>#REF!</v>
      </c>
      <c r="P167" s="104" t="e">
        <f t="shared" si="100"/>
        <v>#REF!</v>
      </c>
      <c r="Q167" s="104">
        <v>0</v>
      </c>
      <c r="R167" s="170" t="e">
        <f t="shared" si="101"/>
        <v>#REF!</v>
      </c>
      <c r="S167" s="130" t="e">
        <f>VLOOKUP(B167,CTV!$A$3:$K$1048576,11,0)</f>
        <v>#REF!</v>
      </c>
      <c r="T167" s="105" t="e">
        <f>IF(VLOOKUP(B167,CTV!$A$3:$E$1048576,5,0)-R167+S167&lt;0,0,VLOOKUP(B167,CTV!$A$3:$E$1048576,5,0)-R167+S167)</f>
        <v>#REF!</v>
      </c>
      <c r="U167" s="105" t="e">
        <f>IF(VLOOKUP(B167,CTV!$A$3:$F$1048576,6,0)-R167+S167&lt;0,0,VLOOKUP(B167,CTV!$A$3:$F$1048576,6,0)-R167+S167)</f>
        <v>#REF!</v>
      </c>
      <c r="V167" s="70" t="e">
        <f t="shared" si="102"/>
        <v>#REF!</v>
      </c>
      <c r="W167" s="70" t="str">
        <f>IFERROR(IF(AND($H167=1,WORKDAY.INTL($I167,NETWORKDAYS.INTL($I167,EDATE(V167,$E168)-1,1,[1]holiday!$A$2:$A$101),1,[1]holiday!$A$2:$A$101)=$K167),"",IF(AND(IFERROR(IF(IF($K167&lt;EDATE(V167,$E167),$K167,EDATE(V167,$E167))=V167,"",IF($K167&lt;EDATE(V167,$E167),$K167,EDATE(V167,$E167))),"")=$K167,$H167=1),"",IFERROR(IF(IF($K167&lt;EDATE(V167,$E167),$K167,EDATE(V167,$E167))=V167,"",IF($K167&lt;EDATE(V167,$E167),$K167,EDATE(V167,$E167))),""))),"")</f>
        <v/>
      </c>
      <c r="X167" s="70" t="str">
        <f>IFERROR(IF(AND($H167=1,WORKDAY.INTL($I167,NETWORKDAYS.INTL($I167,EDATE(W167,$E168)-1,1,[1]holiday!$A$2:$A$101),1,[1]holiday!$A$2:$A$101)=$K167),"",IF(AND(IFERROR(IF(IF($K167&lt;EDATE(W167,$E167),$K167,EDATE(W167,$E167))=W167,"",IF($K167&lt;EDATE(W167,$E167),$K167,EDATE(W167,$E167))),"")=$K167,$H167=1),"",IFERROR(IF(IF($K167&lt;EDATE(W167,$E167),$K167,EDATE(W167,$E167))=W167,"",IF($K167&lt;EDATE(W167,$E167),$K167,EDATE(W167,$E167))),""))),"")</f>
        <v/>
      </c>
      <c r="Y167" s="70" t="str">
        <f>IFERROR(IF(AND($H167=1,WORKDAY.INTL($I167,NETWORKDAYS.INTL($I167,EDATE(X167,$E168)-1,1,[1]holiday!$A$2:$A$101),1,[1]holiday!$A$2:$A$101)=$K167),"",IF(AND(IFERROR(IF(IF($K167&lt;EDATE(X167,$E167),$K167,EDATE(X167,$E167))=X167,"",IF($K167&lt;EDATE(X167,$E167),$K167,EDATE(X167,$E167))),"")=$K167,$H167=1),"",IFERROR(IF(IF($K167&lt;EDATE(X167,$E167),$K167,EDATE(X167,$E167))=X167,"",IF($K167&lt;EDATE(X167,$E167),$K167,EDATE(X167,$E167))),""))),"")</f>
        <v/>
      </c>
      <c r="Z167" s="70" t="str">
        <f>IFERROR(IF(AND($H167=1,WORKDAY.INTL($I167,NETWORKDAYS.INTL($I167,EDATE(Y167,$E168)-1,1,[1]holiday!$A$2:$A$101),1,[1]holiday!$A$2:$A$101)=$K167),"",IF(AND(IFERROR(IF(IF($K167&lt;EDATE(Y167,$E167),$K167,EDATE(Y167,$E167))=Y167,"",IF($K167&lt;EDATE(Y167,$E167),$K167,EDATE(Y167,$E167))),"")=$K167,$H167=1),"",IFERROR(IF(IF($K167&lt;EDATE(Y167,$E167),$K167,EDATE(Y167,$E167))=Y167,"",IF($K167&lt;EDATE(Y167,$E167),$K167,EDATE(Y167,$E167))),""))),"")</f>
        <v/>
      </c>
      <c r="AA167" s="70" t="str">
        <f>IFERROR(IF(AND($H167=1,WORKDAY.INTL($I167,NETWORKDAYS.INTL($I167,EDATE(Z167,$E168)-1,1,[1]holiday!$A$2:$A$101),1,[1]holiday!$A$2:$A$101)=$K167),"",IF(AND(IFERROR(IF(IF($K167&lt;EDATE(Z167,$E167),$K167,EDATE(Z167,$E167))=Z167,"",IF($K167&lt;EDATE(Z167,$E167),$K167,EDATE(Z167,$E167))),"")=$K167,$H167=1),"",IFERROR(IF(IF($K167&lt;EDATE(Z167,$E167),$K167,EDATE(Z167,$E167))=Z167,"",IF($K167&lt;EDATE(Z167,$E167),$K167,EDATE(Z167,$E167))),""))),"")</f>
        <v/>
      </c>
      <c r="AB167" s="70" t="str">
        <f>IFERROR(IF(AND($H167=1,WORKDAY.INTL($I167,NETWORKDAYS.INTL($I167,EDATE(AA167,$E168)-1,1,[1]holiday!$A$2:$A$101),1,[1]holiday!$A$2:$A$101)=$K167),"",IF(AND(IFERROR(IF(IF($K167&lt;EDATE(AA167,$E167),$K167,EDATE(AA167,$E167))=AA167,"",IF($K167&lt;EDATE(AA167,$E167),$K167,EDATE(AA167,$E167))),"")=$K167,$H167=1),"",IFERROR(IF(IF($K167&lt;EDATE(AA167,$E167),$K167,EDATE(AA167,$E167))=AA167,"",IF($K167&lt;EDATE(AA167,$E167),$K167,EDATE(AA167,$E167))),""))),"")</f>
        <v/>
      </c>
      <c r="AC167" s="70" t="str">
        <f>IFERROR(IF(AND($H167=1,WORKDAY.INTL($I167,NETWORKDAYS.INTL($I167,EDATE(AB167,$E168)-1,1,[1]holiday!$A$2:$A$101),1,[1]holiday!$A$2:$A$101)=$K167),"",IF(AND(IFERROR(IF(IF($K167&lt;EDATE(AB167,$E167),$K167,EDATE(AB167,$E167))=AB167,"",IF($K167&lt;EDATE(AB167,$E167),$K167,EDATE(AB167,$E167))),"")=$K167,$H167=1),"",IFERROR(IF(IF($K167&lt;EDATE(AB167,$E167),$K167,EDATE(AB167,$E167))=AB167,"",IF($K167&lt;EDATE(AB167,$E167),$K167,EDATE(AB167,$E167))),""))),"")</f>
        <v/>
      </c>
      <c r="AD167" s="70" t="str">
        <f>IFERROR(IF(AND($H167=1,WORKDAY.INTL($I167,NETWORKDAYS.INTL($I167,EDATE(AC167,$E168)-1,1,[1]holiday!$A$2:$A$101),1,[1]holiday!$A$2:$A$101)=$K167),"",IF(AND(IFERROR(IF(IF($K167&lt;EDATE(AC167,$E167),$K167,EDATE(AC167,$E167))=AC167,"",IF($K167&lt;EDATE(AC167,$E167),$K167,EDATE(AC167,$E167))),"")=$K167,$H167=1),"",IFERROR(IF(IF($K167&lt;EDATE(AC167,$E167),$K167,EDATE(AC167,$E167))=AC167,"",IF($K167&lt;EDATE(AC167,$E167),$K167,EDATE(AC167,$E167))),""))),"")</f>
        <v/>
      </c>
      <c r="AE167" s="70" t="str">
        <f>IFERROR(IF(AND($H167=1,WORKDAY.INTL($I167,NETWORKDAYS.INTL($I167,EDATE(AD167,$E168)-1,1,[1]holiday!$A$2:$A$101),1,[1]holiday!$A$2:$A$101)=$K167),"",IF(AND(IFERROR(IF(IF($K167&lt;EDATE(AD167,$E167),$K167,EDATE(AD167,$E167))=AD167,"",IF($K167&lt;EDATE(AD167,$E167),$K167,EDATE(AD167,$E167))),"")=$K167,$H167=1),"",IFERROR(IF(IF($K167&lt;EDATE(AD167,$E167),$K167,EDATE(AD167,$E167))=AD167,"",IF($K167&lt;EDATE(AD167,$E167),$K167,EDATE(AD167,$E167))),""))),"")</f>
        <v/>
      </c>
      <c r="AF167" s="70" t="str">
        <f>IFERROR(IF(AND($H167=1,WORKDAY.INTL($I167,NETWORKDAYS.INTL($I167,EDATE(AE167,$E168)-1,1,[1]holiday!$A$2:$A$101),1,[1]holiday!$A$2:$A$101)=$K167),"",IF(AND(IFERROR(IF(IF($K167&lt;EDATE(AE167,$E167),$K167,EDATE(AE167,$E167))=AE167,"",IF($K167&lt;EDATE(AE167,$E167),$K167,EDATE(AE167,$E167))),"")=$K167,$H167=1),"",IFERROR(IF(IF($K167&lt;EDATE(AE167,$E167),$K167,EDATE(AE167,$E167))=AE167,"",IF($K167&lt;EDATE(AE167,$E167),$K167,EDATE(AE167,$E167))),""))),"")</f>
        <v/>
      </c>
      <c r="AG167" s="70" t="str">
        <f>IFERROR(IF(AND($H167=1,WORKDAY.INTL($I167,NETWORKDAYS.INTL($I167,EDATE(AF167,$E168)-1,1,[1]holiday!$A$2:$A$101),1,[1]holiday!$A$2:$A$101)=$K167),"",IF(AND(IFERROR(IF(IF($K167&lt;EDATE(AF167,$E167),$K167,EDATE(AF167,$E167))=AF167,"",IF($K167&lt;EDATE(AF167,$E167),$K167,EDATE(AF167,$E167))),"")=$K167,$H167=1),"",IFERROR(IF(IF($K167&lt;EDATE(AF167,$E167),$K167,EDATE(AF167,$E167))=AF167,"",IF($K167&lt;EDATE(AF167,$E167),$K167,EDATE(AF167,$E167))),""))),"")</f>
        <v/>
      </c>
      <c r="AH167" s="70" t="str">
        <f>IFERROR(IF(AND($H167=1,WORKDAY.INTL($I167,NETWORKDAYS.INTL($I167,EDATE(AG167,$E168)-1,1,[1]holiday!$A$2:$A$101),1,[1]holiday!$A$2:$A$101)=$K167),"",IF(AND(IFERROR(IF(IF($K167&lt;EDATE(AG167,$E167),$K167,EDATE(AG167,$E167))=AG167,"",IF($K167&lt;EDATE(AG167,$E167),$K167,EDATE(AG167,$E167))),"")=$K167,$H167=1),"",IFERROR(IF(IF($K167&lt;EDATE(AG167,$E167),$K167,EDATE(AG167,$E167))=AG167,"",IF($K167&lt;EDATE(AG167,$E167),$K167,EDATE(AG167,$E167))),""))),"")</f>
        <v/>
      </c>
      <c r="AI167" s="70"/>
      <c r="AJ167" s="25" t="e">
        <f t="shared" si="122"/>
        <v>#REF!</v>
      </c>
      <c r="AK167" s="25" t="e">
        <f t="shared" si="123"/>
        <v>#REF!</v>
      </c>
      <c r="AL167" s="25" t="e">
        <f t="shared" si="124"/>
        <v>#REF!</v>
      </c>
      <c r="AM167" s="25" t="e">
        <f t="shared" si="125"/>
        <v>#REF!</v>
      </c>
      <c r="AN167" s="25" t="e">
        <f t="shared" si="126"/>
        <v>#REF!</v>
      </c>
      <c r="AO167" s="25" t="e">
        <f t="shared" si="127"/>
        <v>#REF!</v>
      </c>
      <c r="AP167" s="25" t="e">
        <f t="shared" si="128"/>
        <v>#REF!</v>
      </c>
      <c r="AQ167" s="25" t="e">
        <f t="shared" si="129"/>
        <v>#REF!</v>
      </c>
      <c r="AR167" s="25" t="e">
        <f t="shared" si="130"/>
        <v>#REF!</v>
      </c>
      <c r="AS167" s="25" t="e">
        <f t="shared" si="131"/>
        <v>#REF!</v>
      </c>
      <c r="AT167" s="25" t="e">
        <f t="shared" si="132"/>
        <v>#REF!</v>
      </c>
      <c r="AU167" s="25" t="e">
        <f t="shared" si="133"/>
        <v>#REF!</v>
      </c>
      <c r="AV167" s="25" t="e">
        <f t="shared" si="134"/>
        <v>#REF!</v>
      </c>
      <c r="AW167" s="106" t="e">
        <f t="shared" si="103"/>
        <v>#REF!</v>
      </c>
      <c r="AX167" s="107" t="e">
        <f t="shared" ca="1" si="104"/>
        <v>#REF!</v>
      </c>
      <c r="AY167" s="107" t="e">
        <f t="shared" ca="1" si="105"/>
        <v>#REF!</v>
      </c>
      <c r="AZ167" s="108" t="e">
        <f t="shared" ca="1" si="106"/>
        <v>#REF!</v>
      </c>
      <c r="BA167" s="25">
        <f t="shared" ca="1" si="98"/>
        <v>0</v>
      </c>
      <c r="BB167" s="25" t="e">
        <f t="shared" si="135"/>
        <v>#REF!</v>
      </c>
      <c r="BC167" s="25" t="e">
        <f t="shared" ca="1" si="107"/>
        <v>#REF!</v>
      </c>
      <c r="BD167" s="83" t="e">
        <f>PS!#REF!</f>
        <v>#REF!</v>
      </c>
      <c r="BE167" s="78" t="str">
        <f t="shared" ca="1" si="108"/>
        <v>Lần 0</v>
      </c>
      <c r="BF167" s="109" t="e">
        <f t="shared" ca="1" si="109"/>
        <v>#REF!</v>
      </c>
      <c r="BG167" s="109" t="e">
        <f t="shared" ca="1" si="110"/>
        <v>#REF!</v>
      </c>
      <c r="BH167" s="109" t="e">
        <f t="shared" ca="1" si="111"/>
        <v>#REF!</v>
      </c>
      <c r="BI167" s="109" t="e">
        <f t="shared" ca="1" si="112"/>
        <v>#REF!</v>
      </c>
      <c r="BJ167" s="109" t="e">
        <f t="shared" ca="1" si="113"/>
        <v>#REF!</v>
      </c>
      <c r="BK167" s="109" t="e">
        <f t="shared" ca="1" si="114"/>
        <v>#REF!</v>
      </c>
      <c r="BL167" s="109" t="e">
        <f t="shared" ca="1" si="115"/>
        <v>#REF!</v>
      </c>
      <c r="BM167" s="109" t="e">
        <f t="shared" ca="1" si="116"/>
        <v>#REF!</v>
      </c>
      <c r="BN167" s="109" t="e">
        <f t="shared" ca="1" si="117"/>
        <v>#REF!</v>
      </c>
      <c r="BO167" s="109" t="e">
        <f t="shared" ca="1" si="118"/>
        <v>#REF!</v>
      </c>
      <c r="BP167" s="109" t="e">
        <f t="shared" ca="1" si="119"/>
        <v>#REF!</v>
      </c>
      <c r="BQ167" s="109" t="e">
        <f t="shared" ca="1" si="120"/>
        <v>#REF!</v>
      </c>
      <c r="BR167" s="109" t="e">
        <f t="shared" ca="1" si="121"/>
        <v>#REF!</v>
      </c>
    </row>
    <row r="168" spans="1:70" ht="19.5" customHeight="1" x14ac:dyDescent="0.2">
      <c r="A168" s="82" t="e">
        <f>PS!#REF!</f>
        <v>#REF!</v>
      </c>
      <c r="B168" s="83" t="e">
        <f>PS!#REF!</f>
        <v>#REF!</v>
      </c>
      <c r="C168" s="83" t="e">
        <f>PS!#REF!</f>
        <v>#REF!</v>
      </c>
      <c r="D168" s="83" t="e">
        <f>VLOOKUP(B168,CTV!$A$3:$D$1048576,4,0)</f>
        <v>#REF!</v>
      </c>
      <c r="E168" s="83" t="e">
        <f>VLOOKUP(B168,CTV!$A$3:$G$1048576,7,0)</f>
        <v>#REF!</v>
      </c>
      <c r="F168" s="83" t="e">
        <f>IF(ISNA(VLOOKUP(D168,CTV!$A$3:$H$1048576,8,0)),"",VLOOKUP(D168,CTV!$A$3:$H$1048576,8,0))</f>
        <v>#REF!</v>
      </c>
      <c r="G168" s="83" t="e">
        <f>VLOOKUP(B168,CTV!$A$3:$I$1048576,9,0)</f>
        <v>#REF!</v>
      </c>
      <c r="H168" s="83" t="e">
        <f>VLOOKUP(B168,CTV!$A$3:$J$1048576,10,0)</f>
        <v>#REF!</v>
      </c>
      <c r="I168" s="102" t="e">
        <f>PS!#REF!</f>
        <v>#REF!</v>
      </c>
      <c r="J168" s="83" t="e">
        <f>PS!#REF!</f>
        <v>#REF!</v>
      </c>
      <c r="K168" s="103" t="e">
        <f>PS!#REF!</f>
        <v>#REF!</v>
      </c>
      <c r="L168" s="83" t="e">
        <f t="shared" si="99"/>
        <v>#REF!</v>
      </c>
      <c r="M168" s="120" t="e">
        <f>PS!#REF!</f>
        <v>#REF!</v>
      </c>
      <c r="N168" s="83" t="e">
        <f>PS!#REF!</f>
        <v>#REF!</v>
      </c>
      <c r="O168" s="104" t="e">
        <f>PS!#REF!</f>
        <v>#REF!</v>
      </c>
      <c r="P168" s="104" t="e">
        <f t="shared" si="100"/>
        <v>#REF!</v>
      </c>
      <c r="Q168" s="104">
        <v>0</v>
      </c>
      <c r="R168" s="170" t="e">
        <f t="shared" si="101"/>
        <v>#REF!</v>
      </c>
      <c r="S168" s="130" t="e">
        <f>VLOOKUP(B168,CTV!$A$3:$K$1048576,11,0)</f>
        <v>#REF!</v>
      </c>
      <c r="T168" s="105" t="e">
        <f>IF(VLOOKUP(B168,CTV!$A$3:$E$1048576,5,0)-R168+S168&lt;0,0,VLOOKUP(B168,CTV!$A$3:$E$1048576,5,0)-R168+S168)</f>
        <v>#REF!</v>
      </c>
      <c r="U168" s="105" t="e">
        <f>IF(VLOOKUP(B168,CTV!$A$3:$F$1048576,6,0)-R168+S168&lt;0,0,VLOOKUP(B168,CTV!$A$3:$F$1048576,6,0)-R168+S168)</f>
        <v>#REF!</v>
      </c>
      <c r="V168" s="70" t="e">
        <f t="shared" si="102"/>
        <v>#REF!</v>
      </c>
      <c r="W168" s="70" t="str">
        <f>IFERROR(IF(AND($H168=1,WORKDAY.INTL($I168,NETWORKDAYS.INTL($I168,EDATE(V168,$E169)-1,1,[1]holiday!$A$2:$A$101),1,[1]holiday!$A$2:$A$101)=$K168),"",IF(AND(IFERROR(IF(IF($K168&lt;EDATE(V168,$E168),$K168,EDATE(V168,$E168))=V168,"",IF($K168&lt;EDATE(V168,$E168),$K168,EDATE(V168,$E168))),"")=$K168,$H168=1),"",IFERROR(IF(IF($K168&lt;EDATE(V168,$E168),$K168,EDATE(V168,$E168))=V168,"",IF($K168&lt;EDATE(V168,$E168),$K168,EDATE(V168,$E168))),""))),"")</f>
        <v/>
      </c>
      <c r="X168" s="70" t="str">
        <f>IFERROR(IF(AND($H168=1,WORKDAY.INTL($I168,NETWORKDAYS.INTL($I168,EDATE(W168,$E169)-1,1,[1]holiday!$A$2:$A$101),1,[1]holiday!$A$2:$A$101)=$K168),"",IF(AND(IFERROR(IF(IF($K168&lt;EDATE(W168,$E168),$K168,EDATE(W168,$E168))=W168,"",IF($K168&lt;EDATE(W168,$E168),$K168,EDATE(W168,$E168))),"")=$K168,$H168=1),"",IFERROR(IF(IF($K168&lt;EDATE(W168,$E168),$K168,EDATE(W168,$E168))=W168,"",IF($K168&lt;EDATE(W168,$E168),$K168,EDATE(W168,$E168))),""))),"")</f>
        <v/>
      </c>
      <c r="Y168" s="70" t="str">
        <f>IFERROR(IF(AND($H168=1,WORKDAY.INTL($I168,NETWORKDAYS.INTL($I168,EDATE(X168,$E169)-1,1,[1]holiday!$A$2:$A$101),1,[1]holiday!$A$2:$A$101)=$K168),"",IF(AND(IFERROR(IF(IF($K168&lt;EDATE(X168,$E168),$K168,EDATE(X168,$E168))=X168,"",IF($K168&lt;EDATE(X168,$E168),$K168,EDATE(X168,$E168))),"")=$K168,$H168=1),"",IFERROR(IF(IF($K168&lt;EDATE(X168,$E168),$K168,EDATE(X168,$E168))=X168,"",IF($K168&lt;EDATE(X168,$E168),$K168,EDATE(X168,$E168))),""))),"")</f>
        <v/>
      </c>
      <c r="Z168" s="70" t="str">
        <f>IFERROR(IF(AND($H168=1,WORKDAY.INTL($I168,NETWORKDAYS.INTL($I168,EDATE(Y168,$E169)-1,1,[1]holiday!$A$2:$A$101),1,[1]holiday!$A$2:$A$101)=$K168),"",IF(AND(IFERROR(IF(IF($K168&lt;EDATE(Y168,$E168),$K168,EDATE(Y168,$E168))=Y168,"",IF($K168&lt;EDATE(Y168,$E168),$K168,EDATE(Y168,$E168))),"")=$K168,$H168=1),"",IFERROR(IF(IF($K168&lt;EDATE(Y168,$E168),$K168,EDATE(Y168,$E168))=Y168,"",IF($K168&lt;EDATE(Y168,$E168),$K168,EDATE(Y168,$E168))),""))),"")</f>
        <v/>
      </c>
      <c r="AA168" s="70" t="str">
        <f>IFERROR(IF(AND($H168=1,WORKDAY.INTL($I168,NETWORKDAYS.INTL($I168,EDATE(Z168,$E169)-1,1,[1]holiday!$A$2:$A$101),1,[1]holiday!$A$2:$A$101)=$K168),"",IF(AND(IFERROR(IF(IF($K168&lt;EDATE(Z168,$E168),$K168,EDATE(Z168,$E168))=Z168,"",IF($K168&lt;EDATE(Z168,$E168),$K168,EDATE(Z168,$E168))),"")=$K168,$H168=1),"",IFERROR(IF(IF($K168&lt;EDATE(Z168,$E168),$K168,EDATE(Z168,$E168))=Z168,"",IF($K168&lt;EDATE(Z168,$E168),$K168,EDATE(Z168,$E168))),""))),"")</f>
        <v/>
      </c>
      <c r="AB168" s="70" t="str">
        <f>IFERROR(IF(AND($H168=1,WORKDAY.INTL($I168,NETWORKDAYS.INTL($I168,EDATE(AA168,$E169)-1,1,[1]holiday!$A$2:$A$101),1,[1]holiday!$A$2:$A$101)=$K168),"",IF(AND(IFERROR(IF(IF($K168&lt;EDATE(AA168,$E168),$K168,EDATE(AA168,$E168))=AA168,"",IF($K168&lt;EDATE(AA168,$E168),$K168,EDATE(AA168,$E168))),"")=$K168,$H168=1),"",IFERROR(IF(IF($K168&lt;EDATE(AA168,$E168),$K168,EDATE(AA168,$E168))=AA168,"",IF($K168&lt;EDATE(AA168,$E168),$K168,EDATE(AA168,$E168))),""))),"")</f>
        <v/>
      </c>
      <c r="AC168" s="70" t="str">
        <f>IFERROR(IF(AND($H168=1,WORKDAY.INTL($I168,NETWORKDAYS.INTL($I168,EDATE(AB168,$E169)-1,1,[1]holiday!$A$2:$A$101),1,[1]holiday!$A$2:$A$101)=$K168),"",IF(AND(IFERROR(IF(IF($K168&lt;EDATE(AB168,$E168),$K168,EDATE(AB168,$E168))=AB168,"",IF($K168&lt;EDATE(AB168,$E168),$K168,EDATE(AB168,$E168))),"")=$K168,$H168=1),"",IFERROR(IF(IF($K168&lt;EDATE(AB168,$E168),$K168,EDATE(AB168,$E168))=AB168,"",IF($K168&lt;EDATE(AB168,$E168),$K168,EDATE(AB168,$E168))),""))),"")</f>
        <v/>
      </c>
      <c r="AD168" s="70" t="str">
        <f>IFERROR(IF(AND($H168=1,WORKDAY.INTL($I168,NETWORKDAYS.INTL($I168,EDATE(AC168,$E169)-1,1,[1]holiday!$A$2:$A$101),1,[1]holiday!$A$2:$A$101)=$K168),"",IF(AND(IFERROR(IF(IF($K168&lt;EDATE(AC168,$E168),$K168,EDATE(AC168,$E168))=AC168,"",IF($K168&lt;EDATE(AC168,$E168),$K168,EDATE(AC168,$E168))),"")=$K168,$H168=1),"",IFERROR(IF(IF($K168&lt;EDATE(AC168,$E168),$K168,EDATE(AC168,$E168))=AC168,"",IF($K168&lt;EDATE(AC168,$E168),$K168,EDATE(AC168,$E168))),""))),"")</f>
        <v/>
      </c>
      <c r="AE168" s="70" t="str">
        <f>IFERROR(IF(AND($H168=1,WORKDAY.INTL($I168,NETWORKDAYS.INTL($I168,EDATE(AD168,$E169)-1,1,[1]holiday!$A$2:$A$101),1,[1]holiday!$A$2:$A$101)=$K168),"",IF(AND(IFERROR(IF(IF($K168&lt;EDATE(AD168,$E168),$K168,EDATE(AD168,$E168))=AD168,"",IF($K168&lt;EDATE(AD168,$E168),$K168,EDATE(AD168,$E168))),"")=$K168,$H168=1),"",IFERROR(IF(IF($K168&lt;EDATE(AD168,$E168),$K168,EDATE(AD168,$E168))=AD168,"",IF($K168&lt;EDATE(AD168,$E168),$K168,EDATE(AD168,$E168))),""))),"")</f>
        <v/>
      </c>
      <c r="AF168" s="70" t="str">
        <f>IFERROR(IF(AND($H168=1,WORKDAY.INTL($I168,NETWORKDAYS.INTL($I168,EDATE(AE168,$E169)-1,1,[1]holiday!$A$2:$A$101),1,[1]holiday!$A$2:$A$101)=$K168),"",IF(AND(IFERROR(IF(IF($K168&lt;EDATE(AE168,$E168),$K168,EDATE(AE168,$E168))=AE168,"",IF($K168&lt;EDATE(AE168,$E168),$K168,EDATE(AE168,$E168))),"")=$K168,$H168=1),"",IFERROR(IF(IF($K168&lt;EDATE(AE168,$E168),$K168,EDATE(AE168,$E168))=AE168,"",IF($K168&lt;EDATE(AE168,$E168),$K168,EDATE(AE168,$E168))),""))),"")</f>
        <v/>
      </c>
      <c r="AG168" s="70" t="str">
        <f>IFERROR(IF(AND($H168=1,WORKDAY.INTL($I168,NETWORKDAYS.INTL($I168,EDATE(AF168,$E169)-1,1,[1]holiday!$A$2:$A$101),1,[1]holiday!$A$2:$A$101)=$K168),"",IF(AND(IFERROR(IF(IF($K168&lt;EDATE(AF168,$E168),$K168,EDATE(AF168,$E168))=AF168,"",IF($K168&lt;EDATE(AF168,$E168),$K168,EDATE(AF168,$E168))),"")=$K168,$H168=1),"",IFERROR(IF(IF($K168&lt;EDATE(AF168,$E168),$K168,EDATE(AF168,$E168))=AF168,"",IF($K168&lt;EDATE(AF168,$E168),$K168,EDATE(AF168,$E168))),""))),"")</f>
        <v/>
      </c>
      <c r="AH168" s="70" t="str">
        <f>IFERROR(IF(AND($H168=1,WORKDAY.INTL($I168,NETWORKDAYS.INTL($I168,EDATE(AG168,$E169)-1,1,[1]holiday!$A$2:$A$101),1,[1]holiday!$A$2:$A$101)=$K168),"",IF(AND(IFERROR(IF(IF($K168&lt;EDATE(AG168,$E168),$K168,EDATE(AG168,$E168))=AG168,"",IF($K168&lt;EDATE(AG168,$E168),$K168,EDATE(AG168,$E168))),"")=$K168,$H168=1),"",IFERROR(IF(IF($K168&lt;EDATE(AG168,$E168),$K168,EDATE(AG168,$E168))=AG168,"",IF($K168&lt;EDATE(AG168,$E168),$K168,EDATE(AG168,$E168))),""))),"")</f>
        <v/>
      </c>
      <c r="AI168" s="70"/>
      <c r="AJ168" s="25" t="e">
        <f t="shared" si="122"/>
        <v>#REF!</v>
      </c>
      <c r="AK168" s="25" t="e">
        <f t="shared" si="123"/>
        <v>#REF!</v>
      </c>
      <c r="AL168" s="25" t="e">
        <f t="shared" si="124"/>
        <v>#REF!</v>
      </c>
      <c r="AM168" s="25" t="e">
        <f t="shared" si="125"/>
        <v>#REF!</v>
      </c>
      <c r="AN168" s="25" t="e">
        <f t="shared" si="126"/>
        <v>#REF!</v>
      </c>
      <c r="AO168" s="25" t="e">
        <f t="shared" si="127"/>
        <v>#REF!</v>
      </c>
      <c r="AP168" s="25" t="e">
        <f t="shared" si="128"/>
        <v>#REF!</v>
      </c>
      <c r="AQ168" s="25" t="e">
        <f t="shared" si="129"/>
        <v>#REF!</v>
      </c>
      <c r="AR168" s="25" t="e">
        <f t="shared" si="130"/>
        <v>#REF!</v>
      </c>
      <c r="AS168" s="25" t="e">
        <f t="shared" si="131"/>
        <v>#REF!</v>
      </c>
      <c r="AT168" s="25" t="e">
        <f t="shared" si="132"/>
        <v>#REF!</v>
      </c>
      <c r="AU168" s="25" t="e">
        <f t="shared" si="133"/>
        <v>#REF!</v>
      </c>
      <c r="AV168" s="25" t="e">
        <f t="shared" si="134"/>
        <v>#REF!</v>
      </c>
      <c r="AW168" s="106" t="e">
        <f t="shared" si="103"/>
        <v>#REF!</v>
      </c>
      <c r="AX168" s="107" t="e">
        <f t="shared" ca="1" si="104"/>
        <v>#REF!</v>
      </c>
      <c r="AY168" s="107" t="e">
        <f t="shared" ca="1" si="105"/>
        <v>#REF!</v>
      </c>
      <c r="AZ168" s="108" t="e">
        <f t="shared" ca="1" si="106"/>
        <v>#REF!</v>
      </c>
      <c r="BA168" s="25">
        <f t="shared" ca="1" si="98"/>
        <v>0</v>
      </c>
      <c r="BB168" s="25" t="e">
        <f t="shared" si="135"/>
        <v>#REF!</v>
      </c>
      <c r="BC168" s="25" t="e">
        <f t="shared" ca="1" si="107"/>
        <v>#REF!</v>
      </c>
      <c r="BD168" s="83" t="e">
        <f>PS!#REF!</f>
        <v>#REF!</v>
      </c>
      <c r="BE168" s="78" t="str">
        <f t="shared" ca="1" si="108"/>
        <v>Lần 0</v>
      </c>
      <c r="BF168" s="109" t="e">
        <f t="shared" ca="1" si="109"/>
        <v>#REF!</v>
      </c>
      <c r="BG168" s="109" t="e">
        <f t="shared" ca="1" si="110"/>
        <v>#REF!</v>
      </c>
      <c r="BH168" s="109" t="e">
        <f t="shared" ca="1" si="111"/>
        <v>#REF!</v>
      </c>
      <c r="BI168" s="109" t="e">
        <f t="shared" ca="1" si="112"/>
        <v>#REF!</v>
      </c>
      <c r="BJ168" s="109" t="e">
        <f t="shared" ca="1" si="113"/>
        <v>#REF!</v>
      </c>
      <c r="BK168" s="109" t="e">
        <f t="shared" ca="1" si="114"/>
        <v>#REF!</v>
      </c>
      <c r="BL168" s="109" t="e">
        <f t="shared" ca="1" si="115"/>
        <v>#REF!</v>
      </c>
      <c r="BM168" s="109" t="e">
        <f t="shared" ca="1" si="116"/>
        <v>#REF!</v>
      </c>
      <c r="BN168" s="109" t="e">
        <f t="shared" ca="1" si="117"/>
        <v>#REF!</v>
      </c>
      <c r="BO168" s="109" t="e">
        <f t="shared" ca="1" si="118"/>
        <v>#REF!</v>
      </c>
      <c r="BP168" s="109" t="e">
        <f t="shared" ca="1" si="119"/>
        <v>#REF!</v>
      </c>
      <c r="BQ168" s="109" t="e">
        <f t="shared" ca="1" si="120"/>
        <v>#REF!</v>
      </c>
      <c r="BR168" s="109" t="e">
        <f t="shared" ca="1" si="121"/>
        <v>#REF!</v>
      </c>
    </row>
    <row r="169" spans="1:70" ht="12.75" x14ac:dyDescent="0.2">
      <c r="A169" s="82" t="e">
        <f>PS!#REF!</f>
        <v>#REF!</v>
      </c>
      <c r="B169" s="83" t="e">
        <f>PS!#REF!</f>
        <v>#REF!</v>
      </c>
      <c r="C169" s="83" t="e">
        <f>PS!#REF!</f>
        <v>#REF!</v>
      </c>
      <c r="D169" s="83" t="e">
        <f>VLOOKUP(B169,CTV!$A$3:$D$1048576,4,0)</f>
        <v>#REF!</v>
      </c>
      <c r="E169" s="83" t="e">
        <f>VLOOKUP(B169,CTV!$A$3:$G$1048576,7,0)</f>
        <v>#REF!</v>
      </c>
      <c r="F169" s="83" t="e">
        <f>IF(ISNA(VLOOKUP(D169,CTV!$A$3:$H$1048576,8,0)),"",VLOOKUP(D169,CTV!$A$3:$H$1048576,8,0))</f>
        <v>#REF!</v>
      </c>
      <c r="G169" s="83" t="e">
        <f>VLOOKUP(B169,CTV!$A$3:$I$1048576,9,0)</f>
        <v>#REF!</v>
      </c>
      <c r="H169" s="83" t="e">
        <f>VLOOKUP(B169,CTV!$A$3:$J$1048576,10,0)</f>
        <v>#REF!</v>
      </c>
      <c r="I169" s="102" t="e">
        <f>PS!#REF!</f>
        <v>#REF!</v>
      </c>
      <c r="J169" s="83" t="e">
        <f>PS!#REF!</f>
        <v>#REF!</v>
      </c>
      <c r="K169" s="103" t="e">
        <f>PS!#REF!</f>
        <v>#REF!</v>
      </c>
      <c r="L169" s="83" t="e">
        <f t="shared" si="99"/>
        <v>#REF!</v>
      </c>
      <c r="M169" s="120" t="e">
        <f>PS!#REF!</f>
        <v>#REF!</v>
      </c>
      <c r="N169" s="83" t="e">
        <f>PS!#REF!</f>
        <v>#REF!</v>
      </c>
      <c r="O169" s="104" t="e">
        <f>PS!#REF!</f>
        <v>#REF!</v>
      </c>
      <c r="P169" s="104" t="e">
        <f t="shared" si="100"/>
        <v>#REF!</v>
      </c>
      <c r="Q169" s="104">
        <v>0</v>
      </c>
      <c r="R169" s="170" t="e">
        <f t="shared" si="101"/>
        <v>#REF!</v>
      </c>
      <c r="S169" s="130" t="e">
        <f>VLOOKUP(B169,CTV!$A$3:$K$1048576,11,0)</f>
        <v>#REF!</v>
      </c>
      <c r="T169" s="105" t="e">
        <f>IF(VLOOKUP(B169,CTV!$A$3:$E$1048576,5,0)-R169+S169&lt;0,0,VLOOKUP(B169,CTV!$A$3:$E$1048576,5,0)-R169+S169)</f>
        <v>#REF!</v>
      </c>
      <c r="U169" s="105" t="e">
        <f>IF(VLOOKUP(B169,CTV!$A$3:$F$1048576,6,0)-R169+S169&lt;0,0,VLOOKUP(B169,CTV!$A$3:$F$1048576,6,0)-R169+S169)</f>
        <v>#REF!</v>
      </c>
      <c r="V169" s="70" t="e">
        <f t="shared" si="102"/>
        <v>#REF!</v>
      </c>
      <c r="W169" s="70" t="str">
        <f>IFERROR(IF(AND($H169=1,WORKDAY.INTL($I169,NETWORKDAYS.INTL($I169,EDATE(V169,$E170)-1,1,[1]holiday!$A$2:$A$101),1,[1]holiday!$A$2:$A$101)=$K169),"",IF(AND(IFERROR(IF(IF($K169&lt;EDATE(V169,$E169),$K169,EDATE(V169,$E169))=V169,"",IF($K169&lt;EDATE(V169,$E169),$K169,EDATE(V169,$E169))),"")=$K169,$H169=1),"",IFERROR(IF(IF($K169&lt;EDATE(V169,$E169),$K169,EDATE(V169,$E169))=V169,"",IF($K169&lt;EDATE(V169,$E169),$K169,EDATE(V169,$E169))),""))),"")</f>
        <v/>
      </c>
      <c r="X169" s="70" t="str">
        <f>IFERROR(IF(AND($H169=1,WORKDAY.INTL($I169,NETWORKDAYS.INTL($I169,EDATE(W169,$E170)-1,1,[1]holiday!$A$2:$A$101),1,[1]holiday!$A$2:$A$101)=$K169),"",IF(AND(IFERROR(IF(IF($K169&lt;EDATE(W169,$E169),$K169,EDATE(W169,$E169))=W169,"",IF($K169&lt;EDATE(W169,$E169),$K169,EDATE(W169,$E169))),"")=$K169,$H169=1),"",IFERROR(IF(IF($K169&lt;EDATE(W169,$E169),$K169,EDATE(W169,$E169))=W169,"",IF($K169&lt;EDATE(W169,$E169),$K169,EDATE(W169,$E169))),""))),"")</f>
        <v/>
      </c>
      <c r="Y169" s="70" t="str">
        <f>IFERROR(IF(AND($H169=1,WORKDAY.INTL($I169,NETWORKDAYS.INTL($I169,EDATE(X169,$E170)-1,1,[1]holiday!$A$2:$A$101),1,[1]holiday!$A$2:$A$101)=$K169),"",IF(AND(IFERROR(IF(IF($K169&lt;EDATE(X169,$E169),$K169,EDATE(X169,$E169))=X169,"",IF($K169&lt;EDATE(X169,$E169),$K169,EDATE(X169,$E169))),"")=$K169,$H169=1),"",IFERROR(IF(IF($K169&lt;EDATE(X169,$E169),$K169,EDATE(X169,$E169))=X169,"",IF($K169&lt;EDATE(X169,$E169),$K169,EDATE(X169,$E169))),""))),"")</f>
        <v/>
      </c>
      <c r="Z169" s="70" t="str">
        <f>IFERROR(IF(AND($H169=1,WORKDAY.INTL($I169,NETWORKDAYS.INTL($I169,EDATE(Y169,$E170)-1,1,[1]holiday!$A$2:$A$101),1,[1]holiday!$A$2:$A$101)=$K169),"",IF(AND(IFERROR(IF(IF($K169&lt;EDATE(Y169,$E169),$K169,EDATE(Y169,$E169))=Y169,"",IF($K169&lt;EDATE(Y169,$E169),$K169,EDATE(Y169,$E169))),"")=$K169,$H169=1),"",IFERROR(IF(IF($K169&lt;EDATE(Y169,$E169),$K169,EDATE(Y169,$E169))=Y169,"",IF($K169&lt;EDATE(Y169,$E169),$K169,EDATE(Y169,$E169))),""))),"")</f>
        <v/>
      </c>
      <c r="AA169" s="70" t="str">
        <f>IFERROR(IF(AND($H169=1,WORKDAY.INTL($I169,NETWORKDAYS.INTL($I169,EDATE(Z169,$E170)-1,1,[1]holiday!$A$2:$A$101),1,[1]holiday!$A$2:$A$101)=$K169),"",IF(AND(IFERROR(IF(IF($K169&lt;EDATE(Z169,$E169),$K169,EDATE(Z169,$E169))=Z169,"",IF($K169&lt;EDATE(Z169,$E169),$K169,EDATE(Z169,$E169))),"")=$K169,$H169=1),"",IFERROR(IF(IF($K169&lt;EDATE(Z169,$E169),$K169,EDATE(Z169,$E169))=Z169,"",IF($K169&lt;EDATE(Z169,$E169),$K169,EDATE(Z169,$E169))),""))),"")</f>
        <v/>
      </c>
      <c r="AB169" s="70" t="str">
        <f>IFERROR(IF(AND($H169=1,WORKDAY.INTL($I169,NETWORKDAYS.INTL($I169,EDATE(AA169,$E170)-1,1,[1]holiday!$A$2:$A$101),1,[1]holiday!$A$2:$A$101)=$K169),"",IF(AND(IFERROR(IF(IF($K169&lt;EDATE(AA169,$E169),$K169,EDATE(AA169,$E169))=AA169,"",IF($K169&lt;EDATE(AA169,$E169),$K169,EDATE(AA169,$E169))),"")=$K169,$H169=1),"",IFERROR(IF(IF($K169&lt;EDATE(AA169,$E169),$K169,EDATE(AA169,$E169))=AA169,"",IF($K169&lt;EDATE(AA169,$E169),$K169,EDATE(AA169,$E169))),""))),"")</f>
        <v/>
      </c>
      <c r="AC169" s="70" t="str">
        <f>IFERROR(IF(AND($H169=1,WORKDAY.INTL($I169,NETWORKDAYS.INTL($I169,EDATE(AB169,$E170)-1,1,[1]holiday!$A$2:$A$101),1,[1]holiday!$A$2:$A$101)=$K169),"",IF(AND(IFERROR(IF(IF($K169&lt;EDATE(AB169,$E169),$K169,EDATE(AB169,$E169))=AB169,"",IF($K169&lt;EDATE(AB169,$E169),$K169,EDATE(AB169,$E169))),"")=$K169,$H169=1),"",IFERROR(IF(IF($K169&lt;EDATE(AB169,$E169),$K169,EDATE(AB169,$E169))=AB169,"",IF($K169&lt;EDATE(AB169,$E169),$K169,EDATE(AB169,$E169))),""))),"")</f>
        <v/>
      </c>
      <c r="AD169" s="70" t="str">
        <f>IFERROR(IF(AND($H169=1,WORKDAY.INTL($I169,NETWORKDAYS.INTL($I169,EDATE(AC169,$E170)-1,1,[1]holiday!$A$2:$A$101),1,[1]holiday!$A$2:$A$101)=$K169),"",IF(AND(IFERROR(IF(IF($K169&lt;EDATE(AC169,$E169),$K169,EDATE(AC169,$E169))=AC169,"",IF($K169&lt;EDATE(AC169,$E169),$K169,EDATE(AC169,$E169))),"")=$K169,$H169=1),"",IFERROR(IF(IF($K169&lt;EDATE(AC169,$E169),$K169,EDATE(AC169,$E169))=AC169,"",IF($K169&lt;EDATE(AC169,$E169),$K169,EDATE(AC169,$E169))),""))),"")</f>
        <v/>
      </c>
      <c r="AE169" s="70" t="str">
        <f>IFERROR(IF(AND($H169=1,WORKDAY.INTL($I169,NETWORKDAYS.INTL($I169,EDATE(AD169,$E170)-1,1,[1]holiday!$A$2:$A$101),1,[1]holiday!$A$2:$A$101)=$K169),"",IF(AND(IFERROR(IF(IF($K169&lt;EDATE(AD169,$E169),$K169,EDATE(AD169,$E169))=AD169,"",IF($K169&lt;EDATE(AD169,$E169),$K169,EDATE(AD169,$E169))),"")=$K169,$H169=1),"",IFERROR(IF(IF($K169&lt;EDATE(AD169,$E169),$K169,EDATE(AD169,$E169))=AD169,"",IF($K169&lt;EDATE(AD169,$E169),$K169,EDATE(AD169,$E169))),""))),"")</f>
        <v/>
      </c>
      <c r="AF169" s="70" t="str">
        <f>IFERROR(IF(AND($H169=1,WORKDAY.INTL($I169,NETWORKDAYS.INTL($I169,EDATE(AE169,$E170)-1,1,[1]holiday!$A$2:$A$101),1,[1]holiday!$A$2:$A$101)=$K169),"",IF(AND(IFERROR(IF(IF($K169&lt;EDATE(AE169,$E169),$K169,EDATE(AE169,$E169))=AE169,"",IF($K169&lt;EDATE(AE169,$E169),$K169,EDATE(AE169,$E169))),"")=$K169,$H169=1),"",IFERROR(IF(IF($K169&lt;EDATE(AE169,$E169),$K169,EDATE(AE169,$E169))=AE169,"",IF($K169&lt;EDATE(AE169,$E169),$K169,EDATE(AE169,$E169))),""))),"")</f>
        <v/>
      </c>
      <c r="AG169" s="70" t="str">
        <f>IFERROR(IF(AND($H169=1,WORKDAY.INTL($I169,NETWORKDAYS.INTL($I169,EDATE(AF169,$E170)-1,1,[1]holiday!$A$2:$A$101),1,[1]holiday!$A$2:$A$101)=$K169),"",IF(AND(IFERROR(IF(IF($K169&lt;EDATE(AF169,$E169),$K169,EDATE(AF169,$E169))=AF169,"",IF($K169&lt;EDATE(AF169,$E169),$K169,EDATE(AF169,$E169))),"")=$K169,$H169=1),"",IFERROR(IF(IF($K169&lt;EDATE(AF169,$E169),$K169,EDATE(AF169,$E169))=AF169,"",IF($K169&lt;EDATE(AF169,$E169),$K169,EDATE(AF169,$E169))),""))),"")</f>
        <v/>
      </c>
      <c r="AH169" s="70" t="str">
        <f>IFERROR(IF(AND($H169=1,WORKDAY.INTL($I169,NETWORKDAYS.INTL($I169,EDATE(AG169,$E170)-1,1,[1]holiday!$A$2:$A$101),1,[1]holiday!$A$2:$A$101)=$K169),"",IF(AND(IFERROR(IF(IF($K169&lt;EDATE(AG169,$E169),$K169,EDATE(AG169,$E169))=AG169,"",IF($K169&lt;EDATE(AG169,$E169),$K169,EDATE(AG169,$E169))),"")=$K169,$H169=1),"",IFERROR(IF(IF($K169&lt;EDATE(AG169,$E169),$K169,EDATE(AG169,$E169))=AG169,"",IF($K169&lt;EDATE(AG169,$E169),$K169,EDATE(AG169,$E169))),""))),"")</f>
        <v/>
      </c>
      <c r="AI169" s="70"/>
      <c r="AJ169" s="25" t="e">
        <f t="shared" si="122"/>
        <v>#REF!</v>
      </c>
      <c r="AK169" s="25" t="e">
        <f t="shared" si="123"/>
        <v>#REF!</v>
      </c>
      <c r="AL169" s="25" t="e">
        <f t="shared" si="124"/>
        <v>#REF!</v>
      </c>
      <c r="AM169" s="25" t="e">
        <f t="shared" si="125"/>
        <v>#REF!</v>
      </c>
      <c r="AN169" s="25" t="e">
        <f t="shared" si="126"/>
        <v>#REF!</v>
      </c>
      <c r="AO169" s="25" t="e">
        <f t="shared" si="127"/>
        <v>#REF!</v>
      </c>
      <c r="AP169" s="25" t="e">
        <f t="shared" si="128"/>
        <v>#REF!</v>
      </c>
      <c r="AQ169" s="25" t="e">
        <f t="shared" si="129"/>
        <v>#REF!</v>
      </c>
      <c r="AR169" s="25" t="e">
        <f t="shared" si="130"/>
        <v>#REF!</v>
      </c>
      <c r="AS169" s="25" t="e">
        <f t="shared" si="131"/>
        <v>#REF!</v>
      </c>
      <c r="AT169" s="25" t="e">
        <f t="shared" si="132"/>
        <v>#REF!</v>
      </c>
      <c r="AU169" s="25" t="e">
        <f t="shared" si="133"/>
        <v>#REF!</v>
      </c>
      <c r="AV169" s="25" t="e">
        <f t="shared" si="134"/>
        <v>#REF!</v>
      </c>
      <c r="AW169" s="106" t="e">
        <f t="shared" si="103"/>
        <v>#REF!</v>
      </c>
      <c r="AX169" s="107" t="e">
        <f t="shared" ca="1" si="104"/>
        <v>#REF!</v>
      </c>
      <c r="AY169" s="107" t="e">
        <f t="shared" ca="1" si="105"/>
        <v>#REF!</v>
      </c>
      <c r="AZ169" s="108" t="e">
        <f t="shared" ca="1" si="106"/>
        <v>#REF!</v>
      </c>
      <c r="BA169" s="25">
        <f t="shared" ca="1" si="98"/>
        <v>0</v>
      </c>
      <c r="BB169" s="25" t="e">
        <f t="shared" si="135"/>
        <v>#REF!</v>
      </c>
      <c r="BC169" s="25" t="e">
        <f t="shared" ca="1" si="107"/>
        <v>#REF!</v>
      </c>
      <c r="BD169" s="83" t="e">
        <f>PS!#REF!</f>
        <v>#REF!</v>
      </c>
      <c r="BE169" s="78" t="str">
        <f t="shared" ca="1" si="108"/>
        <v>Lần 0</v>
      </c>
      <c r="BF169" s="109" t="e">
        <f t="shared" ca="1" si="109"/>
        <v>#REF!</v>
      </c>
      <c r="BG169" s="109" t="e">
        <f t="shared" ca="1" si="110"/>
        <v>#REF!</v>
      </c>
      <c r="BH169" s="109" t="e">
        <f t="shared" ca="1" si="111"/>
        <v>#REF!</v>
      </c>
      <c r="BI169" s="109" t="e">
        <f t="shared" ca="1" si="112"/>
        <v>#REF!</v>
      </c>
      <c r="BJ169" s="109" t="e">
        <f t="shared" ca="1" si="113"/>
        <v>#REF!</v>
      </c>
      <c r="BK169" s="109" t="e">
        <f t="shared" ca="1" si="114"/>
        <v>#REF!</v>
      </c>
      <c r="BL169" s="109" t="e">
        <f t="shared" ca="1" si="115"/>
        <v>#REF!</v>
      </c>
      <c r="BM169" s="109" t="e">
        <f t="shared" ca="1" si="116"/>
        <v>#REF!</v>
      </c>
      <c r="BN169" s="109" t="e">
        <f t="shared" ca="1" si="117"/>
        <v>#REF!</v>
      </c>
      <c r="BO169" s="109" t="e">
        <f t="shared" ca="1" si="118"/>
        <v>#REF!</v>
      </c>
      <c r="BP169" s="109" t="e">
        <f t="shared" ca="1" si="119"/>
        <v>#REF!</v>
      </c>
      <c r="BQ169" s="109" t="e">
        <f t="shared" ca="1" si="120"/>
        <v>#REF!</v>
      </c>
      <c r="BR169" s="109" t="e">
        <f t="shared" ca="1" si="121"/>
        <v>#REF!</v>
      </c>
    </row>
    <row r="170" spans="1:70" ht="12.75" x14ac:dyDescent="0.2">
      <c r="A170" s="82" t="e">
        <f>PS!#REF!</f>
        <v>#REF!</v>
      </c>
      <c r="B170" s="83" t="e">
        <f>PS!#REF!</f>
        <v>#REF!</v>
      </c>
      <c r="C170" s="83" t="e">
        <f>PS!#REF!</f>
        <v>#REF!</v>
      </c>
      <c r="D170" s="83" t="e">
        <f>VLOOKUP(B170,CTV!$A$3:$D$1048576,4,0)</f>
        <v>#REF!</v>
      </c>
      <c r="E170" s="83" t="e">
        <f>VLOOKUP(B170,CTV!$A$3:$G$1048576,7,0)</f>
        <v>#REF!</v>
      </c>
      <c r="F170" s="83" t="e">
        <f>IF(ISNA(VLOOKUP(D170,CTV!$A$3:$H$1048576,8,0)),"",VLOOKUP(D170,CTV!$A$3:$H$1048576,8,0))</f>
        <v>#REF!</v>
      </c>
      <c r="G170" s="83" t="e">
        <f>VLOOKUP(B170,CTV!$A$3:$I$1048576,9,0)</f>
        <v>#REF!</v>
      </c>
      <c r="H170" s="83" t="e">
        <f>VLOOKUP(B170,CTV!$A$3:$J$1048576,10,0)</f>
        <v>#REF!</v>
      </c>
      <c r="I170" s="102" t="e">
        <f>PS!#REF!</f>
        <v>#REF!</v>
      </c>
      <c r="J170" s="83" t="e">
        <f>PS!#REF!</f>
        <v>#REF!</v>
      </c>
      <c r="K170" s="103" t="e">
        <f>PS!#REF!</f>
        <v>#REF!</v>
      </c>
      <c r="L170" s="83" t="e">
        <f t="shared" si="99"/>
        <v>#REF!</v>
      </c>
      <c r="M170" s="120" t="e">
        <f>PS!#REF!</f>
        <v>#REF!</v>
      </c>
      <c r="N170" s="83" t="e">
        <f>PS!#REF!</f>
        <v>#REF!</v>
      </c>
      <c r="O170" s="104" t="e">
        <f>PS!#REF!</f>
        <v>#REF!</v>
      </c>
      <c r="P170" s="104" t="e">
        <f t="shared" si="100"/>
        <v>#REF!</v>
      </c>
      <c r="Q170" s="104">
        <v>0</v>
      </c>
      <c r="R170" s="170" t="e">
        <f t="shared" si="101"/>
        <v>#REF!</v>
      </c>
      <c r="S170" s="130" t="e">
        <f>VLOOKUP(B170,CTV!$A$3:$K$1048576,11,0)</f>
        <v>#REF!</v>
      </c>
      <c r="T170" s="105" t="e">
        <f>IF(VLOOKUP(B170,CTV!$A$3:$E$1048576,5,0)-R170+S170&lt;0,0,VLOOKUP(B170,CTV!$A$3:$E$1048576,5,0)-R170+S170)</f>
        <v>#REF!</v>
      </c>
      <c r="U170" s="105" t="e">
        <f>IF(VLOOKUP(B170,CTV!$A$3:$F$1048576,6,0)-R170+S170&lt;0,0,VLOOKUP(B170,CTV!$A$3:$F$1048576,6,0)-R170+S170)</f>
        <v>#REF!</v>
      </c>
      <c r="V170" s="70" t="e">
        <f t="shared" si="102"/>
        <v>#REF!</v>
      </c>
      <c r="W170" s="70" t="str">
        <f>IFERROR(IF(AND($H170=1,WORKDAY.INTL($I170,NETWORKDAYS.INTL($I170,EDATE(V170,$E171)-1,1,[1]holiday!$A$2:$A$101),1,[1]holiday!$A$2:$A$101)=$K170),"",IF(AND(IFERROR(IF(IF($K170&lt;EDATE(V170,$E170),$K170,EDATE(V170,$E170))=V170,"",IF($K170&lt;EDATE(V170,$E170),$K170,EDATE(V170,$E170))),"")=$K170,$H170=1),"",IFERROR(IF(IF($K170&lt;EDATE(V170,$E170),$K170,EDATE(V170,$E170))=V170,"",IF($K170&lt;EDATE(V170,$E170),$K170,EDATE(V170,$E170))),""))),"")</f>
        <v/>
      </c>
      <c r="X170" s="70" t="str">
        <f>IFERROR(IF(AND($H170=1,WORKDAY.INTL($I170,NETWORKDAYS.INTL($I170,EDATE(W170,$E171)-1,1,[1]holiday!$A$2:$A$101),1,[1]holiday!$A$2:$A$101)=$K170),"",IF(AND(IFERROR(IF(IF($K170&lt;EDATE(W170,$E170),$K170,EDATE(W170,$E170))=W170,"",IF($K170&lt;EDATE(W170,$E170),$K170,EDATE(W170,$E170))),"")=$K170,$H170=1),"",IFERROR(IF(IF($K170&lt;EDATE(W170,$E170),$K170,EDATE(W170,$E170))=W170,"",IF($K170&lt;EDATE(W170,$E170),$K170,EDATE(W170,$E170))),""))),"")</f>
        <v/>
      </c>
      <c r="Y170" s="70" t="str">
        <f>IFERROR(IF(AND($H170=1,WORKDAY.INTL($I170,NETWORKDAYS.INTL($I170,EDATE(X170,$E171)-1,1,[1]holiday!$A$2:$A$101),1,[1]holiday!$A$2:$A$101)=$K170),"",IF(AND(IFERROR(IF(IF($K170&lt;EDATE(X170,$E170),$K170,EDATE(X170,$E170))=X170,"",IF($K170&lt;EDATE(X170,$E170),$K170,EDATE(X170,$E170))),"")=$K170,$H170=1),"",IFERROR(IF(IF($K170&lt;EDATE(X170,$E170),$K170,EDATE(X170,$E170))=X170,"",IF($K170&lt;EDATE(X170,$E170),$K170,EDATE(X170,$E170))),""))),"")</f>
        <v/>
      </c>
      <c r="Z170" s="70" t="str">
        <f>IFERROR(IF(AND($H170=1,WORKDAY.INTL($I170,NETWORKDAYS.INTL($I170,EDATE(Y170,$E171)-1,1,[1]holiday!$A$2:$A$101),1,[1]holiday!$A$2:$A$101)=$K170),"",IF(AND(IFERROR(IF(IF($K170&lt;EDATE(Y170,$E170),$K170,EDATE(Y170,$E170))=Y170,"",IF($K170&lt;EDATE(Y170,$E170),$K170,EDATE(Y170,$E170))),"")=$K170,$H170=1),"",IFERROR(IF(IF($K170&lt;EDATE(Y170,$E170),$K170,EDATE(Y170,$E170))=Y170,"",IF($K170&lt;EDATE(Y170,$E170),$K170,EDATE(Y170,$E170))),""))),"")</f>
        <v/>
      </c>
      <c r="AA170" s="70" t="str">
        <f>IFERROR(IF(AND($H170=1,WORKDAY.INTL($I170,NETWORKDAYS.INTL($I170,EDATE(Z170,$E171)-1,1,[1]holiday!$A$2:$A$101),1,[1]holiday!$A$2:$A$101)=$K170),"",IF(AND(IFERROR(IF(IF($K170&lt;EDATE(Z170,$E170),$K170,EDATE(Z170,$E170))=Z170,"",IF($K170&lt;EDATE(Z170,$E170),$K170,EDATE(Z170,$E170))),"")=$K170,$H170=1),"",IFERROR(IF(IF($K170&lt;EDATE(Z170,$E170),$K170,EDATE(Z170,$E170))=Z170,"",IF($K170&lt;EDATE(Z170,$E170),$K170,EDATE(Z170,$E170))),""))),"")</f>
        <v/>
      </c>
      <c r="AB170" s="70" t="str">
        <f>IFERROR(IF(AND($H170=1,WORKDAY.INTL($I170,NETWORKDAYS.INTL($I170,EDATE(AA170,$E171)-1,1,[1]holiday!$A$2:$A$101),1,[1]holiday!$A$2:$A$101)=$K170),"",IF(AND(IFERROR(IF(IF($K170&lt;EDATE(AA170,$E170),$K170,EDATE(AA170,$E170))=AA170,"",IF($K170&lt;EDATE(AA170,$E170),$K170,EDATE(AA170,$E170))),"")=$K170,$H170=1),"",IFERROR(IF(IF($K170&lt;EDATE(AA170,$E170),$K170,EDATE(AA170,$E170))=AA170,"",IF($K170&lt;EDATE(AA170,$E170),$K170,EDATE(AA170,$E170))),""))),"")</f>
        <v/>
      </c>
      <c r="AC170" s="70" t="str">
        <f>IFERROR(IF(AND($H170=1,WORKDAY.INTL($I170,NETWORKDAYS.INTL($I170,EDATE(AB170,$E171)-1,1,[1]holiday!$A$2:$A$101),1,[1]holiday!$A$2:$A$101)=$K170),"",IF(AND(IFERROR(IF(IF($K170&lt;EDATE(AB170,$E170),$K170,EDATE(AB170,$E170))=AB170,"",IF($K170&lt;EDATE(AB170,$E170),$K170,EDATE(AB170,$E170))),"")=$K170,$H170=1),"",IFERROR(IF(IF($K170&lt;EDATE(AB170,$E170),$K170,EDATE(AB170,$E170))=AB170,"",IF($K170&lt;EDATE(AB170,$E170),$K170,EDATE(AB170,$E170))),""))),"")</f>
        <v/>
      </c>
      <c r="AD170" s="70" t="str">
        <f>IFERROR(IF(AND($H170=1,WORKDAY.INTL($I170,NETWORKDAYS.INTL($I170,EDATE(AC170,$E171)-1,1,[1]holiday!$A$2:$A$101),1,[1]holiday!$A$2:$A$101)=$K170),"",IF(AND(IFERROR(IF(IF($K170&lt;EDATE(AC170,$E170),$K170,EDATE(AC170,$E170))=AC170,"",IF($K170&lt;EDATE(AC170,$E170),$K170,EDATE(AC170,$E170))),"")=$K170,$H170=1),"",IFERROR(IF(IF($K170&lt;EDATE(AC170,$E170),$K170,EDATE(AC170,$E170))=AC170,"",IF($K170&lt;EDATE(AC170,$E170),$K170,EDATE(AC170,$E170))),""))),"")</f>
        <v/>
      </c>
      <c r="AE170" s="70" t="str">
        <f>IFERROR(IF(AND($H170=1,WORKDAY.INTL($I170,NETWORKDAYS.INTL($I170,EDATE(AD170,$E171)-1,1,[1]holiday!$A$2:$A$101),1,[1]holiday!$A$2:$A$101)=$K170),"",IF(AND(IFERROR(IF(IF($K170&lt;EDATE(AD170,$E170),$K170,EDATE(AD170,$E170))=AD170,"",IF($K170&lt;EDATE(AD170,$E170),$K170,EDATE(AD170,$E170))),"")=$K170,$H170=1),"",IFERROR(IF(IF($K170&lt;EDATE(AD170,$E170),$K170,EDATE(AD170,$E170))=AD170,"",IF($K170&lt;EDATE(AD170,$E170),$K170,EDATE(AD170,$E170))),""))),"")</f>
        <v/>
      </c>
      <c r="AF170" s="70" t="str">
        <f>IFERROR(IF(AND($H170=1,WORKDAY.INTL($I170,NETWORKDAYS.INTL($I170,EDATE(AE170,$E171)-1,1,[1]holiday!$A$2:$A$101),1,[1]holiday!$A$2:$A$101)=$K170),"",IF(AND(IFERROR(IF(IF($K170&lt;EDATE(AE170,$E170),$K170,EDATE(AE170,$E170))=AE170,"",IF($K170&lt;EDATE(AE170,$E170),$K170,EDATE(AE170,$E170))),"")=$K170,$H170=1),"",IFERROR(IF(IF($K170&lt;EDATE(AE170,$E170),$K170,EDATE(AE170,$E170))=AE170,"",IF($K170&lt;EDATE(AE170,$E170),$K170,EDATE(AE170,$E170))),""))),"")</f>
        <v/>
      </c>
      <c r="AG170" s="70" t="str">
        <f>IFERROR(IF(AND($H170=1,WORKDAY.INTL($I170,NETWORKDAYS.INTL($I170,EDATE(AF170,$E171)-1,1,[1]holiday!$A$2:$A$101),1,[1]holiday!$A$2:$A$101)=$K170),"",IF(AND(IFERROR(IF(IF($K170&lt;EDATE(AF170,$E170),$K170,EDATE(AF170,$E170))=AF170,"",IF($K170&lt;EDATE(AF170,$E170),$K170,EDATE(AF170,$E170))),"")=$K170,$H170=1),"",IFERROR(IF(IF($K170&lt;EDATE(AF170,$E170),$K170,EDATE(AF170,$E170))=AF170,"",IF($K170&lt;EDATE(AF170,$E170),$K170,EDATE(AF170,$E170))),""))),"")</f>
        <v/>
      </c>
      <c r="AH170" s="70" t="str">
        <f>IFERROR(IF(AND($H170=1,WORKDAY.INTL($I170,NETWORKDAYS.INTL($I170,EDATE(AG170,$E171)-1,1,[1]holiday!$A$2:$A$101),1,[1]holiday!$A$2:$A$101)=$K170),"",IF(AND(IFERROR(IF(IF($K170&lt;EDATE(AG170,$E170),$K170,EDATE(AG170,$E170))=AG170,"",IF($K170&lt;EDATE(AG170,$E170),$K170,EDATE(AG170,$E170))),"")=$K170,$H170=1),"",IFERROR(IF(IF($K170&lt;EDATE(AG170,$E170),$K170,EDATE(AG170,$E170))=AG170,"",IF($K170&lt;EDATE(AG170,$E170),$K170,EDATE(AG170,$E170))),""))),"")</f>
        <v/>
      </c>
      <c r="AI170" s="70"/>
      <c r="AJ170" s="25" t="e">
        <f t="shared" si="122"/>
        <v>#REF!</v>
      </c>
      <c r="AK170" s="25" t="e">
        <f t="shared" si="123"/>
        <v>#REF!</v>
      </c>
      <c r="AL170" s="25" t="e">
        <f t="shared" si="124"/>
        <v>#REF!</v>
      </c>
      <c r="AM170" s="25" t="e">
        <f t="shared" si="125"/>
        <v>#REF!</v>
      </c>
      <c r="AN170" s="25" t="e">
        <f t="shared" si="126"/>
        <v>#REF!</v>
      </c>
      <c r="AO170" s="25" t="e">
        <f t="shared" si="127"/>
        <v>#REF!</v>
      </c>
      <c r="AP170" s="25" t="e">
        <f t="shared" si="128"/>
        <v>#REF!</v>
      </c>
      <c r="AQ170" s="25" t="e">
        <f t="shared" si="129"/>
        <v>#REF!</v>
      </c>
      <c r="AR170" s="25" t="e">
        <f t="shared" si="130"/>
        <v>#REF!</v>
      </c>
      <c r="AS170" s="25" t="e">
        <f t="shared" si="131"/>
        <v>#REF!</v>
      </c>
      <c r="AT170" s="25" t="e">
        <f t="shared" si="132"/>
        <v>#REF!</v>
      </c>
      <c r="AU170" s="25" t="e">
        <f t="shared" si="133"/>
        <v>#REF!</v>
      </c>
      <c r="AV170" s="25" t="e">
        <f t="shared" si="134"/>
        <v>#REF!</v>
      </c>
      <c r="AW170" s="106" t="e">
        <f t="shared" si="103"/>
        <v>#REF!</v>
      </c>
      <c r="AX170" s="107" t="e">
        <f t="shared" ca="1" si="104"/>
        <v>#REF!</v>
      </c>
      <c r="AY170" s="107" t="e">
        <f t="shared" ca="1" si="105"/>
        <v>#REF!</v>
      </c>
      <c r="AZ170" s="108" t="e">
        <f t="shared" ca="1" si="106"/>
        <v>#REF!</v>
      </c>
      <c r="BA170" s="25">
        <f t="shared" ca="1" si="98"/>
        <v>0</v>
      </c>
      <c r="BB170" s="25" t="e">
        <f t="shared" si="135"/>
        <v>#REF!</v>
      </c>
      <c r="BC170" s="25" t="e">
        <f t="shared" ca="1" si="107"/>
        <v>#REF!</v>
      </c>
      <c r="BD170" s="83" t="e">
        <f>PS!#REF!</f>
        <v>#REF!</v>
      </c>
      <c r="BE170" s="78" t="str">
        <f t="shared" ca="1" si="108"/>
        <v>Lần 0</v>
      </c>
      <c r="BF170" s="109" t="e">
        <f t="shared" ca="1" si="109"/>
        <v>#REF!</v>
      </c>
      <c r="BG170" s="109" t="e">
        <f t="shared" ca="1" si="110"/>
        <v>#REF!</v>
      </c>
      <c r="BH170" s="109" t="e">
        <f t="shared" ca="1" si="111"/>
        <v>#REF!</v>
      </c>
      <c r="BI170" s="109" t="e">
        <f t="shared" ca="1" si="112"/>
        <v>#REF!</v>
      </c>
      <c r="BJ170" s="109" t="e">
        <f t="shared" ca="1" si="113"/>
        <v>#REF!</v>
      </c>
      <c r="BK170" s="109" t="e">
        <f t="shared" ca="1" si="114"/>
        <v>#REF!</v>
      </c>
      <c r="BL170" s="109" t="e">
        <f t="shared" ca="1" si="115"/>
        <v>#REF!</v>
      </c>
      <c r="BM170" s="109" t="e">
        <f t="shared" ca="1" si="116"/>
        <v>#REF!</v>
      </c>
      <c r="BN170" s="109" t="e">
        <f t="shared" ca="1" si="117"/>
        <v>#REF!</v>
      </c>
      <c r="BO170" s="109" t="e">
        <f t="shared" ca="1" si="118"/>
        <v>#REF!</v>
      </c>
      <c r="BP170" s="109" t="e">
        <f t="shared" ca="1" si="119"/>
        <v>#REF!</v>
      </c>
      <c r="BQ170" s="109" t="e">
        <f t="shared" ca="1" si="120"/>
        <v>#REF!</v>
      </c>
      <c r="BR170" s="109" t="e">
        <f t="shared" ca="1" si="121"/>
        <v>#REF!</v>
      </c>
    </row>
    <row r="171" spans="1:70" ht="12.75" x14ac:dyDescent="0.2">
      <c r="A171" s="82" t="e">
        <f>PS!#REF!</f>
        <v>#REF!</v>
      </c>
      <c r="B171" s="83" t="e">
        <f>PS!#REF!</f>
        <v>#REF!</v>
      </c>
      <c r="C171" s="83" t="e">
        <f>PS!#REF!</f>
        <v>#REF!</v>
      </c>
      <c r="D171" s="83" t="e">
        <f>VLOOKUP(B171,CTV!$A$3:$D$1048576,4,0)</f>
        <v>#REF!</v>
      </c>
      <c r="E171" s="83" t="e">
        <f>VLOOKUP(B171,CTV!$A$3:$G$1048576,7,0)</f>
        <v>#REF!</v>
      </c>
      <c r="F171" s="83" t="e">
        <f>IF(ISNA(VLOOKUP(D171,CTV!$A$3:$H$1048576,8,0)),"",VLOOKUP(D171,CTV!$A$3:$H$1048576,8,0))</f>
        <v>#REF!</v>
      </c>
      <c r="G171" s="83" t="e">
        <f>VLOOKUP(B171,CTV!$A$3:$I$1048576,9,0)</f>
        <v>#REF!</v>
      </c>
      <c r="H171" s="83" t="e">
        <f>VLOOKUP(B171,CTV!$A$3:$J$1048576,10,0)</f>
        <v>#REF!</v>
      </c>
      <c r="I171" s="102" t="e">
        <f>PS!#REF!</f>
        <v>#REF!</v>
      </c>
      <c r="J171" s="83" t="e">
        <f>PS!#REF!</f>
        <v>#REF!</v>
      </c>
      <c r="K171" s="103" t="e">
        <f>PS!#REF!</f>
        <v>#REF!</v>
      </c>
      <c r="L171" s="83" t="e">
        <f t="shared" si="99"/>
        <v>#REF!</v>
      </c>
      <c r="M171" s="120" t="e">
        <f>PS!#REF!</f>
        <v>#REF!</v>
      </c>
      <c r="N171" s="83" t="e">
        <f>PS!#REF!</f>
        <v>#REF!</v>
      </c>
      <c r="O171" s="104" t="e">
        <f>PS!#REF!</f>
        <v>#REF!</v>
      </c>
      <c r="P171" s="104" t="e">
        <f t="shared" si="100"/>
        <v>#REF!</v>
      </c>
      <c r="Q171" s="104">
        <v>0</v>
      </c>
      <c r="R171" s="170" t="e">
        <f t="shared" si="101"/>
        <v>#REF!</v>
      </c>
      <c r="S171" s="130" t="e">
        <f>VLOOKUP(B171,CTV!$A$3:$K$1048576,11,0)</f>
        <v>#REF!</v>
      </c>
      <c r="T171" s="105" t="e">
        <f>IF(VLOOKUP(B171,CTV!$A$3:$E$1048576,5,0)-R171+S171&lt;0,0,VLOOKUP(B171,CTV!$A$3:$E$1048576,5,0)-R171+S171)</f>
        <v>#REF!</v>
      </c>
      <c r="U171" s="105" t="e">
        <f>IF(VLOOKUP(B171,CTV!$A$3:$F$1048576,6,0)-R171+S171&lt;0,0,VLOOKUP(B171,CTV!$A$3:$F$1048576,6,0)-R171+S171)</f>
        <v>#REF!</v>
      </c>
      <c r="V171" s="70" t="e">
        <f t="shared" si="102"/>
        <v>#REF!</v>
      </c>
      <c r="W171" s="70" t="str">
        <f>IFERROR(IF(AND($H171=1,WORKDAY.INTL($I171,NETWORKDAYS.INTL($I171,EDATE(V171,$E172)-1,1,[1]holiday!$A$2:$A$101),1,[1]holiday!$A$2:$A$101)=$K171),"",IF(AND(IFERROR(IF(IF($K171&lt;EDATE(V171,$E171),$K171,EDATE(V171,$E171))=V171,"",IF($K171&lt;EDATE(V171,$E171),$K171,EDATE(V171,$E171))),"")=$K171,$H171=1),"",IFERROR(IF(IF($K171&lt;EDATE(V171,$E171),$K171,EDATE(V171,$E171))=V171,"",IF($K171&lt;EDATE(V171,$E171),$K171,EDATE(V171,$E171))),""))),"")</f>
        <v/>
      </c>
      <c r="X171" s="70" t="str">
        <f>IFERROR(IF(AND($H171=1,WORKDAY.INTL($I171,NETWORKDAYS.INTL($I171,EDATE(W171,$E172)-1,1,[1]holiday!$A$2:$A$101),1,[1]holiday!$A$2:$A$101)=$K171),"",IF(AND(IFERROR(IF(IF($K171&lt;EDATE(W171,$E171),$K171,EDATE(W171,$E171))=W171,"",IF($K171&lt;EDATE(W171,$E171),$K171,EDATE(W171,$E171))),"")=$K171,$H171=1),"",IFERROR(IF(IF($K171&lt;EDATE(W171,$E171),$K171,EDATE(W171,$E171))=W171,"",IF($K171&lt;EDATE(W171,$E171),$K171,EDATE(W171,$E171))),""))),"")</f>
        <v/>
      </c>
      <c r="Y171" s="70" t="str">
        <f>IFERROR(IF(AND($H171=1,WORKDAY.INTL($I171,NETWORKDAYS.INTL($I171,EDATE(X171,$E172)-1,1,[1]holiday!$A$2:$A$101),1,[1]holiday!$A$2:$A$101)=$K171),"",IF(AND(IFERROR(IF(IF($K171&lt;EDATE(X171,$E171),$K171,EDATE(X171,$E171))=X171,"",IF($K171&lt;EDATE(X171,$E171),$K171,EDATE(X171,$E171))),"")=$K171,$H171=1),"",IFERROR(IF(IF($K171&lt;EDATE(X171,$E171),$K171,EDATE(X171,$E171))=X171,"",IF($K171&lt;EDATE(X171,$E171),$K171,EDATE(X171,$E171))),""))),"")</f>
        <v/>
      </c>
      <c r="Z171" s="70" t="str">
        <f>IFERROR(IF(AND($H171=1,WORKDAY.INTL($I171,NETWORKDAYS.INTL($I171,EDATE(Y171,$E172)-1,1,[1]holiday!$A$2:$A$101),1,[1]holiday!$A$2:$A$101)=$K171),"",IF(AND(IFERROR(IF(IF($K171&lt;EDATE(Y171,$E171),$K171,EDATE(Y171,$E171))=Y171,"",IF($K171&lt;EDATE(Y171,$E171),$K171,EDATE(Y171,$E171))),"")=$K171,$H171=1),"",IFERROR(IF(IF($K171&lt;EDATE(Y171,$E171),$K171,EDATE(Y171,$E171))=Y171,"",IF($K171&lt;EDATE(Y171,$E171),$K171,EDATE(Y171,$E171))),""))),"")</f>
        <v/>
      </c>
      <c r="AA171" s="70" t="str">
        <f>IFERROR(IF(AND($H171=1,WORKDAY.INTL($I171,NETWORKDAYS.INTL($I171,EDATE(Z171,$E172)-1,1,[1]holiday!$A$2:$A$101),1,[1]holiday!$A$2:$A$101)=$K171),"",IF(AND(IFERROR(IF(IF($K171&lt;EDATE(Z171,$E171),$K171,EDATE(Z171,$E171))=Z171,"",IF($K171&lt;EDATE(Z171,$E171),$K171,EDATE(Z171,$E171))),"")=$K171,$H171=1),"",IFERROR(IF(IF($K171&lt;EDATE(Z171,$E171),$K171,EDATE(Z171,$E171))=Z171,"",IF($K171&lt;EDATE(Z171,$E171),$K171,EDATE(Z171,$E171))),""))),"")</f>
        <v/>
      </c>
      <c r="AB171" s="70" t="str">
        <f>IFERROR(IF(AND($H171=1,WORKDAY.INTL($I171,NETWORKDAYS.INTL($I171,EDATE(AA171,$E172)-1,1,[1]holiday!$A$2:$A$101),1,[1]holiday!$A$2:$A$101)=$K171),"",IF(AND(IFERROR(IF(IF($K171&lt;EDATE(AA171,$E171),$K171,EDATE(AA171,$E171))=AA171,"",IF($K171&lt;EDATE(AA171,$E171),$K171,EDATE(AA171,$E171))),"")=$K171,$H171=1),"",IFERROR(IF(IF($K171&lt;EDATE(AA171,$E171),$K171,EDATE(AA171,$E171))=AA171,"",IF($K171&lt;EDATE(AA171,$E171),$K171,EDATE(AA171,$E171))),""))),"")</f>
        <v/>
      </c>
      <c r="AC171" s="70" t="str">
        <f>IFERROR(IF(AND($H171=1,WORKDAY.INTL($I171,NETWORKDAYS.INTL($I171,EDATE(AB171,$E172)-1,1,[1]holiday!$A$2:$A$101),1,[1]holiday!$A$2:$A$101)=$K171),"",IF(AND(IFERROR(IF(IF($K171&lt;EDATE(AB171,$E171),$K171,EDATE(AB171,$E171))=AB171,"",IF($K171&lt;EDATE(AB171,$E171),$K171,EDATE(AB171,$E171))),"")=$K171,$H171=1),"",IFERROR(IF(IF($K171&lt;EDATE(AB171,$E171),$K171,EDATE(AB171,$E171))=AB171,"",IF($K171&lt;EDATE(AB171,$E171),$K171,EDATE(AB171,$E171))),""))),"")</f>
        <v/>
      </c>
      <c r="AD171" s="70" t="str">
        <f>IFERROR(IF(AND($H171=1,WORKDAY.INTL($I171,NETWORKDAYS.INTL($I171,EDATE(AC171,$E172)-1,1,[1]holiday!$A$2:$A$101),1,[1]holiday!$A$2:$A$101)=$K171),"",IF(AND(IFERROR(IF(IF($K171&lt;EDATE(AC171,$E171),$K171,EDATE(AC171,$E171))=AC171,"",IF($K171&lt;EDATE(AC171,$E171),$K171,EDATE(AC171,$E171))),"")=$K171,$H171=1),"",IFERROR(IF(IF($K171&lt;EDATE(AC171,$E171),$K171,EDATE(AC171,$E171))=AC171,"",IF($K171&lt;EDATE(AC171,$E171),$K171,EDATE(AC171,$E171))),""))),"")</f>
        <v/>
      </c>
      <c r="AE171" s="70" t="str">
        <f>IFERROR(IF(AND($H171=1,WORKDAY.INTL($I171,NETWORKDAYS.INTL($I171,EDATE(AD171,$E172)-1,1,[1]holiday!$A$2:$A$101),1,[1]holiday!$A$2:$A$101)=$K171),"",IF(AND(IFERROR(IF(IF($K171&lt;EDATE(AD171,$E171),$K171,EDATE(AD171,$E171))=AD171,"",IF($K171&lt;EDATE(AD171,$E171),$K171,EDATE(AD171,$E171))),"")=$K171,$H171=1),"",IFERROR(IF(IF($K171&lt;EDATE(AD171,$E171),$K171,EDATE(AD171,$E171))=AD171,"",IF($K171&lt;EDATE(AD171,$E171),$K171,EDATE(AD171,$E171))),""))),"")</f>
        <v/>
      </c>
      <c r="AF171" s="70" t="str">
        <f>IFERROR(IF(AND($H171=1,WORKDAY.INTL($I171,NETWORKDAYS.INTL($I171,EDATE(AE171,$E172)-1,1,[1]holiday!$A$2:$A$101),1,[1]holiday!$A$2:$A$101)=$K171),"",IF(AND(IFERROR(IF(IF($K171&lt;EDATE(AE171,$E171),$K171,EDATE(AE171,$E171))=AE171,"",IF($K171&lt;EDATE(AE171,$E171),$K171,EDATE(AE171,$E171))),"")=$K171,$H171=1),"",IFERROR(IF(IF($K171&lt;EDATE(AE171,$E171),$K171,EDATE(AE171,$E171))=AE171,"",IF($K171&lt;EDATE(AE171,$E171),$K171,EDATE(AE171,$E171))),""))),"")</f>
        <v/>
      </c>
      <c r="AG171" s="70" t="str">
        <f>IFERROR(IF(AND($H171=1,WORKDAY.INTL($I171,NETWORKDAYS.INTL($I171,EDATE(AF171,$E172)-1,1,[1]holiday!$A$2:$A$101),1,[1]holiday!$A$2:$A$101)=$K171),"",IF(AND(IFERROR(IF(IF($K171&lt;EDATE(AF171,$E171),$K171,EDATE(AF171,$E171))=AF171,"",IF($K171&lt;EDATE(AF171,$E171),$K171,EDATE(AF171,$E171))),"")=$K171,$H171=1),"",IFERROR(IF(IF($K171&lt;EDATE(AF171,$E171),$K171,EDATE(AF171,$E171))=AF171,"",IF($K171&lt;EDATE(AF171,$E171),$K171,EDATE(AF171,$E171))),""))),"")</f>
        <v/>
      </c>
      <c r="AH171" s="70" t="str">
        <f>IFERROR(IF(AND($H171=1,WORKDAY.INTL($I171,NETWORKDAYS.INTL($I171,EDATE(AG171,$E172)-1,1,[1]holiday!$A$2:$A$101),1,[1]holiday!$A$2:$A$101)=$K171),"",IF(AND(IFERROR(IF(IF($K171&lt;EDATE(AG171,$E171),$K171,EDATE(AG171,$E171))=AG171,"",IF($K171&lt;EDATE(AG171,$E171),$K171,EDATE(AG171,$E171))),"")=$K171,$H171=1),"",IFERROR(IF(IF($K171&lt;EDATE(AG171,$E171),$K171,EDATE(AG171,$E171))=AG171,"",IF($K171&lt;EDATE(AG171,$E171),$K171,EDATE(AG171,$E171))),""))),"")</f>
        <v/>
      </c>
      <c r="AI171" s="70"/>
      <c r="AJ171" s="25" t="e">
        <f t="shared" si="122"/>
        <v>#REF!</v>
      </c>
      <c r="AK171" s="25" t="e">
        <f t="shared" si="123"/>
        <v>#REF!</v>
      </c>
      <c r="AL171" s="25" t="e">
        <f t="shared" si="124"/>
        <v>#REF!</v>
      </c>
      <c r="AM171" s="25" t="e">
        <f t="shared" si="125"/>
        <v>#REF!</v>
      </c>
      <c r="AN171" s="25" t="e">
        <f t="shared" si="126"/>
        <v>#REF!</v>
      </c>
      <c r="AO171" s="25" t="e">
        <f t="shared" si="127"/>
        <v>#REF!</v>
      </c>
      <c r="AP171" s="25" t="e">
        <f t="shared" si="128"/>
        <v>#REF!</v>
      </c>
      <c r="AQ171" s="25" t="e">
        <f t="shared" si="129"/>
        <v>#REF!</v>
      </c>
      <c r="AR171" s="25" t="e">
        <f t="shared" si="130"/>
        <v>#REF!</v>
      </c>
      <c r="AS171" s="25" t="e">
        <f t="shared" si="131"/>
        <v>#REF!</v>
      </c>
      <c r="AT171" s="25" t="e">
        <f t="shared" si="132"/>
        <v>#REF!</v>
      </c>
      <c r="AU171" s="25" t="e">
        <f t="shared" si="133"/>
        <v>#REF!</v>
      </c>
      <c r="AV171" s="25" t="e">
        <f t="shared" si="134"/>
        <v>#REF!</v>
      </c>
      <c r="AW171" s="106" t="e">
        <f t="shared" si="103"/>
        <v>#REF!</v>
      </c>
      <c r="AX171" s="107" t="e">
        <f t="shared" ca="1" si="104"/>
        <v>#REF!</v>
      </c>
      <c r="AY171" s="107" t="e">
        <f t="shared" ca="1" si="105"/>
        <v>#REF!</v>
      </c>
      <c r="AZ171" s="108" t="e">
        <f t="shared" ca="1" si="106"/>
        <v>#REF!</v>
      </c>
      <c r="BA171" s="25">
        <f t="shared" ca="1" si="98"/>
        <v>0</v>
      </c>
      <c r="BB171" s="25" t="e">
        <f t="shared" si="135"/>
        <v>#REF!</v>
      </c>
      <c r="BC171" s="25" t="e">
        <f t="shared" ca="1" si="107"/>
        <v>#REF!</v>
      </c>
      <c r="BD171" s="83" t="e">
        <f>PS!#REF!</f>
        <v>#REF!</v>
      </c>
      <c r="BE171" s="78" t="str">
        <f t="shared" ca="1" si="108"/>
        <v>Lần 0</v>
      </c>
      <c r="BF171" s="109" t="e">
        <f t="shared" ca="1" si="109"/>
        <v>#REF!</v>
      </c>
      <c r="BG171" s="109" t="e">
        <f t="shared" ca="1" si="110"/>
        <v>#REF!</v>
      </c>
      <c r="BH171" s="109" t="e">
        <f t="shared" ca="1" si="111"/>
        <v>#REF!</v>
      </c>
      <c r="BI171" s="109" t="e">
        <f t="shared" ca="1" si="112"/>
        <v>#REF!</v>
      </c>
      <c r="BJ171" s="109" t="e">
        <f t="shared" ca="1" si="113"/>
        <v>#REF!</v>
      </c>
      <c r="BK171" s="109" t="e">
        <f t="shared" ca="1" si="114"/>
        <v>#REF!</v>
      </c>
      <c r="BL171" s="109" t="e">
        <f t="shared" ca="1" si="115"/>
        <v>#REF!</v>
      </c>
      <c r="BM171" s="109" t="e">
        <f t="shared" ca="1" si="116"/>
        <v>#REF!</v>
      </c>
      <c r="BN171" s="109" t="e">
        <f t="shared" ca="1" si="117"/>
        <v>#REF!</v>
      </c>
      <c r="BO171" s="109" t="e">
        <f t="shared" ca="1" si="118"/>
        <v>#REF!</v>
      </c>
      <c r="BP171" s="109" t="e">
        <f t="shared" ca="1" si="119"/>
        <v>#REF!</v>
      </c>
      <c r="BQ171" s="109" t="e">
        <f t="shared" ca="1" si="120"/>
        <v>#REF!</v>
      </c>
      <c r="BR171" s="109" t="e">
        <f t="shared" ca="1" si="121"/>
        <v>#REF!</v>
      </c>
    </row>
    <row r="172" spans="1:70" ht="12.75" x14ac:dyDescent="0.2">
      <c r="A172" s="82" t="e">
        <f>PS!#REF!</f>
        <v>#REF!</v>
      </c>
      <c r="B172" s="83" t="e">
        <f>PS!#REF!</f>
        <v>#REF!</v>
      </c>
      <c r="C172" s="83" t="e">
        <f>PS!#REF!</f>
        <v>#REF!</v>
      </c>
      <c r="D172" s="83" t="e">
        <f>VLOOKUP(B172,CTV!$A$3:$D$1048576,4,0)</f>
        <v>#REF!</v>
      </c>
      <c r="E172" s="83" t="e">
        <f>VLOOKUP(B172,CTV!$A$3:$G$1048576,7,0)</f>
        <v>#REF!</v>
      </c>
      <c r="F172" s="83" t="e">
        <f>IF(ISNA(VLOOKUP(D172,CTV!$A$3:$H$1048576,8,0)),"",VLOOKUP(D172,CTV!$A$3:$H$1048576,8,0))</f>
        <v>#REF!</v>
      </c>
      <c r="G172" s="83" t="e">
        <f>VLOOKUP(B172,CTV!$A$3:$I$1048576,9,0)</f>
        <v>#REF!</v>
      </c>
      <c r="H172" s="83" t="e">
        <f>VLOOKUP(B172,CTV!$A$3:$J$1048576,10,0)</f>
        <v>#REF!</v>
      </c>
      <c r="I172" s="102" t="e">
        <f>PS!#REF!</f>
        <v>#REF!</v>
      </c>
      <c r="J172" s="83" t="e">
        <f>PS!#REF!</f>
        <v>#REF!</v>
      </c>
      <c r="K172" s="103" t="e">
        <f>PS!#REF!</f>
        <v>#REF!</v>
      </c>
      <c r="L172" s="83" t="e">
        <f t="shared" si="99"/>
        <v>#REF!</v>
      </c>
      <c r="M172" s="120" t="e">
        <f>PS!#REF!</f>
        <v>#REF!</v>
      </c>
      <c r="N172" s="83" t="e">
        <f>PS!#REF!</f>
        <v>#REF!</v>
      </c>
      <c r="O172" s="104" t="e">
        <f>PS!#REF!</f>
        <v>#REF!</v>
      </c>
      <c r="P172" s="104" t="e">
        <f t="shared" si="100"/>
        <v>#REF!</v>
      </c>
      <c r="Q172" s="104">
        <v>0</v>
      </c>
      <c r="R172" s="170" t="e">
        <f t="shared" si="101"/>
        <v>#REF!</v>
      </c>
      <c r="S172" s="130" t="e">
        <f>VLOOKUP(B172,CTV!$A$3:$K$1048576,11,0)</f>
        <v>#REF!</v>
      </c>
      <c r="T172" s="105" t="e">
        <f>IF(VLOOKUP(B172,CTV!$A$3:$E$1048576,5,0)-R172+S172&lt;0,0,VLOOKUP(B172,CTV!$A$3:$E$1048576,5,0)-R172+S172)</f>
        <v>#REF!</v>
      </c>
      <c r="U172" s="105" t="e">
        <f>IF(VLOOKUP(B172,CTV!$A$3:$F$1048576,6,0)-R172+S172&lt;0,0,VLOOKUP(B172,CTV!$A$3:$F$1048576,6,0)-R172+S172)</f>
        <v>#REF!</v>
      </c>
      <c r="V172" s="70" t="e">
        <f t="shared" si="102"/>
        <v>#REF!</v>
      </c>
      <c r="W172" s="70" t="str">
        <f>IFERROR(IF(AND($H172=1,WORKDAY.INTL($I172,NETWORKDAYS.INTL($I172,EDATE(V172,$E173)-1,1,[1]holiday!$A$2:$A$101),1,[1]holiday!$A$2:$A$101)=$K172),"",IF(AND(IFERROR(IF(IF($K172&lt;EDATE(V172,$E172),$K172,EDATE(V172,$E172))=V172,"",IF($K172&lt;EDATE(V172,$E172),$K172,EDATE(V172,$E172))),"")=$K172,$H172=1),"",IFERROR(IF(IF($K172&lt;EDATE(V172,$E172),$K172,EDATE(V172,$E172))=V172,"",IF($K172&lt;EDATE(V172,$E172),$K172,EDATE(V172,$E172))),""))),"")</f>
        <v/>
      </c>
      <c r="X172" s="70" t="str">
        <f>IFERROR(IF(AND($H172=1,WORKDAY.INTL($I172,NETWORKDAYS.INTL($I172,EDATE(W172,$E173)-1,1,[1]holiday!$A$2:$A$101),1,[1]holiday!$A$2:$A$101)=$K172),"",IF(AND(IFERROR(IF(IF($K172&lt;EDATE(W172,$E172),$K172,EDATE(W172,$E172))=W172,"",IF($K172&lt;EDATE(W172,$E172),$K172,EDATE(W172,$E172))),"")=$K172,$H172=1),"",IFERROR(IF(IF($K172&lt;EDATE(W172,$E172),$K172,EDATE(W172,$E172))=W172,"",IF($K172&lt;EDATE(W172,$E172),$K172,EDATE(W172,$E172))),""))),"")</f>
        <v/>
      </c>
      <c r="Y172" s="70" t="str">
        <f>IFERROR(IF(AND($H172=1,WORKDAY.INTL($I172,NETWORKDAYS.INTL($I172,EDATE(X172,$E173)-1,1,[1]holiday!$A$2:$A$101),1,[1]holiday!$A$2:$A$101)=$K172),"",IF(AND(IFERROR(IF(IF($K172&lt;EDATE(X172,$E172),$K172,EDATE(X172,$E172))=X172,"",IF($K172&lt;EDATE(X172,$E172),$K172,EDATE(X172,$E172))),"")=$K172,$H172=1),"",IFERROR(IF(IF($K172&lt;EDATE(X172,$E172),$K172,EDATE(X172,$E172))=X172,"",IF($K172&lt;EDATE(X172,$E172),$K172,EDATE(X172,$E172))),""))),"")</f>
        <v/>
      </c>
      <c r="Z172" s="70" t="str">
        <f>IFERROR(IF(AND($H172=1,WORKDAY.INTL($I172,NETWORKDAYS.INTL($I172,EDATE(Y172,$E173)-1,1,[1]holiday!$A$2:$A$101),1,[1]holiday!$A$2:$A$101)=$K172),"",IF(AND(IFERROR(IF(IF($K172&lt;EDATE(Y172,$E172),$K172,EDATE(Y172,$E172))=Y172,"",IF($K172&lt;EDATE(Y172,$E172),$K172,EDATE(Y172,$E172))),"")=$K172,$H172=1),"",IFERROR(IF(IF($K172&lt;EDATE(Y172,$E172),$K172,EDATE(Y172,$E172))=Y172,"",IF($K172&lt;EDATE(Y172,$E172),$K172,EDATE(Y172,$E172))),""))),"")</f>
        <v/>
      </c>
      <c r="AA172" s="70" t="str">
        <f>IFERROR(IF(AND($H172=1,WORKDAY.INTL($I172,NETWORKDAYS.INTL($I172,EDATE(Z172,$E173)-1,1,[1]holiday!$A$2:$A$101),1,[1]holiday!$A$2:$A$101)=$K172),"",IF(AND(IFERROR(IF(IF($K172&lt;EDATE(Z172,$E172),$K172,EDATE(Z172,$E172))=Z172,"",IF($K172&lt;EDATE(Z172,$E172),$K172,EDATE(Z172,$E172))),"")=$K172,$H172=1),"",IFERROR(IF(IF($K172&lt;EDATE(Z172,$E172),$K172,EDATE(Z172,$E172))=Z172,"",IF($K172&lt;EDATE(Z172,$E172),$K172,EDATE(Z172,$E172))),""))),"")</f>
        <v/>
      </c>
      <c r="AB172" s="70" t="str">
        <f>IFERROR(IF(AND($H172=1,WORKDAY.INTL($I172,NETWORKDAYS.INTL($I172,EDATE(AA172,$E173)-1,1,[1]holiday!$A$2:$A$101),1,[1]holiday!$A$2:$A$101)=$K172),"",IF(AND(IFERROR(IF(IF($K172&lt;EDATE(AA172,$E172),$K172,EDATE(AA172,$E172))=AA172,"",IF($K172&lt;EDATE(AA172,$E172),$K172,EDATE(AA172,$E172))),"")=$K172,$H172=1),"",IFERROR(IF(IF($K172&lt;EDATE(AA172,$E172),$K172,EDATE(AA172,$E172))=AA172,"",IF($K172&lt;EDATE(AA172,$E172),$K172,EDATE(AA172,$E172))),""))),"")</f>
        <v/>
      </c>
      <c r="AC172" s="70" t="str">
        <f>IFERROR(IF(AND($H172=1,WORKDAY.INTL($I172,NETWORKDAYS.INTL($I172,EDATE(AB172,$E173)-1,1,[1]holiday!$A$2:$A$101),1,[1]holiday!$A$2:$A$101)=$K172),"",IF(AND(IFERROR(IF(IF($K172&lt;EDATE(AB172,$E172),$K172,EDATE(AB172,$E172))=AB172,"",IF($K172&lt;EDATE(AB172,$E172),$K172,EDATE(AB172,$E172))),"")=$K172,$H172=1),"",IFERROR(IF(IF($K172&lt;EDATE(AB172,$E172),$K172,EDATE(AB172,$E172))=AB172,"",IF($K172&lt;EDATE(AB172,$E172),$K172,EDATE(AB172,$E172))),""))),"")</f>
        <v/>
      </c>
      <c r="AD172" s="70" t="str">
        <f>IFERROR(IF(AND($H172=1,WORKDAY.INTL($I172,NETWORKDAYS.INTL($I172,EDATE(AC172,$E173)-1,1,[1]holiday!$A$2:$A$101),1,[1]holiday!$A$2:$A$101)=$K172),"",IF(AND(IFERROR(IF(IF($K172&lt;EDATE(AC172,$E172),$K172,EDATE(AC172,$E172))=AC172,"",IF($K172&lt;EDATE(AC172,$E172),$K172,EDATE(AC172,$E172))),"")=$K172,$H172=1),"",IFERROR(IF(IF($K172&lt;EDATE(AC172,$E172),$K172,EDATE(AC172,$E172))=AC172,"",IF($K172&lt;EDATE(AC172,$E172),$K172,EDATE(AC172,$E172))),""))),"")</f>
        <v/>
      </c>
      <c r="AE172" s="70" t="str">
        <f>IFERROR(IF(AND($H172=1,WORKDAY.INTL($I172,NETWORKDAYS.INTL($I172,EDATE(AD172,$E173)-1,1,[1]holiday!$A$2:$A$101),1,[1]holiday!$A$2:$A$101)=$K172),"",IF(AND(IFERROR(IF(IF($K172&lt;EDATE(AD172,$E172),$K172,EDATE(AD172,$E172))=AD172,"",IF($K172&lt;EDATE(AD172,$E172),$K172,EDATE(AD172,$E172))),"")=$K172,$H172=1),"",IFERROR(IF(IF($K172&lt;EDATE(AD172,$E172),$K172,EDATE(AD172,$E172))=AD172,"",IF($K172&lt;EDATE(AD172,$E172),$K172,EDATE(AD172,$E172))),""))),"")</f>
        <v/>
      </c>
      <c r="AF172" s="70" t="str">
        <f>IFERROR(IF(AND($H172=1,WORKDAY.INTL($I172,NETWORKDAYS.INTL($I172,EDATE(AE172,$E173)-1,1,[1]holiday!$A$2:$A$101),1,[1]holiday!$A$2:$A$101)=$K172),"",IF(AND(IFERROR(IF(IF($K172&lt;EDATE(AE172,$E172),$K172,EDATE(AE172,$E172))=AE172,"",IF($K172&lt;EDATE(AE172,$E172),$K172,EDATE(AE172,$E172))),"")=$K172,$H172=1),"",IFERROR(IF(IF($K172&lt;EDATE(AE172,$E172),$K172,EDATE(AE172,$E172))=AE172,"",IF($K172&lt;EDATE(AE172,$E172),$K172,EDATE(AE172,$E172))),""))),"")</f>
        <v/>
      </c>
      <c r="AG172" s="70" t="str">
        <f>IFERROR(IF(AND($H172=1,WORKDAY.INTL($I172,NETWORKDAYS.INTL($I172,EDATE(AF172,$E173)-1,1,[1]holiday!$A$2:$A$101),1,[1]holiday!$A$2:$A$101)=$K172),"",IF(AND(IFERROR(IF(IF($K172&lt;EDATE(AF172,$E172),$K172,EDATE(AF172,$E172))=AF172,"",IF($K172&lt;EDATE(AF172,$E172),$K172,EDATE(AF172,$E172))),"")=$K172,$H172=1),"",IFERROR(IF(IF($K172&lt;EDATE(AF172,$E172),$K172,EDATE(AF172,$E172))=AF172,"",IF($K172&lt;EDATE(AF172,$E172),$K172,EDATE(AF172,$E172))),""))),"")</f>
        <v/>
      </c>
      <c r="AH172" s="70" t="str">
        <f>IFERROR(IF(AND($H172=1,WORKDAY.INTL($I172,NETWORKDAYS.INTL($I172,EDATE(AG172,$E173)-1,1,[1]holiday!$A$2:$A$101),1,[1]holiday!$A$2:$A$101)=$K172),"",IF(AND(IFERROR(IF(IF($K172&lt;EDATE(AG172,$E172),$K172,EDATE(AG172,$E172))=AG172,"",IF($K172&lt;EDATE(AG172,$E172),$K172,EDATE(AG172,$E172))),"")=$K172,$H172=1),"",IFERROR(IF(IF($K172&lt;EDATE(AG172,$E172),$K172,EDATE(AG172,$E172))=AG172,"",IF($K172&lt;EDATE(AG172,$E172),$K172,EDATE(AG172,$E172))),""))),"")</f>
        <v/>
      </c>
      <c r="AI172" s="70"/>
      <c r="AJ172" s="25" t="e">
        <f t="shared" si="122"/>
        <v>#REF!</v>
      </c>
      <c r="AK172" s="25" t="e">
        <f t="shared" si="123"/>
        <v>#REF!</v>
      </c>
      <c r="AL172" s="25" t="e">
        <f t="shared" si="124"/>
        <v>#REF!</v>
      </c>
      <c r="AM172" s="25" t="e">
        <f t="shared" si="125"/>
        <v>#REF!</v>
      </c>
      <c r="AN172" s="25" t="e">
        <f t="shared" si="126"/>
        <v>#REF!</v>
      </c>
      <c r="AO172" s="25" t="e">
        <f t="shared" si="127"/>
        <v>#REF!</v>
      </c>
      <c r="AP172" s="25" t="e">
        <f t="shared" si="128"/>
        <v>#REF!</v>
      </c>
      <c r="AQ172" s="25" t="e">
        <f t="shared" si="129"/>
        <v>#REF!</v>
      </c>
      <c r="AR172" s="25" t="e">
        <f t="shared" si="130"/>
        <v>#REF!</v>
      </c>
      <c r="AS172" s="25" t="e">
        <f t="shared" si="131"/>
        <v>#REF!</v>
      </c>
      <c r="AT172" s="25" t="e">
        <f t="shared" si="132"/>
        <v>#REF!</v>
      </c>
      <c r="AU172" s="25" t="e">
        <f t="shared" si="133"/>
        <v>#REF!</v>
      </c>
      <c r="AV172" s="25" t="e">
        <f t="shared" si="134"/>
        <v>#REF!</v>
      </c>
      <c r="AW172" s="106" t="e">
        <f t="shared" si="103"/>
        <v>#REF!</v>
      </c>
      <c r="AX172" s="107" t="e">
        <f t="shared" ca="1" si="104"/>
        <v>#REF!</v>
      </c>
      <c r="AY172" s="107" t="e">
        <f t="shared" ca="1" si="105"/>
        <v>#REF!</v>
      </c>
      <c r="AZ172" s="108" t="e">
        <f t="shared" ca="1" si="106"/>
        <v>#REF!</v>
      </c>
      <c r="BA172" s="25">
        <f t="shared" ca="1" si="98"/>
        <v>0</v>
      </c>
      <c r="BB172" s="25" t="e">
        <f t="shared" si="135"/>
        <v>#REF!</v>
      </c>
      <c r="BC172" s="25" t="e">
        <f t="shared" ca="1" si="107"/>
        <v>#REF!</v>
      </c>
      <c r="BD172" s="83" t="e">
        <f>PS!#REF!</f>
        <v>#REF!</v>
      </c>
      <c r="BE172" s="78" t="str">
        <f t="shared" ca="1" si="108"/>
        <v>Lần 0</v>
      </c>
      <c r="BF172" s="109" t="e">
        <f t="shared" ca="1" si="109"/>
        <v>#REF!</v>
      </c>
      <c r="BG172" s="109" t="e">
        <f t="shared" ca="1" si="110"/>
        <v>#REF!</v>
      </c>
      <c r="BH172" s="109" t="e">
        <f t="shared" ca="1" si="111"/>
        <v>#REF!</v>
      </c>
      <c r="BI172" s="109" t="e">
        <f t="shared" ca="1" si="112"/>
        <v>#REF!</v>
      </c>
      <c r="BJ172" s="109" t="e">
        <f t="shared" ca="1" si="113"/>
        <v>#REF!</v>
      </c>
      <c r="BK172" s="109" t="e">
        <f t="shared" ca="1" si="114"/>
        <v>#REF!</v>
      </c>
      <c r="BL172" s="109" t="e">
        <f t="shared" ca="1" si="115"/>
        <v>#REF!</v>
      </c>
      <c r="BM172" s="109" t="e">
        <f t="shared" ca="1" si="116"/>
        <v>#REF!</v>
      </c>
      <c r="BN172" s="109" t="e">
        <f t="shared" ca="1" si="117"/>
        <v>#REF!</v>
      </c>
      <c r="BO172" s="109" t="e">
        <f t="shared" ca="1" si="118"/>
        <v>#REF!</v>
      </c>
      <c r="BP172" s="109" t="e">
        <f t="shared" ca="1" si="119"/>
        <v>#REF!</v>
      </c>
      <c r="BQ172" s="109" t="e">
        <f t="shared" ca="1" si="120"/>
        <v>#REF!</v>
      </c>
      <c r="BR172" s="109" t="e">
        <f t="shared" ca="1" si="121"/>
        <v>#REF!</v>
      </c>
    </row>
    <row r="173" spans="1:70" ht="12.75" x14ac:dyDescent="0.2">
      <c r="A173" s="82" t="e">
        <f>PS!#REF!</f>
        <v>#REF!</v>
      </c>
      <c r="B173" s="83" t="e">
        <f>PS!#REF!</f>
        <v>#REF!</v>
      </c>
      <c r="C173" s="83" t="e">
        <f>PS!#REF!</f>
        <v>#REF!</v>
      </c>
      <c r="D173" s="83" t="e">
        <f>VLOOKUP(B173,CTV!$A$3:$D$1048576,4,0)</f>
        <v>#REF!</v>
      </c>
      <c r="E173" s="83" t="e">
        <f>VLOOKUP(B173,CTV!$A$3:$G$1048576,7,0)</f>
        <v>#REF!</v>
      </c>
      <c r="F173" s="83" t="e">
        <f>IF(ISNA(VLOOKUP(D173,CTV!$A$3:$H$1048576,8,0)),"",VLOOKUP(D173,CTV!$A$3:$H$1048576,8,0))</f>
        <v>#REF!</v>
      </c>
      <c r="G173" s="83" t="e">
        <f>VLOOKUP(B173,CTV!$A$3:$I$1048576,9,0)</f>
        <v>#REF!</v>
      </c>
      <c r="H173" s="83" t="e">
        <f>VLOOKUP(B173,CTV!$A$3:$J$1048576,10,0)</f>
        <v>#REF!</v>
      </c>
      <c r="I173" s="102" t="e">
        <f>PS!#REF!</f>
        <v>#REF!</v>
      </c>
      <c r="J173" s="83" t="e">
        <f>PS!#REF!</f>
        <v>#REF!</v>
      </c>
      <c r="K173" s="103" t="e">
        <f>PS!#REF!</f>
        <v>#REF!</v>
      </c>
      <c r="L173" s="83" t="e">
        <f t="shared" si="99"/>
        <v>#REF!</v>
      </c>
      <c r="M173" s="120" t="e">
        <f>PS!#REF!</f>
        <v>#REF!</v>
      </c>
      <c r="N173" s="83" t="e">
        <f>PS!#REF!</f>
        <v>#REF!</v>
      </c>
      <c r="O173" s="104" t="e">
        <f>PS!#REF!</f>
        <v>#REF!</v>
      </c>
      <c r="P173" s="104" t="e">
        <f t="shared" si="100"/>
        <v>#REF!</v>
      </c>
      <c r="Q173" s="104">
        <v>0</v>
      </c>
      <c r="R173" s="170" t="e">
        <f t="shared" si="101"/>
        <v>#REF!</v>
      </c>
      <c r="S173" s="130" t="e">
        <f>VLOOKUP(B173,CTV!$A$3:$K$1048576,11,0)</f>
        <v>#REF!</v>
      </c>
      <c r="T173" s="105" t="e">
        <f>IF(VLOOKUP(B173,CTV!$A$3:$E$1048576,5,0)-R173+S173&lt;0,0,VLOOKUP(B173,CTV!$A$3:$E$1048576,5,0)-R173+S173)</f>
        <v>#REF!</v>
      </c>
      <c r="U173" s="105" t="e">
        <f>IF(VLOOKUP(B173,CTV!$A$3:$F$1048576,6,0)-R173+S173&lt;0,0,VLOOKUP(B173,CTV!$A$3:$F$1048576,6,0)-R173+S173)</f>
        <v>#REF!</v>
      </c>
      <c r="V173" s="70" t="e">
        <f t="shared" si="102"/>
        <v>#REF!</v>
      </c>
      <c r="W173" s="70" t="str">
        <f>IFERROR(IF(AND($H173=1,WORKDAY.INTL($I173,NETWORKDAYS.INTL($I173,EDATE(V173,$E174)-1,1,[1]holiday!$A$2:$A$101),1,[1]holiday!$A$2:$A$101)=$K173),"",IF(AND(IFERROR(IF(IF($K173&lt;EDATE(V173,$E173),$K173,EDATE(V173,$E173))=V173,"",IF($K173&lt;EDATE(V173,$E173),$K173,EDATE(V173,$E173))),"")=$K173,$H173=1),"",IFERROR(IF(IF($K173&lt;EDATE(V173,$E173),$K173,EDATE(V173,$E173))=V173,"",IF($K173&lt;EDATE(V173,$E173),$K173,EDATE(V173,$E173))),""))),"")</f>
        <v/>
      </c>
      <c r="X173" s="70" t="str">
        <f>IFERROR(IF(AND($H173=1,WORKDAY.INTL($I173,NETWORKDAYS.INTL($I173,EDATE(W173,$E174)-1,1,[1]holiday!$A$2:$A$101),1,[1]holiday!$A$2:$A$101)=$K173),"",IF(AND(IFERROR(IF(IF($K173&lt;EDATE(W173,$E173),$K173,EDATE(W173,$E173))=W173,"",IF($K173&lt;EDATE(W173,$E173),$K173,EDATE(W173,$E173))),"")=$K173,$H173=1),"",IFERROR(IF(IF($K173&lt;EDATE(W173,$E173),$K173,EDATE(W173,$E173))=W173,"",IF($K173&lt;EDATE(W173,$E173),$K173,EDATE(W173,$E173))),""))),"")</f>
        <v/>
      </c>
      <c r="Y173" s="70" t="str">
        <f>IFERROR(IF(AND($H173=1,WORKDAY.INTL($I173,NETWORKDAYS.INTL($I173,EDATE(X173,$E174)-1,1,[1]holiday!$A$2:$A$101),1,[1]holiday!$A$2:$A$101)=$K173),"",IF(AND(IFERROR(IF(IF($K173&lt;EDATE(X173,$E173),$K173,EDATE(X173,$E173))=X173,"",IF($K173&lt;EDATE(X173,$E173),$K173,EDATE(X173,$E173))),"")=$K173,$H173=1),"",IFERROR(IF(IF($K173&lt;EDATE(X173,$E173),$K173,EDATE(X173,$E173))=X173,"",IF($K173&lt;EDATE(X173,$E173),$K173,EDATE(X173,$E173))),""))),"")</f>
        <v/>
      </c>
      <c r="Z173" s="70" t="str">
        <f>IFERROR(IF(AND($H173=1,WORKDAY.INTL($I173,NETWORKDAYS.INTL($I173,EDATE(Y173,$E174)-1,1,[1]holiday!$A$2:$A$101),1,[1]holiday!$A$2:$A$101)=$K173),"",IF(AND(IFERROR(IF(IF($K173&lt;EDATE(Y173,$E173),$K173,EDATE(Y173,$E173))=Y173,"",IF($K173&lt;EDATE(Y173,$E173),$K173,EDATE(Y173,$E173))),"")=$K173,$H173=1),"",IFERROR(IF(IF($K173&lt;EDATE(Y173,$E173),$K173,EDATE(Y173,$E173))=Y173,"",IF($K173&lt;EDATE(Y173,$E173),$K173,EDATE(Y173,$E173))),""))),"")</f>
        <v/>
      </c>
      <c r="AA173" s="70" t="str">
        <f>IFERROR(IF(AND($H173=1,WORKDAY.INTL($I173,NETWORKDAYS.INTL($I173,EDATE(Z173,$E174)-1,1,[1]holiday!$A$2:$A$101),1,[1]holiday!$A$2:$A$101)=$K173),"",IF(AND(IFERROR(IF(IF($K173&lt;EDATE(Z173,$E173),$K173,EDATE(Z173,$E173))=Z173,"",IF($K173&lt;EDATE(Z173,$E173),$K173,EDATE(Z173,$E173))),"")=$K173,$H173=1),"",IFERROR(IF(IF($K173&lt;EDATE(Z173,$E173),$K173,EDATE(Z173,$E173))=Z173,"",IF($K173&lt;EDATE(Z173,$E173),$K173,EDATE(Z173,$E173))),""))),"")</f>
        <v/>
      </c>
      <c r="AB173" s="70" t="str">
        <f>IFERROR(IF(AND($H173=1,WORKDAY.INTL($I173,NETWORKDAYS.INTL($I173,EDATE(AA173,$E174)-1,1,[1]holiday!$A$2:$A$101),1,[1]holiday!$A$2:$A$101)=$K173),"",IF(AND(IFERROR(IF(IF($K173&lt;EDATE(AA173,$E173),$K173,EDATE(AA173,$E173))=AA173,"",IF($K173&lt;EDATE(AA173,$E173),$K173,EDATE(AA173,$E173))),"")=$K173,$H173=1),"",IFERROR(IF(IF($K173&lt;EDATE(AA173,$E173),$K173,EDATE(AA173,$E173))=AA173,"",IF($K173&lt;EDATE(AA173,$E173),$K173,EDATE(AA173,$E173))),""))),"")</f>
        <v/>
      </c>
      <c r="AC173" s="70" t="str">
        <f>IFERROR(IF(AND($H173=1,WORKDAY.INTL($I173,NETWORKDAYS.INTL($I173,EDATE(AB173,$E174)-1,1,[1]holiday!$A$2:$A$101),1,[1]holiday!$A$2:$A$101)=$K173),"",IF(AND(IFERROR(IF(IF($K173&lt;EDATE(AB173,$E173),$K173,EDATE(AB173,$E173))=AB173,"",IF($K173&lt;EDATE(AB173,$E173),$K173,EDATE(AB173,$E173))),"")=$K173,$H173=1),"",IFERROR(IF(IF($K173&lt;EDATE(AB173,$E173),$K173,EDATE(AB173,$E173))=AB173,"",IF($K173&lt;EDATE(AB173,$E173),$K173,EDATE(AB173,$E173))),""))),"")</f>
        <v/>
      </c>
      <c r="AD173" s="70" t="str">
        <f>IFERROR(IF(AND($H173=1,WORKDAY.INTL($I173,NETWORKDAYS.INTL($I173,EDATE(AC173,$E174)-1,1,[1]holiday!$A$2:$A$101),1,[1]holiday!$A$2:$A$101)=$K173),"",IF(AND(IFERROR(IF(IF($K173&lt;EDATE(AC173,$E173),$K173,EDATE(AC173,$E173))=AC173,"",IF($K173&lt;EDATE(AC173,$E173),$K173,EDATE(AC173,$E173))),"")=$K173,$H173=1),"",IFERROR(IF(IF($K173&lt;EDATE(AC173,$E173),$K173,EDATE(AC173,$E173))=AC173,"",IF($K173&lt;EDATE(AC173,$E173),$K173,EDATE(AC173,$E173))),""))),"")</f>
        <v/>
      </c>
      <c r="AE173" s="70" t="str">
        <f>IFERROR(IF(AND($H173=1,WORKDAY.INTL($I173,NETWORKDAYS.INTL($I173,EDATE(AD173,$E174)-1,1,[1]holiday!$A$2:$A$101),1,[1]holiday!$A$2:$A$101)=$K173),"",IF(AND(IFERROR(IF(IF($K173&lt;EDATE(AD173,$E173),$K173,EDATE(AD173,$E173))=AD173,"",IF($K173&lt;EDATE(AD173,$E173),$K173,EDATE(AD173,$E173))),"")=$K173,$H173=1),"",IFERROR(IF(IF($K173&lt;EDATE(AD173,$E173),$K173,EDATE(AD173,$E173))=AD173,"",IF($K173&lt;EDATE(AD173,$E173),$K173,EDATE(AD173,$E173))),""))),"")</f>
        <v/>
      </c>
      <c r="AF173" s="70" t="str">
        <f>IFERROR(IF(AND($H173=1,WORKDAY.INTL($I173,NETWORKDAYS.INTL($I173,EDATE(AE173,$E174)-1,1,[1]holiday!$A$2:$A$101),1,[1]holiday!$A$2:$A$101)=$K173),"",IF(AND(IFERROR(IF(IF($K173&lt;EDATE(AE173,$E173),$K173,EDATE(AE173,$E173))=AE173,"",IF($K173&lt;EDATE(AE173,$E173),$K173,EDATE(AE173,$E173))),"")=$K173,$H173=1),"",IFERROR(IF(IF($K173&lt;EDATE(AE173,$E173),$K173,EDATE(AE173,$E173))=AE173,"",IF($K173&lt;EDATE(AE173,$E173),$K173,EDATE(AE173,$E173))),""))),"")</f>
        <v/>
      </c>
      <c r="AG173" s="70" t="str">
        <f>IFERROR(IF(AND($H173=1,WORKDAY.INTL($I173,NETWORKDAYS.INTL($I173,EDATE(AF173,$E174)-1,1,[1]holiday!$A$2:$A$101),1,[1]holiday!$A$2:$A$101)=$K173),"",IF(AND(IFERROR(IF(IF($K173&lt;EDATE(AF173,$E173),$K173,EDATE(AF173,$E173))=AF173,"",IF($K173&lt;EDATE(AF173,$E173),$K173,EDATE(AF173,$E173))),"")=$K173,$H173=1),"",IFERROR(IF(IF($K173&lt;EDATE(AF173,$E173),$K173,EDATE(AF173,$E173))=AF173,"",IF($K173&lt;EDATE(AF173,$E173),$K173,EDATE(AF173,$E173))),""))),"")</f>
        <v/>
      </c>
      <c r="AH173" s="70" t="str">
        <f>IFERROR(IF(AND($H173=1,WORKDAY.INTL($I173,NETWORKDAYS.INTL($I173,EDATE(AG173,$E174)-1,1,[1]holiday!$A$2:$A$101),1,[1]holiday!$A$2:$A$101)=$K173),"",IF(AND(IFERROR(IF(IF($K173&lt;EDATE(AG173,$E173),$K173,EDATE(AG173,$E173))=AG173,"",IF($K173&lt;EDATE(AG173,$E173),$K173,EDATE(AG173,$E173))),"")=$K173,$H173=1),"",IFERROR(IF(IF($K173&lt;EDATE(AG173,$E173),$K173,EDATE(AG173,$E173))=AG173,"",IF($K173&lt;EDATE(AG173,$E173),$K173,EDATE(AG173,$E173))),""))),"")</f>
        <v/>
      </c>
      <c r="AI173" s="70"/>
      <c r="AJ173" s="25" t="e">
        <f t="shared" si="122"/>
        <v>#REF!</v>
      </c>
      <c r="AK173" s="25" t="e">
        <f t="shared" si="123"/>
        <v>#REF!</v>
      </c>
      <c r="AL173" s="25" t="e">
        <f t="shared" si="124"/>
        <v>#REF!</v>
      </c>
      <c r="AM173" s="25" t="e">
        <f t="shared" si="125"/>
        <v>#REF!</v>
      </c>
      <c r="AN173" s="25" t="e">
        <f t="shared" si="126"/>
        <v>#REF!</v>
      </c>
      <c r="AO173" s="25" t="e">
        <f t="shared" si="127"/>
        <v>#REF!</v>
      </c>
      <c r="AP173" s="25" t="e">
        <f t="shared" si="128"/>
        <v>#REF!</v>
      </c>
      <c r="AQ173" s="25" t="e">
        <f t="shared" si="129"/>
        <v>#REF!</v>
      </c>
      <c r="AR173" s="25" t="e">
        <f t="shared" si="130"/>
        <v>#REF!</v>
      </c>
      <c r="AS173" s="25" t="e">
        <f t="shared" si="131"/>
        <v>#REF!</v>
      </c>
      <c r="AT173" s="25" t="e">
        <f t="shared" si="132"/>
        <v>#REF!</v>
      </c>
      <c r="AU173" s="25" t="e">
        <f t="shared" si="133"/>
        <v>#REF!</v>
      </c>
      <c r="AV173" s="25" t="e">
        <f t="shared" si="134"/>
        <v>#REF!</v>
      </c>
      <c r="AW173" s="106" t="e">
        <f t="shared" si="103"/>
        <v>#REF!</v>
      </c>
      <c r="AX173" s="107" t="e">
        <f t="shared" ca="1" si="104"/>
        <v>#REF!</v>
      </c>
      <c r="AY173" s="107" t="e">
        <f t="shared" ca="1" si="105"/>
        <v>#REF!</v>
      </c>
      <c r="AZ173" s="108" t="e">
        <f t="shared" ca="1" si="106"/>
        <v>#REF!</v>
      </c>
      <c r="BA173" s="25">
        <f t="shared" ca="1" si="98"/>
        <v>0</v>
      </c>
      <c r="BB173" s="25" t="e">
        <f t="shared" si="135"/>
        <v>#REF!</v>
      </c>
      <c r="BC173" s="25" t="e">
        <f t="shared" ca="1" si="107"/>
        <v>#REF!</v>
      </c>
      <c r="BD173" s="83" t="e">
        <f>PS!#REF!</f>
        <v>#REF!</v>
      </c>
      <c r="BE173" s="78" t="str">
        <f t="shared" ca="1" si="108"/>
        <v>Lần 0</v>
      </c>
      <c r="BF173" s="109" t="e">
        <f t="shared" ca="1" si="109"/>
        <v>#REF!</v>
      </c>
      <c r="BG173" s="109" t="e">
        <f t="shared" ca="1" si="110"/>
        <v>#REF!</v>
      </c>
      <c r="BH173" s="109" t="e">
        <f t="shared" ca="1" si="111"/>
        <v>#REF!</v>
      </c>
      <c r="BI173" s="109" t="e">
        <f t="shared" ca="1" si="112"/>
        <v>#REF!</v>
      </c>
      <c r="BJ173" s="109" t="e">
        <f t="shared" ca="1" si="113"/>
        <v>#REF!</v>
      </c>
      <c r="BK173" s="109" t="e">
        <f t="shared" ca="1" si="114"/>
        <v>#REF!</v>
      </c>
      <c r="BL173" s="109" t="e">
        <f t="shared" ca="1" si="115"/>
        <v>#REF!</v>
      </c>
      <c r="BM173" s="109" t="e">
        <f t="shared" ca="1" si="116"/>
        <v>#REF!</v>
      </c>
      <c r="BN173" s="109" t="e">
        <f t="shared" ca="1" si="117"/>
        <v>#REF!</v>
      </c>
      <c r="BO173" s="109" t="e">
        <f t="shared" ca="1" si="118"/>
        <v>#REF!</v>
      </c>
      <c r="BP173" s="109" t="e">
        <f t="shared" ca="1" si="119"/>
        <v>#REF!</v>
      </c>
      <c r="BQ173" s="109" t="e">
        <f t="shared" ca="1" si="120"/>
        <v>#REF!</v>
      </c>
      <c r="BR173" s="109" t="e">
        <f t="shared" ca="1" si="121"/>
        <v>#REF!</v>
      </c>
    </row>
    <row r="174" spans="1:70" ht="12.75" x14ac:dyDescent="0.2">
      <c r="A174" s="82" t="e">
        <f>PS!#REF!</f>
        <v>#REF!</v>
      </c>
      <c r="B174" s="83" t="e">
        <f>PS!#REF!</f>
        <v>#REF!</v>
      </c>
      <c r="C174" s="83" t="e">
        <f>PS!#REF!</f>
        <v>#REF!</v>
      </c>
      <c r="D174" s="83" t="e">
        <f>VLOOKUP(B174,CTV!$A$3:$D$1048576,4,0)</f>
        <v>#REF!</v>
      </c>
      <c r="E174" s="83" t="e">
        <f>VLOOKUP(B174,CTV!$A$3:$G$1048576,7,0)</f>
        <v>#REF!</v>
      </c>
      <c r="F174" s="83" t="e">
        <f>IF(ISNA(VLOOKUP(D174,CTV!$A$3:$H$1048576,8,0)),"",VLOOKUP(D174,CTV!$A$3:$H$1048576,8,0))</f>
        <v>#REF!</v>
      </c>
      <c r="G174" s="83" t="e">
        <f>VLOOKUP(B174,CTV!$A$3:$I$1048576,9,0)</f>
        <v>#REF!</v>
      </c>
      <c r="H174" s="83" t="e">
        <f>VLOOKUP(B174,CTV!$A$3:$J$1048576,10,0)</f>
        <v>#REF!</v>
      </c>
      <c r="I174" s="102" t="e">
        <f>PS!#REF!</f>
        <v>#REF!</v>
      </c>
      <c r="J174" s="83" t="e">
        <f>PS!#REF!</f>
        <v>#REF!</v>
      </c>
      <c r="K174" s="103" t="e">
        <f>PS!#REF!</f>
        <v>#REF!</v>
      </c>
      <c r="L174" s="83" t="e">
        <f t="shared" si="99"/>
        <v>#REF!</v>
      </c>
      <c r="M174" s="120" t="e">
        <f>PS!#REF!</f>
        <v>#REF!</v>
      </c>
      <c r="N174" s="83" t="e">
        <f>PS!#REF!</f>
        <v>#REF!</v>
      </c>
      <c r="O174" s="104" t="e">
        <f>PS!#REF!</f>
        <v>#REF!</v>
      </c>
      <c r="P174" s="104" t="e">
        <f t="shared" si="100"/>
        <v>#REF!</v>
      </c>
      <c r="Q174" s="104">
        <v>0</v>
      </c>
      <c r="R174" s="170" t="e">
        <f t="shared" si="101"/>
        <v>#REF!</v>
      </c>
      <c r="S174" s="130" t="e">
        <f>VLOOKUP(B174,CTV!$A$3:$K$1048576,11,0)</f>
        <v>#REF!</v>
      </c>
      <c r="T174" s="105" t="e">
        <f>IF(VLOOKUP(B174,CTV!$A$3:$E$1048576,5,0)-R174+S174&lt;0,0,VLOOKUP(B174,CTV!$A$3:$E$1048576,5,0)-R174+S174)</f>
        <v>#REF!</v>
      </c>
      <c r="U174" s="105" t="e">
        <f>IF(VLOOKUP(B174,CTV!$A$3:$F$1048576,6,0)-R174+S174&lt;0,0,VLOOKUP(B174,CTV!$A$3:$F$1048576,6,0)-R174+S174)</f>
        <v>#REF!</v>
      </c>
      <c r="V174" s="70" t="e">
        <f t="shared" si="102"/>
        <v>#REF!</v>
      </c>
      <c r="W174" s="70" t="str">
        <f>IFERROR(IF(AND($H174=1,WORKDAY.INTL($I174,NETWORKDAYS.INTL($I174,EDATE(V174,$E175)-1,1,[1]holiday!$A$2:$A$101),1,[1]holiday!$A$2:$A$101)=$K174),"",IF(AND(IFERROR(IF(IF($K174&lt;EDATE(V174,$E174),$K174,EDATE(V174,$E174))=V174,"",IF($K174&lt;EDATE(V174,$E174),$K174,EDATE(V174,$E174))),"")=$K174,$H174=1),"",IFERROR(IF(IF($K174&lt;EDATE(V174,$E174),$K174,EDATE(V174,$E174))=V174,"",IF($K174&lt;EDATE(V174,$E174),$K174,EDATE(V174,$E174))),""))),"")</f>
        <v/>
      </c>
      <c r="X174" s="70" t="str">
        <f>IFERROR(IF(AND($H174=1,WORKDAY.INTL($I174,NETWORKDAYS.INTL($I174,EDATE(W174,$E175)-1,1,[1]holiday!$A$2:$A$101),1,[1]holiday!$A$2:$A$101)=$K174),"",IF(AND(IFERROR(IF(IF($K174&lt;EDATE(W174,$E174),$K174,EDATE(W174,$E174))=W174,"",IF($K174&lt;EDATE(W174,$E174),$K174,EDATE(W174,$E174))),"")=$K174,$H174=1),"",IFERROR(IF(IF($K174&lt;EDATE(W174,$E174),$K174,EDATE(W174,$E174))=W174,"",IF($K174&lt;EDATE(W174,$E174),$K174,EDATE(W174,$E174))),""))),"")</f>
        <v/>
      </c>
      <c r="Y174" s="70" t="str">
        <f>IFERROR(IF(AND($H174=1,WORKDAY.INTL($I174,NETWORKDAYS.INTL($I174,EDATE(X174,$E175)-1,1,[1]holiday!$A$2:$A$101),1,[1]holiday!$A$2:$A$101)=$K174),"",IF(AND(IFERROR(IF(IF($K174&lt;EDATE(X174,$E174),$K174,EDATE(X174,$E174))=X174,"",IF($K174&lt;EDATE(X174,$E174),$K174,EDATE(X174,$E174))),"")=$K174,$H174=1),"",IFERROR(IF(IF($K174&lt;EDATE(X174,$E174),$K174,EDATE(X174,$E174))=X174,"",IF($K174&lt;EDATE(X174,$E174),$K174,EDATE(X174,$E174))),""))),"")</f>
        <v/>
      </c>
      <c r="Z174" s="70" t="str">
        <f>IFERROR(IF(AND($H174=1,WORKDAY.INTL($I174,NETWORKDAYS.INTL($I174,EDATE(Y174,$E175)-1,1,[1]holiday!$A$2:$A$101),1,[1]holiday!$A$2:$A$101)=$K174),"",IF(AND(IFERROR(IF(IF($K174&lt;EDATE(Y174,$E174),$K174,EDATE(Y174,$E174))=Y174,"",IF($K174&lt;EDATE(Y174,$E174),$K174,EDATE(Y174,$E174))),"")=$K174,$H174=1),"",IFERROR(IF(IF($K174&lt;EDATE(Y174,$E174),$K174,EDATE(Y174,$E174))=Y174,"",IF($K174&lt;EDATE(Y174,$E174),$K174,EDATE(Y174,$E174))),""))),"")</f>
        <v/>
      </c>
      <c r="AA174" s="70" t="str">
        <f>IFERROR(IF(AND($H174=1,WORKDAY.INTL($I174,NETWORKDAYS.INTL($I174,EDATE(Z174,$E175)-1,1,[1]holiday!$A$2:$A$101),1,[1]holiday!$A$2:$A$101)=$K174),"",IF(AND(IFERROR(IF(IF($K174&lt;EDATE(Z174,$E174),$K174,EDATE(Z174,$E174))=Z174,"",IF($K174&lt;EDATE(Z174,$E174),$K174,EDATE(Z174,$E174))),"")=$K174,$H174=1),"",IFERROR(IF(IF($K174&lt;EDATE(Z174,$E174),$K174,EDATE(Z174,$E174))=Z174,"",IF($K174&lt;EDATE(Z174,$E174),$K174,EDATE(Z174,$E174))),""))),"")</f>
        <v/>
      </c>
      <c r="AB174" s="70" t="str">
        <f>IFERROR(IF(AND($H174=1,WORKDAY.INTL($I174,NETWORKDAYS.INTL($I174,EDATE(AA174,$E175)-1,1,[1]holiday!$A$2:$A$101),1,[1]holiday!$A$2:$A$101)=$K174),"",IF(AND(IFERROR(IF(IF($K174&lt;EDATE(AA174,$E174),$K174,EDATE(AA174,$E174))=AA174,"",IF($K174&lt;EDATE(AA174,$E174),$K174,EDATE(AA174,$E174))),"")=$K174,$H174=1),"",IFERROR(IF(IF($K174&lt;EDATE(AA174,$E174),$K174,EDATE(AA174,$E174))=AA174,"",IF($K174&lt;EDATE(AA174,$E174),$K174,EDATE(AA174,$E174))),""))),"")</f>
        <v/>
      </c>
      <c r="AC174" s="70" t="str">
        <f>IFERROR(IF(AND($H174=1,WORKDAY.INTL($I174,NETWORKDAYS.INTL($I174,EDATE(AB174,$E175)-1,1,[1]holiday!$A$2:$A$101),1,[1]holiday!$A$2:$A$101)=$K174),"",IF(AND(IFERROR(IF(IF($K174&lt;EDATE(AB174,$E174),$K174,EDATE(AB174,$E174))=AB174,"",IF($K174&lt;EDATE(AB174,$E174),$K174,EDATE(AB174,$E174))),"")=$K174,$H174=1),"",IFERROR(IF(IF($K174&lt;EDATE(AB174,$E174),$K174,EDATE(AB174,$E174))=AB174,"",IF($K174&lt;EDATE(AB174,$E174),$K174,EDATE(AB174,$E174))),""))),"")</f>
        <v/>
      </c>
      <c r="AD174" s="70" t="str">
        <f>IFERROR(IF(AND($H174=1,WORKDAY.INTL($I174,NETWORKDAYS.INTL($I174,EDATE(AC174,$E175)-1,1,[1]holiday!$A$2:$A$101),1,[1]holiday!$A$2:$A$101)=$K174),"",IF(AND(IFERROR(IF(IF($K174&lt;EDATE(AC174,$E174),$K174,EDATE(AC174,$E174))=AC174,"",IF($K174&lt;EDATE(AC174,$E174),$K174,EDATE(AC174,$E174))),"")=$K174,$H174=1),"",IFERROR(IF(IF($K174&lt;EDATE(AC174,$E174),$K174,EDATE(AC174,$E174))=AC174,"",IF($K174&lt;EDATE(AC174,$E174),$K174,EDATE(AC174,$E174))),""))),"")</f>
        <v/>
      </c>
      <c r="AE174" s="70" t="str">
        <f>IFERROR(IF(AND($H174=1,WORKDAY.INTL($I174,NETWORKDAYS.INTL($I174,EDATE(AD174,$E175)-1,1,[1]holiday!$A$2:$A$101),1,[1]holiday!$A$2:$A$101)=$K174),"",IF(AND(IFERROR(IF(IF($K174&lt;EDATE(AD174,$E174),$K174,EDATE(AD174,$E174))=AD174,"",IF($K174&lt;EDATE(AD174,$E174),$K174,EDATE(AD174,$E174))),"")=$K174,$H174=1),"",IFERROR(IF(IF($K174&lt;EDATE(AD174,$E174),$K174,EDATE(AD174,$E174))=AD174,"",IF($K174&lt;EDATE(AD174,$E174),$K174,EDATE(AD174,$E174))),""))),"")</f>
        <v/>
      </c>
      <c r="AF174" s="70" t="str">
        <f>IFERROR(IF(AND($H174=1,WORKDAY.INTL($I174,NETWORKDAYS.INTL($I174,EDATE(AE174,$E175)-1,1,[1]holiday!$A$2:$A$101),1,[1]holiday!$A$2:$A$101)=$K174),"",IF(AND(IFERROR(IF(IF($K174&lt;EDATE(AE174,$E174),$K174,EDATE(AE174,$E174))=AE174,"",IF($K174&lt;EDATE(AE174,$E174),$K174,EDATE(AE174,$E174))),"")=$K174,$H174=1),"",IFERROR(IF(IF($K174&lt;EDATE(AE174,$E174),$K174,EDATE(AE174,$E174))=AE174,"",IF($K174&lt;EDATE(AE174,$E174),$K174,EDATE(AE174,$E174))),""))),"")</f>
        <v/>
      </c>
      <c r="AG174" s="70" t="str">
        <f>IFERROR(IF(AND($H174=1,WORKDAY.INTL($I174,NETWORKDAYS.INTL($I174,EDATE(AF174,$E175)-1,1,[1]holiday!$A$2:$A$101),1,[1]holiday!$A$2:$A$101)=$K174),"",IF(AND(IFERROR(IF(IF($K174&lt;EDATE(AF174,$E174),$K174,EDATE(AF174,$E174))=AF174,"",IF($K174&lt;EDATE(AF174,$E174),$K174,EDATE(AF174,$E174))),"")=$K174,$H174=1),"",IFERROR(IF(IF($K174&lt;EDATE(AF174,$E174),$K174,EDATE(AF174,$E174))=AF174,"",IF($K174&lt;EDATE(AF174,$E174),$K174,EDATE(AF174,$E174))),""))),"")</f>
        <v/>
      </c>
      <c r="AH174" s="70" t="str">
        <f>IFERROR(IF(AND($H174=1,WORKDAY.INTL($I174,NETWORKDAYS.INTL($I174,EDATE(AG174,$E175)-1,1,[1]holiday!$A$2:$A$101),1,[1]holiday!$A$2:$A$101)=$K174),"",IF(AND(IFERROR(IF(IF($K174&lt;EDATE(AG174,$E174),$K174,EDATE(AG174,$E174))=AG174,"",IF($K174&lt;EDATE(AG174,$E174),$K174,EDATE(AG174,$E174))),"")=$K174,$H174=1),"",IFERROR(IF(IF($K174&lt;EDATE(AG174,$E174),$K174,EDATE(AG174,$E174))=AG174,"",IF($K174&lt;EDATE(AG174,$E174),$K174,EDATE(AG174,$E174))),""))),"")</f>
        <v/>
      </c>
      <c r="AI174" s="70"/>
      <c r="AJ174" s="25" t="e">
        <f t="shared" si="122"/>
        <v>#REF!</v>
      </c>
      <c r="AK174" s="25" t="e">
        <f t="shared" si="123"/>
        <v>#REF!</v>
      </c>
      <c r="AL174" s="25" t="e">
        <f t="shared" si="124"/>
        <v>#REF!</v>
      </c>
      <c r="AM174" s="25" t="e">
        <f t="shared" si="125"/>
        <v>#REF!</v>
      </c>
      <c r="AN174" s="25" t="e">
        <f t="shared" si="126"/>
        <v>#REF!</v>
      </c>
      <c r="AO174" s="25" t="e">
        <f t="shared" si="127"/>
        <v>#REF!</v>
      </c>
      <c r="AP174" s="25" t="e">
        <f t="shared" si="128"/>
        <v>#REF!</v>
      </c>
      <c r="AQ174" s="25" t="e">
        <f t="shared" si="129"/>
        <v>#REF!</v>
      </c>
      <c r="AR174" s="25" t="e">
        <f t="shared" si="130"/>
        <v>#REF!</v>
      </c>
      <c r="AS174" s="25" t="e">
        <f t="shared" si="131"/>
        <v>#REF!</v>
      </c>
      <c r="AT174" s="25" t="e">
        <f t="shared" si="132"/>
        <v>#REF!</v>
      </c>
      <c r="AU174" s="25" t="e">
        <f t="shared" si="133"/>
        <v>#REF!</v>
      </c>
      <c r="AV174" s="25" t="e">
        <f t="shared" si="134"/>
        <v>#REF!</v>
      </c>
      <c r="AW174" s="106" t="e">
        <f t="shared" si="103"/>
        <v>#REF!</v>
      </c>
      <c r="AX174" s="107" t="e">
        <f t="shared" ca="1" si="104"/>
        <v>#REF!</v>
      </c>
      <c r="AY174" s="107" t="e">
        <f t="shared" ca="1" si="105"/>
        <v>#REF!</v>
      </c>
      <c r="AZ174" s="108" t="e">
        <f t="shared" ca="1" si="106"/>
        <v>#REF!</v>
      </c>
      <c r="BA174" s="25">
        <f t="shared" ca="1" si="98"/>
        <v>0</v>
      </c>
      <c r="BB174" s="25" t="e">
        <f t="shared" si="135"/>
        <v>#REF!</v>
      </c>
      <c r="BC174" s="25" t="e">
        <f t="shared" ca="1" si="107"/>
        <v>#REF!</v>
      </c>
      <c r="BD174" s="83" t="e">
        <f>PS!#REF!</f>
        <v>#REF!</v>
      </c>
      <c r="BE174" s="78" t="str">
        <f t="shared" ca="1" si="108"/>
        <v>Lần 0</v>
      </c>
      <c r="BF174" s="109" t="e">
        <f t="shared" ca="1" si="109"/>
        <v>#REF!</v>
      </c>
      <c r="BG174" s="109" t="e">
        <f t="shared" ca="1" si="110"/>
        <v>#REF!</v>
      </c>
      <c r="BH174" s="109" t="e">
        <f t="shared" ca="1" si="111"/>
        <v>#REF!</v>
      </c>
      <c r="BI174" s="109" t="e">
        <f t="shared" ca="1" si="112"/>
        <v>#REF!</v>
      </c>
      <c r="BJ174" s="109" t="e">
        <f t="shared" ca="1" si="113"/>
        <v>#REF!</v>
      </c>
      <c r="BK174" s="109" t="e">
        <f t="shared" ca="1" si="114"/>
        <v>#REF!</v>
      </c>
      <c r="BL174" s="109" t="e">
        <f t="shared" ca="1" si="115"/>
        <v>#REF!</v>
      </c>
      <c r="BM174" s="109" t="e">
        <f t="shared" ca="1" si="116"/>
        <v>#REF!</v>
      </c>
      <c r="BN174" s="109" t="e">
        <f t="shared" ca="1" si="117"/>
        <v>#REF!</v>
      </c>
      <c r="BO174" s="109" t="e">
        <f t="shared" ca="1" si="118"/>
        <v>#REF!</v>
      </c>
      <c r="BP174" s="109" t="e">
        <f t="shared" ca="1" si="119"/>
        <v>#REF!</v>
      </c>
      <c r="BQ174" s="109" t="e">
        <f t="shared" ca="1" si="120"/>
        <v>#REF!</v>
      </c>
      <c r="BR174" s="109" t="e">
        <f t="shared" ca="1" si="121"/>
        <v>#REF!</v>
      </c>
    </row>
    <row r="175" spans="1:70" ht="19.5" customHeight="1" x14ac:dyDescent="0.2">
      <c r="A175" s="82" t="e">
        <f>PS!#REF!</f>
        <v>#REF!</v>
      </c>
      <c r="B175" s="83" t="e">
        <f>PS!#REF!</f>
        <v>#REF!</v>
      </c>
      <c r="C175" s="83" t="e">
        <f>PS!#REF!</f>
        <v>#REF!</v>
      </c>
      <c r="D175" s="83" t="e">
        <f>VLOOKUP(B175,CTV!$A$3:$D$1048576,4,0)</f>
        <v>#REF!</v>
      </c>
      <c r="E175" s="83" t="e">
        <f>VLOOKUP(B175,CTV!$A$3:$G$1048576,7,0)</f>
        <v>#REF!</v>
      </c>
      <c r="F175" s="83" t="e">
        <f>IF(ISNA(VLOOKUP(D175,CTV!$A$3:$H$1048576,8,0)),"",VLOOKUP(D175,CTV!$A$3:$H$1048576,8,0))</f>
        <v>#REF!</v>
      </c>
      <c r="G175" s="83" t="e">
        <f>VLOOKUP(B175,CTV!$A$3:$I$1048576,9,0)</f>
        <v>#REF!</v>
      </c>
      <c r="H175" s="83" t="e">
        <f>VLOOKUP(B175,CTV!$A$3:$J$1048576,10,0)</f>
        <v>#REF!</v>
      </c>
      <c r="I175" s="102" t="e">
        <f>PS!#REF!</f>
        <v>#REF!</v>
      </c>
      <c r="J175" s="83" t="e">
        <f>PS!#REF!</f>
        <v>#REF!</v>
      </c>
      <c r="K175" s="103" t="e">
        <f>PS!#REF!</f>
        <v>#REF!</v>
      </c>
      <c r="L175" s="83" t="e">
        <f t="shared" si="99"/>
        <v>#REF!</v>
      </c>
      <c r="M175" s="120" t="e">
        <f>PS!#REF!</f>
        <v>#REF!</v>
      </c>
      <c r="N175" s="83" t="e">
        <f>PS!#REF!</f>
        <v>#REF!</v>
      </c>
      <c r="O175" s="104" t="e">
        <f>PS!#REF!</f>
        <v>#REF!</v>
      </c>
      <c r="P175" s="104" t="e">
        <f t="shared" si="100"/>
        <v>#REF!</v>
      </c>
      <c r="Q175" s="104">
        <v>0</v>
      </c>
      <c r="R175" s="170" t="e">
        <f t="shared" si="101"/>
        <v>#REF!</v>
      </c>
      <c r="S175" s="130" t="e">
        <f>VLOOKUP(B175,CTV!$A$3:$K$1048576,11,0)</f>
        <v>#REF!</v>
      </c>
      <c r="T175" s="105" t="e">
        <f>IF(VLOOKUP(B175,CTV!$A$3:$E$1048576,5,0)-R175+S175&lt;0,0,VLOOKUP(B175,CTV!$A$3:$E$1048576,5,0)-R175+S175)</f>
        <v>#REF!</v>
      </c>
      <c r="U175" s="105" t="e">
        <f>IF(VLOOKUP(B175,CTV!$A$3:$F$1048576,6,0)-R175+S175&lt;0,0,VLOOKUP(B175,CTV!$A$3:$F$1048576,6,0)-R175+S175)</f>
        <v>#REF!</v>
      </c>
      <c r="V175" s="70" t="e">
        <f t="shared" si="102"/>
        <v>#REF!</v>
      </c>
      <c r="W175" s="70" t="str">
        <f>IFERROR(IF(AND($H175=1,WORKDAY.INTL($I175,NETWORKDAYS.INTL($I175,EDATE(V175,$E176)-1,1,[1]holiday!$A$2:$A$101),1,[1]holiday!$A$2:$A$101)=$K175),"",IF(AND(IFERROR(IF(IF($K175&lt;EDATE(V175,$E175),$K175,EDATE(V175,$E175))=V175,"",IF($K175&lt;EDATE(V175,$E175),$K175,EDATE(V175,$E175))),"")=$K175,$H175=1),"",IFERROR(IF(IF($K175&lt;EDATE(V175,$E175),$K175,EDATE(V175,$E175))=V175,"",IF($K175&lt;EDATE(V175,$E175),$K175,EDATE(V175,$E175))),""))),"")</f>
        <v/>
      </c>
      <c r="X175" s="70" t="str">
        <f>IFERROR(IF(AND($H175=1,WORKDAY.INTL($I175,NETWORKDAYS.INTL($I175,EDATE(W175,$E176)-1,1,[1]holiday!$A$2:$A$101),1,[1]holiday!$A$2:$A$101)=$K175),"",IF(AND(IFERROR(IF(IF($K175&lt;EDATE(W175,$E175),$K175,EDATE(W175,$E175))=W175,"",IF($K175&lt;EDATE(W175,$E175),$K175,EDATE(W175,$E175))),"")=$K175,$H175=1),"",IFERROR(IF(IF($K175&lt;EDATE(W175,$E175),$K175,EDATE(W175,$E175))=W175,"",IF($K175&lt;EDATE(W175,$E175),$K175,EDATE(W175,$E175))),""))),"")</f>
        <v/>
      </c>
      <c r="Y175" s="70" t="str">
        <f>IFERROR(IF(AND($H175=1,WORKDAY.INTL($I175,NETWORKDAYS.INTL($I175,EDATE(X175,$E176)-1,1,[1]holiday!$A$2:$A$101),1,[1]holiday!$A$2:$A$101)=$K175),"",IF(AND(IFERROR(IF(IF($K175&lt;EDATE(X175,$E175),$K175,EDATE(X175,$E175))=X175,"",IF($K175&lt;EDATE(X175,$E175),$K175,EDATE(X175,$E175))),"")=$K175,$H175=1),"",IFERROR(IF(IF($K175&lt;EDATE(X175,$E175),$K175,EDATE(X175,$E175))=X175,"",IF($K175&lt;EDATE(X175,$E175),$K175,EDATE(X175,$E175))),""))),"")</f>
        <v/>
      </c>
      <c r="Z175" s="70" t="str">
        <f>IFERROR(IF(AND($H175=1,WORKDAY.INTL($I175,NETWORKDAYS.INTL($I175,EDATE(Y175,$E176)-1,1,[1]holiday!$A$2:$A$101),1,[1]holiday!$A$2:$A$101)=$K175),"",IF(AND(IFERROR(IF(IF($K175&lt;EDATE(Y175,$E175),$K175,EDATE(Y175,$E175))=Y175,"",IF($K175&lt;EDATE(Y175,$E175),$K175,EDATE(Y175,$E175))),"")=$K175,$H175=1),"",IFERROR(IF(IF($K175&lt;EDATE(Y175,$E175),$K175,EDATE(Y175,$E175))=Y175,"",IF($K175&lt;EDATE(Y175,$E175),$K175,EDATE(Y175,$E175))),""))),"")</f>
        <v/>
      </c>
      <c r="AA175" s="70" t="str">
        <f>IFERROR(IF(AND($H175=1,WORKDAY.INTL($I175,NETWORKDAYS.INTL($I175,EDATE(Z175,$E176)-1,1,[1]holiday!$A$2:$A$101),1,[1]holiday!$A$2:$A$101)=$K175),"",IF(AND(IFERROR(IF(IF($K175&lt;EDATE(Z175,$E175),$K175,EDATE(Z175,$E175))=Z175,"",IF($K175&lt;EDATE(Z175,$E175),$K175,EDATE(Z175,$E175))),"")=$K175,$H175=1),"",IFERROR(IF(IF($K175&lt;EDATE(Z175,$E175),$K175,EDATE(Z175,$E175))=Z175,"",IF($K175&lt;EDATE(Z175,$E175),$K175,EDATE(Z175,$E175))),""))),"")</f>
        <v/>
      </c>
      <c r="AB175" s="70" t="str">
        <f>IFERROR(IF(AND($H175=1,WORKDAY.INTL($I175,NETWORKDAYS.INTL($I175,EDATE(AA175,$E176)-1,1,[1]holiday!$A$2:$A$101),1,[1]holiday!$A$2:$A$101)=$K175),"",IF(AND(IFERROR(IF(IF($K175&lt;EDATE(AA175,$E175),$K175,EDATE(AA175,$E175))=AA175,"",IF($K175&lt;EDATE(AA175,$E175),$K175,EDATE(AA175,$E175))),"")=$K175,$H175=1),"",IFERROR(IF(IF($K175&lt;EDATE(AA175,$E175),$K175,EDATE(AA175,$E175))=AA175,"",IF($K175&lt;EDATE(AA175,$E175),$K175,EDATE(AA175,$E175))),""))),"")</f>
        <v/>
      </c>
      <c r="AC175" s="70" t="str">
        <f>IFERROR(IF(AND($H175=1,WORKDAY.INTL($I175,NETWORKDAYS.INTL($I175,EDATE(AB175,$E176)-1,1,[1]holiday!$A$2:$A$101),1,[1]holiday!$A$2:$A$101)=$K175),"",IF(AND(IFERROR(IF(IF($K175&lt;EDATE(AB175,$E175),$K175,EDATE(AB175,$E175))=AB175,"",IF($K175&lt;EDATE(AB175,$E175),$K175,EDATE(AB175,$E175))),"")=$K175,$H175=1),"",IFERROR(IF(IF($K175&lt;EDATE(AB175,$E175),$K175,EDATE(AB175,$E175))=AB175,"",IF($K175&lt;EDATE(AB175,$E175),$K175,EDATE(AB175,$E175))),""))),"")</f>
        <v/>
      </c>
      <c r="AD175" s="70" t="str">
        <f>IFERROR(IF(AND($H175=1,WORKDAY.INTL($I175,NETWORKDAYS.INTL($I175,EDATE(AC175,$E176)-1,1,[1]holiday!$A$2:$A$101),1,[1]holiday!$A$2:$A$101)=$K175),"",IF(AND(IFERROR(IF(IF($K175&lt;EDATE(AC175,$E175),$K175,EDATE(AC175,$E175))=AC175,"",IF($K175&lt;EDATE(AC175,$E175),$K175,EDATE(AC175,$E175))),"")=$K175,$H175=1),"",IFERROR(IF(IF($K175&lt;EDATE(AC175,$E175),$K175,EDATE(AC175,$E175))=AC175,"",IF($K175&lt;EDATE(AC175,$E175),$K175,EDATE(AC175,$E175))),""))),"")</f>
        <v/>
      </c>
      <c r="AE175" s="70" t="str">
        <f>IFERROR(IF(AND($H175=1,WORKDAY.INTL($I175,NETWORKDAYS.INTL($I175,EDATE(AD175,$E176)-1,1,[1]holiday!$A$2:$A$101),1,[1]holiday!$A$2:$A$101)=$K175),"",IF(AND(IFERROR(IF(IF($K175&lt;EDATE(AD175,$E175),$K175,EDATE(AD175,$E175))=AD175,"",IF($K175&lt;EDATE(AD175,$E175),$K175,EDATE(AD175,$E175))),"")=$K175,$H175=1),"",IFERROR(IF(IF($K175&lt;EDATE(AD175,$E175),$K175,EDATE(AD175,$E175))=AD175,"",IF($K175&lt;EDATE(AD175,$E175),$K175,EDATE(AD175,$E175))),""))),"")</f>
        <v/>
      </c>
      <c r="AF175" s="70" t="str">
        <f>IFERROR(IF(AND($H175=1,WORKDAY.INTL($I175,NETWORKDAYS.INTL($I175,EDATE(AE175,$E176)-1,1,[1]holiday!$A$2:$A$101),1,[1]holiday!$A$2:$A$101)=$K175),"",IF(AND(IFERROR(IF(IF($K175&lt;EDATE(AE175,$E175),$K175,EDATE(AE175,$E175))=AE175,"",IF($K175&lt;EDATE(AE175,$E175),$K175,EDATE(AE175,$E175))),"")=$K175,$H175=1),"",IFERROR(IF(IF($K175&lt;EDATE(AE175,$E175),$K175,EDATE(AE175,$E175))=AE175,"",IF($K175&lt;EDATE(AE175,$E175),$K175,EDATE(AE175,$E175))),""))),"")</f>
        <v/>
      </c>
      <c r="AG175" s="70" t="str">
        <f>IFERROR(IF(AND($H175=1,WORKDAY.INTL($I175,NETWORKDAYS.INTL($I175,EDATE(AF175,$E176)-1,1,[1]holiday!$A$2:$A$101),1,[1]holiday!$A$2:$A$101)=$K175),"",IF(AND(IFERROR(IF(IF($K175&lt;EDATE(AF175,$E175),$K175,EDATE(AF175,$E175))=AF175,"",IF($K175&lt;EDATE(AF175,$E175),$K175,EDATE(AF175,$E175))),"")=$K175,$H175=1),"",IFERROR(IF(IF($K175&lt;EDATE(AF175,$E175),$K175,EDATE(AF175,$E175))=AF175,"",IF($K175&lt;EDATE(AF175,$E175),$K175,EDATE(AF175,$E175))),""))),"")</f>
        <v/>
      </c>
      <c r="AH175" s="70" t="str">
        <f>IFERROR(IF(AND($H175=1,WORKDAY.INTL($I175,NETWORKDAYS.INTL($I175,EDATE(AG175,$E176)-1,1,[1]holiday!$A$2:$A$101),1,[1]holiday!$A$2:$A$101)=$K175),"",IF(AND(IFERROR(IF(IF($K175&lt;EDATE(AG175,$E175),$K175,EDATE(AG175,$E175))=AG175,"",IF($K175&lt;EDATE(AG175,$E175),$K175,EDATE(AG175,$E175))),"")=$K175,$H175=1),"",IFERROR(IF(IF($K175&lt;EDATE(AG175,$E175),$K175,EDATE(AG175,$E175))=AG175,"",IF($K175&lt;EDATE(AG175,$E175),$K175,EDATE(AG175,$E175))),""))),"")</f>
        <v/>
      </c>
      <c r="AI175" s="70"/>
      <c r="AJ175" s="25" t="e">
        <f t="shared" si="122"/>
        <v>#REF!</v>
      </c>
      <c r="AK175" s="25" t="e">
        <f t="shared" si="123"/>
        <v>#REF!</v>
      </c>
      <c r="AL175" s="25" t="e">
        <f t="shared" si="124"/>
        <v>#REF!</v>
      </c>
      <c r="AM175" s="25" t="e">
        <f t="shared" si="125"/>
        <v>#REF!</v>
      </c>
      <c r="AN175" s="25" t="e">
        <f t="shared" si="126"/>
        <v>#REF!</v>
      </c>
      <c r="AO175" s="25" t="e">
        <f t="shared" si="127"/>
        <v>#REF!</v>
      </c>
      <c r="AP175" s="25" t="e">
        <f t="shared" si="128"/>
        <v>#REF!</v>
      </c>
      <c r="AQ175" s="25" t="e">
        <f t="shared" si="129"/>
        <v>#REF!</v>
      </c>
      <c r="AR175" s="25" t="e">
        <f t="shared" si="130"/>
        <v>#REF!</v>
      </c>
      <c r="AS175" s="25" t="e">
        <f t="shared" si="131"/>
        <v>#REF!</v>
      </c>
      <c r="AT175" s="25" t="e">
        <f t="shared" si="132"/>
        <v>#REF!</v>
      </c>
      <c r="AU175" s="25" t="e">
        <f t="shared" si="133"/>
        <v>#REF!</v>
      </c>
      <c r="AV175" s="25" t="e">
        <f t="shared" si="134"/>
        <v>#REF!</v>
      </c>
      <c r="AW175" s="106" t="e">
        <f t="shared" si="103"/>
        <v>#REF!</v>
      </c>
      <c r="AX175" s="107" t="e">
        <f t="shared" ca="1" si="104"/>
        <v>#REF!</v>
      </c>
      <c r="AY175" s="107" t="e">
        <f t="shared" ca="1" si="105"/>
        <v>#REF!</v>
      </c>
      <c r="AZ175" s="108" t="e">
        <f t="shared" ca="1" si="106"/>
        <v>#REF!</v>
      </c>
      <c r="BA175" s="25">
        <f t="shared" ca="1" si="98"/>
        <v>0</v>
      </c>
      <c r="BB175" s="25" t="e">
        <f t="shared" si="135"/>
        <v>#REF!</v>
      </c>
      <c r="BC175" s="25" t="e">
        <f t="shared" ca="1" si="107"/>
        <v>#REF!</v>
      </c>
      <c r="BD175" s="83" t="e">
        <f>PS!#REF!</f>
        <v>#REF!</v>
      </c>
      <c r="BE175" s="78" t="str">
        <f t="shared" ca="1" si="108"/>
        <v>Lần 0</v>
      </c>
      <c r="BF175" s="109" t="e">
        <f t="shared" ca="1" si="109"/>
        <v>#REF!</v>
      </c>
      <c r="BG175" s="109" t="e">
        <f t="shared" ca="1" si="110"/>
        <v>#REF!</v>
      </c>
      <c r="BH175" s="109" t="e">
        <f t="shared" ca="1" si="111"/>
        <v>#REF!</v>
      </c>
      <c r="BI175" s="109" t="e">
        <f t="shared" ca="1" si="112"/>
        <v>#REF!</v>
      </c>
      <c r="BJ175" s="109" t="e">
        <f t="shared" ca="1" si="113"/>
        <v>#REF!</v>
      </c>
      <c r="BK175" s="109" t="e">
        <f t="shared" ca="1" si="114"/>
        <v>#REF!</v>
      </c>
      <c r="BL175" s="109" t="e">
        <f t="shared" ca="1" si="115"/>
        <v>#REF!</v>
      </c>
      <c r="BM175" s="109" t="e">
        <f t="shared" ca="1" si="116"/>
        <v>#REF!</v>
      </c>
      <c r="BN175" s="109" t="e">
        <f t="shared" ca="1" si="117"/>
        <v>#REF!</v>
      </c>
      <c r="BO175" s="109" t="e">
        <f t="shared" ca="1" si="118"/>
        <v>#REF!</v>
      </c>
      <c r="BP175" s="109" t="e">
        <f t="shared" ca="1" si="119"/>
        <v>#REF!</v>
      </c>
      <c r="BQ175" s="109" t="e">
        <f t="shared" ca="1" si="120"/>
        <v>#REF!</v>
      </c>
      <c r="BR175" s="109" t="e">
        <f t="shared" ca="1" si="121"/>
        <v>#REF!</v>
      </c>
    </row>
    <row r="176" spans="1:70" ht="12.75" x14ac:dyDescent="0.2">
      <c r="A176" s="82" t="e">
        <f>PS!#REF!</f>
        <v>#REF!</v>
      </c>
      <c r="B176" s="83" t="e">
        <f>PS!#REF!</f>
        <v>#REF!</v>
      </c>
      <c r="C176" s="83" t="e">
        <f>PS!#REF!</f>
        <v>#REF!</v>
      </c>
      <c r="D176" s="83" t="e">
        <f>VLOOKUP(B176,CTV!$A$3:$D$1048576,4,0)</f>
        <v>#REF!</v>
      </c>
      <c r="E176" s="83" t="e">
        <f>VLOOKUP(B176,CTV!$A$3:$G$1048576,7,0)</f>
        <v>#REF!</v>
      </c>
      <c r="F176" s="83" t="e">
        <f>IF(ISNA(VLOOKUP(D176,CTV!$A$3:$H$1048576,8,0)),"",VLOOKUP(D176,CTV!$A$3:$H$1048576,8,0))</f>
        <v>#REF!</v>
      </c>
      <c r="G176" s="83" t="e">
        <f>VLOOKUP(B176,CTV!$A$3:$I$1048576,9,0)</f>
        <v>#REF!</v>
      </c>
      <c r="H176" s="83" t="e">
        <f>VLOOKUP(B176,CTV!$A$3:$J$1048576,10,0)</f>
        <v>#REF!</v>
      </c>
      <c r="I176" s="102" t="e">
        <f>PS!#REF!</f>
        <v>#REF!</v>
      </c>
      <c r="J176" s="83" t="e">
        <f>PS!#REF!</f>
        <v>#REF!</v>
      </c>
      <c r="K176" s="103" t="e">
        <f>PS!#REF!</f>
        <v>#REF!</v>
      </c>
      <c r="L176" s="83" t="e">
        <f t="shared" si="99"/>
        <v>#REF!</v>
      </c>
      <c r="M176" s="120" t="e">
        <f>PS!#REF!</f>
        <v>#REF!</v>
      </c>
      <c r="N176" s="83" t="e">
        <f>PS!#REF!</f>
        <v>#REF!</v>
      </c>
      <c r="O176" s="104" t="e">
        <f>PS!#REF!</f>
        <v>#REF!</v>
      </c>
      <c r="P176" s="104" t="e">
        <f t="shared" si="100"/>
        <v>#REF!</v>
      </c>
      <c r="Q176" s="104">
        <v>0</v>
      </c>
      <c r="R176" s="170" t="e">
        <f t="shared" si="101"/>
        <v>#REF!</v>
      </c>
      <c r="S176" s="130" t="e">
        <f>VLOOKUP(B176,CTV!$A$3:$K$1048576,11,0)</f>
        <v>#REF!</v>
      </c>
      <c r="T176" s="105" t="e">
        <f>IF(VLOOKUP(B176,CTV!$A$3:$E$1048576,5,0)-R176+S176&lt;0,0,VLOOKUP(B176,CTV!$A$3:$E$1048576,5,0)-R176+S176)</f>
        <v>#REF!</v>
      </c>
      <c r="U176" s="105" t="e">
        <f>IF(VLOOKUP(B176,CTV!$A$3:$F$1048576,6,0)-R176+S176&lt;0,0,VLOOKUP(B176,CTV!$A$3:$F$1048576,6,0)-R176+S176)</f>
        <v>#REF!</v>
      </c>
      <c r="V176" s="70" t="e">
        <f t="shared" si="102"/>
        <v>#REF!</v>
      </c>
      <c r="W176" s="70" t="str">
        <f>IFERROR(IF(AND($H176=1,WORKDAY.INTL($I176,NETWORKDAYS.INTL($I176,EDATE(V176,$E177)-1,1,[1]holiday!$A$2:$A$101),1,[1]holiday!$A$2:$A$101)=$K176),"",IF(AND(IFERROR(IF(IF($K176&lt;EDATE(V176,$E176),$K176,EDATE(V176,$E176))=V176,"",IF($K176&lt;EDATE(V176,$E176),$K176,EDATE(V176,$E176))),"")=$K176,$H176=1),"",IFERROR(IF(IF($K176&lt;EDATE(V176,$E176),$K176,EDATE(V176,$E176))=V176,"",IF($K176&lt;EDATE(V176,$E176),$K176,EDATE(V176,$E176))),""))),"")</f>
        <v/>
      </c>
      <c r="X176" s="70" t="str">
        <f>IFERROR(IF(AND($H176=1,WORKDAY.INTL($I176,NETWORKDAYS.INTL($I176,EDATE(W176,$E177)-1,1,[1]holiday!$A$2:$A$101),1,[1]holiday!$A$2:$A$101)=$K176),"",IF(AND(IFERROR(IF(IF($K176&lt;EDATE(W176,$E176),$K176,EDATE(W176,$E176))=W176,"",IF($K176&lt;EDATE(W176,$E176),$K176,EDATE(W176,$E176))),"")=$K176,$H176=1),"",IFERROR(IF(IF($K176&lt;EDATE(W176,$E176),$K176,EDATE(W176,$E176))=W176,"",IF($K176&lt;EDATE(W176,$E176),$K176,EDATE(W176,$E176))),""))),"")</f>
        <v/>
      </c>
      <c r="Y176" s="70" t="str">
        <f>IFERROR(IF(AND($H176=1,WORKDAY.INTL($I176,NETWORKDAYS.INTL($I176,EDATE(X176,$E177)-1,1,[1]holiday!$A$2:$A$101),1,[1]holiday!$A$2:$A$101)=$K176),"",IF(AND(IFERROR(IF(IF($K176&lt;EDATE(X176,$E176),$K176,EDATE(X176,$E176))=X176,"",IF($K176&lt;EDATE(X176,$E176),$K176,EDATE(X176,$E176))),"")=$K176,$H176=1),"",IFERROR(IF(IF($K176&lt;EDATE(X176,$E176),$K176,EDATE(X176,$E176))=X176,"",IF($K176&lt;EDATE(X176,$E176),$K176,EDATE(X176,$E176))),""))),"")</f>
        <v/>
      </c>
      <c r="Z176" s="70" t="str">
        <f>IFERROR(IF(AND($H176=1,WORKDAY.INTL($I176,NETWORKDAYS.INTL($I176,EDATE(Y176,$E177)-1,1,[1]holiday!$A$2:$A$101),1,[1]holiday!$A$2:$A$101)=$K176),"",IF(AND(IFERROR(IF(IF($K176&lt;EDATE(Y176,$E176),$K176,EDATE(Y176,$E176))=Y176,"",IF($K176&lt;EDATE(Y176,$E176),$K176,EDATE(Y176,$E176))),"")=$K176,$H176=1),"",IFERROR(IF(IF($K176&lt;EDATE(Y176,$E176),$K176,EDATE(Y176,$E176))=Y176,"",IF($K176&lt;EDATE(Y176,$E176),$K176,EDATE(Y176,$E176))),""))),"")</f>
        <v/>
      </c>
      <c r="AA176" s="70" t="str">
        <f>IFERROR(IF(AND($H176=1,WORKDAY.INTL($I176,NETWORKDAYS.INTL($I176,EDATE(Z176,$E177)-1,1,[1]holiday!$A$2:$A$101),1,[1]holiday!$A$2:$A$101)=$K176),"",IF(AND(IFERROR(IF(IF($K176&lt;EDATE(Z176,$E176),$K176,EDATE(Z176,$E176))=Z176,"",IF($K176&lt;EDATE(Z176,$E176),$K176,EDATE(Z176,$E176))),"")=$K176,$H176=1),"",IFERROR(IF(IF($K176&lt;EDATE(Z176,$E176),$K176,EDATE(Z176,$E176))=Z176,"",IF($K176&lt;EDATE(Z176,$E176),$K176,EDATE(Z176,$E176))),""))),"")</f>
        <v/>
      </c>
      <c r="AB176" s="70" t="str">
        <f>IFERROR(IF(AND($H176=1,WORKDAY.INTL($I176,NETWORKDAYS.INTL($I176,EDATE(AA176,$E177)-1,1,[1]holiday!$A$2:$A$101),1,[1]holiday!$A$2:$A$101)=$K176),"",IF(AND(IFERROR(IF(IF($K176&lt;EDATE(AA176,$E176),$K176,EDATE(AA176,$E176))=AA176,"",IF($K176&lt;EDATE(AA176,$E176),$K176,EDATE(AA176,$E176))),"")=$K176,$H176=1),"",IFERROR(IF(IF($K176&lt;EDATE(AA176,$E176),$K176,EDATE(AA176,$E176))=AA176,"",IF($K176&lt;EDATE(AA176,$E176),$K176,EDATE(AA176,$E176))),""))),"")</f>
        <v/>
      </c>
      <c r="AC176" s="70" t="str">
        <f>IFERROR(IF(AND($H176=1,WORKDAY.INTL($I176,NETWORKDAYS.INTL($I176,EDATE(AB176,$E177)-1,1,[1]holiday!$A$2:$A$101),1,[1]holiday!$A$2:$A$101)=$K176),"",IF(AND(IFERROR(IF(IF($K176&lt;EDATE(AB176,$E176),$K176,EDATE(AB176,$E176))=AB176,"",IF($K176&lt;EDATE(AB176,$E176),$K176,EDATE(AB176,$E176))),"")=$K176,$H176=1),"",IFERROR(IF(IF($K176&lt;EDATE(AB176,$E176),$K176,EDATE(AB176,$E176))=AB176,"",IF($K176&lt;EDATE(AB176,$E176),$K176,EDATE(AB176,$E176))),""))),"")</f>
        <v/>
      </c>
      <c r="AD176" s="70" t="str">
        <f>IFERROR(IF(AND($H176=1,WORKDAY.INTL($I176,NETWORKDAYS.INTL($I176,EDATE(AC176,$E177)-1,1,[1]holiday!$A$2:$A$101),1,[1]holiday!$A$2:$A$101)=$K176),"",IF(AND(IFERROR(IF(IF($K176&lt;EDATE(AC176,$E176),$K176,EDATE(AC176,$E176))=AC176,"",IF($K176&lt;EDATE(AC176,$E176),$K176,EDATE(AC176,$E176))),"")=$K176,$H176=1),"",IFERROR(IF(IF($K176&lt;EDATE(AC176,$E176),$K176,EDATE(AC176,$E176))=AC176,"",IF($K176&lt;EDATE(AC176,$E176),$K176,EDATE(AC176,$E176))),""))),"")</f>
        <v/>
      </c>
      <c r="AE176" s="70" t="str">
        <f>IFERROR(IF(AND($H176=1,WORKDAY.INTL($I176,NETWORKDAYS.INTL($I176,EDATE(AD176,$E177)-1,1,[1]holiday!$A$2:$A$101),1,[1]holiday!$A$2:$A$101)=$K176),"",IF(AND(IFERROR(IF(IF($K176&lt;EDATE(AD176,$E176),$K176,EDATE(AD176,$E176))=AD176,"",IF($K176&lt;EDATE(AD176,$E176),$K176,EDATE(AD176,$E176))),"")=$K176,$H176=1),"",IFERROR(IF(IF($K176&lt;EDATE(AD176,$E176),$K176,EDATE(AD176,$E176))=AD176,"",IF($K176&lt;EDATE(AD176,$E176),$K176,EDATE(AD176,$E176))),""))),"")</f>
        <v/>
      </c>
      <c r="AF176" s="70" t="str">
        <f>IFERROR(IF(AND($H176=1,WORKDAY.INTL($I176,NETWORKDAYS.INTL($I176,EDATE(AE176,$E177)-1,1,[1]holiday!$A$2:$A$101),1,[1]holiday!$A$2:$A$101)=$K176),"",IF(AND(IFERROR(IF(IF($K176&lt;EDATE(AE176,$E176),$K176,EDATE(AE176,$E176))=AE176,"",IF($K176&lt;EDATE(AE176,$E176),$K176,EDATE(AE176,$E176))),"")=$K176,$H176=1),"",IFERROR(IF(IF($K176&lt;EDATE(AE176,$E176),$K176,EDATE(AE176,$E176))=AE176,"",IF($K176&lt;EDATE(AE176,$E176),$K176,EDATE(AE176,$E176))),""))),"")</f>
        <v/>
      </c>
      <c r="AG176" s="70" t="str">
        <f>IFERROR(IF(AND($H176=1,WORKDAY.INTL($I176,NETWORKDAYS.INTL($I176,EDATE(AF176,$E177)-1,1,[1]holiday!$A$2:$A$101),1,[1]holiday!$A$2:$A$101)=$K176),"",IF(AND(IFERROR(IF(IF($K176&lt;EDATE(AF176,$E176),$K176,EDATE(AF176,$E176))=AF176,"",IF($K176&lt;EDATE(AF176,$E176),$K176,EDATE(AF176,$E176))),"")=$K176,$H176=1),"",IFERROR(IF(IF($K176&lt;EDATE(AF176,$E176),$K176,EDATE(AF176,$E176))=AF176,"",IF($K176&lt;EDATE(AF176,$E176),$K176,EDATE(AF176,$E176))),""))),"")</f>
        <v/>
      </c>
      <c r="AH176" s="70" t="str">
        <f>IFERROR(IF(AND($H176=1,WORKDAY.INTL($I176,NETWORKDAYS.INTL($I176,EDATE(AG176,$E177)-1,1,[1]holiday!$A$2:$A$101),1,[1]holiday!$A$2:$A$101)=$K176),"",IF(AND(IFERROR(IF(IF($K176&lt;EDATE(AG176,$E176),$K176,EDATE(AG176,$E176))=AG176,"",IF($K176&lt;EDATE(AG176,$E176),$K176,EDATE(AG176,$E176))),"")=$K176,$H176=1),"",IFERROR(IF(IF($K176&lt;EDATE(AG176,$E176),$K176,EDATE(AG176,$E176))=AG176,"",IF($K176&lt;EDATE(AG176,$E176),$K176,EDATE(AG176,$E176))),""))),"")</f>
        <v/>
      </c>
      <c r="AI176" s="70"/>
      <c r="AJ176" s="25" t="e">
        <f t="shared" si="122"/>
        <v>#REF!</v>
      </c>
      <c r="AK176" s="25" t="e">
        <f t="shared" si="123"/>
        <v>#REF!</v>
      </c>
      <c r="AL176" s="25" t="e">
        <f t="shared" si="124"/>
        <v>#REF!</v>
      </c>
      <c r="AM176" s="25" t="e">
        <f t="shared" si="125"/>
        <v>#REF!</v>
      </c>
      <c r="AN176" s="25" t="e">
        <f t="shared" si="126"/>
        <v>#REF!</v>
      </c>
      <c r="AO176" s="25" t="e">
        <f t="shared" si="127"/>
        <v>#REF!</v>
      </c>
      <c r="AP176" s="25" t="e">
        <f t="shared" si="128"/>
        <v>#REF!</v>
      </c>
      <c r="AQ176" s="25" t="e">
        <f t="shared" si="129"/>
        <v>#REF!</v>
      </c>
      <c r="AR176" s="25" t="e">
        <f t="shared" si="130"/>
        <v>#REF!</v>
      </c>
      <c r="AS176" s="25" t="e">
        <f t="shared" si="131"/>
        <v>#REF!</v>
      </c>
      <c r="AT176" s="25" t="e">
        <f t="shared" si="132"/>
        <v>#REF!</v>
      </c>
      <c r="AU176" s="25" t="e">
        <f t="shared" si="133"/>
        <v>#REF!</v>
      </c>
      <c r="AV176" s="25" t="e">
        <f t="shared" si="134"/>
        <v>#REF!</v>
      </c>
      <c r="AW176" s="106" t="e">
        <f t="shared" si="103"/>
        <v>#REF!</v>
      </c>
      <c r="AX176" s="107" t="e">
        <f t="shared" ca="1" si="104"/>
        <v>#REF!</v>
      </c>
      <c r="AY176" s="107" t="e">
        <f t="shared" ca="1" si="105"/>
        <v>#REF!</v>
      </c>
      <c r="AZ176" s="108" t="e">
        <f t="shared" ca="1" si="106"/>
        <v>#REF!</v>
      </c>
      <c r="BA176" s="25">
        <f t="shared" ca="1" si="98"/>
        <v>0</v>
      </c>
      <c r="BB176" s="25" t="e">
        <f t="shared" si="135"/>
        <v>#REF!</v>
      </c>
      <c r="BC176" s="25" t="e">
        <f t="shared" ca="1" si="107"/>
        <v>#REF!</v>
      </c>
      <c r="BD176" s="83" t="e">
        <f>PS!#REF!</f>
        <v>#REF!</v>
      </c>
      <c r="BE176" s="78" t="str">
        <f t="shared" ca="1" si="108"/>
        <v>Lần 0</v>
      </c>
      <c r="BF176" s="109" t="e">
        <f t="shared" ca="1" si="109"/>
        <v>#REF!</v>
      </c>
      <c r="BG176" s="109" t="e">
        <f t="shared" ca="1" si="110"/>
        <v>#REF!</v>
      </c>
      <c r="BH176" s="109" t="e">
        <f t="shared" ca="1" si="111"/>
        <v>#REF!</v>
      </c>
      <c r="BI176" s="109" t="e">
        <f t="shared" ca="1" si="112"/>
        <v>#REF!</v>
      </c>
      <c r="BJ176" s="109" t="e">
        <f t="shared" ca="1" si="113"/>
        <v>#REF!</v>
      </c>
      <c r="BK176" s="109" t="e">
        <f t="shared" ca="1" si="114"/>
        <v>#REF!</v>
      </c>
      <c r="BL176" s="109" t="e">
        <f t="shared" ca="1" si="115"/>
        <v>#REF!</v>
      </c>
      <c r="BM176" s="109" t="e">
        <f t="shared" ca="1" si="116"/>
        <v>#REF!</v>
      </c>
      <c r="BN176" s="109" t="e">
        <f t="shared" ca="1" si="117"/>
        <v>#REF!</v>
      </c>
      <c r="BO176" s="109" t="e">
        <f t="shared" ca="1" si="118"/>
        <v>#REF!</v>
      </c>
      <c r="BP176" s="109" t="e">
        <f t="shared" ca="1" si="119"/>
        <v>#REF!</v>
      </c>
      <c r="BQ176" s="109" t="e">
        <f t="shared" ca="1" si="120"/>
        <v>#REF!</v>
      </c>
      <c r="BR176" s="109" t="e">
        <f t="shared" ca="1" si="121"/>
        <v>#REF!</v>
      </c>
    </row>
    <row r="177" spans="1:70" ht="19.5" customHeight="1" x14ac:dyDescent="0.2">
      <c r="A177" s="82" t="e">
        <f>PS!#REF!</f>
        <v>#REF!</v>
      </c>
      <c r="B177" s="83" t="e">
        <f>PS!#REF!</f>
        <v>#REF!</v>
      </c>
      <c r="C177" s="83" t="e">
        <f>PS!#REF!</f>
        <v>#REF!</v>
      </c>
      <c r="D177" s="83" t="e">
        <f>VLOOKUP(B177,CTV!$A$3:$D$1048576,4,0)</f>
        <v>#REF!</v>
      </c>
      <c r="E177" s="83" t="e">
        <f>VLOOKUP(B177,CTV!$A$3:$G$1048576,7,0)</f>
        <v>#REF!</v>
      </c>
      <c r="F177" s="83" t="e">
        <f>IF(ISNA(VLOOKUP(D177,CTV!$A$3:$H$1048576,8,0)),"",VLOOKUP(D177,CTV!$A$3:$H$1048576,8,0))</f>
        <v>#REF!</v>
      </c>
      <c r="G177" s="83" t="e">
        <f>VLOOKUP(B177,CTV!$A$3:$I$1048576,9,0)</f>
        <v>#REF!</v>
      </c>
      <c r="H177" s="83" t="e">
        <f>VLOOKUP(B177,CTV!$A$3:$J$1048576,10,0)</f>
        <v>#REF!</v>
      </c>
      <c r="I177" s="102" t="e">
        <f>PS!#REF!</f>
        <v>#REF!</v>
      </c>
      <c r="J177" s="83" t="e">
        <f>PS!#REF!</f>
        <v>#REF!</v>
      </c>
      <c r="K177" s="103" t="e">
        <f>PS!#REF!</f>
        <v>#REF!</v>
      </c>
      <c r="L177" s="83" t="e">
        <f t="shared" si="99"/>
        <v>#REF!</v>
      </c>
      <c r="M177" s="120" t="e">
        <f>PS!#REF!</f>
        <v>#REF!</v>
      </c>
      <c r="N177" s="83" t="e">
        <f>PS!#REF!</f>
        <v>#REF!</v>
      </c>
      <c r="O177" s="104" t="e">
        <f>PS!#REF!</f>
        <v>#REF!</v>
      </c>
      <c r="P177" s="104" t="e">
        <f t="shared" si="100"/>
        <v>#REF!</v>
      </c>
      <c r="Q177" s="104">
        <v>0</v>
      </c>
      <c r="R177" s="170" t="e">
        <f t="shared" si="101"/>
        <v>#REF!</v>
      </c>
      <c r="S177" s="130" t="e">
        <f>VLOOKUP(B177,CTV!$A$3:$K$1048576,11,0)</f>
        <v>#REF!</v>
      </c>
      <c r="T177" s="105" t="e">
        <f>IF(VLOOKUP(B177,CTV!$A$3:$E$1048576,5,0)-R177+S177&lt;0,0,VLOOKUP(B177,CTV!$A$3:$E$1048576,5,0)-R177+S177)</f>
        <v>#REF!</v>
      </c>
      <c r="U177" s="105" t="e">
        <f>IF(VLOOKUP(B177,CTV!$A$3:$F$1048576,6,0)-R177+S177&lt;0,0,VLOOKUP(B177,CTV!$A$3:$F$1048576,6,0)-R177+S177)</f>
        <v>#REF!</v>
      </c>
      <c r="V177" s="70" t="e">
        <f t="shared" si="102"/>
        <v>#REF!</v>
      </c>
      <c r="W177" s="70" t="str">
        <f>IFERROR(IF(AND($H177=1,WORKDAY.INTL($I177,NETWORKDAYS.INTL($I177,EDATE(V177,$E178)-1,1,[1]holiday!$A$2:$A$101),1,[1]holiday!$A$2:$A$101)=$K177),"",IF(AND(IFERROR(IF(IF($K177&lt;EDATE(V177,$E177),$K177,EDATE(V177,$E177))=V177,"",IF($K177&lt;EDATE(V177,$E177),$K177,EDATE(V177,$E177))),"")=$K177,$H177=1),"",IFERROR(IF(IF($K177&lt;EDATE(V177,$E177),$K177,EDATE(V177,$E177))=V177,"",IF($K177&lt;EDATE(V177,$E177),$K177,EDATE(V177,$E177))),""))),"")</f>
        <v/>
      </c>
      <c r="X177" s="70" t="str">
        <f>IFERROR(IF(AND($H177=1,WORKDAY.INTL($I177,NETWORKDAYS.INTL($I177,EDATE(W177,$E178)-1,1,[1]holiday!$A$2:$A$101),1,[1]holiday!$A$2:$A$101)=$K177),"",IF(AND(IFERROR(IF(IF($K177&lt;EDATE(W177,$E177),$K177,EDATE(W177,$E177))=W177,"",IF($K177&lt;EDATE(W177,$E177),$K177,EDATE(W177,$E177))),"")=$K177,$H177=1),"",IFERROR(IF(IF($K177&lt;EDATE(W177,$E177),$K177,EDATE(W177,$E177))=W177,"",IF($K177&lt;EDATE(W177,$E177),$K177,EDATE(W177,$E177))),""))),"")</f>
        <v/>
      </c>
      <c r="Y177" s="70" t="str">
        <f>IFERROR(IF(AND($H177=1,WORKDAY.INTL($I177,NETWORKDAYS.INTL($I177,EDATE(X177,$E178)-1,1,[1]holiday!$A$2:$A$101),1,[1]holiday!$A$2:$A$101)=$K177),"",IF(AND(IFERROR(IF(IF($K177&lt;EDATE(X177,$E177),$K177,EDATE(X177,$E177))=X177,"",IF($K177&lt;EDATE(X177,$E177),$K177,EDATE(X177,$E177))),"")=$K177,$H177=1),"",IFERROR(IF(IF($K177&lt;EDATE(X177,$E177),$K177,EDATE(X177,$E177))=X177,"",IF($K177&lt;EDATE(X177,$E177),$K177,EDATE(X177,$E177))),""))),"")</f>
        <v/>
      </c>
      <c r="Z177" s="70" t="str">
        <f>IFERROR(IF(AND($H177=1,WORKDAY.INTL($I177,NETWORKDAYS.INTL($I177,EDATE(Y177,$E178)-1,1,[1]holiday!$A$2:$A$101),1,[1]holiday!$A$2:$A$101)=$K177),"",IF(AND(IFERROR(IF(IF($K177&lt;EDATE(Y177,$E177),$K177,EDATE(Y177,$E177))=Y177,"",IF($K177&lt;EDATE(Y177,$E177),$K177,EDATE(Y177,$E177))),"")=$K177,$H177=1),"",IFERROR(IF(IF($K177&lt;EDATE(Y177,$E177),$K177,EDATE(Y177,$E177))=Y177,"",IF($K177&lt;EDATE(Y177,$E177),$K177,EDATE(Y177,$E177))),""))),"")</f>
        <v/>
      </c>
      <c r="AA177" s="70" t="str">
        <f>IFERROR(IF(AND($H177=1,WORKDAY.INTL($I177,NETWORKDAYS.INTL($I177,EDATE(Z177,$E178)-1,1,[1]holiday!$A$2:$A$101),1,[1]holiday!$A$2:$A$101)=$K177),"",IF(AND(IFERROR(IF(IF($K177&lt;EDATE(Z177,$E177),$K177,EDATE(Z177,$E177))=Z177,"",IF($K177&lt;EDATE(Z177,$E177),$K177,EDATE(Z177,$E177))),"")=$K177,$H177=1),"",IFERROR(IF(IF($K177&lt;EDATE(Z177,$E177),$K177,EDATE(Z177,$E177))=Z177,"",IF($K177&lt;EDATE(Z177,$E177),$K177,EDATE(Z177,$E177))),""))),"")</f>
        <v/>
      </c>
      <c r="AB177" s="70" t="str">
        <f>IFERROR(IF(AND($H177=1,WORKDAY.INTL($I177,NETWORKDAYS.INTL($I177,EDATE(AA177,$E178)-1,1,[1]holiday!$A$2:$A$101),1,[1]holiday!$A$2:$A$101)=$K177),"",IF(AND(IFERROR(IF(IF($K177&lt;EDATE(AA177,$E177),$K177,EDATE(AA177,$E177))=AA177,"",IF($K177&lt;EDATE(AA177,$E177),$K177,EDATE(AA177,$E177))),"")=$K177,$H177=1),"",IFERROR(IF(IF($K177&lt;EDATE(AA177,$E177),$K177,EDATE(AA177,$E177))=AA177,"",IF($K177&lt;EDATE(AA177,$E177),$K177,EDATE(AA177,$E177))),""))),"")</f>
        <v/>
      </c>
      <c r="AC177" s="70" t="str">
        <f>IFERROR(IF(AND($H177=1,WORKDAY.INTL($I177,NETWORKDAYS.INTL($I177,EDATE(AB177,$E178)-1,1,[1]holiday!$A$2:$A$101),1,[1]holiday!$A$2:$A$101)=$K177),"",IF(AND(IFERROR(IF(IF($K177&lt;EDATE(AB177,$E177),$K177,EDATE(AB177,$E177))=AB177,"",IF($K177&lt;EDATE(AB177,$E177),$K177,EDATE(AB177,$E177))),"")=$K177,$H177=1),"",IFERROR(IF(IF($K177&lt;EDATE(AB177,$E177),$K177,EDATE(AB177,$E177))=AB177,"",IF($K177&lt;EDATE(AB177,$E177),$K177,EDATE(AB177,$E177))),""))),"")</f>
        <v/>
      </c>
      <c r="AD177" s="70" t="str">
        <f>IFERROR(IF(AND($H177=1,WORKDAY.INTL($I177,NETWORKDAYS.INTL($I177,EDATE(AC177,$E178)-1,1,[1]holiday!$A$2:$A$101),1,[1]holiday!$A$2:$A$101)=$K177),"",IF(AND(IFERROR(IF(IF($K177&lt;EDATE(AC177,$E177),$K177,EDATE(AC177,$E177))=AC177,"",IF($K177&lt;EDATE(AC177,$E177),$K177,EDATE(AC177,$E177))),"")=$K177,$H177=1),"",IFERROR(IF(IF($K177&lt;EDATE(AC177,$E177),$K177,EDATE(AC177,$E177))=AC177,"",IF($K177&lt;EDATE(AC177,$E177),$K177,EDATE(AC177,$E177))),""))),"")</f>
        <v/>
      </c>
      <c r="AE177" s="70" t="str">
        <f>IFERROR(IF(AND($H177=1,WORKDAY.INTL($I177,NETWORKDAYS.INTL($I177,EDATE(AD177,$E178)-1,1,[1]holiday!$A$2:$A$101),1,[1]holiday!$A$2:$A$101)=$K177),"",IF(AND(IFERROR(IF(IF($K177&lt;EDATE(AD177,$E177),$K177,EDATE(AD177,$E177))=AD177,"",IF($K177&lt;EDATE(AD177,$E177),$K177,EDATE(AD177,$E177))),"")=$K177,$H177=1),"",IFERROR(IF(IF($K177&lt;EDATE(AD177,$E177),$K177,EDATE(AD177,$E177))=AD177,"",IF($K177&lt;EDATE(AD177,$E177),$K177,EDATE(AD177,$E177))),""))),"")</f>
        <v/>
      </c>
      <c r="AF177" s="70" t="str">
        <f>IFERROR(IF(AND($H177=1,WORKDAY.INTL($I177,NETWORKDAYS.INTL($I177,EDATE(AE177,$E178)-1,1,[1]holiday!$A$2:$A$101),1,[1]holiday!$A$2:$A$101)=$K177),"",IF(AND(IFERROR(IF(IF($K177&lt;EDATE(AE177,$E177),$K177,EDATE(AE177,$E177))=AE177,"",IF($K177&lt;EDATE(AE177,$E177),$K177,EDATE(AE177,$E177))),"")=$K177,$H177=1),"",IFERROR(IF(IF($K177&lt;EDATE(AE177,$E177),$K177,EDATE(AE177,$E177))=AE177,"",IF($K177&lt;EDATE(AE177,$E177),$K177,EDATE(AE177,$E177))),""))),"")</f>
        <v/>
      </c>
      <c r="AG177" s="70" t="str">
        <f>IFERROR(IF(AND($H177=1,WORKDAY.INTL($I177,NETWORKDAYS.INTL($I177,EDATE(AF177,$E178)-1,1,[1]holiday!$A$2:$A$101),1,[1]holiday!$A$2:$A$101)=$K177),"",IF(AND(IFERROR(IF(IF($K177&lt;EDATE(AF177,$E177),$K177,EDATE(AF177,$E177))=AF177,"",IF($K177&lt;EDATE(AF177,$E177),$K177,EDATE(AF177,$E177))),"")=$K177,$H177=1),"",IFERROR(IF(IF($K177&lt;EDATE(AF177,$E177),$K177,EDATE(AF177,$E177))=AF177,"",IF($K177&lt;EDATE(AF177,$E177),$K177,EDATE(AF177,$E177))),""))),"")</f>
        <v/>
      </c>
      <c r="AH177" s="70" t="str">
        <f>IFERROR(IF(AND($H177=1,WORKDAY.INTL($I177,NETWORKDAYS.INTL($I177,EDATE(AG177,$E178)-1,1,[1]holiday!$A$2:$A$101),1,[1]holiday!$A$2:$A$101)=$K177),"",IF(AND(IFERROR(IF(IF($K177&lt;EDATE(AG177,$E177),$K177,EDATE(AG177,$E177))=AG177,"",IF($K177&lt;EDATE(AG177,$E177),$K177,EDATE(AG177,$E177))),"")=$K177,$H177=1),"",IFERROR(IF(IF($K177&lt;EDATE(AG177,$E177),$K177,EDATE(AG177,$E177))=AG177,"",IF($K177&lt;EDATE(AG177,$E177),$K177,EDATE(AG177,$E177))),""))),"")</f>
        <v/>
      </c>
      <c r="AI177" s="70"/>
      <c r="AJ177" s="25" t="e">
        <f t="shared" si="122"/>
        <v>#REF!</v>
      </c>
      <c r="AK177" s="25" t="e">
        <f t="shared" si="123"/>
        <v>#REF!</v>
      </c>
      <c r="AL177" s="25" t="e">
        <f t="shared" si="124"/>
        <v>#REF!</v>
      </c>
      <c r="AM177" s="25" t="e">
        <f t="shared" si="125"/>
        <v>#REF!</v>
      </c>
      <c r="AN177" s="25" t="e">
        <f t="shared" si="126"/>
        <v>#REF!</v>
      </c>
      <c r="AO177" s="25" t="e">
        <f t="shared" si="127"/>
        <v>#REF!</v>
      </c>
      <c r="AP177" s="25" t="e">
        <f t="shared" si="128"/>
        <v>#REF!</v>
      </c>
      <c r="AQ177" s="25" t="e">
        <f t="shared" si="129"/>
        <v>#REF!</v>
      </c>
      <c r="AR177" s="25" t="e">
        <f t="shared" si="130"/>
        <v>#REF!</v>
      </c>
      <c r="AS177" s="25" t="e">
        <f t="shared" si="131"/>
        <v>#REF!</v>
      </c>
      <c r="AT177" s="25" t="e">
        <f t="shared" si="132"/>
        <v>#REF!</v>
      </c>
      <c r="AU177" s="25" t="e">
        <f t="shared" si="133"/>
        <v>#REF!</v>
      </c>
      <c r="AV177" s="25" t="e">
        <f t="shared" si="134"/>
        <v>#REF!</v>
      </c>
      <c r="AW177" s="106" t="e">
        <f t="shared" si="103"/>
        <v>#REF!</v>
      </c>
      <c r="AX177" s="107" t="e">
        <f t="shared" ca="1" si="104"/>
        <v>#REF!</v>
      </c>
      <c r="AY177" s="107" t="e">
        <f t="shared" ca="1" si="105"/>
        <v>#REF!</v>
      </c>
      <c r="AZ177" s="108" t="e">
        <f t="shared" ca="1" si="106"/>
        <v>#REF!</v>
      </c>
      <c r="BA177" s="25">
        <f t="shared" ca="1" si="98"/>
        <v>0</v>
      </c>
      <c r="BB177" s="25" t="e">
        <f t="shared" si="135"/>
        <v>#REF!</v>
      </c>
      <c r="BC177" s="25" t="e">
        <f t="shared" ca="1" si="107"/>
        <v>#REF!</v>
      </c>
      <c r="BD177" s="83" t="e">
        <f>PS!#REF!</f>
        <v>#REF!</v>
      </c>
      <c r="BE177" s="78" t="str">
        <f t="shared" ca="1" si="108"/>
        <v>Lần 0</v>
      </c>
      <c r="BF177" s="109" t="e">
        <f t="shared" ca="1" si="109"/>
        <v>#REF!</v>
      </c>
      <c r="BG177" s="109" t="e">
        <f t="shared" ca="1" si="110"/>
        <v>#REF!</v>
      </c>
      <c r="BH177" s="109" t="e">
        <f t="shared" ca="1" si="111"/>
        <v>#REF!</v>
      </c>
      <c r="BI177" s="109" t="e">
        <f t="shared" ca="1" si="112"/>
        <v>#REF!</v>
      </c>
      <c r="BJ177" s="109" t="e">
        <f t="shared" ca="1" si="113"/>
        <v>#REF!</v>
      </c>
      <c r="BK177" s="109" t="e">
        <f t="shared" ca="1" si="114"/>
        <v>#REF!</v>
      </c>
      <c r="BL177" s="109" t="e">
        <f t="shared" ca="1" si="115"/>
        <v>#REF!</v>
      </c>
      <c r="BM177" s="109" t="e">
        <f t="shared" ca="1" si="116"/>
        <v>#REF!</v>
      </c>
      <c r="BN177" s="109" t="e">
        <f t="shared" ca="1" si="117"/>
        <v>#REF!</v>
      </c>
      <c r="BO177" s="109" t="e">
        <f t="shared" ca="1" si="118"/>
        <v>#REF!</v>
      </c>
      <c r="BP177" s="109" t="e">
        <f t="shared" ca="1" si="119"/>
        <v>#REF!</v>
      </c>
      <c r="BQ177" s="109" t="e">
        <f t="shared" ca="1" si="120"/>
        <v>#REF!</v>
      </c>
      <c r="BR177" s="109" t="e">
        <f t="shared" ca="1" si="121"/>
        <v>#REF!</v>
      </c>
    </row>
    <row r="178" spans="1:70" ht="19.5" customHeight="1" x14ac:dyDescent="0.2">
      <c r="A178" s="82" t="e">
        <f>PS!#REF!</f>
        <v>#REF!</v>
      </c>
      <c r="B178" s="83" t="e">
        <f>PS!#REF!</f>
        <v>#REF!</v>
      </c>
      <c r="C178" s="83" t="e">
        <f>PS!#REF!</f>
        <v>#REF!</v>
      </c>
      <c r="D178" s="83" t="e">
        <f>VLOOKUP(B178,CTV!$A$3:$D$1048576,4,0)</f>
        <v>#REF!</v>
      </c>
      <c r="E178" s="83" t="e">
        <f>VLOOKUP(B178,CTV!$A$3:$G$1048576,7,0)</f>
        <v>#REF!</v>
      </c>
      <c r="F178" s="83" t="e">
        <f>IF(ISNA(VLOOKUP(D178,CTV!$A$3:$H$1048576,8,0)),"",VLOOKUP(D178,CTV!$A$3:$H$1048576,8,0))</f>
        <v>#REF!</v>
      </c>
      <c r="G178" s="83" t="e">
        <f>VLOOKUP(B178,CTV!$A$3:$I$1048576,9,0)</f>
        <v>#REF!</v>
      </c>
      <c r="H178" s="83" t="e">
        <f>VLOOKUP(B178,CTV!$A$3:$J$1048576,10,0)</f>
        <v>#REF!</v>
      </c>
      <c r="I178" s="102" t="e">
        <f>PS!#REF!</f>
        <v>#REF!</v>
      </c>
      <c r="J178" s="83" t="e">
        <f>PS!#REF!</f>
        <v>#REF!</v>
      </c>
      <c r="K178" s="103" t="e">
        <f>PS!#REF!</f>
        <v>#REF!</v>
      </c>
      <c r="L178" s="83" t="e">
        <f t="shared" si="99"/>
        <v>#REF!</v>
      </c>
      <c r="M178" s="120" t="e">
        <f>PS!#REF!</f>
        <v>#REF!</v>
      </c>
      <c r="N178" s="83" t="e">
        <f>PS!#REF!</f>
        <v>#REF!</v>
      </c>
      <c r="O178" s="104" t="e">
        <f>PS!#REF!</f>
        <v>#REF!</v>
      </c>
      <c r="P178" s="104" t="e">
        <f t="shared" si="100"/>
        <v>#REF!</v>
      </c>
      <c r="Q178" s="104">
        <v>0</v>
      </c>
      <c r="R178" s="170" t="e">
        <f t="shared" si="101"/>
        <v>#REF!</v>
      </c>
      <c r="S178" s="130" t="e">
        <f>VLOOKUP(B178,CTV!$A$3:$K$1048576,11,0)</f>
        <v>#REF!</v>
      </c>
      <c r="T178" s="105" t="e">
        <f>IF(VLOOKUP(B178,CTV!$A$3:$E$1048576,5,0)-R178+S178&lt;0,0,VLOOKUP(B178,CTV!$A$3:$E$1048576,5,0)-R178+S178)</f>
        <v>#REF!</v>
      </c>
      <c r="U178" s="105" t="e">
        <f>IF(VLOOKUP(B178,CTV!$A$3:$F$1048576,6,0)-R178+S178&lt;0,0,VLOOKUP(B178,CTV!$A$3:$F$1048576,6,0)-R178+S178)</f>
        <v>#REF!</v>
      </c>
      <c r="V178" s="70" t="e">
        <f t="shared" si="102"/>
        <v>#REF!</v>
      </c>
      <c r="W178" s="70" t="str">
        <f>IFERROR(IF(AND($H178=1,WORKDAY.INTL($I178,NETWORKDAYS.INTL($I178,EDATE(V178,$E179)-1,1,[1]holiday!$A$2:$A$101),1,[1]holiday!$A$2:$A$101)=$K178),"",IF(AND(IFERROR(IF(IF($K178&lt;EDATE(V178,$E178),$K178,EDATE(V178,$E178))=V178,"",IF($K178&lt;EDATE(V178,$E178),$K178,EDATE(V178,$E178))),"")=$K178,$H178=1),"",IFERROR(IF(IF($K178&lt;EDATE(V178,$E178),$K178,EDATE(V178,$E178))=V178,"",IF($K178&lt;EDATE(V178,$E178),$K178,EDATE(V178,$E178))),""))),"")</f>
        <v/>
      </c>
      <c r="X178" s="70" t="str">
        <f>IFERROR(IF(AND($H178=1,WORKDAY.INTL($I178,NETWORKDAYS.INTL($I178,EDATE(W178,$E179)-1,1,[1]holiday!$A$2:$A$101),1,[1]holiday!$A$2:$A$101)=$K178),"",IF(AND(IFERROR(IF(IF($K178&lt;EDATE(W178,$E178),$K178,EDATE(W178,$E178))=W178,"",IF($K178&lt;EDATE(W178,$E178),$K178,EDATE(W178,$E178))),"")=$K178,$H178=1),"",IFERROR(IF(IF($K178&lt;EDATE(W178,$E178),$K178,EDATE(W178,$E178))=W178,"",IF($K178&lt;EDATE(W178,$E178),$K178,EDATE(W178,$E178))),""))),"")</f>
        <v/>
      </c>
      <c r="Y178" s="70" t="str">
        <f>IFERROR(IF(AND($H178=1,WORKDAY.INTL($I178,NETWORKDAYS.INTL($I178,EDATE(X178,$E179)-1,1,[1]holiday!$A$2:$A$101),1,[1]holiday!$A$2:$A$101)=$K178),"",IF(AND(IFERROR(IF(IF($K178&lt;EDATE(X178,$E178),$K178,EDATE(X178,$E178))=X178,"",IF($K178&lt;EDATE(X178,$E178),$K178,EDATE(X178,$E178))),"")=$K178,$H178=1),"",IFERROR(IF(IF($K178&lt;EDATE(X178,$E178),$K178,EDATE(X178,$E178))=X178,"",IF($K178&lt;EDATE(X178,$E178),$K178,EDATE(X178,$E178))),""))),"")</f>
        <v/>
      </c>
      <c r="Z178" s="70" t="str">
        <f>IFERROR(IF(AND($H178=1,WORKDAY.INTL($I178,NETWORKDAYS.INTL($I178,EDATE(Y178,$E179)-1,1,[1]holiday!$A$2:$A$101),1,[1]holiday!$A$2:$A$101)=$K178),"",IF(AND(IFERROR(IF(IF($K178&lt;EDATE(Y178,$E178),$K178,EDATE(Y178,$E178))=Y178,"",IF($K178&lt;EDATE(Y178,$E178),$K178,EDATE(Y178,$E178))),"")=$K178,$H178=1),"",IFERROR(IF(IF($K178&lt;EDATE(Y178,$E178),$K178,EDATE(Y178,$E178))=Y178,"",IF($K178&lt;EDATE(Y178,$E178),$K178,EDATE(Y178,$E178))),""))),"")</f>
        <v/>
      </c>
      <c r="AA178" s="70" t="str">
        <f>IFERROR(IF(AND($H178=1,WORKDAY.INTL($I178,NETWORKDAYS.INTL($I178,EDATE(Z178,$E179)-1,1,[1]holiday!$A$2:$A$101),1,[1]holiday!$A$2:$A$101)=$K178),"",IF(AND(IFERROR(IF(IF($K178&lt;EDATE(Z178,$E178),$K178,EDATE(Z178,$E178))=Z178,"",IF($K178&lt;EDATE(Z178,$E178),$K178,EDATE(Z178,$E178))),"")=$K178,$H178=1),"",IFERROR(IF(IF($K178&lt;EDATE(Z178,$E178),$K178,EDATE(Z178,$E178))=Z178,"",IF($K178&lt;EDATE(Z178,$E178),$K178,EDATE(Z178,$E178))),""))),"")</f>
        <v/>
      </c>
      <c r="AB178" s="70" t="str">
        <f>IFERROR(IF(AND($H178=1,WORKDAY.INTL($I178,NETWORKDAYS.INTL($I178,EDATE(AA178,$E179)-1,1,[1]holiday!$A$2:$A$101),1,[1]holiday!$A$2:$A$101)=$K178),"",IF(AND(IFERROR(IF(IF($K178&lt;EDATE(AA178,$E178),$K178,EDATE(AA178,$E178))=AA178,"",IF($K178&lt;EDATE(AA178,$E178),$K178,EDATE(AA178,$E178))),"")=$K178,$H178=1),"",IFERROR(IF(IF($K178&lt;EDATE(AA178,$E178),$K178,EDATE(AA178,$E178))=AA178,"",IF($K178&lt;EDATE(AA178,$E178),$K178,EDATE(AA178,$E178))),""))),"")</f>
        <v/>
      </c>
      <c r="AC178" s="70" t="str">
        <f>IFERROR(IF(AND($H178=1,WORKDAY.INTL($I178,NETWORKDAYS.INTL($I178,EDATE(AB178,$E179)-1,1,[1]holiday!$A$2:$A$101),1,[1]holiday!$A$2:$A$101)=$K178),"",IF(AND(IFERROR(IF(IF($K178&lt;EDATE(AB178,$E178),$K178,EDATE(AB178,$E178))=AB178,"",IF($K178&lt;EDATE(AB178,$E178),$K178,EDATE(AB178,$E178))),"")=$K178,$H178=1),"",IFERROR(IF(IF($K178&lt;EDATE(AB178,$E178),$K178,EDATE(AB178,$E178))=AB178,"",IF($K178&lt;EDATE(AB178,$E178),$K178,EDATE(AB178,$E178))),""))),"")</f>
        <v/>
      </c>
      <c r="AD178" s="70" t="str">
        <f>IFERROR(IF(AND($H178=1,WORKDAY.INTL($I178,NETWORKDAYS.INTL($I178,EDATE(AC178,$E179)-1,1,[1]holiday!$A$2:$A$101),1,[1]holiday!$A$2:$A$101)=$K178),"",IF(AND(IFERROR(IF(IF($K178&lt;EDATE(AC178,$E178),$K178,EDATE(AC178,$E178))=AC178,"",IF($K178&lt;EDATE(AC178,$E178),$K178,EDATE(AC178,$E178))),"")=$K178,$H178=1),"",IFERROR(IF(IF($K178&lt;EDATE(AC178,$E178),$K178,EDATE(AC178,$E178))=AC178,"",IF($K178&lt;EDATE(AC178,$E178),$K178,EDATE(AC178,$E178))),""))),"")</f>
        <v/>
      </c>
      <c r="AE178" s="70" t="str">
        <f>IFERROR(IF(AND($H178=1,WORKDAY.INTL($I178,NETWORKDAYS.INTL($I178,EDATE(AD178,$E179)-1,1,[1]holiday!$A$2:$A$101),1,[1]holiday!$A$2:$A$101)=$K178),"",IF(AND(IFERROR(IF(IF($K178&lt;EDATE(AD178,$E178),$K178,EDATE(AD178,$E178))=AD178,"",IF($K178&lt;EDATE(AD178,$E178),$K178,EDATE(AD178,$E178))),"")=$K178,$H178=1),"",IFERROR(IF(IF($K178&lt;EDATE(AD178,$E178),$K178,EDATE(AD178,$E178))=AD178,"",IF($K178&lt;EDATE(AD178,$E178),$K178,EDATE(AD178,$E178))),""))),"")</f>
        <v/>
      </c>
      <c r="AF178" s="70" t="str">
        <f>IFERROR(IF(AND($H178=1,WORKDAY.INTL($I178,NETWORKDAYS.INTL($I178,EDATE(AE178,$E179)-1,1,[1]holiday!$A$2:$A$101),1,[1]holiday!$A$2:$A$101)=$K178),"",IF(AND(IFERROR(IF(IF($K178&lt;EDATE(AE178,$E178),$K178,EDATE(AE178,$E178))=AE178,"",IF($K178&lt;EDATE(AE178,$E178),$K178,EDATE(AE178,$E178))),"")=$K178,$H178=1),"",IFERROR(IF(IF($K178&lt;EDATE(AE178,$E178),$K178,EDATE(AE178,$E178))=AE178,"",IF($K178&lt;EDATE(AE178,$E178),$K178,EDATE(AE178,$E178))),""))),"")</f>
        <v/>
      </c>
      <c r="AG178" s="70" t="str">
        <f>IFERROR(IF(AND($H178=1,WORKDAY.INTL($I178,NETWORKDAYS.INTL($I178,EDATE(AF178,$E179)-1,1,[1]holiday!$A$2:$A$101),1,[1]holiday!$A$2:$A$101)=$K178),"",IF(AND(IFERROR(IF(IF($K178&lt;EDATE(AF178,$E178),$K178,EDATE(AF178,$E178))=AF178,"",IF($K178&lt;EDATE(AF178,$E178),$K178,EDATE(AF178,$E178))),"")=$K178,$H178=1),"",IFERROR(IF(IF($K178&lt;EDATE(AF178,$E178),$K178,EDATE(AF178,$E178))=AF178,"",IF($K178&lt;EDATE(AF178,$E178),$K178,EDATE(AF178,$E178))),""))),"")</f>
        <v/>
      </c>
      <c r="AH178" s="70" t="str">
        <f>IFERROR(IF(AND($H178=1,WORKDAY.INTL($I178,NETWORKDAYS.INTL($I178,EDATE(AG178,$E179)-1,1,[1]holiday!$A$2:$A$101),1,[1]holiday!$A$2:$A$101)=$K178),"",IF(AND(IFERROR(IF(IF($K178&lt;EDATE(AG178,$E178),$K178,EDATE(AG178,$E178))=AG178,"",IF($K178&lt;EDATE(AG178,$E178),$K178,EDATE(AG178,$E178))),"")=$K178,$H178=1),"",IFERROR(IF(IF($K178&lt;EDATE(AG178,$E178),$K178,EDATE(AG178,$E178))=AG178,"",IF($K178&lt;EDATE(AG178,$E178),$K178,EDATE(AG178,$E178))),""))),"")</f>
        <v/>
      </c>
      <c r="AI178" s="70"/>
      <c r="AJ178" s="25" t="e">
        <f t="shared" si="122"/>
        <v>#REF!</v>
      </c>
      <c r="AK178" s="25" t="e">
        <f t="shared" si="123"/>
        <v>#REF!</v>
      </c>
      <c r="AL178" s="25" t="e">
        <f t="shared" si="124"/>
        <v>#REF!</v>
      </c>
      <c r="AM178" s="25" t="e">
        <f t="shared" si="125"/>
        <v>#REF!</v>
      </c>
      <c r="AN178" s="25" t="e">
        <f t="shared" si="126"/>
        <v>#REF!</v>
      </c>
      <c r="AO178" s="25" t="e">
        <f t="shared" si="127"/>
        <v>#REF!</v>
      </c>
      <c r="AP178" s="25" t="e">
        <f t="shared" si="128"/>
        <v>#REF!</v>
      </c>
      <c r="AQ178" s="25" t="e">
        <f t="shared" si="129"/>
        <v>#REF!</v>
      </c>
      <c r="AR178" s="25" t="e">
        <f t="shared" si="130"/>
        <v>#REF!</v>
      </c>
      <c r="AS178" s="25" t="e">
        <f t="shared" si="131"/>
        <v>#REF!</v>
      </c>
      <c r="AT178" s="25" t="e">
        <f t="shared" si="132"/>
        <v>#REF!</v>
      </c>
      <c r="AU178" s="25" t="e">
        <f t="shared" si="133"/>
        <v>#REF!</v>
      </c>
      <c r="AV178" s="25" t="e">
        <f t="shared" si="134"/>
        <v>#REF!</v>
      </c>
      <c r="AW178" s="106" t="e">
        <f t="shared" si="103"/>
        <v>#REF!</v>
      </c>
      <c r="AX178" s="107" t="e">
        <f t="shared" ca="1" si="104"/>
        <v>#REF!</v>
      </c>
      <c r="AY178" s="107" t="e">
        <f t="shared" ca="1" si="105"/>
        <v>#REF!</v>
      </c>
      <c r="AZ178" s="108" t="e">
        <f t="shared" ca="1" si="106"/>
        <v>#REF!</v>
      </c>
      <c r="BA178" s="25">
        <f t="shared" ca="1" si="98"/>
        <v>0</v>
      </c>
      <c r="BB178" s="25" t="e">
        <f t="shared" si="135"/>
        <v>#REF!</v>
      </c>
      <c r="BC178" s="25" t="e">
        <f t="shared" ca="1" si="107"/>
        <v>#REF!</v>
      </c>
      <c r="BD178" s="83" t="e">
        <f>PS!#REF!</f>
        <v>#REF!</v>
      </c>
      <c r="BE178" s="78" t="str">
        <f t="shared" ca="1" si="108"/>
        <v>Lần 0</v>
      </c>
      <c r="BF178" s="109" t="e">
        <f t="shared" ca="1" si="109"/>
        <v>#REF!</v>
      </c>
      <c r="BG178" s="109" t="e">
        <f t="shared" ca="1" si="110"/>
        <v>#REF!</v>
      </c>
      <c r="BH178" s="109" t="e">
        <f t="shared" ca="1" si="111"/>
        <v>#REF!</v>
      </c>
      <c r="BI178" s="109" t="e">
        <f t="shared" ca="1" si="112"/>
        <v>#REF!</v>
      </c>
      <c r="BJ178" s="109" t="e">
        <f t="shared" ca="1" si="113"/>
        <v>#REF!</v>
      </c>
      <c r="BK178" s="109" t="e">
        <f t="shared" ca="1" si="114"/>
        <v>#REF!</v>
      </c>
      <c r="BL178" s="109" t="e">
        <f t="shared" ca="1" si="115"/>
        <v>#REF!</v>
      </c>
      <c r="BM178" s="109" t="e">
        <f t="shared" ca="1" si="116"/>
        <v>#REF!</v>
      </c>
      <c r="BN178" s="109" t="e">
        <f t="shared" ca="1" si="117"/>
        <v>#REF!</v>
      </c>
      <c r="BO178" s="109" t="e">
        <f t="shared" ca="1" si="118"/>
        <v>#REF!</v>
      </c>
      <c r="BP178" s="109" t="e">
        <f t="shared" ca="1" si="119"/>
        <v>#REF!</v>
      </c>
      <c r="BQ178" s="109" t="e">
        <f t="shared" ca="1" si="120"/>
        <v>#REF!</v>
      </c>
      <c r="BR178" s="109" t="e">
        <f t="shared" ca="1" si="121"/>
        <v>#REF!</v>
      </c>
    </row>
    <row r="179" spans="1:70" ht="19.5" customHeight="1" x14ac:dyDescent="0.2">
      <c r="A179" s="82" t="e">
        <f>PS!#REF!</f>
        <v>#REF!</v>
      </c>
      <c r="B179" s="83" t="e">
        <f>PS!#REF!</f>
        <v>#REF!</v>
      </c>
      <c r="C179" s="83" t="e">
        <f>PS!#REF!</f>
        <v>#REF!</v>
      </c>
      <c r="D179" s="83" t="e">
        <f>VLOOKUP(B179,CTV!$A$3:$D$1048576,4,0)</f>
        <v>#REF!</v>
      </c>
      <c r="E179" s="83" t="e">
        <f>VLOOKUP(B179,CTV!$A$3:$G$1048576,7,0)</f>
        <v>#REF!</v>
      </c>
      <c r="F179" s="83" t="e">
        <f>IF(ISNA(VLOOKUP(D179,CTV!$A$3:$H$1048576,8,0)),"",VLOOKUP(D179,CTV!$A$3:$H$1048576,8,0))</f>
        <v>#REF!</v>
      </c>
      <c r="G179" s="83" t="e">
        <f>VLOOKUP(B179,CTV!$A$3:$I$1048576,9,0)</f>
        <v>#REF!</v>
      </c>
      <c r="H179" s="83" t="e">
        <f>VLOOKUP(B179,CTV!$A$3:$J$1048576,10,0)</f>
        <v>#REF!</v>
      </c>
      <c r="I179" s="102" t="e">
        <f>PS!#REF!</f>
        <v>#REF!</v>
      </c>
      <c r="J179" s="83" t="e">
        <f>PS!#REF!</f>
        <v>#REF!</v>
      </c>
      <c r="K179" s="103" t="e">
        <f>PS!#REF!</f>
        <v>#REF!</v>
      </c>
      <c r="L179" s="83" t="e">
        <f t="shared" si="99"/>
        <v>#REF!</v>
      </c>
      <c r="M179" s="120" t="e">
        <f>PS!#REF!</f>
        <v>#REF!</v>
      </c>
      <c r="N179" s="83" t="e">
        <f>PS!#REF!</f>
        <v>#REF!</v>
      </c>
      <c r="O179" s="104" t="e">
        <f>PS!#REF!</f>
        <v>#REF!</v>
      </c>
      <c r="P179" s="104" t="e">
        <f t="shared" si="100"/>
        <v>#REF!</v>
      </c>
      <c r="Q179" s="104">
        <v>0</v>
      </c>
      <c r="R179" s="170" t="e">
        <f t="shared" si="101"/>
        <v>#REF!</v>
      </c>
      <c r="S179" s="130" t="e">
        <f>VLOOKUP(B179,CTV!$A$3:$K$1048576,11,0)</f>
        <v>#REF!</v>
      </c>
      <c r="T179" s="105" t="e">
        <f>IF(VLOOKUP(B179,CTV!$A$3:$E$1048576,5,0)-R179+S179&lt;0,0,VLOOKUP(B179,CTV!$A$3:$E$1048576,5,0)-R179+S179)</f>
        <v>#REF!</v>
      </c>
      <c r="U179" s="105" t="e">
        <f>IF(VLOOKUP(B179,CTV!$A$3:$F$1048576,6,0)-R179+S179&lt;0,0,VLOOKUP(B179,CTV!$A$3:$F$1048576,6,0)-R179+S179)</f>
        <v>#REF!</v>
      </c>
      <c r="V179" s="70" t="e">
        <f t="shared" si="102"/>
        <v>#REF!</v>
      </c>
      <c r="W179" s="70" t="str">
        <f>IFERROR(IF(AND($H179=1,WORKDAY.INTL($I179,NETWORKDAYS.INTL($I179,EDATE(V179,$E180)-1,1,[1]holiday!$A$2:$A$101),1,[1]holiday!$A$2:$A$101)=$K179),"",IF(AND(IFERROR(IF(IF($K179&lt;EDATE(V179,$E179),$K179,EDATE(V179,$E179))=V179,"",IF($K179&lt;EDATE(V179,$E179),$K179,EDATE(V179,$E179))),"")=$K179,$H179=1),"",IFERROR(IF(IF($K179&lt;EDATE(V179,$E179),$K179,EDATE(V179,$E179))=V179,"",IF($K179&lt;EDATE(V179,$E179),$K179,EDATE(V179,$E179))),""))),"")</f>
        <v/>
      </c>
      <c r="X179" s="70" t="str">
        <f>IFERROR(IF(AND($H179=1,WORKDAY.INTL($I179,NETWORKDAYS.INTL($I179,EDATE(W179,$E180)-1,1,[1]holiday!$A$2:$A$101),1,[1]holiday!$A$2:$A$101)=$K179),"",IF(AND(IFERROR(IF(IF($K179&lt;EDATE(W179,$E179),$K179,EDATE(W179,$E179))=W179,"",IF($K179&lt;EDATE(W179,$E179),$K179,EDATE(W179,$E179))),"")=$K179,$H179=1),"",IFERROR(IF(IF($K179&lt;EDATE(W179,$E179),$K179,EDATE(W179,$E179))=W179,"",IF($K179&lt;EDATE(W179,$E179),$K179,EDATE(W179,$E179))),""))),"")</f>
        <v/>
      </c>
      <c r="Y179" s="70" t="str">
        <f>IFERROR(IF(AND($H179=1,WORKDAY.INTL($I179,NETWORKDAYS.INTL($I179,EDATE(X179,$E180)-1,1,[1]holiday!$A$2:$A$101),1,[1]holiday!$A$2:$A$101)=$K179),"",IF(AND(IFERROR(IF(IF($K179&lt;EDATE(X179,$E179),$K179,EDATE(X179,$E179))=X179,"",IF($K179&lt;EDATE(X179,$E179),$K179,EDATE(X179,$E179))),"")=$K179,$H179=1),"",IFERROR(IF(IF($K179&lt;EDATE(X179,$E179),$K179,EDATE(X179,$E179))=X179,"",IF($K179&lt;EDATE(X179,$E179),$K179,EDATE(X179,$E179))),""))),"")</f>
        <v/>
      </c>
      <c r="Z179" s="70" t="str">
        <f>IFERROR(IF(AND($H179=1,WORKDAY.INTL($I179,NETWORKDAYS.INTL($I179,EDATE(Y179,$E180)-1,1,[1]holiday!$A$2:$A$101),1,[1]holiday!$A$2:$A$101)=$K179),"",IF(AND(IFERROR(IF(IF($K179&lt;EDATE(Y179,$E179),$K179,EDATE(Y179,$E179))=Y179,"",IF($K179&lt;EDATE(Y179,$E179),$K179,EDATE(Y179,$E179))),"")=$K179,$H179=1),"",IFERROR(IF(IF($K179&lt;EDATE(Y179,$E179),$K179,EDATE(Y179,$E179))=Y179,"",IF($K179&lt;EDATE(Y179,$E179),$K179,EDATE(Y179,$E179))),""))),"")</f>
        <v/>
      </c>
      <c r="AA179" s="70" t="str">
        <f>IFERROR(IF(AND($H179=1,WORKDAY.INTL($I179,NETWORKDAYS.INTL($I179,EDATE(Z179,$E180)-1,1,[1]holiday!$A$2:$A$101),1,[1]holiday!$A$2:$A$101)=$K179),"",IF(AND(IFERROR(IF(IF($K179&lt;EDATE(Z179,$E179),$K179,EDATE(Z179,$E179))=Z179,"",IF($K179&lt;EDATE(Z179,$E179),$K179,EDATE(Z179,$E179))),"")=$K179,$H179=1),"",IFERROR(IF(IF($K179&lt;EDATE(Z179,$E179),$K179,EDATE(Z179,$E179))=Z179,"",IF($K179&lt;EDATE(Z179,$E179),$K179,EDATE(Z179,$E179))),""))),"")</f>
        <v/>
      </c>
      <c r="AB179" s="70" t="str">
        <f>IFERROR(IF(AND($H179=1,WORKDAY.INTL($I179,NETWORKDAYS.INTL($I179,EDATE(AA179,$E180)-1,1,[1]holiday!$A$2:$A$101),1,[1]holiday!$A$2:$A$101)=$K179),"",IF(AND(IFERROR(IF(IF($K179&lt;EDATE(AA179,$E179),$K179,EDATE(AA179,$E179))=AA179,"",IF($K179&lt;EDATE(AA179,$E179),$K179,EDATE(AA179,$E179))),"")=$K179,$H179=1),"",IFERROR(IF(IF($K179&lt;EDATE(AA179,$E179),$K179,EDATE(AA179,$E179))=AA179,"",IF($K179&lt;EDATE(AA179,$E179),$K179,EDATE(AA179,$E179))),""))),"")</f>
        <v/>
      </c>
      <c r="AC179" s="70" t="str">
        <f>IFERROR(IF(AND($H179=1,WORKDAY.INTL($I179,NETWORKDAYS.INTL($I179,EDATE(AB179,$E180)-1,1,[1]holiday!$A$2:$A$101),1,[1]holiday!$A$2:$A$101)=$K179),"",IF(AND(IFERROR(IF(IF($K179&lt;EDATE(AB179,$E179),$K179,EDATE(AB179,$E179))=AB179,"",IF($K179&lt;EDATE(AB179,$E179),$K179,EDATE(AB179,$E179))),"")=$K179,$H179=1),"",IFERROR(IF(IF($K179&lt;EDATE(AB179,$E179),$K179,EDATE(AB179,$E179))=AB179,"",IF($K179&lt;EDATE(AB179,$E179),$K179,EDATE(AB179,$E179))),""))),"")</f>
        <v/>
      </c>
      <c r="AD179" s="70" t="str">
        <f>IFERROR(IF(AND($H179=1,WORKDAY.INTL($I179,NETWORKDAYS.INTL($I179,EDATE(AC179,$E180)-1,1,[1]holiday!$A$2:$A$101),1,[1]holiday!$A$2:$A$101)=$K179),"",IF(AND(IFERROR(IF(IF($K179&lt;EDATE(AC179,$E179),$K179,EDATE(AC179,$E179))=AC179,"",IF($K179&lt;EDATE(AC179,$E179),$K179,EDATE(AC179,$E179))),"")=$K179,$H179=1),"",IFERROR(IF(IF($K179&lt;EDATE(AC179,$E179),$K179,EDATE(AC179,$E179))=AC179,"",IF($K179&lt;EDATE(AC179,$E179),$K179,EDATE(AC179,$E179))),""))),"")</f>
        <v/>
      </c>
      <c r="AE179" s="70" t="str">
        <f>IFERROR(IF(AND($H179=1,WORKDAY.INTL($I179,NETWORKDAYS.INTL($I179,EDATE(AD179,$E180)-1,1,[1]holiday!$A$2:$A$101),1,[1]holiday!$A$2:$A$101)=$K179),"",IF(AND(IFERROR(IF(IF($K179&lt;EDATE(AD179,$E179),$K179,EDATE(AD179,$E179))=AD179,"",IF($K179&lt;EDATE(AD179,$E179),$K179,EDATE(AD179,$E179))),"")=$K179,$H179=1),"",IFERROR(IF(IF($K179&lt;EDATE(AD179,$E179),$K179,EDATE(AD179,$E179))=AD179,"",IF($K179&lt;EDATE(AD179,$E179),$K179,EDATE(AD179,$E179))),""))),"")</f>
        <v/>
      </c>
      <c r="AF179" s="70" t="str">
        <f>IFERROR(IF(AND($H179=1,WORKDAY.INTL($I179,NETWORKDAYS.INTL($I179,EDATE(AE179,$E180)-1,1,[1]holiday!$A$2:$A$101),1,[1]holiday!$A$2:$A$101)=$K179),"",IF(AND(IFERROR(IF(IF($K179&lt;EDATE(AE179,$E179),$K179,EDATE(AE179,$E179))=AE179,"",IF($K179&lt;EDATE(AE179,$E179),$K179,EDATE(AE179,$E179))),"")=$K179,$H179=1),"",IFERROR(IF(IF($K179&lt;EDATE(AE179,$E179),$K179,EDATE(AE179,$E179))=AE179,"",IF($K179&lt;EDATE(AE179,$E179),$K179,EDATE(AE179,$E179))),""))),"")</f>
        <v/>
      </c>
      <c r="AG179" s="70" t="str">
        <f>IFERROR(IF(AND($H179=1,WORKDAY.INTL($I179,NETWORKDAYS.INTL($I179,EDATE(AF179,$E180)-1,1,[1]holiday!$A$2:$A$101),1,[1]holiday!$A$2:$A$101)=$K179),"",IF(AND(IFERROR(IF(IF($K179&lt;EDATE(AF179,$E179),$K179,EDATE(AF179,$E179))=AF179,"",IF($K179&lt;EDATE(AF179,$E179),$K179,EDATE(AF179,$E179))),"")=$K179,$H179=1),"",IFERROR(IF(IF($K179&lt;EDATE(AF179,$E179),$K179,EDATE(AF179,$E179))=AF179,"",IF($K179&lt;EDATE(AF179,$E179),$K179,EDATE(AF179,$E179))),""))),"")</f>
        <v/>
      </c>
      <c r="AH179" s="70" t="str">
        <f>IFERROR(IF(AND($H179=1,WORKDAY.INTL($I179,NETWORKDAYS.INTL($I179,EDATE(AG179,$E180)-1,1,[1]holiday!$A$2:$A$101),1,[1]holiday!$A$2:$A$101)=$K179),"",IF(AND(IFERROR(IF(IF($K179&lt;EDATE(AG179,$E179),$K179,EDATE(AG179,$E179))=AG179,"",IF($K179&lt;EDATE(AG179,$E179),$K179,EDATE(AG179,$E179))),"")=$K179,$H179=1),"",IFERROR(IF(IF($K179&lt;EDATE(AG179,$E179),$K179,EDATE(AG179,$E179))=AG179,"",IF($K179&lt;EDATE(AG179,$E179),$K179,EDATE(AG179,$E179))),""))),"")</f>
        <v/>
      </c>
      <c r="AI179" s="70"/>
      <c r="AJ179" s="25" t="e">
        <f t="shared" si="122"/>
        <v>#REF!</v>
      </c>
      <c r="AK179" s="25" t="e">
        <f t="shared" si="123"/>
        <v>#REF!</v>
      </c>
      <c r="AL179" s="25" t="e">
        <f t="shared" si="124"/>
        <v>#REF!</v>
      </c>
      <c r="AM179" s="25" t="e">
        <f t="shared" si="125"/>
        <v>#REF!</v>
      </c>
      <c r="AN179" s="25" t="e">
        <f t="shared" si="126"/>
        <v>#REF!</v>
      </c>
      <c r="AO179" s="25" t="e">
        <f t="shared" si="127"/>
        <v>#REF!</v>
      </c>
      <c r="AP179" s="25" t="e">
        <f t="shared" si="128"/>
        <v>#REF!</v>
      </c>
      <c r="AQ179" s="25" t="e">
        <f t="shared" si="129"/>
        <v>#REF!</v>
      </c>
      <c r="AR179" s="25" t="e">
        <f t="shared" si="130"/>
        <v>#REF!</v>
      </c>
      <c r="AS179" s="25" t="e">
        <f t="shared" si="131"/>
        <v>#REF!</v>
      </c>
      <c r="AT179" s="25" t="e">
        <f t="shared" si="132"/>
        <v>#REF!</v>
      </c>
      <c r="AU179" s="25" t="e">
        <f t="shared" si="133"/>
        <v>#REF!</v>
      </c>
      <c r="AV179" s="25" t="e">
        <f t="shared" si="134"/>
        <v>#REF!</v>
      </c>
      <c r="AW179" s="106" t="e">
        <f t="shared" si="103"/>
        <v>#REF!</v>
      </c>
      <c r="AX179" s="107" t="e">
        <f t="shared" ca="1" si="104"/>
        <v>#REF!</v>
      </c>
      <c r="AY179" s="107" t="e">
        <f t="shared" ca="1" si="105"/>
        <v>#REF!</v>
      </c>
      <c r="AZ179" s="108" t="e">
        <f t="shared" ca="1" si="106"/>
        <v>#REF!</v>
      </c>
      <c r="BA179" s="25">
        <f t="shared" ca="1" si="98"/>
        <v>0</v>
      </c>
      <c r="BB179" s="25" t="e">
        <f t="shared" si="135"/>
        <v>#REF!</v>
      </c>
      <c r="BC179" s="25" t="e">
        <f t="shared" ca="1" si="107"/>
        <v>#REF!</v>
      </c>
      <c r="BD179" s="83" t="e">
        <f>PS!#REF!</f>
        <v>#REF!</v>
      </c>
      <c r="BE179" s="78" t="str">
        <f t="shared" ca="1" si="108"/>
        <v>Lần 0</v>
      </c>
      <c r="BF179" s="109" t="e">
        <f t="shared" ca="1" si="109"/>
        <v>#REF!</v>
      </c>
      <c r="BG179" s="109" t="e">
        <f t="shared" ca="1" si="110"/>
        <v>#REF!</v>
      </c>
      <c r="BH179" s="109" t="e">
        <f t="shared" ca="1" si="111"/>
        <v>#REF!</v>
      </c>
      <c r="BI179" s="109" t="e">
        <f t="shared" ca="1" si="112"/>
        <v>#REF!</v>
      </c>
      <c r="BJ179" s="109" t="e">
        <f t="shared" ca="1" si="113"/>
        <v>#REF!</v>
      </c>
      <c r="BK179" s="109" t="e">
        <f t="shared" ca="1" si="114"/>
        <v>#REF!</v>
      </c>
      <c r="BL179" s="109" t="e">
        <f t="shared" ca="1" si="115"/>
        <v>#REF!</v>
      </c>
      <c r="BM179" s="109" t="e">
        <f t="shared" ca="1" si="116"/>
        <v>#REF!</v>
      </c>
      <c r="BN179" s="109" t="e">
        <f t="shared" ca="1" si="117"/>
        <v>#REF!</v>
      </c>
      <c r="BO179" s="109" t="e">
        <f t="shared" ca="1" si="118"/>
        <v>#REF!</v>
      </c>
      <c r="BP179" s="109" t="e">
        <f t="shared" ca="1" si="119"/>
        <v>#REF!</v>
      </c>
      <c r="BQ179" s="109" t="e">
        <f t="shared" ca="1" si="120"/>
        <v>#REF!</v>
      </c>
      <c r="BR179" s="109" t="e">
        <f t="shared" ca="1" si="121"/>
        <v>#REF!</v>
      </c>
    </row>
    <row r="180" spans="1:70" ht="19.5" customHeight="1" x14ac:dyDescent="0.2">
      <c r="A180" s="82" t="e">
        <f>PS!#REF!</f>
        <v>#REF!</v>
      </c>
      <c r="B180" s="83" t="e">
        <f>PS!#REF!</f>
        <v>#REF!</v>
      </c>
      <c r="C180" s="83" t="e">
        <f>PS!#REF!</f>
        <v>#REF!</v>
      </c>
      <c r="D180" s="83" t="e">
        <f>VLOOKUP(B180,CTV!$A$3:$D$1048576,4,0)</f>
        <v>#REF!</v>
      </c>
      <c r="E180" s="83" t="e">
        <f>VLOOKUP(B180,CTV!$A$3:$G$1048576,7,0)</f>
        <v>#REF!</v>
      </c>
      <c r="F180" s="83" t="e">
        <f>IF(ISNA(VLOOKUP(D180,CTV!$A$3:$H$1048576,8,0)),"",VLOOKUP(D180,CTV!$A$3:$H$1048576,8,0))</f>
        <v>#REF!</v>
      </c>
      <c r="G180" s="83" t="e">
        <f>VLOOKUP(B180,CTV!$A$3:$I$1048576,9,0)</f>
        <v>#REF!</v>
      </c>
      <c r="H180" s="83" t="e">
        <f>VLOOKUP(B180,CTV!$A$3:$J$1048576,10,0)</f>
        <v>#REF!</v>
      </c>
      <c r="I180" s="102" t="e">
        <f>PS!#REF!</f>
        <v>#REF!</v>
      </c>
      <c r="J180" s="83" t="e">
        <f>PS!#REF!</f>
        <v>#REF!</v>
      </c>
      <c r="K180" s="103" t="e">
        <f>PS!#REF!</f>
        <v>#REF!</v>
      </c>
      <c r="L180" s="83" t="e">
        <f t="shared" si="99"/>
        <v>#REF!</v>
      </c>
      <c r="M180" s="120" t="e">
        <f>PS!#REF!</f>
        <v>#REF!</v>
      </c>
      <c r="N180" s="83" t="e">
        <f>PS!#REF!</f>
        <v>#REF!</v>
      </c>
      <c r="O180" s="104" t="e">
        <f>PS!#REF!</f>
        <v>#REF!</v>
      </c>
      <c r="P180" s="104" t="e">
        <f t="shared" si="100"/>
        <v>#REF!</v>
      </c>
      <c r="Q180" s="104">
        <v>0</v>
      </c>
      <c r="R180" s="170" t="e">
        <f t="shared" si="101"/>
        <v>#REF!</v>
      </c>
      <c r="S180" s="130" t="e">
        <f>VLOOKUP(B180,CTV!$A$3:$K$1048576,11,0)</f>
        <v>#REF!</v>
      </c>
      <c r="T180" s="105" t="e">
        <f>IF(VLOOKUP(B180,CTV!$A$3:$E$1048576,5,0)-R180+S180&lt;0,0,VLOOKUP(B180,CTV!$A$3:$E$1048576,5,0)-R180+S180)</f>
        <v>#REF!</v>
      </c>
      <c r="U180" s="105" t="e">
        <f>IF(VLOOKUP(B180,CTV!$A$3:$F$1048576,6,0)-R180+S180&lt;0,0,VLOOKUP(B180,CTV!$A$3:$F$1048576,6,0)-R180+S180)</f>
        <v>#REF!</v>
      </c>
      <c r="V180" s="70" t="e">
        <f t="shared" si="102"/>
        <v>#REF!</v>
      </c>
      <c r="W180" s="70" t="str">
        <f>IFERROR(IF(AND($H180=1,WORKDAY.INTL($I180,NETWORKDAYS.INTL($I180,EDATE(V180,$E181)-1,1,[1]holiday!$A$2:$A$101),1,[1]holiday!$A$2:$A$101)=$K180),"",IF(AND(IFERROR(IF(IF($K180&lt;EDATE(V180,$E180),$K180,EDATE(V180,$E180))=V180,"",IF($K180&lt;EDATE(V180,$E180),$K180,EDATE(V180,$E180))),"")=$K180,$H180=1),"",IFERROR(IF(IF($K180&lt;EDATE(V180,$E180),$K180,EDATE(V180,$E180))=V180,"",IF($K180&lt;EDATE(V180,$E180),$K180,EDATE(V180,$E180))),""))),"")</f>
        <v/>
      </c>
      <c r="X180" s="70" t="str">
        <f>IFERROR(IF(AND($H180=1,WORKDAY.INTL($I180,NETWORKDAYS.INTL($I180,EDATE(W180,$E181)-1,1,[1]holiday!$A$2:$A$101),1,[1]holiday!$A$2:$A$101)=$K180),"",IF(AND(IFERROR(IF(IF($K180&lt;EDATE(W180,$E180),$K180,EDATE(W180,$E180))=W180,"",IF($K180&lt;EDATE(W180,$E180),$K180,EDATE(W180,$E180))),"")=$K180,$H180=1),"",IFERROR(IF(IF($K180&lt;EDATE(W180,$E180),$K180,EDATE(W180,$E180))=W180,"",IF($K180&lt;EDATE(W180,$E180),$K180,EDATE(W180,$E180))),""))),"")</f>
        <v/>
      </c>
      <c r="Y180" s="70" t="str">
        <f>IFERROR(IF(AND($H180=1,WORKDAY.INTL($I180,NETWORKDAYS.INTL($I180,EDATE(X180,$E181)-1,1,[1]holiday!$A$2:$A$101),1,[1]holiday!$A$2:$A$101)=$K180),"",IF(AND(IFERROR(IF(IF($K180&lt;EDATE(X180,$E180),$K180,EDATE(X180,$E180))=X180,"",IF($K180&lt;EDATE(X180,$E180),$K180,EDATE(X180,$E180))),"")=$K180,$H180=1),"",IFERROR(IF(IF($K180&lt;EDATE(X180,$E180),$K180,EDATE(X180,$E180))=X180,"",IF($K180&lt;EDATE(X180,$E180),$K180,EDATE(X180,$E180))),""))),"")</f>
        <v/>
      </c>
      <c r="Z180" s="70" t="str">
        <f>IFERROR(IF(AND($H180=1,WORKDAY.INTL($I180,NETWORKDAYS.INTL($I180,EDATE(Y180,$E181)-1,1,[1]holiday!$A$2:$A$101),1,[1]holiday!$A$2:$A$101)=$K180),"",IF(AND(IFERROR(IF(IF($K180&lt;EDATE(Y180,$E180),$K180,EDATE(Y180,$E180))=Y180,"",IF($K180&lt;EDATE(Y180,$E180),$K180,EDATE(Y180,$E180))),"")=$K180,$H180=1),"",IFERROR(IF(IF($K180&lt;EDATE(Y180,$E180),$K180,EDATE(Y180,$E180))=Y180,"",IF($K180&lt;EDATE(Y180,$E180),$K180,EDATE(Y180,$E180))),""))),"")</f>
        <v/>
      </c>
      <c r="AA180" s="70" t="str">
        <f>IFERROR(IF(AND($H180=1,WORKDAY.INTL($I180,NETWORKDAYS.INTL($I180,EDATE(Z180,$E181)-1,1,[1]holiday!$A$2:$A$101),1,[1]holiday!$A$2:$A$101)=$K180),"",IF(AND(IFERROR(IF(IF($K180&lt;EDATE(Z180,$E180),$K180,EDATE(Z180,$E180))=Z180,"",IF($K180&lt;EDATE(Z180,$E180),$K180,EDATE(Z180,$E180))),"")=$K180,$H180=1),"",IFERROR(IF(IF($K180&lt;EDATE(Z180,$E180),$K180,EDATE(Z180,$E180))=Z180,"",IF($K180&lt;EDATE(Z180,$E180),$K180,EDATE(Z180,$E180))),""))),"")</f>
        <v/>
      </c>
      <c r="AB180" s="70" t="str">
        <f>IFERROR(IF(AND($H180=1,WORKDAY.INTL($I180,NETWORKDAYS.INTL($I180,EDATE(AA180,$E181)-1,1,[1]holiday!$A$2:$A$101),1,[1]holiday!$A$2:$A$101)=$K180),"",IF(AND(IFERROR(IF(IF($K180&lt;EDATE(AA180,$E180),$K180,EDATE(AA180,$E180))=AA180,"",IF($K180&lt;EDATE(AA180,$E180),$K180,EDATE(AA180,$E180))),"")=$K180,$H180=1),"",IFERROR(IF(IF($K180&lt;EDATE(AA180,$E180),$K180,EDATE(AA180,$E180))=AA180,"",IF($K180&lt;EDATE(AA180,$E180),$K180,EDATE(AA180,$E180))),""))),"")</f>
        <v/>
      </c>
      <c r="AC180" s="70" t="str">
        <f>IFERROR(IF(AND($H180=1,WORKDAY.INTL($I180,NETWORKDAYS.INTL($I180,EDATE(AB180,$E181)-1,1,[1]holiday!$A$2:$A$101),1,[1]holiday!$A$2:$A$101)=$K180),"",IF(AND(IFERROR(IF(IF($K180&lt;EDATE(AB180,$E180),$K180,EDATE(AB180,$E180))=AB180,"",IF($K180&lt;EDATE(AB180,$E180),$K180,EDATE(AB180,$E180))),"")=$K180,$H180=1),"",IFERROR(IF(IF($K180&lt;EDATE(AB180,$E180),$K180,EDATE(AB180,$E180))=AB180,"",IF($K180&lt;EDATE(AB180,$E180),$K180,EDATE(AB180,$E180))),""))),"")</f>
        <v/>
      </c>
      <c r="AD180" s="70" t="str">
        <f>IFERROR(IF(AND($H180=1,WORKDAY.INTL($I180,NETWORKDAYS.INTL($I180,EDATE(AC180,$E181)-1,1,[1]holiday!$A$2:$A$101),1,[1]holiday!$A$2:$A$101)=$K180),"",IF(AND(IFERROR(IF(IF($K180&lt;EDATE(AC180,$E180),$K180,EDATE(AC180,$E180))=AC180,"",IF($K180&lt;EDATE(AC180,$E180),$K180,EDATE(AC180,$E180))),"")=$K180,$H180=1),"",IFERROR(IF(IF($K180&lt;EDATE(AC180,$E180),$K180,EDATE(AC180,$E180))=AC180,"",IF($K180&lt;EDATE(AC180,$E180),$K180,EDATE(AC180,$E180))),""))),"")</f>
        <v/>
      </c>
      <c r="AE180" s="70" t="str">
        <f>IFERROR(IF(AND($H180=1,WORKDAY.INTL($I180,NETWORKDAYS.INTL($I180,EDATE(AD180,$E181)-1,1,[1]holiday!$A$2:$A$101),1,[1]holiday!$A$2:$A$101)=$K180),"",IF(AND(IFERROR(IF(IF($K180&lt;EDATE(AD180,$E180),$K180,EDATE(AD180,$E180))=AD180,"",IF($K180&lt;EDATE(AD180,$E180),$K180,EDATE(AD180,$E180))),"")=$K180,$H180=1),"",IFERROR(IF(IF($K180&lt;EDATE(AD180,$E180),$K180,EDATE(AD180,$E180))=AD180,"",IF($K180&lt;EDATE(AD180,$E180),$K180,EDATE(AD180,$E180))),""))),"")</f>
        <v/>
      </c>
      <c r="AF180" s="70" t="str">
        <f>IFERROR(IF(AND($H180=1,WORKDAY.INTL($I180,NETWORKDAYS.INTL($I180,EDATE(AE180,$E181)-1,1,[1]holiday!$A$2:$A$101),1,[1]holiday!$A$2:$A$101)=$K180),"",IF(AND(IFERROR(IF(IF($K180&lt;EDATE(AE180,$E180),$K180,EDATE(AE180,$E180))=AE180,"",IF($K180&lt;EDATE(AE180,$E180),$K180,EDATE(AE180,$E180))),"")=$K180,$H180=1),"",IFERROR(IF(IF($K180&lt;EDATE(AE180,$E180),$K180,EDATE(AE180,$E180))=AE180,"",IF($K180&lt;EDATE(AE180,$E180),$K180,EDATE(AE180,$E180))),""))),"")</f>
        <v/>
      </c>
      <c r="AG180" s="70" t="str">
        <f>IFERROR(IF(AND($H180=1,WORKDAY.INTL($I180,NETWORKDAYS.INTL($I180,EDATE(AF180,$E181)-1,1,[1]holiday!$A$2:$A$101),1,[1]holiday!$A$2:$A$101)=$K180),"",IF(AND(IFERROR(IF(IF($K180&lt;EDATE(AF180,$E180),$K180,EDATE(AF180,$E180))=AF180,"",IF($K180&lt;EDATE(AF180,$E180),$K180,EDATE(AF180,$E180))),"")=$K180,$H180=1),"",IFERROR(IF(IF($K180&lt;EDATE(AF180,$E180),$K180,EDATE(AF180,$E180))=AF180,"",IF($K180&lt;EDATE(AF180,$E180),$K180,EDATE(AF180,$E180))),""))),"")</f>
        <v/>
      </c>
      <c r="AH180" s="70" t="str">
        <f>IFERROR(IF(AND($H180=1,WORKDAY.INTL($I180,NETWORKDAYS.INTL($I180,EDATE(AG180,$E181)-1,1,[1]holiday!$A$2:$A$101),1,[1]holiday!$A$2:$A$101)=$K180),"",IF(AND(IFERROR(IF(IF($K180&lt;EDATE(AG180,$E180),$K180,EDATE(AG180,$E180))=AG180,"",IF($K180&lt;EDATE(AG180,$E180),$K180,EDATE(AG180,$E180))),"")=$K180,$H180=1),"",IFERROR(IF(IF($K180&lt;EDATE(AG180,$E180),$K180,EDATE(AG180,$E180))=AG180,"",IF($K180&lt;EDATE(AG180,$E180),$K180,EDATE(AG180,$E180))),""))),"")</f>
        <v/>
      </c>
      <c r="AI180" s="70"/>
      <c r="AJ180" s="25" t="e">
        <f t="shared" si="122"/>
        <v>#REF!</v>
      </c>
      <c r="AK180" s="25" t="e">
        <f t="shared" si="123"/>
        <v>#REF!</v>
      </c>
      <c r="AL180" s="25" t="e">
        <f t="shared" si="124"/>
        <v>#REF!</v>
      </c>
      <c r="AM180" s="25" t="e">
        <f t="shared" si="125"/>
        <v>#REF!</v>
      </c>
      <c r="AN180" s="25" t="e">
        <f t="shared" si="126"/>
        <v>#REF!</v>
      </c>
      <c r="AO180" s="25" t="e">
        <f t="shared" si="127"/>
        <v>#REF!</v>
      </c>
      <c r="AP180" s="25" t="e">
        <f t="shared" si="128"/>
        <v>#REF!</v>
      </c>
      <c r="AQ180" s="25" t="e">
        <f t="shared" si="129"/>
        <v>#REF!</v>
      </c>
      <c r="AR180" s="25" t="e">
        <f t="shared" si="130"/>
        <v>#REF!</v>
      </c>
      <c r="AS180" s="25" t="e">
        <f t="shared" si="131"/>
        <v>#REF!</v>
      </c>
      <c r="AT180" s="25" t="e">
        <f t="shared" si="132"/>
        <v>#REF!</v>
      </c>
      <c r="AU180" s="25" t="e">
        <f t="shared" si="133"/>
        <v>#REF!</v>
      </c>
      <c r="AV180" s="25" t="e">
        <f t="shared" si="134"/>
        <v>#REF!</v>
      </c>
      <c r="AW180" s="106" t="e">
        <f t="shared" si="103"/>
        <v>#REF!</v>
      </c>
      <c r="AX180" s="107" t="e">
        <f t="shared" ca="1" si="104"/>
        <v>#REF!</v>
      </c>
      <c r="AY180" s="107" t="e">
        <f t="shared" ca="1" si="105"/>
        <v>#REF!</v>
      </c>
      <c r="AZ180" s="108" t="e">
        <f t="shared" ca="1" si="106"/>
        <v>#REF!</v>
      </c>
      <c r="BA180" s="25">
        <f t="shared" ca="1" si="98"/>
        <v>0</v>
      </c>
      <c r="BB180" s="25" t="e">
        <f t="shared" si="135"/>
        <v>#REF!</v>
      </c>
      <c r="BC180" s="25" t="e">
        <f t="shared" ca="1" si="107"/>
        <v>#REF!</v>
      </c>
      <c r="BD180" s="83" t="e">
        <f>PS!#REF!</f>
        <v>#REF!</v>
      </c>
      <c r="BE180" s="78" t="str">
        <f t="shared" ca="1" si="108"/>
        <v>Lần 0</v>
      </c>
      <c r="BF180" s="109" t="e">
        <f t="shared" ca="1" si="109"/>
        <v>#REF!</v>
      </c>
      <c r="BG180" s="109" t="e">
        <f t="shared" ca="1" si="110"/>
        <v>#REF!</v>
      </c>
      <c r="BH180" s="109" t="e">
        <f t="shared" ca="1" si="111"/>
        <v>#REF!</v>
      </c>
      <c r="BI180" s="109" t="e">
        <f t="shared" ca="1" si="112"/>
        <v>#REF!</v>
      </c>
      <c r="BJ180" s="109" t="e">
        <f t="shared" ca="1" si="113"/>
        <v>#REF!</v>
      </c>
      <c r="BK180" s="109" t="e">
        <f t="shared" ca="1" si="114"/>
        <v>#REF!</v>
      </c>
      <c r="BL180" s="109" t="e">
        <f t="shared" ca="1" si="115"/>
        <v>#REF!</v>
      </c>
      <c r="BM180" s="109" t="e">
        <f t="shared" ca="1" si="116"/>
        <v>#REF!</v>
      </c>
      <c r="BN180" s="109" t="e">
        <f t="shared" ca="1" si="117"/>
        <v>#REF!</v>
      </c>
      <c r="BO180" s="109" t="e">
        <f t="shared" ca="1" si="118"/>
        <v>#REF!</v>
      </c>
      <c r="BP180" s="109" t="e">
        <f t="shared" ca="1" si="119"/>
        <v>#REF!</v>
      </c>
      <c r="BQ180" s="109" t="e">
        <f t="shared" ca="1" si="120"/>
        <v>#REF!</v>
      </c>
      <c r="BR180" s="109" t="e">
        <f t="shared" ca="1" si="121"/>
        <v>#REF!</v>
      </c>
    </row>
    <row r="181" spans="1:70" ht="19.5" customHeight="1" x14ac:dyDescent="0.2">
      <c r="A181" s="82" t="e">
        <f>PS!#REF!</f>
        <v>#REF!</v>
      </c>
      <c r="B181" s="83" t="e">
        <f>PS!#REF!</f>
        <v>#REF!</v>
      </c>
      <c r="C181" s="83" t="e">
        <f>PS!#REF!</f>
        <v>#REF!</v>
      </c>
      <c r="D181" s="83" t="e">
        <f>VLOOKUP(B181,CTV!$A$3:$D$1048576,4,0)</f>
        <v>#REF!</v>
      </c>
      <c r="E181" s="83" t="e">
        <f>VLOOKUP(B181,CTV!$A$3:$G$1048576,7,0)</f>
        <v>#REF!</v>
      </c>
      <c r="F181" s="83" t="e">
        <f>IF(ISNA(VLOOKUP(D181,CTV!$A$3:$H$1048576,8,0)),"",VLOOKUP(D181,CTV!$A$3:$H$1048576,8,0))</f>
        <v>#REF!</v>
      </c>
      <c r="G181" s="83" t="e">
        <f>VLOOKUP(B181,CTV!$A$3:$I$1048576,9,0)</f>
        <v>#REF!</v>
      </c>
      <c r="H181" s="83" t="e">
        <f>VLOOKUP(B181,CTV!$A$3:$J$1048576,10,0)</f>
        <v>#REF!</v>
      </c>
      <c r="I181" s="102" t="e">
        <f>PS!#REF!</f>
        <v>#REF!</v>
      </c>
      <c r="J181" s="83" t="e">
        <f>PS!#REF!</f>
        <v>#REF!</v>
      </c>
      <c r="K181" s="103" t="e">
        <f>PS!#REF!</f>
        <v>#REF!</v>
      </c>
      <c r="L181" s="83" t="e">
        <f t="shared" si="99"/>
        <v>#REF!</v>
      </c>
      <c r="M181" s="120" t="e">
        <f>PS!#REF!</f>
        <v>#REF!</v>
      </c>
      <c r="N181" s="83" t="e">
        <f>PS!#REF!</f>
        <v>#REF!</v>
      </c>
      <c r="O181" s="104" t="e">
        <f>PS!#REF!</f>
        <v>#REF!</v>
      </c>
      <c r="P181" s="104" t="e">
        <f t="shared" si="100"/>
        <v>#REF!</v>
      </c>
      <c r="Q181" s="104">
        <v>0</v>
      </c>
      <c r="R181" s="170" t="e">
        <f t="shared" si="101"/>
        <v>#REF!</v>
      </c>
      <c r="S181" s="130" t="e">
        <f>VLOOKUP(B181,CTV!$A$3:$K$1048576,11,0)</f>
        <v>#REF!</v>
      </c>
      <c r="T181" s="105" t="e">
        <f>IF(VLOOKUP(B181,CTV!$A$3:$E$1048576,5,0)-R181+S181&lt;0,0,VLOOKUP(B181,CTV!$A$3:$E$1048576,5,0)-R181+S181)</f>
        <v>#REF!</v>
      </c>
      <c r="U181" s="105" t="e">
        <f>IF(VLOOKUP(B181,CTV!$A$3:$F$1048576,6,0)-R181+S181&lt;0,0,VLOOKUP(B181,CTV!$A$3:$F$1048576,6,0)-R181+S181)</f>
        <v>#REF!</v>
      </c>
      <c r="V181" s="70" t="e">
        <f t="shared" si="102"/>
        <v>#REF!</v>
      </c>
      <c r="W181" s="70" t="str">
        <f>IFERROR(IF(AND($H181=1,WORKDAY.INTL($I181,NETWORKDAYS.INTL($I181,EDATE(V181,$E182)-1,1,[1]holiday!$A$2:$A$101),1,[1]holiday!$A$2:$A$101)=$K181),"",IF(AND(IFERROR(IF(IF($K181&lt;EDATE(V181,$E181),$K181,EDATE(V181,$E181))=V181,"",IF($K181&lt;EDATE(V181,$E181),$K181,EDATE(V181,$E181))),"")=$K181,$H181=1),"",IFERROR(IF(IF($K181&lt;EDATE(V181,$E181),$K181,EDATE(V181,$E181))=V181,"",IF($K181&lt;EDATE(V181,$E181),$K181,EDATE(V181,$E181))),""))),"")</f>
        <v/>
      </c>
      <c r="X181" s="70" t="str">
        <f>IFERROR(IF(AND($H181=1,WORKDAY.INTL($I181,NETWORKDAYS.INTL($I181,EDATE(W181,$E182)-1,1,[1]holiday!$A$2:$A$101),1,[1]holiday!$A$2:$A$101)=$K181),"",IF(AND(IFERROR(IF(IF($K181&lt;EDATE(W181,$E181),$K181,EDATE(W181,$E181))=W181,"",IF($K181&lt;EDATE(W181,$E181),$K181,EDATE(W181,$E181))),"")=$K181,$H181=1),"",IFERROR(IF(IF($K181&lt;EDATE(W181,$E181),$K181,EDATE(W181,$E181))=W181,"",IF($K181&lt;EDATE(W181,$E181),$K181,EDATE(W181,$E181))),""))),"")</f>
        <v/>
      </c>
      <c r="Y181" s="70" t="str">
        <f>IFERROR(IF(AND($H181=1,WORKDAY.INTL($I181,NETWORKDAYS.INTL($I181,EDATE(X181,$E182)-1,1,[1]holiday!$A$2:$A$101),1,[1]holiday!$A$2:$A$101)=$K181),"",IF(AND(IFERROR(IF(IF($K181&lt;EDATE(X181,$E181),$K181,EDATE(X181,$E181))=X181,"",IF($K181&lt;EDATE(X181,$E181),$K181,EDATE(X181,$E181))),"")=$K181,$H181=1),"",IFERROR(IF(IF($K181&lt;EDATE(X181,$E181),$K181,EDATE(X181,$E181))=X181,"",IF($K181&lt;EDATE(X181,$E181),$K181,EDATE(X181,$E181))),""))),"")</f>
        <v/>
      </c>
      <c r="Z181" s="70" t="str">
        <f>IFERROR(IF(AND($H181=1,WORKDAY.INTL($I181,NETWORKDAYS.INTL($I181,EDATE(Y181,$E182)-1,1,[1]holiday!$A$2:$A$101),1,[1]holiday!$A$2:$A$101)=$K181),"",IF(AND(IFERROR(IF(IF($K181&lt;EDATE(Y181,$E181),$K181,EDATE(Y181,$E181))=Y181,"",IF($K181&lt;EDATE(Y181,$E181),$K181,EDATE(Y181,$E181))),"")=$K181,$H181=1),"",IFERROR(IF(IF($K181&lt;EDATE(Y181,$E181),$K181,EDATE(Y181,$E181))=Y181,"",IF($K181&lt;EDATE(Y181,$E181),$K181,EDATE(Y181,$E181))),""))),"")</f>
        <v/>
      </c>
      <c r="AA181" s="70" t="str">
        <f>IFERROR(IF(AND($H181=1,WORKDAY.INTL($I181,NETWORKDAYS.INTL($I181,EDATE(Z181,$E182)-1,1,[1]holiday!$A$2:$A$101),1,[1]holiday!$A$2:$A$101)=$K181),"",IF(AND(IFERROR(IF(IF($K181&lt;EDATE(Z181,$E181),$K181,EDATE(Z181,$E181))=Z181,"",IF($K181&lt;EDATE(Z181,$E181),$K181,EDATE(Z181,$E181))),"")=$K181,$H181=1),"",IFERROR(IF(IF($K181&lt;EDATE(Z181,$E181),$K181,EDATE(Z181,$E181))=Z181,"",IF($K181&lt;EDATE(Z181,$E181),$K181,EDATE(Z181,$E181))),""))),"")</f>
        <v/>
      </c>
      <c r="AB181" s="70" t="str">
        <f>IFERROR(IF(AND($H181=1,WORKDAY.INTL($I181,NETWORKDAYS.INTL($I181,EDATE(AA181,$E182)-1,1,[1]holiday!$A$2:$A$101),1,[1]holiday!$A$2:$A$101)=$K181),"",IF(AND(IFERROR(IF(IF($K181&lt;EDATE(AA181,$E181),$K181,EDATE(AA181,$E181))=AA181,"",IF($K181&lt;EDATE(AA181,$E181),$K181,EDATE(AA181,$E181))),"")=$K181,$H181=1),"",IFERROR(IF(IF($K181&lt;EDATE(AA181,$E181),$K181,EDATE(AA181,$E181))=AA181,"",IF($K181&lt;EDATE(AA181,$E181),$K181,EDATE(AA181,$E181))),""))),"")</f>
        <v/>
      </c>
      <c r="AC181" s="70" t="str">
        <f>IFERROR(IF(AND($H181=1,WORKDAY.INTL($I181,NETWORKDAYS.INTL($I181,EDATE(AB181,$E182)-1,1,[1]holiday!$A$2:$A$101),1,[1]holiday!$A$2:$A$101)=$K181),"",IF(AND(IFERROR(IF(IF($K181&lt;EDATE(AB181,$E181),$K181,EDATE(AB181,$E181))=AB181,"",IF($K181&lt;EDATE(AB181,$E181),$K181,EDATE(AB181,$E181))),"")=$K181,$H181=1),"",IFERROR(IF(IF($K181&lt;EDATE(AB181,$E181),$K181,EDATE(AB181,$E181))=AB181,"",IF($K181&lt;EDATE(AB181,$E181),$K181,EDATE(AB181,$E181))),""))),"")</f>
        <v/>
      </c>
      <c r="AD181" s="70" t="str">
        <f>IFERROR(IF(AND($H181=1,WORKDAY.INTL($I181,NETWORKDAYS.INTL($I181,EDATE(AC181,$E182)-1,1,[1]holiday!$A$2:$A$101),1,[1]holiday!$A$2:$A$101)=$K181),"",IF(AND(IFERROR(IF(IF($K181&lt;EDATE(AC181,$E181),$K181,EDATE(AC181,$E181))=AC181,"",IF($K181&lt;EDATE(AC181,$E181),$K181,EDATE(AC181,$E181))),"")=$K181,$H181=1),"",IFERROR(IF(IF($K181&lt;EDATE(AC181,$E181),$K181,EDATE(AC181,$E181))=AC181,"",IF($K181&lt;EDATE(AC181,$E181),$K181,EDATE(AC181,$E181))),""))),"")</f>
        <v/>
      </c>
      <c r="AE181" s="70" t="str">
        <f>IFERROR(IF(AND($H181=1,WORKDAY.INTL($I181,NETWORKDAYS.INTL($I181,EDATE(AD181,$E182)-1,1,[1]holiday!$A$2:$A$101),1,[1]holiday!$A$2:$A$101)=$K181),"",IF(AND(IFERROR(IF(IF($K181&lt;EDATE(AD181,$E181),$K181,EDATE(AD181,$E181))=AD181,"",IF($K181&lt;EDATE(AD181,$E181),$K181,EDATE(AD181,$E181))),"")=$K181,$H181=1),"",IFERROR(IF(IF($K181&lt;EDATE(AD181,$E181),$K181,EDATE(AD181,$E181))=AD181,"",IF($K181&lt;EDATE(AD181,$E181),$K181,EDATE(AD181,$E181))),""))),"")</f>
        <v/>
      </c>
      <c r="AF181" s="70" t="str">
        <f>IFERROR(IF(AND($H181=1,WORKDAY.INTL($I181,NETWORKDAYS.INTL($I181,EDATE(AE181,$E182)-1,1,[1]holiday!$A$2:$A$101),1,[1]holiday!$A$2:$A$101)=$K181),"",IF(AND(IFERROR(IF(IF($K181&lt;EDATE(AE181,$E181),$K181,EDATE(AE181,$E181))=AE181,"",IF($K181&lt;EDATE(AE181,$E181),$K181,EDATE(AE181,$E181))),"")=$K181,$H181=1),"",IFERROR(IF(IF($K181&lt;EDATE(AE181,$E181),$K181,EDATE(AE181,$E181))=AE181,"",IF($K181&lt;EDATE(AE181,$E181),$K181,EDATE(AE181,$E181))),""))),"")</f>
        <v/>
      </c>
      <c r="AG181" s="70" t="str">
        <f>IFERROR(IF(AND($H181=1,WORKDAY.INTL($I181,NETWORKDAYS.INTL($I181,EDATE(AF181,$E182)-1,1,[1]holiday!$A$2:$A$101),1,[1]holiday!$A$2:$A$101)=$K181),"",IF(AND(IFERROR(IF(IF($K181&lt;EDATE(AF181,$E181),$K181,EDATE(AF181,$E181))=AF181,"",IF($K181&lt;EDATE(AF181,$E181),$K181,EDATE(AF181,$E181))),"")=$K181,$H181=1),"",IFERROR(IF(IF($K181&lt;EDATE(AF181,$E181),$K181,EDATE(AF181,$E181))=AF181,"",IF($K181&lt;EDATE(AF181,$E181),$K181,EDATE(AF181,$E181))),""))),"")</f>
        <v/>
      </c>
      <c r="AH181" s="70" t="str">
        <f>IFERROR(IF(AND($H181=1,WORKDAY.INTL($I181,NETWORKDAYS.INTL($I181,EDATE(AG181,$E182)-1,1,[1]holiday!$A$2:$A$101),1,[1]holiday!$A$2:$A$101)=$K181),"",IF(AND(IFERROR(IF(IF($K181&lt;EDATE(AG181,$E181),$K181,EDATE(AG181,$E181))=AG181,"",IF($K181&lt;EDATE(AG181,$E181),$K181,EDATE(AG181,$E181))),"")=$K181,$H181=1),"",IFERROR(IF(IF($K181&lt;EDATE(AG181,$E181),$K181,EDATE(AG181,$E181))=AG181,"",IF($K181&lt;EDATE(AG181,$E181),$K181,EDATE(AG181,$E181))),""))),"")</f>
        <v/>
      </c>
      <c r="AI181" s="70"/>
      <c r="AJ181" s="25" t="e">
        <f t="shared" si="122"/>
        <v>#REF!</v>
      </c>
      <c r="AK181" s="25" t="e">
        <f t="shared" si="123"/>
        <v>#REF!</v>
      </c>
      <c r="AL181" s="25" t="e">
        <f t="shared" si="124"/>
        <v>#REF!</v>
      </c>
      <c r="AM181" s="25" t="e">
        <f t="shared" si="125"/>
        <v>#REF!</v>
      </c>
      <c r="AN181" s="25" t="e">
        <f t="shared" si="126"/>
        <v>#REF!</v>
      </c>
      <c r="AO181" s="25" t="e">
        <f t="shared" si="127"/>
        <v>#REF!</v>
      </c>
      <c r="AP181" s="25" t="e">
        <f t="shared" si="128"/>
        <v>#REF!</v>
      </c>
      <c r="AQ181" s="25" t="e">
        <f t="shared" si="129"/>
        <v>#REF!</v>
      </c>
      <c r="AR181" s="25" t="e">
        <f t="shared" si="130"/>
        <v>#REF!</v>
      </c>
      <c r="AS181" s="25" t="e">
        <f t="shared" si="131"/>
        <v>#REF!</v>
      </c>
      <c r="AT181" s="25" t="e">
        <f t="shared" si="132"/>
        <v>#REF!</v>
      </c>
      <c r="AU181" s="25" t="e">
        <f t="shared" si="133"/>
        <v>#REF!</v>
      </c>
      <c r="AV181" s="25" t="e">
        <f t="shared" si="134"/>
        <v>#REF!</v>
      </c>
      <c r="AW181" s="106" t="e">
        <f t="shared" si="103"/>
        <v>#REF!</v>
      </c>
      <c r="AX181" s="107" t="e">
        <f t="shared" ca="1" si="104"/>
        <v>#REF!</v>
      </c>
      <c r="AY181" s="107" t="e">
        <f t="shared" ca="1" si="105"/>
        <v>#REF!</v>
      </c>
      <c r="AZ181" s="108" t="e">
        <f t="shared" ca="1" si="106"/>
        <v>#REF!</v>
      </c>
      <c r="BA181" s="25">
        <f t="shared" ca="1" si="98"/>
        <v>0</v>
      </c>
      <c r="BB181" s="25" t="e">
        <f t="shared" si="135"/>
        <v>#REF!</v>
      </c>
      <c r="BC181" s="25" t="e">
        <f t="shared" ca="1" si="107"/>
        <v>#REF!</v>
      </c>
      <c r="BD181" s="83" t="e">
        <f>PS!#REF!</f>
        <v>#REF!</v>
      </c>
      <c r="BE181" s="78" t="str">
        <f t="shared" ca="1" si="108"/>
        <v>Lần 0</v>
      </c>
      <c r="BF181" s="109" t="e">
        <f t="shared" ca="1" si="109"/>
        <v>#REF!</v>
      </c>
      <c r="BG181" s="109" t="e">
        <f t="shared" ca="1" si="110"/>
        <v>#REF!</v>
      </c>
      <c r="BH181" s="109" t="e">
        <f t="shared" ca="1" si="111"/>
        <v>#REF!</v>
      </c>
      <c r="BI181" s="109" t="e">
        <f t="shared" ca="1" si="112"/>
        <v>#REF!</v>
      </c>
      <c r="BJ181" s="109" t="e">
        <f t="shared" ca="1" si="113"/>
        <v>#REF!</v>
      </c>
      <c r="BK181" s="109" t="e">
        <f t="shared" ca="1" si="114"/>
        <v>#REF!</v>
      </c>
      <c r="BL181" s="109" t="e">
        <f t="shared" ca="1" si="115"/>
        <v>#REF!</v>
      </c>
      <c r="BM181" s="109" t="e">
        <f t="shared" ca="1" si="116"/>
        <v>#REF!</v>
      </c>
      <c r="BN181" s="109" t="e">
        <f t="shared" ca="1" si="117"/>
        <v>#REF!</v>
      </c>
      <c r="BO181" s="109" t="e">
        <f t="shared" ca="1" si="118"/>
        <v>#REF!</v>
      </c>
      <c r="BP181" s="109" t="e">
        <f t="shared" ca="1" si="119"/>
        <v>#REF!</v>
      </c>
      <c r="BQ181" s="109" t="e">
        <f t="shared" ca="1" si="120"/>
        <v>#REF!</v>
      </c>
      <c r="BR181" s="109" t="e">
        <f t="shared" ca="1" si="121"/>
        <v>#REF!</v>
      </c>
    </row>
    <row r="182" spans="1:70" ht="19.5" customHeight="1" x14ac:dyDescent="0.2">
      <c r="A182" s="82" t="e">
        <f>PS!#REF!</f>
        <v>#REF!</v>
      </c>
      <c r="B182" s="83" t="e">
        <f>PS!#REF!</f>
        <v>#REF!</v>
      </c>
      <c r="C182" s="83" t="e">
        <f>PS!#REF!</f>
        <v>#REF!</v>
      </c>
      <c r="D182" s="83" t="e">
        <f>VLOOKUP(B182,CTV!$A$3:$D$1048576,4,0)</f>
        <v>#REF!</v>
      </c>
      <c r="E182" s="83" t="e">
        <f>VLOOKUP(B182,CTV!$A$3:$G$1048576,7,0)</f>
        <v>#REF!</v>
      </c>
      <c r="F182" s="83" t="e">
        <f>IF(ISNA(VLOOKUP(D182,CTV!$A$3:$H$1048576,8,0)),"",VLOOKUP(D182,CTV!$A$3:$H$1048576,8,0))</f>
        <v>#REF!</v>
      </c>
      <c r="G182" s="83" t="e">
        <f>VLOOKUP(B182,CTV!$A$3:$I$1048576,9,0)</f>
        <v>#REF!</v>
      </c>
      <c r="H182" s="83" t="e">
        <f>VLOOKUP(B182,CTV!$A$3:$J$1048576,10,0)</f>
        <v>#REF!</v>
      </c>
      <c r="I182" s="102" t="e">
        <f>PS!#REF!</f>
        <v>#REF!</v>
      </c>
      <c r="J182" s="83" t="e">
        <f>PS!#REF!</f>
        <v>#REF!</v>
      </c>
      <c r="K182" s="103" t="e">
        <f>PS!#REF!</f>
        <v>#REF!</v>
      </c>
      <c r="L182" s="83" t="e">
        <f t="shared" si="99"/>
        <v>#REF!</v>
      </c>
      <c r="M182" s="120" t="e">
        <f>PS!#REF!</f>
        <v>#REF!</v>
      </c>
      <c r="N182" s="83" t="e">
        <f>PS!#REF!</f>
        <v>#REF!</v>
      </c>
      <c r="O182" s="104" t="e">
        <f>PS!#REF!</f>
        <v>#REF!</v>
      </c>
      <c r="P182" s="104" t="e">
        <f t="shared" si="100"/>
        <v>#REF!</v>
      </c>
      <c r="Q182" s="104">
        <v>0</v>
      </c>
      <c r="R182" s="170" t="e">
        <f t="shared" si="101"/>
        <v>#REF!</v>
      </c>
      <c r="S182" s="130" t="e">
        <f>VLOOKUP(B182,CTV!$A$3:$K$1048576,11,0)</f>
        <v>#REF!</v>
      </c>
      <c r="T182" s="105" t="e">
        <f>IF(VLOOKUP(B182,CTV!$A$3:$E$1048576,5,0)-R182+S182&lt;0,0,VLOOKUP(B182,CTV!$A$3:$E$1048576,5,0)-R182+S182)</f>
        <v>#REF!</v>
      </c>
      <c r="U182" s="105" t="e">
        <f>IF(VLOOKUP(B182,CTV!$A$3:$F$1048576,6,0)-R182+S182&lt;0,0,VLOOKUP(B182,CTV!$A$3:$F$1048576,6,0)-R182+S182)</f>
        <v>#REF!</v>
      </c>
      <c r="V182" s="70" t="e">
        <f t="shared" si="102"/>
        <v>#REF!</v>
      </c>
      <c r="W182" s="70" t="str">
        <f>IFERROR(IF(AND($H182=1,WORKDAY.INTL($I182,NETWORKDAYS.INTL($I182,EDATE(V182,$E183)-1,1,[1]holiday!$A$2:$A$101),1,[1]holiday!$A$2:$A$101)=$K182),"",IF(AND(IFERROR(IF(IF($K182&lt;EDATE(V182,$E182),$K182,EDATE(V182,$E182))=V182,"",IF($K182&lt;EDATE(V182,$E182),$K182,EDATE(V182,$E182))),"")=$K182,$H182=1),"",IFERROR(IF(IF($K182&lt;EDATE(V182,$E182),$K182,EDATE(V182,$E182))=V182,"",IF($K182&lt;EDATE(V182,$E182),$K182,EDATE(V182,$E182))),""))),"")</f>
        <v/>
      </c>
      <c r="X182" s="70" t="str">
        <f>IFERROR(IF(AND($H182=1,WORKDAY.INTL($I182,NETWORKDAYS.INTL($I182,EDATE(W182,$E183)-1,1,[1]holiday!$A$2:$A$101),1,[1]holiday!$A$2:$A$101)=$K182),"",IF(AND(IFERROR(IF(IF($K182&lt;EDATE(W182,$E182),$K182,EDATE(W182,$E182))=W182,"",IF($K182&lt;EDATE(W182,$E182),$K182,EDATE(W182,$E182))),"")=$K182,$H182=1),"",IFERROR(IF(IF($K182&lt;EDATE(W182,$E182),$K182,EDATE(W182,$E182))=W182,"",IF($K182&lt;EDATE(W182,$E182),$K182,EDATE(W182,$E182))),""))),"")</f>
        <v/>
      </c>
      <c r="Y182" s="70" t="str">
        <f>IFERROR(IF(AND($H182=1,WORKDAY.INTL($I182,NETWORKDAYS.INTL($I182,EDATE(X182,$E183)-1,1,[1]holiday!$A$2:$A$101),1,[1]holiday!$A$2:$A$101)=$K182),"",IF(AND(IFERROR(IF(IF($K182&lt;EDATE(X182,$E182),$K182,EDATE(X182,$E182))=X182,"",IF($K182&lt;EDATE(X182,$E182),$K182,EDATE(X182,$E182))),"")=$K182,$H182=1),"",IFERROR(IF(IF($K182&lt;EDATE(X182,$E182),$K182,EDATE(X182,$E182))=X182,"",IF($K182&lt;EDATE(X182,$E182),$K182,EDATE(X182,$E182))),""))),"")</f>
        <v/>
      </c>
      <c r="Z182" s="70" t="str">
        <f>IFERROR(IF(AND($H182=1,WORKDAY.INTL($I182,NETWORKDAYS.INTL($I182,EDATE(Y182,$E183)-1,1,[1]holiday!$A$2:$A$101),1,[1]holiday!$A$2:$A$101)=$K182),"",IF(AND(IFERROR(IF(IF($K182&lt;EDATE(Y182,$E182),$K182,EDATE(Y182,$E182))=Y182,"",IF($K182&lt;EDATE(Y182,$E182),$K182,EDATE(Y182,$E182))),"")=$K182,$H182=1),"",IFERROR(IF(IF($K182&lt;EDATE(Y182,$E182),$K182,EDATE(Y182,$E182))=Y182,"",IF($K182&lt;EDATE(Y182,$E182),$K182,EDATE(Y182,$E182))),""))),"")</f>
        <v/>
      </c>
      <c r="AA182" s="70" t="str">
        <f>IFERROR(IF(AND($H182=1,WORKDAY.INTL($I182,NETWORKDAYS.INTL($I182,EDATE(Z182,$E183)-1,1,[1]holiday!$A$2:$A$101),1,[1]holiday!$A$2:$A$101)=$K182),"",IF(AND(IFERROR(IF(IF($K182&lt;EDATE(Z182,$E182),$K182,EDATE(Z182,$E182))=Z182,"",IF($K182&lt;EDATE(Z182,$E182),$K182,EDATE(Z182,$E182))),"")=$K182,$H182=1),"",IFERROR(IF(IF($K182&lt;EDATE(Z182,$E182),$K182,EDATE(Z182,$E182))=Z182,"",IF($K182&lt;EDATE(Z182,$E182),$K182,EDATE(Z182,$E182))),""))),"")</f>
        <v/>
      </c>
      <c r="AB182" s="70" t="str">
        <f>IFERROR(IF(AND($H182=1,WORKDAY.INTL($I182,NETWORKDAYS.INTL($I182,EDATE(AA182,$E183)-1,1,[1]holiday!$A$2:$A$101),1,[1]holiday!$A$2:$A$101)=$K182),"",IF(AND(IFERROR(IF(IF($K182&lt;EDATE(AA182,$E182),$K182,EDATE(AA182,$E182))=AA182,"",IF($K182&lt;EDATE(AA182,$E182),$K182,EDATE(AA182,$E182))),"")=$K182,$H182=1),"",IFERROR(IF(IF($K182&lt;EDATE(AA182,$E182),$K182,EDATE(AA182,$E182))=AA182,"",IF($K182&lt;EDATE(AA182,$E182),$K182,EDATE(AA182,$E182))),""))),"")</f>
        <v/>
      </c>
      <c r="AC182" s="70" t="str">
        <f>IFERROR(IF(AND($H182=1,WORKDAY.INTL($I182,NETWORKDAYS.INTL($I182,EDATE(AB182,$E183)-1,1,[1]holiday!$A$2:$A$101),1,[1]holiday!$A$2:$A$101)=$K182),"",IF(AND(IFERROR(IF(IF($K182&lt;EDATE(AB182,$E182),$K182,EDATE(AB182,$E182))=AB182,"",IF($K182&lt;EDATE(AB182,$E182),$K182,EDATE(AB182,$E182))),"")=$K182,$H182=1),"",IFERROR(IF(IF($K182&lt;EDATE(AB182,$E182),$K182,EDATE(AB182,$E182))=AB182,"",IF($K182&lt;EDATE(AB182,$E182),$K182,EDATE(AB182,$E182))),""))),"")</f>
        <v/>
      </c>
      <c r="AD182" s="70" t="str">
        <f>IFERROR(IF(AND($H182=1,WORKDAY.INTL($I182,NETWORKDAYS.INTL($I182,EDATE(AC182,$E183)-1,1,[1]holiday!$A$2:$A$101),1,[1]holiday!$A$2:$A$101)=$K182),"",IF(AND(IFERROR(IF(IF($K182&lt;EDATE(AC182,$E182),$K182,EDATE(AC182,$E182))=AC182,"",IF($K182&lt;EDATE(AC182,$E182),$K182,EDATE(AC182,$E182))),"")=$K182,$H182=1),"",IFERROR(IF(IF($K182&lt;EDATE(AC182,$E182),$K182,EDATE(AC182,$E182))=AC182,"",IF($K182&lt;EDATE(AC182,$E182),$K182,EDATE(AC182,$E182))),""))),"")</f>
        <v/>
      </c>
      <c r="AE182" s="70" t="str">
        <f>IFERROR(IF(AND($H182=1,WORKDAY.INTL($I182,NETWORKDAYS.INTL($I182,EDATE(AD182,$E183)-1,1,[1]holiday!$A$2:$A$101),1,[1]holiday!$A$2:$A$101)=$K182),"",IF(AND(IFERROR(IF(IF($K182&lt;EDATE(AD182,$E182),$K182,EDATE(AD182,$E182))=AD182,"",IF($K182&lt;EDATE(AD182,$E182),$K182,EDATE(AD182,$E182))),"")=$K182,$H182=1),"",IFERROR(IF(IF($K182&lt;EDATE(AD182,$E182),$K182,EDATE(AD182,$E182))=AD182,"",IF($K182&lt;EDATE(AD182,$E182),$K182,EDATE(AD182,$E182))),""))),"")</f>
        <v/>
      </c>
      <c r="AF182" s="70" t="str">
        <f>IFERROR(IF(AND($H182=1,WORKDAY.INTL($I182,NETWORKDAYS.INTL($I182,EDATE(AE182,$E183)-1,1,[1]holiday!$A$2:$A$101),1,[1]holiday!$A$2:$A$101)=$K182),"",IF(AND(IFERROR(IF(IF($K182&lt;EDATE(AE182,$E182),$K182,EDATE(AE182,$E182))=AE182,"",IF($K182&lt;EDATE(AE182,$E182),$K182,EDATE(AE182,$E182))),"")=$K182,$H182=1),"",IFERROR(IF(IF($K182&lt;EDATE(AE182,$E182),$K182,EDATE(AE182,$E182))=AE182,"",IF($K182&lt;EDATE(AE182,$E182),$K182,EDATE(AE182,$E182))),""))),"")</f>
        <v/>
      </c>
      <c r="AG182" s="70" t="str">
        <f>IFERROR(IF(AND($H182=1,WORKDAY.INTL($I182,NETWORKDAYS.INTL($I182,EDATE(AF182,$E183)-1,1,[1]holiday!$A$2:$A$101),1,[1]holiday!$A$2:$A$101)=$K182),"",IF(AND(IFERROR(IF(IF($K182&lt;EDATE(AF182,$E182),$K182,EDATE(AF182,$E182))=AF182,"",IF($K182&lt;EDATE(AF182,$E182),$K182,EDATE(AF182,$E182))),"")=$K182,$H182=1),"",IFERROR(IF(IF($K182&lt;EDATE(AF182,$E182),$K182,EDATE(AF182,$E182))=AF182,"",IF($K182&lt;EDATE(AF182,$E182),$K182,EDATE(AF182,$E182))),""))),"")</f>
        <v/>
      </c>
      <c r="AH182" s="70" t="str">
        <f>IFERROR(IF(AND($H182=1,WORKDAY.INTL($I182,NETWORKDAYS.INTL($I182,EDATE(AG182,$E183)-1,1,[1]holiday!$A$2:$A$101),1,[1]holiday!$A$2:$A$101)=$K182),"",IF(AND(IFERROR(IF(IF($K182&lt;EDATE(AG182,$E182),$K182,EDATE(AG182,$E182))=AG182,"",IF($K182&lt;EDATE(AG182,$E182),$K182,EDATE(AG182,$E182))),"")=$K182,$H182=1),"",IFERROR(IF(IF($K182&lt;EDATE(AG182,$E182),$K182,EDATE(AG182,$E182))=AG182,"",IF($K182&lt;EDATE(AG182,$E182),$K182,EDATE(AG182,$E182))),""))),"")</f>
        <v/>
      </c>
      <c r="AI182" s="70"/>
      <c r="AJ182" s="25" t="e">
        <f t="shared" si="122"/>
        <v>#REF!</v>
      </c>
      <c r="AK182" s="25" t="e">
        <f t="shared" si="123"/>
        <v>#REF!</v>
      </c>
      <c r="AL182" s="25" t="e">
        <f t="shared" si="124"/>
        <v>#REF!</v>
      </c>
      <c r="AM182" s="25" t="e">
        <f t="shared" si="125"/>
        <v>#REF!</v>
      </c>
      <c r="AN182" s="25" t="e">
        <f t="shared" si="126"/>
        <v>#REF!</v>
      </c>
      <c r="AO182" s="25" t="e">
        <f t="shared" si="127"/>
        <v>#REF!</v>
      </c>
      <c r="AP182" s="25" t="e">
        <f t="shared" si="128"/>
        <v>#REF!</v>
      </c>
      <c r="AQ182" s="25" t="e">
        <f t="shared" si="129"/>
        <v>#REF!</v>
      </c>
      <c r="AR182" s="25" t="e">
        <f t="shared" si="130"/>
        <v>#REF!</v>
      </c>
      <c r="AS182" s="25" t="e">
        <f t="shared" si="131"/>
        <v>#REF!</v>
      </c>
      <c r="AT182" s="25" t="e">
        <f t="shared" si="132"/>
        <v>#REF!</v>
      </c>
      <c r="AU182" s="25" t="e">
        <f t="shared" si="133"/>
        <v>#REF!</v>
      </c>
      <c r="AV182" s="25" t="e">
        <f t="shared" si="134"/>
        <v>#REF!</v>
      </c>
      <c r="AW182" s="106" t="e">
        <f t="shared" si="103"/>
        <v>#REF!</v>
      </c>
      <c r="AX182" s="107" t="e">
        <f t="shared" ca="1" si="104"/>
        <v>#REF!</v>
      </c>
      <c r="AY182" s="107" t="e">
        <f t="shared" ca="1" si="105"/>
        <v>#REF!</v>
      </c>
      <c r="AZ182" s="108" t="e">
        <f t="shared" ca="1" si="106"/>
        <v>#REF!</v>
      </c>
      <c r="BA182" s="25">
        <f t="shared" ca="1" si="98"/>
        <v>0</v>
      </c>
      <c r="BB182" s="25" t="e">
        <f t="shared" si="135"/>
        <v>#REF!</v>
      </c>
      <c r="BC182" s="25" t="e">
        <f t="shared" ca="1" si="107"/>
        <v>#REF!</v>
      </c>
      <c r="BD182" s="83" t="e">
        <f>PS!#REF!</f>
        <v>#REF!</v>
      </c>
      <c r="BE182" s="78" t="str">
        <f t="shared" ca="1" si="108"/>
        <v>Lần 0</v>
      </c>
      <c r="BF182" s="109" t="e">
        <f t="shared" ca="1" si="109"/>
        <v>#REF!</v>
      </c>
      <c r="BG182" s="109" t="e">
        <f t="shared" ca="1" si="110"/>
        <v>#REF!</v>
      </c>
      <c r="BH182" s="109" t="e">
        <f t="shared" ca="1" si="111"/>
        <v>#REF!</v>
      </c>
      <c r="BI182" s="109" t="e">
        <f t="shared" ca="1" si="112"/>
        <v>#REF!</v>
      </c>
      <c r="BJ182" s="109" t="e">
        <f t="shared" ca="1" si="113"/>
        <v>#REF!</v>
      </c>
      <c r="BK182" s="109" t="e">
        <f t="shared" ca="1" si="114"/>
        <v>#REF!</v>
      </c>
      <c r="BL182" s="109" t="e">
        <f t="shared" ca="1" si="115"/>
        <v>#REF!</v>
      </c>
      <c r="BM182" s="109" t="e">
        <f t="shared" ca="1" si="116"/>
        <v>#REF!</v>
      </c>
      <c r="BN182" s="109" t="e">
        <f t="shared" ca="1" si="117"/>
        <v>#REF!</v>
      </c>
      <c r="BO182" s="109" t="e">
        <f t="shared" ca="1" si="118"/>
        <v>#REF!</v>
      </c>
      <c r="BP182" s="109" t="e">
        <f t="shared" ca="1" si="119"/>
        <v>#REF!</v>
      </c>
      <c r="BQ182" s="109" t="e">
        <f t="shared" ca="1" si="120"/>
        <v>#REF!</v>
      </c>
      <c r="BR182" s="109" t="e">
        <f t="shared" ca="1" si="121"/>
        <v>#REF!</v>
      </c>
    </row>
    <row r="183" spans="1:70" ht="19.5" customHeight="1" x14ac:dyDescent="0.2">
      <c r="A183" s="82" t="e">
        <f>PS!#REF!</f>
        <v>#REF!</v>
      </c>
      <c r="B183" s="83" t="e">
        <f>PS!#REF!</f>
        <v>#REF!</v>
      </c>
      <c r="C183" s="83" t="e">
        <f>PS!#REF!</f>
        <v>#REF!</v>
      </c>
      <c r="D183" s="83" t="e">
        <f>VLOOKUP(B183,CTV!$A$3:$D$1048576,4,0)</f>
        <v>#REF!</v>
      </c>
      <c r="E183" s="83" t="e">
        <f>VLOOKUP(B183,CTV!$A$3:$G$1048576,7,0)</f>
        <v>#REF!</v>
      </c>
      <c r="F183" s="83" t="e">
        <f>IF(ISNA(VLOOKUP(D183,CTV!$A$3:$H$1048576,8,0)),"",VLOOKUP(D183,CTV!$A$3:$H$1048576,8,0))</f>
        <v>#REF!</v>
      </c>
      <c r="G183" s="83" t="e">
        <f>VLOOKUP(B183,CTV!$A$3:$I$1048576,9,0)</f>
        <v>#REF!</v>
      </c>
      <c r="H183" s="83" t="e">
        <f>VLOOKUP(B183,CTV!$A$3:$J$1048576,10,0)</f>
        <v>#REF!</v>
      </c>
      <c r="I183" s="102" t="e">
        <f>PS!#REF!</f>
        <v>#REF!</v>
      </c>
      <c r="J183" s="83" t="e">
        <f>PS!#REF!</f>
        <v>#REF!</v>
      </c>
      <c r="K183" s="103" t="e">
        <f>PS!#REF!</f>
        <v>#REF!</v>
      </c>
      <c r="L183" s="83" t="e">
        <f t="shared" si="99"/>
        <v>#REF!</v>
      </c>
      <c r="M183" s="120" t="e">
        <f>PS!#REF!</f>
        <v>#REF!</v>
      </c>
      <c r="N183" s="83" t="e">
        <f>PS!#REF!</f>
        <v>#REF!</v>
      </c>
      <c r="O183" s="104" t="e">
        <f>PS!#REF!</f>
        <v>#REF!</v>
      </c>
      <c r="P183" s="104" t="e">
        <f t="shared" si="100"/>
        <v>#REF!</v>
      </c>
      <c r="Q183" s="104">
        <v>0</v>
      </c>
      <c r="R183" s="170" t="e">
        <f t="shared" si="101"/>
        <v>#REF!</v>
      </c>
      <c r="S183" s="130" t="e">
        <f>VLOOKUP(B183,CTV!$A$3:$K$1048576,11,0)</f>
        <v>#REF!</v>
      </c>
      <c r="T183" s="105" t="e">
        <f>IF(VLOOKUP(B183,CTV!$A$3:$E$1048576,5,0)-R183+S183&lt;0,0,VLOOKUP(B183,CTV!$A$3:$E$1048576,5,0)-R183+S183)</f>
        <v>#REF!</v>
      </c>
      <c r="U183" s="105" t="e">
        <f>IF(VLOOKUP(B183,CTV!$A$3:$F$1048576,6,0)-R183+S183&lt;0,0,VLOOKUP(B183,CTV!$A$3:$F$1048576,6,0)-R183+S183)</f>
        <v>#REF!</v>
      </c>
      <c r="V183" s="70" t="e">
        <f t="shared" si="102"/>
        <v>#REF!</v>
      </c>
      <c r="W183" s="70" t="str">
        <f>IFERROR(IF(AND($H183=1,WORKDAY.INTL($I183,NETWORKDAYS.INTL($I183,EDATE(V183,$E184)-1,1,[1]holiday!$A$2:$A$101),1,[1]holiday!$A$2:$A$101)=$K183),"",IF(AND(IFERROR(IF(IF($K183&lt;EDATE(V183,$E183),$K183,EDATE(V183,$E183))=V183,"",IF($K183&lt;EDATE(V183,$E183),$K183,EDATE(V183,$E183))),"")=$K183,$H183=1),"",IFERROR(IF(IF($K183&lt;EDATE(V183,$E183),$K183,EDATE(V183,$E183))=V183,"",IF($K183&lt;EDATE(V183,$E183),$K183,EDATE(V183,$E183))),""))),"")</f>
        <v/>
      </c>
      <c r="X183" s="70" t="str">
        <f>IFERROR(IF(AND($H183=1,WORKDAY.INTL($I183,NETWORKDAYS.INTL($I183,EDATE(W183,$E184)-1,1,[1]holiday!$A$2:$A$101),1,[1]holiday!$A$2:$A$101)=$K183),"",IF(AND(IFERROR(IF(IF($K183&lt;EDATE(W183,$E183),$K183,EDATE(W183,$E183))=W183,"",IF($K183&lt;EDATE(W183,$E183),$K183,EDATE(W183,$E183))),"")=$K183,$H183=1),"",IFERROR(IF(IF($K183&lt;EDATE(W183,$E183),$K183,EDATE(W183,$E183))=W183,"",IF($K183&lt;EDATE(W183,$E183),$K183,EDATE(W183,$E183))),""))),"")</f>
        <v/>
      </c>
      <c r="Y183" s="70" t="str">
        <f>IFERROR(IF(AND($H183=1,WORKDAY.INTL($I183,NETWORKDAYS.INTL($I183,EDATE(X183,$E184)-1,1,[1]holiday!$A$2:$A$101),1,[1]holiday!$A$2:$A$101)=$K183),"",IF(AND(IFERROR(IF(IF($K183&lt;EDATE(X183,$E183),$K183,EDATE(X183,$E183))=X183,"",IF($K183&lt;EDATE(X183,$E183),$K183,EDATE(X183,$E183))),"")=$K183,$H183=1),"",IFERROR(IF(IF($K183&lt;EDATE(X183,$E183),$K183,EDATE(X183,$E183))=X183,"",IF($K183&lt;EDATE(X183,$E183),$K183,EDATE(X183,$E183))),""))),"")</f>
        <v/>
      </c>
      <c r="Z183" s="70" t="str">
        <f>IFERROR(IF(AND($H183=1,WORKDAY.INTL($I183,NETWORKDAYS.INTL($I183,EDATE(Y183,$E184)-1,1,[1]holiday!$A$2:$A$101),1,[1]holiday!$A$2:$A$101)=$K183),"",IF(AND(IFERROR(IF(IF($K183&lt;EDATE(Y183,$E183),$K183,EDATE(Y183,$E183))=Y183,"",IF($K183&lt;EDATE(Y183,$E183),$K183,EDATE(Y183,$E183))),"")=$K183,$H183=1),"",IFERROR(IF(IF($K183&lt;EDATE(Y183,$E183),$K183,EDATE(Y183,$E183))=Y183,"",IF($K183&lt;EDATE(Y183,$E183),$K183,EDATE(Y183,$E183))),""))),"")</f>
        <v/>
      </c>
      <c r="AA183" s="70" t="str">
        <f>IFERROR(IF(AND($H183=1,WORKDAY.INTL($I183,NETWORKDAYS.INTL($I183,EDATE(Z183,$E184)-1,1,[1]holiday!$A$2:$A$101),1,[1]holiday!$A$2:$A$101)=$K183),"",IF(AND(IFERROR(IF(IF($K183&lt;EDATE(Z183,$E183),$K183,EDATE(Z183,$E183))=Z183,"",IF($K183&lt;EDATE(Z183,$E183),$K183,EDATE(Z183,$E183))),"")=$K183,$H183=1),"",IFERROR(IF(IF($K183&lt;EDATE(Z183,$E183),$K183,EDATE(Z183,$E183))=Z183,"",IF($K183&lt;EDATE(Z183,$E183),$K183,EDATE(Z183,$E183))),""))),"")</f>
        <v/>
      </c>
      <c r="AB183" s="70" t="str">
        <f>IFERROR(IF(AND($H183=1,WORKDAY.INTL($I183,NETWORKDAYS.INTL($I183,EDATE(AA183,$E184)-1,1,[1]holiday!$A$2:$A$101),1,[1]holiday!$A$2:$A$101)=$K183),"",IF(AND(IFERROR(IF(IF($K183&lt;EDATE(AA183,$E183),$K183,EDATE(AA183,$E183))=AA183,"",IF($K183&lt;EDATE(AA183,$E183),$K183,EDATE(AA183,$E183))),"")=$K183,$H183=1),"",IFERROR(IF(IF($K183&lt;EDATE(AA183,$E183),$K183,EDATE(AA183,$E183))=AA183,"",IF($K183&lt;EDATE(AA183,$E183),$K183,EDATE(AA183,$E183))),""))),"")</f>
        <v/>
      </c>
      <c r="AC183" s="70" t="str">
        <f>IFERROR(IF(AND($H183=1,WORKDAY.INTL($I183,NETWORKDAYS.INTL($I183,EDATE(AB183,$E184)-1,1,[1]holiday!$A$2:$A$101),1,[1]holiday!$A$2:$A$101)=$K183),"",IF(AND(IFERROR(IF(IF($K183&lt;EDATE(AB183,$E183),$K183,EDATE(AB183,$E183))=AB183,"",IF($K183&lt;EDATE(AB183,$E183),$K183,EDATE(AB183,$E183))),"")=$K183,$H183=1),"",IFERROR(IF(IF($K183&lt;EDATE(AB183,$E183),$K183,EDATE(AB183,$E183))=AB183,"",IF($K183&lt;EDATE(AB183,$E183),$K183,EDATE(AB183,$E183))),""))),"")</f>
        <v/>
      </c>
      <c r="AD183" s="70" t="str">
        <f>IFERROR(IF(AND($H183=1,WORKDAY.INTL($I183,NETWORKDAYS.INTL($I183,EDATE(AC183,$E184)-1,1,[1]holiday!$A$2:$A$101),1,[1]holiday!$A$2:$A$101)=$K183),"",IF(AND(IFERROR(IF(IF($K183&lt;EDATE(AC183,$E183),$K183,EDATE(AC183,$E183))=AC183,"",IF($K183&lt;EDATE(AC183,$E183),$K183,EDATE(AC183,$E183))),"")=$K183,$H183=1),"",IFERROR(IF(IF($K183&lt;EDATE(AC183,$E183),$K183,EDATE(AC183,$E183))=AC183,"",IF($K183&lt;EDATE(AC183,$E183),$K183,EDATE(AC183,$E183))),""))),"")</f>
        <v/>
      </c>
      <c r="AE183" s="70" t="str">
        <f>IFERROR(IF(AND($H183=1,WORKDAY.INTL($I183,NETWORKDAYS.INTL($I183,EDATE(AD183,$E184)-1,1,[1]holiday!$A$2:$A$101),1,[1]holiday!$A$2:$A$101)=$K183),"",IF(AND(IFERROR(IF(IF($K183&lt;EDATE(AD183,$E183),$K183,EDATE(AD183,$E183))=AD183,"",IF($K183&lt;EDATE(AD183,$E183),$K183,EDATE(AD183,$E183))),"")=$K183,$H183=1),"",IFERROR(IF(IF($K183&lt;EDATE(AD183,$E183),$K183,EDATE(AD183,$E183))=AD183,"",IF($K183&lt;EDATE(AD183,$E183),$K183,EDATE(AD183,$E183))),""))),"")</f>
        <v/>
      </c>
      <c r="AF183" s="70" t="str">
        <f>IFERROR(IF(AND($H183=1,WORKDAY.INTL($I183,NETWORKDAYS.INTL($I183,EDATE(AE183,$E184)-1,1,[1]holiday!$A$2:$A$101),1,[1]holiday!$A$2:$A$101)=$K183),"",IF(AND(IFERROR(IF(IF($K183&lt;EDATE(AE183,$E183),$K183,EDATE(AE183,$E183))=AE183,"",IF($K183&lt;EDATE(AE183,$E183),$K183,EDATE(AE183,$E183))),"")=$K183,$H183=1),"",IFERROR(IF(IF($K183&lt;EDATE(AE183,$E183),$K183,EDATE(AE183,$E183))=AE183,"",IF($K183&lt;EDATE(AE183,$E183),$K183,EDATE(AE183,$E183))),""))),"")</f>
        <v/>
      </c>
      <c r="AG183" s="70" t="str">
        <f>IFERROR(IF(AND($H183=1,WORKDAY.INTL($I183,NETWORKDAYS.INTL($I183,EDATE(AF183,$E184)-1,1,[1]holiday!$A$2:$A$101),1,[1]holiday!$A$2:$A$101)=$K183),"",IF(AND(IFERROR(IF(IF($K183&lt;EDATE(AF183,$E183),$K183,EDATE(AF183,$E183))=AF183,"",IF($K183&lt;EDATE(AF183,$E183),$K183,EDATE(AF183,$E183))),"")=$K183,$H183=1),"",IFERROR(IF(IF($K183&lt;EDATE(AF183,$E183),$K183,EDATE(AF183,$E183))=AF183,"",IF($K183&lt;EDATE(AF183,$E183),$K183,EDATE(AF183,$E183))),""))),"")</f>
        <v/>
      </c>
      <c r="AH183" s="70" t="str">
        <f>IFERROR(IF(AND($H183=1,WORKDAY.INTL($I183,NETWORKDAYS.INTL($I183,EDATE(AG183,$E184)-1,1,[1]holiday!$A$2:$A$101),1,[1]holiday!$A$2:$A$101)=$K183),"",IF(AND(IFERROR(IF(IF($K183&lt;EDATE(AG183,$E183),$K183,EDATE(AG183,$E183))=AG183,"",IF($K183&lt;EDATE(AG183,$E183),$K183,EDATE(AG183,$E183))),"")=$K183,$H183=1),"",IFERROR(IF(IF($K183&lt;EDATE(AG183,$E183),$K183,EDATE(AG183,$E183))=AG183,"",IF($K183&lt;EDATE(AG183,$E183),$K183,EDATE(AG183,$E183))),""))),"")</f>
        <v/>
      </c>
      <c r="AI183" s="70"/>
      <c r="AJ183" s="25" t="e">
        <f t="shared" si="122"/>
        <v>#REF!</v>
      </c>
      <c r="AK183" s="25" t="e">
        <f t="shared" si="123"/>
        <v>#REF!</v>
      </c>
      <c r="AL183" s="25" t="e">
        <f t="shared" si="124"/>
        <v>#REF!</v>
      </c>
      <c r="AM183" s="25" t="e">
        <f t="shared" si="125"/>
        <v>#REF!</v>
      </c>
      <c r="AN183" s="25" t="e">
        <f t="shared" si="126"/>
        <v>#REF!</v>
      </c>
      <c r="AO183" s="25" t="e">
        <f t="shared" si="127"/>
        <v>#REF!</v>
      </c>
      <c r="AP183" s="25" t="e">
        <f t="shared" si="128"/>
        <v>#REF!</v>
      </c>
      <c r="AQ183" s="25" t="e">
        <f t="shared" si="129"/>
        <v>#REF!</v>
      </c>
      <c r="AR183" s="25" t="e">
        <f t="shared" si="130"/>
        <v>#REF!</v>
      </c>
      <c r="AS183" s="25" t="e">
        <f t="shared" si="131"/>
        <v>#REF!</v>
      </c>
      <c r="AT183" s="25" t="e">
        <f t="shared" si="132"/>
        <v>#REF!</v>
      </c>
      <c r="AU183" s="25" t="e">
        <f t="shared" si="133"/>
        <v>#REF!</v>
      </c>
      <c r="AV183" s="25" t="e">
        <f t="shared" si="134"/>
        <v>#REF!</v>
      </c>
      <c r="AW183" s="106" t="e">
        <f t="shared" si="103"/>
        <v>#REF!</v>
      </c>
      <c r="AX183" s="107" t="e">
        <f t="shared" ca="1" si="104"/>
        <v>#REF!</v>
      </c>
      <c r="AY183" s="107" t="e">
        <f t="shared" ca="1" si="105"/>
        <v>#REF!</v>
      </c>
      <c r="AZ183" s="108" t="e">
        <f t="shared" ca="1" si="106"/>
        <v>#REF!</v>
      </c>
      <c r="BA183" s="25">
        <f t="shared" ca="1" si="98"/>
        <v>0</v>
      </c>
      <c r="BB183" s="25" t="e">
        <f t="shared" si="135"/>
        <v>#REF!</v>
      </c>
      <c r="BC183" s="25" t="e">
        <f t="shared" ca="1" si="107"/>
        <v>#REF!</v>
      </c>
      <c r="BD183" s="83" t="e">
        <f>PS!#REF!</f>
        <v>#REF!</v>
      </c>
      <c r="BE183" s="78" t="str">
        <f t="shared" ca="1" si="108"/>
        <v>Lần 0</v>
      </c>
      <c r="BF183" s="109" t="e">
        <f t="shared" ca="1" si="109"/>
        <v>#REF!</v>
      </c>
      <c r="BG183" s="109" t="e">
        <f t="shared" ca="1" si="110"/>
        <v>#REF!</v>
      </c>
      <c r="BH183" s="109" t="e">
        <f t="shared" ca="1" si="111"/>
        <v>#REF!</v>
      </c>
      <c r="BI183" s="109" t="e">
        <f t="shared" ca="1" si="112"/>
        <v>#REF!</v>
      </c>
      <c r="BJ183" s="109" t="e">
        <f t="shared" ca="1" si="113"/>
        <v>#REF!</v>
      </c>
      <c r="BK183" s="109" t="e">
        <f t="shared" ca="1" si="114"/>
        <v>#REF!</v>
      </c>
      <c r="BL183" s="109" t="e">
        <f t="shared" ca="1" si="115"/>
        <v>#REF!</v>
      </c>
      <c r="BM183" s="109" t="e">
        <f t="shared" ca="1" si="116"/>
        <v>#REF!</v>
      </c>
      <c r="BN183" s="109" t="e">
        <f t="shared" ca="1" si="117"/>
        <v>#REF!</v>
      </c>
      <c r="BO183" s="109" t="e">
        <f t="shared" ca="1" si="118"/>
        <v>#REF!</v>
      </c>
      <c r="BP183" s="109" t="e">
        <f t="shared" ca="1" si="119"/>
        <v>#REF!</v>
      </c>
      <c r="BQ183" s="109" t="e">
        <f t="shared" ca="1" si="120"/>
        <v>#REF!</v>
      </c>
      <c r="BR183" s="109" t="e">
        <f t="shared" ca="1" si="121"/>
        <v>#REF!</v>
      </c>
    </row>
    <row r="184" spans="1:70" ht="19.5" customHeight="1" x14ac:dyDescent="0.2">
      <c r="A184" s="82" t="e">
        <f>PS!#REF!</f>
        <v>#REF!</v>
      </c>
      <c r="B184" s="83" t="e">
        <f>PS!#REF!</f>
        <v>#REF!</v>
      </c>
      <c r="C184" s="83" t="e">
        <f>PS!#REF!</f>
        <v>#REF!</v>
      </c>
      <c r="D184" s="83" t="e">
        <f>VLOOKUP(B184,CTV!$A$3:$D$1048576,4,0)</f>
        <v>#REF!</v>
      </c>
      <c r="E184" s="83" t="e">
        <f>VLOOKUP(B184,CTV!$A$3:$G$1048576,7,0)</f>
        <v>#REF!</v>
      </c>
      <c r="F184" s="83" t="e">
        <f>IF(ISNA(VLOOKUP(D184,CTV!$A$3:$H$1048576,8,0)),"",VLOOKUP(D184,CTV!$A$3:$H$1048576,8,0))</f>
        <v>#REF!</v>
      </c>
      <c r="G184" s="83" t="e">
        <f>VLOOKUP(B184,CTV!$A$3:$I$1048576,9,0)</f>
        <v>#REF!</v>
      </c>
      <c r="H184" s="83" t="e">
        <f>VLOOKUP(B184,CTV!$A$3:$J$1048576,10,0)</f>
        <v>#REF!</v>
      </c>
      <c r="I184" s="102" t="e">
        <f>PS!#REF!</f>
        <v>#REF!</v>
      </c>
      <c r="J184" s="83" t="e">
        <f>PS!#REF!</f>
        <v>#REF!</v>
      </c>
      <c r="K184" s="103" t="e">
        <f>PS!#REF!</f>
        <v>#REF!</v>
      </c>
      <c r="L184" s="83" t="e">
        <f t="shared" si="99"/>
        <v>#REF!</v>
      </c>
      <c r="M184" s="120" t="e">
        <f>PS!#REF!</f>
        <v>#REF!</v>
      </c>
      <c r="N184" s="83" t="e">
        <f>PS!#REF!</f>
        <v>#REF!</v>
      </c>
      <c r="O184" s="104" t="e">
        <f>PS!#REF!</f>
        <v>#REF!</v>
      </c>
      <c r="P184" s="104" t="e">
        <f t="shared" si="100"/>
        <v>#REF!</v>
      </c>
      <c r="Q184" s="104">
        <v>0</v>
      </c>
      <c r="R184" s="170" t="e">
        <f t="shared" si="101"/>
        <v>#REF!</v>
      </c>
      <c r="S184" s="130" t="e">
        <f>VLOOKUP(B184,CTV!$A$3:$K$1048576,11,0)</f>
        <v>#REF!</v>
      </c>
      <c r="T184" s="105" t="e">
        <f>IF(VLOOKUP(B184,CTV!$A$3:$E$1048576,5,0)-R184+S184&lt;0,0,VLOOKUP(B184,CTV!$A$3:$E$1048576,5,0)-R184+S184)</f>
        <v>#REF!</v>
      </c>
      <c r="U184" s="105" t="e">
        <f>IF(VLOOKUP(B184,CTV!$A$3:$F$1048576,6,0)-R184+S184&lt;0,0,VLOOKUP(B184,CTV!$A$3:$F$1048576,6,0)-R184+S184)</f>
        <v>#REF!</v>
      </c>
      <c r="V184" s="70" t="e">
        <f t="shared" si="102"/>
        <v>#REF!</v>
      </c>
      <c r="W184" s="70" t="str">
        <f>IFERROR(IF(AND($H184=1,WORKDAY.INTL($I184,NETWORKDAYS.INTL($I184,EDATE(V184,$E185)-1,1,[1]holiday!$A$2:$A$101),1,[1]holiday!$A$2:$A$101)=$K184),"",IF(AND(IFERROR(IF(IF($K184&lt;EDATE(V184,$E184),$K184,EDATE(V184,$E184))=V184,"",IF($K184&lt;EDATE(V184,$E184),$K184,EDATE(V184,$E184))),"")=$K184,$H184=1),"",IFERROR(IF(IF($K184&lt;EDATE(V184,$E184),$K184,EDATE(V184,$E184))=V184,"",IF($K184&lt;EDATE(V184,$E184),$K184,EDATE(V184,$E184))),""))),"")</f>
        <v/>
      </c>
      <c r="X184" s="70" t="str">
        <f>IFERROR(IF(AND($H184=1,WORKDAY.INTL($I184,NETWORKDAYS.INTL($I184,EDATE(W184,$E185)-1,1,[1]holiday!$A$2:$A$101),1,[1]holiday!$A$2:$A$101)=$K184),"",IF(AND(IFERROR(IF(IF($K184&lt;EDATE(W184,$E184),$K184,EDATE(W184,$E184))=W184,"",IF($K184&lt;EDATE(W184,$E184),$K184,EDATE(W184,$E184))),"")=$K184,$H184=1),"",IFERROR(IF(IF($K184&lt;EDATE(W184,$E184),$K184,EDATE(W184,$E184))=W184,"",IF($K184&lt;EDATE(W184,$E184),$K184,EDATE(W184,$E184))),""))),"")</f>
        <v/>
      </c>
      <c r="Y184" s="70" t="str">
        <f>IFERROR(IF(AND($H184=1,WORKDAY.INTL($I184,NETWORKDAYS.INTL($I184,EDATE(X184,$E185)-1,1,[1]holiday!$A$2:$A$101),1,[1]holiday!$A$2:$A$101)=$K184),"",IF(AND(IFERROR(IF(IF($K184&lt;EDATE(X184,$E184),$K184,EDATE(X184,$E184))=X184,"",IF($K184&lt;EDATE(X184,$E184),$K184,EDATE(X184,$E184))),"")=$K184,$H184=1),"",IFERROR(IF(IF($K184&lt;EDATE(X184,$E184),$K184,EDATE(X184,$E184))=X184,"",IF($K184&lt;EDATE(X184,$E184),$K184,EDATE(X184,$E184))),""))),"")</f>
        <v/>
      </c>
      <c r="Z184" s="70" t="str">
        <f>IFERROR(IF(AND($H184=1,WORKDAY.INTL($I184,NETWORKDAYS.INTL($I184,EDATE(Y184,$E185)-1,1,[1]holiday!$A$2:$A$101),1,[1]holiday!$A$2:$A$101)=$K184),"",IF(AND(IFERROR(IF(IF($K184&lt;EDATE(Y184,$E184),$K184,EDATE(Y184,$E184))=Y184,"",IF($K184&lt;EDATE(Y184,$E184),$K184,EDATE(Y184,$E184))),"")=$K184,$H184=1),"",IFERROR(IF(IF($K184&lt;EDATE(Y184,$E184),$K184,EDATE(Y184,$E184))=Y184,"",IF($K184&lt;EDATE(Y184,$E184),$K184,EDATE(Y184,$E184))),""))),"")</f>
        <v/>
      </c>
      <c r="AA184" s="70" t="str">
        <f>IFERROR(IF(AND($H184=1,WORKDAY.INTL($I184,NETWORKDAYS.INTL($I184,EDATE(Z184,$E185)-1,1,[1]holiday!$A$2:$A$101),1,[1]holiday!$A$2:$A$101)=$K184),"",IF(AND(IFERROR(IF(IF($K184&lt;EDATE(Z184,$E184),$K184,EDATE(Z184,$E184))=Z184,"",IF($K184&lt;EDATE(Z184,$E184),$K184,EDATE(Z184,$E184))),"")=$K184,$H184=1),"",IFERROR(IF(IF($K184&lt;EDATE(Z184,$E184),$K184,EDATE(Z184,$E184))=Z184,"",IF($K184&lt;EDATE(Z184,$E184),$K184,EDATE(Z184,$E184))),""))),"")</f>
        <v/>
      </c>
      <c r="AB184" s="70" t="str">
        <f>IFERROR(IF(AND($H184=1,WORKDAY.INTL($I184,NETWORKDAYS.INTL($I184,EDATE(AA184,$E185)-1,1,[1]holiday!$A$2:$A$101),1,[1]holiday!$A$2:$A$101)=$K184),"",IF(AND(IFERROR(IF(IF($K184&lt;EDATE(AA184,$E184),$K184,EDATE(AA184,$E184))=AA184,"",IF($K184&lt;EDATE(AA184,$E184),$K184,EDATE(AA184,$E184))),"")=$K184,$H184=1),"",IFERROR(IF(IF($K184&lt;EDATE(AA184,$E184),$K184,EDATE(AA184,$E184))=AA184,"",IF($K184&lt;EDATE(AA184,$E184),$K184,EDATE(AA184,$E184))),""))),"")</f>
        <v/>
      </c>
      <c r="AC184" s="70" t="str">
        <f>IFERROR(IF(AND($H184=1,WORKDAY.INTL($I184,NETWORKDAYS.INTL($I184,EDATE(AB184,$E185)-1,1,[1]holiday!$A$2:$A$101),1,[1]holiday!$A$2:$A$101)=$K184),"",IF(AND(IFERROR(IF(IF($K184&lt;EDATE(AB184,$E184),$K184,EDATE(AB184,$E184))=AB184,"",IF($K184&lt;EDATE(AB184,$E184),$K184,EDATE(AB184,$E184))),"")=$K184,$H184=1),"",IFERROR(IF(IF($K184&lt;EDATE(AB184,$E184),$K184,EDATE(AB184,$E184))=AB184,"",IF($K184&lt;EDATE(AB184,$E184),$K184,EDATE(AB184,$E184))),""))),"")</f>
        <v/>
      </c>
      <c r="AD184" s="70" t="str">
        <f>IFERROR(IF(AND($H184=1,WORKDAY.INTL($I184,NETWORKDAYS.INTL($I184,EDATE(AC184,$E185)-1,1,[1]holiday!$A$2:$A$101),1,[1]holiday!$A$2:$A$101)=$K184),"",IF(AND(IFERROR(IF(IF($K184&lt;EDATE(AC184,$E184),$K184,EDATE(AC184,$E184))=AC184,"",IF($K184&lt;EDATE(AC184,$E184),$K184,EDATE(AC184,$E184))),"")=$K184,$H184=1),"",IFERROR(IF(IF($K184&lt;EDATE(AC184,$E184),$K184,EDATE(AC184,$E184))=AC184,"",IF($K184&lt;EDATE(AC184,$E184),$K184,EDATE(AC184,$E184))),""))),"")</f>
        <v/>
      </c>
      <c r="AE184" s="70" t="str">
        <f>IFERROR(IF(AND($H184=1,WORKDAY.INTL($I184,NETWORKDAYS.INTL($I184,EDATE(AD184,$E185)-1,1,[1]holiday!$A$2:$A$101),1,[1]holiday!$A$2:$A$101)=$K184),"",IF(AND(IFERROR(IF(IF($K184&lt;EDATE(AD184,$E184),$K184,EDATE(AD184,$E184))=AD184,"",IF($K184&lt;EDATE(AD184,$E184),$K184,EDATE(AD184,$E184))),"")=$K184,$H184=1),"",IFERROR(IF(IF($K184&lt;EDATE(AD184,$E184),$K184,EDATE(AD184,$E184))=AD184,"",IF($K184&lt;EDATE(AD184,$E184),$K184,EDATE(AD184,$E184))),""))),"")</f>
        <v/>
      </c>
      <c r="AF184" s="70" t="str">
        <f>IFERROR(IF(AND($H184=1,WORKDAY.INTL($I184,NETWORKDAYS.INTL($I184,EDATE(AE184,$E185)-1,1,[1]holiday!$A$2:$A$101),1,[1]holiday!$A$2:$A$101)=$K184),"",IF(AND(IFERROR(IF(IF($K184&lt;EDATE(AE184,$E184),$K184,EDATE(AE184,$E184))=AE184,"",IF($K184&lt;EDATE(AE184,$E184),$K184,EDATE(AE184,$E184))),"")=$K184,$H184=1),"",IFERROR(IF(IF($K184&lt;EDATE(AE184,$E184),$K184,EDATE(AE184,$E184))=AE184,"",IF($K184&lt;EDATE(AE184,$E184),$K184,EDATE(AE184,$E184))),""))),"")</f>
        <v/>
      </c>
      <c r="AG184" s="70" t="str">
        <f>IFERROR(IF(AND($H184=1,WORKDAY.INTL($I184,NETWORKDAYS.INTL($I184,EDATE(AF184,$E185)-1,1,[1]holiday!$A$2:$A$101),1,[1]holiday!$A$2:$A$101)=$K184),"",IF(AND(IFERROR(IF(IF($K184&lt;EDATE(AF184,$E184),$K184,EDATE(AF184,$E184))=AF184,"",IF($K184&lt;EDATE(AF184,$E184),$K184,EDATE(AF184,$E184))),"")=$K184,$H184=1),"",IFERROR(IF(IF($K184&lt;EDATE(AF184,$E184),$K184,EDATE(AF184,$E184))=AF184,"",IF($K184&lt;EDATE(AF184,$E184),$K184,EDATE(AF184,$E184))),""))),"")</f>
        <v/>
      </c>
      <c r="AH184" s="70" t="str">
        <f>IFERROR(IF(AND($H184=1,WORKDAY.INTL($I184,NETWORKDAYS.INTL($I184,EDATE(AG184,$E185)-1,1,[1]holiday!$A$2:$A$101),1,[1]holiday!$A$2:$A$101)=$K184),"",IF(AND(IFERROR(IF(IF($K184&lt;EDATE(AG184,$E184),$K184,EDATE(AG184,$E184))=AG184,"",IF($K184&lt;EDATE(AG184,$E184),$K184,EDATE(AG184,$E184))),"")=$K184,$H184=1),"",IFERROR(IF(IF($K184&lt;EDATE(AG184,$E184),$K184,EDATE(AG184,$E184))=AG184,"",IF($K184&lt;EDATE(AG184,$E184),$K184,EDATE(AG184,$E184))),""))),"")</f>
        <v/>
      </c>
      <c r="AI184" s="70"/>
      <c r="AJ184" s="25" t="e">
        <f t="shared" si="122"/>
        <v>#REF!</v>
      </c>
      <c r="AK184" s="25" t="e">
        <f t="shared" si="123"/>
        <v>#REF!</v>
      </c>
      <c r="AL184" s="25" t="e">
        <f t="shared" si="124"/>
        <v>#REF!</v>
      </c>
      <c r="AM184" s="25" t="e">
        <f t="shared" si="125"/>
        <v>#REF!</v>
      </c>
      <c r="AN184" s="25" t="e">
        <f t="shared" si="126"/>
        <v>#REF!</v>
      </c>
      <c r="AO184" s="25" t="e">
        <f t="shared" si="127"/>
        <v>#REF!</v>
      </c>
      <c r="AP184" s="25" t="e">
        <f t="shared" si="128"/>
        <v>#REF!</v>
      </c>
      <c r="AQ184" s="25" t="e">
        <f t="shared" si="129"/>
        <v>#REF!</v>
      </c>
      <c r="AR184" s="25" t="e">
        <f t="shared" si="130"/>
        <v>#REF!</v>
      </c>
      <c r="AS184" s="25" t="e">
        <f t="shared" si="131"/>
        <v>#REF!</v>
      </c>
      <c r="AT184" s="25" t="e">
        <f t="shared" si="132"/>
        <v>#REF!</v>
      </c>
      <c r="AU184" s="25" t="e">
        <f t="shared" si="133"/>
        <v>#REF!</v>
      </c>
      <c r="AV184" s="25" t="e">
        <f t="shared" si="134"/>
        <v>#REF!</v>
      </c>
      <c r="AW184" s="106" t="e">
        <f t="shared" si="103"/>
        <v>#REF!</v>
      </c>
      <c r="AX184" s="107" t="e">
        <f t="shared" ca="1" si="104"/>
        <v>#REF!</v>
      </c>
      <c r="AY184" s="107" t="e">
        <f t="shared" ca="1" si="105"/>
        <v>#REF!</v>
      </c>
      <c r="AZ184" s="108" t="e">
        <f t="shared" ca="1" si="106"/>
        <v>#REF!</v>
      </c>
      <c r="BA184" s="25">
        <f t="shared" ca="1" si="98"/>
        <v>0</v>
      </c>
      <c r="BB184" s="25" t="e">
        <f t="shared" si="135"/>
        <v>#REF!</v>
      </c>
      <c r="BC184" s="25" t="e">
        <f t="shared" ca="1" si="107"/>
        <v>#REF!</v>
      </c>
      <c r="BD184" s="83" t="e">
        <f>PS!#REF!</f>
        <v>#REF!</v>
      </c>
      <c r="BE184" s="78" t="str">
        <f t="shared" ca="1" si="108"/>
        <v>Lần 0</v>
      </c>
      <c r="BF184" s="109" t="e">
        <f t="shared" ca="1" si="109"/>
        <v>#REF!</v>
      </c>
      <c r="BG184" s="109" t="e">
        <f t="shared" ca="1" si="110"/>
        <v>#REF!</v>
      </c>
      <c r="BH184" s="109" t="e">
        <f t="shared" ca="1" si="111"/>
        <v>#REF!</v>
      </c>
      <c r="BI184" s="109" t="e">
        <f t="shared" ca="1" si="112"/>
        <v>#REF!</v>
      </c>
      <c r="BJ184" s="109" t="e">
        <f t="shared" ca="1" si="113"/>
        <v>#REF!</v>
      </c>
      <c r="BK184" s="109" t="e">
        <f t="shared" ca="1" si="114"/>
        <v>#REF!</v>
      </c>
      <c r="BL184" s="109" t="e">
        <f t="shared" ca="1" si="115"/>
        <v>#REF!</v>
      </c>
      <c r="BM184" s="109" t="e">
        <f t="shared" ca="1" si="116"/>
        <v>#REF!</v>
      </c>
      <c r="BN184" s="109" t="e">
        <f t="shared" ca="1" si="117"/>
        <v>#REF!</v>
      </c>
      <c r="BO184" s="109" t="e">
        <f t="shared" ca="1" si="118"/>
        <v>#REF!</v>
      </c>
      <c r="BP184" s="109" t="e">
        <f t="shared" ca="1" si="119"/>
        <v>#REF!</v>
      </c>
      <c r="BQ184" s="109" t="e">
        <f t="shared" ca="1" si="120"/>
        <v>#REF!</v>
      </c>
      <c r="BR184" s="109" t="e">
        <f t="shared" ca="1" si="121"/>
        <v>#REF!</v>
      </c>
    </row>
    <row r="185" spans="1:70" ht="12.75" x14ac:dyDescent="0.2">
      <c r="A185" s="82" t="e">
        <f>PS!#REF!</f>
        <v>#REF!</v>
      </c>
      <c r="B185" s="83" t="e">
        <f>PS!#REF!</f>
        <v>#REF!</v>
      </c>
      <c r="C185" s="83" t="e">
        <f>PS!#REF!</f>
        <v>#REF!</v>
      </c>
      <c r="D185" s="83" t="e">
        <f>VLOOKUP(B185,CTV!$A$3:$D$1048576,4,0)</f>
        <v>#REF!</v>
      </c>
      <c r="E185" s="83" t="e">
        <f>VLOOKUP(B185,CTV!$A$3:$G$1048576,7,0)</f>
        <v>#REF!</v>
      </c>
      <c r="F185" s="83" t="e">
        <f>IF(ISNA(VLOOKUP(D185,CTV!$A$3:$H$1048576,8,0)),"",VLOOKUP(D185,CTV!$A$3:$H$1048576,8,0))</f>
        <v>#REF!</v>
      </c>
      <c r="G185" s="83" t="e">
        <f>VLOOKUP(B185,CTV!$A$3:$I$1048576,9,0)</f>
        <v>#REF!</v>
      </c>
      <c r="H185" s="83" t="e">
        <f>VLOOKUP(B185,CTV!$A$3:$J$1048576,10,0)</f>
        <v>#REF!</v>
      </c>
      <c r="I185" s="102" t="e">
        <f>PS!#REF!</f>
        <v>#REF!</v>
      </c>
      <c r="J185" s="83" t="e">
        <f>PS!#REF!</f>
        <v>#REF!</v>
      </c>
      <c r="K185" s="103" t="e">
        <f>PS!#REF!</f>
        <v>#REF!</v>
      </c>
      <c r="L185" s="83" t="e">
        <f t="shared" si="99"/>
        <v>#REF!</v>
      </c>
      <c r="M185" s="120" t="e">
        <f>PS!#REF!</f>
        <v>#REF!</v>
      </c>
      <c r="N185" s="83" t="e">
        <f>PS!#REF!</f>
        <v>#REF!</v>
      </c>
      <c r="O185" s="104" t="e">
        <f>PS!#REF!</f>
        <v>#REF!</v>
      </c>
      <c r="P185" s="104" t="e">
        <f t="shared" si="100"/>
        <v>#REF!</v>
      </c>
      <c r="Q185" s="104">
        <v>0</v>
      </c>
      <c r="R185" s="170" t="e">
        <f t="shared" si="101"/>
        <v>#REF!</v>
      </c>
      <c r="S185" s="130" t="e">
        <f>VLOOKUP(B185,CTV!$A$3:$K$1048576,11,0)</f>
        <v>#REF!</v>
      </c>
      <c r="T185" s="105" t="e">
        <f>IF(VLOOKUP(B185,CTV!$A$3:$E$1048576,5,0)-R185+S185&lt;0,0,VLOOKUP(B185,CTV!$A$3:$E$1048576,5,0)-R185+S185)</f>
        <v>#REF!</v>
      </c>
      <c r="U185" s="105" t="e">
        <f>IF(VLOOKUP(B185,CTV!$A$3:$F$1048576,6,0)-R185+S185&lt;0,0,VLOOKUP(B185,CTV!$A$3:$F$1048576,6,0)-R185+S185)</f>
        <v>#REF!</v>
      </c>
      <c r="V185" s="70" t="e">
        <f t="shared" si="102"/>
        <v>#REF!</v>
      </c>
      <c r="W185" s="70" t="str">
        <f>IFERROR(IF(AND($H185=1,WORKDAY.INTL($I185,NETWORKDAYS.INTL($I185,EDATE(V185,$E186)-1,1,[1]holiday!$A$2:$A$101),1,[1]holiday!$A$2:$A$101)=$K185),"",IF(AND(IFERROR(IF(IF($K185&lt;EDATE(V185,$E185),$K185,EDATE(V185,$E185))=V185,"",IF($K185&lt;EDATE(V185,$E185),$K185,EDATE(V185,$E185))),"")=$K185,$H185=1),"",IFERROR(IF(IF($K185&lt;EDATE(V185,$E185),$K185,EDATE(V185,$E185))=V185,"",IF($K185&lt;EDATE(V185,$E185),$K185,EDATE(V185,$E185))),""))),"")</f>
        <v/>
      </c>
      <c r="X185" s="70" t="str">
        <f>IFERROR(IF(AND($H185=1,WORKDAY.INTL($I185,NETWORKDAYS.INTL($I185,EDATE(W185,$E186)-1,1,[1]holiday!$A$2:$A$101),1,[1]holiday!$A$2:$A$101)=$K185),"",IF(AND(IFERROR(IF(IF($K185&lt;EDATE(W185,$E185),$K185,EDATE(W185,$E185))=W185,"",IF($K185&lt;EDATE(W185,$E185),$K185,EDATE(W185,$E185))),"")=$K185,$H185=1),"",IFERROR(IF(IF($K185&lt;EDATE(W185,$E185),$K185,EDATE(W185,$E185))=W185,"",IF($K185&lt;EDATE(W185,$E185),$K185,EDATE(W185,$E185))),""))),"")</f>
        <v/>
      </c>
      <c r="Y185" s="70" t="str">
        <f>IFERROR(IF(AND($H185=1,WORKDAY.INTL($I185,NETWORKDAYS.INTL($I185,EDATE(X185,$E186)-1,1,[1]holiday!$A$2:$A$101),1,[1]holiday!$A$2:$A$101)=$K185),"",IF(AND(IFERROR(IF(IF($K185&lt;EDATE(X185,$E185),$K185,EDATE(X185,$E185))=X185,"",IF($K185&lt;EDATE(X185,$E185),$K185,EDATE(X185,$E185))),"")=$K185,$H185=1),"",IFERROR(IF(IF($K185&lt;EDATE(X185,$E185),$K185,EDATE(X185,$E185))=X185,"",IF($K185&lt;EDATE(X185,$E185),$K185,EDATE(X185,$E185))),""))),"")</f>
        <v/>
      </c>
      <c r="Z185" s="70" t="str">
        <f>IFERROR(IF(AND($H185=1,WORKDAY.INTL($I185,NETWORKDAYS.INTL($I185,EDATE(Y185,$E186)-1,1,[1]holiday!$A$2:$A$101),1,[1]holiday!$A$2:$A$101)=$K185),"",IF(AND(IFERROR(IF(IF($K185&lt;EDATE(Y185,$E185),$K185,EDATE(Y185,$E185))=Y185,"",IF($K185&lt;EDATE(Y185,$E185),$K185,EDATE(Y185,$E185))),"")=$K185,$H185=1),"",IFERROR(IF(IF($K185&lt;EDATE(Y185,$E185),$K185,EDATE(Y185,$E185))=Y185,"",IF($K185&lt;EDATE(Y185,$E185),$K185,EDATE(Y185,$E185))),""))),"")</f>
        <v/>
      </c>
      <c r="AA185" s="70" t="str">
        <f>IFERROR(IF(AND($H185=1,WORKDAY.INTL($I185,NETWORKDAYS.INTL($I185,EDATE(Z185,$E186)-1,1,[1]holiday!$A$2:$A$101),1,[1]holiday!$A$2:$A$101)=$K185),"",IF(AND(IFERROR(IF(IF($K185&lt;EDATE(Z185,$E185),$K185,EDATE(Z185,$E185))=Z185,"",IF($K185&lt;EDATE(Z185,$E185),$K185,EDATE(Z185,$E185))),"")=$K185,$H185=1),"",IFERROR(IF(IF($K185&lt;EDATE(Z185,$E185),$K185,EDATE(Z185,$E185))=Z185,"",IF($K185&lt;EDATE(Z185,$E185),$K185,EDATE(Z185,$E185))),""))),"")</f>
        <v/>
      </c>
      <c r="AB185" s="70" t="str">
        <f>IFERROR(IF(AND($H185=1,WORKDAY.INTL($I185,NETWORKDAYS.INTL($I185,EDATE(AA185,$E186)-1,1,[1]holiday!$A$2:$A$101),1,[1]holiday!$A$2:$A$101)=$K185),"",IF(AND(IFERROR(IF(IF($K185&lt;EDATE(AA185,$E185),$K185,EDATE(AA185,$E185))=AA185,"",IF($K185&lt;EDATE(AA185,$E185),$K185,EDATE(AA185,$E185))),"")=$K185,$H185=1),"",IFERROR(IF(IF($K185&lt;EDATE(AA185,$E185),$K185,EDATE(AA185,$E185))=AA185,"",IF($K185&lt;EDATE(AA185,$E185),$K185,EDATE(AA185,$E185))),""))),"")</f>
        <v/>
      </c>
      <c r="AC185" s="70" t="str">
        <f>IFERROR(IF(AND($H185=1,WORKDAY.INTL($I185,NETWORKDAYS.INTL($I185,EDATE(AB185,$E186)-1,1,[1]holiday!$A$2:$A$101),1,[1]holiday!$A$2:$A$101)=$K185),"",IF(AND(IFERROR(IF(IF($K185&lt;EDATE(AB185,$E185),$K185,EDATE(AB185,$E185))=AB185,"",IF($K185&lt;EDATE(AB185,$E185),$K185,EDATE(AB185,$E185))),"")=$K185,$H185=1),"",IFERROR(IF(IF($K185&lt;EDATE(AB185,$E185),$K185,EDATE(AB185,$E185))=AB185,"",IF($K185&lt;EDATE(AB185,$E185),$K185,EDATE(AB185,$E185))),""))),"")</f>
        <v/>
      </c>
      <c r="AD185" s="70" t="str">
        <f>IFERROR(IF(AND($H185=1,WORKDAY.INTL($I185,NETWORKDAYS.INTL($I185,EDATE(AC185,$E186)-1,1,[1]holiday!$A$2:$A$101),1,[1]holiday!$A$2:$A$101)=$K185),"",IF(AND(IFERROR(IF(IF($K185&lt;EDATE(AC185,$E185),$K185,EDATE(AC185,$E185))=AC185,"",IF($K185&lt;EDATE(AC185,$E185),$K185,EDATE(AC185,$E185))),"")=$K185,$H185=1),"",IFERROR(IF(IF($K185&lt;EDATE(AC185,$E185),$K185,EDATE(AC185,$E185))=AC185,"",IF($K185&lt;EDATE(AC185,$E185),$K185,EDATE(AC185,$E185))),""))),"")</f>
        <v/>
      </c>
      <c r="AE185" s="70" t="str">
        <f>IFERROR(IF(AND($H185=1,WORKDAY.INTL($I185,NETWORKDAYS.INTL($I185,EDATE(AD185,$E186)-1,1,[1]holiday!$A$2:$A$101),1,[1]holiday!$A$2:$A$101)=$K185),"",IF(AND(IFERROR(IF(IF($K185&lt;EDATE(AD185,$E185),$K185,EDATE(AD185,$E185))=AD185,"",IF($K185&lt;EDATE(AD185,$E185),$K185,EDATE(AD185,$E185))),"")=$K185,$H185=1),"",IFERROR(IF(IF($K185&lt;EDATE(AD185,$E185),$K185,EDATE(AD185,$E185))=AD185,"",IF($K185&lt;EDATE(AD185,$E185),$K185,EDATE(AD185,$E185))),""))),"")</f>
        <v/>
      </c>
      <c r="AF185" s="70" t="str">
        <f>IFERROR(IF(AND($H185=1,WORKDAY.INTL($I185,NETWORKDAYS.INTL($I185,EDATE(AE185,$E186)-1,1,[1]holiday!$A$2:$A$101),1,[1]holiday!$A$2:$A$101)=$K185),"",IF(AND(IFERROR(IF(IF($K185&lt;EDATE(AE185,$E185),$K185,EDATE(AE185,$E185))=AE185,"",IF($K185&lt;EDATE(AE185,$E185),$K185,EDATE(AE185,$E185))),"")=$K185,$H185=1),"",IFERROR(IF(IF($K185&lt;EDATE(AE185,$E185),$K185,EDATE(AE185,$E185))=AE185,"",IF($K185&lt;EDATE(AE185,$E185),$K185,EDATE(AE185,$E185))),""))),"")</f>
        <v/>
      </c>
      <c r="AG185" s="70" t="str">
        <f>IFERROR(IF(AND($H185=1,WORKDAY.INTL($I185,NETWORKDAYS.INTL($I185,EDATE(AF185,$E186)-1,1,[1]holiday!$A$2:$A$101),1,[1]holiday!$A$2:$A$101)=$K185),"",IF(AND(IFERROR(IF(IF($K185&lt;EDATE(AF185,$E185),$K185,EDATE(AF185,$E185))=AF185,"",IF($K185&lt;EDATE(AF185,$E185),$K185,EDATE(AF185,$E185))),"")=$K185,$H185=1),"",IFERROR(IF(IF($K185&lt;EDATE(AF185,$E185),$K185,EDATE(AF185,$E185))=AF185,"",IF($K185&lt;EDATE(AF185,$E185),$K185,EDATE(AF185,$E185))),""))),"")</f>
        <v/>
      </c>
      <c r="AH185" s="70" t="str">
        <f>IFERROR(IF(AND($H185=1,WORKDAY.INTL($I185,NETWORKDAYS.INTL($I185,EDATE(AG185,$E186)-1,1,[1]holiday!$A$2:$A$101),1,[1]holiday!$A$2:$A$101)=$K185),"",IF(AND(IFERROR(IF(IF($K185&lt;EDATE(AG185,$E185),$K185,EDATE(AG185,$E185))=AG185,"",IF($K185&lt;EDATE(AG185,$E185),$K185,EDATE(AG185,$E185))),"")=$K185,$H185=1),"",IFERROR(IF(IF($K185&lt;EDATE(AG185,$E185),$K185,EDATE(AG185,$E185))=AG185,"",IF($K185&lt;EDATE(AG185,$E185),$K185,EDATE(AG185,$E185))),""))),"")</f>
        <v/>
      </c>
      <c r="AI185" s="70"/>
      <c r="AJ185" s="25" t="e">
        <f t="shared" si="122"/>
        <v>#REF!</v>
      </c>
      <c r="AK185" s="25" t="e">
        <f t="shared" si="123"/>
        <v>#REF!</v>
      </c>
      <c r="AL185" s="25" t="e">
        <f t="shared" si="124"/>
        <v>#REF!</v>
      </c>
      <c r="AM185" s="25" t="e">
        <f t="shared" si="125"/>
        <v>#REF!</v>
      </c>
      <c r="AN185" s="25" t="e">
        <f t="shared" si="126"/>
        <v>#REF!</v>
      </c>
      <c r="AO185" s="25" t="e">
        <f t="shared" si="127"/>
        <v>#REF!</v>
      </c>
      <c r="AP185" s="25" t="e">
        <f t="shared" si="128"/>
        <v>#REF!</v>
      </c>
      <c r="AQ185" s="25" t="e">
        <f t="shared" si="129"/>
        <v>#REF!</v>
      </c>
      <c r="AR185" s="25" t="e">
        <f t="shared" si="130"/>
        <v>#REF!</v>
      </c>
      <c r="AS185" s="25" t="e">
        <f t="shared" si="131"/>
        <v>#REF!</v>
      </c>
      <c r="AT185" s="25" t="e">
        <f t="shared" si="132"/>
        <v>#REF!</v>
      </c>
      <c r="AU185" s="25" t="e">
        <f t="shared" si="133"/>
        <v>#REF!</v>
      </c>
      <c r="AV185" s="25" t="e">
        <f t="shared" si="134"/>
        <v>#REF!</v>
      </c>
      <c r="AW185" s="106" t="e">
        <f t="shared" si="103"/>
        <v>#REF!</v>
      </c>
      <c r="AX185" s="107" t="e">
        <f t="shared" ca="1" si="104"/>
        <v>#REF!</v>
      </c>
      <c r="AY185" s="107" t="e">
        <f t="shared" ca="1" si="105"/>
        <v>#REF!</v>
      </c>
      <c r="AZ185" s="108" t="e">
        <f t="shared" ca="1" si="106"/>
        <v>#REF!</v>
      </c>
      <c r="BA185" s="25">
        <f t="shared" ca="1" si="98"/>
        <v>0</v>
      </c>
      <c r="BB185" s="25" t="e">
        <f t="shared" si="135"/>
        <v>#REF!</v>
      </c>
      <c r="BC185" s="25" t="e">
        <f t="shared" ca="1" si="107"/>
        <v>#REF!</v>
      </c>
      <c r="BD185" s="83" t="e">
        <f>PS!#REF!</f>
        <v>#REF!</v>
      </c>
      <c r="BE185" s="78" t="str">
        <f t="shared" ca="1" si="108"/>
        <v>Lần 0</v>
      </c>
      <c r="BF185" s="109" t="e">
        <f t="shared" ca="1" si="109"/>
        <v>#REF!</v>
      </c>
      <c r="BG185" s="109" t="e">
        <f t="shared" ca="1" si="110"/>
        <v>#REF!</v>
      </c>
      <c r="BH185" s="109" t="e">
        <f t="shared" ca="1" si="111"/>
        <v>#REF!</v>
      </c>
      <c r="BI185" s="109" t="e">
        <f t="shared" ca="1" si="112"/>
        <v>#REF!</v>
      </c>
      <c r="BJ185" s="109" t="e">
        <f t="shared" ca="1" si="113"/>
        <v>#REF!</v>
      </c>
      <c r="BK185" s="109" t="e">
        <f t="shared" ca="1" si="114"/>
        <v>#REF!</v>
      </c>
      <c r="BL185" s="109" t="e">
        <f t="shared" ca="1" si="115"/>
        <v>#REF!</v>
      </c>
      <c r="BM185" s="109" t="e">
        <f t="shared" ca="1" si="116"/>
        <v>#REF!</v>
      </c>
      <c r="BN185" s="109" t="e">
        <f t="shared" ca="1" si="117"/>
        <v>#REF!</v>
      </c>
      <c r="BO185" s="109" t="e">
        <f t="shared" ca="1" si="118"/>
        <v>#REF!</v>
      </c>
      <c r="BP185" s="109" t="e">
        <f t="shared" ca="1" si="119"/>
        <v>#REF!</v>
      </c>
      <c r="BQ185" s="109" t="e">
        <f t="shared" ca="1" si="120"/>
        <v>#REF!</v>
      </c>
      <c r="BR185" s="109" t="e">
        <f t="shared" ca="1" si="121"/>
        <v>#REF!</v>
      </c>
    </row>
    <row r="186" spans="1:70" ht="12.75" x14ac:dyDescent="0.2">
      <c r="A186" s="82" t="e">
        <f>PS!#REF!</f>
        <v>#REF!</v>
      </c>
      <c r="B186" s="83" t="e">
        <f>PS!#REF!</f>
        <v>#REF!</v>
      </c>
      <c r="C186" s="83" t="e">
        <f>PS!#REF!</f>
        <v>#REF!</v>
      </c>
      <c r="D186" s="83" t="e">
        <f>VLOOKUP(B186,CTV!$A$3:$D$1048576,4,0)</f>
        <v>#REF!</v>
      </c>
      <c r="E186" s="83" t="e">
        <f>VLOOKUP(B186,CTV!$A$3:$G$1048576,7,0)</f>
        <v>#REF!</v>
      </c>
      <c r="F186" s="83" t="e">
        <f>IF(ISNA(VLOOKUP(D186,CTV!$A$3:$H$1048576,8,0)),"",VLOOKUP(D186,CTV!$A$3:$H$1048576,8,0))</f>
        <v>#REF!</v>
      </c>
      <c r="G186" s="83" t="e">
        <f>VLOOKUP(B186,CTV!$A$3:$I$1048576,9,0)</f>
        <v>#REF!</v>
      </c>
      <c r="H186" s="83" t="e">
        <f>VLOOKUP(B186,CTV!$A$3:$J$1048576,10,0)</f>
        <v>#REF!</v>
      </c>
      <c r="I186" s="102" t="e">
        <f>PS!#REF!</f>
        <v>#REF!</v>
      </c>
      <c r="J186" s="83" t="e">
        <f>PS!#REF!</f>
        <v>#REF!</v>
      </c>
      <c r="K186" s="103" t="e">
        <f>PS!#REF!</f>
        <v>#REF!</v>
      </c>
      <c r="L186" s="83" t="e">
        <f t="shared" si="99"/>
        <v>#REF!</v>
      </c>
      <c r="M186" s="120" t="e">
        <f>PS!#REF!</f>
        <v>#REF!</v>
      </c>
      <c r="N186" s="83" t="e">
        <f>PS!#REF!</f>
        <v>#REF!</v>
      </c>
      <c r="O186" s="104" t="e">
        <f>PS!#REF!</f>
        <v>#REF!</v>
      </c>
      <c r="P186" s="104" t="e">
        <f t="shared" si="100"/>
        <v>#REF!</v>
      </c>
      <c r="Q186" s="104">
        <v>0</v>
      </c>
      <c r="R186" s="170" t="e">
        <f t="shared" si="101"/>
        <v>#REF!</v>
      </c>
      <c r="S186" s="130" t="e">
        <f>VLOOKUP(B186,CTV!$A$3:$K$1048576,11,0)</f>
        <v>#REF!</v>
      </c>
      <c r="T186" s="105" t="e">
        <f>IF(VLOOKUP(B186,CTV!$A$3:$E$1048576,5,0)-R186+S186&lt;0,0,VLOOKUP(B186,CTV!$A$3:$E$1048576,5,0)-R186+S186)</f>
        <v>#REF!</v>
      </c>
      <c r="U186" s="105" t="e">
        <f>IF(VLOOKUP(B186,CTV!$A$3:$F$1048576,6,0)-R186+S186&lt;0,0,VLOOKUP(B186,CTV!$A$3:$F$1048576,6,0)-R186+S186)</f>
        <v>#REF!</v>
      </c>
      <c r="V186" s="70" t="e">
        <f t="shared" si="102"/>
        <v>#REF!</v>
      </c>
      <c r="W186" s="70" t="str">
        <f>IFERROR(IF(AND($H186=1,WORKDAY.INTL($I186,NETWORKDAYS.INTL($I186,EDATE(V186,$E187)-1,1,[1]holiday!$A$2:$A$101),1,[1]holiday!$A$2:$A$101)=$K186),"",IF(AND(IFERROR(IF(IF($K186&lt;EDATE(V186,$E186),$K186,EDATE(V186,$E186))=V186,"",IF($K186&lt;EDATE(V186,$E186),$K186,EDATE(V186,$E186))),"")=$K186,$H186=1),"",IFERROR(IF(IF($K186&lt;EDATE(V186,$E186),$K186,EDATE(V186,$E186))=V186,"",IF($K186&lt;EDATE(V186,$E186),$K186,EDATE(V186,$E186))),""))),"")</f>
        <v/>
      </c>
      <c r="X186" s="70" t="str">
        <f>IFERROR(IF(AND($H186=1,WORKDAY.INTL($I186,NETWORKDAYS.INTL($I186,EDATE(W186,$E187)-1,1,[1]holiday!$A$2:$A$101),1,[1]holiday!$A$2:$A$101)=$K186),"",IF(AND(IFERROR(IF(IF($K186&lt;EDATE(W186,$E186),$K186,EDATE(W186,$E186))=W186,"",IF($K186&lt;EDATE(W186,$E186),$K186,EDATE(W186,$E186))),"")=$K186,$H186=1),"",IFERROR(IF(IF($K186&lt;EDATE(W186,$E186),$K186,EDATE(W186,$E186))=W186,"",IF($K186&lt;EDATE(W186,$E186),$K186,EDATE(W186,$E186))),""))),"")</f>
        <v/>
      </c>
      <c r="Y186" s="70" t="str">
        <f>IFERROR(IF(AND($H186=1,WORKDAY.INTL($I186,NETWORKDAYS.INTL($I186,EDATE(X186,$E187)-1,1,[1]holiday!$A$2:$A$101),1,[1]holiday!$A$2:$A$101)=$K186),"",IF(AND(IFERROR(IF(IF($K186&lt;EDATE(X186,$E186),$K186,EDATE(X186,$E186))=X186,"",IF($K186&lt;EDATE(X186,$E186),$K186,EDATE(X186,$E186))),"")=$K186,$H186=1),"",IFERROR(IF(IF($K186&lt;EDATE(X186,$E186),$K186,EDATE(X186,$E186))=X186,"",IF($K186&lt;EDATE(X186,$E186),$K186,EDATE(X186,$E186))),""))),"")</f>
        <v/>
      </c>
      <c r="Z186" s="70" t="str">
        <f>IFERROR(IF(AND($H186=1,WORKDAY.INTL($I186,NETWORKDAYS.INTL($I186,EDATE(Y186,$E187)-1,1,[1]holiday!$A$2:$A$101),1,[1]holiday!$A$2:$A$101)=$K186),"",IF(AND(IFERROR(IF(IF($K186&lt;EDATE(Y186,$E186),$K186,EDATE(Y186,$E186))=Y186,"",IF($K186&lt;EDATE(Y186,$E186),$K186,EDATE(Y186,$E186))),"")=$K186,$H186=1),"",IFERROR(IF(IF($K186&lt;EDATE(Y186,$E186),$K186,EDATE(Y186,$E186))=Y186,"",IF($K186&lt;EDATE(Y186,$E186),$K186,EDATE(Y186,$E186))),""))),"")</f>
        <v/>
      </c>
      <c r="AA186" s="70" t="str">
        <f>IFERROR(IF(AND($H186=1,WORKDAY.INTL($I186,NETWORKDAYS.INTL($I186,EDATE(Z186,$E187)-1,1,[1]holiday!$A$2:$A$101),1,[1]holiday!$A$2:$A$101)=$K186),"",IF(AND(IFERROR(IF(IF($K186&lt;EDATE(Z186,$E186),$K186,EDATE(Z186,$E186))=Z186,"",IF($K186&lt;EDATE(Z186,$E186),$K186,EDATE(Z186,$E186))),"")=$K186,$H186=1),"",IFERROR(IF(IF($K186&lt;EDATE(Z186,$E186),$K186,EDATE(Z186,$E186))=Z186,"",IF($K186&lt;EDATE(Z186,$E186),$K186,EDATE(Z186,$E186))),""))),"")</f>
        <v/>
      </c>
      <c r="AB186" s="70" t="str">
        <f>IFERROR(IF(AND($H186=1,WORKDAY.INTL($I186,NETWORKDAYS.INTL($I186,EDATE(AA186,$E187)-1,1,[1]holiday!$A$2:$A$101),1,[1]holiday!$A$2:$A$101)=$K186),"",IF(AND(IFERROR(IF(IF($K186&lt;EDATE(AA186,$E186),$K186,EDATE(AA186,$E186))=AA186,"",IF($K186&lt;EDATE(AA186,$E186),$K186,EDATE(AA186,$E186))),"")=$K186,$H186=1),"",IFERROR(IF(IF($K186&lt;EDATE(AA186,$E186),$K186,EDATE(AA186,$E186))=AA186,"",IF($K186&lt;EDATE(AA186,$E186),$K186,EDATE(AA186,$E186))),""))),"")</f>
        <v/>
      </c>
      <c r="AC186" s="70" t="str">
        <f>IFERROR(IF(AND($H186=1,WORKDAY.INTL($I186,NETWORKDAYS.INTL($I186,EDATE(AB186,$E187)-1,1,[1]holiday!$A$2:$A$101),1,[1]holiday!$A$2:$A$101)=$K186),"",IF(AND(IFERROR(IF(IF($K186&lt;EDATE(AB186,$E186),$K186,EDATE(AB186,$E186))=AB186,"",IF($K186&lt;EDATE(AB186,$E186),$K186,EDATE(AB186,$E186))),"")=$K186,$H186=1),"",IFERROR(IF(IF($K186&lt;EDATE(AB186,$E186),$K186,EDATE(AB186,$E186))=AB186,"",IF($K186&lt;EDATE(AB186,$E186),$K186,EDATE(AB186,$E186))),""))),"")</f>
        <v/>
      </c>
      <c r="AD186" s="70" t="str">
        <f>IFERROR(IF(AND($H186=1,WORKDAY.INTL($I186,NETWORKDAYS.INTL($I186,EDATE(AC186,$E187)-1,1,[1]holiday!$A$2:$A$101),1,[1]holiday!$A$2:$A$101)=$K186),"",IF(AND(IFERROR(IF(IF($K186&lt;EDATE(AC186,$E186),$K186,EDATE(AC186,$E186))=AC186,"",IF($K186&lt;EDATE(AC186,$E186),$K186,EDATE(AC186,$E186))),"")=$K186,$H186=1),"",IFERROR(IF(IF($K186&lt;EDATE(AC186,$E186),$K186,EDATE(AC186,$E186))=AC186,"",IF($K186&lt;EDATE(AC186,$E186),$K186,EDATE(AC186,$E186))),""))),"")</f>
        <v/>
      </c>
      <c r="AE186" s="70" t="str">
        <f>IFERROR(IF(AND($H186=1,WORKDAY.INTL($I186,NETWORKDAYS.INTL($I186,EDATE(AD186,$E187)-1,1,[1]holiday!$A$2:$A$101),1,[1]holiday!$A$2:$A$101)=$K186),"",IF(AND(IFERROR(IF(IF($K186&lt;EDATE(AD186,$E186),$K186,EDATE(AD186,$E186))=AD186,"",IF($K186&lt;EDATE(AD186,$E186),$K186,EDATE(AD186,$E186))),"")=$K186,$H186=1),"",IFERROR(IF(IF($K186&lt;EDATE(AD186,$E186),$K186,EDATE(AD186,$E186))=AD186,"",IF($K186&lt;EDATE(AD186,$E186),$K186,EDATE(AD186,$E186))),""))),"")</f>
        <v/>
      </c>
      <c r="AF186" s="70" t="str">
        <f>IFERROR(IF(AND($H186=1,WORKDAY.INTL($I186,NETWORKDAYS.INTL($I186,EDATE(AE186,$E187)-1,1,[1]holiday!$A$2:$A$101),1,[1]holiday!$A$2:$A$101)=$K186),"",IF(AND(IFERROR(IF(IF($K186&lt;EDATE(AE186,$E186),$K186,EDATE(AE186,$E186))=AE186,"",IF($K186&lt;EDATE(AE186,$E186),$K186,EDATE(AE186,$E186))),"")=$K186,$H186=1),"",IFERROR(IF(IF($K186&lt;EDATE(AE186,$E186),$K186,EDATE(AE186,$E186))=AE186,"",IF($K186&lt;EDATE(AE186,$E186),$K186,EDATE(AE186,$E186))),""))),"")</f>
        <v/>
      </c>
      <c r="AG186" s="70" t="str">
        <f>IFERROR(IF(AND($H186=1,WORKDAY.INTL($I186,NETWORKDAYS.INTL($I186,EDATE(AF186,$E187)-1,1,[1]holiday!$A$2:$A$101),1,[1]holiday!$A$2:$A$101)=$K186),"",IF(AND(IFERROR(IF(IF($K186&lt;EDATE(AF186,$E186),$K186,EDATE(AF186,$E186))=AF186,"",IF($K186&lt;EDATE(AF186,$E186),$K186,EDATE(AF186,$E186))),"")=$K186,$H186=1),"",IFERROR(IF(IF($K186&lt;EDATE(AF186,$E186),$K186,EDATE(AF186,$E186))=AF186,"",IF($K186&lt;EDATE(AF186,$E186),$K186,EDATE(AF186,$E186))),""))),"")</f>
        <v/>
      </c>
      <c r="AH186" s="70" t="str">
        <f>IFERROR(IF(AND($H186=1,WORKDAY.INTL($I186,NETWORKDAYS.INTL($I186,EDATE(AG186,$E187)-1,1,[1]holiday!$A$2:$A$101),1,[1]holiday!$A$2:$A$101)=$K186),"",IF(AND(IFERROR(IF(IF($K186&lt;EDATE(AG186,$E186),$K186,EDATE(AG186,$E186))=AG186,"",IF($K186&lt;EDATE(AG186,$E186),$K186,EDATE(AG186,$E186))),"")=$K186,$H186=1),"",IFERROR(IF(IF($K186&lt;EDATE(AG186,$E186),$K186,EDATE(AG186,$E186))=AG186,"",IF($K186&lt;EDATE(AG186,$E186),$K186,EDATE(AG186,$E186))),""))),"")</f>
        <v/>
      </c>
      <c r="AI186" s="70"/>
      <c r="AJ186" s="25" t="e">
        <f t="shared" si="122"/>
        <v>#REF!</v>
      </c>
      <c r="AK186" s="25" t="e">
        <f t="shared" si="123"/>
        <v>#REF!</v>
      </c>
      <c r="AL186" s="25" t="e">
        <f t="shared" si="124"/>
        <v>#REF!</v>
      </c>
      <c r="AM186" s="25" t="e">
        <f t="shared" si="125"/>
        <v>#REF!</v>
      </c>
      <c r="AN186" s="25" t="e">
        <f t="shared" si="126"/>
        <v>#REF!</v>
      </c>
      <c r="AO186" s="25" t="e">
        <f t="shared" si="127"/>
        <v>#REF!</v>
      </c>
      <c r="AP186" s="25" t="e">
        <f t="shared" si="128"/>
        <v>#REF!</v>
      </c>
      <c r="AQ186" s="25" t="e">
        <f t="shared" si="129"/>
        <v>#REF!</v>
      </c>
      <c r="AR186" s="25" t="e">
        <f t="shared" si="130"/>
        <v>#REF!</v>
      </c>
      <c r="AS186" s="25" t="e">
        <f t="shared" si="131"/>
        <v>#REF!</v>
      </c>
      <c r="AT186" s="25" t="e">
        <f t="shared" si="132"/>
        <v>#REF!</v>
      </c>
      <c r="AU186" s="25" t="e">
        <f t="shared" si="133"/>
        <v>#REF!</v>
      </c>
      <c r="AV186" s="25" t="e">
        <f t="shared" si="134"/>
        <v>#REF!</v>
      </c>
      <c r="AW186" s="106" t="e">
        <f t="shared" si="103"/>
        <v>#REF!</v>
      </c>
      <c r="AX186" s="107" t="e">
        <f t="shared" ca="1" si="104"/>
        <v>#REF!</v>
      </c>
      <c r="AY186" s="107" t="e">
        <f t="shared" ca="1" si="105"/>
        <v>#REF!</v>
      </c>
      <c r="AZ186" s="108" t="e">
        <f t="shared" ca="1" si="106"/>
        <v>#REF!</v>
      </c>
      <c r="BA186" s="25">
        <f t="shared" ca="1" si="98"/>
        <v>0</v>
      </c>
      <c r="BB186" s="25" t="e">
        <f t="shared" si="135"/>
        <v>#REF!</v>
      </c>
      <c r="BC186" s="25" t="e">
        <f t="shared" ca="1" si="107"/>
        <v>#REF!</v>
      </c>
      <c r="BD186" s="83" t="e">
        <f>PS!#REF!</f>
        <v>#REF!</v>
      </c>
      <c r="BE186" s="78" t="str">
        <f t="shared" ca="1" si="108"/>
        <v>Lần 0</v>
      </c>
      <c r="BF186" s="109" t="e">
        <f t="shared" ca="1" si="109"/>
        <v>#REF!</v>
      </c>
      <c r="BG186" s="109" t="e">
        <f t="shared" ca="1" si="110"/>
        <v>#REF!</v>
      </c>
      <c r="BH186" s="109" t="e">
        <f t="shared" ca="1" si="111"/>
        <v>#REF!</v>
      </c>
      <c r="BI186" s="109" t="e">
        <f t="shared" ca="1" si="112"/>
        <v>#REF!</v>
      </c>
      <c r="BJ186" s="109" t="e">
        <f t="shared" ca="1" si="113"/>
        <v>#REF!</v>
      </c>
      <c r="BK186" s="109" t="e">
        <f t="shared" ca="1" si="114"/>
        <v>#REF!</v>
      </c>
      <c r="BL186" s="109" t="e">
        <f t="shared" ca="1" si="115"/>
        <v>#REF!</v>
      </c>
      <c r="BM186" s="109" t="e">
        <f t="shared" ca="1" si="116"/>
        <v>#REF!</v>
      </c>
      <c r="BN186" s="109" t="e">
        <f t="shared" ca="1" si="117"/>
        <v>#REF!</v>
      </c>
      <c r="BO186" s="109" t="e">
        <f t="shared" ca="1" si="118"/>
        <v>#REF!</v>
      </c>
      <c r="BP186" s="109" t="e">
        <f t="shared" ca="1" si="119"/>
        <v>#REF!</v>
      </c>
      <c r="BQ186" s="109" t="e">
        <f t="shared" ca="1" si="120"/>
        <v>#REF!</v>
      </c>
      <c r="BR186" s="109" t="e">
        <f t="shared" ca="1" si="121"/>
        <v>#REF!</v>
      </c>
    </row>
    <row r="187" spans="1:70" ht="12.75" x14ac:dyDescent="0.2">
      <c r="A187" s="82" t="e">
        <f>PS!#REF!</f>
        <v>#REF!</v>
      </c>
      <c r="B187" s="83" t="e">
        <f>PS!#REF!</f>
        <v>#REF!</v>
      </c>
      <c r="C187" s="83" t="e">
        <f>PS!#REF!</f>
        <v>#REF!</v>
      </c>
      <c r="D187" s="83" t="e">
        <f>VLOOKUP(B187,CTV!$A$3:$D$1048576,4,0)</f>
        <v>#REF!</v>
      </c>
      <c r="E187" s="83" t="e">
        <f>VLOOKUP(B187,CTV!$A$3:$G$1048576,7,0)</f>
        <v>#REF!</v>
      </c>
      <c r="F187" s="83" t="e">
        <f>IF(ISNA(VLOOKUP(D187,CTV!$A$3:$H$1048576,8,0)),"",VLOOKUP(D187,CTV!$A$3:$H$1048576,8,0))</f>
        <v>#REF!</v>
      </c>
      <c r="G187" s="83" t="e">
        <f>VLOOKUP(B187,CTV!$A$3:$I$1048576,9,0)</f>
        <v>#REF!</v>
      </c>
      <c r="H187" s="83" t="e">
        <f>VLOOKUP(B187,CTV!$A$3:$J$1048576,10,0)</f>
        <v>#REF!</v>
      </c>
      <c r="I187" s="102" t="e">
        <f>PS!#REF!</f>
        <v>#REF!</v>
      </c>
      <c r="J187" s="83" t="e">
        <f>PS!#REF!</f>
        <v>#REF!</v>
      </c>
      <c r="K187" s="103" t="e">
        <f>PS!#REF!</f>
        <v>#REF!</v>
      </c>
      <c r="L187" s="83" t="e">
        <f t="shared" si="99"/>
        <v>#REF!</v>
      </c>
      <c r="M187" s="120" t="e">
        <f>PS!#REF!</f>
        <v>#REF!</v>
      </c>
      <c r="N187" s="83" t="e">
        <f>PS!#REF!</f>
        <v>#REF!</v>
      </c>
      <c r="O187" s="104" t="e">
        <f>PS!#REF!</f>
        <v>#REF!</v>
      </c>
      <c r="P187" s="104" t="e">
        <f t="shared" si="100"/>
        <v>#REF!</v>
      </c>
      <c r="Q187" s="104">
        <v>0</v>
      </c>
      <c r="R187" s="170" t="e">
        <f t="shared" si="101"/>
        <v>#REF!</v>
      </c>
      <c r="S187" s="130" t="e">
        <f>VLOOKUP(B187,CTV!$A$3:$K$1048576,11,0)</f>
        <v>#REF!</v>
      </c>
      <c r="T187" s="105" t="e">
        <f>IF(VLOOKUP(B187,CTV!$A$3:$E$1048576,5,0)-R187+S187&lt;0,0,VLOOKUP(B187,CTV!$A$3:$E$1048576,5,0)-R187+S187)</f>
        <v>#REF!</v>
      </c>
      <c r="U187" s="105" t="e">
        <f>IF(VLOOKUP(B187,CTV!$A$3:$F$1048576,6,0)-R187+S187&lt;0,0,VLOOKUP(B187,CTV!$A$3:$F$1048576,6,0)-R187+S187)</f>
        <v>#REF!</v>
      </c>
      <c r="V187" s="70" t="e">
        <f t="shared" si="102"/>
        <v>#REF!</v>
      </c>
      <c r="W187" s="70" t="str">
        <f>IFERROR(IF(AND($H187=1,WORKDAY.INTL($I187,NETWORKDAYS.INTL($I187,EDATE(V187,$E188)-1,1,[1]holiday!$A$2:$A$101),1,[1]holiday!$A$2:$A$101)=$K187),"",IF(AND(IFERROR(IF(IF($K187&lt;EDATE(V187,$E187),$K187,EDATE(V187,$E187))=V187,"",IF($K187&lt;EDATE(V187,$E187),$K187,EDATE(V187,$E187))),"")=$K187,$H187=1),"",IFERROR(IF(IF($K187&lt;EDATE(V187,$E187),$K187,EDATE(V187,$E187))=V187,"",IF($K187&lt;EDATE(V187,$E187),$K187,EDATE(V187,$E187))),""))),"")</f>
        <v/>
      </c>
      <c r="X187" s="70" t="str">
        <f>IFERROR(IF(AND($H187=1,WORKDAY.INTL($I187,NETWORKDAYS.INTL($I187,EDATE(W187,$E188)-1,1,[1]holiday!$A$2:$A$101),1,[1]holiday!$A$2:$A$101)=$K187),"",IF(AND(IFERROR(IF(IF($K187&lt;EDATE(W187,$E187),$K187,EDATE(W187,$E187))=W187,"",IF($K187&lt;EDATE(W187,$E187),$K187,EDATE(W187,$E187))),"")=$K187,$H187=1),"",IFERROR(IF(IF($K187&lt;EDATE(W187,$E187),$K187,EDATE(W187,$E187))=W187,"",IF($K187&lt;EDATE(W187,$E187),$K187,EDATE(W187,$E187))),""))),"")</f>
        <v/>
      </c>
      <c r="Y187" s="70" t="str">
        <f>IFERROR(IF(AND($H187=1,WORKDAY.INTL($I187,NETWORKDAYS.INTL($I187,EDATE(X187,$E188)-1,1,[1]holiday!$A$2:$A$101),1,[1]holiday!$A$2:$A$101)=$K187),"",IF(AND(IFERROR(IF(IF($K187&lt;EDATE(X187,$E187),$K187,EDATE(X187,$E187))=X187,"",IF($K187&lt;EDATE(X187,$E187),$K187,EDATE(X187,$E187))),"")=$K187,$H187=1),"",IFERROR(IF(IF($K187&lt;EDATE(X187,$E187),$K187,EDATE(X187,$E187))=X187,"",IF($K187&lt;EDATE(X187,$E187),$K187,EDATE(X187,$E187))),""))),"")</f>
        <v/>
      </c>
      <c r="Z187" s="70" t="str">
        <f>IFERROR(IF(AND($H187=1,WORKDAY.INTL($I187,NETWORKDAYS.INTL($I187,EDATE(Y187,$E188)-1,1,[1]holiday!$A$2:$A$101),1,[1]holiday!$A$2:$A$101)=$K187),"",IF(AND(IFERROR(IF(IF($K187&lt;EDATE(Y187,$E187),$K187,EDATE(Y187,$E187))=Y187,"",IF($K187&lt;EDATE(Y187,$E187),$K187,EDATE(Y187,$E187))),"")=$K187,$H187=1),"",IFERROR(IF(IF($K187&lt;EDATE(Y187,$E187),$K187,EDATE(Y187,$E187))=Y187,"",IF($K187&lt;EDATE(Y187,$E187),$K187,EDATE(Y187,$E187))),""))),"")</f>
        <v/>
      </c>
      <c r="AA187" s="70" t="str">
        <f>IFERROR(IF(AND($H187=1,WORKDAY.INTL($I187,NETWORKDAYS.INTL($I187,EDATE(Z187,$E188)-1,1,[1]holiday!$A$2:$A$101),1,[1]holiday!$A$2:$A$101)=$K187),"",IF(AND(IFERROR(IF(IF($K187&lt;EDATE(Z187,$E187),$K187,EDATE(Z187,$E187))=Z187,"",IF($K187&lt;EDATE(Z187,$E187),$K187,EDATE(Z187,$E187))),"")=$K187,$H187=1),"",IFERROR(IF(IF($K187&lt;EDATE(Z187,$E187),$K187,EDATE(Z187,$E187))=Z187,"",IF($K187&lt;EDATE(Z187,$E187),$K187,EDATE(Z187,$E187))),""))),"")</f>
        <v/>
      </c>
      <c r="AB187" s="70" t="str">
        <f>IFERROR(IF(AND($H187=1,WORKDAY.INTL($I187,NETWORKDAYS.INTL($I187,EDATE(AA187,$E188)-1,1,[1]holiday!$A$2:$A$101),1,[1]holiday!$A$2:$A$101)=$K187),"",IF(AND(IFERROR(IF(IF($K187&lt;EDATE(AA187,$E187),$K187,EDATE(AA187,$E187))=AA187,"",IF($K187&lt;EDATE(AA187,$E187),$K187,EDATE(AA187,$E187))),"")=$K187,$H187=1),"",IFERROR(IF(IF($K187&lt;EDATE(AA187,$E187),$K187,EDATE(AA187,$E187))=AA187,"",IF($K187&lt;EDATE(AA187,$E187),$K187,EDATE(AA187,$E187))),""))),"")</f>
        <v/>
      </c>
      <c r="AC187" s="70" t="str">
        <f>IFERROR(IF(AND($H187=1,WORKDAY.INTL($I187,NETWORKDAYS.INTL($I187,EDATE(AB187,$E188)-1,1,[1]holiday!$A$2:$A$101),1,[1]holiday!$A$2:$A$101)=$K187),"",IF(AND(IFERROR(IF(IF($K187&lt;EDATE(AB187,$E187),$K187,EDATE(AB187,$E187))=AB187,"",IF($K187&lt;EDATE(AB187,$E187),$K187,EDATE(AB187,$E187))),"")=$K187,$H187=1),"",IFERROR(IF(IF($K187&lt;EDATE(AB187,$E187),$K187,EDATE(AB187,$E187))=AB187,"",IF($K187&lt;EDATE(AB187,$E187),$K187,EDATE(AB187,$E187))),""))),"")</f>
        <v/>
      </c>
      <c r="AD187" s="70" t="str">
        <f>IFERROR(IF(AND($H187=1,WORKDAY.INTL($I187,NETWORKDAYS.INTL($I187,EDATE(AC187,$E188)-1,1,[1]holiday!$A$2:$A$101),1,[1]holiday!$A$2:$A$101)=$K187),"",IF(AND(IFERROR(IF(IF($K187&lt;EDATE(AC187,$E187),$K187,EDATE(AC187,$E187))=AC187,"",IF($K187&lt;EDATE(AC187,$E187),$K187,EDATE(AC187,$E187))),"")=$K187,$H187=1),"",IFERROR(IF(IF($K187&lt;EDATE(AC187,$E187),$K187,EDATE(AC187,$E187))=AC187,"",IF($K187&lt;EDATE(AC187,$E187),$K187,EDATE(AC187,$E187))),""))),"")</f>
        <v/>
      </c>
      <c r="AE187" s="70" t="str">
        <f>IFERROR(IF(AND($H187=1,WORKDAY.INTL($I187,NETWORKDAYS.INTL($I187,EDATE(AD187,$E188)-1,1,[1]holiday!$A$2:$A$101),1,[1]holiday!$A$2:$A$101)=$K187),"",IF(AND(IFERROR(IF(IF($K187&lt;EDATE(AD187,$E187),$K187,EDATE(AD187,$E187))=AD187,"",IF($K187&lt;EDATE(AD187,$E187),$K187,EDATE(AD187,$E187))),"")=$K187,$H187=1),"",IFERROR(IF(IF($K187&lt;EDATE(AD187,$E187),$K187,EDATE(AD187,$E187))=AD187,"",IF($K187&lt;EDATE(AD187,$E187),$K187,EDATE(AD187,$E187))),""))),"")</f>
        <v/>
      </c>
      <c r="AF187" s="70" t="str">
        <f>IFERROR(IF(AND($H187=1,WORKDAY.INTL($I187,NETWORKDAYS.INTL($I187,EDATE(AE187,$E188)-1,1,[1]holiday!$A$2:$A$101),1,[1]holiday!$A$2:$A$101)=$K187),"",IF(AND(IFERROR(IF(IF($K187&lt;EDATE(AE187,$E187),$K187,EDATE(AE187,$E187))=AE187,"",IF($K187&lt;EDATE(AE187,$E187),$K187,EDATE(AE187,$E187))),"")=$K187,$H187=1),"",IFERROR(IF(IF($K187&lt;EDATE(AE187,$E187),$K187,EDATE(AE187,$E187))=AE187,"",IF($K187&lt;EDATE(AE187,$E187),$K187,EDATE(AE187,$E187))),""))),"")</f>
        <v/>
      </c>
      <c r="AG187" s="70" t="str">
        <f>IFERROR(IF(AND($H187=1,WORKDAY.INTL($I187,NETWORKDAYS.INTL($I187,EDATE(AF187,$E188)-1,1,[1]holiday!$A$2:$A$101),1,[1]holiday!$A$2:$A$101)=$K187),"",IF(AND(IFERROR(IF(IF($K187&lt;EDATE(AF187,$E187),$K187,EDATE(AF187,$E187))=AF187,"",IF($K187&lt;EDATE(AF187,$E187),$K187,EDATE(AF187,$E187))),"")=$K187,$H187=1),"",IFERROR(IF(IF($K187&lt;EDATE(AF187,$E187),$K187,EDATE(AF187,$E187))=AF187,"",IF($K187&lt;EDATE(AF187,$E187),$K187,EDATE(AF187,$E187))),""))),"")</f>
        <v/>
      </c>
      <c r="AH187" s="70" t="str">
        <f>IFERROR(IF(AND($H187=1,WORKDAY.INTL($I187,NETWORKDAYS.INTL($I187,EDATE(AG187,$E188)-1,1,[1]holiday!$A$2:$A$101),1,[1]holiday!$A$2:$A$101)=$K187),"",IF(AND(IFERROR(IF(IF($K187&lt;EDATE(AG187,$E187),$K187,EDATE(AG187,$E187))=AG187,"",IF($K187&lt;EDATE(AG187,$E187),$K187,EDATE(AG187,$E187))),"")=$K187,$H187=1),"",IFERROR(IF(IF($K187&lt;EDATE(AG187,$E187),$K187,EDATE(AG187,$E187))=AG187,"",IF($K187&lt;EDATE(AG187,$E187),$K187,EDATE(AG187,$E187))),""))),"")</f>
        <v/>
      </c>
      <c r="AI187" s="70"/>
      <c r="AJ187" s="25" t="e">
        <f t="shared" si="122"/>
        <v>#REF!</v>
      </c>
      <c r="AK187" s="25" t="e">
        <f t="shared" si="123"/>
        <v>#REF!</v>
      </c>
      <c r="AL187" s="25" t="e">
        <f t="shared" si="124"/>
        <v>#REF!</v>
      </c>
      <c r="AM187" s="25" t="e">
        <f t="shared" si="125"/>
        <v>#REF!</v>
      </c>
      <c r="AN187" s="25" t="e">
        <f t="shared" si="126"/>
        <v>#REF!</v>
      </c>
      <c r="AO187" s="25" t="e">
        <f t="shared" si="127"/>
        <v>#REF!</v>
      </c>
      <c r="AP187" s="25" t="e">
        <f t="shared" si="128"/>
        <v>#REF!</v>
      </c>
      <c r="AQ187" s="25" t="e">
        <f t="shared" si="129"/>
        <v>#REF!</v>
      </c>
      <c r="AR187" s="25" t="e">
        <f t="shared" si="130"/>
        <v>#REF!</v>
      </c>
      <c r="AS187" s="25" t="e">
        <f t="shared" si="131"/>
        <v>#REF!</v>
      </c>
      <c r="AT187" s="25" t="e">
        <f t="shared" si="132"/>
        <v>#REF!</v>
      </c>
      <c r="AU187" s="25" t="e">
        <f t="shared" si="133"/>
        <v>#REF!</v>
      </c>
      <c r="AV187" s="25" t="e">
        <f t="shared" si="134"/>
        <v>#REF!</v>
      </c>
      <c r="AW187" s="106" t="e">
        <f t="shared" si="103"/>
        <v>#REF!</v>
      </c>
      <c r="AX187" s="107" t="e">
        <f t="shared" ca="1" si="104"/>
        <v>#REF!</v>
      </c>
      <c r="AY187" s="107" t="e">
        <f t="shared" ca="1" si="105"/>
        <v>#REF!</v>
      </c>
      <c r="AZ187" s="108" t="e">
        <f t="shared" ca="1" si="106"/>
        <v>#REF!</v>
      </c>
      <c r="BA187" s="25">
        <f t="shared" ca="1" si="98"/>
        <v>0</v>
      </c>
      <c r="BB187" s="25" t="e">
        <f t="shared" si="135"/>
        <v>#REF!</v>
      </c>
      <c r="BC187" s="25" t="e">
        <f t="shared" ca="1" si="107"/>
        <v>#REF!</v>
      </c>
      <c r="BD187" s="83" t="e">
        <f>PS!#REF!</f>
        <v>#REF!</v>
      </c>
      <c r="BE187" s="78" t="str">
        <f t="shared" ca="1" si="108"/>
        <v>Lần 0</v>
      </c>
      <c r="BF187" s="109" t="e">
        <f t="shared" ca="1" si="109"/>
        <v>#REF!</v>
      </c>
      <c r="BG187" s="109" t="e">
        <f t="shared" ca="1" si="110"/>
        <v>#REF!</v>
      </c>
      <c r="BH187" s="109" t="e">
        <f t="shared" ca="1" si="111"/>
        <v>#REF!</v>
      </c>
      <c r="BI187" s="109" t="e">
        <f t="shared" ca="1" si="112"/>
        <v>#REF!</v>
      </c>
      <c r="BJ187" s="109" t="e">
        <f t="shared" ca="1" si="113"/>
        <v>#REF!</v>
      </c>
      <c r="BK187" s="109" t="e">
        <f t="shared" ca="1" si="114"/>
        <v>#REF!</v>
      </c>
      <c r="BL187" s="109" t="e">
        <f t="shared" ca="1" si="115"/>
        <v>#REF!</v>
      </c>
      <c r="BM187" s="109" t="e">
        <f t="shared" ca="1" si="116"/>
        <v>#REF!</v>
      </c>
      <c r="BN187" s="109" t="e">
        <f t="shared" ca="1" si="117"/>
        <v>#REF!</v>
      </c>
      <c r="BO187" s="109" t="e">
        <f t="shared" ca="1" si="118"/>
        <v>#REF!</v>
      </c>
      <c r="BP187" s="109" t="e">
        <f t="shared" ca="1" si="119"/>
        <v>#REF!</v>
      </c>
      <c r="BQ187" s="109" t="e">
        <f t="shared" ca="1" si="120"/>
        <v>#REF!</v>
      </c>
      <c r="BR187" s="109" t="e">
        <f t="shared" ca="1" si="121"/>
        <v>#REF!</v>
      </c>
    </row>
    <row r="188" spans="1:70" ht="12.75" x14ac:dyDescent="0.2">
      <c r="A188" s="82" t="e">
        <f>PS!#REF!</f>
        <v>#REF!</v>
      </c>
      <c r="B188" s="83" t="e">
        <f>PS!#REF!</f>
        <v>#REF!</v>
      </c>
      <c r="C188" s="83" t="e">
        <f>PS!#REF!</f>
        <v>#REF!</v>
      </c>
      <c r="D188" s="83" t="e">
        <f>VLOOKUP(B188,CTV!$A$3:$D$1048576,4,0)</f>
        <v>#REF!</v>
      </c>
      <c r="E188" s="83" t="e">
        <f>VLOOKUP(B188,CTV!$A$3:$G$1048576,7,0)</f>
        <v>#REF!</v>
      </c>
      <c r="F188" s="83" t="e">
        <f>IF(ISNA(VLOOKUP(D188,CTV!$A$3:$H$1048576,8,0)),"",VLOOKUP(D188,CTV!$A$3:$H$1048576,8,0))</f>
        <v>#REF!</v>
      </c>
      <c r="G188" s="83" t="e">
        <f>VLOOKUP(B188,CTV!$A$3:$I$1048576,9,0)</f>
        <v>#REF!</v>
      </c>
      <c r="H188" s="83" t="e">
        <f>VLOOKUP(B188,CTV!$A$3:$J$1048576,10,0)</f>
        <v>#REF!</v>
      </c>
      <c r="I188" s="102" t="e">
        <f>PS!#REF!</f>
        <v>#REF!</v>
      </c>
      <c r="J188" s="83" t="e">
        <f>PS!#REF!</f>
        <v>#REF!</v>
      </c>
      <c r="K188" s="103" t="e">
        <f>PS!#REF!</f>
        <v>#REF!</v>
      </c>
      <c r="L188" s="83" t="e">
        <f t="shared" si="99"/>
        <v>#REF!</v>
      </c>
      <c r="M188" s="120" t="e">
        <f>PS!#REF!</f>
        <v>#REF!</v>
      </c>
      <c r="N188" s="83" t="e">
        <f>PS!#REF!</f>
        <v>#REF!</v>
      </c>
      <c r="O188" s="104" t="e">
        <f>PS!#REF!</f>
        <v>#REF!</v>
      </c>
      <c r="P188" s="104" t="e">
        <f t="shared" si="100"/>
        <v>#REF!</v>
      </c>
      <c r="Q188" s="104">
        <v>0</v>
      </c>
      <c r="R188" s="170" t="e">
        <f t="shared" si="101"/>
        <v>#REF!</v>
      </c>
      <c r="S188" s="130" t="e">
        <f>VLOOKUP(B188,CTV!$A$3:$K$1048576,11,0)</f>
        <v>#REF!</v>
      </c>
      <c r="T188" s="105" t="e">
        <f>IF(VLOOKUP(B188,CTV!$A$3:$E$1048576,5,0)-R188+S188&lt;0,0,VLOOKUP(B188,CTV!$A$3:$E$1048576,5,0)-R188+S188)</f>
        <v>#REF!</v>
      </c>
      <c r="U188" s="105" t="e">
        <f>IF(VLOOKUP(B188,CTV!$A$3:$F$1048576,6,0)-R188+S188&lt;0,0,VLOOKUP(B188,CTV!$A$3:$F$1048576,6,0)-R188+S188)</f>
        <v>#REF!</v>
      </c>
      <c r="V188" s="70" t="e">
        <f t="shared" si="102"/>
        <v>#REF!</v>
      </c>
      <c r="W188" s="70" t="str">
        <f>IFERROR(IF(AND($H188=1,WORKDAY.INTL($I188,NETWORKDAYS.INTL($I188,EDATE(V188,$E189)-1,1,[1]holiday!$A$2:$A$101),1,[1]holiday!$A$2:$A$101)=$K188),"",IF(AND(IFERROR(IF(IF($K188&lt;EDATE(V188,$E188),$K188,EDATE(V188,$E188))=V188,"",IF($K188&lt;EDATE(V188,$E188),$K188,EDATE(V188,$E188))),"")=$K188,$H188=1),"",IFERROR(IF(IF($K188&lt;EDATE(V188,$E188),$K188,EDATE(V188,$E188))=V188,"",IF($K188&lt;EDATE(V188,$E188),$K188,EDATE(V188,$E188))),""))),"")</f>
        <v/>
      </c>
      <c r="X188" s="70" t="str">
        <f>IFERROR(IF(AND($H188=1,WORKDAY.INTL($I188,NETWORKDAYS.INTL($I188,EDATE(W188,$E189)-1,1,[1]holiday!$A$2:$A$101),1,[1]holiday!$A$2:$A$101)=$K188),"",IF(AND(IFERROR(IF(IF($K188&lt;EDATE(W188,$E188),$K188,EDATE(W188,$E188))=W188,"",IF($K188&lt;EDATE(W188,$E188),$K188,EDATE(W188,$E188))),"")=$K188,$H188=1),"",IFERROR(IF(IF($K188&lt;EDATE(W188,$E188),$K188,EDATE(W188,$E188))=W188,"",IF($K188&lt;EDATE(W188,$E188),$K188,EDATE(W188,$E188))),""))),"")</f>
        <v/>
      </c>
      <c r="Y188" s="70" t="str">
        <f>IFERROR(IF(AND($H188=1,WORKDAY.INTL($I188,NETWORKDAYS.INTL($I188,EDATE(X188,$E189)-1,1,[1]holiday!$A$2:$A$101),1,[1]holiday!$A$2:$A$101)=$K188),"",IF(AND(IFERROR(IF(IF($K188&lt;EDATE(X188,$E188),$K188,EDATE(X188,$E188))=X188,"",IF($K188&lt;EDATE(X188,$E188),$K188,EDATE(X188,$E188))),"")=$K188,$H188=1),"",IFERROR(IF(IF($K188&lt;EDATE(X188,$E188),$K188,EDATE(X188,$E188))=X188,"",IF($K188&lt;EDATE(X188,$E188),$K188,EDATE(X188,$E188))),""))),"")</f>
        <v/>
      </c>
      <c r="Z188" s="70" t="str">
        <f>IFERROR(IF(AND($H188=1,WORKDAY.INTL($I188,NETWORKDAYS.INTL($I188,EDATE(Y188,$E189)-1,1,[1]holiday!$A$2:$A$101),1,[1]holiday!$A$2:$A$101)=$K188),"",IF(AND(IFERROR(IF(IF($K188&lt;EDATE(Y188,$E188),$K188,EDATE(Y188,$E188))=Y188,"",IF($K188&lt;EDATE(Y188,$E188),$K188,EDATE(Y188,$E188))),"")=$K188,$H188=1),"",IFERROR(IF(IF($K188&lt;EDATE(Y188,$E188),$K188,EDATE(Y188,$E188))=Y188,"",IF($K188&lt;EDATE(Y188,$E188),$K188,EDATE(Y188,$E188))),""))),"")</f>
        <v/>
      </c>
      <c r="AA188" s="70" t="str">
        <f>IFERROR(IF(AND($H188=1,WORKDAY.INTL($I188,NETWORKDAYS.INTL($I188,EDATE(Z188,$E189)-1,1,[1]holiday!$A$2:$A$101),1,[1]holiday!$A$2:$A$101)=$K188),"",IF(AND(IFERROR(IF(IF($K188&lt;EDATE(Z188,$E188),$K188,EDATE(Z188,$E188))=Z188,"",IF($K188&lt;EDATE(Z188,$E188),$K188,EDATE(Z188,$E188))),"")=$K188,$H188=1),"",IFERROR(IF(IF($K188&lt;EDATE(Z188,$E188),$K188,EDATE(Z188,$E188))=Z188,"",IF($K188&lt;EDATE(Z188,$E188),$K188,EDATE(Z188,$E188))),""))),"")</f>
        <v/>
      </c>
      <c r="AB188" s="70" t="str">
        <f>IFERROR(IF(AND($H188=1,WORKDAY.INTL($I188,NETWORKDAYS.INTL($I188,EDATE(AA188,$E189)-1,1,[1]holiday!$A$2:$A$101),1,[1]holiday!$A$2:$A$101)=$K188),"",IF(AND(IFERROR(IF(IF($K188&lt;EDATE(AA188,$E188),$K188,EDATE(AA188,$E188))=AA188,"",IF($K188&lt;EDATE(AA188,$E188),$K188,EDATE(AA188,$E188))),"")=$K188,$H188=1),"",IFERROR(IF(IF($K188&lt;EDATE(AA188,$E188),$K188,EDATE(AA188,$E188))=AA188,"",IF($K188&lt;EDATE(AA188,$E188),$K188,EDATE(AA188,$E188))),""))),"")</f>
        <v/>
      </c>
      <c r="AC188" s="70" t="str">
        <f>IFERROR(IF(AND($H188=1,WORKDAY.INTL($I188,NETWORKDAYS.INTL($I188,EDATE(AB188,$E189)-1,1,[1]holiday!$A$2:$A$101),1,[1]holiday!$A$2:$A$101)=$K188),"",IF(AND(IFERROR(IF(IF($K188&lt;EDATE(AB188,$E188),$K188,EDATE(AB188,$E188))=AB188,"",IF($K188&lt;EDATE(AB188,$E188),$K188,EDATE(AB188,$E188))),"")=$K188,$H188=1),"",IFERROR(IF(IF($K188&lt;EDATE(AB188,$E188),$K188,EDATE(AB188,$E188))=AB188,"",IF($K188&lt;EDATE(AB188,$E188),$K188,EDATE(AB188,$E188))),""))),"")</f>
        <v/>
      </c>
      <c r="AD188" s="70" t="str">
        <f>IFERROR(IF(AND($H188=1,WORKDAY.INTL($I188,NETWORKDAYS.INTL($I188,EDATE(AC188,$E189)-1,1,[1]holiday!$A$2:$A$101),1,[1]holiday!$A$2:$A$101)=$K188),"",IF(AND(IFERROR(IF(IF($K188&lt;EDATE(AC188,$E188),$K188,EDATE(AC188,$E188))=AC188,"",IF($K188&lt;EDATE(AC188,$E188),$K188,EDATE(AC188,$E188))),"")=$K188,$H188=1),"",IFERROR(IF(IF($K188&lt;EDATE(AC188,$E188),$K188,EDATE(AC188,$E188))=AC188,"",IF($K188&lt;EDATE(AC188,$E188),$K188,EDATE(AC188,$E188))),""))),"")</f>
        <v/>
      </c>
      <c r="AE188" s="70" t="str">
        <f>IFERROR(IF(AND($H188=1,WORKDAY.INTL($I188,NETWORKDAYS.INTL($I188,EDATE(AD188,$E189)-1,1,[1]holiday!$A$2:$A$101),1,[1]holiday!$A$2:$A$101)=$K188),"",IF(AND(IFERROR(IF(IF($K188&lt;EDATE(AD188,$E188),$K188,EDATE(AD188,$E188))=AD188,"",IF($K188&lt;EDATE(AD188,$E188),$K188,EDATE(AD188,$E188))),"")=$K188,$H188=1),"",IFERROR(IF(IF($K188&lt;EDATE(AD188,$E188),$K188,EDATE(AD188,$E188))=AD188,"",IF($K188&lt;EDATE(AD188,$E188),$K188,EDATE(AD188,$E188))),""))),"")</f>
        <v/>
      </c>
      <c r="AF188" s="70" t="str">
        <f>IFERROR(IF(AND($H188=1,WORKDAY.INTL($I188,NETWORKDAYS.INTL($I188,EDATE(AE188,$E189)-1,1,[1]holiday!$A$2:$A$101),1,[1]holiday!$A$2:$A$101)=$K188),"",IF(AND(IFERROR(IF(IF($K188&lt;EDATE(AE188,$E188),$K188,EDATE(AE188,$E188))=AE188,"",IF($K188&lt;EDATE(AE188,$E188),$K188,EDATE(AE188,$E188))),"")=$K188,$H188=1),"",IFERROR(IF(IF($K188&lt;EDATE(AE188,$E188),$K188,EDATE(AE188,$E188))=AE188,"",IF($K188&lt;EDATE(AE188,$E188),$K188,EDATE(AE188,$E188))),""))),"")</f>
        <v/>
      </c>
      <c r="AG188" s="70" t="str">
        <f>IFERROR(IF(AND($H188=1,WORKDAY.INTL($I188,NETWORKDAYS.INTL($I188,EDATE(AF188,$E189)-1,1,[1]holiday!$A$2:$A$101),1,[1]holiday!$A$2:$A$101)=$K188),"",IF(AND(IFERROR(IF(IF($K188&lt;EDATE(AF188,$E188),$K188,EDATE(AF188,$E188))=AF188,"",IF($K188&lt;EDATE(AF188,$E188),$K188,EDATE(AF188,$E188))),"")=$K188,$H188=1),"",IFERROR(IF(IF($K188&lt;EDATE(AF188,$E188),$K188,EDATE(AF188,$E188))=AF188,"",IF($K188&lt;EDATE(AF188,$E188),$K188,EDATE(AF188,$E188))),""))),"")</f>
        <v/>
      </c>
      <c r="AH188" s="70" t="str">
        <f>IFERROR(IF(AND($H188=1,WORKDAY.INTL($I188,NETWORKDAYS.INTL($I188,EDATE(AG188,$E189)-1,1,[1]holiday!$A$2:$A$101),1,[1]holiday!$A$2:$A$101)=$K188),"",IF(AND(IFERROR(IF(IF($K188&lt;EDATE(AG188,$E188),$K188,EDATE(AG188,$E188))=AG188,"",IF($K188&lt;EDATE(AG188,$E188),$K188,EDATE(AG188,$E188))),"")=$K188,$H188=1),"",IFERROR(IF(IF($K188&lt;EDATE(AG188,$E188),$K188,EDATE(AG188,$E188))=AG188,"",IF($K188&lt;EDATE(AG188,$E188),$K188,EDATE(AG188,$E188))),""))),"")</f>
        <v/>
      </c>
      <c r="AI188" s="70"/>
      <c r="AJ188" s="25" t="e">
        <f t="shared" si="122"/>
        <v>#REF!</v>
      </c>
      <c r="AK188" s="25" t="e">
        <f t="shared" si="123"/>
        <v>#REF!</v>
      </c>
      <c r="AL188" s="25" t="e">
        <f t="shared" si="124"/>
        <v>#REF!</v>
      </c>
      <c r="AM188" s="25" t="e">
        <f t="shared" si="125"/>
        <v>#REF!</v>
      </c>
      <c r="AN188" s="25" t="e">
        <f t="shared" si="126"/>
        <v>#REF!</v>
      </c>
      <c r="AO188" s="25" t="e">
        <f t="shared" si="127"/>
        <v>#REF!</v>
      </c>
      <c r="AP188" s="25" t="e">
        <f t="shared" si="128"/>
        <v>#REF!</v>
      </c>
      <c r="AQ188" s="25" t="e">
        <f t="shared" si="129"/>
        <v>#REF!</v>
      </c>
      <c r="AR188" s="25" t="e">
        <f t="shared" si="130"/>
        <v>#REF!</v>
      </c>
      <c r="AS188" s="25" t="e">
        <f t="shared" si="131"/>
        <v>#REF!</v>
      </c>
      <c r="AT188" s="25" t="e">
        <f t="shared" si="132"/>
        <v>#REF!</v>
      </c>
      <c r="AU188" s="25" t="e">
        <f t="shared" si="133"/>
        <v>#REF!</v>
      </c>
      <c r="AV188" s="25" t="e">
        <f t="shared" si="134"/>
        <v>#REF!</v>
      </c>
      <c r="AW188" s="106" t="e">
        <f t="shared" si="103"/>
        <v>#REF!</v>
      </c>
      <c r="AX188" s="107" t="e">
        <f t="shared" ca="1" si="104"/>
        <v>#REF!</v>
      </c>
      <c r="AY188" s="107" t="e">
        <f t="shared" ca="1" si="105"/>
        <v>#REF!</v>
      </c>
      <c r="AZ188" s="108" t="e">
        <f t="shared" ca="1" si="106"/>
        <v>#REF!</v>
      </c>
      <c r="BA188" s="25">
        <f t="shared" ca="1" si="98"/>
        <v>0</v>
      </c>
      <c r="BB188" s="25" t="e">
        <f t="shared" si="135"/>
        <v>#REF!</v>
      </c>
      <c r="BC188" s="25" t="e">
        <f t="shared" ca="1" si="107"/>
        <v>#REF!</v>
      </c>
      <c r="BD188" s="83" t="e">
        <f>PS!#REF!</f>
        <v>#REF!</v>
      </c>
      <c r="BE188" s="78" t="str">
        <f t="shared" ca="1" si="108"/>
        <v>Lần 0</v>
      </c>
      <c r="BF188" s="109" t="e">
        <f t="shared" ca="1" si="109"/>
        <v>#REF!</v>
      </c>
      <c r="BG188" s="109" t="e">
        <f t="shared" ca="1" si="110"/>
        <v>#REF!</v>
      </c>
      <c r="BH188" s="109" t="e">
        <f t="shared" ca="1" si="111"/>
        <v>#REF!</v>
      </c>
      <c r="BI188" s="109" t="e">
        <f t="shared" ca="1" si="112"/>
        <v>#REF!</v>
      </c>
      <c r="BJ188" s="109" t="e">
        <f t="shared" ca="1" si="113"/>
        <v>#REF!</v>
      </c>
      <c r="BK188" s="109" t="e">
        <f t="shared" ca="1" si="114"/>
        <v>#REF!</v>
      </c>
      <c r="BL188" s="109" t="e">
        <f t="shared" ca="1" si="115"/>
        <v>#REF!</v>
      </c>
      <c r="BM188" s="109" t="e">
        <f t="shared" ca="1" si="116"/>
        <v>#REF!</v>
      </c>
      <c r="BN188" s="109" t="e">
        <f t="shared" ca="1" si="117"/>
        <v>#REF!</v>
      </c>
      <c r="BO188" s="109" t="e">
        <f t="shared" ca="1" si="118"/>
        <v>#REF!</v>
      </c>
      <c r="BP188" s="109" t="e">
        <f t="shared" ca="1" si="119"/>
        <v>#REF!</v>
      </c>
      <c r="BQ188" s="109" t="e">
        <f t="shared" ca="1" si="120"/>
        <v>#REF!</v>
      </c>
      <c r="BR188" s="109" t="e">
        <f t="shared" ca="1" si="121"/>
        <v>#REF!</v>
      </c>
    </row>
    <row r="189" spans="1:70" ht="12.75" x14ac:dyDescent="0.2">
      <c r="A189" s="82" t="e">
        <f>PS!#REF!</f>
        <v>#REF!</v>
      </c>
      <c r="B189" s="83" t="e">
        <f>PS!#REF!</f>
        <v>#REF!</v>
      </c>
      <c r="C189" s="83" t="e">
        <f>PS!#REF!</f>
        <v>#REF!</v>
      </c>
      <c r="D189" s="83" t="e">
        <f>VLOOKUP(B189,CTV!$A$3:$D$1048576,4,0)</f>
        <v>#REF!</v>
      </c>
      <c r="E189" s="83" t="e">
        <f>VLOOKUP(B189,CTV!$A$3:$G$1048576,7,0)</f>
        <v>#REF!</v>
      </c>
      <c r="F189" s="83" t="e">
        <f>IF(ISNA(VLOOKUP(D189,CTV!$A$3:$H$1048576,8,0)),"",VLOOKUP(D189,CTV!$A$3:$H$1048576,8,0))</f>
        <v>#REF!</v>
      </c>
      <c r="G189" s="83" t="e">
        <f>VLOOKUP(B189,CTV!$A$3:$I$1048576,9,0)</f>
        <v>#REF!</v>
      </c>
      <c r="H189" s="83" t="e">
        <f>VLOOKUP(B189,CTV!$A$3:$J$1048576,10,0)</f>
        <v>#REF!</v>
      </c>
      <c r="I189" s="102" t="e">
        <f>PS!#REF!</f>
        <v>#REF!</v>
      </c>
      <c r="J189" s="83" t="e">
        <f>PS!#REF!</f>
        <v>#REF!</v>
      </c>
      <c r="K189" s="103" t="e">
        <f>PS!#REF!</f>
        <v>#REF!</v>
      </c>
      <c r="L189" s="83" t="e">
        <f t="shared" si="99"/>
        <v>#REF!</v>
      </c>
      <c r="M189" s="120" t="e">
        <f>PS!#REF!</f>
        <v>#REF!</v>
      </c>
      <c r="N189" s="83" t="e">
        <f>PS!#REF!</f>
        <v>#REF!</v>
      </c>
      <c r="O189" s="104" t="e">
        <f>PS!#REF!</f>
        <v>#REF!</v>
      </c>
      <c r="P189" s="104" t="e">
        <f t="shared" si="100"/>
        <v>#REF!</v>
      </c>
      <c r="Q189" s="104">
        <v>0</v>
      </c>
      <c r="R189" s="170" t="e">
        <f t="shared" si="101"/>
        <v>#REF!</v>
      </c>
      <c r="S189" s="130" t="e">
        <f>VLOOKUP(B189,CTV!$A$3:$K$1048576,11,0)</f>
        <v>#REF!</v>
      </c>
      <c r="T189" s="105" t="e">
        <f>IF(VLOOKUP(B189,CTV!$A$3:$E$1048576,5,0)-R189+S189&lt;0,0,VLOOKUP(B189,CTV!$A$3:$E$1048576,5,0)-R189+S189)</f>
        <v>#REF!</v>
      </c>
      <c r="U189" s="105" t="e">
        <f>IF(VLOOKUP(B189,CTV!$A$3:$F$1048576,6,0)-R189+S189&lt;0,0,VLOOKUP(B189,CTV!$A$3:$F$1048576,6,0)-R189+S189)</f>
        <v>#REF!</v>
      </c>
      <c r="V189" s="70" t="e">
        <f t="shared" si="102"/>
        <v>#REF!</v>
      </c>
      <c r="W189" s="70" t="str">
        <f>IFERROR(IF(AND($H189=1,WORKDAY.INTL($I189,NETWORKDAYS.INTL($I189,EDATE(V189,$E190)-1,1,[1]holiday!$A$2:$A$101),1,[1]holiday!$A$2:$A$101)=$K189),"",IF(AND(IFERROR(IF(IF($K189&lt;EDATE(V189,$E189),$K189,EDATE(V189,$E189))=V189,"",IF($K189&lt;EDATE(V189,$E189),$K189,EDATE(V189,$E189))),"")=$K189,$H189=1),"",IFERROR(IF(IF($K189&lt;EDATE(V189,$E189),$K189,EDATE(V189,$E189))=V189,"",IF($K189&lt;EDATE(V189,$E189),$K189,EDATE(V189,$E189))),""))),"")</f>
        <v/>
      </c>
      <c r="X189" s="70" t="str">
        <f>IFERROR(IF(AND($H189=1,WORKDAY.INTL($I189,NETWORKDAYS.INTL($I189,EDATE(W189,$E190)-1,1,[1]holiday!$A$2:$A$101),1,[1]holiday!$A$2:$A$101)=$K189),"",IF(AND(IFERROR(IF(IF($K189&lt;EDATE(W189,$E189),$K189,EDATE(W189,$E189))=W189,"",IF($K189&lt;EDATE(W189,$E189),$K189,EDATE(W189,$E189))),"")=$K189,$H189=1),"",IFERROR(IF(IF($K189&lt;EDATE(W189,$E189),$K189,EDATE(W189,$E189))=W189,"",IF($K189&lt;EDATE(W189,$E189),$K189,EDATE(W189,$E189))),""))),"")</f>
        <v/>
      </c>
      <c r="Y189" s="70" t="str">
        <f>IFERROR(IF(AND($H189=1,WORKDAY.INTL($I189,NETWORKDAYS.INTL($I189,EDATE(X189,$E190)-1,1,[1]holiday!$A$2:$A$101),1,[1]holiday!$A$2:$A$101)=$K189),"",IF(AND(IFERROR(IF(IF($K189&lt;EDATE(X189,$E189),$K189,EDATE(X189,$E189))=X189,"",IF($K189&lt;EDATE(X189,$E189),$K189,EDATE(X189,$E189))),"")=$K189,$H189=1),"",IFERROR(IF(IF($K189&lt;EDATE(X189,$E189),$K189,EDATE(X189,$E189))=X189,"",IF($K189&lt;EDATE(X189,$E189),$K189,EDATE(X189,$E189))),""))),"")</f>
        <v/>
      </c>
      <c r="Z189" s="70" t="str">
        <f>IFERROR(IF(AND($H189=1,WORKDAY.INTL($I189,NETWORKDAYS.INTL($I189,EDATE(Y189,$E190)-1,1,[1]holiday!$A$2:$A$101),1,[1]holiday!$A$2:$A$101)=$K189),"",IF(AND(IFERROR(IF(IF($K189&lt;EDATE(Y189,$E189),$K189,EDATE(Y189,$E189))=Y189,"",IF($K189&lt;EDATE(Y189,$E189),$K189,EDATE(Y189,$E189))),"")=$K189,$H189=1),"",IFERROR(IF(IF($K189&lt;EDATE(Y189,$E189),$K189,EDATE(Y189,$E189))=Y189,"",IF($K189&lt;EDATE(Y189,$E189),$K189,EDATE(Y189,$E189))),""))),"")</f>
        <v/>
      </c>
      <c r="AA189" s="70" t="str">
        <f>IFERROR(IF(AND($H189=1,WORKDAY.INTL($I189,NETWORKDAYS.INTL($I189,EDATE(Z189,$E190)-1,1,[1]holiday!$A$2:$A$101),1,[1]holiday!$A$2:$A$101)=$K189),"",IF(AND(IFERROR(IF(IF($K189&lt;EDATE(Z189,$E189),$K189,EDATE(Z189,$E189))=Z189,"",IF($K189&lt;EDATE(Z189,$E189),$K189,EDATE(Z189,$E189))),"")=$K189,$H189=1),"",IFERROR(IF(IF($K189&lt;EDATE(Z189,$E189),$K189,EDATE(Z189,$E189))=Z189,"",IF($K189&lt;EDATE(Z189,$E189),$K189,EDATE(Z189,$E189))),""))),"")</f>
        <v/>
      </c>
      <c r="AB189" s="70" t="str">
        <f>IFERROR(IF(AND($H189=1,WORKDAY.INTL($I189,NETWORKDAYS.INTL($I189,EDATE(AA189,$E190)-1,1,[1]holiday!$A$2:$A$101),1,[1]holiday!$A$2:$A$101)=$K189),"",IF(AND(IFERROR(IF(IF($K189&lt;EDATE(AA189,$E189),$K189,EDATE(AA189,$E189))=AA189,"",IF($K189&lt;EDATE(AA189,$E189),$K189,EDATE(AA189,$E189))),"")=$K189,$H189=1),"",IFERROR(IF(IF($K189&lt;EDATE(AA189,$E189),$K189,EDATE(AA189,$E189))=AA189,"",IF($K189&lt;EDATE(AA189,$E189),$K189,EDATE(AA189,$E189))),""))),"")</f>
        <v/>
      </c>
      <c r="AC189" s="70" t="str">
        <f>IFERROR(IF(AND($H189=1,WORKDAY.INTL($I189,NETWORKDAYS.INTL($I189,EDATE(AB189,$E190)-1,1,[1]holiday!$A$2:$A$101),1,[1]holiday!$A$2:$A$101)=$K189),"",IF(AND(IFERROR(IF(IF($K189&lt;EDATE(AB189,$E189),$K189,EDATE(AB189,$E189))=AB189,"",IF($K189&lt;EDATE(AB189,$E189),$K189,EDATE(AB189,$E189))),"")=$K189,$H189=1),"",IFERROR(IF(IF($K189&lt;EDATE(AB189,$E189),$K189,EDATE(AB189,$E189))=AB189,"",IF($K189&lt;EDATE(AB189,$E189),$K189,EDATE(AB189,$E189))),""))),"")</f>
        <v/>
      </c>
      <c r="AD189" s="70" t="str">
        <f>IFERROR(IF(AND($H189=1,WORKDAY.INTL($I189,NETWORKDAYS.INTL($I189,EDATE(AC189,$E190)-1,1,[1]holiday!$A$2:$A$101),1,[1]holiday!$A$2:$A$101)=$K189),"",IF(AND(IFERROR(IF(IF($K189&lt;EDATE(AC189,$E189),$K189,EDATE(AC189,$E189))=AC189,"",IF($K189&lt;EDATE(AC189,$E189),$K189,EDATE(AC189,$E189))),"")=$K189,$H189=1),"",IFERROR(IF(IF($K189&lt;EDATE(AC189,$E189),$K189,EDATE(AC189,$E189))=AC189,"",IF($K189&lt;EDATE(AC189,$E189),$K189,EDATE(AC189,$E189))),""))),"")</f>
        <v/>
      </c>
      <c r="AE189" s="70" t="str">
        <f>IFERROR(IF(AND($H189=1,WORKDAY.INTL($I189,NETWORKDAYS.INTL($I189,EDATE(AD189,$E190)-1,1,[1]holiday!$A$2:$A$101),1,[1]holiday!$A$2:$A$101)=$K189),"",IF(AND(IFERROR(IF(IF($K189&lt;EDATE(AD189,$E189),$K189,EDATE(AD189,$E189))=AD189,"",IF($K189&lt;EDATE(AD189,$E189),$K189,EDATE(AD189,$E189))),"")=$K189,$H189=1),"",IFERROR(IF(IF($K189&lt;EDATE(AD189,$E189),$K189,EDATE(AD189,$E189))=AD189,"",IF($K189&lt;EDATE(AD189,$E189),$K189,EDATE(AD189,$E189))),""))),"")</f>
        <v/>
      </c>
      <c r="AF189" s="70" t="str">
        <f>IFERROR(IF(AND($H189=1,WORKDAY.INTL($I189,NETWORKDAYS.INTL($I189,EDATE(AE189,$E190)-1,1,[1]holiday!$A$2:$A$101),1,[1]holiday!$A$2:$A$101)=$K189),"",IF(AND(IFERROR(IF(IF($K189&lt;EDATE(AE189,$E189),$K189,EDATE(AE189,$E189))=AE189,"",IF($K189&lt;EDATE(AE189,$E189),$K189,EDATE(AE189,$E189))),"")=$K189,$H189=1),"",IFERROR(IF(IF($K189&lt;EDATE(AE189,$E189),$K189,EDATE(AE189,$E189))=AE189,"",IF($K189&lt;EDATE(AE189,$E189),$K189,EDATE(AE189,$E189))),""))),"")</f>
        <v/>
      </c>
      <c r="AG189" s="70" t="str">
        <f>IFERROR(IF(AND($H189=1,WORKDAY.INTL($I189,NETWORKDAYS.INTL($I189,EDATE(AF189,$E190)-1,1,[1]holiday!$A$2:$A$101),1,[1]holiday!$A$2:$A$101)=$K189),"",IF(AND(IFERROR(IF(IF($K189&lt;EDATE(AF189,$E189),$K189,EDATE(AF189,$E189))=AF189,"",IF($K189&lt;EDATE(AF189,$E189),$K189,EDATE(AF189,$E189))),"")=$K189,$H189=1),"",IFERROR(IF(IF($K189&lt;EDATE(AF189,$E189),$K189,EDATE(AF189,$E189))=AF189,"",IF($K189&lt;EDATE(AF189,$E189),$K189,EDATE(AF189,$E189))),""))),"")</f>
        <v/>
      </c>
      <c r="AH189" s="70" t="str">
        <f>IFERROR(IF(AND($H189=1,WORKDAY.INTL($I189,NETWORKDAYS.INTL($I189,EDATE(AG189,$E190)-1,1,[1]holiday!$A$2:$A$101),1,[1]holiday!$A$2:$A$101)=$K189),"",IF(AND(IFERROR(IF(IF($K189&lt;EDATE(AG189,$E189),$K189,EDATE(AG189,$E189))=AG189,"",IF($K189&lt;EDATE(AG189,$E189),$K189,EDATE(AG189,$E189))),"")=$K189,$H189=1),"",IFERROR(IF(IF($K189&lt;EDATE(AG189,$E189),$K189,EDATE(AG189,$E189))=AG189,"",IF($K189&lt;EDATE(AG189,$E189),$K189,EDATE(AG189,$E189))),""))),"")</f>
        <v/>
      </c>
      <c r="AI189" s="70"/>
      <c r="AJ189" s="25" t="e">
        <f t="shared" si="122"/>
        <v>#REF!</v>
      </c>
      <c r="AK189" s="25" t="e">
        <f t="shared" si="123"/>
        <v>#REF!</v>
      </c>
      <c r="AL189" s="25" t="e">
        <f t="shared" si="124"/>
        <v>#REF!</v>
      </c>
      <c r="AM189" s="25" t="e">
        <f t="shared" si="125"/>
        <v>#REF!</v>
      </c>
      <c r="AN189" s="25" t="e">
        <f t="shared" si="126"/>
        <v>#REF!</v>
      </c>
      <c r="AO189" s="25" t="e">
        <f t="shared" si="127"/>
        <v>#REF!</v>
      </c>
      <c r="AP189" s="25" t="e">
        <f t="shared" si="128"/>
        <v>#REF!</v>
      </c>
      <c r="AQ189" s="25" t="e">
        <f t="shared" si="129"/>
        <v>#REF!</v>
      </c>
      <c r="AR189" s="25" t="e">
        <f t="shared" si="130"/>
        <v>#REF!</v>
      </c>
      <c r="AS189" s="25" t="e">
        <f t="shared" si="131"/>
        <v>#REF!</v>
      </c>
      <c r="AT189" s="25" t="e">
        <f t="shared" si="132"/>
        <v>#REF!</v>
      </c>
      <c r="AU189" s="25" t="e">
        <f t="shared" si="133"/>
        <v>#REF!</v>
      </c>
      <c r="AV189" s="25" t="e">
        <f t="shared" si="134"/>
        <v>#REF!</v>
      </c>
      <c r="AW189" s="106" t="e">
        <f t="shared" si="103"/>
        <v>#REF!</v>
      </c>
      <c r="AX189" s="107" t="e">
        <f t="shared" ca="1" si="104"/>
        <v>#REF!</v>
      </c>
      <c r="AY189" s="107" t="e">
        <f t="shared" ca="1" si="105"/>
        <v>#REF!</v>
      </c>
      <c r="AZ189" s="108" t="e">
        <f t="shared" ca="1" si="106"/>
        <v>#REF!</v>
      </c>
      <c r="BA189" s="25">
        <f t="shared" ca="1" si="98"/>
        <v>0</v>
      </c>
      <c r="BB189" s="25" t="e">
        <f t="shared" si="135"/>
        <v>#REF!</v>
      </c>
      <c r="BC189" s="25" t="e">
        <f t="shared" ca="1" si="107"/>
        <v>#REF!</v>
      </c>
      <c r="BD189" s="83" t="e">
        <f>PS!#REF!</f>
        <v>#REF!</v>
      </c>
      <c r="BE189" s="78" t="str">
        <f t="shared" ca="1" si="108"/>
        <v>Lần 0</v>
      </c>
      <c r="BF189" s="109" t="e">
        <f t="shared" ca="1" si="109"/>
        <v>#REF!</v>
      </c>
      <c r="BG189" s="109" t="e">
        <f t="shared" ca="1" si="110"/>
        <v>#REF!</v>
      </c>
      <c r="BH189" s="109" t="e">
        <f t="shared" ca="1" si="111"/>
        <v>#REF!</v>
      </c>
      <c r="BI189" s="109" t="e">
        <f t="shared" ca="1" si="112"/>
        <v>#REF!</v>
      </c>
      <c r="BJ189" s="109" t="e">
        <f t="shared" ca="1" si="113"/>
        <v>#REF!</v>
      </c>
      <c r="BK189" s="109" t="e">
        <f t="shared" ca="1" si="114"/>
        <v>#REF!</v>
      </c>
      <c r="BL189" s="109" t="e">
        <f t="shared" ca="1" si="115"/>
        <v>#REF!</v>
      </c>
      <c r="BM189" s="109" t="e">
        <f t="shared" ca="1" si="116"/>
        <v>#REF!</v>
      </c>
      <c r="BN189" s="109" t="e">
        <f t="shared" ca="1" si="117"/>
        <v>#REF!</v>
      </c>
      <c r="BO189" s="109" t="e">
        <f t="shared" ca="1" si="118"/>
        <v>#REF!</v>
      </c>
      <c r="BP189" s="109" t="e">
        <f t="shared" ca="1" si="119"/>
        <v>#REF!</v>
      </c>
      <c r="BQ189" s="109" t="e">
        <f t="shared" ca="1" si="120"/>
        <v>#REF!</v>
      </c>
      <c r="BR189" s="109" t="e">
        <f t="shared" ca="1" si="121"/>
        <v>#REF!</v>
      </c>
    </row>
    <row r="190" spans="1:70" ht="12.75" x14ac:dyDescent="0.2">
      <c r="A190" s="82" t="e">
        <f>PS!#REF!</f>
        <v>#REF!</v>
      </c>
      <c r="B190" s="83" t="e">
        <f>PS!#REF!</f>
        <v>#REF!</v>
      </c>
      <c r="C190" s="83" t="e">
        <f>PS!#REF!</f>
        <v>#REF!</v>
      </c>
      <c r="D190" s="83" t="e">
        <f>VLOOKUP(B190,CTV!$A$3:$D$1048576,4,0)</f>
        <v>#REF!</v>
      </c>
      <c r="E190" s="83" t="e">
        <f>VLOOKUP(B190,CTV!$A$3:$G$1048576,7,0)</f>
        <v>#REF!</v>
      </c>
      <c r="F190" s="83" t="e">
        <f>IF(ISNA(VLOOKUP(D190,CTV!$A$3:$H$1048576,8,0)),"",VLOOKUP(D190,CTV!$A$3:$H$1048576,8,0))</f>
        <v>#REF!</v>
      </c>
      <c r="G190" s="83" t="e">
        <f>VLOOKUP(B190,CTV!$A$3:$I$1048576,9,0)</f>
        <v>#REF!</v>
      </c>
      <c r="H190" s="83" t="e">
        <f>VLOOKUP(B190,CTV!$A$3:$J$1048576,10,0)</f>
        <v>#REF!</v>
      </c>
      <c r="I190" s="102" t="e">
        <f>PS!#REF!</f>
        <v>#REF!</v>
      </c>
      <c r="J190" s="83" t="e">
        <f>PS!#REF!</f>
        <v>#REF!</v>
      </c>
      <c r="K190" s="103" t="e">
        <f>PS!#REF!</f>
        <v>#REF!</v>
      </c>
      <c r="L190" s="83" t="e">
        <f t="shared" si="99"/>
        <v>#REF!</v>
      </c>
      <c r="M190" s="120" t="e">
        <f>PS!#REF!</f>
        <v>#REF!</v>
      </c>
      <c r="N190" s="83" t="e">
        <f>PS!#REF!</f>
        <v>#REF!</v>
      </c>
      <c r="O190" s="104" t="e">
        <f>PS!#REF!</f>
        <v>#REF!</v>
      </c>
      <c r="P190" s="104" t="e">
        <f t="shared" si="100"/>
        <v>#REF!</v>
      </c>
      <c r="Q190" s="104">
        <v>0</v>
      </c>
      <c r="R190" s="170" t="e">
        <f t="shared" si="101"/>
        <v>#REF!</v>
      </c>
      <c r="S190" s="130" t="e">
        <f>VLOOKUP(B190,CTV!$A$3:$K$1048576,11,0)</f>
        <v>#REF!</v>
      </c>
      <c r="T190" s="105" t="e">
        <f>IF(VLOOKUP(B190,CTV!$A$3:$E$1048576,5,0)-R190+S190&lt;0,0,VLOOKUP(B190,CTV!$A$3:$E$1048576,5,0)-R190+S190)</f>
        <v>#REF!</v>
      </c>
      <c r="U190" s="105" t="e">
        <f>IF(VLOOKUP(B190,CTV!$A$3:$F$1048576,6,0)-R190+S190&lt;0,0,VLOOKUP(B190,CTV!$A$3:$F$1048576,6,0)-R190+S190)</f>
        <v>#REF!</v>
      </c>
      <c r="V190" s="70" t="e">
        <f t="shared" si="102"/>
        <v>#REF!</v>
      </c>
      <c r="W190" s="70" t="str">
        <f>IFERROR(IF(AND($H190=1,WORKDAY.INTL($I190,NETWORKDAYS.INTL($I190,EDATE(V190,$E191)-1,1,[1]holiday!$A$2:$A$101),1,[1]holiday!$A$2:$A$101)=$K190),"",IF(AND(IFERROR(IF(IF($K190&lt;EDATE(V190,$E190),$K190,EDATE(V190,$E190))=V190,"",IF($K190&lt;EDATE(V190,$E190),$K190,EDATE(V190,$E190))),"")=$K190,$H190=1),"",IFERROR(IF(IF($K190&lt;EDATE(V190,$E190),$K190,EDATE(V190,$E190))=V190,"",IF($K190&lt;EDATE(V190,$E190),$K190,EDATE(V190,$E190))),""))),"")</f>
        <v/>
      </c>
      <c r="X190" s="70" t="str">
        <f>IFERROR(IF(AND($H190=1,WORKDAY.INTL($I190,NETWORKDAYS.INTL($I190,EDATE(W190,$E191)-1,1,[1]holiday!$A$2:$A$101),1,[1]holiday!$A$2:$A$101)=$K190),"",IF(AND(IFERROR(IF(IF($K190&lt;EDATE(W190,$E190),$K190,EDATE(W190,$E190))=W190,"",IF($K190&lt;EDATE(W190,$E190),$K190,EDATE(W190,$E190))),"")=$K190,$H190=1),"",IFERROR(IF(IF($K190&lt;EDATE(W190,$E190),$K190,EDATE(W190,$E190))=W190,"",IF($K190&lt;EDATE(W190,$E190),$K190,EDATE(W190,$E190))),""))),"")</f>
        <v/>
      </c>
      <c r="Y190" s="70" t="str">
        <f>IFERROR(IF(AND($H190=1,WORKDAY.INTL($I190,NETWORKDAYS.INTL($I190,EDATE(X190,$E191)-1,1,[1]holiday!$A$2:$A$101),1,[1]holiday!$A$2:$A$101)=$K190),"",IF(AND(IFERROR(IF(IF($K190&lt;EDATE(X190,$E190),$K190,EDATE(X190,$E190))=X190,"",IF($K190&lt;EDATE(X190,$E190),$K190,EDATE(X190,$E190))),"")=$K190,$H190=1),"",IFERROR(IF(IF($K190&lt;EDATE(X190,$E190),$K190,EDATE(X190,$E190))=X190,"",IF($K190&lt;EDATE(X190,$E190),$K190,EDATE(X190,$E190))),""))),"")</f>
        <v/>
      </c>
      <c r="Z190" s="70" t="str">
        <f>IFERROR(IF(AND($H190=1,WORKDAY.INTL($I190,NETWORKDAYS.INTL($I190,EDATE(Y190,$E191)-1,1,[1]holiday!$A$2:$A$101),1,[1]holiday!$A$2:$A$101)=$K190),"",IF(AND(IFERROR(IF(IF($K190&lt;EDATE(Y190,$E190),$K190,EDATE(Y190,$E190))=Y190,"",IF($K190&lt;EDATE(Y190,$E190),$K190,EDATE(Y190,$E190))),"")=$K190,$H190=1),"",IFERROR(IF(IF($K190&lt;EDATE(Y190,$E190),$K190,EDATE(Y190,$E190))=Y190,"",IF($K190&lt;EDATE(Y190,$E190),$K190,EDATE(Y190,$E190))),""))),"")</f>
        <v/>
      </c>
      <c r="AA190" s="70" t="str">
        <f>IFERROR(IF(AND($H190=1,WORKDAY.INTL($I190,NETWORKDAYS.INTL($I190,EDATE(Z190,$E191)-1,1,[1]holiday!$A$2:$A$101),1,[1]holiday!$A$2:$A$101)=$K190),"",IF(AND(IFERROR(IF(IF($K190&lt;EDATE(Z190,$E190),$K190,EDATE(Z190,$E190))=Z190,"",IF($K190&lt;EDATE(Z190,$E190),$K190,EDATE(Z190,$E190))),"")=$K190,$H190=1),"",IFERROR(IF(IF($K190&lt;EDATE(Z190,$E190),$K190,EDATE(Z190,$E190))=Z190,"",IF($K190&lt;EDATE(Z190,$E190),$K190,EDATE(Z190,$E190))),""))),"")</f>
        <v/>
      </c>
      <c r="AB190" s="70" t="str">
        <f>IFERROR(IF(AND($H190=1,WORKDAY.INTL($I190,NETWORKDAYS.INTL($I190,EDATE(AA190,$E191)-1,1,[1]holiday!$A$2:$A$101),1,[1]holiday!$A$2:$A$101)=$K190),"",IF(AND(IFERROR(IF(IF($K190&lt;EDATE(AA190,$E190),$K190,EDATE(AA190,$E190))=AA190,"",IF($K190&lt;EDATE(AA190,$E190),$K190,EDATE(AA190,$E190))),"")=$K190,$H190=1),"",IFERROR(IF(IF($K190&lt;EDATE(AA190,$E190),$K190,EDATE(AA190,$E190))=AA190,"",IF($K190&lt;EDATE(AA190,$E190),$K190,EDATE(AA190,$E190))),""))),"")</f>
        <v/>
      </c>
      <c r="AC190" s="70" t="str">
        <f>IFERROR(IF(AND($H190=1,WORKDAY.INTL($I190,NETWORKDAYS.INTL($I190,EDATE(AB190,$E191)-1,1,[1]holiday!$A$2:$A$101),1,[1]holiday!$A$2:$A$101)=$K190),"",IF(AND(IFERROR(IF(IF($K190&lt;EDATE(AB190,$E190),$K190,EDATE(AB190,$E190))=AB190,"",IF($K190&lt;EDATE(AB190,$E190),$K190,EDATE(AB190,$E190))),"")=$K190,$H190=1),"",IFERROR(IF(IF($K190&lt;EDATE(AB190,$E190),$K190,EDATE(AB190,$E190))=AB190,"",IF($K190&lt;EDATE(AB190,$E190),$K190,EDATE(AB190,$E190))),""))),"")</f>
        <v/>
      </c>
      <c r="AD190" s="70" t="str">
        <f>IFERROR(IF(AND($H190=1,WORKDAY.INTL($I190,NETWORKDAYS.INTL($I190,EDATE(AC190,$E191)-1,1,[1]holiday!$A$2:$A$101),1,[1]holiday!$A$2:$A$101)=$K190),"",IF(AND(IFERROR(IF(IF($K190&lt;EDATE(AC190,$E190),$K190,EDATE(AC190,$E190))=AC190,"",IF($K190&lt;EDATE(AC190,$E190),$K190,EDATE(AC190,$E190))),"")=$K190,$H190=1),"",IFERROR(IF(IF($K190&lt;EDATE(AC190,$E190),$K190,EDATE(AC190,$E190))=AC190,"",IF($K190&lt;EDATE(AC190,$E190),$K190,EDATE(AC190,$E190))),""))),"")</f>
        <v/>
      </c>
      <c r="AE190" s="70" t="str">
        <f>IFERROR(IF(AND($H190=1,WORKDAY.INTL($I190,NETWORKDAYS.INTL($I190,EDATE(AD190,$E191)-1,1,[1]holiday!$A$2:$A$101),1,[1]holiday!$A$2:$A$101)=$K190),"",IF(AND(IFERROR(IF(IF($K190&lt;EDATE(AD190,$E190),$K190,EDATE(AD190,$E190))=AD190,"",IF($K190&lt;EDATE(AD190,$E190),$K190,EDATE(AD190,$E190))),"")=$K190,$H190=1),"",IFERROR(IF(IF($K190&lt;EDATE(AD190,$E190),$K190,EDATE(AD190,$E190))=AD190,"",IF($K190&lt;EDATE(AD190,$E190),$K190,EDATE(AD190,$E190))),""))),"")</f>
        <v/>
      </c>
      <c r="AF190" s="70" t="str">
        <f>IFERROR(IF(AND($H190=1,WORKDAY.INTL($I190,NETWORKDAYS.INTL($I190,EDATE(AE190,$E191)-1,1,[1]holiday!$A$2:$A$101),1,[1]holiday!$A$2:$A$101)=$K190),"",IF(AND(IFERROR(IF(IF($K190&lt;EDATE(AE190,$E190),$K190,EDATE(AE190,$E190))=AE190,"",IF($K190&lt;EDATE(AE190,$E190),$K190,EDATE(AE190,$E190))),"")=$K190,$H190=1),"",IFERROR(IF(IF($K190&lt;EDATE(AE190,$E190),$K190,EDATE(AE190,$E190))=AE190,"",IF($K190&lt;EDATE(AE190,$E190),$K190,EDATE(AE190,$E190))),""))),"")</f>
        <v/>
      </c>
      <c r="AG190" s="70" t="str">
        <f>IFERROR(IF(AND($H190=1,WORKDAY.INTL($I190,NETWORKDAYS.INTL($I190,EDATE(AF190,$E191)-1,1,[1]holiday!$A$2:$A$101),1,[1]holiday!$A$2:$A$101)=$K190),"",IF(AND(IFERROR(IF(IF($K190&lt;EDATE(AF190,$E190),$K190,EDATE(AF190,$E190))=AF190,"",IF($K190&lt;EDATE(AF190,$E190),$K190,EDATE(AF190,$E190))),"")=$K190,$H190=1),"",IFERROR(IF(IF($K190&lt;EDATE(AF190,$E190),$K190,EDATE(AF190,$E190))=AF190,"",IF($K190&lt;EDATE(AF190,$E190),$K190,EDATE(AF190,$E190))),""))),"")</f>
        <v/>
      </c>
      <c r="AH190" s="70" t="str">
        <f>IFERROR(IF(AND($H190=1,WORKDAY.INTL($I190,NETWORKDAYS.INTL($I190,EDATE(AG190,$E191)-1,1,[1]holiday!$A$2:$A$101),1,[1]holiday!$A$2:$A$101)=$K190),"",IF(AND(IFERROR(IF(IF($K190&lt;EDATE(AG190,$E190),$K190,EDATE(AG190,$E190))=AG190,"",IF($K190&lt;EDATE(AG190,$E190),$K190,EDATE(AG190,$E190))),"")=$K190,$H190=1),"",IFERROR(IF(IF($K190&lt;EDATE(AG190,$E190),$K190,EDATE(AG190,$E190))=AG190,"",IF($K190&lt;EDATE(AG190,$E190),$K190,EDATE(AG190,$E190))),""))),"")</f>
        <v/>
      </c>
      <c r="AI190" s="70"/>
      <c r="AJ190" s="25" t="e">
        <f t="shared" si="122"/>
        <v>#REF!</v>
      </c>
      <c r="AK190" s="25" t="e">
        <f t="shared" si="123"/>
        <v>#REF!</v>
      </c>
      <c r="AL190" s="25" t="e">
        <f t="shared" si="124"/>
        <v>#REF!</v>
      </c>
      <c r="AM190" s="25" t="e">
        <f t="shared" si="125"/>
        <v>#REF!</v>
      </c>
      <c r="AN190" s="25" t="e">
        <f t="shared" si="126"/>
        <v>#REF!</v>
      </c>
      <c r="AO190" s="25" t="e">
        <f t="shared" si="127"/>
        <v>#REF!</v>
      </c>
      <c r="AP190" s="25" t="e">
        <f t="shared" si="128"/>
        <v>#REF!</v>
      </c>
      <c r="AQ190" s="25" t="e">
        <f t="shared" si="129"/>
        <v>#REF!</v>
      </c>
      <c r="AR190" s="25" t="e">
        <f t="shared" si="130"/>
        <v>#REF!</v>
      </c>
      <c r="AS190" s="25" t="e">
        <f t="shared" si="131"/>
        <v>#REF!</v>
      </c>
      <c r="AT190" s="25" t="e">
        <f t="shared" si="132"/>
        <v>#REF!</v>
      </c>
      <c r="AU190" s="25" t="e">
        <f t="shared" si="133"/>
        <v>#REF!</v>
      </c>
      <c r="AV190" s="25" t="e">
        <f t="shared" si="134"/>
        <v>#REF!</v>
      </c>
      <c r="AW190" s="106" t="e">
        <f t="shared" si="103"/>
        <v>#REF!</v>
      </c>
      <c r="AX190" s="107" t="e">
        <f t="shared" ca="1" si="104"/>
        <v>#REF!</v>
      </c>
      <c r="AY190" s="107" t="e">
        <f t="shared" ca="1" si="105"/>
        <v>#REF!</v>
      </c>
      <c r="AZ190" s="108" t="e">
        <f t="shared" ca="1" si="106"/>
        <v>#REF!</v>
      </c>
      <c r="BA190" s="25">
        <f t="shared" ca="1" si="98"/>
        <v>0</v>
      </c>
      <c r="BB190" s="25" t="e">
        <f t="shared" si="135"/>
        <v>#REF!</v>
      </c>
      <c r="BC190" s="25" t="e">
        <f t="shared" ca="1" si="107"/>
        <v>#REF!</v>
      </c>
      <c r="BD190" s="83" t="e">
        <f>PS!#REF!</f>
        <v>#REF!</v>
      </c>
      <c r="BE190" s="78" t="str">
        <f t="shared" ca="1" si="108"/>
        <v>Lần 0</v>
      </c>
      <c r="BF190" s="109" t="e">
        <f t="shared" ca="1" si="109"/>
        <v>#REF!</v>
      </c>
      <c r="BG190" s="109" t="e">
        <f t="shared" ca="1" si="110"/>
        <v>#REF!</v>
      </c>
      <c r="BH190" s="109" t="e">
        <f t="shared" ca="1" si="111"/>
        <v>#REF!</v>
      </c>
      <c r="BI190" s="109" t="e">
        <f t="shared" ca="1" si="112"/>
        <v>#REF!</v>
      </c>
      <c r="BJ190" s="109" t="e">
        <f t="shared" ca="1" si="113"/>
        <v>#REF!</v>
      </c>
      <c r="BK190" s="109" t="e">
        <f t="shared" ca="1" si="114"/>
        <v>#REF!</v>
      </c>
      <c r="BL190" s="109" t="e">
        <f t="shared" ca="1" si="115"/>
        <v>#REF!</v>
      </c>
      <c r="BM190" s="109" t="e">
        <f t="shared" ca="1" si="116"/>
        <v>#REF!</v>
      </c>
      <c r="BN190" s="109" t="e">
        <f t="shared" ca="1" si="117"/>
        <v>#REF!</v>
      </c>
      <c r="BO190" s="109" t="e">
        <f t="shared" ca="1" si="118"/>
        <v>#REF!</v>
      </c>
      <c r="BP190" s="109" t="e">
        <f t="shared" ca="1" si="119"/>
        <v>#REF!</v>
      </c>
      <c r="BQ190" s="109" t="e">
        <f t="shared" ca="1" si="120"/>
        <v>#REF!</v>
      </c>
      <c r="BR190" s="109" t="e">
        <f t="shared" ca="1" si="121"/>
        <v>#REF!</v>
      </c>
    </row>
    <row r="191" spans="1:70" ht="12.75" x14ac:dyDescent="0.2">
      <c r="A191" s="82" t="e">
        <f>PS!#REF!</f>
        <v>#REF!</v>
      </c>
      <c r="B191" s="83" t="e">
        <f>PS!#REF!</f>
        <v>#REF!</v>
      </c>
      <c r="C191" s="83" t="e">
        <f>PS!#REF!</f>
        <v>#REF!</v>
      </c>
      <c r="D191" s="83" t="e">
        <f>VLOOKUP(B191,CTV!$A$3:$D$1048576,4,0)</f>
        <v>#REF!</v>
      </c>
      <c r="E191" s="83" t="e">
        <f>VLOOKUP(B191,CTV!$A$3:$G$1048576,7,0)</f>
        <v>#REF!</v>
      </c>
      <c r="F191" s="83" t="e">
        <f>IF(ISNA(VLOOKUP(D191,CTV!$A$3:$H$1048576,8,0)),"",VLOOKUP(D191,CTV!$A$3:$H$1048576,8,0))</f>
        <v>#REF!</v>
      </c>
      <c r="G191" s="83" t="e">
        <f>VLOOKUP(B191,CTV!$A$3:$I$1048576,9,0)</f>
        <v>#REF!</v>
      </c>
      <c r="H191" s="83" t="e">
        <f>VLOOKUP(B191,CTV!$A$3:$J$1048576,10,0)</f>
        <v>#REF!</v>
      </c>
      <c r="I191" s="102" t="e">
        <f>PS!#REF!</f>
        <v>#REF!</v>
      </c>
      <c r="J191" s="83" t="e">
        <f>PS!#REF!</f>
        <v>#REF!</v>
      </c>
      <c r="K191" s="103" t="e">
        <f>PS!#REF!</f>
        <v>#REF!</v>
      </c>
      <c r="L191" s="83" t="e">
        <f t="shared" si="99"/>
        <v>#REF!</v>
      </c>
      <c r="M191" s="120" t="e">
        <f>PS!#REF!</f>
        <v>#REF!</v>
      </c>
      <c r="N191" s="83" t="e">
        <f>PS!#REF!</f>
        <v>#REF!</v>
      </c>
      <c r="O191" s="104" t="e">
        <f>PS!#REF!</f>
        <v>#REF!</v>
      </c>
      <c r="P191" s="104" t="e">
        <f t="shared" si="100"/>
        <v>#REF!</v>
      </c>
      <c r="Q191" s="104">
        <v>0</v>
      </c>
      <c r="R191" s="170" t="e">
        <f t="shared" si="101"/>
        <v>#REF!</v>
      </c>
      <c r="S191" s="130" t="e">
        <f>VLOOKUP(B191,CTV!$A$3:$K$1048576,11,0)</f>
        <v>#REF!</v>
      </c>
      <c r="T191" s="105" t="e">
        <f>IF(VLOOKUP(B191,CTV!$A$3:$E$1048576,5,0)-R191+S191&lt;0,0,VLOOKUP(B191,CTV!$A$3:$E$1048576,5,0)-R191+S191)</f>
        <v>#REF!</v>
      </c>
      <c r="U191" s="105" t="e">
        <f>IF(VLOOKUP(B191,CTV!$A$3:$F$1048576,6,0)-R191+S191&lt;0,0,VLOOKUP(B191,CTV!$A$3:$F$1048576,6,0)-R191+S191)</f>
        <v>#REF!</v>
      </c>
      <c r="V191" s="70" t="e">
        <f t="shared" si="102"/>
        <v>#REF!</v>
      </c>
      <c r="W191" s="70" t="str">
        <f>IFERROR(IF(AND($H191=1,WORKDAY.INTL($I191,NETWORKDAYS.INTL($I191,EDATE(V191,$E192)-1,1,[1]holiday!$A$2:$A$101),1,[1]holiday!$A$2:$A$101)=$K191),"",IF(AND(IFERROR(IF(IF($K191&lt;EDATE(V191,$E191),$K191,EDATE(V191,$E191))=V191,"",IF($K191&lt;EDATE(V191,$E191),$K191,EDATE(V191,$E191))),"")=$K191,$H191=1),"",IFERROR(IF(IF($K191&lt;EDATE(V191,$E191),$K191,EDATE(V191,$E191))=V191,"",IF($K191&lt;EDATE(V191,$E191),$K191,EDATE(V191,$E191))),""))),"")</f>
        <v/>
      </c>
      <c r="X191" s="70" t="str">
        <f>IFERROR(IF(AND($H191=1,WORKDAY.INTL($I191,NETWORKDAYS.INTL($I191,EDATE(W191,$E192)-1,1,[1]holiday!$A$2:$A$101),1,[1]holiday!$A$2:$A$101)=$K191),"",IF(AND(IFERROR(IF(IF($K191&lt;EDATE(W191,$E191),$K191,EDATE(W191,$E191))=W191,"",IF($K191&lt;EDATE(W191,$E191),$K191,EDATE(W191,$E191))),"")=$K191,$H191=1),"",IFERROR(IF(IF($K191&lt;EDATE(W191,$E191),$K191,EDATE(W191,$E191))=W191,"",IF($K191&lt;EDATE(W191,$E191),$K191,EDATE(W191,$E191))),""))),"")</f>
        <v/>
      </c>
      <c r="Y191" s="70" t="str">
        <f>IFERROR(IF(AND($H191=1,WORKDAY.INTL($I191,NETWORKDAYS.INTL($I191,EDATE(X191,$E192)-1,1,[1]holiday!$A$2:$A$101),1,[1]holiday!$A$2:$A$101)=$K191),"",IF(AND(IFERROR(IF(IF($K191&lt;EDATE(X191,$E191),$K191,EDATE(X191,$E191))=X191,"",IF($K191&lt;EDATE(X191,$E191),$K191,EDATE(X191,$E191))),"")=$K191,$H191=1),"",IFERROR(IF(IF($K191&lt;EDATE(X191,$E191),$K191,EDATE(X191,$E191))=X191,"",IF($K191&lt;EDATE(X191,$E191),$K191,EDATE(X191,$E191))),""))),"")</f>
        <v/>
      </c>
      <c r="Z191" s="70" t="str">
        <f>IFERROR(IF(AND($H191=1,WORKDAY.INTL($I191,NETWORKDAYS.INTL($I191,EDATE(Y191,$E192)-1,1,[1]holiday!$A$2:$A$101),1,[1]holiday!$A$2:$A$101)=$K191),"",IF(AND(IFERROR(IF(IF($K191&lt;EDATE(Y191,$E191),$K191,EDATE(Y191,$E191))=Y191,"",IF($K191&lt;EDATE(Y191,$E191),$K191,EDATE(Y191,$E191))),"")=$K191,$H191=1),"",IFERROR(IF(IF($K191&lt;EDATE(Y191,$E191),$K191,EDATE(Y191,$E191))=Y191,"",IF($K191&lt;EDATE(Y191,$E191),$K191,EDATE(Y191,$E191))),""))),"")</f>
        <v/>
      </c>
      <c r="AA191" s="70" t="str">
        <f>IFERROR(IF(AND($H191=1,WORKDAY.INTL($I191,NETWORKDAYS.INTL($I191,EDATE(Z191,$E192)-1,1,[1]holiday!$A$2:$A$101),1,[1]holiday!$A$2:$A$101)=$K191),"",IF(AND(IFERROR(IF(IF($K191&lt;EDATE(Z191,$E191),$K191,EDATE(Z191,$E191))=Z191,"",IF($K191&lt;EDATE(Z191,$E191),$K191,EDATE(Z191,$E191))),"")=$K191,$H191=1),"",IFERROR(IF(IF($K191&lt;EDATE(Z191,$E191),$K191,EDATE(Z191,$E191))=Z191,"",IF($K191&lt;EDATE(Z191,$E191),$K191,EDATE(Z191,$E191))),""))),"")</f>
        <v/>
      </c>
      <c r="AB191" s="70" t="str">
        <f>IFERROR(IF(AND($H191=1,WORKDAY.INTL($I191,NETWORKDAYS.INTL($I191,EDATE(AA191,$E192)-1,1,[1]holiday!$A$2:$A$101),1,[1]holiday!$A$2:$A$101)=$K191),"",IF(AND(IFERROR(IF(IF($K191&lt;EDATE(AA191,$E191),$K191,EDATE(AA191,$E191))=AA191,"",IF($K191&lt;EDATE(AA191,$E191),$K191,EDATE(AA191,$E191))),"")=$K191,$H191=1),"",IFERROR(IF(IF($K191&lt;EDATE(AA191,$E191),$K191,EDATE(AA191,$E191))=AA191,"",IF($K191&lt;EDATE(AA191,$E191),$K191,EDATE(AA191,$E191))),""))),"")</f>
        <v/>
      </c>
      <c r="AC191" s="70" t="str">
        <f>IFERROR(IF(AND($H191=1,WORKDAY.INTL($I191,NETWORKDAYS.INTL($I191,EDATE(AB191,$E192)-1,1,[1]holiday!$A$2:$A$101),1,[1]holiday!$A$2:$A$101)=$K191),"",IF(AND(IFERROR(IF(IF($K191&lt;EDATE(AB191,$E191),$K191,EDATE(AB191,$E191))=AB191,"",IF($K191&lt;EDATE(AB191,$E191),$K191,EDATE(AB191,$E191))),"")=$K191,$H191=1),"",IFERROR(IF(IF($K191&lt;EDATE(AB191,$E191),$K191,EDATE(AB191,$E191))=AB191,"",IF($K191&lt;EDATE(AB191,$E191),$K191,EDATE(AB191,$E191))),""))),"")</f>
        <v/>
      </c>
      <c r="AD191" s="70" t="str">
        <f>IFERROR(IF(AND($H191=1,WORKDAY.INTL($I191,NETWORKDAYS.INTL($I191,EDATE(AC191,$E192)-1,1,[1]holiday!$A$2:$A$101),1,[1]holiday!$A$2:$A$101)=$K191),"",IF(AND(IFERROR(IF(IF($K191&lt;EDATE(AC191,$E191),$K191,EDATE(AC191,$E191))=AC191,"",IF($K191&lt;EDATE(AC191,$E191),$K191,EDATE(AC191,$E191))),"")=$K191,$H191=1),"",IFERROR(IF(IF($K191&lt;EDATE(AC191,$E191),$K191,EDATE(AC191,$E191))=AC191,"",IF($K191&lt;EDATE(AC191,$E191),$K191,EDATE(AC191,$E191))),""))),"")</f>
        <v/>
      </c>
      <c r="AE191" s="70" t="str">
        <f>IFERROR(IF(AND($H191=1,WORKDAY.INTL($I191,NETWORKDAYS.INTL($I191,EDATE(AD191,$E192)-1,1,[1]holiday!$A$2:$A$101),1,[1]holiday!$A$2:$A$101)=$K191),"",IF(AND(IFERROR(IF(IF($K191&lt;EDATE(AD191,$E191),$K191,EDATE(AD191,$E191))=AD191,"",IF($K191&lt;EDATE(AD191,$E191),$K191,EDATE(AD191,$E191))),"")=$K191,$H191=1),"",IFERROR(IF(IF($K191&lt;EDATE(AD191,$E191),$K191,EDATE(AD191,$E191))=AD191,"",IF($K191&lt;EDATE(AD191,$E191),$K191,EDATE(AD191,$E191))),""))),"")</f>
        <v/>
      </c>
      <c r="AF191" s="70" t="str">
        <f>IFERROR(IF(AND($H191=1,WORKDAY.INTL($I191,NETWORKDAYS.INTL($I191,EDATE(AE191,$E192)-1,1,[1]holiday!$A$2:$A$101),1,[1]holiday!$A$2:$A$101)=$K191),"",IF(AND(IFERROR(IF(IF($K191&lt;EDATE(AE191,$E191),$K191,EDATE(AE191,$E191))=AE191,"",IF($K191&lt;EDATE(AE191,$E191),$K191,EDATE(AE191,$E191))),"")=$K191,$H191=1),"",IFERROR(IF(IF($K191&lt;EDATE(AE191,$E191),$K191,EDATE(AE191,$E191))=AE191,"",IF($K191&lt;EDATE(AE191,$E191),$K191,EDATE(AE191,$E191))),""))),"")</f>
        <v/>
      </c>
      <c r="AG191" s="70" t="str">
        <f>IFERROR(IF(AND($H191=1,WORKDAY.INTL($I191,NETWORKDAYS.INTL($I191,EDATE(AF191,$E192)-1,1,[1]holiday!$A$2:$A$101),1,[1]holiday!$A$2:$A$101)=$K191),"",IF(AND(IFERROR(IF(IF($K191&lt;EDATE(AF191,$E191),$K191,EDATE(AF191,$E191))=AF191,"",IF($K191&lt;EDATE(AF191,$E191),$K191,EDATE(AF191,$E191))),"")=$K191,$H191=1),"",IFERROR(IF(IF($K191&lt;EDATE(AF191,$E191),$K191,EDATE(AF191,$E191))=AF191,"",IF($K191&lt;EDATE(AF191,$E191),$K191,EDATE(AF191,$E191))),""))),"")</f>
        <v/>
      </c>
      <c r="AH191" s="70" t="str">
        <f>IFERROR(IF(AND($H191=1,WORKDAY.INTL($I191,NETWORKDAYS.INTL($I191,EDATE(AG191,$E192)-1,1,[1]holiday!$A$2:$A$101),1,[1]holiday!$A$2:$A$101)=$K191),"",IF(AND(IFERROR(IF(IF($K191&lt;EDATE(AG191,$E191),$K191,EDATE(AG191,$E191))=AG191,"",IF($K191&lt;EDATE(AG191,$E191),$K191,EDATE(AG191,$E191))),"")=$K191,$H191=1),"",IFERROR(IF(IF($K191&lt;EDATE(AG191,$E191),$K191,EDATE(AG191,$E191))=AG191,"",IF($K191&lt;EDATE(AG191,$E191),$K191,EDATE(AG191,$E191))),""))),"")</f>
        <v/>
      </c>
      <c r="AI191" s="70"/>
      <c r="AJ191" s="25" t="e">
        <f t="shared" si="122"/>
        <v>#REF!</v>
      </c>
      <c r="AK191" s="25" t="e">
        <f t="shared" si="123"/>
        <v>#REF!</v>
      </c>
      <c r="AL191" s="25" t="e">
        <f t="shared" si="124"/>
        <v>#REF!</v>
      </c>
      <c r="AM191" s="25" t="e">
        <f t="shared" si="125"/>
        <v>#REF!</v>
      </c>
      <c r="AN191" s="25" t="e">
        <f t="shared" si="126"/>
        <v>#REF!</v>
      </c>
      <c r="AO191" s="25" t="e">
        <f t="shared" si="127"/>
        <v>#REF!</v>
      </c>
      <c r="AP191" s="25" t="e">
        <f t="shared" si="128"/>
        <v>#REF!</v>
      </c>
      <c r="AQ191" s="25" t="e">
        <f t="shared" si="129"/>
        <v>#REF!</v>
      </c>
      <c r="AR191" s="25" t="e">
        <f t="shared" si="130"/>
        <v>#REF!</v>
      </c>
      <c r="AS191" s="25" t="e">
        <f t="shared" si="131"/>
        <v>#REF!</v>
      </c>
      <c r="AT191" s="25" t="e">
        <f t="shared" si="132"/>
        <v>#REF!</v>
      </c>
      <c r="AU191" s="25" t="e">
        <f t="shared" si="133"/>
        <v>#REF!</v>
      </c>
      <c r="AV191" s="25" t="e">
        <f t="shared" si="134"/>
        <v>#REF!</v>
      </c>
      <c r="AW191" s="106" t="e">
        <f t="shared" si="103"/>
        <v>#REF!</v>
      </c>
      <c r="AX191" s="107" t="e">
        <f t="shared" ca="1" si="104"/>
        <v>#REF!</v>
      </c>
      <c r="AY191" s="107" t="e">
        <f t="shared" ca="1" si="105"/>
        <v>#REF!</v>
      </c>
      <c r="AZ191" s="108" t="e">
        <f t="shared" ca="1" si="106"/>
        <v>#REF!</v>
      </c>
      <c r="BA191" s="25">
        <f t="shared" ca="1" si="98"/>
        <v>0</v>
      </c>
      <c r="BB191" s="25" t="e">
        <f t="shared" si="135"/>
        <v>#REF!</v>
      </c>
      <c r="BC191" s="25" t="e">
        <f t="shared" ca="1" si="107"/>
        <v>#REF!</v>
      </c>
      <c r="BD191" s="83" t="e">
        <f>PS!#REF!</f>
        <v>#REF!</v>
      </c>
      <c r="BE191" s="78" t="str">
        <f t="shared" ca="1" si="108"/>
        <v>Lần 0</v>
      </c>
      <c r="BF191" s="109" t="e">
        <f t="shared" ca="1" si="109"/>
        <v>#REF!</v>
      </c>
      <c r="BG191" s="109" t="e">
        <f t="shared" ca="1" si="110"/>
        <v>#REF!</v>
      </c>
      <c r="BH191" s="109" t="e">
        <f t="shared" ca="1" si="111"/>
        <v>#REF!</v>
      </c>
      <c r="BI191" s="109" t="e">
        <f t="shared" ca="1" si="112"/>
        <v>#REF!</v>
      </c>
      <c r="BJ191" s="109" t="e">
        <f t="shared" ca="1" si="113"/>
        <v>#REF!</v>
      </c>
      <c r="BK191" s="109" t="e">
        <f t="shared" ca="1" si="114"/>
        <v>#REF!</v>
      </c>
      <c r="BL191" s="109" t="e">
        <f t="shared" ca="1" si="115"/>
        <v>#REF!</v>
      </c>
      <c r="BM191" s="109" t="e">
        <f t="shared" ca="1" si="116"/>
        <v>#REF!</v>
      </c>
      <c r="BN191" s="109" t="e">
        <f t="shared" ca="1" si="117"/>
        <v>#REF!</v>
      </c>
      <c r="BO191" s="109" t="e">
        <f t="shared" ca="1" si="118"/>
        <v>#REF!</v>
      </c>
      <c r="BP191" s="109" t="e">
        <f t="shared" ca="1" si="119"/>
        <v>#REF!</v>
      </c>
      <c r="BQ191" s="109" t="e">
        <f t="shared" ca="1" si="120"/>
        <v>#REF!</v>
      </c>
      <c r="BR191" s="109" t="e">
        <f t="shared" ca="1" si="121"/>
        <v>#REF!</v>
      </c>
    </row>
    <row r="192" spans="1:70" ht="12.75" x14ac:dyDescent="0.2">
      <c r="A192" s="82" t="e">
        <f>PS!#REF!</f>
        <v>#REF!</v>
      </c>
      <c r="B192" s="83" t="e">
        <f>PS!#REF!</f>
        <v>#REF!</v>
      </c>
      <c r="C192" s="83" t="e">
        <f>PS!#REF!</f>
        <v>#REF!</v>
      </c>
      <c r="D192" s="83" t="e">
        <f>VLOOKUP(B192,CTV!$A$3:$D$1048576,4,0)</f>
        <v>#REF!</v>
      </c>
      <c r="E192" s="83" t="e">
        <f>VLOOKUP(B192,CTV!$A$3:$G$1048576,7,0)</f>
        <v>#REF!</v>
      </c>
      <c r="F192" s="83" t="e">
        <f>IF(ISNA(VLOOKUP(D192,CTV!$A$3:$H$1048576,8,0)),"",VLOOKUP(D192,CTV!$A$3:$H$1048576,8,0))</f>
        <v>#REF!</v>
      </c>
      <c r="G192" s="83" t="e">
        <f>VLOOKUP(B192,CTV!$A$3:$I$1048576,9,0)</f>
        <v>#REF!</v>
      </c>
      <c r="H192" s="83" t="e">
        <f>VLOOKUP(B192,CTV!$A$3:$J$1048576,10,0)</f>
        <v>#REF!</v>
      </c>
      <c r="I192" s="102" t="e">
        <f>PS!#REF!</f>
        <v>#REF!</v>
      </c>
      <c r="J192" s="83" t="e">
        <f>PS!#REF!</f>
        <v>#REF!</v>
      </c>
      <c r="K192" s="103" t="e">
        <f>PS!#REF!</f>
        <v>#REF!</v>
      </c>
      <c r="L192" s="83" t="e">
        <f t="shared" si="99"/>
        <v>#REF!</v>
      </c>
      <c r="M192" s="120" t="e">
        <f>PS!#REF!</f>
        <v>#REF!</v>
      </c>
      <c r="N192" s="83" t="e">
        <f>PS!#REF!</f>
        <v>#REF!</v>
      </c>
      <c r="O192" s="104" t="e">
        <f>PS!#REF!</f>
        <v>#REF!</v>
      </c>
      <c r="P192" s="104" t="e">
        <f t="shared" si="100"/>
        <v>#REF!</v>
      </c>
      <c r="Q192" s="104">
        <v>0</v>
      </c>
      <c r="R192" s="170" t="e">
        <f t="shared" si="101"/>
        <v>#REF!</v>
      </c>
      <c r="S192" s="130" t="e">
        <f>VLOOKUP(B192,CTV!$A$3:$K$1048576,11,0)</f>
        <v>#REF!</v>
      </c>
      <c r="T192" s="105" t="e">
        <f>IF(VLOOKUP(B192,CTV!$A$3:$E$1048576,5,0)-R192+S192&lt;0,0,VLOOKUP(B192,CTV!$A$3:$E$1048576,5,0)-R192+S192)</f>
        <v>#REF!</v>
      </c>
      <c r="U192" s="105" t="e">
        <f>IF(VLOOKUP(B192,CTV!$A$3:$F$1048576,6,0)-R192+S192&lt;0,0,VLOOKUP(B192,CTV!$A$3:$F$1048576,6,0)-R192+S192)</f>
        <v>#REF!</v>
      </c>
      <c r="V192" s="70" t="e">
        <f t="shared" si="102"/>
        <v>#REF!</v>
      </c>
      <c r="W192" s="70" t="str">
        <f>IFERROR(IF(AND($H192=1,WORKDAY.INTL($I192,NETWORKDAYS.INTL($I192,EDATE(V192,$E193)-1,1,[1]holiday!$A$2:$A$101),1,[1]holiday!$A$2:$A$101)=$K192),"",IF(AND(IFERROR(IF(IF($K192&lt;EDATE(V192,$E192),$K192,EDATE(V192,$E192))=V192,"",IF($K192&lt;EDATE(V192,$E192),$K192,EDATE(V192,$E192))),"")=$K192,$H192=1),"",IFERROR(IF(IF($K192&lt;EDATE(V192,$E192),$K192,EDATE(V192,$E192))=V192,"",IF($K192&lt;EDATE(V192,$E192),$K192,EDATE(V192,$E192))),""))),"")</f>
        <v/>
      </c>
      <c r="X192" s="70" t="str">
        <f>IFERROR(IF(AND($H192=1,WORKDAY.INTL($I192,NETWORKDAYS.INTL($I192,EDATE(W192,$E193)-1,1,[1]holiday!$A$2:$A$101),1,[1]holiday!$A$2:$A$101)=$K192),"",IF(AND(IFERROR(IF(IF($K192&lt;EDATE(W192,$E192),$K192,EDATE(W192,$E192))=W192,"",IF($K192&lt;EDATE(W192,$E192),$K192,EDATE(W192,$E192))),"")=$K192,$H192=1),"",IFERROR(IF(IF($K192&lt;EDATE(W192,$E192),$K192,EDATE(W192,$E192))=W192,"",IF($K192&lt;EDATE(W192,$E192),$K192,EDATE(W192,$E192))),""))),"")</f>
        <v/>
      </c>
      <c r="Y192" s="70" t="str">
        <f>IFERROR(IF(AND($H192=1,WORKDAY.INTL($I192,NETWORKDAYS.INTL($I192,EDATE(X192,$E193)-1,1,[1]holiday!$A$2:$A$101),1,[1]holiday!$A$2:$A$101)=$K192),"",IF(AND(IFERROR(IF(IF($K192&lt;EDATE(X192,$E192),$K192,EDATE(X192,$E192))=X192,"",IF($K192&lt;EDATE(X192,$E192),$K192,EDATE(X192,$E192))),"")=$K192,$H192=1),"",IFERROR(IF(IF($K192&lt;EDATE(X192,$E192),$K192,EDATE(X192,$E192))=X192,"",IF($K192&lt;EDATE(X192,$E192),$K192,EDATE(X192,$E192))),""))),"")</f>
        <v/>
      </c>
      <c r="Z192" s="70" t="str">
        <f>IFERROR(IF(AND($H192=1,WORKDAY.INTL($I192,NETWORKDAYS.INTL($I192,EDATE(Y192,$E193)-1,1,[1]holiday!$A$2:$A$101),1,[1]holiday!$A$2:$A$101)=$K192),"",IF(AND(IFERROR(IF(IF($K192&lt;EDATE(Y192,$E192),$K192,EDATE(Y192,$E192))=Y192,"",IF($K192&lt;EDATE(Y192,$E192),$K192,EDATE(Y192,$E192))),"")=$K192,$H192=1),"",IFERROR(IF(IF($K192&lt;EDATE(Y192,$E192),$K192,EDATE(Y192,$E192))=Y192,"",IF($K192&lt;EDATE(Y192,$E192),$K192,EDATE(Y192,$E192))),""))),"")</f>
        <v/>
      </c>
      <c r="AA192" s="70" t="str">
        <f>IFERROR(IF(AND($H192=1,WORKDAY.INTL($I192,NETWORKDAYS.INTL($I192,EDATE(Z192,$E193)-1,1,[1]holiday!$A$2:$A$101),1,[1]holiday!$A$2:$A$101)=$K192),"",IF(AND(IFERROR(IF(IF($K192&lt;EDATE(Z192,$E192),$K192,EDATE(Z192,$E192))=Z192,"",IF($K192&lt;EDATE(Z192,$E192),$K192,EDATE(Z192,$E192))),"")=$K192,$H192=1),"",IFERROR(IF(IF($K192&lt;EDATE(Z192,$E192),$K192,EDATE(Z192,$E192))=Z192,"",IF($K192&lt;EDATE(Z192,$E192),$K192,EDATE(Z192,$E192))),""))),"")</f>
        <v/>
      </c>
      <c r="AB192" s="70" t="str">
        <f>IFERROR(IF(AND($H192=1,WORKDAY.INTL($I192,NETWORKDAYS.INTL($I192,EDATE(AA192,$E193)-1,1,[1]holiday!$A$2:$A$101),1,[1]holiday!$A$2:$A$101)=$K192),"",IF(AND(IFERROR(IF(IF($K192&lt;EDATE(AA192,$E192),$K192,EDATE(AA192,$E192))=AA192,"",IF($K192&lt;EDATE(AA192,$E192),$K192,EDATE(AA192,$E192))),"")=$K192,$H192=1),"",IFERROR(IF(IF($K192&lt;EDATE(AA192,$E192),$K192,EDATE(AA192,$E192))=AA192,"",IF($K192&lt;EDATE(AA192,$E192),$K192,EDATE(AA192,$E192))),""))),"")</f>
        <v/>
      </c>
      <c r="AC192" s="70" t="str">
        <f>IFERROR(IF(AND($H192=1,WORKDAY.INTL($I192,NETWORKDAYS.INTL($I192,EDATE(AB192,$E193)-1,1,[1]holiday!$A$2:$A$101),1,[1]holiday!$A$2:$A$101)=$K192),"",IF(AND(IFERROR(IF(IF($K192&lt;EDATE(AB192,$E192),$K192,EDATE(AB192,$E192))=AB192,"",IF($K192&lt;EDATE(AB192,$E192),$K192,EDATE(AB192,$E192))),"")=$K192,$H192=1),"",IFERROR(IF(IF($K192&lt;EDATE(AB192,$E192),$K192,EDATE(AB192,$E192))=AB192,"",IF($K192&lt;EDATE(AB192,$E192),$K192,EDATE(AB192,$E192))),""))),"")</f>
        <v/>
      </c>
      <c r="AD192" s="70" t="str">
        <f>IFERROR(IF(AND($H192=1,WORKDAY.INTL($I192,NETWORKDAYS.INTL($I192,EDATE(AC192,$E193)-1,1,[1]holiday!$A$2:$A$101),1,[1]holiday!$A$2:$A$101)=$K192),"",IF(AND(IFERROR(IF(IF($K192&lt;EDATE(AC192,$E192),$K192,EDATE(AC192,$E192))=AC192,"",IF($K192&lt;EDATE(AC192,$E192),$K192,EDATE(AC192,$E192))),"")=$K192,$H192=1),"",IFERROR(IF(IF($K192&lt;EDATE(AC192,$E192),$K192,EDATE(AC192,$E192))=AC192,"",IF($K192&lt;EDATE(AC192,$E192),$K192,EDATE(AC192,$E192))),""))),"")</f>
        <v/>
      </c>
      <c r="AE192" s="70" t="str">
        <f>IFERROR(IF(AND($H192=1,WORKDAY.INTL($I192,NETWORKDAYS.INTL($I192,EDATE(AD192,$E193)-1,1,[1]holiday!$A$2:$A$101),1,[1]holiday!$A$2:$A$101)=$K192),"",IF(AND(IFERROR(IF(IF($K192&lt;EDATE(AD192,$E192),$K192,EDATE(AD192,$E192))=AD192,"",IF($K192&lt;EDATE(AD192,$E192),$K192,EDATE(AD192,$E192))),"")=$K192,$H192=1),"",IFERROR(IF(IF($K192&lt;EDATE(AD192,$E192),$K192,EDATE(AD192,$E192))=AD192,"",IF($K192&lt;EDATE(AD192,$E192),$K192,EDATE(AD192,$E192))),""))),"")</f>
        <v/>
      </c>
      <c r="AF192" s="70" t="str">
        <f>IFERROR(IF(AND($H192=1,WORKDAY.INTL($I192,NETWORKDAYS.INTL($I192,EDATE(AE192,$E193)-1,1,[1]holiday!$A$2:$A$101),1,[1]holiday!$A$2:$A$101)=$K192),"",IF(AND(IFERROR(IF(IF($K192&lt;EDATE(AE192,$E192),$K192,EDATE(AE192,$E192))=AE192,"",IF($K192&lt;EDATE(AE192,$E192),$K192,EDATE(AE192,$E192))),"")=$K192,$H192=1),"",IFERROR(IF(IF($K192&lt;EDATE(AE192,$E192),$K192,EDATE(AE192,$E192))=AE192,"",IF($K192&lt;EDATE(AE192,$E192),$K192,EDATE(AE192,$E192))),""))),"")</f>
        <v/>
      </c>
      <c r="AG192" s="70" t="str">
        <f>IFERROR(IF(AND($H192=1,WORKDAY.INTL($I192,NETWORKDAYS.INTL($I192,EDATE(AF192,$E193)-1,1,[1]holiday!$A$2:$A$101),1,[1]holiday!$A$2:$A$101)=$K192),"",IF(AND(IFERROR(IF(IF($K192&lt;EDATE(AF192,$E192),$K192,EDATE(AF192,$E192))=AF192,"",IF($K192&lt;EDATE(AF192,$E192),$K192,EDATE(AF192,$E192))),"")=$K192,$H192=1),"",IFERROR(IF(IF($K192&lt;EDATE(AF192,$E192),$K192,EDATE(AF192,$E192))=AF192,"",IF($K192&lt;EDATE(AF192,$E192),$K192,EDATE(AF192,$E192))),""))),"")</f>
        <v/>
      </c>
      <c r="AH192" s="70" t="str">
        <f>IFERROR(IF(AND($H192=1,WORKDAY.INTL($I192,NETWORKDAYS.INTL($I192,EDATE(AG192,$E193)-1,1,[1]holiday!$A$2:$A$101),1,[1]holiday!$A$2:$A$101)=$K192),"",IF(AND(IFERROR(IF(IF($K192&lt;EDATE(AG192,$E192),$K192,EDATE(AG192,$E192))=AG192,"",IF($K192&lt;EDATE(AG192,$E192),$K192,EDATE(AG192,$E192))),"")=$K192,$H192=1),"",IFERROR(IF(IF($K192&lt;EDATE(AG192,$E192),$K192,EDATE(AG192,$E192))=AG192,"",IF($K192&lt;EDATE(AG192,$E192),$K192,EDATE(AG192,$E192))),""))),"")</f>
        <v/>
      </c>
      <c r="AI192" s="70"/>
      <c r="AJ192" s="25" t="e">
        <f t="shared" si="122"/>
        <v>#REF!</v>
      </c>
      <c r="AK192" s="25" t="e">
        <f t="shared" si="123"/>
        <v>#REF!</v>
      </c>
      <c r="AL192" s="25" t="e">
        <f t="shared" si="124"/>
        <v>#REF!</v>
      </c>
      <c r="AM192" s="25" t="e">
        <f t="shared" si="125"/>
        <v>#REF!</v>
      </c>
      <c r="AN192" s="25" t="e">
        <f t="shared" si="126"/>
        <v>#REF!</v>
      </c>
      <c r="AO192" s="25" t="e">
        <f t="shared" si="127"/>
        <v>#REF!</v>
      </c>
      <c r="AP192" s="25" t="e">
        <f t="shared" si="128"/>
        <v>#REF!</v>
      </c>
      <c r="AQ192" s="25" t="e">
        <f t="shared" si="129"/>
        <v>#REF!</v>
      </c>
      <c r="AR192" s="25" t="e">
        <f t="shared" si="130"/>
        <v>#REF!</v>
      </c>
      <c r="AS192" s="25" t="e">
        <f t="shared" si="131"/>
        <v>#REF!</v>
      </c>
      <c r="AT192" s="25" t="e">
        <f t="shared" si="132"/>
        <v>#REF!</v>
      </c>
      <c r="AU192" s="25" t="e">
        <f t="shared" si="133"/>
        <v>#REF!</v>
      </c>
      <c r="AV192" s="25" t="e">
        <f t="shared" si="134"/>
        <v>#REF!</v>
      </c>
      <c r="AW192" s="106" t="e">
        <f t="shared" si="103"/>
        <v>#REF!</v>
      </c>
      <c r="AX192" s="107" t="e">
        <f t="shared" ca="1" si="104"/>
        <v>#REF!</v>
      </c>
      <c r="AY192" s="107" t="e">
        <f t="shared" ca="1" si="105"/>
        <v>#REF!</v>
      </c>
      <c r="AZ192" s="108" t="e">
        <f t="shared" ca="1" si="106"/>
        <v>#REF!</v>
      </c>
      <c r="BA192" s="25">
        <f t="shared" ca="1" si="98"/>
        <v>0</v>
      </c>
      <c r="BB192" s="25" t="e">
        <f t="shared" si="135"/>
        <v>#REF!</v>
      </c>
      <c r="BC192" s="25" t="e">
        <f t="shared" ca="1" si="107"/>
        <v>#REF!</v>
      </c>
      <c r="BD192" s="83" t="e">
        <f>PS!#REF!</f>
        <v>#REF!</v>
      </c>
      <c r="BE192" s="78" t="str">
        <f t="shared" ca="1" si="108"/>
        <v>Lần 0</v>
      </c>
      <c r="BF192" s="109" t="e">
        <f t="shared" ca="1" si="109"/>
        <v>#REF!</v>
      </c>
      <c r="BG192" s="109" t="e">
        <f t="shared" ca="1" si="110"/>
        <v>#REF!</v>
      </c>
      <c r="BH192" s="109" t="e">
        <f t="shared" ca="1" si="111"/>
        <v>#REF!</v>
      </c>
      <c r="BI192" s="109" t="e">
        <f t="shared" ca="1" si="112"/>
        <v>#REF!</v>
      </c>
      <c r="BJ192" s="109" t="e">
        <f t="shared" ca="1" si="113"/>
        <v>#REF!</v>
      </c>
      <c r="BK192" s="109" t="e">
        <f t="shared" ca="1" si="114"/>
        <v>#REF!</v>
      </c>
      <c r="BL192" s="109" t="e">
        <f t="shared" ca="1" si="115"/>
        <v>#REF!</v>
      </c>
      <c r="BM192" s="109" t="e">
        <f t="shared" ca="1" si="116"/>
        <v>#REF!</v>
      </c>
      <c r="BN192" s="109" t="e">
        <f t="shared" ca="1" si="117"/>
        <v>#REF!</v>
      </c>
      <c r="BO192" s="109" t="e">
        <f t="shared" ca="1" si="118"/>
        <v>#REF!</v>
      </c>
      <c r="BP192" s="109" t="e">
        <f t="shared" ca="1" si="119"/>
        <v>#REF!</v>
      </c>
      <c r="BQ192" s="109" t="e">
        <f t="shared" ca="1" si="120"/>
        <v>#REF!</v>
      </c>
      <c r="BR192" s="109" t="e">
        <f t="shared" ca="1" si="121"/>
        <v>#REF!</v>
      </c>
    </row>
    <row r="193" spans="1:70" ht="19.5" customHeight="1" x14ac:dyDescent="0.2">
      <c r="A193" s="82" t="e">
        <f>PS!#REF!</f>
        <v>#REF!</v>
      </c>
      <c r="B193" s="83" t="e">
        <f>PS!#REF!</f>
        <v>#REF!</v>
      </c>
      <c r="C193" s="83" t="e">
        <f>PS!#REF!</f>
        <v>#REF!</v>
      </c>
      <c r="D193" s="83" t="e">
        <f>VLOOKUP(B193,CTV!$A$3:$D$1048576,4,0)</f>
        <v>#REF!</v>
      </c>
      <c r="E193" s="83" t="e">
        <f>VLOOKUP(B193,CTV!$A$3:$G$1048576,7,0)</f>
        <v>#REF!</v>
      </c>
      <c r="F193" s="83" t="e">
        <f>IF(ISNA(VLOOKUP(D193,CTV!$A$3:$H$1048576,8,0)),"",VLOOKUP(D193,CTV!$A$3:$H$1048576,8,0))</f>
        <v>#REF!</v>
      </c>
      <c r="G193" s="83" t="e">
        <f>VLOOKUP(B193,CTV!$A$3:$I$1048576,9,0)</f>
        <v>#REF!</v>
      </c>
      <c r="H193" s="83" t="e">
        <f>VLOOKUP(B193,CTV!$A$3:$J$1048576,10,0)</f>
        <v>#REF!</v>
      </c>
      <c r="I193" s="102" t="e">
        <f>PS!#REF!</f>
        <v>#REF!</v>
      </c>
      <c r="J193" s="83" t="e">
        <f>PS!#REF!</f>
        <v>#REF!</v>
      </c>
      <c r="K193" s="103" t="e">
        <f>PS!#REF!</f>
        <v>#REF!</v>
      </c>
      <c r="L193" s="83" t="e">
        <f t="shared" si="99"/>
        <v>#REF!</v>
      </c>
      <c r="M193" s="120" t="e">
        <f>PS!#REF!</f>
        <v>#REF!</v>
      </c>
      <c r="N193" s="83" t="e">
        <f>PS!#REF!</f>
        <v>#REF!</v>
      </c>
      <c r="O193" s="104" t="e">
        <f>PS!#REF!</f>
        <v>#REF!</v>
      </c>
      <c r="P193" s="104" t="e">
        <f t="shared" si="100"/>
        <v>#REF!</v>
      </c>
      <c r="Q193" s="104">
        <v>0</v>
      </c>
      <c r="R193" s="170" t="e">
        <f t="shared" si="101"/>
        <v>#REF!</v>
      </c>
      <c r="S193" s="130" t="e">
        <f>VLOOKUP(B193,CTV!$A$3:$K$1048576,11,0)</f>
        <v>#REF!</v>
      </c>
      <c r="T193" s="105" t="e">
        <f>IF(VLOOKUP(B193,CTV!$A$3:$E$1048576,5,0)-R193+S193&lt;0,0,VLOOKUP(B193,CTV!$A$3:$E$1048576,5,0)-R193+S193)</f>
        <v>#REF!</v>
      </c>
      <c r="U193" s="105" t="e">
        <f>IF(VLOOKUP(B193,CTV!$A$3:$F$1048576,6,0)-R193+S193&lt;0,0,VLOOKUP(B193,CTV!$A$3:$F$1048576,6,0)-R193+S193)</f>
        <v>#REF!</v>
      </c>
      <c r="V193" s="70" t="e">
        <f t="shared" si="102"/>
        <v>#REF!</v>
      </c>
      <c r="W193" s="70" t="str">
        <f>IFERROR(IF(AND($H193=1,WORKDAY.INTL($I193,NETWORKDAYS.INTL($I193,EDATE(V193,$E194)-1,1,[1]holiday!$A$2:$A$101),1,[1]holiday!$A$2:$A$101)=$K193),"",IF(AND(IFERROR(IF(IF($K193&lt;EDATE(V193,$E193),$K193,EDATE(V193,$E193))=V193,"",IF($K193&lt;EDATE(V193,$E193),$K193,EDATE(V193,$E193))),"")=$K193,$H193=1),"",IFERROR(IF(IF($K193&lt;EDATE(V193,$E193),$K193,EDATE(V193,$E193))=V193,"",IF($K193&lt;EDATE(V193,$E193),$K193,EDATE(V193,$E193))),""))),"")</f>
        <v/>
      </c>
      <c r="X193" s="70" t="str">
        <f>IFERROR(IF(AND($H193=1,WORKDAY.INTL($I193,NETWORKDAYS.INTL($I193,EDATE(W193,$E194)-1,1,[1]holiday!$A$2:$A$101),1,[1]holiday!$A$2:$A$101)=$K193),"",IF(AND(IFERROR(IF(IF($K193&lt;EDATE(W193,$E193),$K193,EDATE(W193,$E193))=W193,"",IF($K193&lt;EDATE(W193,$E193),$K193,EDATE(W193,$E193))),"")=$K193,$H193=1),"",IFERROR(IF(IF($K193&lt;EDATE(W193,$E193),$K193,EDATE(W193,$E193))=W193,"",IF($K193&lt;EDATE(W193,$E193),$K193,EDATE(W193,$E193))),""))),"")</f>
        <v/>
      </c>
      <c r="Y193" s="70" t="str">
        <f>IFERROR(IF(AND($H193=1,WORKDAY.INTL($I193,NETWORKDAYS.INTL($I193,EDATE(X193,$E194)-1,1,[1]holiday!$A$2:$A$101),1,[1]holiday!$A$2:$A$101)=$K193),"",IF(AND(IFERROR(IF(IF($K193&lt;EDATE(X193,$E193),$K193,EDATE(X193,$E193))=X193,"",IF($K193&lt;EDATE(X193,$E193),$K193,EDATE(X193,$E193))),"")=$K193,$H193=1),"",IFERROR(IF(IF($K193&lt;EDATE(X193,$E193),$K193,EDATE(X193,$E193))=X193,"",IF($K193&lt;EDATE(X193,$E193),$K193,EDATE(X193,$E193))),""))),"")</f>
        <v/>
      </c>
      <c r="Z193" s="70" t="str">
        <f>IFERROR(IF(AND($H193=1,WORKDAY.INTL($I193,NETWORKDAYS.INTL($I193,EDATE(Y193,$E194)-1,1,[1]holiday!$A$2:$A$101),1,[1]holiday!$A$2:$A$101)=$K193),"",IF(AND(IFERROR(IF(IF($K193&lt;EDATE(Y193,$E193),$K193,EDATE(Y193,$E193))=Y193,"",IF($K193&lt;EDATE(Y193,$E193),$K193,EDATE(Y193,$E193))),"")=$K193,$H193=1),"",IFERROR(IF(IF($K193&lt;EDATE(Y193,$E193),$K193,EDATE(Y193,$E193))=Y193,"",IF($K193&lt;EDATE(Y193,$E193),$K193,EDATE(Y193,$E193))),""))),"")</f>
        <v/>
      </c>
      <c r="AA193" s="70" t="str">
        <f>IFERROR(IF(AND($H193=1,WORKDAY.INTL($I193,NETWORKDAYS.INTL($I193,EDATE(Z193,$E194)-1,1,[1]holiday!$A$2:$A$101),1,[1]holiday!$A$2:$A$101)=$K193),"",IF(AND(IFERROR(IF(IF($K193&lt;EDATE(Z193,$E193),$K193,EDATE(Z193,$E193))=Z193,"",IF($K193&lt;EDATE(Z193,$E193),$K193,EDATE(Z193,$E193))),"")=$K193,$H193=1),"",IFERROR(IF(IF($K193&lt;EDATE(Z193,$E193),$K193,EDATE(Z193,$E193))=Z193,"",IF($K193&lt;EDATE(Z193,$E193),$K193,EDATE(Z193,$E193))),""))),"")</f>
        <v/>
      </c>
      <c r="AB193" s="70" t="str">
        <f>IFERROR(IF(AND($H193=1,WORKDAY.INTL($I193,NETWORKDAYS.INTL($I193,EDATE(AA193,$E194)-1,1,[1]holiday!$A$2:$A$101),1,[1]holiday!$A$2:$A$101)=$K193),"",IF(AND(IFERROR(IF(IF($K193&lt;EDATE(AA193,$E193),$K193,EDATE(AA193,$E193))=AA193,"",IF($K193&lt;EDATE(AA193,$E193),$K193,EDATE(AA193,$E193))),"")=$K193,$H193=1),"",IFERROR(IF(IF($K193&lt;EDATE(AA193,$E193),$K193,EDATE(AA193,$E193))=AA193,"",IF($K193&lt;EDATE(AA193,$E193),$K193,EDATE(AA193,$E193))),""))),"")</f>
        <v/>
      </c>
      <c r="AC193" s="70" t="str">
        <f>IFERROR(IF(AND($H193=1,WORKDAY.INTL($I193,NETWORKDAYS.INTL($I193,EDATE(AB193,$E194)-1,1,[1]holiday!$A$2:$A$101),1,[1]holiday!$A$2:$A$101)=$K193),"",IF(AND(IFERROR(IF(IF($K193&lt;EDATE(AB193,$E193),$K193,EDATE(AB193,$E193))=AB193,"",IF($K193&lt;EDATE(AB193,$E193),$K193,EDATE(AB193,$E193))),"")=$K193,$H193=1),"",IFERROR(IF(IF($K193&lt;EDATE(AB193,$E193),$K193,EDATE(AB193,$E193))=AB193,"",IF($K193&lt;EDATE(AB193,$E193),$K193,EDATE(AB193,$E193))),""))),"")</f>
        <v/>
      </c>
      <c r="AD193" s="70" t="str">
        <f>IFERROR(IF(AND($H193=1,WORKDAY.INTL($I193,NETWORKDAYS.INTL($I193,EDATE(AC193,$E194)-1,1,[1]holiday!$A$2:$A$101),1,[1]holiday!$A$2:$A$101)=$K193),"",IF(AND(IFERROR(IF(IF($K193&lt;EDATE(AC193,$E193),$K193,EDATE(AC193,$E193))=AC193,"",IF($K193&lt;EDATE(AC193,$E193),$K193,EDATE(AC193,$E193))),"")=$K193,$H193=1),"",IFERROR(IF(IF($K193&lt;EDATE(AC193,$E193),$K193,EDATE(AC193,$E193))=AC193,"",IF($K193&lt;EDATE(AC193,$E193),$K193,EDATE(AC193,$E193))),""))),"")</f>
        <v/>
      </c>
      <c r="AE193" s="70" t="str">
        <f>IFERROR(IF(AND($H193=1,WORKDAY.INTL($I193,NETWORKDAYS.INTL($I193,EDATE(AD193,$E194)-1,1,[1]holiday!$A$2:$A$101),1,[1]holiday!$A$2:$A$101)=$K193),"",IF(AND(IFERROR(IF(IF($K193&lt;EDATE(AD193,$E193),$K193,EDATE(AD193,$E193))=AD193,"",IF($K193&lt;EDATE(AD193,$E193),$K193,EDATE(AD193,$E193))),"")=$K193,$H193=1),"",IFERROR(IF(IF($K193&lt;EDATE(AD193,$E193),$K193,EDATE(AD193,$E193))=AD193,"",IF($K193&lt;EDATE(AD193,$E193),$K193,EDATE(AD193,$E193))),""))),"")</f>
        <v/>
      </c>
      <c r="AF193" s="70" t="str">
        <f>IFERROR(IF(AND($H193=1,WORKDAY.INTL($I193,NETWORKDAYS.INTL($I193,EDATE(AE193,$E194)-1,1,[1]holiday!$A$2:$A$101),1,[1]holiday!$A$2:$A$101)=$K193),"",IF(AND(IFERROR(IF(IF($K193&lt;EDATE(AE193,$E193),$K193,EDATE(AE193,$E193))=AE193,"",IF($K193&lt;EDATE(AE193,$E193),$K193,EDATE(AE193,$E193))),"")=$K193,$H193=1),"",IFERROR(IF(IF($K193&lt;EDATE(AE193,$E193),$K193,EDATE(AE193,$E193))=AE193,"",IF($K193&lt;EDATE(AE193,$E193),$K193,EDATE(AE193,$E193))),""))),"")</f>
        <v/>
      </c>
      <c r="AG193" s="70" t="str">
        <f>IFERROR(IF(AND($H193=1,WORKDAY.INTL($I193,NETWORKDAYS.INTL($I193,EDATE(AF193,$E194)-1,1,[1]holiday!$A$2:$A$101),1,[1]holiday!$A$2:$A$101)=$K193),"",IF(AND(IFERROR(IF(IF($K193&lt;EDATE(AF193,$E193),$K193,EDATE(AF193,$E193))=AF193,"",IF($K193&lt;EDATE(AF193,$E193),$K193,EDATE(AF193,$E193))),"")=$K193,$H193=1),"",IFERROR(IF(IF($K193&lt;EDATE(AF193,$E193),$K193,EDATE(AF193,$E193))=AF193,"",IF($K193&lt;EDATE(AF193,$E193),$K193,EDATE(AF193,$E193))),""))),"")</f>
        <v/>
      </c>
      <c r="AH193" s="70" t="str">
        <f>IFERROR(IF(AND($H193=1,WORKDAY.INTL($I193,NETWORKDAYS.INTL($I193,EDATE(AG193,$E194)-1,1,[1]holiday!$A$2:$A$101),1,[1]holiday!$A$2:$A$101)=$K193),"",IF(AND(IFERROR(IF(IF($K193&lt;EDATE(AG193,$E193),$K193,EDATE(AG193,$E193))=AG193,"",IF($K193&lt;EDATE(AG193,$E193),$K193,EDATE(AG193,$E193))),"")=$K193,$H193=1),"",IFERROR(IF(IF($K193&lt;EDATE(AG193,$E193),$K193,EDATE(AG193,$E193))=AG193,"",IF($K193&lt;EDATE(AG193,$E193),$K193,EDATE(AG193,$E193))),""))),"")</f>
        <v/>
      </c>
      <c r="AI193" s="70"/>
      <c r="AJ193" s="25" t="e">
        <f t="shared" si="122"/>
        <v>#REF!</v>
      </c>
      <c r="AK193" s="25" t="e">
        <f t="shared" si="123"/>
        <v>#REF!</v>
      </c>
      <c r="AL193" s="25" t="e">
        <f t="shared" si="124"/>
        <v>#REF!</v>
      </c>
      <c r="AM193" s="25" t="e">
        <f t="shared" si="125"/>
        <v>#REF!</v>
      </c>
      <c r="AN193" s="25" t="e">
        <f t="shared" si="126"/>
        <v>#REF!</v>
      </c>
      <c r="AO193" s="25" t="e">
        <f t="shared" si="127"/>
        <v>#REF!</v>
      </c>
      <c r="AP193" s="25" t="e">
        <f t="shared" si="128"/>
        <v>#REF!</v>
      </c>
      <c r="AQ193" s="25" t="e">
        <f t="shared" si="129"/>
        <v>#REF!</v>
      </c>
      <c r="AR193" s="25" t="e">
        <f t="shared" si="130"/>
        <v>#REF!</v>
      </c>
      <c r="AS193" s="25" t="e">
        <f t="shared" si="131"/>
        <v>#REF!</v>
      </c>
      <c r="AT193" s="25" t="e">
        <f t="shared" si="132"/>
        <v>#REF!</v>
      </c>
      <c r="AU193" s="25" t="e">
        <f t="shared" si="133"/>
        <v>#REF!</v>
      </c>
      <c r="AV193" s="25" t="e">
        <f t="shared" si="134"/>
        <v>#REF!</v>
      </c>
      <c r="AW193" s="106" t="e">
        <f t="shared" si="103"/>
        <v>#REF!</v>
      </c>
      <c r="AX193" s="107" t="e">
        <f t="shared" ca="1" si="104"/>
        <v>#REF!</v>
      </c>
      <c r="AY193" s="107" t="e">
        <f t="shared" ca="1" si="105"/>
        <v>#REF!</v>
      </c>
      <c r="AZ193" s="108" t="e">
        <f t="shared" ca="1" si="106"/>
        <v>#REF!</v>
      </c>
      <c r="BA193" s="25">
        <f t="shared" ca="1" si="98"/>
        <v>0</v>
      </c>
      <c r="BB193" s="25" t="e">
        <f t="shared" si="135"/>
        <v>#REF!</v>
      </c>
      <c r="BC193" s="25" t="e">
        <f t="shared" ca="1" si="107"/>
        <v>#REF!</v>
      </c>
      <c r="BD193" s="83" t="e">
        <f>PS!#REF!</f>
        <v>#REF!</v>
      </c>
      <c r="BE193" s="78" t="str">
        <f t="shared" ca="1" si="108"/>
        <v>Lần 0</v>
      </c>
      <c r="BF193" s="109" t="e">
        <f t="shared" ca="1" si="109"/>
        <v>#REF!</v>
      </c>
      <c r="BG193" s="109" t="e">
        <f t="shared" ca="1" si="110"/>
        <v>#REF!</v>
      </c>
      <c r="BH193" s="109" t="e">
        <f t="shared" ca="1" si="111"/>
        <v>#REF!</v>
      </c>
      <c r="BI193" s="109" t="e">
        <f t="shared" ca="1" si="112"/>
        <v>#REF!</v>
      </c>
      <c r="BJ193" s="109" t="e">
        <f t="shared" ca="1" si="113"/>
        <v>#REF!</v>
      </c>
      <c r="BK193" s="109" t="e">
        <f t="shared" ca="1" si="114"/>
        <v>#REF!</v>
      </c>
      <c r="BL193" s="109" t="e">
        <f t="shared" ca="1" si="115"/>
        <v>#REF!</v>
      </c>
      <c r="BM193" s="109" t="e">
        <f t="shared" ca="1" si="116"/>
        <v>#REF!</v>
      </c>
      <c r="BN193" s="109" t="e">
        <f t="shared" ca="1" si="117"/>
        <v>#REF!</v>
      </c>
      <c r="BO193" s="109" t="e">
        <f t="shared" ca="1" si="118"/>
        <v>#REF!</v>
      </c>
      <c r="BP193" s="109" t="e">
        <f t="shared" ca="1" si="119"/>
        <v>#REF!</v>
      </c>
      <c r="BQ193" s="109" t="e">
        <f t="shared" ca="1" si="120"/>
        <v>#REF!</v>
      </c>
      <c r="BR193" s="109" t="e">
        <f t="shared" ca="1" si="121"/>
        <v>#REF!</v>
      </c>
    </row>
    <row r="194" spans="1:70" ht="12.75" x14ac:dyDescent="0.2">
      <c r="A194" s="82" t="e">
        <f>PS!#REF!</f>
        <v>#REF!</v>
      </c>
      <c r="B194" s="83" t="e">
        <f>PS!#REF!</f>
        <v>#REF!</v>
      </c>
      <c r="C194" s="83" t="e">
        <f>PS!#REF!</f>
        <v>#REF!</v>
      </c>
      <c r="D194" s="83" t="e">
        <f>VLOOKUP(B194,CTV!$A$3:$D$1048576,4,0)</f>
        <v>#REF!</v>
      </c>
      <c r="E194" s="83" t="e">
        <f>VLOOKUP(B194,CTV!$A$3:$G$1048576,7,0)</f>
        <v>#REF!</v>
      </c>
      <c r="F194" s="83" t="e">
        <f>IF(ISNA(VLOOKUP(D194,CTV!$A$3:$H$1048576,8,0)),"",VLOOKUP(D194,CTV!$A$3:$H$1048576,8,0))</f>
        <v>#REF!</v>
      </c>
      <c r="G194" s="83" t="e">
        <f>VLOOKUP(B194,CTV!$A$3:$I$1048576,9,0)</f>
        <v>#REF!</v>
      </c>
      <c r="H194" s="83" t="e">
        <f>VLOOKUP(B194,CTV!$A$3:$J$1048576,10,0)</f>
        <v>#REF!</v>
      </c>
      <c r="I194" s="102" t="e">
        <f>PS!#REF!</f>
        <v>#REF!</v>
      </c>
      <c r="J194" s="83" t="e">
        <f>PS!#REF!</f>
        <v>#REF!</v>
      </c>
      <c r="K194" s="103" t="e">
        <f>PS!#REF!</f>
        <v>#REF!</v>
      </c>
      <c r="L194" s="83" t="e">
        <f t="shared" si="99"/>
        <v>#REF!</v>
      </c>
      <c r="M194" s="120" t="e">
        <f>PS!#REF!</f>
        <v>#REF!</v>
      </c>
      <c r="N194" s="83" t="e">
        <f>PS!#REF!</f>
        <v>#REF!</v>
      </c>
      <c r="O194" s="104" t="e">
        <f>PS!#REF!</f>
        <v>#REF!</v>
      </c>
      <c r="P194" s="104" t="e">
        <f t="shared" si="100"/>
        <v>#REF!</v>
      </c>
      <c r="Q194" s="104">
        <v>0</v>
      </c>
      <c r="R194" s="170" t="e">
        <f t="shared" si="101"/>
        <v>#REF!</v>
      </c>
      <c r="S194" s="130" t="e">
        <f>VLOOKUP(B194,CTV!$A$3:$K$1048576,11,0)</f>
        <v>#REF!</v>
      </c>
      <c r="T194" s="105" t="e">
        <f>IF(VLOOKUP(B194,CTV!$A$3:$E$1048576,5,0)-R194+S194&lt;0,0,VLOOKUP(B194,CTV!$A$3:$E$1048576,5,0)-R194+S194)</f>
        <v>#REF!</v>
      </c>
      <c r="U194" s="105" t="e">
        <f>IF(VLOOKUP(B194,CTV!$A$3:$F$1048576,6,0)-R194+S194&lt;0,0,VLOOKUP(B194,CTV!$A$3:$F$1048576,6,0)-R194+S194)</f>
        <v>#REF!</v>
      </c>
      <c r="V194" s="70" t="e">
        <f t="shared" si="102"/>
        <v>#REF!</v>
      </c>
      <c r="W194" s="70" t="str">
        <f>IFERROR(IF(AND($H194=1,WORKDAY.INTL($I194,NETWORKDAYS.INTL($I194,EDATE(V194,$E195)-1,1,[1]holiday!$A$2:$A$101),1,[1]holiday!$A$2:$A$101)=$K194),"",IF(AND(IFERROR(IF(IF($K194&lt;EDATE(V194,$E194),$K194,EDATE(V194,$E194))=V194,"",IF($K194&lt;EDATE(V194,$E194),$K194,EDATE(V194,$E194))),"")=$K194,$H194=1),"",IFERROR(IF(IF($K194&lt;EDATE(V194,$E194),$K194,EDATE(V194,$E194))=V194,"",IF($K194&lt;EDATE(V194,$E194),$K194,EDATE(V194,$E194))),""))),"")</f>
        <v/>
      </c>
      <c r="X194" s="70" t="str">
        <f>IFERROR(IF(AND($H194=1,WORKDAY.INTL($I194,NETWORKDAYS.INTL($I194,EDATE(W194,$E195)-1,1,[1]holiday!$A$2:$A$101),1,[1]holiday!$A$2:$A$101)=$K194),"",IF(AND(IFERROR(IF(IF($K194&lt;EDATE(W194,$E194),$K194,EDATE(W194,$E194))=W194,"",IF($K194&lt;EDATE(W194,$E194),$K194,EDATE(W194,$E194))),"")=$K194,$H194=1),"",IFERROR(IF(IF($K194&lt;EDATE(W194,$E194),$K194,EDATE(W194,$E194))=W194,"",IF($K194&lt;EDATE(W194,$E194),$K194,EDATE(W194,$E194))),""))),"")</f>
        <v/>
      </c>
      <c r="Y194" s="70" t="str">
        <f>IFERROR(IF(AND($H194=1,WORKDAY.INTL($I194,NETWORKDAYS.INTL($I194,EDATE(X194,$E195)-1,1,[1]holiday!$A$2:$A$101),1,[1]holiday!$A$2:$A$101)=$K194),"",IF(AND(IFERROR(IF(IF($K194&lt;EDATE(X194,$E194),$K194,EDATE(X194,$E194))=X194,"",IF($K194&lt;EDATE(X194,$E194),$K194,EDATE(X194,$E194))),"")=$K194,$H194=1),"",IFERROR(IF(IF($K194&lt;EDATE(X194,$E194),$K194,EDATE(X194,$E194))=X194,"",IF($K194&lt;EDATE(X194,$E194),$K194,EDATE(X194,$E194))),""))),"")</f>
        <v/>
      </c>
      <c r="Z194" s="70" t="str">
        <f>IFERROR(IF(AND($H194=1,WORKDAY.INTL($I194,NETWORKDAYS.INTL($I194,EDATE(Y194,$E195)-1,1,[1]holiday!$A$2:$A$101),1,[1]holiday!$A$2:$A$101)=$K194),"",IF(AND(IFERROR(IF(IF($K194&lt;EDATE(Y194,$E194),$K194,EDATE(Y194,$E194))=Y194,"",IF($K194&lt;EDATE(Y194,$E194),$K194,EDATE(Y194,$E194))),"")=$K194,$H194=1),"",IFERROR(IF(IF($K194&lt;EDATE(Y194,$E194),$K194,EDATE(Y194,$E194))=Y194,"",IF($K194&lt;EDATE(Y194,$E194),$K194,EDATE(Y194,$E194))),""))),"")</f>
        <v/>
      </c>
      <c r="AA194" s="70" t="str">
        <f>IFERROR(IF(AND($H194=1,WORKDAY.INTL($I194,NETWORKDAYS.INTL($I194,EDATE(Z194,$E195)-1,1,[1]holiday!$A$2:$A$101),1,[1]holiday!$A$2:$A$101)=$K194),"",IF(AND(IFERROR(IF(IF($K194&lt;EDATE(Z194,$E194),$K194,EDATE(Z194,$E194))=Z194,"",IF($K194&lt;EDATE(Z194,$E194),$K194,EDATE(Z194,$E194))),"")=$K194,$H194=1),"",IFERROR(IF(IF($K194&lt;EDATE(Z194,$E194),$K194,EDATE(Z194,$E194))=Z194,"",IF($K194&lt;EDATE(Z194,$E194),$K194,EDATE(Z194,$E194))),""))),"")</f>
        <v/>
      </c>
      <c r="AB194" s="70" t="str">
        <f>IFERROR(IF(AND($H194=1,WORKDAY.INTL($I194,NETWORKDAYS.INTL($I194,EDATE(AA194,$E195)-1,1,[1]holiday!$A$2:$A$101),1,[1]holiday!$A$2:$A$101)=$K194),"",IF(AND(IFERROR(IF(IF($K194&lt;EDATE(AA194,$E194),$K194,EDATE(AA194,$E194))=AA194,"",IF($K194&lt;EDATE(AA194,$E194),$K194,EDATE(AA194,$E194))),"")=$K194,$H194=1),"",IFERROR(IF(IF($K194&lt;EDATE(AA194,$E194),$K194,EDATE(AA194,$E194))=AA194,"",IF($K194&lt;EDATE(AA194,$E194),$K194,EDATE(AA194,$E194))),""))),"")</f>
        <v/>
      </c>
      <c r="AC194" s="70" t="str">
        <f>IFERROR(IF(AND($H194=1,WORKDAY.INTL($I194,NETWORKDAYS.INTL($I194,EDATE(AB194,$E195)-1,1,[1]holiday!$A$2:$A$101),1,[1]holiday!$A$2:$A$101)=$K194),"",IF(AND(IFERROR(IF(IF($K194&lt;EDATE(AB194,$E194),$K194,EDATE(AB194,$E194))=AB194,"",IF($K194&lt;EDATE(AB194,$E194),$K194,EDATE(AB194,$E194))),"")=$K194,$H194=1),"",IFERROR(IF(IF($K194&lt;EDATE(AB194,$E194),$K194,EDATE(AB194,$E194))=AB194,"",IF($K194&lt;EDATE(AB194,$E194),$K194,EDATE(AB194,$E194))),""))),"")</f>
        <v/>
      </c>
      <c r="AD194" s="70" t="str">
        <f>IFERROR(IF(AND($H194=1,WORKDAY.INTL($I194,NETWORKDAYS.INTL($I194,EDATE(AC194,$E195)-1,1,[1]holiday!$A$2:$A$101),1,[1]holiday!$A$2:$A$101)=$K194),"",IF(AND(IFERROR(IF(IF($K194&lt;EDATE(AC194,$E194),$K194,EDATE(AC194,$E194))=AC194,"",IF($K194&lt;EDATE(AC194,$E194),$K194,EDATE(AC194,$E194))),"")=$K194,$H194=1),"",IFERROR(IF(IF($K194&lt;EDATE(AC194,$E194),$K194,EDATE(AC194,$E194))=AC194,"",IF($K194&lt;EDATE(AC194,$E194),$K194,EDATE(AC194,$E194))),""))),"")</f>
        <v/>
      </c>
      <c r="AE194" s="70" t="str">
        <f>IFERROR(IF(AND($H194=1,WORKDAY.INTL($I194,NETWORKDAYS.INTL($I194,EDATE(AD194,$E195)-1,1,[1]holiday!$A$2:$A$101),1,[1]holiday!$A$2:$A$101)=$K194),"",IF(AND(IFERROR(IF(IF($K194&lt;EDATE(AD194,$E194),$K194,EDATE(AD194,$E194))=AD194,"",IF($K194&lt;EDATE(AD194,$E194),$K194,EDATE(AD194,$E194))),"")=$K194,$H194=1),"",IFERROR(IF(IF($K194&lt;EDATE(AD194,$E194),$K194,EDATE(AD194,$E194))=AD194,"",IF($K194&lt;EDATE(AD194,$E194),$K194,EDATE(AD194,$E194))),""))),"")</f>
        <v/>
      </c>
      <c r="AF194" s="70" t="str">
        <f>IFERROR(IF(AND($H194=1,WORKDAY.INTL($I194,NETWORKDAYS.INTL($I194,EDATE(AE194,$E195)-1,1,[1]holiday!$A$2:$A$101),1,[1]holiday!$A$2:$A$101)=$K194),"",IF(AND(IFERROR(IF(IF($K194&lt;EDATE(AE194,$E194),$K194,EDATE(AE194,$E194))=AE194,"",IF($K194&lt;EDATE(AE194,$E194),$K194,EDATE(AE194,$E194))),"")=$K194,$H194=1),"",IFERROR(IF(IF($K194&lt;EDATE(AE194,$E194),$K194,EDATE(AE194,$E194))=AE194,"",IF($K194&lt;EDATE(AE194,$E194),$K194,EDATE(AE194,$E194))),""))),"")</f>
        <v/>
      </c>
      <c r="AG194" s="70" t="str">
        <f>IFERROR(IF(AND($H194=1,WORKDAY.INTL($I194,NETWORKDAYS.INTL($I194,EDATE(AF194,$E195)-1,1,[1]holiday!$A$2:$A$101),1,[1]holiday!$A$2:$A$101)=$K194),"",IF(AND(IFERROR(IF(IF($K194&lt;EDATE(AF194,$E194),$K194,EDATE(AF194,$E194))=AF194,"",IF($K194&lt;EDATE(AF194,$E194),$K194,EDATE(AF194,$E194))),"")=$K194,$H194=1),"",IFERROR(IF(IF($K194&lt;EDATE(AF194,$E194),$K194,EDATE(AF194,$E194))=AF194,"",IF($K194&lt;EDATE(AF194,$E194),$K194,EDATE(AF194,$E194))),""))),"")</f>
        <v/>
      </c>
      <c r="AH194" s="70" t="str">
        <f>IFERROR(IF(AND($H194=1,WORKDAY.INTL($I194,NETWORKDAYS.INTL($I194,EDATE(AG194,$E195)-1,1,[1]holiday!$A$2:$A$101),1,[1]holiday!$A$2:$A$101)=$K194),"",IF(AND(IFERROR(IF(IF($K194&lt;EDATE(AG194,$E194),$K194,EDATE(AG194,$E194))=AG194,"",IF($K194&lt;EDATE(AG194,$E194),$K194,EDATE(AG194,$E194))),"")=$K194,$H194=1),"",IFERROR(IF(IF($K194&lt;EDATE(AG194,$E194),$K194,EDATE(AG194,$E194))=AG194,"",IF($K194&lt;EDATE(AG194,$E194),$K194,EDATE(AG194,$E194))),""))),"")</f>
        <v/>
      </c>
      <c r="AI194" s="70"/>
      <c r="AJ194" s="25" t="e">
        <f t="shared" si="122"/>
        <v>#REF!</v>
      </c>
      <c r="AK194" s="25" t="e">
        <f t="shared" si="123"/>
        <v>#REF!</v>
      </c>
      <c r="AL194" s="25" t="e">
        <f t="shared" si="124"/>
        <v>#REF!</v>
      </c>
      <c r="AM194" s="25" t="e">
        <f t="shared" si="125"/>
        <v>#REF!</v>
      </c>
      <c r="AN194" s="25" t="e">
        <f t="shared" si="126"/>
        <v>#REF!</v>
      </c>
      <c r="AO194" s="25" t="e">
        <f t="shared" si="127"/>
        <v>#REF!</v>
      </c>
      <c r="AP194" s="25" t="e">
        <f t="shared" si="128"/>
        <v>#REF!</v>
      </c>
      <c r="AQ194" s="25" t="e">
        <f t="shared" si="129"/>
        <v>#REF!</v>
      </c>
      <c r="AR194" s="25" t="e">
        <f t="shared" si="130"/>
        <v>#REF!</v>
      </c>
      <c r="AS194" s="25" t="e">
        <f t="shared" si="131"/>
        <v>#REF!</v>
      </c>
      <c r="AT194" s="25" t="e">
        <f t="shared" si="132"/>
        <v>#REF!</v>
      </c>
      <c r="AU194" s="25" t="e">
        <f t="shared" si="133"/>
        <v>#REF!</v>
      </c>
      <c r="AV194" s="25" t="e">
        <f t="shared" si="134"/>
        <v>#REF!</v>
      </c>
      <c r="AW194" s="106" t="e">
        <f t="shared" si="103"/>
        <v>#REF!</v>
      </c>
      <c r="AX194" s="107" t="e">
        <f t="shared" ca="1" si="104"/>
        <v>#REF!</v>
      </c>
      <c r="AY194" s="107" t="e">
        <f t="shared" ca="1" si="105"/>
        <v>#REF!</v>
      </c>
      <c r="AZ194" s="108" t="e">
        <f t="shared" ca="1" si="106"/>
        <v>#REF!</v>
      </c>
      <c r="BA194" s="25">
        <f t="shared" ref="BA194:BA257" ca="1" si="136">SUMIF($BF194:$BP194,1,$AJ194:$AV194)</f>
        <v>0</v>
      </c>
      <c r="BB194" s="25" t="e">
        <f t="shared" si="135"/>
        <v>#REF!</v>
      </c>
      <c r="BC194" s="25" t="e">
        <f t="shared" ca="1" si="107"/>
        <v>#REF!</v>
      </c>
      <c r="BD194" s="83" t="e">
        <f>PS!#REF!</f>
        <v>#REF!</v>
      </c>
      <c r="BE194" s="78" t="str">
        <f t="shared" ca="1" si="108"/>
        <v>Lần 0</v>
      </c>
      <c r="BF194" s="109" t="e">
        <f t="shared" ca="1" si="109"/>
        <v>#REF!</v>
      </c>
      <c r="BG194" s="109" t="e">
        <f t="shared" ca="1" si="110"/>
        <v>#REF!</v>
      </c>
      <c r="BH194" s="109" t="e">
        <f t="shared" ca="1" si="111"/>
        <v>#REF!</v>
      </c>
      <c r="BI194" s="109" t="e">
        <f t="shared" ca="1" si="112"/>
        <v>#REF!</v>
      </c>
      <c r="BJ194" s="109" t="e">
        <f t="shared" ca="1" si="113"/>
        <v>#REF!</v>
      </c>
      <c r="BK194" s="109" t="e">
        <f t="shared" ca="1" si="114"/>
        <v>#REF!</v>
      </c>
      <c r="BL194" s="109" t="e">
        <f t="shared" ca="1" si="115"/>
        <v>#REF!</v>
      </c>
      <c r="BM194" s="109" t="e">
        <f t="shared" ca="1" si="116"/>
        <v>#REF!</v>
      </c>
      <c r="BN194" s="109" t="e">
        <f t="shared" ca="1" si="117"/>
        <v>#REF!</v>
      </c>
      <c r="BO194" s="109" t="e">
        <f t="shared" ca="1" si="118"/>
        <v>#REF!</v>
      </c>
      <c r="BP194" s="109" t="e">
        <f t="shared" ca="1" si="119"/>
        <v>#REF!</v>
      </c>
      <c r="BQ194" s="109" t="e">
        <f t="shared" ca="1" si="120"/>
        <v>#REF!</v>
      </c>
      <c r="BR194" s="109" t="e">
        <f t="shared" ca="1" si="121"/>
        <v>#REF!</v>
      </c>
    </row>
    <row r="195" spans="1:70" ht="12.75" x14ac:dyDescent="0.2">
      <c r="A195" s="82" t="e">
        <f>PS!#REF!</f>
        <v>#REF!</v>
      </c>
      <c r="B195" s="83" t="e">
        <f>PS!#REF!</f>
        <v>#REF!</v>
      </c>
      <c r="C195" s="83" t="e">
        <f>PS!#REF!</f>
        <v>#REF!</v>
      </c>
      <c r="D195" s="83" t="e">
        <f>VLOOKUP(B195,CTV!$A$3:$D$1048576,4,0)</f>
        <v>#REF!</v>
      </c>
      <c r="E195" s="83" t="e">
        <f>VLOOKUP(B195,CTV!$A$3:$G$1048576,7,0)</f>
        <v>#REF!</v>
      </c>
      <c r="F195" s="83" t="e">
        <f>IF(ISNA(VLOOKUP(D195,CTV!$A$3:$H$1048576,8,0)),"",VLOOKUP(D195,CTV!$A$3:$H$1048576,8,0))</f>
        <v>#REF!</v>
      </c>
      <c r="G195" s="83" t="e">
        <f>VLOOKUP(B195,CTV!$A$3:$I$1048576,9,0)</f>
        <v>#REF!</v>
      </c>
      <c r="H195" s="83" t="e">
        <f>VLOOKUP(B195,CTV!$A$3:$J$1048576,10,0)</f>
        <v>#REF!</v>
      </c>
      <c r="I195" s="102" t="e">
        <f>PS!#REF!</f>
        <v>#REF!</v>
      </c>
      <c r="J195" s="83" t="e">
        <f>PS!#REF!</f>
        <v>#REF!</v>
      </c>
      <c r="K195" s="103" t="e">
        <f>PS!#REF!</f>
        <v>#REF!</v>
      </c>
      <c r="L195" s="83" t="e">
        <f t="shared" ref="L195:L258" si="137">K195-I195</f>
        <v>#REF!</v>
      </c>
      <c r="M195" s="120" t="e">
        <f>PS!#REF!</f>
        <v>#REF!</v>
      </c>
      <c r="N195" s="83" t="e">
        <f>PS!#REF!</f>
        <v>#REF!</v>
      </c>
      <c r="O195" s="104" t="e">
        <f>PS!#REF!</f>
        <v>#REF!</v>
      </c>
      <c r="P195" s="104" t="e">
        <f t="shared" ref="P195:P258" si="138">O195-Q195</f>
        <v>#REF!</v>
      </c>
      <c r="Q195" s="104">
        <v>0</v>
      </c>
      <c r="R195" s="170" t="e">
        <f t="shared" ref="R195:R258" si="139">M195-N195</f>
        <v>#REF!</v>
      </c>
      <c r="S195" s="130" t="e">
        <f>VLOOKUP(B195,CTV!$A$3:$K$1048576,11,0)</f>
        <v>#REF!</v>
      </c>
      <c r="T195" s="105" t="e">
        <f>IF(VLOOKUP(B195,CTV!$A$3:$E$1048576,5,0)-R195+S195&lt;0,0,VLOOKUP(B195,CTV!$A$3:$E$1048576,5,0)-R195+S195)</f>
        <v>#REF!</v>
      </c>
      <c r="U195" s="105" t="e">
        <f>IF(VLOOKUP(B195,CTV!$A$3:$F$1048576,6,0)-R195+S195&lt;0,0,VLOOKUP(B195,CTV!$A$3:$F$1048576,6,0)-R195+S195)</f>
        <v>#REF!</v>
      </c>
      <c r="V195" s="70" t="e">
        <f t="shared" ref="V195:V258" si="140">IF($H195=1,I195,IF(AND(DAY(I195)&lt;F195,F195&lt;&gt;""),DATEVALUE(F195&amp;"/"&amp;MONTH(I195)&amp;"/"&amp;YEAR(I195)),IF(AND(DAY(I195)&gt;F195,F195&lt;&gt;""),EDATE(F195&amp;"/"&amp;MONTH(I195)&amp;"/"&amp;YEAR(I195),1),IF($K195&gt;EDATE(I195,$E195),EDATE(I195,$E195),$K195))))</f>
        <v>#REF!</v>
      </c>
      <c r="W195" s="70" t="str">
        <f>IFERROR(IF(AND($H195=1,WORKDAY.INTL($I195,NETWORKDAYS.INTL($I195,EDATE(V195,$E196)-1,1,[1]holiday!$A$2:$A$101),1,[1]holiday!$A$2:$A$101)=$K195),"",IF(AND(IFERROR(IF(IF($K195&lt;EDATE(V195,$E195),$K195,EDATE(V195,$E195))=V195,"",IF($K195&lt;EDATE(V195,$E195),$K195,EDATE(V195,$E195))),"")=$K195,$H195=1),"",IFERROR(IF(IF($K195&lt;EDATE(V195,$E195),$K195,EDATE(V195,$E195))=V195,"",IF($K195&lt;EDATE(V195,$E195),$K195,EDATE(V195,$E195))),""))),"")</f>
        <v/>
      </c>
      <c r="X195" s="70" t="str">
        <f>IFERROR(IF(AND($H195=1,WORKDAY.INTL($I195,NETWORKDAYS.INTL($I195,EDATE(W195,$E196)-1,1,[1]holiday!$A$2:$A$101),1,[1]holiday!$A$2:$A$101)=$K195),"",IF(AND(IFERROR(IF(IF($K195&lt;EDATE(W195,$E195),$K195,EDATE(W195,$E195))=W195,"",IF($K195&lt;EDATE(W195,$E195),$K195,EDATE(W195,$E195))),"")=$K195,$H195=1),"",IFERROR(IF(IF($K195&lt;EDATE(W195,$E195),$K195,EDATE(W195,$E195))=W195,"",IF($K195&lt;EDATE(W195,$E195),$K195,EDATE(W195,$E195))),""))),"")</f>
        <v/>
      </c>
      <c r="Y195" s="70" t="str">
        <f>IFERROR(IF(AND($H195=1,WORKDAY.INTL($I195,NETWORKDAYS.INTL($I195,EDATE(X195,$E196)-1,1,[1]holiday!$A$2:$A$101),1,[1]holiday!$A$2:$A$101)=$K195),"",IF(AND(IFERROR(IF(IF($K195&lt;EDATE(X195,$E195),$K195,EDATE(X195,$E195))=X195,"",IF($K195&lt;EDATE(X195,$E195),$K195,EDATE(X195,$E195))),"")=$K195,$H195=1),"",IFERROR(IF(IF($K195&lt;EDATE(X195,$E195),$K195,EDATE(X195,$E195))=X195,"",IF($K195&lt;EDATE(X195,$E195),$K195,EDATE(X195,$E195))),""))),"")</f>
        <v/>
      </c>
      <c r="Z195" s="70" t="str">
        <f>IFERROR(IF(AND($H195=1,WORKDAY.INTL($I195,NETWORKDAYS.INTL($I195,EDATE(Y195,$E196)-1,1,[1]holiday!$A$2:$A$101),1,[1]holiday!$A$2:$A$101)=$K195),"",IF(AND(IFERROR(IF(IF($K195&lt;EDATE(Y195,$E195),$K195,EDATE(Y195,$E195))=Y195,"",IF($K195&lt;EDATE(Y195,$E195),$K195,EDATE(Y195,$E195))),"")=$K195,$H195=1),"",IFERROR(IF(IF($K195&lt;EDATE(Y195,$E195),$K195,EDATE(Y195,$E195))=Y195,"",IF($K195&lt;EDATE(Y195,$E195),$K195,EDATE(Y195,$E195))),""))),"")</f>
        <v/>
      </c>
      <c r="AA195" s="70" t="str">
        <f>IFERROR(IF(AND($H195=1,WORKDAY.INTL($I195,NETWORKDAYS.INTL($I195,EDATE(Z195,$E196)-1,1,[1]holiday!$A$2:$A$101),1,[1]holiday!$A$2:$A$101)=$K195),"",IF(AND(IFERROR(IF(IF($K195&lt;EDATE(Z195,$E195),$K195,EDATE(Z195,$E195))=Z195,"",IF($K195&lt;EDATE(Z195,$E195),$K195,EDATE(Z195,$E195))),"")=$K195,$H195=1),"",IFERROR(IF(IF($K195&lt;EDATE(Z195,$E195),$K195,EDATE(Z195,$E195))=Z195,"",IF($K195&lt;EDATE(Z195,$E195),$K195,EDATE(Z195,$E195))),""))),"")</f>
        <v/>
      </c>
      <c r="AB195" s="70" t="str">
        <f>IFERROR(IF(AND($H195=1,WORKDAY.INTL($I195,NETWORKDAYS.INTL($I195,EDATE(AA195,$E196)-1,1,[1]holiday!$A$2:$A$101),1,[1]holiday!$A$2:$A$101)=$K195),"",IF(AND(IFERROR(IF(IF($K195&lt;EDATE(AA195,$E195),$K195,EDATE(AA195,$E195))=AA195,"",IF($K195&lt;EDATE(AA195,$E195),$K195,EDATE(AA195,$E195))),"")=$K195,$H195=1),"",IFERROR(IF(IF($K195&lt;EDATE(AA195,$E195),$K195,EDATE(AA195,$E195))=AA195,"",IF($K195&lt;EDATE(AA195,$E195),$K195,EDATE(AA195,$E195))),""))),"")</f>
        <v/>
      </c>
      <c r="AC195" s="70" t="str">
        <f>IFERROR(IF(AND($H195=1,WORKDAY.INTL($I195,NETWORKDAYS.INTL($I195,EDATE(AB195,$E196)-1,1,[1]holiday!$A$2:$A$101),1,[1]holiday!$A$2:$A$101)=$K195),"",IF(AND(IFERROR(IF(IF($K195&lt;EDATE(AB195,$E195),$K195,EDATE(AB195,$E195))=AB195,"",IF($K195&lt;EDATE(AB195,$E195),$K195,EDATE(AB195,$E195))),"")=$K195,$H195=1),"",IFERROR(IF(IF($K195&lt;EDATE(AB195,$E195),$K195,EDATE(AB195,$E195))=AB195,"",IF($K195&lt;EDATE(AB195,$E195),$K195,EDATE(AB195,$E195))),""))),"")</f>
        <v/>
      </c>
      <c r="AD195" s="70" t="str">
        <f>IFERROR(IF(AND($H195=1,WORKDAY.INTL($I195,NETWORKDAYS.INTL($I195,EDATE(AC195,$E196)-1,1,[1]holiday!$A$2:$A$101),1,[1]holiday!$A$2:$A$101)=$K195),"",IF(AND(IFERROR(IF(IF($K195&lt;EDATE(AC195,$E195),$K195,EDATE(AC195,$E195))=AC195,"",IF($K195&lt;EDATE(AC195,$E195),$K195,EDATE(AC195,$E195))),"")=$K195,$H195=1),"",IFERROR(IF(IF($K195&lt;EDATE(AC195,$E195),$K195,EDATE(AC195,$E195))=AC195,"",IF($K195&lt;EDATE(AC195,$E195),$K195,EDATE(AC195,$E195))),""))),"")</f>
        <v/>
      </c>
      <c r="AE195" s="70" t="str">
        <f>IFERROR(IF(AND($H195=1,WORKDAY.INTL($I195,NETWORKDAYS.INTL($I195,EDATE(AD195,$E196)-1,1,[1]holiday!$A$2:$A$101),1,[1]holiday!$A$2:$A$101)=$K195),"",IF(AND(IFERROR(IF(IF($K195&lt;EDATE(AD195,$E195),$K195,EDATE(AD195,$E195))=AD195,"",IF($K195&lt;EDATE(AD195,$E195),$K195,EDATE(AD195,$E195))),"")=$K195,$H195=1),"",IFERROR(IF(IF($K195&lt;EDATE(AD195,$E195),$K195,EDATE(AD195,$E195))=AD195,"",IF($K195&lt;EDATE(AD195,$E195),$K195,EDATE(AD195,$E195))),""))),"")</f>
        <v/>
      </c>
      <c r="AF195" s="70" t="str">
        <f>IFERROR(IF(AND($H195=1,WORKDAY.INTL($I195,NETWORKDAYS.INTL($I195,EDATE(AE195,$E196)-1,1,[1]holiday!$A$2:$A$101),1,[1]holiday!$A$2:$A$101)=$K195),"",IF(AND(IFERROR(IF(IF($K195&lt;EDATE(AE195,$E195),$K195,EDATE(AE195,$E195))=AE195,"",IF($K195&lt;EDATE(AE195,$E195),$K195,EDATE(AE195,$E195))),"")=$K195,$H195=1),"",IFERROR(IF(IF($K195&lt;EDATE(AE195,$E195),$K195,EDATE(AE195,$E195))=AE195,"",IF($K195&lt;EDATE(AE195,$E195),$K195,EDATE(AE195,$E195))),""))),"")</f>
        <v/>
      </c>
      <c r="AG195" s="70" t="str">
        <f>IFERROR(IF(AND($H195=1,WORKDAY.INTL($I195,NETWORKDAYS.INTL($I195,EDATE(AF195,$E196)-1,1,[1]holiday!$A$2:$A$101),1,[1]holiday!$A$2:$A$101)=$K195),"",IF(AND(IFERROR(IF(IF($K195&lt;EDATE(AF195,$E195),$K195,EDATE(AF195,$E195))=AF195,"",IF($K195&lt;EDATE(AF195,$E195),$K195,EDATE(AF195,$E195))),"")=$K195,$H195=1),"",IFERROR(IF(IF($K195&lt;EDATE(AF195,$E195),$K195,EDATE(AF195,$E195))=AF195,"",IF($K195&lt;EDATE(AF195,$E195),$K195,EDATE(AF195,$E195))),""))),"")</f>
        <v/>
      </c>
      <c r="AH195" s="70" t="str">
        <f>IFERROR(IF(AND($H195=1,WORKDAY.INTL($I195,NETWORKDAYS.INTL($I195,EDATE(AG195,$E196)-1,1,[1]holiday!$A$2:$A$101),1,[1]holiday!$A$2:$A$101)=$K195),"",IF(AND(IFERROR(IF(IF($K195&lt;EDATE(AG195,$E195),$K195,EDATE(AG195,$E195))=AG195,"",IF($K195&lt;EDATE(AG195,$E195),$K195,EDATE(AG195,$E195))),"")=$K195,$H195=1),"",IFERROR(IF(IF($K195&lt;EDATE(AG195,$E195),$K195,EDATE(AG195,$E195))=AG195,"",IF($K195&lt;EDATE(AG195,$E195),$K195,EDATE(AG195,$E195))),""))),"")</f>
        <v/>
      </c>
      <c r="AI195" s="70"/>
      <c r="AJ195" s="25" t="e">
        <f t="shared" si="122"/>
        <v>#REF!</v>
      </c>
      <c r="AK195" s="25" t="e">
        <f t="shared" si="123"/>
        <v>#REF!</v>
      </c>
      <c r="AL195" s="25" t="e">
        <f t="shared" si="124"/>
        <v>#REF!</v>
      </c>
      <c r="AM195" s="25" t="e">
        <f t="shared" si="125"/>
        <v>#REF!</v>
      </c>
      <c r="AN195" s="25" t="e">
        <f t="shared" si="126"/>
        <v>#REF!</v>
      </c>
      <c r="AO195" s="25" t="e">
        <f t="shared" si="127"/>
        <v>#REF!</v>
      </c>
      <c r="AP195" s="25" t="e">
        <f t="shared" si="128"/>
        <v>#REF!</v>
      </c>
      <c r="AQ195" s="25" t="e">
        <f t="shared" si="129"/>
        <v>#REF!</v>
      </c>
      <c r="AR195" s="25" t="e">
        <f t="shared" si="130"/>
        <v>#REF!</v>
      </c>
      <c r="AS195" s="25" t="e">
        <f t="shared" si="131"/>
        <v>#REF!</v>
      </c>
      <c r="AT195" s="25" t="e">
        <f t="shared" si="132"/>
        <v>#REF!</v>
      </c>
      <c r="AU195" s="25" t="e">
        <f t="shared" si="133"/>
        <v>#REF!</v>
      </c>
      <c r="AV195" s="25" t="e">
        <f t="shared" si="134"/>
        <v>#REF!</v>
      </c>
      <c r="AW195" s="106" t="e">
        <f t="shared" ref="AW195:AW258" si="141">K195</f>
        <v>#REF!</v>
      </c>
      <c r="AX195" s="107" t="e">
        <f t="shared" ref="AX195:AX258" ca="1" si="142">EDATE(AY195,-1)+1</f>
        <v>#REF!</v>
      </c>
      <c r="AY195" s="107" t="e">
        <f t="shared" ref="AY195:AY258" ca="1" si="143">DATEVALUE(G195&amp;"/"&amp;MONTH(TODAY())&amp;"/"&amp;YEAR(TODAY()))</f>
        <v>#REF!</v>
      </c>
      <c r="AZ195" s="108" t="e">
        <f t="shared" ref="AZ195:AZ258" ca="1" si="144">IF(BC195&lt;&gt;0,0,IF(AW195&lt;K195,BB195-BA195,SUMIF($BF195:$BR195,2,$AJ195:$AV195)))</f>
        <v>#REF!</v>
      </c>
      <c r="BA195" s="25">
        <f t="shared" ca="1" si="136"/>
        <v>0</v>
      </c>
      <c r="BB195" s="25" t="e">
        <f t="shared" si="135"/>
        <v>#REF!</v>
      </c>
      <c r="BC195" s="25" t="e">
        <f t="shared" ref="BC195:BC258" ca="1" si="145">IF(AND(AW195&gt;=AX195,AW195&lt;=AY195),IF(BA195-BB195&lt;0,0,BB195-BA195),0)</f>
        <v>#REF!</v>
      </c>
      <c r="BD195" s="83" t="e">
        <f>PS!#REF!</f>
        <v>#REF!</v>
      </c>
      <c r="BE195" s="78" t="str">
        <f t="shared" ref="BE195:BE258" ca="1" si="146">"Lần "&amp;SUMIF($BF195:$BR195,2,$BF$1:$BR$1)</f>
        <v>Lần 0</v>
      </c>
      <c r="BF195" s="109" t="e">
        <f t="shared" ref="BF195:BF258" ca="1" si="147">IF(V195&lt;$AX195,1,IF(V195&lt;=$AY195,2,""))</f>
        <v>#REF!</v>
      </c>
      <c r="BG195" s="109" t="e">
        <f t="shared" ref="BG195:BG258" ca="1" si="148">IF(W195&lt;$AX195,1,IF(W195&lt;=$AY195,2,""))</f>
        <v>#REF!</v>
      </c>
      <c r="BH195" s="109" t="e">
        <f t="shared" ref="BH195:BH258" ca="1" si="149">IF(X195&lt;$AX195,1,IF(X195&lt;=$AY195,2,""))</f>
        <v>#REF!</v>
      </c>
      <c r="BI195" s="109" t="e">
        <f t="shared" ref="BI195:BI258" ca="1" si="150">IF(Y195&lt;$AX195,1,IF(Y195&lt;=$AY195,2,""))</f>
        <v>#REF!</v>
      </c>
      <c r="BJ195" s="109" t="e">
        <f t="shared" ref="BJ195:BJ258" ca="1" si="151">IF(Z195&lt;$AX195,1,IF(Z195&lt;=$AY195,2,""))</f>
        <v>#REF!</v>
      </c>
      <c r="BK195" s="109" t="e">
        <f t="shared" ref="BK195:BK258" ca="1" si="152">IF(AA195&lt;$AX195,1,IF(AA195&lt;=$AY195,2,""))</f>
        <v>#REF!</v>
      </c>
      <c r="BL195" s="109" t="e">
        <f t="shared" ref="BL195:BL258" ca="1" si="153">IF(AB195&lt;$AX195,1,IF(AB195&lt;=$AY195,2,""))</f>
        <v>#REF!</v>
      </c>
      <c r="BM195" s="109" t="e">
        <f t="shared" ref="BM195:BM258" ca="1" si="154">IF(AC195&lt;$AX195,1,IF(AC195&lt;=$AY195,2,""))</f>
        <v>#REF!</v>
      </c>
      <c r="BN195" s="109" t="e">
        <f t="shared" ref="BN195:BN258" ca="1" si="155">IF(AD195&lt;$AX195,1,IF(AD195&lt;=$AY195,2,""))</f>
        <v>#REF!</v>
      </c>
      <c r="BO195" s="109" t="e">
        <f t="shared" ref="BO195:BO258" ca="1" si="156">IF(AE195&lt;$AX195,1,IF(AE195&lt;=$AY195,2,""))</f>
        <v>#REF!</v>
      </c>
      <c r="BP195" s="109" t="e">
        <f t="shared" ref="BP195:BP258" ca="1" si="157">IF(AF195&lt;$AX195,1,IF(AF195&lt;=$AY195,2,""))</f>
        <v>#REF!</v>
      </c>
      <c r="BQ195" s="109" t="e">
        <f t="shared" ref="BQ195:BQ258" ca="1" si="158">IF(AG195&lt;$AX195,1,IF(AG195&lt;=$AY195,2,""))</f>
        <v>#REF!</v>
      </c>
      <c r="BR195" s="109" t="e">
        <f t="shared" ref="BR195:BR258" ca="1" si="159">IF(AH195&lt;$AX195,1,IF(AH195&lt;=$AY195,2,""))</f>
        <v>#REF!</v>
      </c>
    </row>
    <row r="196" spans="1:70" ht="12.75" x14ac:dyDescent="0.2">
      <c r="A196" s="82" t="e">
        <f>PS!#REF!</f>
        <v>#REF!</v>
      </c>
      <c r="B196" s="83" t="e">
        <f>PS!#REF!</f>
        <v>#REF!</v>
      </c>
      <c r="C196" s="83" t="e">
        <f>PS!#REF!</f>
        <v>#REF!</v>
      </c>
      <c r="D196" s="83" t="e">
        <f>VLOOKUP(B196,CTV!$A$3:$D$1048576,4,0)</f>
        <v>#REF!</v>
      </c>
      <c r="E196" s="83" t="e">
        <f>VLOOKUP(B196,CTV!$A$3:$G$1048576,7,0)</f>
        <v>#REF!</v>
      </c>
      <c r="F196" s="83" t="e">
        <f>IF(ISNA(VLOOKUP(D196,CTV!$A$3:$H$1048576,8,0)),"",VLOOKUP(D196,CTV!$A$3:$H$1048576,8,0))</f>
        <v>#REF!</v>
      </c>
      <c r="G196" s="83" t="e">
        <f>VLOOKUP(B196,CTV!$A$3:$I$1048576,9,0)</f>
        <v>#REF!</v>
      </c>
      <c r="H196" s="83" t="e">
        <f>VLOOKUP(B196,CTV!$A$3:$J$1048576,10,0)</f>
        <v>#REF!</v>
      </c>
      <c r="I196" s="102" t="e">
        <f>PS!#REF!</f>
        <v>#REF!</v>
      </c>
      <c r="J196" s="83" t="e">
        <f>PS!#REF!</f>
        <v>#REF!</v>
      </c>
      <c r="K196" s="103" t="e">
        <f>PS!#REF!</f>
        <v>#REF!</v>
      </c>
      <c r="L196" s="83" t="e">
        <f t="shared" si="137"/>
        <v>#REF!</v>
      </c>
      <c r="M196" s="120" t="e">
        <f>PS!#REF!</f>
        <v>#REF!</v>
      </c>
      <c r="N196" s="83" t="e">
        <f>PS!#REF!</f>
        <v>#REF!</v>
      </c>
      <c r="O196" s="104" t="e">
        <f>PS!#REF!</f>
        <v>#REF!</v>
      </c>
      <c r="P196" s="104" t="e">
        <f t="shared" si="138"/>
        <v>#REF!</v>
      </c>
      <c r="Q196" s="104">
        <v>0</v>
      </c>
      <c r="R196" s="170" t="e">
        <f t="shared" si="139"/>
        <v>#REF!</v>
      </c>
      <c r="S196" s="130" t="e">
        <f>VLOOKUP(B196,CTV!$A$3:$K$1048576,11,0)</f>
        <v>#REF!</v>
      </c>
      <c r="T196" s="105" t="e">
        <f>IF(VLOOKUP(B196,CTV!$A$3:$E$1048576,5,0)-R196+S196&lt;0,0,VLOOKUP(B196,CTV!$A$3:$E$1048576,5,0)-R196+S196)</f>
        <v>#REF!</v>
      </c>
      <c r="U196" s="105" t="e">
        <f>IF(VLOOKUP(B196,CTV!$A$3:$F$1048576,6,0)-R196+S196&lt;0,0,VLOOKUP(B196,CTV!$A$3:$F$1048576,6,0)-R196+S196)</f>
        <v>#REF!</v>
      </c>
      <c r="V196" s="70" t="e">
        <f t="shared" si="140"/>
        <v>#REF!</v>
      </c>
      <c r="W196" s="70" t="str">
        <f>IFERROR(IF(AND($H196=1,WORKDAY.INTL($I196,NETWORKDAYS.INTL($I196,EDATE(V196,$E197)-1,1,[1]holiday!$A$2:$A$101),1,[1]holiday!$A$2:$A$101)=$K196),"",IF(AND(IFERROR(IF(IF($K196&lt;EDATE(V196,$E196),$K196,EDATE(V196,$E196))=V196,"",IF($K196&lt;EDATE(V196,$E196),$K196,EDATE(V196,$E196))),"")=$K196,$H196=1),"",IFERROR(IF(IF($K196&lt;EDATE(V196,$E196),$K196,EDATE(V196,$E196))=V196,"",IF($K196&lt;EDATE(V196,$E196),$K196,EDATE(V196,$E196))),""))),"")</f>
        <v/>
      </c>
      <c r="X196" s="70" t="str">
        <f>IFERROR(IF(AND($H196=1,WORKDAY.INTL($I196,NETWORKDAYS.INTL($I196,EDATE(W196,$E197)-1,1,[1]holiday!$A$2:$A$101),1,[1]holiday!$A$2:$A$101)=$K196),"",IF(AND(IFERROR(IF(IF($K196&lt;EDATE(W196,$E196),$K196,EDATE(W196,$E196))=W196,"",IF($K196&lt;EDATE(W196,$E196),$K196,EDATE(W196,$E196))),"")=$K196,$H196=1),"",IFERROR(IF(IF($K196&lt;EDATE(W196,$E196),$K196,EDATE(W196,$E196))=W196,"",IF($K196&lt;EDATE(W196,$E196),$K196,EDATE(W196,$E196))),""))),"")</f>
        <v/>
      </c>
      <c r="Y196" s="70" t="str">
        <f>IFERROR(IF(AND($H196=1,WORKDAY.INTL($I196,NETWORKDAYS.INTL($I196,EDATE(X196,$E197)-1,1,[1]holiday!$A$2:$A$101),1,[1]holiday!$A$2:$A$101)=$K196),"",IF(AND(IFERROR(IF(IF($K196&lt;EDATE(X196,$E196),$K196,EDATE(X196,$E196))=X196,"",IF($K196&lt;EDATE(X196,$E196),$K196,EDATE(X196,$E196))),"")=$K196,$H196=1),"",IFERROR(IF(IF($K196&lt;EDATE(X196,$E196),$K196,EDATE(X196,$E196))=X196,"",IF($K196&lt;EDATE(X196,$E196),$K196,EDATE(X196,$E196))),""))),"")</f>
        <v/>
      </c>
      <c r="Z196" s="70" t="str">
        <f>IFERROR(IF(AND($H196=1,WORKDAY.INTL($I196,NETWORKDAYS.INTL($I196,EDATE(Y196,$E197)-1,1,[1]holiday!$A$2:$A$101),1,[1]holiday!$A$2:$A$101)=$K196),"",IF(AND(IFERROR(IF(IF($K196&lt;EDATE(Y196,$E196),$K196,EDATE(Y196,$E196))=Y196,"",IF($K196&lt;EDATE(Y196,$E196),$K196,EDATE(Y196,$E196))),"")=$K196,$H196=1),"",IFERROR(IF(IF($K196&lt;EDATE(Y196,$E196),$K196,EDATE(Y196,$E196))=Y196,"",IF($K196&lt;EDATE(Y196,$E196),$K196,EDATE(Y196,$E196))),""))),"")</f>
        <v/>
      </c>
      <c r="AA196" s="70" t="str">
        <f>IFERROR(IF(AND($H196=1,WORKDAY.INTL($I196,NETWORKDAYS.INTL($I196,EDATE(Z196,$E197)-1,1,[1]holiday!$A$2:$A$101),1,[1]holiday!$A$2:$A$101)=$K196),"",IF(AND(IFERROR(IF(IF($K196&lt;EDATE(Z196,$E196),$K196,EDATE(Z196,$E196))=Z196,"",IF($K196&lt;EDATE(Z196,$E196),$K196,EDATE(Z196,$E196))),"")=$K196,$H196=1),"",IFERROR(IF(IF($K196&lt;EDATE(Z196,$E196),$K196,EDATE(Z196,$E196))=Z196,"",IF($K196&lt;EDATE(Z196,$E196),$K196,EDATE(Z196,$E196))),""))),"")</f>
        <v/>
      </c>
      <c r="AB196" s="70" t="str">
        <f>IFERROR(IF(AND($H196=1,WORKDAY.INTL($I196,NETWORKDAYS.INTL($I196,EDATE(AA196,$E197)-1,1,[1]holiday!$A$2:$A$101),1,[1]holiday!$A$2:$A$101)=$K196),"",IF(AND(IFERROR(IF(IF($K196&lt;EDATE(AA196,$E196),$K196,EDATE(AA196,$E196))=AA196,"",IF($K196&lt;EDATE(AA196,$E196),$K196,EDATE(AA196,$E196))),"")=$K196,$H196=1),"",IFERROR(IF(IF($K196&lt;EDATE(AA196,$E196),$K196,EDATE(AA196,$E196))=AA196,"",IF($K196&lt;EDATE(AA196,$E196),$K196,EDATE(AA196,$E196))),""))),"")</f>
        <v/>
      </c>
      <c r="AC196" s="70" t="str">
        <f>IFERROR(IF(AND($H196=1,WORKDAY.INTL($I196,NETWORKDAYS.INTL($I196,EDATE(AB196,$E197)-1,1,[1]holiday!$A$2:$A$101),1,[1]holiday!$A$2:$A$101)=$K196),"",IF(AND(IFERROR(IF(IF($K196&lt;EDATE(AB196,$E196),$K196,EDATE(AB196,$E196))=AB196,"",IF($K196&lt;EDATE(AB196,$E196),$K196,EDATE(AB196,$E196))),"")=$K196,$H196=1),"",IFERROR(IF(IF($K196&lt;EDATE(AB196,$E196),$K196,EDATE(AB196,$E196))=AB196,"",IF($K196&lt;EDATE(AB196,$E196),$K196,EDATE(AB196,$E196))),""))),"")</f>
        <v/>
      </c>
      <c r="AD196" s="70" t="str">
        <f>IFERROR(IF(AND($H196=1,WORKDAY.INTL($I196,NETWORKDAYS.INTL($I196,EDATE(AC196,$E197)-1,1,[1]holiday!$A$2:$A$101),1,[1]holiday!$A$2:$A$101)=$K196),"",IF(AND(IFERROR(IF(IF($K196&lt;EDATE(AC196,$E196),$K196,EDATE(AC196,$E196))=AC196,"",IF($K196&lt;EDATE(AC196,$E196),$K196,EDATE(AC196,$E196))),"")=$K196,$H196=1),"",IFERROR(IF(IF($K196&lt;EDATE(AC196,$E196),$K196,EDATE(AC196,$E196))=AC196,"",IF($K196&lt;EDATE(AC196,$E196),$K196,EDATE(AC196,$E196))),""))),"")</f>
        <v/>
      </c>
      <c r="AE196" s="70" t="str">
        <f>IFERROR(IF(AND($H196=1,WORKDAY.INTL($I196,NETWORKDAYS.INTL($I196,EDATE(AD196,$E197)-1,1,[1]holiday!$A$2:$A$101),1,[1]holiday!$A$2:$A$101)=$K196),"",IF(AND(IFERROR(IF(IF($K196&lt;EDATE(AD196,$E196),$K196,EDATE(AD196,$E196))=AD196,"",IF($K196&lt;EDATE(AD196,$E196),$K196,EDATE(AD196,$E196))),"")=$K196,$H196=1),"",IFERROR(IF(IF($K196&lt;EDATE(AD196,$E196),$K196,EDATE(AD196,$E196))=AD196,"",IF($K196&lt;EDATE(AD196,$E196),$K196,EDATE(AD196,$E196))),""))),"")</f>
        <v/>
      </c>
      <c r="AF196" s="70" t="str">
        <f>IFERROR(IF(AND($H196=1,WORKDAY.INTL($I196,NETWORKDAYS.INTL($I196,EDATE(AE196,$E197)-1,1,[1]holiday!$A$2:$A$101),1,[1]holiday!$A$2:$A$101)=$K196),"",IF(AND(IFERROR(IF(IF($K196&lt;EDATE(AE196,$E196),$K196,EDATE(AE196,$E196))=AE196,"",IF($K196&lt;EDATE(AE196,$E196),$K196,EDATE(AE196,$E196))),"")=$K196,$H196=1),"",IFERROR(IF(IF($K196&lt;EDATE(AE196,$E196),$K196,EDATE(AE196,$E196))=AE196,"",IF($K196&lt;EDATE(AE196,$E196),$K196,EDATE(AE196,$E196))),""))),"")</f>
        <v/>
      </c>
      <c r="AG196" s="70" t="str">
        <f>IFERROR(IF(AND($H196=1,WORKDAY.INTL($I196,NETWORKDAYS.INTL($I196,EDATE(AF196,$E197)-1,1,[1]holiday!$A$2:$A$101),1,[1]holiday!$A$2:$A$101)=$K196),"",IF(AND(IFERROR(IF(IF($K196&lt;EDATE(AF196,$E196),$K196,EDATE(AF196,$E196))=AF196,"",IF($K196&lt;EDATE(AF196,$E196),$K196,EDATE(AF196,$E196))),"")=$K196,$H196=1),"",IFERROR(IF(IF($K196&lt;EDATE(AF196,$E196),$K196,EDATE(AF196,$E196))=AF196,"",IF($K196&lt;EDATE(AF196,$E196),$K196,EDATE(AF196,$E196))),""))),"")</f>
        <v/>
      </c>
      <c r="AH196" s="70" t="str">
        <f>IFERROR(IF(AND($H196=1,WORKDAY.INTL($I196,NETWORKDAYS.INTL($I196,EDATE(AG196,$E197)-1,1,[1]holiday!$A$2:$A$101),1,[1]holiday!$A$2:$A$101)=$K196),"",IF(AND(IFERROR(IF(IF($K196&lt;EDATE(AG196,$E196),$K196,EDATE(AG196,$E196))=AG196,"",IF($K196&lt;EDATE(AG196,$E196),$K196,EDATE(AG196,$E196))),"")=$K196,$H196=1),"",IFERROR(IF(IF($K196&lt;EDATE(AG196,$E196),$K196,EDATE(AG196,$E196))=AG196,"",IF($K196&lt;EDATE(AG196,$E196),$K196,EDATE(AG196,$E196))),""))),"")</f>
        <v/>
      </c>
      <c r="AI196" s="70"/>
      <c r="AJ196" s="25" t="e">
        <f t="shared" si="122"/>
        <v>#REF!</v>
      </c>
      <c r="AK196" s="25" t="e">
        <f t="shared" si="123"/>
        <v>#REF!</v>
      </c>
      <c r="AL196" s="25" t="e">
        <f t="shared" si="124"/>
        <v>#REF!</v>
      </c>
      <c r="AM196" s="25" t="e">
        <f t="shared" si="125"/>
        <v>#REF!</v>
      </c>
      <c r="AN196" s="25" t="e">
        <f t="shared" si="126"/>
        <v>#REF!</v>
      </c>
      <c r="AO196" s="25" t="e">
        <f t="shared" si="127"/>
        <v>#REF!</v>
      </c>
      <c r="AP196" s="25" t="e">
        <f t="shared" si="128"/>
        <v>#REF!</v>
      </c>
      <c r="AQ196" s="25" t="e">
        <f t="shared" si="129"/>
        <v>#REF!</v>
      </c>
      <c r="AR196" s="25" t="e">
        <f t="shared" si="130"/>
        <v>#REF!</v>
      </c>
      <c r="AS196" s="25" t="e">
        <f t="shared" si="131"/>
        <v>#REF!</v>
      </c>
      <c r="AT196" s="25" t="e">
        <f t="shared" si="132"/>
        <v>#REF!</v>
      </c>
      <c r="AU196" s="25" t="e">
        <f t="shared" si="133"/>
        <v>#REF!</v>
      </c>
      <c r="AV196" s="25" t="e">
        <f t="shared" si="134"/>
        <v>#REF!</v>
      </c>
      <c r="AW196" s="106" t="e">
        <f t="shared" si="141"/>
        <v>#REF!</v>
      </c>
      <c r="AX196" s="107" t="e">
        <f t="shared" ca="1" si="142"/>
        <v>#REF!</v>
      </c>
      <c r="AY196" s="107" t="e">
        <f t="shared" ca="1" si="143"/>
        <v>#REF!</v>
      </c>
      <c r="AZ196" s="108" t="e">
        <f t="shared" ca="1" si="144"/>
        <v>#REF!</v>
      </c>
      <c r="BA196" s="25">
        <f t="shared" ca="1" si="136"/>
        <v>0</v>
      </c>
      <c r="BB196" s="25" t="e">
        <f t="shared" si="135"/>
        <v>#REF!</v>
      </c>
      <c r="BC196" s="25" t="e">
        <f t="shared" ca="1" si="145"/>
        <v>#REF!</v>
      </c>
      <c r="BD196" s="83" t="e">
        <f>PS!#REF!</f>
        <v>#REF!</v>
      </c>
      <c r="BE196" s="78" t="str">
        <f t="shared" ca="1" si="146"/>
        <v>Lần 0</v>
      </c>
      <c r="BF196" s="109" t="e">
        <f t="shared" ca="1" si="147"/>
        <v>#REF!</v>
      </c>
      <c r="BG196" s="109" t="e">
        <f t="shared" ca="1" si="148"/>
        <v>#REF!</v>
      </c>
      <c r="BH196" s="109" t="e">
        <f t="shared" ca="1" si="149"/>
        <v>#REF!</v>
      </c>
      <c r="BI196" s="109" t="e">
        <f t="shared" ca="1" si="150"/>
        <v>#REF!</v>
      </c>
      <c r="BJ196" s="109" t="e">
        <f t="shared" ca="1" si="151"/>
        <v>#REF!</v>
      </c>
      <c r="BK196" s="109" t="e">
        <f t="shared" ca="1" si="152"/>
        <v>#REF!</v>
      </c>
      <c r="BL196" s="109" t="e">
        <f t="shared" ca="1" si="153"/>
        <v>#REF!</v>
      </c>
      <c r="BM196" s="109" t="e">
        <f t="shared" ca="1" si="154"/>
        <v>#REF!</v>
      </c>
      <c r="BN196" s="109" t="e">
        <f t="shared" ca="1" si="155"/>
        <v>#REF!</v>
      </c>
      <c r="BO196" s="109" t="e">
        <f t="shared" ca="1" si="156"/>
        <v>#REF!</v>
      </c>
      <c r="BP196" s="109" t="e">
        <f t="shared" ca="1" si="157"/>
        <v>#REF!</v>
      </c>
      <c r="BQ196" s="109" t="e">
        <f t="shared" ca="1" si="158"/>
        <v>#REF!</v>
      </c>
      <c r="BR196" s="109" t="e">
        <f t="shared" ca="1" si="159"/>
        <v>#REF!</v>
      </c>
    </row>
    <row r="197" spans="1:70" ht="12.75" x14ac:dyDescent="0.2">
      <c r="A197" s="82" t="e">
        <f>PS!#REF!</f>
        <v>#REF!</v>
      </c>
      <c r="B197" s="83" t="e">
        <f>PS!#REF!</f>
        <v>#REF!</v>
      </c>
      <c r="C197" s="83" t="e">
        <f>PS!#REF!</f>
        <v>#REF!</v>
      </c>
      <c r="D197" s="83" t="e">
        <f>VLOOKUP(B197,CTV!$A$3:$D$1048576,4,0)</f>
        <v>#REF!</v>
      </c>
      <c r="E197" s="83" t="e">
        <f>VLOOKUP(B197,CTV!$A$3:$G$1048576,7,0)</f>
        <v>#REF!</v>
      </c>
      <c r="F197" s="83" t="e">
        <f>IF(ISNA(VLOOKUP(D197,CTV!$A$3:$H$1048576,8,0)),"",VLOOKUP(D197,CTV!$A$3:$H$1048576,8,0))</f>
        <v>#REF!</v>
      </c>
      <c r="G197" s="83" t="e">
        <f>VLOOKUP(B197,CTV!$A$3:$I$1048576,9,0)</f>
        <v>#REF!</v>
      </c>
      <c r="H197" s="83" t="e">
        <f>VLOOKUP(B197,CTV!$A$3:$J$1048576,10,0)</f>
        <v>#REF!</v>
      </c>
      <c r="I197" s="102" t="e">
        <f>PS!#REF!</f>
        <v>#REF!</v>
      </c>
      <c r="J197" s="83" t="e">
        <f>PS!#REF!</f>
        <v>#REF!</v>
      </c>
      <c r="K197" s="103" t="e">
        <f>PS!#REF!</f>
        <v>#REF!</v>
      </c>
      <c r="L197" s="83" t="e">
        <f t="shared" si="137"/>
        <v>#REF!</v>
      </c>
      <c r="M197" s="120" t="e">
        <f>PS!#REF!</f>
        <v>#REF!</v>
      </c>
      <c r="N197" s="83" t="e">
        <f>PS!#REF!</f>
        <v>#REF!</v>
      </c>
      <c r="O197" s="104" t="e">
        <f>PS!#REF!</f>
        <v>#REF!</v>
      </c>
      <c r="P197" s="104" t="e">
        <f t="shared" si="138"/>
        <v>#REF!</v>
      </c>
      <c r="Q197" s="104">
        <v>0</v>
      </c>
      <c r="R197" s="170" t="e">
        <f t="shared" si="139"/>
        <v>#REF!</v>
      </c>
      <c r="S197" s="130" t="e">
        <f>VLOOKUP(B197,CTV!$A$3:$K$1048576,11,0)</f>
        <v>#REF!</v>
      </c>
      <c r="T197" s="105" t="e">
        <f>IF(VLOOKUP(B197,CTV!$A$3:$E$1048576,5,0)-R197+S197&lt;0,0,VLOOKUP(B197,CTV!$A$3:$E$1048576,5,0)-R197+S197)</f>
        <v>#REF!</v>
      </c>
      <c r="U197" s="105" t="e">
        <f>IF(VLOOKUP(B197,CTV!$A$3:$F$1048576,6,0)-R197+S197&lt;0,0,VLOOKUP(B197,CTV!$A$3:$F$1048576,6,0)-R197+S197)</f>
        <v>#REF!</v>
      </c>
      <c r="V197" s="70" t="e">
        <f t="shared" si="140"/>
        <v>#REF!</v>
      </c>
      <c r="W197" s="70" t="str">
        <f>IFERROR(IF(AND($H197=1,WORKDAY.INTL($I197,NETWORKDAYS.INTL($I197,EDATE(V197,$E198)-1,1,[1]holiday!$A$2:$A$101),1,[1]holiday!$A$2:$A$101)=$K197),"",IF(AND(IFERROR(IF(IF($K197&lt;EDATE(V197,$E197),$K197,EDATE(V197,$E197))=V197,"",IF($K197&lt;EDATE(V197,$E197),$K197,EDATE(V197,$E197))),"")=$K197,$H197=1),"",IFERROR(IF(IF($K197&lt;EDATE(V197,$E197),$K197,EDATE(V197,$E197))=V197,"",IF($K197&lt;EDATE(V197,$E197),$K197,EDATE(V197,$E197))),""))),"")</f>
        <v/>
      </c>
      <c r="X197" s="70" t="str">
        <f>IFERROR(IF(AND($H197=1,WORKDAY.INTL($I197,NETWORKDAYS.INTL($I197,EDATE(W197,$E198)-1,1,[1]holiday!$A$2:$A$101),1,[1]holiday!$A$2:$A$101)=$K197),"",IF(AND(IFERROR(IF(IF($K197&lt;EDATE(W197,$E197),$K197,EDATE(W197,$E197))=W197,"",IF($K197&lt;EDATE(W197,$E197),$K197,EDATE(W197,$E197))),"")=$K197,$H197=1),"",IFERROR(IF(IF($K197&lt;EDATE(W197,$E197),$K197,EDATE(W197,$E197))=W197,"",IF($K197&lt;EDATE(W197,$E197),$K197,EDATE(W197,$E197))),""))),"")</f>
        <v/>
      </c>
      <c r="Y197" s="70" t="str">
        <f>IFERROR(IF(AND($H197=1,WORKDAY.INTL($I197,NETWORKDAYS.INTL($I197,EDATE(X197,$E198)-1,1,[1]holiday!$A$2:$A$101),1,[1]holiday!$A$2:$A$101)=$K197),"",IF(AND(IFERROR(IF(IF($K197&lt;EDATE(X197,$E197),$K197,EDATE(X197,$E197))=X197,"",IF($K197&lt;EDATE(X197,$E197),$K197,EDATE(X197,$E197))),"")=$K197,$H197=1),"",IFERROR(IF(IF($K197&lt;EDATE(X197,$E197),$K197,EDATE(X197,$E197))=X197,"",IF($K197&lt;EDATE(X197,$E197),$K197,EDATE(X197,$E197))),""))),"")</f>
        <v/>
      </c>
      <c r="Z197" s="70" t="str">
        <f>IFERROR(IF(AND($H197=1,WORKDAY.INTL($I197,NETWORKDAYS.INTL($I197,EDATE(Y197,$E198)-1,1,[1]holiday!$A$2:$A$101),1,[1]holiday!$A$2:$A$101)=$K197),"",IF(AND(IFERROR(IF(IF($K197&lt;EDATE(Y197,$E197),$K197,EDATE(Y197,$E197))=Y197,"",IF($K197&lt;EDATE(Y197,$E197),$K197,EDATE(Y197,$E197))),"")=$K197,$H197=1),"",IFERROR(IF(IF($K197&lt;EDATE(Y197,$E197),$K197,EDATE(Y197,$E197))=Y197,"",IF($K197&lt;EDATE(Y197,$E197),$K197,EDATE(Y197,$E197))),""))),"")</f>
        <v/>
      </c>
      <c r="AA197" s="70" t="str">
        <f>IFERROR(IF(AND($H197=1,WORKDAY.INTL($I197,NETWORKDAYS.INTL($I197,EDATE(Z197,$E198)-1,1,[1]holiday!$A$2:$A$101),1,[1]holiday!$A$2:$A$101)=$K197),"",IF(AND(IFERROR(IF(IF($K197&lt;EDATE(Z197,$E197),$K197,EDATE(Z197,$E197))=Z197,"",IF($K197&lt;EDATE(Z197,$E197),$K197,EDATE(Z197,$E197))),"")=$K197,$H197=1),"",IFERROR(IF(IF($K197&lt;EDATE(Z197,$E197),$K197,EDATE(Z197,$E197))=Z197,"",IF($K197&lt;EDATE(Z197,$E197),$K197,EDATE(Z197,$E197))),""))),"")</f>
        <v/>
      </c>
      <c r="AB197" s="70" t="str">
        <f>IFERROR(IF(AND($H197=1,WORKDAY.INTL($I197,NETWORKDAYS.INTL($I197,EDATE(AA197,$E198)-1,1,[1]holiday!$A$2:$A$101),1,[1]holiday!$A$2:$A$101)=$K197),"",IF(AND(IFERROR(IF(IF($K197&lt;EDATE(AA197,$E197),$K197,EDATE(AA197,$E197))=AA197,"",IF($K197&lt;EDATE(AA197,$E197),$K197,EDATE(AA197,$E197))),"")=$K197,$H197=1),"",IFERROR(IF(IF($K197&lt;EDATE(AA197,$E197),$K197,EDATE(AA197,$E197))=AA197,"",IF($K197&lt;EDATE(AA197,$E197),$K197,EDATE(AA197,$E197))),""))),"")</f>
        <v/>
      </c>
      <c r="AC197" s="70" t="str">
        <f>IFERROR(IF(AND($H197=1,WORKDAY.INTL($I197,NETWORKDAYS.INTL($I197,EDATE(AB197,$E198)-1,1,[1]holiday!$A$2:$A$101),1,[1]holiday!$A$2:$A$101)=$K197),"",IF(AND(IFERROR(IF(IF($K197&lt;EDATE(AB197,$E197),$K197,EDATE(AB197,$E197))=AB197,"",IF($K197&lt;EDATE(AB197,$E197),$K197,EDATE(AB197,$E197))),"")=$K197,$H197=1),"",IFERROR(IF(IF($K197&lt;EDATE(AB197,$E197),$K197,EDATE(AB197,$E197))=AB197,"",IF($K197&lt;EDATE(AB197,$E197),$K197,EDATE(AB197,$E197))),""))),"")</f>
        <v/>
      </c>
      <c r="AD197" s="70" t="str">
        <f>IFERROR(IF(AND($H197=1,WORKDAY.INTL($I197,NETWORKDAYS.INTL($I197,EDATE(AC197,$E198)-1,1,[1]holiday!$A$2:$A$101),1,[1]holiday!$A$2:$A$101)=$K197),"",IF(AND(IFERROR(IF(IF($K197&lt;EDATE(AC197,$E197),$K197,EDATE(AC197,$E197))=AC197,"",IF($K197&lt;EDATE(AC197,$E197),$K197,EDATE(AC197,$E197))),"")=$K197,$H197=1),"",IFERROR(IF(IF($K197&lt;EDATE(AC197,$E197),$K197,EDATE(AC197,$E197))=AC197,"",IF($K197&lt;EDATE(AC197,$E197),$K197,EDATE(AC197,$E197))),""))),"")</f>
        <v/>
      </c>
      <c r="AE197" s="70" t="str">
        <f>IFERROR(IF(AND($H197=1,WORKDAY.INTL($I197,NETWORKDAYS.INTL($I197,EDATE(AD197,$E198)-1,1,[1]holiday!$A$2:$A$101),1,[1]holiday!$A$2:$A$101)=$K197),"",IF(AND(IFERROR(IF(IF($K197&lt;EDATE(AD197,$E197),$K197,EDATE(AD197,$E197))=AD197,"",IF($K197&lt;EDATE(AD197,$E197),$K197,EDATE(AD197,$E197))),"")=$K197,$H197=1),"",IFERROR(IF(IF($K197&lt;EDATE(AD197,$E197),$K197,EDATE(AD197,$E197))=AD197,"",IF($K197&lt;EDATE(AD197,$E197),$K197,EDATE(AD197,$E197))),""))),"")</f>
        <v/>
      </c>
      <c r="AF197" s="70" t="str">
        <f>IFERROR(IF(AND($H197=1,WORKDAY.INTL($I197,NETWORKDAYS.INTL($I197,EDATE(AE197,$E198)-1,1,[1]holiday!$A$2:$A$101),1,[1]holiday!$A$2:$A$101)=$K197),"",IF(AND(IFERROR(IF(IF($K197&lt;EDATE(AE197,$E197),$K197,EDATE(AE197,$E197))=AE197,"",IF($K197&lt;EDATE(AE197,$E197),$K197,EDATE(AE197,$E197))),"")=$K197,$H197=1),"",IFERROR(IF(IF($K197&lt;EDATE(AE197,$E197),$K197,EDATE(AE197,$E197))=AE197,"",IF($K197&lt;EDATE(AE197,$E197),$K197,EDATE(AE197,$E197))),""))),"")</f>
        <v/>
      </c>
      <c r="AG197" s="70" t="str">
        <f>IFERROR(IF(AND($H197=1,WORKDAY.INTL($I197,NETWORKDAYS.INTL($I197,EDATE(AF197,$E198)-1,1,[1]holiday!$A$2:$A$101),1,[1]holiday!$A$2:$A$101)=$K197),"",IF(AND(IFERROR(IF(IF($K197&lt;EDATE(AF197,$E197),$K197,EDATE(AF197,$E197))=AF197,"",IF($K197&lt;EDATE(AF197,$E197),$K197,EDATE(AF197,$E197))),"")=$K197,$H197=1),"",IFERROR(IF(IF($K197&lt;EDATE(AF197,$E197),$K197,EDATE(AF197,$E197))=AF197,"",IF($K197&lt;EDATE(AF197,$E197),$K197,EDATE(AF197,$E197))),""))),"")</f>
        <v/>
      </c>
      <c r="AH197" s="70" t="str">
        <f>IFERROR(IF(AND($H197=1,WORKDAY.INTL($I197,NETWORKDAYS.INTL($I197,EDATE(AG197,$E198)-1,1,[1]holiday!$A$2:$A$101),1,[1]holiday!$A$2:$A$101)=$K197),"",IF(AND(IFERROR(IF(IF($K197&lt;EDATE(AG197,$E197),$K197,EDATE(AG197,$E197))=AG197,"",IF($K197&lt;EDATE(AG197,$E197),$K197,EDATE(AG197,$E197))),"")=$K197,$H197=1),"",IFERROR(IF(IF($K197&lt;EDATE(AG197,$E197),$K197,EDATE(AG197,$E197))=AG197,"",IF($K197&lt;EDATE(AG197,$E197),$K197,EDATE(AG197,$E197))),""))),"")</f>
        <v/>
      </c>
      <c r="AI197" s="70"/>
      <c r="AJ197" s="25" t="e">
        <f t="shared" si="122"/>
        <v>#REF!</v>
      </c>
      <c r="AK197" s="25" t="e">
        <f t="shared" si="123"/>
        <v>#REF!</v>
      </c>
      <c r="AL197" s="25" t="e">
        <f t="shared" si="124"/>
        <v>#REF!</v>
      </c>
      <c r="AM197" s="25" t="e">
        <f t="shared" si="125"/>
        <v>#REF!</v>
      </c>
      <c r="AN197" s="25" t="e">
        <f t="shared" si="126"/>
        <v>#REF!</v>
      </c>
      <c r="AO197" s="25" t="e">
        <f t="shared" si="127"/>
        <v>#REF!</v>
      </c>
      <c r="AP197" s="25" t="e">
        <f t="shared" si="128"/>
        <v>#REF!</v>
      </c>
      <c r="AQ197" s="25" t="e">
        <f t="shared" si="129"/>
        <v>#REF!</v>
      </c>
      <c r="AR197" s="25" t="e">
        <f t="shared" si="130"/>
        <v>#REF!</v>
      </c>
      <c r="AS197" s="25" t="e">
        <f t="shared" si="131"/>
        <v>#REF!</v>
      </c>
      <c r="AT197" s="25" t="e">
        <f t="shared" si="132"/>
        <v>#REF!</v>
      </c>
      <c r="AU197" s="25" t="e">
        <f t="shared" si="133"/>
        <v>#REF!</v>
      </c>
      <c r="AV197" s="25" t="e">
        <f t="shared" si="134"/>
        <v>#REF!</v>
      </c>
      <c r="AW197" s="106" t="e">
        <f t="shared" si="141"/>
        <v>#REF!</v>
      </c>
      <c r="AX197" s="107" t="e">
        <f t="shared" ca="1" si="142"/>
        <v>#REF!</v>
      </c>
      <c r="AY197" s="107" t="e">
        <f t="shared" ca="1" si="143"/>
        <v>#REF!</v>
      </c>
      <c r="AZ197" s="108" t="e">
        <f t="shared" ca="1" si="144"/>
        <v>#REF!</v>
      </c>
      <c r="BA197" s="25">
        <f t="shared" ca="1" si="136"/>
        <v>0</v>
      </c>
      <c r="BB197" s="25" t="e">
        <f t="shared" si="135"/>
        <v>#REF!</v>
      </c>
      <c r="BC197" s="25" t="e">
        <f t="shared" ca="1" si="145"/>
        <v>#REF!</v>
      </c>
      <c r="BD197" s="83" t="e">
        <f>PS!#REF!</f>
        <v>#REF!</v>
      </c>
      <c r="BE197" s="78" t="str">
        <f t="shared" ca="1" si="146"/>
        <v>Lần 0</v>
      </c>
      <c r="BF197" s="109" t="e">
        <f t="shared" ca="1" si="147"/>
        <v>#REF!</v>
      </c>
      <c r="BG197" s="109" t="e">
        <f t="shared" ca="1" si="148"/>
        <v>#REF!</v>
      </c>
      <c r="BH197" s="109" t="e">
        <f t="shared" ca="1" si="149"/>
        <v>#REF!</v>
      </c>
      <c r="BI197" s="109" t="e">
        <f t="shared" ca="1" si="150"/>
        <v>#REF!</v>
      </c>
      <c r="BJ197" s="109" t="e">
        <f t="shared" ca="1" si="151"/>
        <v>#REF!</v>
      </c>
      <c r="BK197" s="109" t="e">
        <f t="shared" ca="1" si="152"/>
        <v>#REF!</v>
      </c>
      <c r="BL197" s="109" t="e">
        <f t="shared" ca="1" si="153"/>
        <v>#REF!</v>
      </c>
      <c r="BM197" s="109" t="e">
        <f t="shared" ca="1" si="154"/>
        <v>#REF!</v>
      </c>
      <c r="BN197" s="109" t="e">
        <f t="shared" ca="1" si="155"/>
        <v>#REF!</v>
      </c>
      <c r="BO197" s="109" t="e">
        <f t="shared" ca="1" si="156"/>
        <v>#REF!</v>
      </c>
      <c r="BP197" s="109" t="e">
        <f t="shared" ca="1" si="157"/>
        <v>#REF!</v>
      </c>
      <c r="BQ197" s="109" t="e">
        <f t="shared" ca="1" si="158"/>
        <v>#REF!</v>
      </c>
      <c r="BR197" s="109" t="e">
        <f t="shared" ca="1" si="159"/>
        <v>#REF!</v>
      </c>
    </row>
    <row r="198" spans="1:70" ht="19.5" customHeight="1" x14ac:dyDescent="0.2">
      <c r="A198" s="82" t="e">
        <f>PS!#REF!</f>
        <v>#REF!</v>
      </c>
      <c r="B198" s="83" t="e">
        <f>PS!#REF!</f>
        <v>#REF!</v>
      </c>
      <c r="C198" s="83" t="e">
        <f>PS!#REF!</f>
        <v>#REF!</v>
      </c>
      <c r="D198" s="83" t="e">
        <f>VLOOKUP(B198,CTV!$A$3:$D$1048576,4,0)</f>
        <v>#REF!</v>
      </c>
      <c r="E198" s="83" t="e">
        <f>VLOOKUP(B198,CTV!$A$3:$G$1048576,7,0)</f>
        <v>#REF!</v>
      </c>
      <c r="F198" s="83" t="e">
        <f>IF(ISNA(VLOOKUP(D198,CTV!$A$3:$H$1048576,8,0)),"",VLOOKUP(D198,CTV!$A$3:$H$1048576,8,0))</f>
        <v>#REF!</v>
      </c>
      <c r="G198" s="83" t="e">
        <f>VLOOKUP(B198,CTV!$A$3:$I$1048576,9,0)</f>
        <v>#REF!</v>
      </c>
      <c r="H198" s="83" t="e">
        <f>VLOOKUP(B198,CTV!$A$3:$J$1048576,10,0)</f>
        <v>#REF!</v>
      </c>
      <c r="I198" s="102" t="e">
        <f>PS!#REF!</f>
        <v>#REF!</v>
      </c>
      <c r="J198" s="83" t="e">
        <f>PS!#REF!</f>
        <v>#REF!</v>
      </c>
      <c r="K198" s="103" t="e">
        <f>PS!#REF!</f>
        <v>#REF!</v>
      </c>
      <c r="L198" s="83" t="e">
        <f t="shared" si="137"/>
        <v>#REF!</v>
      </c>
      <c r="M198" s="120" t="e">
        <f>PS!#REF!</f>
        <v>#REF!</v>
      </c>
      <c r="N198" s="83" t="e">
        <f>PS!#REF!</f>
        <v>#REF!</v>
      </c>
      <c r="O198" s="104" t="e">
        <f>PS!#REF!</f>
        <v>#REF!</v>
      </c>
      <c r="P198" s="104" t="e">
        <f t="shared" si="138"/>
        <v>#REF!</v>
      </c>
      <c r="Q198" s="104">
        <v>0</v>
      </c>
      <c r="R198" s="170" t="e">
        <f t="shared" si="139"/>
        <v>#REF!</v>
      </c>
      <c r="S198" s="130" t="e">
        <f>VLOOKUP(B198,CTV!$A$3:$K$1048576,11,0)</f>
        <v>#REF!</v>
      </c>
      <c r="T198" s="105" t="e">
        <f>IF(VLOOKUP(B198,CTV!$A$3:$E$1048576,5,0)-R198+S198&lt;0,0,VLOOKUP(B198,CTV!$A$3:$E$1048576,5,0)-R198+S198)</f>
        <v>#REF!</v>
      </c>
      <c r="U198" s="105" t="e">
        <f>IF(VLOOKUP(B198,CTV!$A$3:$F$1048576,6,0)-R198+S198&lt;0,0,VLOOKUP(B198,CTV!$A$3:$F$1048576,6,0)-R198+S198)</f>
        <v>#REF!</v>
      </c>
      <c r="V198" s="70" t="e">
        <f t="shared" si="140"/>
        <v>#REF!</v>
      </c>
      <c r="W198" s="70" t="str">
        <f>IFERROR(IF(AND($H198=1,WORKDAY.INTL($I198,NETWORKDAYS.INTL($I198,EDATE(V198,$E199)-1,1,[1]holiday!$A$2:$A$101),1,[1]holiday!$A$2:$A$101)=$K198),"",IF(AND(IFERROR(IF(IF($K198&lt;EDATE(V198,$E198),$K198,EDATE(V198,$E198))=V198,"",IF($K198&lt;EDATE(V198,$E198),$K198,EDATE(V198,$E198))),"")=$K198,$H198=1),"",IFERROR(IF(IF($K198&lt;EDATE(V198,$E198),$K198,EDATE(V198,$E198))=V198,"",IF($K198&lt;EDATE(V198,$E198),$K198,EDATE(V198,$E198))),""))),"")</f>
        <v/>
      </c>
      <c r="X198" s="70" t="str">
        <f>IFERROR(IF(AND($H198=1,WORKDAY.INTL($I198,NETWORKDAYS.INTL($I198,EDATE(W198,$E199)-1,1,[1]holiday!$A$2:$A$101),1,[1]holiday!$A$2:$A$101)=$K198),"",IF(AND(IFERROR(IF(IF($K198&lt;EDATE(W198,$E198),$K198,EDATE(W198,$E198))=W198,"",IF($K198&lt;EDATE(W198,$E198),$K198,EDATE(W198,$E198))),"")=$K198,$H198=1),"",IFERROR(IF(IF($K198&lt;EDATE(W198,$E198),$K198,EDATE(W198,$E198))=W198,"",IF($K198&lt;EDATE(W198,$E198),$K198,EDATE(W198,$E198))),""))),"")</f>
        <v/>
      </c>
      <c r="Y198" s="70" t="str">
        <f>IFERROR(IF(AND($H198=1,WORKDAY.INTL($I198,NETWORKDAYS.INTL($I198,EDATE(X198,$E199)-1,1,[1]holiday!$A$2:$A$101),1,[1]holiday!$A$2:$A$101)=$K198),"",IF(AND(IFERROR(IF(IF($K198&lt;EDATE(X198,$E198),$K198,EDATE(X198,$E198))=X198,"",IF($K198&lt;EDATE(X198,$E198),$K198,EDATE(X198,$E198))),"")=$K198,$H198=1),"",IFERROR(IF(IF($K198&lt;EDATE(X198,$E198),$K198,EDATE(X198,$E198))=X198,"",IF($K198&lt;EDATE(X198,$E198),$K198,EDATE(X198,$E198))),""))),"")</f>
        <v/>
      </c>
      <c r="Z198" s="70" t="str">
        <f>IFERROR(IF(AND($H198=1,WORKDAY.INTL($I198,NETWORKDAYS.INTL($I198,EDATE(Y198,$E199)-1,1,[1]holiday!$A$2:$A$101),1,[1]holiday!$A$2:$A$101)=$K198),"",IF(AND(IFERROR(IF(IF($K198&lt;EDATE(Y198,$E198),$K198,EDATE(Y198,$E198))=Y198,"",IF($K198&lt;EDATE(Y198,$E198),$K198,EDATE(Y198,$E198))),"")=$K198,$H198=1),"",IFERROR(IF(IF($K198&lt;EDATE(Y198,$E198),$K198,EDATE(Y198,$E198))=Y198,"",IF($K198&lt;EDATE(Y198,$E198),$K198,EDATE(Y198,$E198))),""))),"")</f>
        <v/>
      </c>
      <c r="AA198" s="70" t="str">
        <f>IFERROR(IF(AND($H198=1,WORKDAY.INTL($I198,NETWORKDAYS.INTL($I198,EDATE(Z198,$E199)-1,1,[1]holiday!$A$2:$A$101),1,[1]holiday!$A$2:$A$101)=$K198),"",IF(AND(IFERROR(IF(IF($K198&lt;EDATE(Z198,$E198),$K198,EDATE(Z198,$E198))=Z198,"",IF($K198&lt;EDATE(Z198,$E198),$K198,EDATE(Z198,$E198))),"")=$K198,$H198=1),"",IFERROR(IF(IF($K198&lt;EDATE(Z198,$E198),$K198,EDATE(Z198,$E198))=Z198,"",IF($K198&lt;EDATE(Z198,$E198),$K198,EDATE(Z198,$E198))),""))),"")</f>
        <v/>
      </c>
      <c r="AB198" s="70" t="str">
        <f>IFERROR(IF(AND($H198=1,WORKDAY.INTL($I198,NETWORKDAYS.INTL($I198,EDATE(AA198,$E199)-1,1,[1]holiday!$A$2:$A$101),1,[1]holiday!$A$2:$A$101)=$K198),"",IF(AND(IFERROR(IF(IF($K198&lt;EDATE(AA198,$E198),$K198,EDATE(AA198,$E198))=AA198,"",IF($K198&lt;EDATE(AA198,$E198),$K198,EDATE(AA198,$E198))),"")=$K198,$H198=1),"",IFERROR(IF(IF($K198&lt;EDATE(AA198,$E198),$K198,EDATE(AA198,$E198))=AA198,"",IF($K198&lt;EDATE(AA198,$E198),$K198,EDATE(AA198,$E198))),""))),"")</f>
        <v/>
      </c>
      <c r="AC198" s="70" t="str">
        <f>IFERROR(IF(AND($H198=1,WORKDAY.INTL($I198,NETWORKDAYS.INTL($I198,EDATE(AB198,$E199)-1,1,[1]holiday!$A$2:$A$101),1,[1]holiday!$A$2:$A$101)=$K198),"",IF(AND(IFERROR(IF(IF($K198&lt;EDATE(AB198,$E198),$K198,EDATE(AB198,$E198))=AB198,"",IF($K198&lt;EDATE(AB198,$E198),$K198,EDATE(AB198,$E198))),"")=$K198,$H198=1),"",IFERROR(IF(IF($K198&lt;EDATE(AB198,$E198),$K198,EDATE(AB198,$E198))=AB198,"",IF($K198&lt;EDATE(AB198,$E198),$K198,EDATE(AB198,$E198))),""))),"")</f>
        <v/>
      </c>
      <c r="AD198" s="70" t="str">
        <f>IFERROR(IF(AND($H198=1,WORKDAY.INTL($I198,NETWORKDAYS.INTL($I198,EDATE(AC198,$E199)-1,1,[1]holiday!$A$2:$A$101),1,[1]holiday!$A$2:$A$101)=$K198),"",IF(AND(IFERROR(IF(IF($K198&lt;EDATE(AC198,$E198),$K198,EDATE(AC198,$E198))=AC198,"",IF($K198&lt;EDATE(AC198,$E198),$K198,EDATE(AC198,$E198))),"")=$K198,$H198=1),"",IFERROR(IF(IF($K198&lt;EDATE(AC198,$E198),$K198,EDATE(AC198,$E198))=AC198,"",IF($K198&lt;EDATE(AC198,$E198),$K198,EDATE(AC198,$E198))),""))),"")</f>
        <v/>
      </c>
      <c r="AE198" s="70" t="str">
        <f>IFERROR(IF(AND($H198=1,WORKDAY.INTL($I198,NETWORKDAYS.INTL($I198,EDATE(AD198,$E199)-1,1,[1]holiday!$A$2:$A$101),1,[1]holiday!$A$2:$A$101)=$K198),"",IF(AND(IFERROR(IF(IF($K198&lt;EDATE(AD198,$E198),$K198,EDATE(AD198,$E198))=AD198,"",IF($K198&lt;EDATE(AD198,$E198),$K198,EDATE(AD198,$E198))),"")=$K198,$H198=1),"",IFERROR(IF(IF($K198&lt;EDATE(AD198,$E198),$K198,EDATE(AD198,$E198))=AD198,"",IF($K198&lt;EDATE(AD198,$E198),$K198,EDATE(AD198,$E198))),""))),"")</f>
        <v/>
      </c>
      <c r="AF198" s="70" t="str">
        <f>IFERROR(IF(AND($H198=1,WORKDAY.INTL($I198,NETWORKDAYS.INTL($I198,EDATE(AE198,$E199)-1,1,[1]holiday!$A$2:$A$101),1,[1]holiday!$A$2:$A$101)=$K198),"",IF(AND(IFERROR(IF(IF($K198&lt;EDATE(AE198,$E198),$K198,EDATE(AE198,$E198))=AE198,"",IF($K198&lt;EDATE(AE198,$E198),$K198,EDATE(AE198,$E198))),"")=$K198,$H198=1),"",IFERROR(IF(IF($K198&lt;EDATE(AE198,$E198),$K198,EDATE(AE198,$E198))=AE198,"",IF($K198&lt;EDATE(AE198,$E198),$K198,EDATE(AE198,$E198))),""))),"")</f>
        <v/>
      </c>
      <c r="AG198" s="70" t="str">
        <f>IFERROR(IF(AND($H198=1,WORKDAY.INTL($I198,NETWORKDAYS.INTL($I198,EDATE(AF198,$E199)-1,1,[1]holiday!$A$2:$A$101),1,[1]holiday!$A$2:$A$101)=$K198),"",IF(AND(IFERROR(IF(IF($K198&lt;EDATE(AF198,$E198),$K198,EDATE(AF198,$E198))=AF198,"",IF($K198&lt;EDATE(AF198,$E198),$K198,EDATE(AF198,$E198))),"")=$K198,$H198=1),"",IFERROR(IF(IF($K198&lt;EDATE(AF198,$E198),$K198,EDATE(AF198,$E198))=AF198,"",IF($K198&lt;EDATE(AF198,$E198),$K198,EDATE(AF198,$E198))),""))),"")</f>
        <v/>
      </c>
      <c r="AH198" s="70" t="str">
        <f>IFERROR(IF(AND($H198=1,WORKDAY.INTL($I198,NETWORKDAYS.INTL($I198,EDATE(AG198,$E199)-1,1,[1]holiday!$A$2:$A$101),1,[1]holiday!$A$2:$A$101)=$K198),"",IF(AND(IFERROR(IF(IF($K198&lt;EDATE(AG198,$E198),$K198,EDATE(AG198,$E198))=AG198,"",IF($K198&lt;EDATE(AG198,$E198),$K198,EDATE(AG198,$E198))),"")=$K198,$H198=1),"",IFERROR(IF(IF($K198&lt;EDATE(AG198,$E198),$K198,EDATE(AG198,$E198))=AG198,"",IF($K198&lt;EDATE(AG198,$E198),$K198,EDATE(AG198,$E198))),""))),"")</f>
        <v/>
      </c>
      <c r="AI198" s="70"/>
      <c r="AJ198" s="25" t="e">
        <f t="shared" si="122"/>
        <v>#REF!</v>
      </c>
      <c r="AK198" s="25" t="e">
        <f t="shared" si="123"/>
        <v>#REF!</v>
      </c>
      <c r="AL198" s="25" t="e">
        <f t="shared" si="124"/>
        <v>#REF!</v>
      </c>
      <c r="AM198" s="25" t="e">
        <f t="shared" si="125"/>
        <v>#REF!</v>
      </c>
      <c r="AN198" s="25" t="e">
        <f t="shared" si="126"/>
        <v>#REF!</v>
      </c>
      <c r="AO198" s="25" t="e">
        <f t="shared" si="127"/>
        <v>#REF!</v>
      </c>
      <c r="AP198" s="25" t="e">
        <f t="shared" si="128"/>
        <v>#REF!</v>
      </c>
      <c r="AQ198" s="25" t="e">
        <f t="shared" si="129"/>
        <v>#REF!</v>
      </c>
      <c r="AR198" s="25" t="e">
        <f t="shared" si="130"/>
        <v>#REF!</v>
      </c>
      <c r="AS198" s="25" t="e">
        <f t="shared" si="131"/>
        <v>#REF!</v>
      </c>
      <c r="AT198" s="25" t="e">
        <f t="shared" si="132"/>
        <v>#REF!</v>
      </c>
      <c r="AU198" s="25" t="e">
        <f t="shared" si="133"/>
        <v>#REF!</v>
      </c>
      <c r="AV198" s="25" t="e">
        <f t="shared" si="134"/>
        <v>#REF!</v>
      </c>
      <c r="AW198" s="106" t="e">
        <f t="shared" si="141"/>
        <v>#REF!</v>
      </c>
      <c r="AX198" s="107" t="e">
        <f t="shared" ca="1" si="142"/>
        <v>#REF!</v>
      </c>
      <c r="AY198" s="107" t="e">
        <f t="shared" ca="1" si="143"/>
        <v>#REF!</v>
      </c>
      <c r="AZ198" s="108" t="e">
        <f t="shared" ca="1" si="144"/>
        <v>#REF!</v>
      </c>
      <c r="BA198" s="25">
        <f t="shared" ca="1" si="136"/>
        <v>0</v>
      </c>
      <c r="BB198" s="25" t="e">
        <f t="shared" si="135"/>
        <v>#REF!</v>
      </c>
      <c r="BC198" s="25" t="e">
        <f t="shared" ca="1" si="145"/>
        <v>#REF!</v>
      </c>
      <c r="BD198" s="83" t="e">
        <f>PS!#REF!</f>
        <v>#REF!</v>
      </c>
      <c r="BE198" s="78" t="str">
        <f t="shared" ca="1" si="146"/>
        <v>Lần 0</v>
      </c>
      <c r="BF198" s="109" t="e">
        <f t="shared" ca="1" si="147"/>
        <v>#REF!</v>
      </c>
      <c r="BG198" s="109" t="e">
        <f t="shared" ca="1" si="148"/>
        <v>#REF!</v>
      </c>
      <c r="BH198" s="109" t="e">
        <f t="shared" ca="1" si="149"/>
        <v>#REF!</v>
      </c>
      <c r="BI198" s="109" t="e">
        <f t="shared" ca="1" si="150"/>
        <v>#REF!</v>
      </c>
      <c r="BJ198" s="109" t="e">
        <f t="shared" ca="1" si="151"/>
        <v>#REF!</v>
      </c>
      <c r="BK198" s="109" t="e">
        <f t="shared" ca="1" si="152"/>
        <v>#REF!</v>
      </c>
      <c r="BL198" s="109" t="e">
        <f t="shared" ca="1" si="153"/>
        <v>#REF!</v>
      </c>
      <c r="BM198" s="109" t="e">
        <f t="shared" ca="1" si="154"/>
        <v>#REF!</v>
      </c>
      <c r="BN198" s="109" t="e">
        <f t="shared" ca="1" si="155"/>
        <v>#REF!</v>
      </c>
      <c r="BO198" s="109" t="e">
        <f t="shared" ca="1" si="156"/>
        <v>#REF!</v>
      </c>
      <c r="BP198" s="109" t="e">
        <f t="shared" ca="1" si="157"/>
        <v>#REF!</v>
      </c>
      <c r="BQ198" s="109" t="e">
        <f t="shared" ca="1" si="158"/>
        <v>#REF!</v>
      </c>
      <c r="BR198" s="109" t="e">
        <f t="shared" ca="1" si="159"/>
        <v>#REF!</v>
      </c>
    </row>
    <row r="199" spans="1:70" ht="12.75" x14ac:dyDescent="0.2">
      <c r="A199" s="82" t="e">
        <f>PS!#REF!</f>
        <v>#REF!</v>
      </c>
      <c r="B199" s="83" t="e">
        <f>PS!#REF!</f>
        <v>#REF!</v>
      </c>
      <c r="C199" s="83" t="e">
        <f>PS!#REF!</f>
        <v>#REF!</v>
      </c>
      <c r="D199" s="83" t="e">
        <f>VLOOKUP(B199,CTV!$A$3:$D$1048576,4,0)</f>
        <v>#REF!</v>
      </c>
      <c r="E199" s="83" t="e">
        <f>VLOOKUP(B199,CTV!$A$3:$G$1048576,7,0)</f>
        <v>#REF!</v>
      </c>
      <c r="F199" s="83" t="e">
        <f>IF(ISNA(VLOOKUP(D199,CTV!$A$3:$H$1048576,8,0)),"",VLOOKUP(D199,CTV!$A$3:$H$1048576,8,0))</f>
        <v>#REF!</v>
      </c>
      <c r="G199" s="83" t="e">
        <f>VLOOKUP(B199,CTV!$A$3:$I$1048576,9,0)</f>
        <v>#REF!</v>
      </c>
      <c r="H199" s="83" t="e">
        <f>VLOOKUP(B199,CTV!$A$3:$J$1048576,10,0)</f>
        <v>#REF!</v>
      </c>
      <c r="I199" s="102" t="e">
        <f>PS!#REF!</f>
        <v>#REF!</v>
      </c>
      <c r="J199" s="83" t="e">
        <f>PS!#REF!</f>
        <v>#REF!</v>
      </c>
      <c r="K199" s="103" t="e">
        <f>PS!#REF!</f>
        <v>#REF!</v>
      </c>
      <c r="L199" s="83" t="e">
        <f t="shared" si="137"/>
        <v>#REF!</v>
      </c>
      <c r="M199" s="120" t="e">
        <f>PS!#REF!</f>
        <v>#REF!</v>
      </c>
      <c r="N199" s="83" t="e">
        <f>PS!#REF!</f>
        <v>#REF!</v>
      </c>
      <c r="O199" s="104" t="e">
        <f>PS!#REF!</f>
        <v>#REF!</v>
      </c>
      <c r="P199" s="104" t="e">
        <f t="shared" si="138"/>
        <v>#REF!</v>
      </c>
      <c r="Q199" s="104">
        <v>0</v>
      </c>
      <c r="R199" s="170" t="e">
        <f t="shared" si="139"/>
        <v>#REF!</v>
      </c>
      <c r="S199" s="130" t="e">
        <f>VLOOKUP(B199,CTV!$A$3:$K$1048576,11,0)</f>
        <v>#REF!</v>
      </c>
      <c r="T199" s="105" t="e">
        <f>IF(VLOOKUP(B199,CTV!$A$3:$E$1048576,5,0)-R199+S199&lt;0,0,VLOOKUP(B199,CTV!$A$3:$E$1048576,5,0)-R199+S199)</f>
        <v>#REF!</v>
      </c>
      <c r="U199" s="105" t="e">
        <f>IF(VLOOKUP(B199,CTV!$A$3:$F$1048576,6,0)-R199+S199&lt;0,0,VLOOKUP(B199,CTV!$A$3:$F$1048576,6,0)-R199+S199)</f>
        <v>#REF!</v>
      </c>
      <c r="V199" s="70" t="e">
        <f t="shared" si="140"/>
        <v>#REF!</v>
      </c>
      <c r="W199" s="70" t="str">
        <f>IFERROR(IF(AND($H199=1,WORKDAY.INTL($I199,NETWORKDAYS.INTL($I199,EDATE(V199,$E200)-1,1,[1]holiday!$A$2:$A$101),1,[1]holiday!$A$2:$A$101)=$K199),"",IF(AND(IFERROR(IF(IF($K199&lt;EDATE(V199,$E199),$K199,EDATE(V199,$E199))=V199,"",IF($K199&lt;EDATE(V199,$E199),$K199,EDATE(V199,$E199))),"")=$K199,$H199=1),"",IFERROR(IF(IF($K199&lt;EDATE(V199,$E199),$K199,EDATE(V199,$E199))=V199,"",IF($K199&lt;EDATE(V199,$E199),$K199,EDATE(V199,$E199))),""))),"")</f>
        <v/>
      </c>
      <c r="X199" s="70" t="str">
        <f>IFERROR(IF(AND($H199=1,WORKDAY.INTL($I199,NETWORKDAYS.INTL($I199,EDATE(W199,$E200)-1,1,[1]holiday!$A$2:$A$101),1,[1]holiday!$A$2:$A$101)=$K199),"",IF(AND(IFERROR(IF(IF($K199&lt;EDATE(W199,$E199),$K199,EDATE(W199,$E199))=W199,"",IF($K199&lt;EDATE(W199,$E199),$K199,EDATE(W199,$E199))),"")=$K199,$H199=1),"",IFERROR(IF(IF($K199&lt;EDATE(W199,$E199),$K199,EDATE(W199,$E199))=W199,"",IF($K199&lt;EDATE(W199,$E199),$K199,EDATE(W199,$E199))),""))),"")</f>
        <v/>
      </c>
      <c r="Y199" s="70" t="str">
        <f>IFERROR(IF(AND($H199=1,WORKDAY.INTL($I199,NETWORKDAYS.INTL($I199,EDATE(X199,$E200)-1,1,[1]holiday!$A$2:$A$101),1,[1]holiday!$A$2:$A$101)=$K199),"",IF(AND(IFERROR(IF(IF($K199&lt;EDATE(X199,$E199),$K199,EDATE(X199,$E199))=X199,"",IF($K199&lt;EDATE(X199,$E199),$K199,EDATE(X199,$E199))),"")=$K199,$H199=1),"",IFERROR(IF(IF($K199&lt;EDATE(X199,$E199),$K199,EDATE(X199,$E199))=X199,"",IF($K199&lt;EDATE(X199,$E199),$K199,EDATE(X199,$E199))),""))),"")</f>
        <v/>
      </c>
      <c r="Z199" s="70" t="str">
        <f>IFERROR(IF(AND($H199=1,WORKDAY.INTL($I199,NETWORKDAYS.INTL($I199,EDATE(Y199,$E200)-1,1,[1]holiday!$A$2:$A$101),1,[1]holiday!$A$2:$A$101)=$K199),"",IF(AND(IFERROR(IF(IF($K199&lt;EDATE(Y199,$E199),$K199,EDATE(Y199,$E199))=Y199,"",IF($K199&lt;EDATE(Y199,$E199),$K199,EDATE(Y199,$E199))),"")=$K199,$H199=1),"",IFERROR(IF(IF($K199&lt;EDATE(Y199,$E199),$K199,EDATE(Y199,$E199))=Y199,"",IF($K199&lt;EDATE(Y199,$E199),$K199,EDATE(Y199,$E199))),""))),"")</f>
        <v/>
      </c>
      <c r="AA199" s="70" t="str">
        <f>IFERROR(IF(AND($H199=1,WORKDAY.INTL($I199,NETWORKDAYS.INTL($I199,EDATE(Z199,$E200)-1,1,[1]holiday!$A$2:$A$101),1,[1]holiday!$A$2:$A$101)=$K199),"",IF(AND(IFERROR(IF(IF($K199&lt;EDATE(Z199,$E199),$K199,EDATE(Z199,$E199))=Z199,"",IF($K199&lt;EDATE(Z199,$E199),$K199,EDATE(Z199,$E199))),"")=$K199,$H199=1),"",IFERROR(IF(IF($K199&lt;EDATE(Z199,$E199),$K199,EDATE(Z199,$E199))=Z199,"",IF($K199&lt;EDATE(Z199,$E199),$K199,EDATE(Z199,$E199))),""))),"")</f>
        <v/>
      </c>
      <c r="AB199" s="70" t="str">
        <f>IFERROR(IF(AND($H199=1,WORKDAY.INTL($I199,NETWORKDAYS.INTL($I199,EDATE(AA199,$E200)-1,1,[1]holiday!$A$2:$A$101),1,[1]holiday!$A$2:$A$101)=$K199),"",IF(AND(IFERROR(IF(IF($K199&lt;EDATE(AA199,$E199),$K199,EDATE(AA199,$E199))=AA199,"",IF($K199&lt;EDATE(AA199,$E199),$K199,EDATE(AA199,$E199))),"")=$K199,$H199=1),"",IFERROR(IF(IF($K199&lt;EDATE(AA199,$E199),$K199,EDATE(AA199,$E199))=AA199,"",IF($K199&lt;EDATE(AA199,$E199),$K199,EDATE(AA199,$E199))),""))),"")</f>
        <v/>
      </c>
      <c r="AC199" s="70" t="str">
        <f>IFERROR(IF(AND($H199=1,WORKDAY.INTL($I199,NETWORKDAYS.INTL($I199,EDATE(AB199,$E200)-1,1,[1]holiday!$A$2:$A$101),1,[1]holiday!$A$2:$A$101)=$K199),"",IF(AND(IFERROR(IF(IF($K199&lt;EDATE(AB199,$E199),$K199,EDATE(AB199,$E199))=AB199,"",IF($K199&lt;EDATE(AB199,$E199),$K199,EDATE(AB199,$E199))),"")=$K199,$H199=1),"",IFERROR(IF(IF($K199&lt;EDATE(AB199,$E199),$K199,EDATE(AB199,$E199))=AB199,"",IF($K199&lt;EDATE(AB199,$E199),$K199,EDATE(AB199,$E199))),""))),"")</f>
        <v/>
      </c>
      <c r="AD199" s="70" t="str">
        <f>IFERROR(IF(AND($H199=1,WORKDAY.INTL($I199,NETWORKDAYS.INTL($I199,EDATE(AC199,$E200)-1,1,[1]holiday!$A$2:$A$101),1,[1]holiday!$A$2:$A$101)=$K199),"",IF(AND(IFERROR(IF(IF($K199&lt;EDATE(AC199,$E199),$K199,EDATE(AC199,$E199))=AC199,"",IF($K199&lt;EDATE(AC199,$E199),$K199,EDATE(AC199,$E199))),"")=$K199,$H199=1),"",IFERROR(IF(IF($K199&lt;EDATE(AC199,$E199),$K199,EDATE(AC199,$E199))=AC199,"",IF($K199&lt;EDATE(AC199,$E199),$K199,EDATE(AC199,$E199))),""))),"")</f>
        <v/>
      </c>
      <c r="AE199" s="70" t="str">
        <f>IFERROR(IF(AND($H199=1,WORKDAY.INTL($I199,NETWORKDAYS.INTL($I199,EDATE(AD199,$E200)-1,1,[1]holiday!$A$2:$A$101),1,[1]holiday!$A$2:$A$101)=$K199),"",IF(AND(IFERROR(IF(IF($K199&lt;EDATE(AD199,$E199),$K199,EDATE(AD199,$E199))=AD199,"",IF($K199&lt;EDATE(AD199,$E199),$K199,EDATE(AD199,$E199))),"")=$K199,$H199=1),"",IFERROR(IF(IF($K199&lt;EDATE(AD199,$E199),$K199,EDATE(AD199,$E199))=AD199,"",IF($K199&lt;EDATE(AD199,$E199),$K199,EDATE(AD199,$E199))),""))),"")</f>
        <v/>
      </c>
      <c r="AF199" s="70" t="str">
        <f>IFERROR(IF(AND($H199=1,WORKDAY.INTL($I199,NETWORKDAYS.INTL($I199,EDATE(AE199,$E200)-1,1,[1]holiday!$A$2:$A$101),1,[1]holiday!$A$2:$A$101)=$K199),"",IF(AND(IFERROR(IF(IF($K199&lt;EDATE(AE199,$E199),$K199,EDATE(AE199,$E199))=AE199,"",IF($K199&lt;EDATE(AE199,$E199),$K199,EDATE(AE199,$E199))),"")=$K199,$H199=1),"",IFERROR(IF(IF($K199&lt;EDATE(AE199,$E199),$K199,EDATE(AE199,$E199))=AE199,"",IF($K199&lt;EDATE(AE199,$E199),$K199,EDATE(AE199,$E199))),""))),"")</f>
        <v/>
      </c>
      <c r="AG199" s="70" t="str">
        <f>IFERROR(IF(AND($H199=1,WORKDAY.INTL($I199,NETWORKDAYS.INTL($I199,EDATE(AF199,$E200)-1,1,[1]holiday!$A$2:$A$101),1,[1]holiday!$A$2:$A$101)=$K199),"",IF(AND(IFERROR(IF(IF($K199&lt;EDATE(AF199,$E199),$K199,EDATE(AF199,$E199))=AF199,"",IF($K199&lt;EDATE(AF199,$E199),$K199,EDATE(AF199,$E199))),"")=$K199,$H199=1),"",IFERROR(IF(IF($K199&lt;EDATE(AF199,$E199),$K199,EDATE(AF199,$E199))=AF199,"",IF($K199&lt;EDATE(AF199,$E199),$K199,EDATE(AF199,$E199))),""))),"")</f>
        <v/>
      </c>
      <c r="AH199" s="70" t="str">
        <f>IFERROR(IF(AND($H199=1,WORKDAY.INTL($I199,NETWORKDAYS.INTL($I199,EDATE(AG199,$E200)-1,1,[1]holiday!$A$2:$A$101),1,[1]holiday!$A$2:$A$101)=$K199),"",IF(AND(IFERROR(IF(IF($K199&lt;EDATE(AG199,$E199),$K199,EDATE(AG199,$E199))=AG199,"",IF($K199&lt;EDATE(AG199,$E199),$K199,EDATE(AG199,$E199))),"")=$K199,$H199=1),"",IFERROR(IF(IF($K199&lt;EDATE(AG199,$E199),$K199,EDATE(AG199,$E199))=AG199,"",IF($K199&lt;EDATE(AG199,$E199),$K199,EDATE(AG199,$E199))),""))),"")</f>
        <v/>
      </c>
      <c r="AI199" s="70"/>
      <c r="AJ199" s="25" t="e">
        <f t="shared" si="122"/>
        <v>#REF!</v>
      </c>
      <c r="AK199" s="25" t="e">
        <f t="shared" si="123"/>
        <v>#REF!</v>
      </c>
      <c r="AL199" s="25" t="e">
        <f t="shared" si="124"/>
        <v>#REF!</v>
      </c>
      <c r="AM199" s="25" t="e">
        <f t="shared" si="125"/>
        <v>#REF!</v>
      </c>
      <c r="AN199" s="25" t="e">
        <f t="shared" si="126"/>
        <v>#REF!</v>
      </c>
      <c r="AO199" s="25" t="e">
        <f t="shared" si="127"/>
        <v>#REF!</v>
      </c>
      <c r="AP199" s="25" t="e">
        <f t="shared" si="128"/>
        <v>#REF!</v>
      </c>
      <c r="AQ199" s="25" t="e">
        <f t="shared" si="129"/>
        <v>#REF!</v>
      </c>
      <c r="AR199" s="25" t="e">
        <f t="shared" si="130"/>
        <v>#REF!</v>
      </c>
      <c r="AS199" s="25" t="e">
        <f t="shared" si="131"/>
        <v>#REF!</v>
      </c>
      <c r="AT199" s="25" t="e">
        <f t="shared" si="132"/>
        <v>#REF!</v>
      </c>
      <c r="AU199" s="25" t="e">
        <f t="shared" si="133"/>
        <v>#REF!</v>
      </c>
      <c r="AV199" s="25" t="e">
        <f t="shared" si="134"/>
        <v>#REF!</v>
      </c>
      <c r="AW199" s="106" t="e">
        <f t="shared" si="141"/>
        <v>#REF!</v>
      </c>
      <c r="AX199" s="107" t="e">
        <f t="shared" ca="1" si="142"/>
        <v>#REF!</v>
      </c>
      <c r="AY199" s="107" t="e">
        <f t="shared" ca="1" si="143"/>
        <v>#REF!</v>
      </c>
      <c r="AZ199" s="108" t="e">
        <f t="shared" ca="1" si="144"/>
        <v>#REF!</v>
      </c>
      <c r="BA199" s="25">
        <f t="shared" ca="1" si="136"/>
        <v>0</v>
      </c>
      <c r="BB199" s="25" t="e">
        <f t="shared" si="135"/>
        <v>#REF!</v>
      </c>
      <c r="BC199" s="25" t="e">
        <f t="shared" ca="1" si="145"/>
        <v>#REF!</v>
      </c>
      <c r="BD199" s="83" t="e">
        <f>PS!#REF!</f>
        <v>#REF!</v>
      </c>
      <c r="BE199" s="78" t="str">
        <f t="shared" ca="1" si="146"/>
        <v>Lần 0</v>
      </c>
      <c r="BF199" s="109" t="e">
        <f t="shared" ca="1" si="147"/>
        <v>#REF!</v>
      </c>
      <c r="BG199" s="109" t="e">
        <f t="shared" ca="1" si="148"/>
        <v>#REF!</v>
      </c>
      <c r="BH199" s="109" t="e">
        <f t="shared" ca="1" si="149"/>
        <v>#REF!</v>
      </c>
      <c r="BI199" s="109" t="e">
        <f t="shared" ca="1" si="150"/>
        <v>#REF!</v>
      </c>
      <c r="BJ199" s="109" t="e">
        <f t="shared" ca="1" si="151"/>
        <v>#REF!</v>
      </c>
      <c r="BK199" s="109" t="e">
        <f t="shared" ca="1" si="152"/>
        <v>#REF!</v>
      </c>
      <c r="BL199" s="109" t="e">
        <f t="shared" ca="1" si="153"/>
        <v>#REF!</v>
      </c>
      <c r="BM199" s="109" t="e">
        <f t="shared" ca="1" si="154"/>
        <v>#REF!</v>
      </c>
      <c r="BN199" s="109" t="e">
        <f t="shared" ca="1" si="155"/>
        <v>#REF!</v>
      </c>
      <c r="BO199" s="109" t="e">
        <f t="shared" ca="1" si="156"/>
        <v>#REF!</v>
      </c>
      <c r="BP199" s="109" t="e">
        <f t="shared" ca="1" si="157"/>
        <v>#REF!</v>
      </c>
      <c r="BQ199" s="109" t="e">
        <f t="shared" ca="1" si="158"/>
        <v>#REF!</v>
      </c>
      <c r="BR199" s="109" t="e">
        <f t="shared" ca="1" si="159"/>
        <v>#REF!</v>
      </c>
    </row>
    <row r="200" spans="1:70" ht="12.75" x14ac:dyDescent="0.2">
      <c r="A200" s="82" t="e">
        <f>PS!#REF!</f>
        <v>#REF!</v>
      </c>
      <c r="B200" s="83" t="e">
        <f>PS!#REF!</f>
        <v>#REF!</v>
      </c>
      <c r="C200" s="83" t="e">
        <f>PS!#REF!</f>
        <v>#REF!</v>
      </c>
      <c r="D200" s="83" t="e">
        <f>VLOOKUP(B200,CTV!$A$3:$D$1048576,4,0)</f>
        <v>#REF!</v>
      </c>
      <c r="E200" s="83" t="e">
        <f>VLOOKUP(B200,CTV!$A$3:$G$1048576,7,0)</f>
        <v>#REF!</v>
      </c>
      <c r="F200" s="83" t="e">
        <f>IF(ISNA(VLOOKUP(D200,CTV!$A$3:$H$1048576,8,0)),"",VLOOKUP(D200,CTV!$A$3:$H$1048576,8,0))</f>
        <v>#REF!</v>
      </c>
      <c r="G200" s="83" t="e">
        <f>VLOOKUP(B200,CTV!$A$3:$I$1048576,9,0)</f>
        <v>#REF!</v>
      </c>
      <c r="H200" s="83" t="e">
        <f>VLOOKUP(B200,CTV!$A$3:$J$1048576,10,0)</f>
        <v>#REF!</v>
      </c>
      <c r="I200" s="102" t="e">
        <f>PS!#REF!</f>
        <v>#REF!</v>
      </c>
      <c r="J200" s="83" t="e">
        <f>PS!#REF!</f>
        <v>#REF!</v>
      </c>
      <c r="K200" s="103" t="e">
        <f>PS!#REF!</f>
        <v>#REF!</v>
      </c>
      <c r="L200" s="83" t="e">
        <f t="shared" si="137"/>
        <v>#REF!</v>
      </c>
      <c r="M200" s="120" t="e">
        <f>PS!#REF!</f>
        <v>#REF!</v>
      </c>
      <c r="N200" s="83" t="e">
        <f>PS!#REF!</f>
        <v>#REF!</v>
      </c>
      <c r="O200" s="104" t="e">
        <f>PS!#REF!</f>
        <v>#REF!</v>
      </c>
      <c r="P200" s="104" t="e">
        <f t="shared" si="138"/>
        <v>#REF!</v>
      </c>
      <c r="Q200" s="104">
        <v>0</v>
      </c>
      <c r="R200" s="170" t="e">
        <f t="shared" si="139"/>
        <v>#REF!</v>
      </c>
      <c r="S200" s="130" t="e">
        <f>VLOOKUP(B200,CTV!$A$3:$K$1048576,11,0)</f>
        <v>#REF!</v>
      </c>
      <c r="T200" s="105" t="e">
        <f>IF(VLOOKUP(B200,CTV!$A$3:$E$1048576,5,0)-R200+S200&lt;0,0,VLOOKUP(B200,CTV!$A$3:$E$1048576,5,0)-R200+S200)</f>
        <v>#REF!</v>
      </c>
      <c r="U200" s="105" t="e">
        <f>IF(VLOOKUP(B200,CTV!$A$3:$F$1048576,6,0)-R200+S200&lt;0,0,VLOOKUP(B200,CTV!$A$3:$F$1048576,6,0)-R200+S200)</f>
        <v>#REF!</v>
      </c>
      <c r="V200" s="70" t="e">
        <f t="shared" si="140"/>
        <v>#REF!</v>
      </c>
      <c r="W200" s="70" t="str">
        <f>IFERROR(IF(AND($H200=1,WORKDAY.INTL($I200,NETWORKDAYS.INTL($I200,EDATE(V200,$E201)-1,1,[1]holiday!$A$2:$A$101),1,[1]holiday!$A$2:$A$101)=$K200),"",IF(AND(IFERROR(IF(IF($K200&lt;EDATE(V200,$E200),$K200,EDATE(V200,$E200))=V200,"",IF($K200&lt;EDATE(V200,$E200),$K200,EDATE(V200,$E200))),"")=$K200,$H200=1),"",IFERROR(IF(IF($K200&lt;EDATE(V200,$E200),$K200,EDATE(V200,$E200))=V200,"",IF($K200&lt;EDATE(V200,$E200),$K200,EDATE(V200,$E200))),""))),"")</f>
        <v/>
      </c>
      <c r="X200" s="70" t="str">
        <f>IFERROR(IF(AND($H200=1,WORKDAY.INTL($I200,NETWORKDAYS.INTL($I200,EDATE(W200,$E201)-1,1,[1]holiday!$A$2:$A$101),1,[1]holiday!$A$2:$A$101)=$K200),"",IF(AND(IFERROR(IF(IF($K200&lt;EDATE(W200,$E200),$K200,EDATE(W200,$E200))=W200,"",IF($K200&lt;EDATE(W200,$E200),$K200,EDATE(W200,$E200))),"")=$K200,$H200=1),"",IFERROR(IF(IF($K200&lt;EDATE(W200,$E200),$K200,EDATE(W200,$E200))=W200,"",IF($K200&lt;EDATE(W200,$E200),$K200,EDATE(W200,$E200))),""))),"")</f>
        <v/>
      </c>
      <c r="Y200" s="70" t="str">
        <f>IFERROR(IF(AND($H200=1,WORKDAY.INTL($I200,NETWORKDAYS.INTL($I200,EDATE(X200,$E201)-1,1,[1]holiday!$A$2:$A$101),1,[1]holiday!$A$2:$A$101)=$K200),"",IF(AND(IFERROR(IF(IF($K200&lt;EDATE(X200,$E200),$K200,EDATE(X200,$E200))=X200,"",IF($K200&lt;EDATE(X200,$E200),$K200,EDATE(X200,$E200))),"")=$K200,$H200=1),"",IFERROR(IF(IF($K200&lt;EDATE(X200,$E200),$K200,EDATE(X200,$E200))=X200,"",IF($K200&lt;EDATE(X200,$E200),$K200,EDATE(X200,$E200))),""))),"")</f>
        <v/>
      </c>
      <c r="Z200" s="70" t="str">
        <f>IFERROR(IF(AND($H200=1,WORKDAY.INTL($I200,NETWORKDAYS.INTL($I200,EDATE(Y200,$E201)-1,1,[1]holiday!$A$2:$A$101),1,[1]holiday!$A$2:$A$101)=$K200),"",IF(AND(IFERROR(IF(IF($K200&lt;EDATE(Y200,$E200),$K200,EDATE(Y200,$E200))=Y200,"",IF($K200&lt;EDATE(Y200,$E200),$K200,EDATE(Y200,$E200))),"")=$K200,$H200=1),"",IFERROR(IF(IF($K200&lt;EDATE(Y200,$E200),$K200,EDATE(Y200,$E200))=Y200,"",IF($K200&lt;EDATE(Y200,$E200),$K200,EDATE(Y200,$E200))),""))),"")</f>
        <v/>
      </c>
      <c r="AA200" s="70" t="str">
        <f>IFERROR(IF(AND($H200=1,WORKDAY.INTL($I200,NETWORKDAYS.INTL($I200,EDATE(Z200,$E201)-1,1,[1]holiday!$A$2:$A$101),1,[1]holiday!$A$2:$A$101)=$K200),"",IF(AND(IFERROR(IF(IF($K200&lt;EDATE(Z200,$E200),$K200,EDATE(Z200,$E200))=Z200,"",IF($K200&lt;EDATE(Z200,$E200),$K200,EDATE(Z200,$E200))),"")=$K200,$H200=1),"",IFERROR(IF(IF($K200&lt;EDATE(Z200,$E200),$K200,EDATE(Z200,$E200))=Z200,"",IF($K200&lt;EDATE(Z200,$E200),$K200,EDATE(Z200,$E200))),""))),"")</f>
        <v/>
      </c>
      <c r="AB200" s="70" t="str">
        <f>IFERROR(IF(AND($H200=1,WORKDAY.INTL($I200,NETWORKDAYS.INTL($I200,EDATE(AA200,$E201)-1,1,[1]holiday!$A$2:$A$101),1,[1]holiday!$A$2:$A$101)=$K200),"",IF(AND(IFERROR(IF(IF($K200&lt;EDATE(AA200,$E200),$K200,EDATE(AA200,$E200))=AA200,"",IF($K200&lt;EDATE(AA200,$E200),$K200,EDATE(AA200,$E200))),"")=$K200,$H200=1),"",IFERROR(IF(IF($K200&lt;EDATE(AA200,$E200),$K200,EDATE(AA200,$E200))=AA200,"",IF($K200&lt;EDATE(AA200,$E200),$K200,EDATE(AA200,$E200))),""))),"")</f>
        <v/>
      </c>
      <c r="AC200" s="70" t="str">
        <f>IFERROR(IF(AND($H200=1,WORKDAY.INTL($I200,NETWORKDAYS.INTL($I200,EDATE(AB200,$E201)-1,1,[1]holiday!$A$2:$A$101),1,[1]holiday!$A$2:$A$101)=$K200),"",IF(AND(IFERROR(IF(IF($K200&lt;EDATE(AB200,$E200),$K200,EDATE(AB200,$E200))=AB200,"",IF($K200&lt;EDATE(AB200,$E200),$K200,EDATE(AB200,$E200))),"")=$K200,$H200=1),"",IFERROR(IF(IF($K200&lt;EDATE(AB200,$E200),$K200,EDATE(AB200,$E200))=AB200,"",IF($K200&lt;EDATE(AB200,$E200),$K200,EDATE(AB200,$E200))),""))),"")</f>
        <v/>
      </c>
      <c r="AD200" s="70" t="str">
        <f>IFERROR(IF(AND($H200=1,WORKDAY.INTL($I200,NETWORKDAYS.INTL($I200,EDATE(AC200,$E201)-1,1,[1]holiday!$A$2:$A$101),1,[1]holiday!$A$2:$A$101)=$K200),"",IF(AND(IFERROR(IF(IF($K200&lt;EDATE(AC200,$E200),$K200,EDATE(AC200,$E200))=AC200,"",IF($K200&lt;EDATE(AC200,$E200),$K200,EDATE(AC200,$E200))),"")=$K200,$H200=1),"",IFERROR(IF(IF($K200&lt;EDATE(AC200,$E200),$K200,EDATE(AC200,$E200))=AC200,"",IF($K200&lt;EDATE(AC200,$E200),$K200,EDATE(AC200,$E200))),""))),"")</f>
        <v/>
      </c>
      <c r="AE200" s="70" t="str">
        <f>IFERROR(IF(AND($H200=1,WORKDAY.INTL($I200,NETWORKDAYS.INTL($I200,EDATE(AD200,$E201)-1,1,[1]holiday!$A$2:$A$101),1,[1]holiday!$A$2:$A$101)=$K200),"",IF(AND(IFERROR(IF(IF($K200&lt;EDATE(AD200,$E200),$K200,EDATE(AD200,$E200))=AD200,"",IF($K200&lt;EDATE(AD200,$E200),$K200,EDATE(AD200,$E200))),"")=$K200,$H200=1),"",IFERROR(IF(IF($K200&lt;EDATE(AD200,$E200),$K200,EDATE(AD200,$E200))=AD200,"",IF($K200&lt;EDATE(AD200,$E200),$K200,EDATE(AD200,$E200))),""))),"")</f>
        <v/>
      </c>
      <c r="AF200" s="70" t="str">
        <f>IFERROR(IF(AND($H200=1,WORKDAY.INTL($I200,NETWORKDAYS.INTL($I200,EDATE(AE200,$E201)-1,1,[1]holiday!$A$2:$A$101),1,[1]holiday!$A$2:$A$101)=$K200),"",IF(AND(IFERROR(IF(IF($K200&lt;EDATE(AE200,$E200),$K200,EDATE(AE200,$E200))=AE200,"",IF($K200&lt;EDATE(AE200,$E200),$K200,EDATE(AE200,$E200))),"")=$K200,$H200=1),"",IFERROR(IF(IF($K200&lt;EDATE(AE200,$E200),$K200,EDATE(AE200,$E200))=AE200,"",IF($K200&lt;EDATE(AE200,$E200),$K200,EDATE(AE200,$E200))),""))),"")</f>
        <v/>
      </c>
      <c r="AG200" s="70" t="str">
        <f>IFERROR(IF(AND($H200=1,WORKDAY.INTL($I200,NETWORKDAYS.INTL($I200,EDATE(AF200,$E201)-1,1,[1]holiday!$A$2:$A$101),1,[1]holiday!$A$2:$A$101)=$K200),"",IF(AND(IFERROR(IF(IF($K200&lt;EDATE(AF200,$E200),$K200,EDATE(AF200,$E200))=AF200,"",IF($K200&lt;EDATE(AF200,$E200),$K200,EDATE(AF200,$E200))),"")=$K200,$H200=1),"",IFERROR(IF(IF($K200&lt;EDATE(AF200,$E200),$K200,EDATE(AF200,$E200))=AF200,"",IF($K200&lt;EDATE(AF200,$E200),$K200,EDATE(AF200,$E200))),""))),"")</f>
        <v/>
      </c>
      <c r="AH200" s="70" t="str">
        <f>IFERROR(IF(AND($H200=1,WORKDAY.INTL($I200,NETWORKDAYS.INTL($I200,EDATE(AG200,$E201)-1,1,[1]holiday!$A$2:$A$101),1,[1]holiday!$A$2:$A$101)=$K200),"",IF(AND(IFERROR(IF(IF($K200&lt;EDATE(AG200,$E200),$K200,EDATE(AG200,$E200))=AG200,"",IF($K200&lt;EDATE(AG200,$E200),$K200,EDATE(AG200,$E200))),"")=$K200,$H200=1),"",IFERROR(IF(IF($K200&lt;EDATE(AG200,$E200),$K200,EDATE(AG200,$E200))=AG200,"",IF($K200&lt;EDATE(AG200,$E200),$K200,EDATE(AG200,$E200))),""))),"")</f>
        <v/>
      </c>
      <c r="AI200" s="70"/>
      <c r="AJ200" s="25" t="e">
        <f t="shared" si="122"/>
        <v>#REF!</v>
      </c>
      <c r="AK200" s="25" t="e">
        <f t="shared" si="123"/>
        <v>#REF!</v>
      </c>
      <c r="AL200" s="25" t="e">
        <f t="shared" si="124"/>
        <v>#REF!</v>
      </c>
      <c r="AM200" s="25" t="e">
        <f t="shared" si="125"/>
        <v>#REF!</v>
      </c>
      <c r="AN200" s="25" t="e">
        <f t="shared" si="126"/>
        <v>#REF!</v>
      </c>
      <c r="AO200" s="25" t="e">
        <f t="shared" si="127"/>
        <v>#REF!</v>
      </c>
      <c r="AP200" s="25" t="e">
        <f t="shared" si="128"/>
        <v>#REF!</v>
      </c>
      <c r="AQ200" s="25" t="e">
        <f t="shared" si="129"/>
        <v>#REF!</v>
      </c>
      <c r="AR200" s="25" t="e">
        <f t="shared" si="130"/>
        <v>#REF!</v>
      </c>
      <c r="AS200" s="25" t="e">
        <f t="shared" si="131"/>
        <v>#REF!</v>
      </c>
      <c r="AT200" s="25" t="e">
        <f t="shared" si="132"/>
        <v>#REF!</v>
      </c>
      <c r="AU200" s="25" t="e">
        <f t="shared" si="133"/>
        <v>#REF!</v>
      </c>
      <c r="AV200" s="25" t="e">
        <f t="shared" si="134"/>
        <v>#REF!</v>
      </c>
      <c r="AW200" s="106" t="e">
        <f t="shared" si="141"/>
        <v>#REF!</v>
      </c>
      <c r="AX200" s="107" t="e">
        <f t="shared" ca="1" si="142"/>
        <v>#REF!</v>
      </c>
      <c r="AY200" s="107" t="e">
        <f t="shared" ca="1" si="143"/>
        <v>#REF!</v>
      </c>
      <c r="AZ200" s="108" t="e">
        <f t="shared" ca="1" si="144"/>
        <v>#REF!</v>
      </c>
      <c r="BA200" s="25">
        <f t="shared" ca="1" si="136"/>
        <v>0</v>
      </c>
      <c r="BB200" s="25" t="e">
        <f t="shared" si="135"/>
        <v>#REF!</v>
      </c>
      <c r="BC200" s="25" t="e">
        <f t="shared" ca="1" si="145"/>
        <v>#REF!</v>
      </c>
      <c r="BD200" s="83" t="e">
        <f>PS!#REF!</f>
        <v>#REF!</v>
      </c>
      <c r="BE200" s="78" t="str">
        <f t="shared" ca="1" si="146"/>
        <v>Lần 0</v>
      </c>
      <c r="BF200" s="109" t="e">
        <f t="shared" ca="1" si="147"/>
        <v>#REF!</v>
      </c>
      <c r="BG200" s="109" t="e">
        <f t="shared" ca="1" si="148"/>
        <v>#REF!</v>
      </c>
      <c r="BH200" s="109" t="e">
        <f t="shared" ca="1" si="149"/>
        <v>#REF!</v>
      </c>
      <c r="BI200" s="109" t="e">
        <f t="shared" ca="1" si="150"/>
        <v>#REF!</v>
      </c>
      <c r="BJ200" s="109" t="e">
        <f t="shared" ca="1" si="151"/>
        <v>#REF!</v>
      </c>
      <c r="BK200" s="109" t="e">
        <f t="shared" ca="1" si="152"/>
        <v>#REF!</v>
      </c>
      <c r="BL200" s="109" t="e">
        <f t="shared" ca="1" si="153"/>
        <v>#REF!</v>
      </c>
      <c r="BM200" s="109" t="e">
        <f t="shared" ca="1" si="154"/>
        <v>#REF!</v>
      </c>
      <c r="BN200" s="109" t="e">
        <f t="shared" ca="1" si="155"/>
        <v>#REF!</v>
      </c>
      <c r="BO200" s="109" t="e">
        <f t="shared" ca="1" si="156"/>
        <v>#REF!</v>
      </c>
      <c r="BP200" s="109" t="e">
        <f t="shared" ca="1" si="157"/>
        <v>#REF!</v>
      </c>
      <c r="BQ200" s="109" t="e">
        <f t="shared" ca="1" si="158"/>
        <v>#REF!</v>
      </c>
      <c r="BR200" s="109" t="e">
        <f t="shared" ca="1" si="159"/>
        <v>#REF!</v>
      </c>
    </row>
    <row r="201" spans="1:70" ht="12.75" x14ac:dyDescent="0.2">
      <c r="A201" s="82" t="e">
        <f>PS!#REF!</f>
        <v>#REF!</v>
      </c>
      <c r="B201" s="83" t="e">
        <f>PS!#REF!</f>
        <v>#REF!</v>
      </c>
      <c r="C201" s="83" t="e">
        <f>PS!#REF!</f>
        <v>#REF!</v>
      </c>
      <c r="D201" s="83" t="e">
        <f>VLOOKUP(B201,CTV!$A$3:$D$1048576,4,0)</f>
        <v>#REF!</v>
      </c>
      <c r="E201" s="83" t="e">
        <f>VLOOKUP(B201,CTV!$A$3:$G$1048576,7,0)</f>
        <v>#REF!</v>
      </c>
      <c r="F201" s="83" t="e">
        <f>IF(ISNA(VLOOKUP(D201,CTV!$A$3:$H$1048576,8,0)),"",VLOOKUP(D201,CTV!$A$3:$H$1048576,8,0))</f>
        <v>#REF!</v>
      </c>
      <c r="G201" s="83" t="e">
        <f>VLOOKUP(B201,CTV!$A$3:$I$1048576,9,0)</f>
        <v>#REF!</v>
      </c>
      <c r="H201" s="83" t="e">
        <f>VLOOKUP(B201,CTV!$A$3:$J$1048576,10,0)</f>
        <v>#REF!</v>
      </c>
      <c r="I201" s="102" t="e">
        <f>PS!#REF!</f>
        <v>#REF!</v>
      </c>
      <c r="J201" s="83" t="e">
        <f>PS!#REF!</f>
        <v>#REF!</v>
      </c>
      <c r="K201" s="103" t="e">
        <f>PS!#REF!</f>
        <v>#REF!</v>
      </c>
      <c r="L201" s="83" t="e">
        <f t="shared" si="137"/>
        <v>#REF!</v>
      </c>
      <c r="M201" s="120" t="e">
        <f>PS!#REF!</f>
        <v>#REF!</v>
      </c>
      <c r="N201" s="83" t="e">
        <f>PS!#REF!</f>
        <v>#REF!</v>
      </c>
      <c r="O201" s="104" t="e">
        <f>PS!#REF!</f>
        <v>#REF!</v>
      </c>
      <c r="P201" s="104" t="e">
        <f t="shared" si="138"/>
        <v>#REF!</v>
      </c>
      <c r="Q201" s="104">
        <v>0</v>
      </c>
      <c r="R201" s="170" t="e">
        <f t="shared" si="139"/>
        <v>#REF!</v>
      </c>
      <c r="S201" s="130" t="e">
        <f>VLOOKUP(B201,CTV!$A$3:$K$1048576,11,0)</f>
        <v>#REF!</v>
      </c>
      <c r="T201" s="105" t="e">
        <f>IF(VLOOKUP(B201,CTV!$A$3:$E$1048576,5,0)-R201+S201&lt;0,0,VLOOKUP(B201,CTV!$A$3:$E$1048576,5,0)-R201+S201)</f>
        <v>#REF!</v>
      </c>
      <c r="U201" s="105" t="e">
        <f>IF(VLOOKUP(B201,CTV!$A$3:$F$1048576,6,0)-R201+S201&lt;0,0,VLOOKUP(B201,CTV!$A$3:$F$1048576,6,0)-R201+S201)</f>
        <v>#REF!</v>
      </c>
      <c r="V201" s="70" t="e">
        <f t="shared" si="140"/>
        <v>#REF!</v>
      </c>
      <c r="W201" s="70" t="str">
        <f>IFERROR(IF(AND($H201=1,WORKDAY.INTL($I201,NETWORKDAYS.INTL($I201,EDATE(V201,$E202)-1,1,[1]holiday!$A$2:$A$101),1,[1]holiday!$A$2:$A$101)=$K201),"",IF(AND(IFERROR(IF(IF($K201&lt;EDATE(V201,$E201),$K201,EDATE(V201,$E201))=V201,"",IF($K201&lt;EDATE(V201,$E201),$K201,EDATE(V201,$E201))),"")=$K201,$H201=1),"",IFERROR(IF(IF($K201&lt;EDATE(V201,$E201),$K201,EDATE(V201,$E201))=V201,"",IF($K201&lt;EDATE(V201,$E201),$K201,EDATE(V201,$E201))),""))),"")</f>
        <v/>
      </c>
      <c r="X201" s="70" t="str">
        <f>IFERROR(IF(AND($H201=1,WORKDAY.INTL($I201,NETWORKDAYS.INTL($I201,EDATE(W201,$E202)-1,1,[1]holiday!$A$2:$A$101),1,[1]holiday!$A$2:$A$101)=$K201),"",IF(AND(IFERROR(IF(IF($K201&lt;EDATE(W201,$E201),$K201,EDATE(W201,$E201))=W201,"",IF($K201&lt;EDATE(W201,$E201),$K201,EDATE(W201,$E201))),"")=$K201,$H201=1),"",IFERROR(IF(IF($K201&lt;EDATE(W201,$E201),$K201,EDATE(W201,$E201))=W201,"",IF($K201&lt;EDATE(W201,$E201),$K201,EDATE(W201,$E201))),""))),"")</f>
        <v/>
      </c>
      <c r="Y201" s="70" t="str">
        <f>IFERROR(IF(AND($H201=1,WORKDAY.INTL($I201,NETWORKDAYS.INTL($I201,EDATE(X201,$E202)-1,1,[1]holiday!$A$2:$A$101),1,[1]holiday!$A$2:$A$101)=$K201),"",IF(AND(IFERROR(IF(IF($K201&lt;EDATE(X201,$E201),$K201,EDATE(X201,$E201))=X201,"",IF($K201&lt;EDATE(X201,$E201),$K201,EDATE(X201,$E201))),"")=$K201,$H201=1),"",IFERROR(IF(IF($K201&lt;EDATE(X201,$E201),$K201,EDATE(X201,$E201))=X201,"",IF($K201&lt;EDATE(X201,$E201),$K201,EDATE(X201,$E201))),""))),"")</f>
        <v/>
      </c>
      <c r="Z201" s="70" t="str">
        <f>IFERROR(IF(AND($H201=1,WORKDAY.INTL($I201,NETWORKDAYS.INTL($I201,EDATE(Y201,$E202)-1,1,[1]holiday!$A$2:$A$101),1,[1]holiday!$A$2:$A$101)=$K201),"",IF(AND(IFERROR(IF(IF($K201&lt;EDATE(Y201,$E201),$K201,EDATE(Y201,$E201))=Y201,"",IF($K201&lt;EDATE(Y201,$E201),$K201,EDATE(Y201,$E201))),"")=$K201,$H201=1),"",IFERROR(IF(IF($K201&lt;EDATE(Y201,$E201),$K201,EDATE(Y201,$E201))=Y201,"",IF($K201&lt;EDATE(Y201,$E201),$K201,EDATE(Y201,$E201))),""))),"")</f>
        <v/>
      </c>
      <c r="AA201" s="70" t="str">
        <f>IFERROR(IF(AND($H201=1,WORKDAY.INTL($I201,NETWORKDAYS.INTL($I201,EDATE(Z201,$E202)-1,1,[1]holiday!$A$2:$A$101),1,[1]holiday!$A$2:$A$101)=$K201),"",IF(AND(IFERROR(IF(IF($K201&lt;EDATE(Z201,$E201),$K201,EDATE(Z201,$E201))=Z201,"",IF($K201&lt;EDATE(Z201,$E201),$K201,EDATE(Z201,$E201))),"")=$K201,$H201=1),"",IFERROR(IF(IF($K201&lt;EDATE(Z201,$E201),$K201,EDATE(Z201,$E201))=Z201,"",IF($K201&lt;EDATE(Z201,$E201),$K201,EDATE(Z201,$E201))),""))),"")</f>
        <v/>
      </c>
      <c r="AB201" s="70" t="str">
        <f>IFERROR(IF(AND($H201=1,WORKDAY.INTL($I201,NETWORKDAYS.INTL($I201,EDATE(AA201,$E202)-1,1,[1]holiday!$A$2:$A$101),1,[1]holiday!$A$2:$A$101)=$K201),"",IF(AND(IFERROR(IF(IF($K201&lt;EDATE(AA201,$E201),$K201,EDATE(AA201,$E201))=AA201,"",IF($K201&lt;EDATE(AA201,$E201),$K201,EDATE(AA201,$E201))),"")=$K201,$H201=1),"",IFERROR(IF(IF($K201&lt;EDATE(AA201,$E201),$K201,EDATE(AA201,$E201))=AA201,"",IF($K201&lt;EDATE(AA201,$E201),$K201,EDATE(AA201,$E201))),""))),"")</f>
        <v/>
      </c>
      <c r="AC201" s="70" t="str">
        <f>IFERROR(IF(AND($H201=1,WORKDAY.INTL($I201,NETWORKDAYS.INTL($I201,EDATE(AB201,$E202)-1,1,[1]holiday!$A$2:$A$101),1,[1]holiday!$A$2:$A$101)=$K201),"",IF(AND(IFERROR(IF(IF($K201&lt;EDATE(AB201,$E201),$K201,EDATE(AB201,$E201))=AB201,"",IF($K201&lt;EDATE(AB201,$E201),$K201,EDATE(AB201,$E201))),"")=$K201,$H201=1),"",IFERROR(IF(IF($K201&lt;EDATE(AB201,$E201),$K201,EDATE(AB201,$E201))=AB201,"",IF($K201&lt;EDATE(AB201,$E201),$K201,EDATE(AB201,$E201))),""))),"")</f>
        <v/>
      </c>
      <c r="AD201" s="70" t="str">
        <f>IFERROR(IF(AND($H201=1,WORKDAY.INTL($I201,NETWORKDAYS.INTL($I201,EDATE(AC201,$E202)-1,1,[1]holiday!$A$2:$A$101),1,[1]holiday!$A$2:$A$101)=$K201),"",IF(AND(IFERROR(IF(IF($K201&lt;EDATE(AC201,$E201),$K201,EDATE(AC201,$E201))=AC201,"",IF($K201&lt;EDATE(AC201,$E201),$K201,EDATE(AC201,$E201))),"")=$K201,$H201=1),"",IFERROR(IF(IF($K201&lt;EDATE(AC201,$E201),$K201,EDATE(AC201,$E201))=AC201,"",IF($K201&lt;EDATE(AC201,$E201),$K201,EDATE(AC201,$E201))),""))),"")</f>
        <v/>
      </c>
      <c r="AE201" s="70" t="str">
        <f>IFERROR(IF(AND($H201=1,WORKDAY.INTL($I201,NETWORKDAYS.INTL($I201,EDATE(AD201,$E202)-1,1,[1]holiday!$A$2:$A$101),1,[1]holiday!$A$2:$A$101)=$K201),"",IF(AND(IFERROR(IF(IF($K201&lt;EDATE(AD201,$E201),$K201,EDATE(AD201,$E201))=AD201,"",IF($K201&lt;EDATE(AD201,$E201),$K201,EDATE(AD201,$E201))),"")=$K201,$H201=1),"",IFERROR(IF(IF($K201&lt;EDATE(AD201,$E201),$K201,EDATE(AD201,$E201))=AD201,"",IF($K201&lt;EDATE(AD201,$E201),$K201,EDATE(AD201,$E201))),""))),"")</f>
        <v/>
      </c>
      <c r="AF201" s="70" t="str">
        <f>IFERROR(IF(AND($H201=1,WORKDAY.INTL($I201,NETWORKDAYS.INTL($I201,EDATE(AE201,$E202)-1,1,[1]holiday!$A$2:$A$101),1,[1]holiday!$A$2:$A$101)=$K201),"",IF(AND(IFERROR(IF(IF($K201&lt;EDATE(AE201,$E201),$K201,EDATE(AE201,$E201))=AE201,"",IF($K201&lt;EDATE(AE201,$E201),$K201,EDATE(AE201,$E201))),"")=$K201,$H201=1),"",IFERROR(IF(IF($K201&lt;EDATE(AE201,$E201),$K201,EDATE(AE201,$E201))=AE201,"",IF($K201&lt;EDATE(AE201,$E201),$K201,EDATE(AE201,$E201))),""))),"")</f>
        <v/>
      </c>
      <c r="AG201" s="70" t="str">
        <f>IFERROR(IF(AND($H201=1,WORKDAY.INTL($I201,NETWORKDAYS.INTL($I201,EDATE(AF201,$E202)-1,1,[1]holiday!$A$2:$A$101),1,[1]holiday!$A$2:$A$101)=$K201),"",IF(AND(IFERROR(IF(IF($K201&lt;EDATE(AF201,$E201),$K201,EDATE(AF201,$E201))=AF201,"",IF($K201&lt;EDATE(AF201,$E201),$K201,EDATE(AF201,$E201))),"")=$K201,$H201=1),"",IFERROR(IF(IF($K201&lt;EDATE(AF201,$E201),$K201,EDATE(AF201,$E201))=AF201,"",IF($K201&lt;EDATE(AF201,$E201),$K201,EDATE(AF201,$E201))),""))),"")</f>
        <v/>
      </c>
      <c r="AH201" s="70" t="str">
        <f>IFERROR(IF(AND($H201=1,WORKDAY.INTL($I201,NETWORKDAYS.INTL($I201,EDATE(AG201,$E202)-1,1,[1]holiday!$A$2:$A$101),1,[1]holiday!$A$2:$A$101)=$K201),"",IF(AND(IFERROR(IF(IF($K201&lt;EDATE(AG201,$E201),$K201,EDATE(AG201,$E201))=AG201,"",IF($K201&lt;EDATE(AG201,$E201),$K201,EDATE(AG201,$E201))),"")=$K201,$H201=1),"",IFERROR(IF(IF($K201&lt;EDATE(AG201,$E201),$K201,EDATE(AG201,$E201))=AG201,"",IF($K201&lt;EDATE(AG201,$E201),$K201,EDATE(AG201,$E201))),""))),"")</f>
        <v/>
      </c>
      <c r="AI201" s="70"/>
      <c r="AJ201" s="25" t="e">
        <f t="shared" si="122"/>
        <v>#REF!</v>
      </c>
      <c r="AK201" s="25" t="e">
        <f t="shared" si="123"/>
        <v>#REF!</v>
      </c>
      <c r="AL201" s="25" t="e">
        <f t="shared" si="124"/>
        <v>#REF!</v>
      </c>
      <c r="AM201" s="25" t="e">
        <f t="shared" si="125"/>
        <v>#REF!</v>
      </c>
      <c r="AN201" s="25" t="e">
        <f t="shared" si="126"/>
        <v>#REF!</v>
      </c>
      <c r="AO201" s="25" t="e">
        <f t="shared" si="127"/>
        <v>#REF!</v>
      </c>
      <c r="AP201" s="25" t="e">
        <f t="shared" si="128"/>
        <v>#REF!</v>
      </c>
      <c r="AQ201" s="25" t="e">
        <f t="shared" si="129"/>
        <v>#REF!</v>
      </c>
      <c r="AR201" s="25" t="e">
        <f t="shared" si="130"/>
        <v>#REF!</v>
      </c>
      <c r="AS201" s="25" t="e">
        <f t="shared" si="131"/>
        <v>#REF!</v>
      </c>
      <c r="AT201" s="25" t="e">
        <f t="shared" si="132"/>
        <v>#REF!</v>
      </c>
      <c r="AU201" s="25" t="e">
        <f t="shared" si="133"/>
        <v>#REF!</v>
      </c>
      <c r="AV201" s="25" t="e">
        <f t="shared" si="134"/>
        <v>#REF!</v>
      </c>
      <c r="AW201" s="106" t="e">
        <f t="shared" si="141"/>
        <v>#REF!</v>
      </c>
      <c r="AX201" s="107" t="e">
        <f t="shared" ca="1" si="142"/>
        <v>#REF!</v>
      </c>
      <c r="AY201" s="107" t="e">
        <f t="shared" ca="1" si="143"/>
        <v>#REF!</v>
      </c>
      <c r="AZ201" s="108" t="e">
        <f t="shared" ca="1" si="144"/>
        <v>#REF!</v>
      </c>
      <c r="BA201" s="25">
        <f t="shared" ca="1" si="136"/>
        <v>0</v>
      </c>
      <c r="BB201" s="25" t="e">
        <f t="shared" si="135"/>
        <v>#REF!</v>
      </c>
      <c r="BC201" s="25" t="e">
        <f t="shared" ca="1" si="145"/>
        <v>#REF!</v>
      </c>
      <c r="BD201" s="83" t="e">
        <f>PS!#REF!</f>
        <v>#REF!</v>
      </c>
      <c r="BE201" s="78" t="str">
        <f t="shared" ca="1" si="146"/>
        <v>Lần 0</v>
      </c>
      <c r="BF201" s="109" t="e">
        <f t="shared" ca="1" si="147"/>
        <v>#REF!</v>
      </c>
      <c r="BG201" s="109" t="e">
        <f t="shared" ca="1" si="148"/>
        <v>#REF!</v>
      </c>
      <c r="BH201" s="109" t="e">
        <f t="shared" ca="1" si="149"/>
        <v>#REF!</v>
      </c>
      <c r="BI201" s="109" t="e">
        <f t="shared" ca="1" si="150"/>
        <v>#REF!</v>
      </c>
      <c r="BJ201" s="109" t="e">
        <f t="shared" ca="1" si="151"/>
        <v>#REF!</v>
      </c>
      <c r="BK201" s="109" t="e">
        <f t="shared" ca="1" si="152"/>
        <v>#REF!</v>
      </c>
      <c r="BL201" s="109" t="e">
        <f t="shared" ca="1" si="153"/>
        <v>#REF!</v>
      </c>
      <c r="BM201" s="109" t="e">
        <f t="shared" ca="1" si="154"/>
        <v>#REF!</v>
      </c>
      <c r="BN201" s="109" t="e">
        <f t="shared" ca="1" si="155"/>
        <v>#REF!</v>
      </c>
      <c r="BO201" s="109" t="e">
        <f t="shared" ca="1" si="156"/>
        <v>#REF!</v>
      </c>
      <c r="BP201" s="109" t="e">
        <f t="shared" ca="1" si="157"/>
        <v>#REF!</v>
      </c>
      <c r="BQ201" s="109" t="e">
        <f t="shared" ca="1" si="158"/>
        <v>#REF!</v>
      </c>
      <c r="BR201" s="109" t="e">
        <f t="shared" ca="1" si="159"/>
        <v>#REF!</v>
      </c>
    </row>
    <row r="202" spans="1:70" ht="12.75" x14ac:dyDescent="0.2">
      <c r="A202" s="82" t="e">
        <f>PS!#REF!</f>
        <v>#REF!</v>
      </c>
      <c r="B202" s="83" t="e">
        <f>PS!#REF!</f>
        <v>#REF!</v>
      </c>
      <c r="C202" s="83" t="e">
        <f>PS!#REF!</f>
        <v>#REF!</v>
      </c>
      <c r="D202" s="83" t="e">
        <f>VLOOKUP(B202,CTV!$A$3:$D$1048576,4,0)</f>
        <v>#REF!</v>
      </c>
      <c r="E202" s="83" t="e">
        <f>VLOOKUP(B202,CTV!$A$3:$G$1048576,7,0)</f>
        <v>#REF!</v>
      </c>
      <c r="F202" s="83" t="e">
        <f>IF(ISNA(VLOOKUP(D202,CTV!$A$3:$H$1048576,8,0)),"",VLOOKUP(D202,CTV!$A$3:$H$1048576,8,0))</f>
        <v>#REF!</v>
      </c>
      <c r="G202" s="83" t="e">
        <f>VLOOKUP(B202,CTV!$A$3:$I$1048576,9,0)</f>
        <v>#REF!</v>
      </c>
      <c r="H202" s="83" t="e">
        <f>VLOOKUP(B202,CTV!$A$3:$J$1048576,10,0)</f>
        <v>#REF!</v>
      </c>
      <c r="I202" s="102" t="e">
        <f>PS!#REF!</f>
        <v>#REF!</v>
      </c>
      <c r="J202" s="83" t="e">
        <f>PS!#REF!</f>
        <v>#REF!</v>
      </c>
      <c r="K202" s="103" t="e">
        <f>PS!#REF!</f>
        <v>#REF!</v>
      </c>
      <c r="L202" s="83" t="e">
        <f t="shared" si="137"/>
        <v>#REF!</v>
      </c>
      <c r="M202" s="120" t="e">
        <f>PS!#REF!</f>
        <v>#REF!</v>
      </c>
      <c r="N202" s="83" t="e">
        <f>PS!#REF!</f>
        <v>#REF!</v>
      </c>
      <c r="O202" s="104" t="e">
        <f>PS!#REF!</f>
        <v>#REF!</v>
      </c>
      <c r="P202" s="104" t="e">
        <f t="shared" si="138"/>
        <v>#REF!</v>
      </c>
      <c r="Q202" s="104">
        <v>0</v>
      </c>
      <c r="R202" s="170" t="e">
        <f t="shared" si="139"/>
        <v>#REF!</v>
      </c>
      <c r="S202" s="130" t="e">
        <f>VLOOKUP(B202,CTV!$A$3:$K$1048576,11,0)</f>
        <v>#REF!</v>
      </c>
      <c r="T202" s="105" t="e">
        <f>IF(VLOOKUP(B202,CTV!$A$3:$E$1048576,5,0)-R202+S202&lt;0,0,VLOOKUP(B202,CTV!$A$3:$E$1048576,5,0)-R202+S202)</f>
        <v>#REF!</v>
      </c>
      <c r="U202" s="105" t="e">
        <f>IF(VLOOKUP(B202,CTV!$A$3:$F$1048576,6,0)-R202+S202&lt;0,0,VLOOKUP(B202,CTV!$A$3:$F$1048576,6,0)-R202+S202)</f>
        <v>#REF!</v>
      </c>
      <c r="V202" s="70" t="e">
        <f t="shared" si="140"/>
        <v>#REF!</v>
      </c>
      <c r="W202" s="70" t="str">
        <f>IFERROR(IF(AND($H202=1,WORKDAY.INTL($I202,NETWORKDAYS.INTL($I202,EDATE(V202,$E203)-1,1,[1]holiday!$A$2:$A$101),1,[1]holiday!$A$2:$A$101)=$K202),"",IF(AND(IFERROR(IF(IF($K202&lt;EDATE(V202,$E202),$K202,EDATE(V202,$E202))=V202,"",IF($K202&lt;EDATE(V202,$E202),$K202,EDATE(V202,$E202))),"")=$K202,$H202=1),"",IFERROR(IF(IF($K202&lt;EDATE(V202,$E202),$K202,EDATE(V202,$E202))=V202,"",IF($K202&lt;EDATE(V202,$E202),$K202,EDATE(V202,$E202))),""))),"")</f>
        <v/>
      </c>
      <c r="X202" s="70" t="str">
        <f>IFERROR(IF(AND($H202=1,WORKDAY.INTL($I202,NETWORKDAYS.INTL($I202,EDATE(W202,$E203)-1,1,[1]holiday!$A$2:$A$101),1,[1]holiday!$A$2:$A$101)=$K202),"",IF(AND(IFERROR(IF(IF($K202&lt;EDATE(W202,$E202),$K202,EDATE(W202,$E202))=W202,"",IF($K202&lt;EDATE(W202,$E202),$K202,EDATE(W202,$E202))),"")=$K202,$H202=1),"",IFERROR(IF(IF($K202&lt;EDATE(W202,$E202),$K202,EDATE(W202,$E202))=W202,"",IF($K202&lt;EDATE(W202,$E202),$K202,EDATE(W202,$E202))),""))),"")</f>
        <v/>
      </c>
      <c r="Y202" s="70" t="str">
        <f>IFERROR(IF(AND($H202=1,WORKDAY.INTL($I202,NETWORKDAYS.INTL($I202,EDATE(X202,$E203)-1,1,[1]holiday!$A$2:$A$101),1,[1]holiday!$A$2:$A$101)=$K202),"",IF(AND(IFERROR(IF(IF($K202&lt;EDATE(X202,$E202),$K202,EDATE(X202,$E202))=X202,"",IF($K202&lt;EDATE(X202,$E202),$K202,EDATE(X202,$E202))),"")=$K202,$H202=1),"",IFERROR(IF(IF($K202&lt;EDATE(X202,$E202),$K202,EDATE(X202,$E202))=X202,"",IF($K202&lt;EDATE(X202,$E202),$K202,EDATE(X202,$E202))),""))),"")</f>
        <v/>
      </c>
      <c r="Z202" s="70" t="str">
        <f>IFERROR(IF(AND($H202=1,WORKDAY.INTL($I202,NETWORKDAYS.INTL($I202,EDATE(Y202,$E203)-1,1,[1]holiday!$A$2:$A$101),1,[1]holiday!$A$2:$A$101)=$K202),"",IF(AND(IFERROR(IF(IF($K202&lt;EDATE(Y202,$E202),$K202,EDATE(Y202,$E202))=Y202,"",IF($K202&lt;EDATE(Y202,$E202),$K202,EDATE(Y202,$E202))),"")=$K202,$H202=1),"",IFERROR(IF(IF($K202&lt;EDATE(Y202,$E202),$K202,EDATE(Y202,$E202))=Y202,"",IF($K202&lt;EDATE(Y202,$E202),$K202,EDATE(Y202,$E202))),""))),"")</f>
        <v/>
      </c>
      <c r="AA202" s="70" t="str">
        <f>IFERROR(IF(AND($H202=1,WORKDAY.INTL($I202,NETWORKDAYS.INTL($I202,EDATE(Z202,$E203)-1,1,[1]holiday!$A$2:$A$101),1,[1]holiday!$A$2:$A$101)=$K202),"",IF(AND(IFERROR(IF(IF($K202&lt;EDATE(Z202,$E202),$K202,EDATE(Z202,$E202))=Z202,"",IF($K202&lt;EDATE(Z202,$E202),$K202,EDATE(Z202,$E202))),"")=$K202,$H202=1),"",IFERROR(IF(IF($K202&lt;EDATE(Z202,$E202),$K202,EDATE(Z202,$E202))=Z202,"",IF($K202&lt;EDATE(Z202,$E202),$K202,EDATE(Z202,$E202))),""))),"")</f>
        <v/>
      </c>
      <c r="AB202" s="70" t="str">
        <f>IFERROR(IF(AND($H202=1,WORKDAY.INTL($I202,NETWORKDAYS.INTL($I202,EDATE(AA202,$E203)-1,1,[1]holiday!$A$2:$A$101),1,[1]holiday!$A$2:$A$101)=$K202),"",IF(AND(IFERROR(IF(IF($K202&lt;EDATE(AA202,$E202),$K202,EDATE(AA202,$E202))=AA202,"",IF($K202&lt;EDATE(AA202,$E202),$K202,EDATE(AA202,$E202))),"")=$K202,$H202=1),"",IFERROR(IF(IF($K202&lt;EDATE(AA202,$E202),$K202,EDATE(AA202,$E202))=AA202,"",IF($K202&lt;EDATE(AA202,$E202),$K202,EDATE(AA202,$E202))),""))),"")</f>
        <v/>
      </c>
      <c r="AC202" s="70" t="str">
        <f>IFERROR(IF(AND($H202=1,WORKDAY.INTL($I202,NETWORKDAYS.INTL($I202,EDATE(AB202,$E203)-1,1,[1]holiday!$A$2:$A$101),1,[1]holiday!$A$2:$A$101)=$K202),"",IF(AND(IFERROR(IF(IF($K202&lt;EDATE(AB202,$E202),$K202,EDATE(AB202,$E202))=AB202,"",IF($K202&lt;EDATE(AB202,$E202),$K202,EDATE(AB202,$E202))),"")=$K202,$H202=1),"",IFERROR(IF(IF($K202&lt;EDATE(AB202,$E202),$K202,EDATE(AB202,$E202))=AB202,"",IF($K202&lt;EDATE(AB202,$E202),$K202,EDATE(AB202,$E202))),""))),"")</f>
        <v/>
      </c>
      <c r="AD202" s="70" t="str">
        <f>IFERROR(IF(AND($H202=1,WORKDAY.INTL($I202,NETWORKDAYS.INTL($I202,EDATE(AC202,$E203)-1,1,[1]holiday!$A$2:$A$101),1,[1]holiday!$A$2:$A$101)=$K202),"",IF(AND(IFERROR(IF(IF($K202&lt;EDATE(AC202,$E202),$K202,EDATE(AC202,$E202))=AC202,"",IF($K202&lt;EDATE(AC202,$E202),$K202,EDATE(AC202,$E202))),"")=$K202,$H202=1),"",IFERROR(IF(IF($K202&lt;EDATE(AC202,$E202),$K202,EDATE(AC202,$E202))=AC202,"",IF($K202&lt;EDATE(AC202,$E202),$K202,EDATE(AC202,$E202))),""))),"")</f>
        <v/>
      </c>
      <c r="AE202" s="70" t="str">
        <f>IFERROR(IF(AND($H202=1,WORKDAY.INTL($I202,NETWORKDAYS.INTL($I202,EDATE(AD202,$E203)-1,1,[1]holiday!$A$2:$A$101),1,[1]holiday!$A$2:$A$101)=$K202),"",IF(AND(IFERROR(IF(IF($K202&lt;EDATE(AD202,$E202),$K202,EDATE(AD202,$E202))=AD202,"",IF($K202&lt;EDATE(AD202,$E202),$K202,EDATE(AD202,$E202))),"")=$K202,$H202=1),"",IFERROR(IF(IF($K202&lt;EDATE(AD202,$E202),$K202,EDATE(AD202,$E202))=AD202,"",IF($K202&lt;EDATE(AD202,$E202),$K202,EDATE(AD202,$E202))),""))),"")</f>
        <v/>
      </c>
      <c r="AF202" s="70" t="str">
        <f>IFERROR(IF(AND($H202=1,WORKDAY.INTL($I202,NETWORKDAYS.INTL($I202,EDATE(AE202,$E203)-1,1,[1]holiday!$A$2:$A$101),1,[1]holiday!$A$2:$A$101)=$K202),"",IF(AND(IFERROR(IF(IF($K202&lt;EDATE(AE202,$E202),$K202,EDATE(AE202,$E202))=AE202,"",IF($K202&lt;EDATE(AE202,$E202),$K202,EDATE(AE202,$E202))),"")=$K202,$H202=1),"",IFERROR(IF(IF($K202&lt;EDATE(AE202,$E202),$K202,EDATE(AE202,$E202))=AE202,"",IF($K202&lt;EDATE(AE202,$E202),$K202,EDATE(AE202,$E202))),""))),"")</f>
        <v/>
      </c>
      <c r="AG202" s="70" t="str">
        <f>IFERROR(IF(AND($H202=1,WORKDAY.INTL($I202,NETWORKDAYS.INTL($I202,EDATE(AF202,$E203)-1,1,[1]holiday!$A$2:$A$101),1,[1]holiday!$A$2:$A$101)=$K202),"",IF(AND(IFERROR(IF(IF($K202&lt;EDATE(AF202,$E202),$K202,EDATE(AF202,$E202))=AF202,"",IF($K202&lt;EDATE(AF202,$E202),$K202,EDATE(AF202,$E202))),"")=$K202,$H202=1),"",IFERROR(IF(IF($K202&lt;EDATE(AF202,$E202),$K202,EDATE(AF202,$E202))=AF202,"",IF($K202&lt;EDATE(AF202,$E202),$K202,EDATE(AF202,$E202))),""))),"")</f>
        <v/>
      </c>
      <c r="AH202" s="70" t="str">
        <f>IFERROR(IF(AND($H202=1,WORKDAY.INTL($I202,NETWORKDAYS.INTL($I202,EDATE(AG202,$E203)-1,1,[1]holiday!$A$2:$A$101),1,[1]holiday!$A$2:$A$101)=$K202),"",IF(AND(IFERROR(IF(IF($K202&lt;EDATE(AG202,$E202),$K202,EDATE(AG202,$E202))=AG202,"",IF($K202&lt;EDATE(AG202,$E202),$K202,EDATE(AG202,$E202))),"")=$K202,$H202=1),"",IFERROR(IF(IF($K202&lt;EDATE(AG202,$E202),$K202,EDATE(AG202,$E202))=AG202,"",IF($K202&lt;EDATE(AG202,$E202),$K202,EDATE(AG202,$E202))),""))),"")</f>
        <v/>
      </c>
      <c r="AI202" s="70"/>
      <c r="AJ202" s="25" t="e">
        <f t="shared" si="122"/>
        <v>#REF!</v>
      </c>
      <c r="AK202" s="25" t="e">
        <f t="shared" si="123"/>
        <v>#REF!</v>
      </c>
      <c r="AL202" s="25" t="e">
        <f t="shared" si="124"/>
        <v>#REF!</v>
      </c>
      <c r="AM202" s="25" t="e">
        <f t="shared" si="125"/>
        <v>#REF!</v>
      </c>
      <c r="AN202" s="25" t="e">
        <f t="shared" si="126"/>
        <v>#REF!</v>
      </c>
      <c r="AO202" s="25" t="e">
        <f t="shared" si="127"/>
        <v>#REF!</v>
      </c>
      <c r="AP202" s="25" t="e">
        <f t="shared" si="128"/>
        <v>#REF!</v>
      </c>
      <c r="AQ202" s="25" t="e">
        <f t="shared" si="129"/>
        <v>#REF!</v>
      </c>
      <c r="AR202" s="25" t="e">
        <f t="shared" si="130"/>
        <v>#REF!</v>
      </c>
      <c r="AS202" s="25" t="e">
        <f t="shared" si="131"/>
        <v>#REF!</v>
      </c>
      <c r="AT202" s="25" t="e">
        <f t="shared" si="132"/>
        <v>#REF!</v>
      </c>
      <c r="AU202" s="25" t="e">
        <f t="shared" si="133"/>
        <v>#REF!</v>
      </c>
      <c r="AV202" s="25" t="e">
        <f t="shared" si="134"/>
        <v>#REF!</v>
      </c>
      <c r="AW202" s="106" t="e">
        <f t="shared" si="141"/>
        <v>#REF!</v>
      </c>
      <c r="AX202" s="107" t="e">
        <f t="shared" ca="1" si="142"/>
        <v>#REF!</v>
      </c>
      <c r="AY202" s="107" t="e">
        <f t="shared" ca="1" si="143"/>
        <v>#REF!</v>
      </c>
      <c r="AZ202" s="108" t="e">
        <f t="shared" ca="1" si="144"/>
        <v>#REF!</v>
      </c>
      <c r="BA202" s="25">
        <f t="shared" ca="1" si="136"/>
        <v>0</v>
      </c>
      <c r="BB202" s="25" t="e">
        <f t="shared" si="135"/>
        <v>#REF!</v>
      </c>
      <c r="BC202" s="25" t="e">
        <f t="shared" ca="1" si="145"/>
        <v>#REF!</v>
      </c>
      <c r="BD202" s="83" t="e">
        <f>PS!#REF!</f>
        <v>#REF!</v>
      </c>
      <c r="BE202" s="78" t="str">
        <f t="shared" ca="1" si="146"/>
        <v>Lần 0</v>
      </c>
      <c r="BF202" s="109" t="e">
        <f t="shared" ca="1" si="147"/>
        <v>#REF!</v>
      </c>
      <c r="BG202" s="109" t="e">
        <f t="shared" ca="1" si="148"/>
        <v>#REF!</v>
      </c>
      <c r="BH202" s="109" t="e">
        <f t="shared" ca="1" si="149"/>
        <v>#REF!</v>
      </c>
      <c r="BI202" s="109" t="e">
        <f t="shared" ca="1" si="150"/>
        <v>#REF!</v>
      </c>
      <c r="BJ202" s="109" t="e">
        <f t="shared" ca="1" si="151"/>
        <v>#REF!</v>
      </c>
      <c r="BK202" s="109" t="e">
        <f t="shared" ca="1" si="152"/>
        <v>#REF!</v>
      </c>
      <c r="BL202" s="109" t="e">
        <f t="shared" ca="1" si="153"/>
        <v>#REF!</v>
      </c>
      <c r="BM202" s="109" t="e">
        <f t="shared" ca="1" si="154"/>
        <v>#REF!</v>
      </c>
      <c r="BN202" s="109" t="e">
        <f t="shared" ca="1" si="155"/>
        <v>#REF!</v>
      </c>
      <c r="BO202" s="109" t="e">
        <f t="shared" ca="1" si="156"/>
        <v>#REF!</v>
      </c>
      <c r="BP202" s="109" t="e">
        <f t="shared" ca="1" si="157"/>
        <v>#REF!</v>
      </c>
      <c r="BQ202" s="109" t="e">
        <f t="shared" ca="1" si="158"/>
        <v>#REF!</v>
      </c>
      <c r="BR202" s="109" t="e">
        <f t="shared" ca="1" si="159"/>
        <v>#REF!</v>
      </c>
    </row>
    <row r="203" spans="1:70" ht="12.75" x14ac:dyDescent="0.2">
      <c r="A203" s="82" t="e">
        <f>PS!#REF!</f>
        <v>#REF!</v>
      </c>
      <c r="B203" s="83" t="e">
        <f>PS!#REF!</f>
        <v>#REF!</v>
      </c>
      <c r="C203" s="83" t="e">
        <f>PS!#REF!</f>
        <v>#REF!</v>
      </c>
      <c r="D203" s="83" t="e">
        <f>VLOOKUP(B203,CTV!$A$3:$D$1048576,4,0)</f>
        <v>#REF!</v>
      </c>
      <c r="E203" s="83" t="e">
        <f>VLOOKUP(B203,CTV!$A$3:$G$1048576,7,0)</f>
        <v>#REF!</v>
      </c>
      <c r="F203" s="83" t="e">
        <f>IF(ISNA(VLOOKUP(D203,CTV!$A$3:$H$1048576,8,0)),"",VLOOKUP(D203,CTV!$A$3:$H$1048576,8,0))</f>
        <v>#REF!</v>
      </c>
      <c r="G203" s="83" t="e">
        <f>VLOOKUP(B203,CTV!$A$3:$I$1048576,9,0)</f>
        <v>#REF!</v>
      </c>
      <c r="H203" s="83" t="e">
        <f>VLOOKUP(B203,CTV!$A$3:$J$1048576,10,0)</f>
        <v>#REF!</v>
      </c>
      <c r="I203" s="102" t="e">
        <f>PS!#REF!</f>
        <v>#REF!</v>
      </c>
      <c r="J203" s="83" t="e">
        <f>PS!#REF!</f>
        <v>#REF!</v>
      </c>
      <c r="K203" s="103" t="e">
        <f>PS!#REF!</f>
        <v>#REF!</v>
      </c>
      <c r="L203" s="83" t="e">
        <f t="shared" si="137"/>
        <v>#REF!</v>
      </c>
      <c r="M203" s="120" t="e">
        <f>PS!#REF!</f>
        <v>#REF!</v>
      </c>
      <c r="N203" s="83" t="e">
        <f>PS!#REF!</f>
        <v>#REF!</v>
      </c>
      <c r="O203" s="104" t="e">
        <f>PS!#REF!</f>
        <v>#REF!</v>
      </c>
      <c r="P203" s="104" t="e">
        <f t="shared" si="138"/>
        <v>#REF!</v>
      </c>
      <c r="Q203" s="104">
        <v>0</v>
      </c>
      <c r="R203" s="170" t="e">
        <f t="shared" si="139"/>
        <v>#REF!</v>
      </c>
      <c r="S203" s="130" t="e">
        <f>VLOOKUP(B203,CTV!$A$3:$K$1048576,11,0)</f>
        <v>#REF!</v>
      </c>
      <c r="T203" s="105" t="e">
        <f>IF(VLOOKUP(B203,CTV!$A$3:$E$1048576,5,0)-R203+S203&lt;0,0,VLOOKUP(B203,CTV!$A$3:$E$1048576,5,0)-R203+S203)</f>
        <v>#REF!</v>
      </c>
      <c r="U203" s="105" t="e">
        <f>IF(VLOOKUP(B203,CTV!$A$3:$F$1048576,6,0)-R203+S203&lt;0,0,VLOOKUP(B203,CTV!$A$3:$F$1048576,6,0)-R203+S203)</f>
        <v>#REF!</v>
      </c>
      <c r="V203" s="70" t="e">
        <f t="shared" si="140"/>
        <v>#REF!</v>
      </c>
      <c r="W203" s="70" t="str">
        <f>IFERROR(IF(AND($H203=1,WORKDAY.INTL($I203,NETWORKDAYS.INTL($I203,EDATE(V203,$E204)-1,1,[1]holiday!$A$2:$A$101),1,[1]holiday!$A$2:$A$101)=$K203),"",IF(AND(IFERROR(IF(IF($K203&lt;EDATE(V203,$E203),$K203,EDATE(V203,$E203))=V203,"",IF($K203&lt;EDATE(V203,$E203),$K203,EDATE(V203,$E203))),"")=$K203,$H203=1),"",IFERROR(IF(IF($K203&lt;EDATE(V203,$E203),$K203,EDATE(V203,$E203))=V203,"",IF($K203&lt;EDATE(V203,$E203),$K203,EDATE(V203,$E203))),""))),"")</f>
        <v/>
      </c>
      <c r="X203" s="70" t="str">
        <f>IFERROR(IF(AND($H203=1,WORKDAY.INTL($I203,NETWORKDAYS.INTL($I203,EDATE(W203,$E204)-1,1,[1]holiday!$A$2:$A$101),1,[1]holiday!$A$2:$A$101)=$K203),"",IF(AND(IFERROR(IF(IF($K203&lt;EDATE(W203,$E203),$K203,EDATE(W203,$E203))=W203,"",IF($K203&lt;EDATE(W203,$E203),$K203,EDATE(W203,$E203))),"")=$K203,$H203=1),"",IFERROR(IF(IF($K203&lt;EDATE(W203,$E203),$K203,EDATE(W203,$E203))=W203,"",IF($K203&lt;EDATE(W203,$E203),$K203,EDATE(W203,$E203))),""))),"")</f>
        <v/>
      </c>
      <c r="Y203" s="70" t="str">
        <f>IFERROR(IF(AND($H203=1,WORKDAY.INTL($I203,NETWORKDAYS.INTL($I203,EDATE(X203,$E204)-1,1,[1]holiday!$A$2:$A$101),1,[1]holiday!$A$2:$A$101)=$K203),"",IF(AND(IFERROR(IF(IF($K203&lt;EDATE(X203,$E203),$K203,EDATE(X203,$E203))=X203,"",IF($K203&lt;EDATE(X203,$E203),$K203,EDATE(X203,$E203))),"")=$K203,$H203=1),"",IFERROR(IF(IF($K203&lt;EDATE(X203,$E203),$K203,EDATE(X203,$E203))=X203,"",IF($K203&lt;EDATE(X203,$E203),$K203,EDATE(X203,$E203))),""))),"")</f>
        <v/>
      </c>
      <c r="Z203" s="70" t="str">
        <f>IFERROR(IF(AND($H203=1,WORKDAY.INTL($I203,NETWORKDAYS.INTL($I203,EDATE(Y203,$E204)-1,1,[1]holiday!$A$2:$A$101),1,[1]holiday!$A$2:$A$101)=$K203),"",IF(AND(IFERROR(IF(IF($K203&lt;EDATE(Y203,$E203),$K203,EDATE(Y203,$E203))=Y203,"",IF($K203&lt;EDATE(Y203,$E203),$K203,EDATE(Y203,$E203))),"")=$K203,$H203=1),"",IFERROR(IF(IF($K203&lt;EDATE(Y203,$E203),$K203,EDATE(Y203,$E203))=Y203,"",IF($K203&lt;EDATE(Y203,$E203),$K203,EDATE(Y203,$E203))),""))),"")</f>
        <v/>
      </c>
      <c r="AA203" s="70" t="str">
        <f>IFERROR(IF(AND($H203=1,WORKDAY.INTL($I203,NETWORKDAYS.INTL($I203,EDATE(Z203,$E204)-1,1,[1]holiday!$A$2:$A$101),1,[1]holiday!$A$2:$A$101)=$K203),"",IF(AND(IFERROR(IF(IF($K203&lt;EDATE(Z203,$E203),$K203,EDATE(Z203,$E203))=Z203,"",IF($K203&lt;EDATE(Z203,$E203),$K203,EDATE(Z203,$E203))),"")=$K203,$H203=1),"",IFERROR(IF(IF($K203&lt;EDATE(Z203,$E203),$K203,EDATE(Z203,$E203))=Z203,"",IF($K203&lt;EDATE(Z203,$E203),$K203,EDATE(Z203,$E203))),""))),"")</f>
        <v/>
      </c>
      <c r="AB203" s="70" t="str">
        <f>IFERROR(IF(AND($H203=1,WORKDAY.INTL($I203,NETWORKDAYS.INTL($I203,EDATE(AA203,$E204)-1,1,[1]holiday!$A$2:$A$101),1,[1]holiday!$A$2:$A$101)=$K203),"",IF(AND(IFERROR(IF(IF($K203&lt;EDATE(AA203,$E203),$K203,EDATE(AA203,$E203))=AA203,"",IF($K203&lt;EDATE(AA203,$E203),$K203,EDATE(AA203,$E203))),"")=$K203,$H203=1),"",IFERROR(IF(IF($K203&lt;EDATE(AA203,$E203),$K203,EDATE(AA203,$E203))=AA203,"",IF($K203&lt;EDATE(AA203,$E203),$K203,EDATE(AA203,$E203))),""))),"")</f>
        <v/>
      </c>
      <c r="AC203" s="70" t="str">
        <f>IFERROR(IF(AND($H203=1,WORKDAY.INTL($I203,NETWORKDAYS.INTL($I203,EDATE(AB203,$E204)-1,1,[1]holiday!$A$2:$A$101),1,[1]holiday!$A$2:$A$101)=$K203),"",IF(AND(IFERROR(IF(IF($K203&lt;EDATE(AB203,$E203),$K203,EDATE(AB203,$E203))=AB203,"",IF($K203&lt;EDATE(AB203,$E203),$K203,EDATE(AB203,$E203))),"")=$K203,$H203=1),"",IFERROR(IF(IF($K203&lt;EDATE(AB203,$E203),$K203,EDATE(AB203,$E203))=AB203,"",IF($K203&lt;EDATE(AB203,$E203),$K203,EDATE(AB203,$E203))),""))),"")</f>
        <v/>
      </c>
      <c r="AD203" s="70" t="str">
        <f>IFERROR(IF(AND($H203=1,WORKDAY.INTL($I203,NETWORKDAYS.INTL($I203,EDATE(AC203,$E204)-1,1,[1]holiday!$A$2:$A$101),1,[1]holiday!$A$2:$A$101)=$K203),"",IF(AND(IFERROR(IF(IF($K203&lt;EDATE(AC203,$E203),$K203,EDATE(AC203,$E203))=AC203,"",IF($K203&lt;EDATE(AC203,$E203),$K203,EDATE(AC203,$E203))),"")=$K203,$H203=1),"",IFERROR(IF(IF($K203&lt;EDATE(AC203,$E203),$K203,EDATE(AC203,$E203))=AC203,"",IF($K203&lt;EDATE(AC203,$E203),$K203,EDATE(AC203,$E203))),""))),"")</f>
        <v/>
      </c>
      <c r="AE203" s="70" t="str">
        <f>IFERROR(IF(AND($H203=1,WORKDAY.INTL($I203,NETWORKDAYS.INTL($I203,EDATE(AD203,$E204)-1,1,[1]holiday!$A$2:$A$101),1,[1]holiday!$A$2:$A$101)=$K203),"",IF(AND(IFERROR(IF(IF($K203&lt;EDATE(AD203,$E203),$K203,EDATE(AD203,$E203))=AD203,"",IF($K203&lt;EDATE(AD203,$E203),$K203,EDATE(AD203,$E203))),"")=$K203,$H203=1),"",IFERROR(IF(IF($K203&lt;EDATE(AD203,$E203),$K203,EDATE(AD203,$E203))=AD203,"",IF($K203&lt;EDATE(AD203,$E203),$K203,EDATE(AD203,$E203))),""))),"")</f>
        <v/>
      </c>
      <c r="AF203" s="70" t="str">
        <f>IFERROR(IF(AND($H203=1,WORKDAY.INTL($I203,NETWORKDAYS.INTL($I203,EDATE(AE203,$E204)-1,1,[1]holiday!$A$2:$A$101),1,[1]holiday!$A$2:$A$101)=$K203),"",IF(AND(IFERROR(IF(IF($K203&lt;EDATE(AE203,$E203),$K203,EDATE(AE203,$E203))=AE203,"",IF($K203&lt;EDATE(AE203,$E203),$K203,EDATE(AE203,$E203))),"")=$K203,$H203=1),"",IFERROR(IF(IF($K203&lt;EDATE(AE203,$E203),$K203,EDATE(AE203,$E203))=AE203,"",IF($K203&lt;EDATE(AE203,$E203),$K203,EDATE(AE203,$E203))),""))),"")</f>
        <v/>
      </c>
      <c r="AG203" s="70" t="str">
        <f>IFERROR(IF(AND($H203=1,WORKDAY.INTL($I203,NETWORKDAYS.INTL($I203,EDATE(AF203,$E204)-1,1,[1]holiday!$A$2:$A$101),1,[1]holiday!$A$2:$A$101)=$K203),"",IF(AND(IFERROR(IF(IF($K203&lt;EDATE(AF203,$E203),$K203,EDATE(AF203,$E203))=AF203,"",IF($K203&lt;EDATE(AF203,$E203),$K203,EDATE(AF203,$E203))),"")=$K203,$H203=1),"",IFERROR(IF(IF($K203&lt;EDATE(AF203,$E203),$K203,EDATE(AF203,$E203))=AF203,"",IF($K203&lt;EDATE(AF203,$E203),$K203,EDATE(AF203,$E203))),""))),"")</f>
        <v/>
      </c>
      <c r="AH203" s="70" t="str">
        <f>IFERROR(IF(AND($H203=1,WORKDAY.INTL($I203,NETWORKDAYS.INTL($I203,EDATE(AG203,$E204)-1,1,[1]holiday!$A$2:$A$101),1,[1]holiday!$A$2:$A$101)=$K203),"",IF(AND(IFERROR(IF(IF($K203&lt;EDATE(AG203,$E203),$K203,EDATE(AG203,$E203))=AG203,"",IF($K203&lt;EDATE(AG203,$E203),$K203,EDATE(AG203,$E203))),"")=$K203,$H203=1),"",IFERROR(IF(IF($K203&lt;EDATE(AG203,$E203),$K203,EDATE(AG203,$E203))=AG203,"",IF($K203&lt;EDATE(AG203,$E203),$K203,EDATE(AG203,$E203))),""))),"")</f>
        <v/>
      </c>
      <c r="AI203" s="70"/>
      <c r="AJ203" s="25" t="e">
        <f t="shared" si="122"/>
        <v>#REF!</v>
      </c>
      <c r="AK203" s="25" t="e">
        <f t="shared" si="123"/>
        <v>#REF!</v>
      </c>
      <c r="AL203" s="25" t="e">
        <f t="shared" si="124"/>
        <v>#REF!</v>
      </c>
      <c r="AM203" s="25" t="e">
        <f t="shared" si="125"/>
        <v>#REF!</v>
      </c>
      <c r="AN203" s="25" t="e">
        <f t="shared" si="126"/>
        <v>#REF!</v>
      </c>
      <c r="AO203" s="25" t="e">
        <f t="shared" si="127"/>
        <v>#REF!</v>
      </c>
      <c r="AP203" s="25" t="e">
        <f t="shared" si="128"/>
        <v>#REF!</v>
      </c>
      <c r="AQ203" s="25" t="e">
        <f t="shared" si="129"/>
        <v>#REF!</v>
      </c>
      <c r="AR203" s="25" t="e">
        <f t="shared" si="130"/>
        <v>#REF!</v>
      </c>
      <c r="AS203" s="25" t="e">
        <f t="shared" si="131"/>
        <v>#REF!</v>
      </c>
      <c r="AT203" s="25" t="e">
        <f t="shared" si="132"/>
        <v>#REF!</v>
      </c>
      <c r="AU203" s="25" t="e">
        <f t="shared" si="133"/>
        <v>#REF!</v>
      </c>
      <c r="AV203" s="25" t="e">
        <f t="shared" si="134"/>
        <v>#REF!</v>
      </c>
      <c r="AW203" s="106" t="e">
        <f t="shared" si="141"/>
        <v>#REF!</v>
      </c>
      <c r="AX203" s="107" t="e">
        <f t="shared" ca="1" si="142"/>
        <v>#REF!</v>
      </c>
      <c r="AY203" s="107" t="e">
        <f t="shared" ca="1" si="143"/>
        <v>#REF!</v>
      </c>
      <c r="AZ203" s="108" t="e">
        <f t="shared" ca="1" si="144"/>
        <v>#REF!</v>
      </c>
      <c r="BA203" s="25">
        <f t="shared" ca="1" si="136"/>
        <v>0</v>
      </c>
      <c r="BB203" s="25" t="e">
        <f t="shared" si="135"/>
        <v>#REF!</v>
      </c>
      <c r="BC203" s="25" t="e">
        <f t="shared" ca="1" si="145"/>
        <v>#REF!</v>
      </c>
      <c r="BD203" s="83" t="e">
        <f>PS!#REF!</f>
        <v>#REF!</v>
      </c>
      <c r="BE203" s="78" t="str">
        <f t="shared" ca="1" si="146"/>
        <v>Lần 0</v>
      </c>
      <c r="BF203" s="109" t="e">
        <f t="shared" ca="1" si="147"/>
        <v>#REF!</v>
      </c>
      <c r="BG203" s="109" t="e">
        <f t="shared" ca="1" si="148"/>
        <v>#REF!</v>
      </c>
      <c r="BH203" s="109" t="e">
        <f t="shared" ca="1" si="149"/>
        <v>#REF!</v>
      </c>
      <c r="BI203" s="109" t="e">
        <f t="shared" ca="1" si="150"/>
        <v>#REF!</v>
      </c>
      <c r="BJ203" s="109" t="e">
        <f t="shared" ca="1" si="151"/>
        <v>#REF!</v>
      </c>
      <c r="BK203" s="109" t="e">
        <f t="shared" ca="1" si="152"/>
        <v>#REF!</v>
      </c>
      <c r="BL203" s="109" t="e">
        <f t="shared" ca="1" si="153"/>
        <v>#REF!</v>
      </c>
      <c r="BM203" s="109" t="e">
        <f t="shared" ca="1" si="154"/>
        <v>#REF!</v>
      </c>
      <c r="BN203" s="109" t="e">
        <f t="shared" ca="1" si="155"/>
        <v>#REF!</v>
      </c>
      <c r="BO203" s="109" t="e">
        <f t="shared" ca="1" si="156"/>
        <v>#REF!</v>
      </c>
      <c r="BP203" s="109" t="e">
        <f t="shared" ca="1" si="157"/>
        <v>#REF!</v>
      </c>
      <c r="BQ203" s="109" t="e">
        <f t="shared" ca="1" si="158"/>
        <v>#REF!</v>
      </c>
      <c r="BR203" s="109" t="e">
        <f t="shared" ca="1" si="159"/>
        <v>#REF!</v>
      </c>
    </row>
    <row r="204" spans="1:70" ht="24.75" customHeight="1" x14ac:dyDescent="0.2">
      <c r="A204" s="82" t="e">
        <f>PS!#REF!</f>
        <v>#REF!</v>
      </c>
      <c r="B204" s="83" t="e">
        <f>PS!#REF!</f>
        <v>#REF!</v>
      </c>
      <c r="C204" s="83" t="e">
        <f>PS!#REF!</f>
        <v>#REF!</v>
      </c>
      <c r="D204" s="83" t="e">
        <f>VLOOKUP(B204,CTV!$A$3:$D$1048576,4,0)</f>
        <v>#REF!</v>
      </c>
      <c r="E204" s="83" t="e">
        <f>VLOOKUP(B204,CTV!$A$3:$G$1048576,7,0)</f>
        <v>#REF!</v>
      </c>
      <c r="F204" s="83" t="e">
        <f>IF(ISNA(VLOOKUP(D204,CTV!$A$3:$H$1048576,8,0)),"",VLOOKUP(D204,CTV!$A$3:$H$1048576,8,0))</f>
        <v>#REF!</v>
      </c>
      <c r="G204" s="83" t="e">
        <f>VLOOKUP(B204,CTV!$A$3:$I$1048576,9,0)</f>
        <v>#REF!</v>
      </c>
      <c r="H204" s="83" t="e">
        <f>VLOOKUP(B204,CTV!$A$3:$J$1048576,10,0)</f>
        <v>#REF!</v>
      </c>
      <c r="I204" s="102" t="e">
        <f>PS!#REF!</f>
        <v>#REF!</v>
      </c>
      <c r="J204" s="83" t="e">
        <f>PS!#REF!</f>
        <v>#REF!</v>
      </c>
      <c r="K204" s="103" t="e">
        <f>PS!#REF!</f>
        <v>#REF!</v>
      </c>
      <c r="L204" s="83" t="e">
        <f t="shared" si="137"/>
        <v>#REF!</v>
      </c>
      <c r="M204" s="120" t="e">
        <f>PS!#REF!</f>
        <v>#REF!</v>
      </c>
      <c r="N204" s="83" t="e">
        <f>PS!#REF!</f>
        <v>#REF!</v>
      </c>
      <c r="O204" s="104" t="e">
        <f>PS!#REF!</f>
        <v>#REF!</v>
      </c>
      <c r="P204" s="104" t="e">
        <f t="shared" si="138"/>
        <v>#REF!</v>
      </c>
      <c r="Q204" s="104">
        <v>0</v>
      </c>
      <c r="R204" s="170" t="e">
        <f t="shared" si="139"/>
        <v>#REF!</v>
      </c>
      <c r="S204" s="130" t="e">
        <f>VLOOKUP(B204,CTV!$A$3:$K$1048576,11,0)</f>
        <v>#REF!</v>
      </c>
      <c r="T204" s="105" t="e">
        <f>IF(VLOOKUP(B204,CTV!$A$3:$E$1048576,5,0)-R204+S204&lt;0,0,VLOOKUP(B204,CTV!$A$3:$E$1048576,5,0)-R204+S204)</f>
        <v>#REF!</v>
      </c>
      <c r="U204" s="105" t="e">
        <f>IF(VLOOKUP(B204,CTV!$A$3:$F$1048576,6,0)-R204+S204&lt;0,0,VLOOKUP(B204,CTV!$A$3:$F$1048576,6,0)-R204+S204)</f>
        <v>#REF!</v>
      </c>
      <c r="V204" s="70" t="e">
        <f t="shared" si="140"/>
        <v>#REF!</v>
      </c>
      <c r="W204" s="70" t="str">
        <f>IFERROR(IF(AND($H204=1,WORKDAY.INTL($I204,NETWORKDAYS.INTL($I204,EDATE(V204,$E205)-1,1,[1]holiday!$A$2:$A$101),1,[1]holiday!$A$2:$A$101)=$K204),"",IF(AND(IFERROR(IF(IF($K204&lt;EDATE(V204,$E204),$K204,EDATE(V204,$E204))=V204,"",IF($K204&lt;EDATE(V204,$E204),$K204,EDATE(V204,$E204))),"")=$K204,$H204=1),"",IFERROR(IF(IF($K204&lt;EDATE(V204,$E204),$K204,EDATE(V204,$E204))=V204,"",IF($K204&lt;EDATE(V204,$E204),$K204,EDATE(V204,$E204))),""))),"")</f>
        <v/>
      </c>
      <c r="X204" s="70" t="str">
        <f>IFERROR(IF(AND($H204=1,WORKDAY.INTL($I204,NETWORKDAYS.INTL($I204,EDATE(W204,$E205)-1,1,[1]holiday!$A$2:$A$101),1,[1]holiday!$A$2:$A$101)=$K204),"",IF(AND(IFERROR(IF(IF($K204&lt;EDATE(W204,$E204),$K204,EDATE(W204,$E204))=W204,"",IF($K204&lt;EDATE(W204,$E204),$K204,EDATE(W204,$E204))),"")=$K204,$H204=1),"",IFERROR(IF(IF($K204&lt;EDATE(W204,$E204),$K204,EDATE(W204,$E204))=W204,"",IF($K204&lt;EDATE(W204,$E204),$K204,EDATE(W204,$E204))),""))),"")</f>
        <v/>
      </c>
      <c r="Y204" s="70" t="str">
        <f>IFERROR(IF(AND($H204=1,WORKDAY.INTL($I204,NETWORKDAYS.INTL($I204,EDATE(X204,$E205)-1,1,[1]holiday!$A$2:$A$101),1,[1]holiday!$A$2:$A$101)=$K204),"",IF(AND(IFERROR(IF(IF($K204&lt;EDATE(X204,$E204),$K204,EDATE(X204,$E204))=X204,"",IF($K204&lt;EDATE(X204,$E204),$K204,EDATE(X204,$E204))),"")=$K204,$H204=1),"",IFERROR(IF(IF($K204&lt;EDATE(X204,$E204),$K204,EDATE(X204,$E204))=X204,"",IF($K204&lt;EDATE(X204,$E204),$K204,EDATE(X204,$E204))),""))),"")</f>
        <v/>
      </c>
      <c r="Z204" s="70" t="str">
        <f>IFERROR(IF(AND($H204=1,WORKDAY.INTL($I204,NETWORKDAYS.INTL($I204,EDATE(Y204,$E205)-1,1,[1]holiday!$A$2:$A$101),1,[1]holiday!$A$2:$A$101)=$K204),"",IF(AND(IFERROR(IF(IF($K204&lt;EDATE(Y204,$E204),$K204,EDATE(Y204,$E204))=Y204,"",IF($K204&lt;EDATE(Y204,$E204),$K204,EDATE(Y204,$E204))),"")=$K204,$H204=1),"",IFERROR(IF(IF($K204&lt;EDATE(Y204,$E204),$K204,EDATE(Y204,$E204))=Y204,"",IF($K204&lt;EDATE(Y204,$E204),$K204,EDATE(Y204,$E204))),""))),"")</f>
        <v/>
      </c>
      <c r="AA204" s="70" t="str">
        <f>IFERROR(IF(AND($H204=1,WORKDAY.INTL($I204,NETWORKDAYS.INTL($I204,EDATE(Z204,$E205)-1,1,[1]holiday!$A$2:$A$101),1,[1]holiday!$A$2:$A$101)=$K204),"",IF(AND(IFERROR(IF(IF($K204&lt;EDATE(Z204,$E204),$K204,EDATE(Z204,$E204))=Z204,"",IF($K204&lt;EDATE(Z204,$E204),$K204,EDATE(Z204,$E204))),"")=$K204,$H204=1),"",IFERROR(IF(IF($K204&lt;EDATE(Z204,$E204),$K204,EDATE(Z204,$E204))=Z204,"",IF($K204&lt;EDATE(Z204,$E204),$K204,EDATE(Z204,$E204))),""))),"")</f>
        <v/>
      </c>
      <c r="AB204" s="70" t="str">
        <f>IFERROR(IF(AND($H204=1,WORKDAY.INTL($I204,NETWORKDAYS.INTL($I204,EDATE(AA204,$E205)-1,1,[1]holiday!$A$2:$A$101),1,[1]holiday!$A$2:$A$101)=$K204),"",IF(AND(IFERROR(IF(IF($K204&lt;EDATE(AA204,$E204),$K204,EDATE(AA204,$E204))=AA204,"",IF($K204&lt;EDATE(AA204,$E204),$K204,EDATE(AA204,$E204))),"")=$K204,$H204=1),"",IFERROR(IF(IF($K204&lt;EDATE(AA204,$E204),$K204,EDATE(AA204,$E204))=AA204,"",IF($K204&lt;EDATE(AA204,$E204),$K204,EDATE(AA204,$E204))),""))),"")</f>
        <v/>
      </c>
      <c r="AC204" s="70" t="str">
        <f>IFERROR(IF(AND($H204=1,WORKDAY.INTL($I204,NETWORKDAYS.INTL($I204,EDATE(AB204,$E205)-1,1,[1]holiday!$A$2:$A$101),1,[1]holiday!$A$2:$A$101)=$K204),"",IF(AND(IFERROR(IF(IF($K204&lt;EDATE(AB204,$E204),$K204,EDATE(AB204,$E204))=AB204,"",IF($K204&lt;EDATE(AB204,$E204),$K204,EDATE(AB204,$E204))),"")=$K204,$H204=1),"",IFERROR(IF(IF($K204&lt;EDATE(AB204,$E204),$K204,EDATE(AB204,$E204))=AB204,"",IF($K204&lt;EDATE(AB204,$E204),$K204,EDATE(AB204,$E204))),""))),"")</f>
        <v/>
      </c>
      <c r="AD204" s="70" t="str">
        <f>IFERROR(IF(AND($H204=1,WORKDAY.INTL($I204,NETWORKDAYS.INTL($I204,EDATE(AC204,$E205)-1,1,[1]holiday!$A$2:$A$101),1,[1]holiday!$A$2:$A$101)=$K204),"",IF(AND(IFERROR(IF(IF($K204&lt;EDATE(AC204,$E204),$K204,EDATE(AC204,$E204))=AC204,"",IF($K204&lt;EDATE(AC204,$E204),$K204,EDATE(AC204,$E204))),"")=$K204,$H204=1),"",IFERROR(IF(IF($K204&lt;EDATE(AC204,$E204),$K204,EDATE(AC204,$E204))=AC204,"",IF($K204&lt;EDATE(AC204,$E204),$K204,EDATE(AC204,$E204))),""))),"")</f>
        <v/>
      </c>
      <c r="AE204" s="70" t="str">
        <f>IFERROR(IF(AND($H204=1,WORKDAY.INTL($I204,NETWORKDAYS.INTL($I204,EDATE(AD204,$E205)-1,1,[1]holiday!$A$2:$A$101),1,[1]holiday!$A$2:$A$101)=$K204),"",IF(AND(IFERROR(IF(IF($K204&lt;EDATE(AD204,$E204),$K204,EDATE(AD204,$E204))=AD204,"",IF($K204&lt;EDATE(AD204,$E204),$K204,EDATE(AD204,$E204))),"")=$K204,$H204=1),"",IFERROR(IF(IF($K204&lt;EDATE(AD204,$E204),$K204,EDATE(AD204,$E204))=AD204,"",IF($K204&lt;EDATE(AD204,$E204),$K204,EDATE(AD204,$E204))),""))),"")</f>
        <v/>
      </c>
      <c r="AF204" s="70" t="str">
        <f>IFERROR(IF(AND($H204=1,WORKDAY.INTL($I204,NETWORKDAYS.INTL($I204,EDATE(AE204,$E205)-1,1,[1]holiday!$A$2:$A$101),1,[1]holiday!$A$2:$A$101)=$K204),"",IF(AND(IFERROR(IF(IF($K204&lt;EDATE(AE204,$E204),$K204,EDATE(AE204,$E204))=AE204,"",IF($K204&lt;EDATE(AE204,$E204),$K204,EDATE(AE204,$E204))),"")=$K204,$H204=1),"",IFERROR(IF(IF($K204&lt;EDATE(AE204,$E204),$K204,EDATE(AE204,$E204))=AE204,"",IF($K204&lt;EDATE(AE204,$E204),$K204,EDATE(AE204,$E204))),""))),"")</f>
        <v/>
      </c>
      <c r="AG204" s="70" t="str">
        <f>IFERROR(IF(AND($H204=1,WORKDAY.INTL($I204,NETWORKDAYS.INTL($I204,EDATE(AF204,$E205)-1,1,[1]holiday!$A$2:$A$101),1,[1]holiday!$A$2:$A$101)=$K204),"",IF(AND(IFERROR(IF(IF($K204&lt;EDATE(AF204,$E204),$K204,EDATE(AF204,$E204))=AF204,"",IF($K204&lt;EDATE(AF204,$E204),$K204,EDATE(AF204,$E204))),"")=$K204,$H204=1),"",IFERROR(IF(IF($K204&lt;EDATE(AF204,$E204),$K204,EDATE(AF204,$E204))=AF204,"",IF($K204&lt;EDATE(AF204,$E204),$K204,EDATE(AF204,$E204))),""))),"")</f>
        <v/>
      </c>
      <c r="AH204" s="70" t="str">
        <f>IFERROR(IF(AND($H204=1,WORKDAY.INTL($I204,NETWORKDAYS.INTL($I204,EDATE(AG204,$E205)-1,1,[1]holiday!$A$2:$A$101),1,[1]holiday!$A$2:$A$101)=$K204),"",IF(AND(IFERROR(IF(IF($K204&lt;EDATE(AG204,$E204),$K204,EDATE(AG204,$E204))=AG204,"",IF($K204&lt;EDATE(AG204,$E204),$K204,EDATE(AG204,$E204))),"")=$K204,$H204=1),"",IFERROR(IF(IF($K204&lt;EDATE(AG204,$E204),$K204,EDATE(AG204,$E204))=AG204,"",IF($K204&lt;EDATE(AG204,$E204),$K204,EDATE(AG204,$E204))),""))),"")</f>
        <v/>
      </c>
      <c r="AI204" s="70"/>
      <c r="AJ204" s="25" t="e">
        <f t="shared" si="122"/>
        <v>#REF!</v>
      </c>
      <c r="AK204" s="25" t="e">
        <f t="shared" si="123"/>
        <v>#REF!</v>
      </c>
      <c r="AL204" s="25" t="e">
        <f t="shared" si="124"/>
        <v>#REF!</v>
      </c>
      <c r="AM204" s="25" t="e">
        <f t="shared" si="125"/>
        <v>#REF!</v>
      </c>
      <c r="AN204" s="25" t="e">
        <f t="shared" si="126"/>
        <v>#REF!</v>
      </c>
      <c r="AO204" s="25" t="e">
        <f t="shared" si="127"/>
        <v>#REF!</v>
      </c>
      <c r="AP204" s="25" t="e">
        <f t="shared" si="128"/>
        <v>#REF!</v>
      </c>
      <c r="AQ204" s="25" t="e">
        <f t="shared" si="129"/>
        <v>#REF!</v>
      </c>
      <c r="AR204" s="25" t="e">
        <f t="shared" si="130"/>
        <v>#REF!</v>
      </c>
      <c r="AS204" s="25" t="e">
        <f t="shared" si="131"/>
        <v>#REF!</v>
      </c>
      <c r="AT204" s="25" t="e">
        <f t="shared" si="132"/>
        <v>#REF!</v>
      </c>
      <c r="AU204" s="25" t="e">
        <f t="shared" si="133"/>
        <v>#REF!</v>
      </c>
      <c r="AV204" s="25" t="e">
        <f t="shared" si="134"/>
        <v>#REF!</v>
      </c>
      <c r="AW204" s="106" t="e">
        <f t="shared" si="141"/>
        <v>#REF!</v>
      </c>
      <c r="AX204" s="107" t="e">
        <f t="shared" ca="1" si="142"/>
        <v>#REF!</v>
      </c>
      <c r="AY204" s="107" t="e">
        <f t="shared" ca="1" si="143"/>
        <v>#REF!</v>
      </c>
      <c r="AZ204" s="108" t="e">
        <f t="shared" ca="1" si="144"/>
        <v>#REF!</v>
      </c>
      <c r="BA204" s="25">
        <f t="shared" ca="1" si="136"/>
        <v>0</v>
      </c>
      <c r="BB204" s="25" t="e">
        <f t="shared" si="135"/>
        <v>#REF!</v>
      </c>
      <c r="BC204" s="25" t="e">
        <f t="shared" ca="1" si="145"/>
        <v>#REF!</v>
      </c>
      <c r="BD204" s="83" t="e">
        <f>PS!#REF!</f>
        <v>#REF!</v>
      </c>
      <c r="BE204" s="78" t="str">
        <f t="shared" ca="1" si="146"/>
        <v>Lần 0</v>
      </c>
      <c r="BF204" s="109" t="e">
        <f t="shared" ca="1" si="147"/>
        <v>#REF!</v>
      </c>
      <c r="BG204" s="109" t="e">
        <f t="shared" ca="1" si="148"/>
        <v>#REF!</v>
      </c>
      <c r="BH204" s="109" t="e">
        <f t="shared" ca="1" si="149"/>
        <v>#REF!</v>
      </c>
      <c r="BI204" s="109" t="e">
        <f t="shared" ca="1" si="150"/>
        <v>#REF!</v>
      </c>
      <c r="BJ204" s="109" t="e">
        <f t="shared" ca="1" si="151"/>
        <v>#REF!</v>
      </c>
      <c r="BK204" s="109" t="e">
        <f t="shared" ca="1" si="152"/>
        <v>#REF!</v>
      </c>
      <c r="BL204" s="109" t="e">
        <f t="shared" ca="1" si="153"/>
        <v>#REF!</v>
      </c>
      <c r="BM204" s="109" t="e">
        <f t="shared" ca="1" si="154"/>
        <v>#REF!</v>
      </c>
      <c r="BN204" s="109" t="e">
        <f t="shared" ca="1" si="155"/>
        <v>#REF!</v>
      </c>
      <c r="BO204" s="109" t="e">
        <f t="shared" ca="1" si="156"/>
        <v>#REF!</v>
      </c>
      <c r="BP204" s="109" t="e">
        <f t="shared" ca="1" si="157"/>
        <v>#REF!</v>
      </c>
      <c r="BQ204" s="109" t="e">
        <f t="shared" ca="1" si="158"/>
        <v>#REF!</v>
      </c>
      <c r="BR204" s="109" t="e">
        <f t="shared" ca="1" si="159"/>
        <v>#REF!</v>
      </c>
    </row>
    <row r="205" spans="1:70" ht="12.75" x14ac:dyDescent="0.2">
      <c r="A205" s="82" t="e">
        <f>PS!#REF!</f>
        <v>#REF!</v>
      </c>
      <c r="B205" s="83" t="e">
        <f>PS!#REF!</f>
        <v>#REF!</v>
      </c>
      <c r="C205" s="83" t="e">
        <f>PS!#REF!</f>
        <v>#REF!</v>
      </c>
      <c r="D205" s="83" t="e">
        <f>VLOOKUP(B205,CTV!$A$3:$D$1048576,4,0)</f>
        <v>#REF!</v>
      </c>
      <c r="E205" s="83" t="e">
        <f>VLOOKUP(B205,CTV!$A$3:$G$1048576,7,0)</f>
        <v>#REF!</v>
      </c>
      <c r="F205" s="83" t="e">
        <f>IF(ISNA(VLOOKUP(D205,CTV!$A$3:$H$1048576,8,0)),"",VLOOKUP(D205,CTV!$A$3:$H$1048576,8,0))</f>
        <v>#REF!</v>
      </c>
      <c r="G205" s="83" t="e">
        <f>VLOOKUP(B205,CTV!$A$3:$I$1048576,9,0)</f>
        <v>#REF!</v>
      </c>
      <c r="H205" s="83" t="e">
        <f>VLOOKUP(B205,CTV!$A$3:$J$1048576,10,0)</f>
        <v>#REF!</v>
      </c>
      <c r="I205" s="102" t="e">
        <f>PS!#REF!</f>
        <v>#REF!</v>
      </c>
      <c r="J205" s="83" t="e">
        <f>PS!#REF!</f>
        <v>#REF!</v>
      </c>
      <c r="K205" s="103" t="e">
        <f>PS!#REF!</f>
        <v>#REF!</v>
      </c>
      <c r="L205" s="83" t="e">
        <f t="shared" si="137"/>
        <v>#REF!</v>
      </c>
      <c r="M205" s="120" t="e">
        <f>PS!#REF!</f>
        <v>#REF!</v>
      </c>
      <c r="N205" s="83" t="e">
        <f>PS!#REF!</f>
        <v>#REF!</v>
      </c>
      <c r="O205" s="104" t="e">
        <f>PS!#REF!</f>
        <v>#REF!</v>
      </c>
      <c r="P205" s="104" t="e">
        <f t="shared" si="138"/>
        <v>#REF!</v>
      </c>
      <c r="Q205" s="104">
        <v>0</v>
      </c>
      <c r="R205" s="170" t="e">
        <f t="shared" si="139"/>
        <v>#REF!</v>
      </c>
      <c r="S205" s="130" t="e">
        <f>VLOOKUP(B205,CTV!$A$3:$K$1048576,11,0)</f>
        <v>#REF!</v>
      </c>
      <c r="T205" s="105" t="e">
        <f>IF(VLOOKUP(B205,CTV!$A$3:$E$1048576,5,0)-R205+S205&lt;0,0,VLOOKUP(B205,CTV!$A$3:$E$1048576,5,0)-R205+S205)</f>
        <v>#REF!</v>
      </c>
      <c r="U205" s="105" t="e">
        <f>IF(VLOOKUP(B205,CTV!$A$3:$F$1048576,6,0)-R205+S205&lt;0,0,VLOOKUP(B205,CTV!$A$3:$F$1048576,6,0)-R205+S205)</f>
        <v>#REF!</v>
      </c>
      <c r="V205" s="70" t="e">
        <f t="shared" si="140"/>
        <v>#REF!</v>
      </c>
      <c r="W205" s="70" t="str">
        <f>IFERROR(IF(AND($H205=1,WORKDAY.INTL($I205,NETWORKDAYS.INTL($I205,EDATE(V205,$E206)-1,1,[1]holiday!$A$2:$A$101),1,[1]holiday!$A$2:$A$101)=$K205),"",IF(AND(IFERROR(IF(IF($K205&lt;EDATE(V205,$E205),$K205,EDATE(V205,$E205))=V205,"",IF($K205&lt;EDATE(V205,$E205),$K205,EDATE(V205,$E205))),"")=$K205,$H205=1),"",IFERROR(IF(IF($K205&lt;EDATE(V205,$E205),$K205,EDATE(V205,$E205))=V205,"",IF($K205&lt;EDATE(V205,$E205),$K205,EDATE(V205,$E205))),""))),"")</f>
        <v/>
      </c>
      <c r="X205" s="70" t="str">
        <f>IFERROR(IF(AND($H205=1,WORKDAY.INTL($I205,NETWORKDAYS.INTL($I205,EDATE(W205,$E206)-1,1,[1]holiday!$A$2:$A$101),1,[1]holiday!$A$2:$A$101)=$K205),"",IF(AND(IFERROR(IF(IF($K205&lt;EDATE(W205,$E205),$K205,EDATE(W205,$E205))=W205,"",IF($K205&lt;EDATE(W205,$E205),$K205,EDATE(W205,$E205))),"")=$K205,$H205=1),"",IFERROR(IF(IF($K205&lt;EDATE(W205,$E205),$K205,EDATE(W205,$E205))=W205,"",IF($K205&lt;EDATE(W205,$E205),$K205,EDATE(W205,$E205))),""))),"")</f>
        <v/>
      </c>
      <c r="Y205" s="70" t="str">
        <f>IFERROR(IF(AND($H205=1,WORKDAY.INTL($I205,NETWORKDAYS.INTL($I205,EDATE(X205,$E206)-1,1,[1]holiday!$A$2:$A$101),1,[1]holiday!$A$2:$A$101)=$K205),"",IF(AND(IFERROR(IF(IF($K205&lt;EDATE(X205,$E205),$K205,EDATE(X205,$E205))=X205,"",IF($K205&lt;EDATE(X205,$E205),$K205,EDATE(X205,$E205))),"")=$K205,$H205=1),"",IFERROR(IF(IF($K205&lt;EDATE(X205,$E205),$K205,EDATE(X205,$E205))=X205,"",IF($K205&lt;EDATE(X205,$E205),$K205,EDATE(X205,$E205))),""))),"")</f>
        <v/>
      </c>
      <c r="Z205" s="70" t="str">
        <f>IFERROR(IF(AND($H205=1,WORKDAY.INTL($I205,NETWORKDAYS.INTL($I205,EDATE(Y205,$E206)-1,1,[1]holiday!$A$2:$A$101),1,[1]holiday!$A$2:$A$101)=$K205),"",IF(AND(IFERROR(IF(IF($K205&lt;EDATE(Y205,$E205),$K205,EDATE(Y205,$E205))=Y205,"",IF($K205&lt;EDATE(Y205,$E205),$K205,EDATE(Y205,$E205))),"")=$K205,$H205=1),"",IFERROR(IF(IF($K205&lt;EDATE(Y205,$E205),$K205,EDATE(Y205,$E205))=Y205,"",IF($K205&lt;EDATE(Y205,$E205),$K205,EDATE(Y205,$E205))),""))),"")</f>
        <v/>
      </c>
      <c r="AA205" s="70" t="str">
        <f>IFERROR(IF(AND($H205=1,WORKDAY.INTL($I205,NETWORKDAYS.INTL($I205,EDATE(Z205,$E206)-1,1,[1]holiday!$A$2:$A$101),1,[1]holiday!$A$2:$A$101)=$K205),"",IF(AND(IFERROR(IF(IF($K205&lt;EDATE(Z205,$E205),$K205,EDATE(Z205,$E205))=Z205,"",IF($K205&lt;EDATE(Z205,$E205),$K205,EDATE(Z205,$E205))),"")=$K205,$H205=1),"",IFERROR(IF(IF($K205&lt;EDATE(Z205,$E205),$K205,EDATE(Z205,$E205))=Z205,"",IF($K205&lt;EDATE(Z205,$E205),$K205,EDATE(Z205,$E205))),""))),"")</f>
        <v/>
      </c>
      <c r="AB205" s="70" t="str">
        <f>IFERROR(IF(AND($H205=1,WORKDAY.INTL($I205,NETWORKDAYS.INTL($I205,EDATE(AA205,$E206)-1,1,[1]holiday!$A$2:$A$101),1,[1]holiday!$A$2:$A$101)=$K205),"",IF(AND(IFERROR(IF(IF($K205&lt;EDATE(AA205,$E205),$K205,EDATE(AA205,$E205))=AA205,"",IF($K205&lt;EDATE(AA205,$E205),$K205,EDATE(AA205,$E205))),"")=$K205,$H205=1),"",IFERROR(IF(IF($K205&lt;EDATE(AA205,$E205),$K205,EDATE(AA205,$E205))=AA205,"",IF($K205&lt;EDATE(AA205,$E205),$K205,EDATE(AA205,$E205))),""))),"")</f>
        <v/>
      </c>
      <c r="AC205" s="70" t="str">
        <f>IFERROR(IF(AND($H205=1,WORKDAY.INTL($I205,NETWORKDAYS.INTL($I205,EDATE(AB205,$E206)-1,1,[1]holiday!$A$2:$A$101),1,[1]holiday!$A$2:$A$101)=$K205),"",IF(AND(IFERROR(IF(IF($K205&lt;EDATE(AB205,$E205),$K205,EDATE(AB205,$E205))=AB205,"",IF($K205&lt;EDATE(AB205,$E205),$K205,EDATE(AB205,$E205))),"")=$K205,$H205=1),"",IFERROR(IF(IF($K205&lt;EDATE(AB205,$E205),$K205,EDATE(AB205,$E205))=AB205,"",IF($K205&lt;EDATE(AB205,$E205),$K205,EDATE(AB205,$E205))),""))),"")</f>
        <v/>
      </c>
      <c r="AD205" s="70" t="str">
        <f>IFERROR(IF(AND($H205=1,WORKDAY.INTL($I205,NETWORKDAYS.INTL($I205,EDATE(AC205,$E206)-1,1,[1]holiday!$A$2:$A$101),1,[1]holiday!$A$2:$A$101)=$K205),"",IF(AND(IFERROR(IF(IF($K205&lt;EDATE(AC205,$E205),$K205,EDATE(AC205,$E205))=AC205,"",IF($K205&lt;EDATE(AC205,$E205),$K205,EDATE(AC205,$E205))),"")=$K205,$H205=1),"",IFERROR(IF(IF($K205&lt;EDATE(AC205,$E205),$K205,EDATE(AC205,$E205))=AC205,"",IF($K205&lt;EDATE(AC205,$E205),$K205,EDATE(AC205,$E205))),""))),"")</f>
        <v/>
      </c>
      <c r="AE205" s="70" t="str">
        <f>IFERROR(IF(AND($H205=1,WORKDAY.INTL($I205,NETWORKDAYS.INTL($I205,EDATE(AD205,$E206)-1,1,[1]holiday!$A$2:$A$101),1,[1]holiday!$A$2:$A$101)=$K205),"",IF(AND(IFERROR(IF(IF($K205&lt;EDATE(AD205,$E205),$K205,EDATE(AD205,$E205))=AD205,"",IF($K205&lt;EDATE(AD205,$E205),$K205,EDATE(AD205,$E205))),"")=$K205,$H205=1),"",IFERROR(IF(IF($K205&lt;EDATE(AD205,$E205),$K205,EDATE(AD205,$E205))=AD205,"",IF($K205&lt;EDATE(AD205,$E205),$K205,EDATE(AD205,$E205))),""))),"")</f>
        <v/>
      </c>
      <c r="AF205" s="70" t="str">
        <f>IFERROR(IF(AND($H205=1,WORKDAY.INTL($I205,NETWORKDAYS.INTL($I205,EDATE(AE205,$E206)-1,1,[1]holiday!$A$2:$A$101),1,[1]holiday!$A$2:$A$101)=$K205),"",IF(AND(IFERROR(IF(IF($K205&lt;EDATE(AE205,$E205),$K205,EDATE(AE205,$E205))=AE205,"",IF($K205&lt;EDATE(AE205,$E205),$K205,EDATE(AE205,$E205))),"")=$K205,$H205=1),"",IFERROR(IF(IF($K205&lt;EDATE(AE205,$E205),$K205,EDATE(AE205,$E205))=AE205,"",IF($K205&lt;EDATE(AE205,$E205),$K205,EDATE(AE205,$E205))),""))),"")</f>
        <v/>
      </c>
      <c r="AG205" s="70" t="str">
        <f>IFERROR(IF(AND($H205=1,WORKDAY.INTL($I205,NETWORKDAYS.INTL($I205,EDATE(AF205,$E206)-1,1,[1]holiday!$A$2:$A$101),1,[1]holiday!$A$2:$A$101)=$K205),"",IF(AND(IFERROR(IF(IF($K205&lt;EDATE(AF205,$E205),$K205,EDATE(AF205,$E205))=AF205,"",IF($K205&lt;EDATE(AF205,$E205),$K205,EDATE(AF205,$E205))),"")=$K205,$H205=1),"",IFERROR(IF(IF($K205&lt;EDATE(AF205,$E205),$K205,EDATE(AF205,$E205))=AF205,"",IF($K205&lt;EDATE(AF205,$E205),$K205,EDATE(AF205,$E205))),""))),"")</f>
        <v/>
      </c>
      <c r="AH205" s="70" t="str">
        <f>IFERROR(IF(AND($H205=1,WORKDAY.INTL($I205,NETWORKDAYS.INTL($I205,EDATE(AG205,$E206)-1,1,[1]holiday!$A$2:$A$101),1,[1]holiday!$A$2:$A$101)=$K205),"",IF(AND(IFERROR(IF(IF($K205&lt;EDATE(AG205,$E205),$K205,EDATE(AG205,$E205))=AG205,"",IF($K205&lt;EDATE(AG205,$E205),$K205,EDATE(AG205,$E205))),"")=$K205,$H205=1),"",IFERROR(IF(IF($K205&lt;EDATE(AG205,$E205),$K205,EDATE(AG205,$E205))=AG205,"",IF($K205&lt;EDATE(AG205,$E205),$K205,EDATE(AG205,$E205))),""))),"")</f>
        <v/>
      </c>
      <c r="AI205" s="70"/>
      <c r="AJ205" s="25" t="e">
        <f t="shared" si="122"/>
        <v>#REF!</v>
      </c>
      <c r="AK205" s="25" t="e">
        <f t="shared" si="123"/>
        <v>#REF!</v>
      </c>
      <c r="AL205" s="25" t="e">
        <f t="shared" si="124"/>
        <v>#REF!</v>
      </c>
      <c r="AM205" s="25" t="e">
        <f t="shared" si="125"/>
        <v>#REF!</v>
      </c>
      <c r="AN205" s="25" t="e">
        <f t="shared" si="126"/>
        <v>#REF!</v>
      </c>
      <c r="AO205" s="25" t="e">
        <f t="shared" si="127"/>
        <v>#REF!</v>
      </c>
      <c r="AP205" s="25" t="e">
        <f t="shared" si="128"/>
        <v>#REF!</v>
      </c>
      <c r="AQ205" s="25" t="e">
        <f t="shared" si="129"/>
        <v>#REF!</v>
      </c>
      <c r="AR205" s="25" t="e">
        <f t="shared" si="130"/>
        <v>#REF!</v>
      </c>
      <c r="AS205" s="25" t="e">
        <f t="shared" si="131"/>
        <v>#REF!</v>
      </c>
      <c r="AT205" s="25" t="e">
        <f t="shared" si="132"/>
        <v>#REF!</v>
      </c>
      <c r="AU205" s="25" t="e">
        <f t="shared" si="133"/>
        <v>#REF!</v>
      </c>
      <c r="AV205" s="25" t="e">
        <f t="shared" si="134"/>
        <v>#REF!</v>
      </c>
      <c r="AW205" s="106" t="e">
        <f t="shared" si="141"/>
        <v>#REF!</v>
      </c>
      <c r="AX205" s="107" t="e">
        <f t="shared" ca="1" si="142"/>
        <v>#REF!</v>
      </c>
      <c r="AY205" s="107" t="e">
        <f t="shared" ca="1" si="143"/>
        <v>#REF!</v>
      </c>
      <c r="AZ205" s="108" t="e">
        <f t="shared" ca="1" si="144"/>
        <v>#REF!</v>
      </c>
      <c r="BA205" s="25">
        <f t="shared" ca="1" si="136"/>
        <v>0</v>
      </c>
      <c r="BB205" s="25" t="e">
        <f t="shared" si="135"/>
        <v>#REF!</v>
      </c>
      <c r="BC205" s="25" t="e">
        <f t="shared" ca="1" si="145"/>
        <v>#REF!</v>
      </c>
      <c r="BD205" s="83" t="e">
        <f>PS!#REF!</f>
        <v>#REF!</v>
      </c>
      <c r="BE205" s="78" t="str">
        <f t="shared" ca="1" si="146"/>
        <v>Lần 0</v>
      </c>
      <c r="BF205" s="109" t="e">
        <f t="shared" ca="1" si="147"/>
        <v>#REF!</v>
      </c>
      <c r="BG205" s="109" t="e">
        <f t="shared" ca="1" si="148"/>
        <v>#REF!</v>
      </c>
      <c r="BH205" s="109" t="e">
        <f t="shared" ca="1" si="149"/>
        <v>#REF!</v>
      </c>
      <c r="BI205" s="109" t="e">
        <f t="shared" ca="1" si="150"/>
        <v>#REF!</v>
      </c>
      <c r="BJ205" s="109" t="e">
        <f t="shared" ca="1" si="151"/>
        <v>#REF!</v>
      </c>
      <c r="BK205" s="109" t="e">
        <f t="shared" ca="1" si="152"/>
        <v>#REF!</v>
      </c>
      <c r="BL205" s="109" t="e">
        <f t="shared" ca="1" si="153"/>
        <v>#REF!</v>
      </c>
      <c r="BM205" s="109" t="e">
        <f t="shared" ca="1" si="154"/>
        <v>#REF!</v>
      </c>
      <c r="BN205" s="109" t="e">
        <f t="shared" ca="1" si="155"/>
        <v>#REF!</v>
      </c>
      <c r="BO205" s="109" t="e">
        <f t="shared" ca="1" si="156"/>
        <v>#REF!</v>
      </c>
      <c r="BP205" s="109" t="e">
        <f t="shared" ca="1" si="157"/>
        <v>#REF!</v>
      </c>
      <c r="BQ205" s="109" t="e">
        <f t="shared" ca="1" si="158"/>
        <v>#REF!</v>
      </c>
      <c r="BR205" s="109" t="e">
        <f t="shared" ca="1" si="159"/>
        <v>#REF!</v>
      </c>
    </row>
    <row r="206" spans="1:70" ht="12.75" x14ac:dyDescent="0.2">
      <c r="A206" s="82" t="e">
        <f>PS!#REF!</f>
        <v>#REF!</v>
      </c>
      <c r="B206" s="83" t="e">
        <f>PS!#REF!</f>
        <v>#REF!</v>
      </c>
      <c r="C206" s="83" t="e">
        <f>PS!#REF!</f>
        <v>#REF!</v>
      </c>
      <c r="D206" s="83" t="e">
        <f>VLOOKUP(B206,CTV!$A$3:$D$1048576,4,0)</f>
        <v>#REF!</v>
      </c>
      <c r="E206" s="83" t="e">
        <f>VLOOKUP(B206,CTV!$A$3:$G$1048576,7,0)</f>
        <v>#REF!</v>
      </c>
      <c r="F206" s="83" t="e">
        <f>IF(ISNA(VLOOKUP(D206,CTV!$A$3:$H$1048576,8,0)),"",VLOOKUP(D206,CTV!$A$3:$H$1048576,8,0))</f>
        <v>#REF!</v>
      </c>
      <c r="G206" s="83" t="e">
        <f>VLOOKUP(B206,CTV!$A$3:$I$1048576,9,0)</f>
        <v>#REF!</v>
      </c>
      <c r="H206" s="83" t="e">
        <f>VLOOKUP(B206,CTV!$A$3:$J$1048576,10,0)</f>
        <v>#REF!</v>
      </c>
      <c r="I206" s="102" t="e">
        <f>PS!#REF!</f>
        <v>#REF!</v>
      </c>
      <c r="J206" s="83" t="e">
        <f>PS!#REF!</f>
        <v>#REF!</v>
      </c>
      <c r="K206" s="103" t="e">
        <f>PS!#REF!</f>
        <v>#REF!</v>
      </c>
      <c r="L206" s="83" t="e">
        <f t="shared" si="137"/>
        <v>#REF!</v>
      </c>
      <c r="M206" s="120" t="e">
        <f>PS!#REF!</f>
        <v>#REF!</v>
      </c>
      <c r="N206" s="83" t="e">
        <f>PS!#REF!</f>
        <v>#REF!</v>
      </c>
      <c r="O206" s="104" t="e">
        <f>PS!#REF!</f>
        <v>#REF!</v>
      </c>
      <c r="P206" s="104" t="e">
        <f t="shared" si="138"/>
        <v>#REF!</v>
      </c>
      <c r="Q206" s="104">
        <v>0</v>
      </c>
      <c r="R206" s="170" t="e">
        <f t="shared" si="139"/>
        <v>#REF!</v>
      </c>
      <c r="S206" s="130" t="e">
        <f>VLOOKUP(B206,CTV!$A$3:$K$1048576,11,0)</f>
        <v>#REF!</v>
      </c>
      <c r="T206" s="105" t="e">
        <f>IF(VLOOKUP(B206,CTV!$A$3:$E$1048576,5,0)-R206+S206&lt;0,0,VLOOKUP(B206,CTV!$A$3:$E$1048576,5,0)-R206+S206)</f>
        <v>#REF!</v>
      </c>
      <c r="U206" s="105" t="e">
        <f>IF(VLOOKUP(B206,CTV!$A$3:$F$1048576,6,0)-R206+S206&lt;0,0,VLOOKUP(B206,CTV!$A$3:$F$1048576,6,0)-R206+S206)</f>
        <v>#REF!</v>
      </c>
      <c r="V206" s="70" t="e">
        <f t="shared" si="140"/>
        <v>#REF!</v>
      </c>
      <c r="W206" s="70" t="str">
        <f>IFERROR(IF(AND($H206=1,WORKDAY.INTL($I206,NETWORKDAYS.INTL($I206,EDATE(V206,$E207)-1,1,[1]holiday!$A$2:$A$101),1,[1]holiday!$A$2:$A$101)=$K206),"",IF(AND(IFERROR(IF(IF($K206&lt;EDATE(V206,$E206),$K206,EDATE(V206,$E206))=V206,"",IF($K206&lt;EDATE(V206,$E206),$K206,EDATE(V206,$E206))),"")=$K206,$H206=1),"",IFERROR(IF(IF($K206&lt;EDATE(V206,$E206),$K206,EDATE(V206,$E206))=V206,"",IF($K206&lt;EDATE(V206,$E206),$K206,EDATE(V206,$E206))),""))),"")</f>
        <v/>
      </c>
      <c r="X206" s="70" t="str">
        <f>IFERROR(IF(AND($H206=1,WORKDAY.INTL($I206,NETWORKDAYS.INTL($I206,EDATE(W206,$E207)-1,1,[1]holiday!$A$2:$A$101),1,[1]holiday!$A$2:$A$101)=$K206),"",IF(AND(IFERROR(IF(IF($K206&lt;EDATE(W206,$E206),$K206,EDATE(W206,$E206))=W206,"",IF($K206&lt;EDATE(W206,$E206),$K206,EDATE(W206,$E206))),"")=$K206,$H206=1),"",IFERROR(IF(IF($K206&lt;EDATE(W206,$E206),$K206,EDATE(W206,$E206))=W206,"",IF($K206&lt;EDATE(W206,$E206),$K206,EDATE(W206,$E206))),""))),"")</f>
        <v/>
      </c>
      <c r="Y206" s="70" t="str">
        <f>IFERROR(IF(AND($H206=1,WORKDAY.INTL($I206,NETWORKDAYS.INTL($I206,EDATE(X206,$E207)-1,1,[1]holiday!$A$2:$A$101),1,[1]holiday!$A$2:$A$101)=$K206),"",IF(AND(IFERROR(IF(IF($K206&lt;EDATE(X206,$E206),$K206,EDATE(X206,$E206))=X206,"",IF($K206&lt;EDATE(X206,$E206),$K206,EDATE(X206,$E206))),"")=$K206,$H206=1),"",IFERROR(IF(IF($K206&lt;EDATE(X206,$E206),$K206,EDATE(X206,$E206))=X206,"",IF($K206&lt;EDATE(X206,$E206),$K206,EDATE(X206,$E206))),""))),"")</f>
        <v/>
      </c>
      <c r="Z206" s="70" t="str">
        <f>IFERROR(IF(AND($H206=1,WORKDAY.INTL($I206,NETWORKDAYS.INTL($I206,EDATE(Y206,$E207)-1,1,[1]holiday!$A$2:$A$101),1,[1]holiday!$A$2:$A$101)=$K206),"",IF(AND(IFERROR(IF(IF($K206&lt;EDATE(Y206,$E206),$K206,EDATE(Y206,$E206))=Y206,"",IF($K206&lt;EDATE(Y206,$E206),$K206,EDATE(Y206,$E206))),"")=$K206,$H206=1),"",IFERROR(IF(IF($K206&lt;EDATE(Y206,$E206),$K206,EDATE(Y206,$E206))=Y206,"",IF($K206&lt;EDATE(Y206,$E206),$K206,EDATE(Y206,$E206))),""))),"")</f>
        <v/>
      </c>
      <c r="AA206" s="70" t="str">
        <f>IFERROR(IF(AND($H206=1,WORKDAY.INTL($I206,NETWORKDAYS.INTL($I206,EDATE(Z206,$E207)-1,1,[1]holiday!$A$2:$A$101),1,[1]holiday!$A$2:$A$101)=$K206),"",IF(AND(IFERROR(IF(IF($K206&lt;EDATE(Z206,$E206),$K206,EDATE(Z206,$E206))=Z206,"",IF($K206&lt;EDATE(Z206,$E206),$K206,EDATE(Z206,$E206))),"")=$K206,$H206=1),"",IFERROR(IF(IF($K206&lt;EDATE(Z206,$E206),$K206,EDATE(Z206,$E206))=Z206,"",IF($K206&lt;EDATE(Z206,$E206),$K206,EDATE(Z206,$E206))),""))),"")</f>
        <v/>
      </c>
      <c r="AB206" s="70" t="str">
        <f>IFERROR(IF(AND($H206=1,WORKDAY.INTL($I206,NETWORKDAYS.INTL($I206,EDATE(AA206,$E207)-1,1,[1]holiday!$A$2:$A$101),1,[1]holiday!$A$2:$A$101)=$K206),"",IF(AND(IFERROR(IF(IF($K206&lt;EDATE(AA206,$E206),$K206,EDATE(AA206,$E206))=AA206,"",IF($K206&lt;EDATE(AA206,$E206),$K206,EDATE(AA206,$E206))),"")=$K206,$H206=1),"",IFERROR(IF(IF($K206&lt;EDATE(AA206,$E206),$K206,EDATE(AA206,$E206))=AA206,"",IF($K206&lt;EDATE(AA206,$E206),$K206,EDATE(AA206,$E206))),""))),"")</f>
        <v/>
      </c>
      <c r="AC206" s="70" t="str">
        <f>IFERROR(IF(AND($H206=1,WORKDAY.INTL($I206,NETWORKDAYS.INTL($I206,EDATE(AB206,$E207)-1,1,[1]holiday!$A$2:$A$101),1,[1]holiday!$A$2:$A$101)=$K206),"",IF(AND(IFERROR(IF(IF($K206&lt;EDATE(AB206,$E206),$K206,EDATE(AB206,$E206))=AB206,"",IF($K206&lt;EDATE(AB206,$E206),$K206,EDATE(AB206,$E206))),"")=$K206,$H206=1),"",IFERROR(IF(IF($K206&lt;EDATE(AB206,$E206),$K206,EDATE(AB206,$E206))=AB206,"",IF($K206&lt;EDATE(AB206,$E206),$K206,EDATE(AB206,$E206))),""))),"")</f>
        <v/>
      </c>
      <c r="AD206" s="70" t="str">
        <f>IFERROR(IF(AND($H206=1,WORKDAY.INTL($I206,NETWORKDAYS.INTL($I206,EDATE(AC206,$E207)-1,1,[1]holiday!$A$2:$A$101),1,[1]holiday!$A$2:$A$101)=$K206),"",IF(AND(IFERROR(IF(IF($K206&lt;EDATE(AC206,$E206),$K206,EDATE(AC206,$E206))=AC206,"",IF($K206&lt;EDATE(AC206,$E206),$K206,EDATE(AC206,$E206))),"")=$K206,$H206=1),"",IFERROR(IF(IF($K206&lt;EDATE(AC206,$E206),$K206,EDATE(AC206,$E206))=AC206,"",IF($K206&lt;EDATE(AC206,$E206),$K206,EDATE(AC206,$E206))),""))),"")</f>
        <v/>
      </c>
      <c r="AE206" s="70" t="str">
        <f>IFERROR(IF(AND($H206=1,WORKDAY.INTL($I206,NETWORKDAYS.INTL($I206,EDATE(AD206,$E207)-1,1,[1]holiday!$A$2:$A$101),1,[1]holiday!$A$2:$A$101)=$K206),"",IF(AND(IFERROR(IF(IF($K206&lt;EDATE(AD206,$E206),$K206,EDATE(AD206,$E206))=AD206,"",IF($K206&lt;EDATE(AD206,$E206),$K206,EDATE(AD206,$E206))),"")=$K206,$H206=1),"",IFERROR(IF(IF($K206&lt;EDATE(AD206,$E206),$K206,EDATE(AD206,$E206))=AD206,"",IF($K206&lt;EDATE(AD206,$E206),$K206,EDATE(AD206,$E206))),""))),"")</f>
        <v/>
      </c>
      <c r="AF206" s="70" t="str">
        <f>IFERROR(IF(AND($H206=1,WORKDAY.INTL($I206,NETWORKDAYS.INTL($I206,EDATE(AE206,$E207)-1,1,[1]holiday!$A$2:$A$101),1,[1]holiday!$A$2:$A$101)=$K206),"",IF(AND(IFERROR(IF(IF($K206&lt;EDATE(AE206,$E206),$K206,EDATE(AE206,$E206))=AE206,"",IF($K206&lt;EDATE(AE206,$E206),$K206,EDATE(AE206,$E206))),"")=$K206,$H206=1),"",IFERROR(IF(IF($K206&lt;EDATE(AE206,$E206),$K206,EDATE(AE206,$E206))=AE206,"",IF($K206&lt;EDATE(AE206,$E206),$K206,EDATE(AE206,$E206))),""))),"")</f>
        <v/>
      </c>
      <c r="AG206" s="70" t="str">
        <f>IFERROR(IF(AND($H206=1,WORKDAY.INTL($I206,NETWORKDAYS.INTL($I206,EDATE(AF206,$E207)-1,1,[1]holiday!$A$2:$A$101),1,[1]holiday!$A$2:$A$101)=$K206),"",IF(AND(IFERROR(IF(IF($K206&lt;EDATE(AF206,$E206),$K206,EDATE(AF206,$E206))=AF206,"",IF($K206&lt;EDATE(AF206,$E206),$K206,EDATE(AF206,$E206))),"")=$K206,$H206=1),"",IFERROR(IF(IF($K206&lt;EDATE(AF206,$E206),$K206,EDATE(AF206,$E206))=AF206,"",IF($K206&lt;EDATE(AF206,$E206),$K206,EDATE(AF206,$E206))),""))),"")</f>
        <v/>
      </c>
      <c r="AH206" s="70" t="str">
        <f>IFERROR(IF(AND($H206=1,WORKDAY.INTL($I206,NETWORKDAYS.INTL($I206,EDATE(AG206,$E207)-1,1,[1]holiday!$A$2:$A$101),1,[1]holiday!$A$2:$A$101)=$K206),"",IF(AND(IFERROR(IF(IF($K206&lt;EDATE(AG206,$E206),$K206,EDATE(AG206,$E206))=AG206,"",IF($K206&lt;EDATE(AG206,$E206),$K206,EDATE(AG206,$E206))),"")=$K206,$H206=1),"",IFERROR(IF(IF($K206&lt;EDATE(AG206,$E206),$K206,EDATE(AG206,$E206))=AG206,"",IF($K206&lt;EDATE(AG206,$E206),$K206,EDATE(AG206,$E206))),""))),"")</f>
        <v/>
      </c>
      <c r="AI206" s="70"/>
      <c r="AJ206" s="25" t="e">
        <f t="shared" si="122"/>
        <v>#REF!</v>
      </c>
      <c r="AK206" s="25" t="e">
        <f t="shared" si="123"/>
        <v>#REF!</v>
      </c>
      <c r="AL206" s="25" t="e">
        <f t="shared" si="124"/>
        <v>#REF!</v>
      </c>
      <c r="AM206" s="25" t="e">
        <f t="shared" si="125"/>
        <v>#REF!</v>
      </c>
      <c r="AN206" s="25" t="e">
        <f t="shared" si="126"/>
        <v>#REF!</v>
      </c>
      <c r="AO206" s="25" t="e">
        <f t="shared" si="127"/>
        <v>#REF!</v>
      </c>
      <c r="AP206" s="25" t="e">
        <f t="shared" si="128"/>
        <v>#REF!</v>
      </c>
      <c r="AQ206" s="25" t="e">
        <f t="shared" si="129"/>
        <v>#REF!</v>
      </c>
      <c r="AR206" s="25" t="e">
        <f t="shared" si="130"/>
        <v>#REF!</v>
      </c>
      <c r="AS206" s="25" t="e">
        <f t="shared" si="131"/>
        <v>#REF!</v>
      </c>
      <c r="AT206" s="25" t="e">
        <f t="shared" si="132"/>
        <v>#REF!</v>
      </c>
      <c r="AU206" s="25" t="e">
        <f t="shared" si="133"/>
        <v>#REF!</v>
      </c>
      <c r="AV206" s="25" t="e">
        <f t="shared" si="134"/>
        <v>#REF!</v>
      </c>
      <c r="AW206" s="106" t="e">
        <f t="shared" si="141"/>
        <v>#REF!</v>
      </c>
      <c r="AX206" s="107" t="e">
        <f t="shared" ca="1" si="142"/>
        <v>#REF!</v>
      </c>
      <c r="AY206" s="107" t="e">
        <f t="shared" ca="1" si="143"/>
        <v>#REF!</v>
      </c>
      <c r="AZ206" s="108" t="e">
        <f t="shared" ca="1" si="144"/>
        <v>#REF!</v>
      </c>
      <c r="BA206" s="25">
        <f t="shared" ca="1" si="136"/>
        <v>0</v>
      </c>
      <c r="BB206" s="25" t="e">
        <f t="shared" si="135"/>
        <v>#REF!</v>
      </c>
      <c r="BC206" s="25" t="e">
        <f t="shared" ca="1" si="145"/>
        <v>#REF!</v>
      </c>
      <c r="BD206" s="83" t="e">
        <f>PS!#REF!</f>
        <v>#REF!</v>
      </c>
      <c r="BE206" s="78" t="str">
        <f t="shared" ca="1" si="146"/>
        <v>Lần 0</v>
      </c>
      <c r="BF206" s="109" t="e">
        <f t="shared" ca="1" si="147"/>
        <v>#REF!</v>
      </c>
      <c r="BG206" s="109" t="e">
        <f t="shared" ca="1" si="148"/>
        <v>#REF!</v>
      </c>
      <c r="BH206" s="109" t="e">
        <f t="shared" ca="1" si="149"/>
        <v>#REF!</v>
      </c>
      <c r="BI206" s="109" t="e">
        <f t="shared" ca="1" si="150"/>
        <v>#REF!</v>
      </c>
      <c r="BJ206" s="109" t="e">
        <f t="shared" ca="1" si="151"/>
        <v>#REF!</v>
      </c>
      <c r="BK206" s="109" t="e">
        <f t="shared" ca="1" si="152"/>
        <v>#REF!</v>
      </c>
      <c r="BL206" s="109" t="e">
        <f t="shared" ca="1" si="153"/>
        <v>#REF!</v>
      </c>
      <c r="BM206" s="109" t="e">
        <f t="shared" ca="1" si="154"/>
        <v>#REF!</v>
      </c>
      <c r="BN206" s="109" t="e">
        <f t="shared" ca="1" si="155"/>
        <v>#REF!</v>
      </c>
      <c r="BO206" s="109" t="e">
        <f t="shared" ca="1" si="156"/>
        <v>#REF!</v>
      </c>
      <c r="BP206" s="109" t="e">
        <f t="shared" ca="1" si="157"/>
        <v>#REF!</v>
      </c>
      <c r="BQ206" s="109" t="e">
        <f t="shared" ca="1" si="158"/>
        <v>#REF!</v>
      </c>
      <c r="BR206" s="109" t="e">
        <f t="shared" ca="1" si="159"/>
        <v>#REF!</v>
      </c>
    </row>
    <row r="207" spans="1:70" ht="12.75" x14ac:dyDescent="0.2">
      <c r="A207" s="82" t="e">
        <f>PS!#REF!</f>
        <v>#REF!</v>
      </c>
      <c r="B207" s="83" t="e">
        <f>PS!#REF!</f>
        <v>#REF!</v>
      </c>
      <c r="C207" s="83" t="e">
        <f>PS!#REF!</f>
        <v>#REF!</v>
      </c>
      <c r="D207" s="83" t="e">
        <f>VLOOKUP(B207,CTV!$A$3:$D$1048576,4,0)</f>
        <v>#REF!</v>
      </c>
      <c r="E207" s="83" t="e">
        <f>VLOOKUP(B207,CTV!$A$3:$G$1048576,7,0)</f>
        <v>#REF!</v>
      </c>
      <c r="F207" s="83" t="e">
        <f>IF(ISNA(VLOOKUP(D207,CTV!$A$3:$H$1048576,8,0)),"",VLOOKUP(D207,CTV!$A$3:$H$1048576,8,0))</f>
        <v>#REF!</v>
      </c>
      <c r="G207" s="83" t="e">
        <f>VLOOKUP(B207,CTV!$A$3:$I$1048576,9,0)</f>
        <v>#REF!</v>
      </c>
      <c r="H207" s="83" t="e">
        <f>VLOOKUP(B207,CTV!$A$3:$J$1048576,10,0)</f>
        <v>#REF!</v>
      </c>
      <c r="I207" s="102" t="e">
        <f>PS!#REF!</f>
        <v>#REF!</v>
      </c>
      <c r="J207" s="83" t="e">
        <f>PS!#REF!</f>
        <v>#REF!</v>
      </c>
      <c r="K207" s="103" t="e">
        <f>PS!#REF!</f>
        <v>#REF!</v>
      </c>
      <c r="L207" s="83" t="e">
        <f t="shared" si="137"/>
        <v>#REF!</v>
      </c>
      <c r="M207" s="120" t="e">
        <f>PS!#REF!</f>
        <v>#REF!</v>
      </c>
      <c r="N207" s="83" t="e">
        <f>PS!#REF!</f>
        <v>#REF!</v>
      </c>
      <c r="O207" s="104" t="e">
        <f>PS!#REF!</f>
        <v>#REF!</v>
      </c>
      <c r="P207" s="104" t="e">
        <f t="shared" si="138"/>
        <v>#REF!</v>
      </c>
      <c r="Q207" s="104">
        <v>0</v>
      </c>
      <c r="R207" s="170" t="e">
        <f t="shared" si="139"/>
        <v>#REF!</v>
      </c>
      <c r="S207" s="130" t="e">
        <f>VLOOKUP(B207,CTV!$A$3:$K$1048576,11,0)</f>
        <v>#REF!</v>
      </c>
      <c r="T207" s="105" t="e">
        <f>IF(VLOOKUP(B207,CTV!$A$3:$E$1048576,5,0)-R207+S207&lt;0,0,VLOOKUP(B207,CTV!$A$3:$E$1048576,5,0)-R207+S207)</f>
        <v>#REF!</v>
      </c>
      <c r="U207" s="105" t="e">
        <f>IF(VLOOKUP(B207,CTV!$A$3:$F$1048576,6,0)-R207+S207&lt;0,0,VLOOKUP(B207,CTV!$A$3:$F$1048576,6,0)-R207+S207)</f>
        <v>#REF!</v>
      </c>
      <c r="V207" s="70" t="e">
        <f t="shared" si="140"/>
        <v>#REF!</v>
      </c>
      <c r="W207" s="70" t="str">
        <f>IFERROR(IF(AND($H207=1,WORKDAY.INTL($I207,NETWORKDAYS.INTL($I207,EDATE(V207,$E208)-1,1,[1]holiday!$A$2:$A$101),1,[1]holiday!$A$2:$A$101)=$K207),"",IF(AND(IFERROR(IF(IF($K207&lt;EDATE(V207,$E207),$K207,EDATE(V207,$E207))=V207,"",IF($K207&lt;EDATE(V207,$E207),$K207,EDATE(V207,$E207))),"")=$K207,$H207=1),"",IFERROR(IF(IF($K207&lt;EDATE(V207,$E207),$K207,EDATE(V207,$E207))=V207,"",IF($K207&lt;EDATE(V207,$E207),$K207,EDATE(V207,$E207))),""))),"")</f>
        <v/>
      </c>
      <c r="X207" s="70" t="str">
        <f>IFERROR(IF(AND($H207=1,WORKDAY.INTL($I207,NETWORKDAYS.INTL($I207,EDATE(W207,$E208)-1,1,[1]holiday!$A$2:$A$101),1,[1]holiday!$A$2:$A$101)=$K207),"",IF(AND(IFERROR(IF(IF($K207&lt;EDATE(W207,$E207),$K207,EDATE(W207,$E207))=W207,"",IF($K207&lt;EDATE(W207,$E207),$K207,EDATE(W207,$E207))),"")=$K207,$H207=1),"",IFERROR(IF(IF($K207&lt;EDATE(W207,$E207),$K207,EDATE(W207,$E207))=W207,"",IF($K207&lt;EDATE(W207,$E207),$K207,EDATE(W207,$E207))),""))),"")</f>
        <v/>
      </c>
      <c r="Y207" s="70" t="str">
        <f>IFERROR(IF(AND($H207=1,WORKDAY.INTL($I207,NETWORKDAYS.INTL($I207,EDATE(X207,$E208)-1,1,[1]holiday!$A$2:$A$101),1,[1]holiday!$A$2:$A$101)=$K207),"",IF(AND(IFERROR(IF(IF($K207&lt;EDATE(X207,$E207),$K207,EDATE(X207,$E207))=X207,"",IF($K207&lt;EDATE(X207,$E207),$K207,EDATE(X207,$E207))),"")=$K207,$H207=1),"",IFERROR(IF(IF($K207&lt;EDATE(X207,$E207),$K207,EDATE(X207,$E207))=X207,"",IF($K207&lt;EDATE(X207,$E207),$K207,EDATE(X207,$E207))),""))),"")</f>
        <v/>
      </c>
      <c r="Z207" s="70" t="str">
        <f>IFERROR(IF(AND($H207=1,WORKDAY.INTL($I207,NETWORKDAYS.INTL($I207,EDATE(Y207,$E208)-1,1,[1]holiday!$A$2:$A$101),1,[1]holiday!$A$2:$A$101)=$K207),"",IF(AND(IFERROR(IF(IF($K207&lt;EDATE(Y207,$E207),$K207,EDATE(Y207,$E207))=Y207,"",IF($K207&lt;EDATE(Y207,$E207),$K207,EDATE(Y207,$E207))),"")=$K207,$H207=1),"",IFERROR(IF(IF($K207&lt;EDATE(Y207,$E207),$K207,EDATE(Y207,$E207))=Y207,"",IF($K207&lt;EDATE(Y207,$E207),$K207,EDATE(Y207,$E207))),""))),"")</f>
        <v/>
      </c>
      <c r="AA207" s="70" t="str">
        <f>IFERROR(IF(AND($H207=1,WORKDAY.INTL($I207,NETWORKDAYS.INTL($I207,EDATE(Z207,$E208)-1,1,[1]holiday!$A$2:$A$101),1,[1]holiday!$A$2:$A$101)=$K207),"",IF(AND(IFERROR(IF(IF($K207&lt;EDATE(Z207,$E207),$K207,EDATE(Z207,$E207))=Z207,"",IF($K207&lt;EDATE(Z207,$E207),$K207,EDATE(Z207,$E207))),"")=$K207,$H207=1),"",IFERROR(IF(IF($K207&lt;EDATE(Z207,$E207),$K207,EDATE(Z207,$E207))=Z207,"",IF($K207&lt;EDATE(Z207,$E207),$K207,EDATE(Z207,$E207))),""))),"")</f>
        <v/>
      </c>
      <c r="AB207" s="70" t="str">
        <f>IFERROR(IF(AND($H207=1,WORKDAY.INTL($I207,NETWORKDAYS.INTL($I207,EDATE(AA207,$E208)-1,1,[1]holiday!$A$2:$A$101),1,[1]holiday!$A$2:$A$101)=$K207),"",IF(AND(IFERROR(IF(IF($K207&lt;EDATE(AA207,$E207),$K207,EDATE(AA207,$E207))=AA207,"",IF($K207&lt;EDATE(AA207,$E207),$K207,EDATE(AA207,$E207))),"")=$K207,$H207=1),"",IFERROR(IF(IF($K207&lt;EDATE(AA207,$E207),$K207,EDATE(AA207,$E207))=AA207,"",IF($K207&lt;EDATE(AA207,$E207),$K207,EDATE(AA207,$E207))),""))),"")</f>
        <v/>
      </c>
      <c r="AC207" s="70" t="str">
        <f>IFERROR(IF(AND($H207=1,WORKDAY.INTL($I207,NETWORKDAYS.INTL($I207,EDATE(AB207,$E208)-1,1,[1]holiday!$A$2:$A$101),1,[1]holiday!$A$2:$A$101)=$K207),"",IF(AND(IFERROR(IF(IF($K207&lt;EDATE(AB207,$E207),$K207,EDATE(AB207,$E207))=AB207,"",IF($K207&lt;EDATE(AB207,$E207),$K207,EDATE(AB207,$E207))),"")=$K207,$H207=1),"",IFERROR(IF(IF($K207&lt;EDATE(AB207,$E207),$K207,EDATE(AB207,$E207))=AB207,"",IF($K207&lt;EDATE(AB207,$E207),$K207,EDATE(AB207,$E207))),""))),"")</f>
        <v/>
      </c>
      <c r="AD207" s="70" t="str">
        <f>IFERROR(IF(AND($H207=1,WORKDAY.INTL($I207,NETWORKDAYS.INTL($I207,EDATE(AC207,$E208)-1,1,[1]holiday!$A$2:$A$101),1,[1]holiday!$A$2:$A$101)=$K207),"",IF(AND(IFERROR(IF(IF($K207&lt;EDATE(AC207,$E207),$K207,EDATE(AC207,$E207))=AC207,"",IF($K207&lt;EDATE(AC207,$E207),$K207,EDATE(AC207,$E207))),"")=$K207,$H207=1),"",IFERROR(IF(IF($K207&lt;EDATE(AC207,$E207),$K207,EDATE(AC207,$E207))=AC207,"",IF($K207&lt;EDATE(AC207,$E207),$K207,EDATE(AC207,$E207))),""))),"")</f>
        <v/>
      </c>
      <c r="AE207" s="70" t="str">
        <f>IFERROR(IF(AND($H207=1,WORKDAY.INTL($I207,NETWORKDAYS.INTL($I207,EDATE(AD207,$E208)-1,1,[1]holiday!$A$2:$A$101),1,[1]holiday!$A$2:$A$101)=$K207),"",IF(AND(IFERROR(IF(IF($K207&lt;EDATE(AD207,$E207),$K207,EDATE(AD207,$E207))=AD207,"",IF($K207&lt;EDATE(AD207,$E207),$K207,EDATE(AD207,$E207))),"")=$K207,$H207=1),"",IFERROR(IF(IF($K207&lt;EDATE(AD207,$E207),$K207,EDATE(AD207,$E207))=AD207,"",IF($K207&lt;EDATE(AD207,$E207),$K207,EDATE(AD207,$E207))),""))),"")</f>
        <v/>
      </c>
      <c r="AF207" s="70" t="str">
        <f>IFERROR(IF(AND($H207=1,WORKDAY.INTL($I207,NETWORKDAYS.INTL($I207,EDATE(AE207,$E208)-1,1,[1]holiday!$A$2:$A$101),1,[1]holiday!$A$2:$A$101)=$K207),"",IF(AND(IFERROR(IF(IF($K207&lt;EDATE(AE207,$E207),$K207,EDATE(AE207,$E207))=AE207,"",IF($K207&lt;EDATE(AE207,$E207),$K207,EDATE(AE207,$E207))),"")=$K207,$H207=1),"",IFERROR(IF(IF($K207&lt;EDATE(AE207,$E207),$K207,EDATE(AE207,$E207))=AE207,"",IF($K207&lt;EDATE(AE207,$E207),$K207,EDATE(AE207,$E207))),""))),"")</f>
        <v/>
      </c>
      <c r="AG207" s="70" t="str">
        <f>IFERROR(IF(AND($H207=1,WORKDAY.INTL($I207,NETWORKDAYS.INTL($I207,EDATE(AF207,$E208)-1,1,[1]holiday!$A$2:$A$101),1,[1]holiday!$A$2:$A$101)=$K207),"",IF(AND(IFERROR(IF(IF($K207&lt;EDATE(AF207,$E207),$K207,EDATE(AF207,$E207))=AF207,"",IF($K207&lt;EDATE(AF207,$E207),$K207,EDATE(AF207,$E207))),"")=$K207,$H207=1),"",IFERROR(IF(IF($K207&lt;EDATE(AF207,$E207),$K207,EDATE(AF207,$E207))=AF207,"",IF($K207&lt;EDATE(AF207,$E207),$K207,EDATE(AF207,$E207))),""))),"")</f>
        <v/>
      </c>
      <c r="AH207" s="70" t="str">
        <f>IFERROR(IF(AND($H207=1,WORKDAY.INTL($I207,NETWORKDAYS.INTL($I207,EDATE(AG207,$E208)-1,1,[1]holiday!$A$2:$A$101),1,[1]holiday!$A$2:$A$101)=$K207),"",IF(AND(IFERROR(IF(IF($K207&lt;EDATE(AG207,$E207),$K207,EDATE(AG207,$E207))=AG207,"",IF($K207&lt;EDATE(AG207,$E207),$K207,EDATE(AG207,$E207))),"")=$K207,$H207=1),"",IFERROR(IF(IF($K207&lt;EDATE(AG207,$E207),$K207,EDATE(AG207,$E207))=AG207,"",IF($K207&lt;EDATE(AG207,$E207),$K207,EDATE(AG207,$E207))),""))),"")</f>
        <v/>
      </c>
      <c r="AI207" s="70"/>
      <c r="AJ207" s="25" t="e">
        <f t="shared" si="122"/>
        <v>#REF!</v>
      </c>
      <c r="AK207" s="25" t="e">
        <f t="shared" si="123"/>
        <v>#REF!</v>
      </c>
      <c r="AL207" s="25" t="e">
        <f t="shared" si="124"/>
        <v>#REF!</v>
      </c>
      <c r="AM207" s="25" t="e">
        <f t="shared" si="125"/>
        <v>#REF!</v>
      </c>
      <c r="AN207" s="25" t="e">
        <f t="shared" si="126"/>
        <v>#REF!</v>
      </c>
      <c r="AO207" s="25" t="e">
        <f t="shared" si="127"/>
        <v>#REF!</v>
      </c>
      <c r="AP207" s="25" t="e">
        <f t="shared" si="128"/>
        <v>#REF!</v>
      </c>
      <c r="AQ207" s="25" t="e">
        <f t="shared" si="129"/>
        <v>#REF!</v>
      </c>
      <c r="AR207" s="25" t="e">
        <f t="shared" si="130"/>
        <v>#REF!</v>
      </c>
      <c r="AS207" s="25" t="e">
        <f t="shared" si="131"/>
        <v>#REF!</v>
      </c>
      <c r="AT207" s="25" t="e">
        <f t="shared" si="132"/>
        <v>#REF!</v>
      </c>
      <c r="AU207" s="25" t="e">
        <f t="shared" si="133"/>
        <v>#REF!</v>
      </c>
      <c r="AV207" s="25" t="e">
        <f t="shared" si="134"/>
        <v>#REF!</v>
      </c>
      <c r="AW207" s="106" t="e">
        <f t="shared" si="141"/>
        <v>#REF!</v>
      </c>
      <c r="AX207" s="107" t="e">
        <f t="shared" ca="1" si="142"/>
        <v>#REF!</v>
      </c>
      <c r="AY207" s="107" t="e">
        <f t="shared" ca="1" si="143"/>
        <v>#REF!</v>
      </c>
      <c r="AZ207" s="108" t="e">
        <f t="shared" ca="1" si="144"/>
        <v>#REF!</v>
      </c>
      <c r="BA207" s="25">
        <f t="shared" ca="1" si="136"/>
        <v>0</v>
      </c>
      <c r="BB207" s="25" t="e">
        <f t="shared" si="135"/>
        <v>#REF!</v>
      </c>
      <c r="BC207" s="25" t="e">
        <f t="shared" ca="1" si="145"/>
        <v>#REF!</v>
      </c>
      <c r="BD207" s="83" t="e">
        <f>PS!#REF!</f>
        <v>#REF!</v>
      </c>
      <c r="BE207" s="78" t="str">
        <f t="shared" ca="1" si="146"/>
        <v>Lần 0</v>
      </c>
      <c r="BF207" s="109" t="e">
        <f t="shared" ca="1" si="147"/>
        <v>#REF!</v>
      </c>
      <c r="BG207" s="109" t="e">
        <f t="shared" ca="1" si="148"/>
        <v>#REF!</v>
      </c>
      <c r="BH207" s="109" t="e">
        <f t="shared" ca="1" si="149"/>
        <v>#REF!</v>
      </c>
      <c r="BI207" s="109" t="e">
        <f t="shared" ca="1" si="150"/>
        <v>#REF!</v>
      </c>
      <c r="BJ207" s="109" t="e">
        <f t="shared" ca="1" si="151"/>
        <v>#REF!</v>
      </c>
      <c r="BK207" s="109" t="e">
        <f t="shared" ca="1" si="152"/>
        <v>#REF!</v>
      </c>
      <c r="BL207" s="109" t="e">
        <f t="shared" ca="1" si="153"/>
        <v>#REF!</v>
      </c>
      <c r="BM207" s="109" t="e">
        <f t="shared" ca="1" si="154"/>
        <v>#REF!</v>
      </c>
      <c r="BN207" s="109" t="e">
        <f t="shared" ca="1" si="155"/>
        <v>#REF!</v>
      </c>
      <c r="BO207" s="109" t="e">
        <f t="shared" ca="1" si="156"/>
        <v>#REF!</v>
      </c>
      <c r="BP207" s="109" t="e">
        <f t="shared" ca="1" si="157"/>
        <v>#REF!</v>
      </c>
      <c r="BQ207" s="109" t="e">
        <f t="shared" ca="1" si="158"/>
        <v>#REF!</v>
      </c>
      <c r="BR207" s="109" t="e">
        <f t="shared" ca="1" si="159"/>
        <v>#REF!</v>
      </c>
    </row>
    <row r="208" spans="1:70" ht="12.75" x14ac:dyDescent="0.2">
      <c r="A208" s="82" t="e">
        <f>PS!#REF!</f>
        <v>#REF!</v>
      </c>
      <c r="B208" s="83" t="e">
        <f>PS!#REF!</f>
        <v>#REF!</v>
      </c>
      <c r="C208" s="83" t="e">
        <f>PS!#REF!</f>
        <v>#REF!</v>
      </c>
      <c r="D208" s="83" t="e">
        <f>VLOOKUP(B208,CTV!$A$3:$D$1048576,4,0)</f>
        <v>#REF!</v>
      </c>
      <c r="E208" s="83" t="e">
        <f>VLOOKUP(B208,CTV!$A$3:$G$1048576,7,0)</f>
        <v>#REF!</v>
      </c>
      <c r="F208" s="83" t="e">
        <f>IF(ISNA(VLOOKUP(D208,CTV!$A$3:$H$1048576,8,0)),"",VLOOKUP(D208,CTV!$A$3:$H$1048576,8,0))</f>
        <v>#REF!</v>
      </c>
      <c r="G208" s="83" t="e">
        <f>VLOOKUP(B208,CTV!$A$3:$I$1048576,9,0)</f>
        <v>#REF!</v>
      </c>
      <c r="H208" s="83" t="e">
        <f>VLOOKUP(B208,CTV!$A$3:$J$1048576,10,0)</f>
        <v>#REF!</v>
      </c>
      <c r="I208" s="102" t="e">
        <f>PS!#REF!</f>
        <v>#REF!</v>
      </c>
      <c r="J208" s="83" t="e">
        <f>PS!#REF!</f>
        <v>#REF!</v>
      </c>
      <c r="K208" s="103" t="e">
        <f>PS!#REF!</f>
        <v>#REF!</v>
      </c>
      <c r="L208" s="83" t="e">
        <f t="shared" si="137"/>
        <v>#REF!</v>
      </c>
      <c r="M208" s="120" t="e">
        <f>PS!#REF!</f>
        <v>#REF!</v>
      </c>
      <c r="N208" s="83" t="e">
        <f>PS!#REF!</f>
        <v>#REF!</v>
      </c>
      <c r="O208" s="104" t="e">
        <f>PS!#REF!</f>
        <v>#REF!</v>
      </c>
      <c r="P208" s="104" t="e">
        <f t="shared" si="138"/>
        <v>#REF!</v>
      </c>
      <c r="Q208" s="104">
        <v>0</v>
      </c>
      <c r="R208" s="170" t="e">
        <f t="shared" si="139"/>
        <v>#REF!</v>
      </c>
      <c r="S208" s="130" t="e">
        <f>VLOOKUP(B208,CTV!$A$3:$K$1048576,11,0)</f>
        <v>#REF!</v>
      </c>
      <c r="T208" s="105" t="e">
        <f>IF(VLOOKUP(B208,CTV!$A$3:$E$1048576,5,0)-R208+S208&lt;0,0,VLOOKUP(B208,CTV!$A$3:$E$1048576,5,0)-R208+S208)</f>
        <v>#REF!</v>
      </c>
      <c r="U208" s="105" t="e">
        <f>IF(VLOOKUP(B208,CTV!$A$3:$F$1048576,6,0)-R208+S208&lt;0,0,VLOOKUP(B208,CTV!$A$3:$F$1048576,6,0)-R208+S208)</f>
        <v>#REF!</v>
      </c>
      <c r="V208" s="70" t="e">
        <f t="shared" si="140"/>
        <v>#REF!</v>
      </c>
      <c r="W208" s="70" t="str">
        <f>IFERROR(IF(AND($H208=1,WORKDAY.INTL($I208,NETWORKDAYS.INTL($I208,EDATE(V208,$E209)-1,1,[1]holiday!$A$2:$A$101),1,[1]holiday!$A$2:$A$101)=$K208),"",IF(AND(IFERROR(IF(IF($K208&lt;EDATE(V208,$E208),$K208,EDATE(V208,$E208))=V208,"",IF($K208&lt;EDATE(V208,$E208),$K208,EDATE(V208,$E208))),"")=$K208,$H208=1),"",IFERROR(IF(IF($K208&lt;EDATE(V208,$E208),$K208,EDATE(V208,$E208))=V208,"",IF($K208&lt;EDATE(V208,$E208),$K208,EDATE(V208,$E208))),""))),"")</f>
        <v/>
      </c>
      <c r="X208" s="70" t="str">
        <f>IFERROR(IF(AND($H208=1,WORKDAY.INTL($I208,NETWORKDAYS.INTL($I208,EDATE(W208,$E209)-1,1,[1]holiday!$A$2:$A$101),1,[1]holiday!$A$2:$A$101)=$K208),"",IF(AND(IFERROR(IF(IF($K208&lt;EDATE(W208,$E208),$K208,EDATE(W208,$E208))=W208,"",IF($K208&lt;EDATE(W208,$E208),$K208,EDATE(W208,$E208))),"")=$K208,$H208=1),"",IFERROR(IF(IF($K208&lt;EDATE(W208,$E208),$K208,EDATE(W208,$E208))=W208,"",IF($K208&lt;EDATE(W208,$E208),$K208,EDATE(W208,$E208))),""))),"")</f>
        <v/>
      </c>
      <c r="Y208" s="70" t="str">
        <f>IFERROR(IF(AND($H208=1,WORKDAY.INTL($I208,NETWORKDAYS.INTL($I208,EDATE(X208,$E209)-1,1,[1]holiday!$A$2:$A$101),1,[1]holiday!$A$2:$A$101)=$K208),"",IF(AND(IFERROR(IF(IF($K208&lt;EDATE(X208,$E208),$K208,EDATE(X208,$E208))=X208,"",IF($K208&lt;EDATE(X208,$E208),$K208,EDATE(X208,$E208))),"")=$K208,$H208=1),"",IFERROR(IF(IF($K208&lt;EDATE(X208,$E208),$K208,EDATE(X208,$E208))=X208,"",IF($K208&lt;EDATE(X208,$E208),$K208,EDATE(X208,$E208))),""))),"")</f>
        <v/>
      </c>
      <c r="Z208" s="70" t="str">
        <f>IFERROR(IF(AND($H208=1,WORKDAY.INTL($I208,NETWORKDAYS.INTL($I208,EDATE(Y208,$E209)-1,1,[1]holiday!$A$2:$A$101),1,[1]holiday!$A$2:$A$101)=$K208),"",IF(AND(IFERROR(IF(IF($K208&lt;EDATE(Y208,$E208),$K208,EDATE(Y208,$E208))=Y208,"",IF($K208&lt;EDATE(Y208,$E208),$K208,EDATE(Y208,$E208))),"")=$K208,$H208=1),"",IFERROR(IF(IF($K208&lt;EDATE(Y208,$E208),$K208,EDATE(Y208,$E208))=Y208,"",IF($K208&lt;EDATE(Y208,$E208),$K208,EDATE(Y208,$E208))),""))),"")</f>
        <v/>
      </c>
      <c r="AA208" s="70" t="str">
        <f>IFERROR(IF(AND($H208=1,WORKDAY.INTL($I208,NETWORKDAYS.INTL($I208,EDATE(Z208,$E209)-1,1,[1]holiday!$A$2:$A$101),1,[1]holiday!$A$2:$A$101)=$K208),"",IF(AND(IFERROR(IF(IF($K208&lt;EDATE(Z208,$E208),$K208,EDATE(Z208,$E208))=Z208,"",IF($K208&lt;EDATE(Z208,$E208),$K208,EDATE(Z208,$E208))),"")=$K208,$H208=1),"",IFERROR(IF(IF($K208&lt;EDATE(Z208,$E208),$K208,EDATE(Z208,$E208))=Z208,"",IF($K208&lt;EDATE(Z208,$E208),$K208,EDATE(Z208,$E208))),""))),"")</f>
        <v/>
      </c>
      <c r="AB208" s="70" t="str">
        <f>IFERROR(IF(AND($H208=1,WORKDAY.INTL($I208,NETWORKDAYS.INTL($I208,EDATE(AA208,$E209)-1,1,[1]holiday!$A$2:$A$101),1,[1]holiday!$A$2:$A$101)=$K208),"",IF(AND(IFERROR(IF(IF($K208&lt;EDATE(AA208,$E208),$K208,EDATE(AA208,$E208))=AA208,"",IF($K208&lt;EDATE(AA208,$E208),$K208,EDATE(AA208,$E208))),"")=$K208,$H208=1),"",IFERROR(IF(IF($K208&lt;EDATE(AA208,$E208),$K208,EDATE(AA208,$E208))=AA208,"",IF($K208&lt;EDATE(AA208,$E208),$K208,EDATE(AA208,$E208))),""))),"")</f>
        <v/>
      </c>
      <c r="AC208" s="70" t="str">
        <f>IFERROR(IF(AND($H208=1,WORKDAY.INTL($I208,NETWORKDAYS.INTL($I208,EDATE(AB208,$E209)-1,1,[1]holiday!$A$2:$A$101),1,[1]holiday!$A$2:$A$101)=$K208),"",IF(AND(IFERROR(IF(IF($K208&lt;EDATE(AB208,$E208),$K208,EDATE(AB208,$E208))=AB208,"",IF($K208&lt;EDATE(AB208,$E208),$K208,EDATE(AB208,$E208))),"")=$K208,$H208=1),"",IFERROR(IF(IF($K208&lt;EDATE(AB208,$E208),$K208,EDATE(AB208,$E208))=AB208,"",IF($K208&lt;EDATE(AB208,$E208),$K208,EDATE(AB208,$E208))),""))),"")</f>
        <v/>
      </c>
      <c r="AD208" s="70" t="str">
        <f>IFERROR(IF(AND($H208=1,WORKDAY.INTL($I208,NETWORKDAYS.INTL($I208,EDATE(AC208,$E209)-1,1,[1]holiday!$A$2:$A$101),1,[1]holiday!$A$2:$A$101)=$K208),"",IF(AND(IFERROR(IF(IF($K208&lt;EDATE(AC208,$E208),$K208,EDATE(AC208,$E208))=AC208,"",IF($K208&lt;EDATE(AC208,$E208),$K208,EDATE(AC208,$E208))),"")=$K208,$H208=1),"",IFERROR(IF(IF($K208&lt;EDATE(AC208,$E208),$K208,EDATE(AC208,$E208))=AC208,"",IF($K208&lt;EDATE(AC208,$E208),$K208,EDATE(AC208,$E208))),""))),"")</f>
        <v/>
      </c>
      <c r="AE208" s="70" t="str">
        <f>IFERROR(IF(AND($H208=1,WORKDAY.INTL($I208,NETWORKDAYS.INTL($I208,EDATE(AD208,$E209)-1,1,[1]holiday!$A$2:$A$101),1,[1]holiday!$A$2:$A$101)=$K208),"",IF(AND(IFERROR(IF(IF($K208&lt;EDATE(AD208,$E208),$K208,EDATE(AD208,$E208))=AD208,"",IF($K208&lt;EDATE(AD208,$E208),$K208,EDATE(AD208,$E208))),"")=$K208,$H208=1),"",IFERROR(IF(IF($K208&lt;EDATE(AD208,$E208),$K208,EDATE(AD208,$E208))=AD208,"",IF($K208&lt;EDATE(AD208,$E208),$K208,EDATE(AD208,$E208))),""))),"")</f>
        <v/>
      </c>
      <c r="AF208" s="70" t="str">
        <f>IFERROR(IF(AND($H208=1,WORKDAY.INTL($I208,NETWORKDAYS.INTL($I208,EDATE(AE208,$E209)-1,1,[1]holiday!$A$2:$A$101),1,[1]holiday!$A$2:$A$101)=$K208),"",IF(AND(IFERROR(IF(IF($K208&lt;EDATE(AE208,$E208),$K208,EDATE(AE208,$E208))=AE208,"",IF($K208&lt;EDATE(AE208,$E208),$K208,EDATE(AE208,$E208))),"")=$K208,$H208=1),"",IFERROR(IF(IF($K208&lt;EDATE(AE208,$E208),$K208,EDATE(AE208,$E208))=AE208,"",IF($K208&lt;EDATE(AE208,$E208),$K208,EDATE(AE208,$E208))),""))),"")</f>
        <v/>
      </c>
      <c r="AG208" s="70" t="str">
        <f>IFERROR(IF(AND($H208=1,WORKDAY.INTL($I208,NETWORKDAYS.INTL($I208,EDATE(AF208,$E209)-1,1,[1]holiday!$A$2:$A$101),1,[1]holiday!$A$2:$A$101)=$K208),"",IF(AND(IFERROR(IF(IF($K208&lt;EDATE(AF208,$E208),$K208,EDATE(AF208,$E208))=AF208,"",IF($K208&lt;EDATE(AF208,$E208),$K208,EDATE(AF208,$E208))),"")=$K208,$H208=1),"",IFERROR(IF(IF($K208&lt;EDATE(AF208,$E208),$K208,EDATE(AF208,$E208))=AF208,"",IF($K208&lt;EDATE(AF208,$E208),$K208,EDATE(AF208,$E208))),""))),"")</f>
        <v/>
      </c>
      <c r="AH208" s="70" t="str">
        <f>IFERROR(IF(AND($H208=1,WORKDAY.INTL($I208,NETWORKDAYS.INTL($I208,EDATE(AG208,$E209)-1,1,[1]holiday!$A$2:$A$101),1,[1]holiday!$A$2:$A$101)=$K208),"",IF(AND(IFERROR(IF(IF($K208&lt;EDATE(AG208,$E208),$K208,EDATE(AG208,$E208))=AG208,"",IF($K208&lt;EDATE(AG208,$E208),$K208,EDATE(AG208,$E208))),"")=$K208,$H208=1),"",IFERROR(IF(IF($K208&lt;EDATE(AG208,$E208),$K208,EDATE(AG208,$E208))=AG208,"",IF($K208&lt;EDATE(AG208,$E208),$K208,EDATE(AG208,$E208))),""))),"")</f>
        <v/>
      </c>
      <c r="AI208" s="70"/>
      <c r="AJ208" s="25" t="e">
        <f t="shared" si="122"/>
        <v>#REF!</v>
      </c>
      <c r="AK208" s="25" t="e">
        <f t="shared" si="123"/>
        <v>#REF!</v>
      </c>
      <c r="AL208" s="25" t="e">
        <f t="shared" si="124"/>
        <v>#REF!</v>
      </c>
      <c r="AM208" s="25" t="e">
        <f t="shared" si="125"/>
        <v>#REF!</v>
      </c>
      <c r="AN208" s="25" t="e">
        <f t="shared" si="126"/>
        <v>#REF!</v>
      </c>
      <c r="AO208" s="25" t="e">
        <f t="shared" si="127"/>
        <v>#REF!</v>
      </c>
      <c r="AP208" s="25" t="e">
        <f t="shared" si="128"/>
        <v>#REF!</v>
      </c>
      <c r="AQ208" s="25" t="e">
        <f t="shared" si="129"/>
        <v>#REF!</v>
      </c>
      <c r="AR208" s="25" t="e">
        <f t="shared" si="130"/>
        <v>#REF!</v>
      </c>
      <c r="AS208" s="25" t="e">
        <f t="shared" si="131"/>
        <v>#REF!</v>
      </c>
      <c r="AT208" s="25" t="e">
        <f t="shared" si="132"/>
        <v>#REF!</v>
      </c>
      <c r="AU208" s="25" t="e">
        <f t="shared" si="133"/>
        <v>#REF!</v>
      </c>
      <c r="AV208" s="25" t="e">
        <f t="shared" si="134"/>
        <v>#REF!</v>
      </c>
      <c r="AW208" s="106" t="e">
        <f t="shared" si="141"/>
        <v>#REF!</v>
      </c>
      <c r="AX208" s="107" t="e">
        <f t="shared" ca="1" si="142"/>
        <v>#REF!</v>
      </c>
      <c r="AY208" s="107" t="e">
        <f t="shared" ca="1" si="143"/>
        <v>#REF!</v>
      </c>
      <c r="AZ208" s="108" t="e">
        <f t="shared" ca="1" si="144"/>
        <v>#REF!</v>
      </c>
      <c r="BA208" s="25">
        <f t="shared" ca="1" si="136"/>
        <v>0</v>
      </c>
      <c r="BB208" s="25" t="e">
        <f t="shared" si="135"/>
        <v>#REF!</v>
      </c>
      <c r="BC208" s="25" t="e">
        <f t="shared" ca="1" si="145"/>
        <v>#REF!</v>
      </c>
      <c r="BD208" s="83" t="e">
        <f>PS!#REF!</f>
        <v>#REF!</v>
      </c>
      <c r="BE208" s="78" t="str">
        <f t="shared" ca="1" si="146"/>
        <v>Lần 0</v>
      </c>
      <c r="BF208" s="109" t="e">
        <f t="shared" ca="1" si="147"/>
        <v>#REF!</v>
      </c>
      <c r="BG208" s="109" t="e">
        <f t="shared" ca="1" si="148"/>
        <v>#REF!</v>
      </c>
      <c r="BH208" s="109" t="e">
        <f t="shared" ca="1" si="149"/>
        <v>#REF!</v>
      </c>
      <c r="BI208" s="109" t="e">
        <f t="shared" ca="1" si="150"/>
        <v>#REF!</v>
      </c>
      <c r="BJ208" s="109" t="e">
        <f t="shared" ca="1" si="151"/>
        <v>#REF!</v>
      </c>
      <c r="BK208" s="109" t="e">
        <f t="shared" ca="1" si="152"/>
        <v>#REF!</v>
      </c>
      <c r="BL208" s="109" t="e">
        <f t="shared" ca="1" si="153"/>
        <v>#REF!</v>
      </c>
      <c r="BM208" s="109" t="e">
        <f t="shared" ca="1" si="154"/>
        <v>#REF!</v>
      </c>
      <c r="BN208" s="109" t="e">
        <f t="shared" ca="1" si="155"/>
        <v>#REF!</v>
      </c>
      <c r="BO208" s="109" t="e">
        <f t="shared" ca="1" si="156"/>
        <v>#REF!</v>
      </c>
      <c r="BP208" s="109" t="e">
        <f t="shared" ca="1" si="157"/>
        <v>#REF!</v>
      </c>
      <c r="BQ208" s="109" t="e">
        <f t="shared" ca="1" si="158"/>
        <v>#REF!</v>
      </c>
      <c r="BR208" s="109" t="e">
        <f t="shared" ca="1" si="159"/>
        <v>#REF!</v>
      </c>
    </row>
    <row r="209" spans="1:70" ht="12.75" x14ac:dyDescent="0.2">
      <c r="A209" s="82" t="e">
        <f>PS!#REF!</f>
        <v>#REF!</v>
      </c>
      <c r="B209" s="83" t="e">
        <f>PS!#REF!</f>
        <v>#REF!</v>
      </c>
      <c r="C209" s="83" t="e">
        <f>PS!#REF!</f>
        <v>#REF!</v>
      </c>
      <c r="D209" s="83" t="e">
        <f>VLOOKUP(B209,CTV!$A$3:$D$1048576,4,0)</f>
        <v>#REF!</v>
      </c>
      <c r="E209" s="83" t="e">
        <f>VLOOKUP(B209,CTV!$A$3:$G$1048576,7,0)</f>
        <v>#REF!</v>
      </c>
      <c r="F209" s="83" t="e">
        <f>IF(ISNA(VLOOKUP(D209,CTV!$A$3:$H$1048576,8,0)),"",VLOOKUP(D209,CTV!$A$3:$H$1048576,8,0))</f>
        <v>#REF!</v>
      </c>
      <c r="G209" s="83" t="e">
        <f>VLOOKUP(B209,CTV!$A$3:$I$1048576,9,0)</f>
        <v>#REF!</v>
      </c>
      <c r="H209" s="83" t="e">
        <f>VLOOKUP(B209,CTV!$A$3:$J$1048576,10,0)</f>
        <v>#REF!</v>
      </c>
      <c r="I209" s="102" t="e">
        <f>PS!#REF!</f>
        <v>#REF!</v>
      </c>
      <c r="J209" s="83" t="e">
        <f>PS!#REF!</f>
        <v>#REF!</v>
      </c>
      <c r="K209" s="103" t="e">
        <f>PS!#REF!</f>
        <v>#REF!</v>
      </c>
      <c r="L209" s="83" t="e">
        <f t="shared" si="137"/>
        <v>#REF!</v>
      </c>
      <c r="M209" s="120" t="e">
        <f>PS!#REF!</f>
        <v>#REF!</v>
      </c>
      <c r="N209" s="83" t="e">
        <f>PS!#REF!</f>
        <v>#REF!</v>
      </c>
      <c r="O209" s="104" t="e">
        <f>PS!#REF!</f>
        <v>#REF!</v>
      </c>
      <c r="P209" s="104" t="e">
        <f t="shared" si="138"/>
        <v>#REF!</v>
      </c>
      <c r="Q209" s="104">
        <v>0</v>
      </c>
      <c r="R209" s="170" t="e">
        <f t="shared" si="139"/>
        <v>#REF!</v>
      </c>
      <c r="S209" s="130" t="e">
        <f>VLOOKUP(B209,CTV!$A$3:$K$1048576,11,0)</f>
        <v>#REF!</v>
      </c>
      <c r="T209" s="105" t="e">
        <f>IF(VLOOKUP(B209,CTV!$A$3:$E$1048576,5,0)-R209+S209&lt;0,0,VLOOKUP(B209,CTV!$A$3:$E$1048576,5,0)-R209+S209)</f>
        <v>#REF!</v>
      </c>
      <c r="U209" s="105" t="e">
        <f>IF(VLOOKUP(B209,CTV!$A$3:$F$1048576,6,0)-R209+S209&lt;0,0,VLOOKUP(B209,CTV!$A$3:$F$1048576,6,0)-R209+S209)</f>
        <v>#REF!</v>
      </c>
      <c r="V209" s="70" t="e">
        <f t="shared" si="140"/>
        <v>#REF!</v>
      </c>
      <c r="W209" s="70" t="str">
        <f>IFERROR(IF(AND($H209=1,WORKDAY.INTL($I209,NETWORKDAYS.INTL($I209,EDATE(V209,$E210)-1,1,[1]holiday!$A$2:$A$101),1,[1]holiday!$A$2:$A$101)=$K209),"",IF(AND(IFERROR(IF(IF($K209&lt;EDATE(V209,$E209),$K209,EDATE(V209,$E209))=V209,"",IF($K209&lt;EDATE(V209,$E209),$K209,EDATE(V209,$E209))),"")=$K209,$H209=1),"",IFERROR(IF(IF($K209&lt;EDATE(V209,$E209),$K209,EDATE(V209,$E209))=V209,"",IF($K209&lt;EDATE(V209,$E209),$K209,EDATE(V209,$E209))),""))),"")</f>
        <v/>
      </c>
      <c r="X209" s="70" t="str">
        <f>IFERROR(IF(AND($H209=1,WORKDAY.INTL($I209,NETWORKDAYS.INTL($I209,EDATE(W209,$E210)-1,1,[1]holiday!$A$2:$A$101),1,[1]holiday!$A$2:$A$101)=$K209),"",IF(AND(IFERROR(IF(IF($K209&lt;EDATE(W209,$E209),$K209,EDATE(W209,$E209))=W209,"",IF($K209&lt;EDATE(W209,$E209),$K209,EDATE(W209,$E209))),"")=$K209,$H209=1),"",IFERROR(IF(IF($K209&lt;EDATE(W209,$E209),$K209,EDATE(W209,$E209))=W209,"",IF($K209&lt;EDATE(W209,$E209),$K209,EDATE(W209,$E209))),""))),"")</f>
        <v/>
      </c>
      <c r="Y209" s="70" t="str">
        <f>IFERROR(IF(AND($H209=1,WORKDAY.INTL($I209,NETWORKDAYS.INTL($I209,EDATE(X209,$E210)-1,1,[1]holiday!$A$2:$A$101),1,[1]holiday!$A$2:$A$101)=$K209),"",IF(AND(IFERROR(IF(IF($K209&lt;EDATE(X209,$E209),$K209,EDATE(X209,$E209))=X209,"",IF($K209&lt;EDATE(X209,$E209),$K209,EDATE(X209,$E209))),"")=$K209,$H209=1),"",IFERROR(IF(IF($K209&lt;EDATE(X209,$E209),$K209,EDATE(X209,$E209))=X209,"",IF($K209&lt;EDATE(X209,$E209),$K209,EDATE(X209,$E209))),""))),"")</f>
        <v/>
      </c>
      <c r="Z209" s="70" t="str">
        <f>IFERROR(IF(AND($H209=1,WORKDAY.INTL($I209,NETWORKDAYS.INTL($I209,EDATE(Y209,$E210)-1,1,[1]holiday!$A$2:$A$101),1,[1]holiday!$A$2:$A$101)=$K209),"",IF(AND(IFERROR(IF(IF($K209&lt;EDATE(Y209,$E209),$K209,EDATE(Y209,$E209))=Y209,"",IF($K209&lt;EDATE(Y209,$E209),$K209,EDATE(Y209,$E209))),"")=$K209,$H209=1),"",IFERROR(IF(IF($K209&lt;EDATE(Y209,$E209),$K209,EDATE(Y209,$E209))=Y209,"",IF($K209&lt;EDATE(Y209,$E209),$K209,EDATE(Y209,$E209))),""))),"")</f>
        <v/>
      </c>
      <c r="AA209" s="70" t="str">
        <f>IFERROR(IF(AND($H209=1,WORKDAY.INTL($I209,NETWORKDAYS.INTL($I209,EDATE(Z209,$E210)-1,1,[1]holiday!$A$2:$A$101),1,[1]holiday!$A$2:$A$101)=$K209),"",IF(AND(IFERROR(IF(IF($K209&lt;EDATE(Z209,$E209),$K209,EDATE(Z209,$E209))=Z209,"",IF($K209&lt;EDATE(Z209,$E209),$K209,EDATE(Z209,$E209))),"")=$K209,$H209=1),"",IFERROR(IF(IF($K209&lt;EDATE(Z209,$E209),$K209,EDATE(Z209,$E209))=Z209,"",IF($K209&lt;EDATE(Z209,$E209),$K209,EDATE(Z209,$E209))),""))),"")</f>
        <v/>
      </c>
      <c r="AB209" s="70" t="str">
        <f>IFERROR(IF(AND($H209=1,WORKDAY.INTL($I209,NETWORKDAYS.INTL($I209,EDATE(AA209,$E210)-1,1,[1]holiday!$A$2:$A$101),1,[1]holiday!$A$2:$A$101)=$K209),"",IF(AND(IFERROR(IF(IF($K209&lt;EDATE(AA209,$E209),$K209,EDATE(AA209,$E209))=AA209,"",IF($K209&lt;EDATE(AA209,$E209),$K209,EDATE(AA209,$E209))),"")=$K209,$H209=1),"",IFERROR(IF(IF($K209&lt;EDATE(AA209,$E209),$K209,EDATE(AA209,$E209))=AA209,"",IF($K209&lt;EDATE(AA209,$E209),$K209,EDATE(AA209,$E209))),""))),"")</f>
        <v/>
      </c>
      <c r="AC209" s="70" t="str">
        <f>IFERROR(IF(AND($H209=1,WORKDAY.INTL($I209,NETWORKDAYS.INTL($I209,EDATE(AB209,$E210)-1,1,[1]holiday!$A$2:$A$101),1,[1]holiday!$A$2:$A$101)=$K209),"",IF(AND(IFERROR(IF(IF($K209&lt;EDATE(AB209,$E209),$K209,EDATE(AB209,$E209))=AB209,"",IF($K209&lt;EDATE(AB209,$E209),$K209,EDATE(AB209,$E209))),"")=$K209,$H209=1),"",IFERROR(IF(IF($K209&lt;EDATE(AB209,$E209),$K209,EDATE(AB209,$E209))=AB209,"",IF($K209&lt;EDATE(AB209,$E209),$K209,EDATE(AB209,$E209))),""))),"")</f>
        <v/>
      </c>
      <c r="AD209" s="70" t="str">
        <f>IFERROR(IF(AND($H209=1,WORKDAY.INTL($I209,NETWORKDAYS.INTL($I209,EDATE(AC209,$E210)-1,1,[1]holiday!$A$2:$A$101),1,[1]holiday!$A$2:$A$101)=$K209),"",IF(AND(IFERROR(IF(IF($K209&lt;EDATE(AC209,$E209),$K209,EDATE(AC209,$E209))=AC209,"",IF($K209&lt;EDATE(AC209,$E209),$K209,EDATE(AC209,$E209))),"")=$K209,$H209=1),"",IFERROR(IF(IF($K209&lt;EDATE(AC209,$E209),$K209,EDATE(AC209,$E209))=AC209,"",IF($K209&lt;EDATE(AC209,$E209),$K209,EDATE(AC209,$E209))),""))),"")</f>
        <v/>
      </c>
      <c r="AE209" s="70" t="str">
        <f>IFERROR(IF(AND($H209=1,WORKDAY.INTL($I209,NETWORKDAYS.INTL($I209,EDATE(AD209,$E210)-1,1,[1]holiday!$A$2:$A$101),1,[1]holiday!$A$2:$A$101)=$K209),"",IF(AND(IFERROR(IF(IF($K209&lt;EDATE(AD209,$E209),$K209,EDATE(AD209,$E209))=AD209,"",IF($K209&lt;EDATE(AD209,$E209),$K209,EDATE(AD209,$E209))),"")=$K209,$H209=1),"",IFERROR(IF(IF($K209&lt;EDATE(AD209,$E209),$K209,EDATE(AD209,$E209))=AD209,"",IF($K209&lt;EDATE(AD209,$E209),$K209,EDATE(AD209,$E209))),""))),"")</f>
        <v/>
      </c>
      <c r="AF209" s="70" t="str">
        <f>IFERROR(IF(AND($H209=1,WORKDAY.INTL($I209,NETWORKDAYS.INTL($I209,EDATE(AE209,$E210)-1,1,[1]holiday!$A$2:$A$101),1,[1]holiday!$A$2:$A$101)=$K209),"",IF(AND(IFERROR(IF(IF($K209&lt;EDATE(AE209,$E209),$K209,EDATE(AE209,$E209))=AE209,"",IF($K209&lt;EDATE(AE209,$E209),$K209,EDATE(AE209,$E209))),"")=$K209,$H209=1),"",IFERROR(IF(IF($K209&lt;EDATE(AE209,$E209),$K209,EDATE(AE209,$E209))=AE209,"",IF($K209&lt;EDATE(AE209,$E209),$K209,EDATE(AE209,$E209))),""))),"")</f>
        <v/>
      </c>
      <c r="AG209" s="70" t="str">
        <f>IFERROR(IF(AND($H209=1,WORKDAY.INTL($I209,NETWORKDAYS.INTL($I209,EDATE(AF209,$E210)-1,1,[1]holiday!$A$2:$A$101),1,[1]holiday!$A$2:$A$101)=$K209),"",IF(AND(IFERROR(IF(IF($K209&lt;EDATE(AF209,$E209),$K209,EDATE(AF209,$E209))=AF209,"",IF($K209&lt;EDATE(AF209,$E209),$K209,EDATE(AF209,$E209))),"")=$K209,$H209=1),"",IFERROR(IF(IF($K209&lt;EDATE(AF209,$E209),$K209,EDATE(AF209,$E209))=AF209,"",IF($K209&lt;EDATE(AF209,$E209),$K209,EDATE(AF209,$E209))),""))),"")</f>
        <v/>
      </c>
      <c r="AH209" s="70" t="str">
        <f>IFERROR(IF(AND($H209=1,WORKDAY.INTL($I209,NETWORKDAYS.INTL($I209,EDATE(AG209,$E210)-1,1,[1]holiday!$A$2:$A$101),1,[1]holiday!$A$2:$A$101)=$K209),"",IF(AND(IFERROR(IF(IF($K209&lt;EDATE(AG209,$E209),$K209,EDATE(AG209,$E209))=AG209,"",IF($K209&lt;EDATE(AG209,$E209),$K209,EDATE(AG209,$E209))),"")=$K209,$H209=1),"",IFERROR(IF(IF($K209&lt;EDATE(AG209,$E209),$K209,EDATE(AG209,$E209))=AG209,"",IF($K209&lt;EDATE(AG209,$E209),$K209,EDATE(AG209,$E209))),""))),"")</f>
        <v/>
      </c>
      <c r="AI209" s="70"/>
      <c r="AJ209" s="25" t="e">
        <f t="shared" si="122"/>
        <v>#REF!</v>
      </c>
      <c r="AK209" s="25" t="e">
        <f t="shared" si="123"/>
        <v>#REF!</v>
      </c>
      <c r="AL209" s="25" t="e">
        <f t="shared" si="124"/>
        <v>#REF!</v>
      </c>
      <c r="AM209" s="25" t="e">
        <f t="shared" si="125"/>
        <v>#REF!</v>
      </c>
      <c r="AN209" s="25" t="e">
        <f t="shared" si="126"/>
        <v>#REF!</v>
      </c>
      <c r="AO209" s="25" t="e">
        <f t="shared" si="127"/>
        <v>#REF!</v>
      </c>
      <c r="AP209" s="25" t="e">
        <f t="shared" si="128"/>
        <v>#REF!</v>
      </c>
      <c r="AQ209" s="25" t="e">
        <f t="shared" si="129"/>
        <v>#REF!</v>
      </c>
      <c r="AR209" s="25" t="e">
        <f t="shared" si="130"/>
        <v>#REF!</v>
      </c>
      <c r="AS209" s="25" t="e">
        <f t="shared" si="131"/>
        <v>#REF!</v>
      </c>
      <c r="AT209" s="25" t="e">
        <f t="shared" si="132"/>
        <v>#REF!</v>
      </c>
      <c r="AU209" s="25" t="e">
        <f t="shared" si="133"/>
        <v>#REF!</v>
      </c>
      <c r="AV209" s="25" t="e">
        <f t="shared" si="134"/>
        <v>#REF!</v>
      </c>
      <c r="AW209" s="106" t="e">
        <f t="shared" si="141"/>
        <v>#REF!</v>
      </c>
      <c r="AX209" s="107" t="e">
        <f t="shared" ca="1" si="142"/>
        <v>#REF!</v>
      </c>
      <c r="AY209" s="107" t="e">
        <f t="shared" ca="1" si="143"/>
        <v>#REF!</v>
      </c>
      <c r="AZ209" s="108" t="e">
        <f t="shared" ca="1" si="144"/>
        <v>#REF!</v>
      </c>
      <c r="BA209" s="25">
        <f t="shared" ca="1" si="136"/>
        <v>0</v>
      </c>
      <c r="BB209" s="25" t="e">
        <f t="shared" si="135"/>
        <v>#REF!</v>
      </c>
      <c r="BC209" s="25" t="e">
        <f t="shared" ca="1" si="145"/>
        <v>#REF!</v>
      </c>
      <c r="BD209" s="83" t="e">
        <f>PS!#REF!</f>
        <v>#REF!</v>
      </c>
      <c r="BE209" s="78" t="str">
        <f t="shared" ca="1" si="146"/>
        <v>Lần 0</v>
      </c>
      <c r="BF209" s="109" t="e">
        <f t="shared" ca="1" si="147"/>
        <v>#REF!</v>
      </c>
      <c r="BG209" s="109" t="e">
        <f t="shared" ca="1" si="148"/>
        <v>#REF!</v>
      </c>
      <c r="BH209" s="109" t="e">
        <f t="shared" ca="1" si="149"/>
        <v>#REF!</v>
      </c>
      <c r="BI209" s="109" t="e">
        <f t="shared" ca="1" si="150"/>
        <v>#REF!</v>
      </c>
      <c r="BJ209" s="109" t="e">
        <f t="shared" ca="1" si="151"/>
        <v>#REF!</v>
      </c>
      <c r="BK209" s="109" t="e">
        <f t="shared" ca="1" si="152"/>
        <v>#REF!</v>
      </c>
      <c r="BL209" s="109" t="e">
        <f t="shared" ca="1" si="153"/>
        <v>#REF!</v>
      </c>
      <c r="BM209" s="109" t="e">
        <f t="shared" ca="1" si="154"/>
        <v>#REF!</v>
      </c>
      <c r="BN209" s="109" t="e">
        <f t="shared" ca="1" si="155"/>
        <v>#REF!</v>
      </c>
      <c r="BO209" s="109" t="e">
        <f t="shared" ca="1" si="156"/>
        <v>#REF!</v>
      </c>
      <c r="BP209" s="109" t="e">
        <f t="shared" ca="1" si="157"/>
        <v>#REF!</v>
      </c>
      <c r="BQ209" s="109" t="e">
        <f t="shared" ca="1" si="158"/>
        <v>#REF!</v>
      </c>
      <c r="BR209" s="109" t="e">
        <f t="shared" ca="1" si="159"/>
        <v>#REF!</v>
      </c>
    </row>
    <row r="210" spans="1:70" ht="12.75" x14ac:dyDescent="0.2">
      <c r="A210" s="82" t="e">
        <f>PS!#REF!</f>
        <v>#REF!</v>
      </c>
      <c r="B210" s="83" t="e">
        <f>PS!#REF!</f>
        <v>#REF!</v>
      </c>
      <c r="C210" s="83" t="e">
        <f>PS!#REF!</f>
        <v>#REF!</v>
      </c>
      <c r="D210" s="83" t="e">
        <f>VLOOKUP(B210,CTV!$A$3:$D$1048576,4,0)</f>
        <v>#REF!</v>
      </c>
      <c r="E210" s="83" t="e">
        <f>VLOOKUP(B210,CTV!$A$3:$G$1048576,7,0)</f>
        <v>#REF!</v>
      </c>
      <c r="F210" s="83" t="e">
        <f>IF(ISNA(VLOOKUP(D210,CTV!$A$3:$H$1048576,8,0)),"",VLOOKUP(D210,CTV!$A$3:$H$1048576,8,0))</f>
        <v>#REF!</v>
      </c>
      <c r="G210" s="83" t="e">
        <f>VLOOKUP(B210,CTV!$A$3:$I$1048576,9,0)</f>
        <v>#REF!</v>
      </c>
      <c r="H210" s="83" t="e">
        <f>VLOOKUP(B210,CTV!$A$3:$J$1048576,10,0)</f>
        <v>#REF!</v>
      </c>
      <c r="I210" s="102" t="e">
        <f>PS!#REF!</f>
        <v>#REF!</v>
      </c>
      <c r="J210" s="83" t="e">
        <f>PS!#REF!</f>
        <v>#REF!</v>
      </c>
      <c r="K210" s="103" t="e">
        <f>PS!#REF!</f>
        <v>#REF!</v>
      </c>
      <c r="L210" s="83" t="e">
        <f t="shared" si="137"/>
        <v>#REF!</v>
      </c>
      <c r="M210" s="120" t="e">
        <f>PS!#REF!</f>
        <v>#REF!</v>
      </c>
      <c r="N210" s="83" t="e">
        <f>PS!#REF!</f>
        <v>#REF!</v>
      </c>
      <c r="O210" s="104" t="e">
        <f>PS!#REF!</f>
        <v>#REF!</v>
      </c>
      <c r="P210" s="104" t="e">
        <f t="shared" si="138"/>
        <v>#REF!</v>
      </c>
      <c r="Q210" s="104">
        <v>0</v>
      </c>
      <c r="R210" s="170" t="e">
        <f t="shared" si="139"/>
        <v>#REF!</v>
      </c>
      <c r="S210" s="130" t="e">
        <f>VLOOKUP(B210,CTV!$A$3:$K$1048576,11,0)</f>
        <v>#REF!</v>
      </c>
      <c r="T210" s="105" t="e">
        <f>IF(VLOOKUP(B210,CTV!$A$3:$E$1048576,5,0)-R210+S210&lt;0,0,VLOOKUP(B210,CTV!$A$3:$E$1048576,5,0)-R210+S210)</f>
        <v>#REF!</v>
      </c>
      <c r="U210" s="105" t="e">
        <f>IF(VLOOKUP(B210,CTV!$A$3:$F$1048576,6,0)-R210+S210&lt;0,0,VLOOKUP(B210,CTV!$A$3:$F$1048576,6,0)-R210+S210)</f>
        <v>#REF!</v>
      </c>
      <c r="V210" s="70" t="e">
        <f t="shared" si="140"/>
        <v>#REF!</v>
      </c>
      <c r="W210" s="70" t="str">
        <f>IFERROR(IF(AND($H210=1,WORKDAY.INTL($I210,NETWORKDAYS.INTL($I210,EDATE(V210,$E211)-1,1,[1]holiday!$A$2:$A$101),1,[1]holiday!$A$2:$A$101)=$K210),"",IF(AND(IFERROR(IF(IF($K210&lt;EDATE(V210,$E210),$K210,EDATE(V210,$E210))=V210,"",IF($K210&lt;EDATE(V210,$E210),$K210,EDATE(V210,$E210))),"")=$K210,$H210=1),"",IFERROR(IF(IF($K210&lt;EDATE(V210,$E210),$K210,EDATE(V210,$E210))=V210,"",IF($K210&lt;EDATE(V210,$E210),$K210,EDATE(V210,$E210))),""))),"")</f>
        <v/>
      </c>
      <c r="X210" s="70" t="str">
        <f>IFERROR(IF(AND($H210=1,WORKDAY.INTL($I210,NETWORKDAYS.INTL($I210,EDATE(W210,$E211)-1,1,[1]holiday!$A$2:$A$101),1,[1]holiday!$A$2:$A$101)=$K210),"",IF(AND(IFERROR(IF(IF($K210&lt;EDATE(W210,$E210),$K210,EDATE(W210,$E210))=W210,"",IF($K210&lt;EDATE(W210,$E210),$K210,EDATE(W210,$E210))),"")=$K210,$H210=1),"",IFERROR(IF(IF($K210&lt;EDATE(W210,$E210),$K210,EDATE(W210,$E210))=W210,"",IF($K210&lt;EDATE(W210,$E210),$K210,EDATE(W210,$E210))),""))),"")</f>
        <v/>
      </c>
      <c r="Y210" s="70" t="str">
        <f>IFERROR(IF(AND($H210=1,WORKDAY.INTL($I210,NETWORKDAYS.INTL($I210,EDATE(X210,$E211)-1,1,[1]holiday!$A$2:$A$101),1,[1]holiday!$A$2:$A$101)=$K210),"",IF(AND(IFERROR(IF(IF($K210&lt;EDATE(X210,$E210),$K210,EDATE(X210,$E210))=X210,"",IF($K210&lt;EDATE(X210,$E210),$K210,EDATE(X210,$E210))),"")=$K210,$H210=1),"",IFERROR(IF(IF($K210&lt;EDATE(X210,$E210),$K210,EDATE(X210,$E210))=X210,"",IF($K210&lt;EDATE(X210,$E210),$K210,EDATE(X210,$E210))),""))),"")</f>
        <v/>
      </c>
      <c r="Z210" s="70" t="str">
        <f>IFERROR(IF(AND($H210=1,WORKDAY.INTL($I210,NETWORKDAYS.INTL($I210,EDATE(Y210,$E211)-1,1,[1]holiday!$A$2:$A$101),1,[1]holiday!$A$2:$A$101)=$K210),"",IF(AND(IFERROR(IF(IF($K210&lt;EDATE(Y210,$E210),$K210,EDATE(Y210,$E210))=Y210,"",IF($K210&lt;EDATE(Y210,$E210),$K210,EDATE(Y210,$E210))),"")=$K210,$H210=1),"",IFERROR(IF(IF($K210&lt;EDATE(Y210,$E210),$K210,EDATE(Y210,$E210))=Y210,"",IF($K210&lt;EDATE(Y210,$E210),$K210,EDATE(Y210,$E210))),""))),"")</f>
        <v/>
      </c>
      <c r="AA210" s="70" t="str">
        <f>IFERROR(IF(AND($H210=1,WORKDAY.INTL($I210,NETWORKDAYS.INTL($I210,EDATE(Z210,$E211)-1,1,[1]holiday!$A$2:$A$101),1,[1]holiday!$A$2:$A$101)=$K210),"",IF(AND(IFERROR(IF(IF($K210&lt;EDATE(Z210,$E210),$K210,EDATE(Z210,$E210))=Z210,"",IF($K210&lt;EDATE(Z210,$E210),$K210,EDATE(Z210,$E210))),"")=$K210,$H210=1),"",IFERROR(IF(IF($K210&lt;EDATE(Z210,$E210),$K210,EDATE(Z210,$E210))=Z210,"",IF($K210&lt;EDATE(Z210,$E210),$K210,EDATE(Z210,$E210))),""))),"")</f>
        <v/>
      </c>
      <c r="AB210" s="70" t="str">
        <f>IFERROR(IF(AND($H210=1,WORKDAY.INTL($I210,NETWORKDAYS.INTL($I210,EDATE(AA210,$E211)-1,1,[1]holiday!$A$2:$A$101),1,[1]holiday!$A$2:$A$101)=$K210),"",IF(AND(IFERROR(IF(IF($K210&lt;EDATE(AA210,$E210),$K210,EDATE(AA210,$E210))=AA210,"",IF($K210&lt;EDATE(AA210,$E210),$K210,EDATE(AA210,$E210))),"")=$K210,$H210=1),"",IFERROR(IF(IF($K210&lt;EDATE(AA210,$E210),$K210,EDATE(AA210,$E210))=AA210,"",IF($K210&lt;EDATE(AA210,$E210),$K210,EDATE(AA210,$E210))),""))),"")</f>
        <v/>
      </c>
      <c r="AC210" s="70" t="str">
        <f>IFERROR(IF(AND($H210=1,WORKDAY.INTL($I210,NETWORKDAYS.INTL($I210,EDATE(AB210,$E211)-1,1,[1]holiday!$A$2:$A$101),1,[1]holiday!$A$2:$A$101)=$K210),"",IF(AND(IFERROR(IF(IF($K210&lt;EDATE(AB210,$E210),$K210,EDATE(AB210,$E210))=AB210,"",IF($K210&lt;EDATE(AB210,$E210),$K210,EDATE(AB210,$E210))),"")=$K210,$H210=1),"",IFERROR(IF(IF($K210&lt;EDATE(AB210,$E210),$K210,EDATE(AB210,$E210))=AB210,"",IF($K210&lt;EDATE(AB210,$E210),$K210,EDATE(AB210,$E210))),""))),"")</f>
        <v/>
      </c>
      <c r="AD210" s="70" t="str">
        <f>IFERROR(IF(AND($H210=1,WORKDAY.INTL($I210,NETWORKDAYS.INTL($I210,EDATE(AC210,$E211)-1,1,[1]holiday!$A$2:$A$101),1,[1]holiday!$A$2:$A$101)=$K210),"",IF(AND(IFERROR(IF(IF($K210&lt;EDATE(AC210,$E210),$K210,EDATE(AC210,$E210))=AC210,"",IF($K210&lt;EDATE(AC210,$E210),$K210,EDATE(AC210,$E210))),"")=$K210,$H210=1),"",IFERROR(IF(IF($K210&lt;EDATE(AC210,$E210),$K210,EDATE(AC210,$E210))=AC210,"",IF($K210&lt;EDATE(AC210,$E210),$K210,EDATE(AC210,$E210))),""))),"")</f>
        <v/>
      </c>
      <c r="AE210" s="70" t="str">
        <f>IFERROR(IF(AND($H210=1,WORKDAY.INTL($I210,NETWORKDAYS.INTL($I210,EDATE(AD210,$E211)-1,1,[1]holiday!$A$2:$A$101),1,[1]holiday!$A$2:$A$101)=$K210),"",IF(AND(IFERROR(IF(IF($K210&lt;EDATE(AD210,$E210),$K210,EDATE(AD210,$E210))=AD210,"",IF($K210&lt;EDATE(AD210,$E210),$K210,EDATE(AD210,$E210))),"")=$K210,$H210=1),"",IFERROR(IF(IF($K210&lt;EDATE(AD210,$E210),$K210,EDATE(AD210,$E210))=AD210,"",IF($K210&lt;EDATE(AD210,$E210),$K210,EDATE(AD210,$E210))),""))),"")</f>
        <v/>
      </c>
      <c r="AF210" s="70" t="str">
        <f>IFERROR(IF(AND($H210=1,WORKDAY.INTL($I210,NETWORKDAYS.INTL($I210,EDATE(AE210,$E211)-1,1,[1]holiday!$A$2:$A$101),1,[1]holiday!$A$2:$A$101)=$K210),"",IF(AND(IFERROR(IF(IF($K210&lt;EDATE(AE210,$E210),$K210,EDATE(AE210,$E210))=AE210,"",IF($K210&lt;EDATE(AE210,$E210),$K210,EDATE(AE210,$E210))),"")=$K210,$H210=1),"",IFERROR(IF(IF($K210&lt;EDATE(AE210,$E210),$K210,EDATE(AE210,$E210))=AE210,"",IF($K210&lt;EDATE(AE210,$E210),$K210,EDATE(AE210,$E210))),""))),"")</f>
        <v/>
      </c>
      <c r="AG210" s="70" t="str">
        <f>IFERROR(IF(AND($H210=1,WORKDAY.INTL($I210,NETWORKDAYS.INTL($I210,EDATE(AF210,$E211)-1,1,[1]holiday!$A$2:$A$101),1,[1]holiday!$A$2:$A$101)=$K210),"",IF(AND(IFERROR(IF(IF($K210&lt;EDATE(AF210,$E210),$K210,EDATE(AF210,$E210))=AF210,"",IF($K210&lt;EDATE(AF210,$E210),$K210,EDATE(AF210,$E210))),"")=$K210,$H210=1),"",IFERROR(IF(IF($K210&lt;EDATE(AF210,$E210),$K210,EDATE(AF210,$E210))=AF210,"",IF($K210&lt;EDATE(AF210,$E210),$K210,EDATE(AF210,$E210))),""))),"")</f>
        <v/>
      </c>
      <c r="AH210" s="70" t="str">
        <f>IFERROR(IF(AND($H210=1,WORKDAY.INTL($I210,NETWORKDAYS.INTL($I210,EDATE(AG210,$E211)-1,1,[1]holiday!$A$2:$A$101),1,[1]holiday!$A$2:$A$101)=$K210),"",IF(AND(IFERROR(IF(IF($K210&lt;EDATE(AG210,$E210),$K210,EDATE(AG210,$E210))=AG210,"",IF($K210&lt;EDATE(AG210,$E210),$K210,EDATE(AG210,$E210))),"")=$K210,$H210=1),"",IFERROR(IF(IF($K210&lt;EDATE(AG210,$E210),$K210,EDATE(AG210,$E210))=AG210,"",IF($K210&lt;EDATE(AG210,$E210),$K210,EDATE(AG210,$E210))),""))),"")</f>
        <v/>
      </c>
      <c r="AI210" s="70"/>
      <c r="AJ210" s="25" t="e">
        <f t="shared" si="122"/>
        <v>#REF!</v>
      </c>
      <c r="AK210" s="25" t="e">
        <f t="shared" si="123"/>
        <v>#REF!</v>
      </c>
      <c r="AL210" s="25" t="e">
        <f t="shared" si="124"/>
        <v>#REF!</v>
      </c>
      <c r="AM210" s="25" t="e">
        <f t="shared" si="125"/>
        <v>#REF!</v>
      </c>
      <c r="AN210" s="25" t="e">
        <f t="shared" si="126"/>
        <v>#REF!</v>
      </c>
      <c r="AO210" s="25" t="e">
        <f t="shared" si="127"/>
        <v>#REF!</v>
      </c>
      <c r="AP210" s="25" t="e">
        <f t="shared" si="128"/>
        <v>#REF!</v>
      </c>
      <c r="AQ210" s="25" t="e">
        <f t="shared" si="129"/>
        <v>#REF!</v>
      </c>
      <c r="AR210" s="25" t="e">
        <f t="shared" si="130"/>
        <v>#REF!</v>
      </c>
      <c r="AS210" s="25" t="e">
        <f t="shared" si="131"/>
        <v>#REF!</v>
      </c>
      <c r="AT210" s="25" t="e">
        <f t="shared" si="132"/>
        <v>#REF!</v>
      </c>
      <c r="AU210" s="25" t="e">
        <f t="shared" si="133"/>
        <v>#REF!</v>
      </c>
      <c r="AV210" s="25" t="e">
        <f t="shared" si="134"/>
        <v>#REF!</v>
      </c>
      <c r="AW210" s="106" t="e">
        <f t="shared" si="141"/>
        <v>#REF!</v>
      </c>
      <c r="AX210" s="107" t="e">
        <f t="shared" ca="1" si="142"/>
        <v>#REF!</v>
      </c>
      <c r="AY210" s="107" t="e">
        <f t="shared" ca="1" si="143"/>
        <v>#REF!</v>
      </c>
      <c r="AZ210" s="108" t="e">
        <f t="shared" ca="1" si="144"/>
        <v>#REF!</v>
      </c>
      <c r="BA210" s="25">
        <f t="shared" ca="1" si="136"/>
        <v>0</v>
      </c>
      <c r="BB210" s="25" t="e">
        <f t="shared" si="135"/>
        <v>#REF!</v>
      </c>
      <c r="BC210" s="25" t="e">
        <f t="shared" ca="1" si="145"/>
        <v>#REF!</v>
      </c>
      <c r="BD210" s="83" t="e">
        <f>PS!#REF!</f>
        <v>#REF!</v>
      </c>
      <c r="BE210" s="78" t="str">
        <f t="shared" ca="1" si="146"/>
        <v>Lần 0</v>
      </c>
      <c r="BF210" s="109" t="e">
        <f t="shared" ca="1" si="147"/>
        <v>#REF!</v>
      </c>
      <c r="BG210" s="109" t="e">
        <f t="shared" ca="1" si="148"/>
        <v>#REF!</v>
      </c>
      <c r="BH210" s="109" t="e">
        <f t="shared" ca="1" si="149"/>
        <v>#REF!</v>
      </c>
      <c r="BI210" s="109" t="e">
        <f t="shared" ca="1" si="150"/>
        <v>#REF!</v>
      </c>
      <c r="BJ210" s="109" t="e">
        <f t="shared" ca="1" si="151"/>
        <v>#REF!</v>
      </c>
      <c r="BK210" s="109" t="e">
        <f t="shared" ca="1" si="152"/>
        <v>#REF!</v>
      </c>
      <c r="BL210" s="109" t="e">
        <f t="shared" ca="1" si="153"/>
        <v>#REF!</v>
      </c>
      <c r="BM210" s="109" t="e">
        <f t="shared" ca="1" si="154"/>
        <v>#REF!</v>
      </c>
      <c r="BN210" s="109" t="e">
        <f t="shared" ca="1" si="155"/>
        <v>#REF!</v>
      </c>
      <c r="BO210" s="109" t="e">
        <f t="shared" ca="1" si="156"/>
        <v>#REF!</v>
      </c>
      <c r="BP210" s="109" t="e">
        <f t="shared" ca="1" si="157"/>
        <v>#REF!</v>
      </c>
      <c r="BQ210" s="109" t="e">
        <f t="shared" ca="1" si="158"/>
        <v>#REF!</v>
      </c>
      <c r="BR210" s="109" t="e">
        <f t="shared" ca="1" si="159"/>
        <v>#REF!</v>
      </c>
    </row>
    <row r="211" spans="1:70" ht="12.75" x14ac:dyDescent="0.2">
      <c r="A211" s="82" t="e">
        <f>PS!#REF!</f>
        <v>#REF!</v>
      </c>
      <c r="B211" s="83" t="e">
        <f>PS!#REF!</f>
        <v>#REF!</v>
      </c>
      <c r="C211" s="83" t="e">
        <f>PS!#REF!</f>
        <v>#REF!</v>
      </c>
      <c r="D211" s="83" t="e">
        <f>VLOOKUP(B211,CTV!$A$3:$D$1048576,4,0)</f>
        <v>#REF!</v>
      </c>
      <c r="E211" s="83" t="e">
        <f>VLOOKUP(B211,CTV!$A$3:$G$1048576,7,0)</f>
        <v>#REF!</v>
      </c>
      <c r="F211" s="83" t="e">
        <f>IF(ISNA(VLOOKUP(D211,CTV!$A$3:$H$1048576,8,0)),"",VLOOKUP(D211,CTV!$A$3:$H$1048576,8,0))</f>
        <v>#REF!</v>
      </c>
      <c r="G211" s="83" t="e">
        <f>VLOOKUP(B211,CTV!$A$3:$I$1048576,9,0)</f>
        <v>#REF!</v>
      </c>
      <c r="H211" s="83" t="e">
        <f>VLOOKUP(B211,CTV!$A$3:$J$1048576,10,0)</f>
        <v>#REF!</v>
      </c>
      <c r="I211" s="102" t="e">
        <f>PS!#REF!</f>
        <v>#REF!</v>
      </c>
      <c r="J211" s="83" t="e">
        <f>PS!#REF!</f>
        <v>#REF!</v>
      </c>
      <c r="K211" s="103" t="e">
        <f>PS!#REF!</f>
        <v>#REF!</v>
      </c>
      <c r="L211" s="83" t="e">
        <f t="shared" si="137"/>
        <v>#REF!</v>
      </c>
      <c r="M211" s="120" t="e">
        <f>PS!#REF!</f>
        <v>#REF!</v>
      </c>
      <c r="N211" s="83" t="e">
        <f>PS!#REF!</f>
        <v>#REF!</v>
      </c>
      <c r="O211" s="104" t="e">
        <f>PS!#REF!</f>
        <v>#REF!</v>
      </c>
      <c r="P211" s="104" t="e">
        <f t="shared" si="138"/>
        <v>#REF!</v>
      </c>
      <c r="Q211" s="104">
        <v>0</v>
      </c>
      <c r="R211" s="170" t="e">
        <f t="shared" si="139"/>
        <v>#REF!</v>
      </c>
      <c r="S211" s="130" t="e">
        <f>VLOOKUP(B211,CTV!$A$3:$K$1048576,11,0)</f>
        <v>#REF!</v>
      </c>
      <c r="T211" s="105" t="e">
        <f>IF(VLOOKUP(B211,CTV!$A$3:$E$1048576,5,0)-R211+S211&lt;0,0,VLOOKUP(B211,CTV!$A$3:$E$1048576,5,0)-R211+S211)</f>
        <v>#REF!</v>
      </c>
      <c r="U211" s="105" t="e">
        <f>IF(VLOOKUP(B211,CTV!$A$3:$F$1048576,6,0)-R211+S211&lt;0,0,VLOOKUP(B211,CTV!$A$3:$F$1048576,6,0)-R211+S211)</f>
        <v>#REF!</v>
      </c>
      <c r="V211" s="70" t="e">
        <f t="shared" si="140"/>
        <v>#REF!</v>
      </c>
      <c r="W211" s="70" t="str">
        <f>IFERROR(IF(AND($H211=1,WORKDAY.INTL($I211,NETWORKDAYS.INTL($I211,EDATE(V211,$E212)-1,1,[1]holiday!$A$2:$A$101),1,[1]holiday!$A$2:$A$101)=$K211),"",IF(AND(IFERROR(IF(IF($K211&lt;EDATE(V211,$E211),$K211,EDATE(V211,$E211))=V211,"",IF($K211&lt;EDATE(V211,$E211),$K211,EDATE(V211,$E211))),"")=$K211,$H211=1),"",IFERROR(IF(IF($K211&lt;EDATE(V211,$E211),$K211,EDATE(V211,$E211))=V211,"",IF($K211&lt;EDATE(V211,$E211),$K211,EDATE(V211,$E211))),""))),"")</f>
        <v/>
      </c>
      <c r="X211" s="70" t="str">
        <f>IFERROR(IF(AND($H211=1,WORKDAY.INTL($I211,NETWORKDAYS.INTL($I211,EDATE(W211,$E212)-1,1,[1]holiday!$A$2:$A$101),1,[1]holiday!$A$2:$A$101)=$K211),"",IF(AND(IFERROR(IF(IF($K211&lt;EDATE(W211,$E211),$K211,EDATE(W211,$E211))=W211,"",IF($K211&lt;EDATE(W211,$E211),$K211,EDATE(W211,$E211))),"")=$K211,$H211=1),"",IFERROR(IF(IF($K211&lt;EDATE(W211,$E211),$K211,EDATE(W211,$E211))=W211,"",IF($K211&lt;EDATE(W211,$E211),$K211,EDATE(W211,$E211))),""))),"")</f>
        <v/>
      </c>
      <c r="Y211" s="70" t="str">
        <f>IFERROR(IF(AND($H211=1,WORKDAY.INTL($I211,NETWORKDAYS.INTL($I211,EDATE(X211,$E212)-1,1,[1]holiday!$A$2:$A$101),1,[1]holiday!$A$2:$A$101)=$K211),"",IF(AND(IFERROR(IF(IF($K211&lt;EDATE(X211,$E211),$K211,EDATE(X211,$E211))=X211,"",IF($K211&lt;EDATE(X211,$E211),$K211,EDATE(X211,$E211))),"")=$K211,$H211=1),"",IFERROR(IF(IF($K211&lt;EDATE(X211,$E211),$K211,EDATE(X211,$E211))=X211,"",IF($K211&lt;EDATE(X211,$E211),$K211,EDATE(X211,$E211))),""))),"")</f>
        <v/>
      </c>
      <c r="Z211" s="70" t="str">
        <f>IFERROR(IF(AND($H211=1,WORKDAY.INTL($I211,NETWORKDAYS.INTL($I211,EDATE(Y211,$E212)-1,1,[1]holiday!$A$2:$A$101),1,[1]holiday!$A$2:$A$101)=$K211),"",IF(AND(IFERROR(IF(IF($K211&lt;EDATE(Y211,$E211),$K211,EDATE(Y211,$E211))=Y211,"",IF($K211&lt;EDATE(Y211,$E211),$K211,EDATE(Y211,$E211))),"")=$K211,$H211=1),"",IFERROR(IF(IF($K211&lt;EDATE(Y211,$E211),$K211,EDATE(Y211,$E211))=Y211,"",IF($K211&lt;EDATE(Y211,$E211),$K211,EDATE(Y211,$E211))),""))),"")</f>
        <v/>
      </c>
      <c r="AA211" s="70" t="str">
        <f>IFERROR(IF(AND($H211=1,WORKDAY.INTL($I211,NETWORKDAYS.INTL($I211,EDATE(Z211,$E212)-1,1,[1]holiday!$A$2:$A$101),1,[1]holiday!$A$2:$A$101)=$K211),"",IF(AND(IFERROR(IF(IF($K211&lt;EDATE(Z211,$E211),$K211,EDATE(Z211,$E211))=Z211,"",IF($K211&lt;EDATE(Z211,$E211),$K211,EDATE(Z211,$E211))),"")=$K211,$H211=1),"",IFERROR(IF(IF($K211&lt;EDATE(Z211,$E211),$K211,EDATE(Z211,$E211))=Z211,"",IF($K211&lt;EDATE(Z211,$E211),$K211,EDATE(Z211,$E211))),""))),"")</f>
        <v/>
      </c>
      <c r="AB211" s="70" t="str">
        <f>IFERROR(IF(AND($H211=1,WORKDAY.INTL($I211,NETWORKDAYS.INTL($I211,EDATE(AA211,$E212)-1,1,[1]holiday!$A$2:$A$101),1,[1]holiday!$A$2:$A$101)=$K211),"",IF(AND(IFERROR(IF(IF($K211&lt;EDATE(AA211,$E211),$K211,EDATE(AA211,$E211))=AA211,"",IF($K211&lt;EDATE(AA211,$E211),$K211,EDATE(AA211,$E211))),"")=$K211,$H211=1),"",IFERROR(IF(IF($K211&lt;EDATE(AA211,$E211),$K211,EDATE(AA211,$E211))=AA211,"",IF($K211&lt;EDATE(AA211,$E211),$K211,EDATE(AA211,$E211))),""))),"")</f>
        <v/>
      </c>
      <c r="AC211" s="70" t="str">
        <f>IFERROR(IF(AND($H211=1,WORKDAY.INTL($I211,NETWORKDAYS.INTL($I211,EDATE(AB211,$E212)-1,1,[1]holiday!$A$2:$A$101),1,[1]holiday!$A$2:$A$101)=$K211),"",IF(AND(IFERROR(IF(IF($K211&lt;EDATE(AB211,$E211),$K211,EDATE(AB211,$E211))=AB211,"",IF($K211&lt;EDATE(AB211,$E211),$K211,EDATE(AB211,$E211))),"")=$K211,$H211=1),"",IFERROR(IF(IF($K211&lt;EDATE(AB211,$E211),$K211,EDATE(AB211,$E211))=AB211,"",IF($K211&lt;EDATE(AB211,$E211),$K211,EDATE(AB211,$E211))),""))),"")</f>
        <v/>
      </c>
      <c r="AD211" s="70" t="str">
        <f>IFERROR(IF(AND($H211=1,WORKDAY.INTL($I211,NETWORKDAYS.INTL($I211,EDATE(AC211,$E212)-1,1,[1]holiday!$A$2:$A$101),1,[1]holiday!$A$2:$A$101)=$K211),"",IF(AND(IFERROR(IF(IF($K211&lt;EDATE(AC211,$E211),$K211,EDATE(AC211,$E211))=AC211,"",IF($K211&lt;EDATE(AC211,$E211),$K211,EDATE(AC211,$E211))),"")=$K211,$H211=1),"",IFERROR(IF(IF($K211&lt;EDATE(AC211,$E211),$K211,EDATE(AC211,$E211))=AC211,"",IF($K211&lt;EDATE(AC211,$E211),$K211,EDATE(AC211,$E211))),""))),"")</f>
        <v/>
      </c>
      <c r="AE211" s="70" t="str">
        <f>IFERROR(IF(AND($H211=1,WORKDAY.INTL($I211,NETWORKDAYS.INTL($I211,EDATE(AD211,$E212)-1,1,[1]holiday!$A$2:$A$101),1,[1]holiday!$A$2:$A$101)=$K211),"",IF(AND(IFERROR(IF(IF($K211&lt;EDATE(AD211,$E211),$K211,EDATE(AD211,$E211))=AD211,"",IF($K211&lt;EDATE(AD211,$E211),$K211,EDATE(AD211,$E211))),"")=$K211,$H211=1),"",IFERROR(IF(IF($K211&lt;EDATE(AD211,$E211),$K211,EDATE(AD211,$E211))=AD211,"",IF($K211&lt;EDATE(AD211,$E211),$K211,EDATE(AD211,$E211))),""))),"")</f>
        <v/>
      </c>
      <c r="AF211" s="70" t="str">
        <f>IFERROR(IF(AND($H211=1,WORKDAY.INTL($I211,NETWORKDAYS.INTL($I211,EDATE(AE211,$E212)-1,1,[1]holiday!$A$2:$A$101),1,[1]holiday!$A$2:$A$101)=$K211),"",IF(AND(IFERROR(IF(IF($K211&lt;EDATE(AE211,$E211),$K211,EDATE(AE211,$E211))=AE211,"",IF($K211&lt;EDATE(AE211,$E211),$K211,EDATE(AE211,$E211))),"")=$K211,$H211=1),"",IFERROR(IF(IF($K211&lt;EDATE(AE211,$E211),$K211,EDATE(AE211,$E211))=AE211,"",IF($K211&lt;EDATE(AE211,$E211),$K211,EDATE(AE211,$E211))),""))),"")</f>
        <v/>
      </c>
      <c r="AG211" s="70" t="str">
        <f>IFERROR(IF(AND($H211=1,WORKDAY.INTL($I211,NETWORKDAYS.INTL($I211,EDATE(AF211,$E212)-1,1,[1]holiday!$A$2:$A$101),1,[1]holiday!$A$2:$A$101)=$K211),"",IF(AND(IFERROR(IF(IF($K211&lt;EDATE(AF211,$E211),$K211,EDATE(AF211,$E211))=AF211,"",IF($K211&lt;EDATE(AF211,$E211),$K211,EDATE(AF211,$E211))),"")=$K211,$H211=1),"",IFERROR(IF(IF($K211&lt;EDATE(AF211,$E211),$K211,EDATE(AF211,$E211))=AF211,"",IF($K211&lt;EDATE(AF211,$E211),$K211,EDATE(AF211,$E211))),""))),"")</f>
        <v/>
      </c>
      <c r="AH211" s="70" t="str">
        <f>IFERROR(IF(AND($H211=1,WORKDAY.INTL($I211,NETWORKDAYS.INTL($I211,EDATE(AG211,$E212)-1,1,[1]holiday!$A$2:$A$101),1,[1]holiday!$A$2:$A$101)=$K211),"",IF(AND(IFERROR(IF(IF($K211&lt;EDATE(AG211,$E211),$K211,EDATE(AG211,$E211))=AG211,"",IF($K211&lt;EDATE(AG211,$E211),$K211,EDATE(AG211,$E211))),"")=$K211,$H211=1),"",IFERROR(IF(IF($K211&lt;EDATE(AG211,$E211),$K211,EDATE(AG211,$E211))=AG211,"",IF($K211&lt;EDATE(AG211,$E211),$K211,EDATE(AG211,$E211))),""))),"")</f>
        <v/>
      </c>
      <c r="AI211" s="70"/>
      <c r="AJ211" s="25" t="e">
        <f t="shared" si="122"/>
        <v>#REF!</v>
      </c>
      <c r="AK211" s="25" t="e">
        <f t="shared" si="123"/>
        <v>#REF!</v>
      </c>
      <c r="AL211" s="25" t="e">
        <f t="shared" si="124"/>
        <v>#REF!</v>
      </c>
      <c r="AM211" s="25" t="e">
        <f t="shared" si="125"/>
        <v>#REF!</v>
      </c>
      <c r="AN211" s="25" t="e">
        <f t="shared" si="126"/>
        <v>#REF!</v>
      </c>
      <c r="AO211" s="25" t="e">
        <f t="shared" si="127"/>
        <v>#REF!</v>
      </c>
      <c r="AP211" s="25" t="e">
        <f t="shared" si="128"/>
        <v>#REF!</v>
      </c>
      <c r="AQ211" s="25" t="e">
        <f t="shared" si="129"/>
        <v>#REF!</v>
      </c>
      <c r="AR211" s="25" t="e">
        <f t="shared" si="130"/>
        <v>#REF!</v>
      </c>
      <c r="AS211" s="25" t="e">
        <f t="shared" si="131"/>
        <v>#REF!</v>
      </c>
      <c r="AT211" s="25" t="e">
        <f t="shared" si="132"/>
        <v>#REF!</v>
      </c>
      <c r="AU211" s="25" t="e">
        <f t="shared" si="133"/>
        <v>#REF!</v>
      </c>
      <c r="AV211" s="25" t="e">
        <f t="shared" si="134"/>
        <v>#REF!</v>
      </c>
      <c r="AW211" s="106" t="e">
        <f t="shared" si="141"/>
        <v>#REF!</v>
      </c>
      <c r="AX211" s="107" t="e">
        <f t="shared" ca="1" si="142"/>
        <v>#REF!</v>
      </c>
      <c r="AY211" s="107" t="e">
        <f t="shared" ca="1" si="143"/>
        <v>#REF!</v>
      </c>
      <c r="AZ211" s="108" t="e">
        <f t="shared" ca="1" si="144"/>
        <v>#REF!</v>
      </c>
      <c r="BA211" s="25">
        <f t="shared" ca="1" si="136"/>
        <v>0</v>
      </c>
      <c r="BB211" s="25" t="e">
        <f t="shared" si="135"/>
        <v>#REF!</v>
      </c>
      <c r="BC211" s="25" t="e">
        <f t="shared" ca="1" si="145"/>
        <v>#REF!</v>
      </c>
      <c r="BD211" s="83" t="e">
        <f>PS!#REF!</f>
        <v>#REF!</v>
      </c>
      <c r="BE211" s="78" t="str">
        <f t="shared" ca="1" si="146"/>
        <v>Lần 0</v>
      </c>
      <c r="BF211" s="109" t="e">
        <f t="shared" ca="1" si="147"/>
        <v>#REF!</v>
      </c>
      <c r="BG211" s="109" t="e">
        <f t="shared" ca="1" si="148"/>
        <v>#REF!</v>
      </c>
      <c r="BH211" s="109" t="e">
        <f t="shared" ca="1" si="149"/>
        <v>#REF!</v>
      </c>
      <c r="BI211" s="109" t="e">
        <f t="shared" ca="1" si="150"/>
        <v>#REF!</v>
      </c>
      <c r="BJ211" s="109" t="e">
        <f t="shared" ca="1" si="151"/>
        <v>#REF!</v>
      </c>
      <c r="BK211" s="109" t="e">
        <f t="shared" ca="1" si="152"/>
        <v>#REF!</v>
      </c>
      <c r="BL211" s="109" t="e">
        <f t="shared" ca="1" si="153"/>
        <v>#REF!</v>
      </c>
      <c r="BM211" s="109" t="e">
        <f t="shared" ca="1" si="154"/>
        <v>#REF!</v>
      </c>
      <c r="BN211" s="109" t="e">
        <f t="shared" ca="1" si="155"/>
        <v>#REF!</v>
      </c>
      <c r="BO211" s="109" t="e">
        <f t="shared" ca="1" si="156"/>
        <v>#REF!</v>
      </c>
      <c r="BP211" s="109" t="e">
        <f t="shared" ca="1" si="157"/>
        <v>#REF!</v>
      </c>
      <c r="BQ211" s="109" t="e">
        <f t="shared" ca="1" si="158"/>
        <v>#REF!</v>
      </c>
      <c r="BR211" s="109" t="e">
        <f t="shared" ca="1" si="159"/>
        <v>#REF!</v>
      </c>
    </row>
    <row r="212" spans="1:70" ht="12.75" x14ac:dyDescent="0.2">
      <c r="A212" s="82" t="e">
        <f>PS!#REF!</f>
        <v>#REF!</v>
      </c>
      <c r="B212" s="83" t="e">
        <f>PS!#REF!</f>
        <v>#REF!</v>
      </c>
      <c r="C212" s="83" t="e">
        <f>PS!#REF!</f>
        <v>#REF!</v>
      </c>
      <c r="D212" s="83" t="e">
        <f>VLOOKUP(B212,CTV!$A$3:$D$1048576,4,0)</f>
        <v>#REF!</v>
      </c>
      <c r="E212" s="83" t="e">
        <f>VLOOKUP(B212,CTV!$A$3:$G$1048576,7,0)</f>
        <v>#REF!</v>
      </c>
      <c r="F212" s="83" t="e">
        <f>IF(ISNA(VLOOKUP(D212,CTV!$A$3:$H$1048576,8,0)),"",VLOOKUP(D212,CTV!$A$3:$H$1048576,8,0))</f>
        <v>#REF!</v>
      </c>
      <c r="G212" s="83" t="e">
        <f>VLOOKUP(B212,CTV!$A$3:$I$1048576,9,0)</f>
        <v>#REF!</v>
      </c>
      <c r="H212" s="83" t="e">
        <f>VLOOKUP(B212,CTV!$A$3:$J$1048576,10,0)</f>
        <v>#REF!</v>
      </c>
      <c r="I212" s="102" t="e">
        <f>PS!#REF!</f>
        <v>#REF!</v>
      </c>
      <c r="J212" s="83" t="e">
        <f>PS!#REF!</f>
        <v>#REF!</v>
      </c>
      <c r="K212" s="103" t="e">
        <f>PS!#REF!</f>
        <v>#REF!</v>
      </c>
      <c r="L212" s="83" t="e">
        <f t="shared" si="137"/>
        <v>#REF!</v>
      </c>
      <c r="M212" s="120" t="e">
        <f>PS!#REF!</f>
        <v>#REF!</v>
      </c>
      <c r="N212" s="83" t="e">
        <f>PS!#REF!</f>
        <v>#REF!</v>
      </c>
      <c r="O212" s="104" t="e">
        <f>PS!#REF!</f>
        <v>#REF!</v>
      </c>
      <c r="P212" s="104" t="e">
        <f t="shared" si="138"/>
        <v>#REF!</v>
      </c>
      <c r="Q212" s="104">
        <v>0</v>
      </c>
      <c r="R212" s="170" t="e">
        <f t="shared" si="139"/>
        <v>#REF!</v>
      </c>
      <c r="S212" s="130" t="e">
        <f>VLOOKUP(B212,CTV!$A$3:$K$1048576,11,0)</f>
        <v>#REF!</v>
      </c>
      <c r="T212" s="105" t="e">
        <f>IF(VLOOKUP(B212,CTV!$A$3:$E$1048576,5,0)-R212+S212&lt;0,0,VLOOKUP(B212,CTV!$A$3:$E$1048576,5,0)-R212+S212)</f>
        <v>#REF!</v>
      </c>
      <c r="U212" s="105" t="e">
        <f>IF(VLOOKUP(B212,CTV!$A$3:$F$1048576,6,0)-R212+S212&lt;0,0,VLOOKUP(B212,CTV!$A$3:$F$1048576,6,0)-R212+S212)</f>
        <v>#REF!</v>
      </c>
      <c r="V212" s="70" t="e">
        <f t="shared" si="140"/>
        <v>#REF!</v>
      </c>
      <c r="W212" s="70" t="str">
        <f>IFERROR(IF(AND($H212=1,WORKDAY.INTL($I212,NETWORKDAYS.INTL($I212,EDATE(V212,$E213)-1,1,[1]holiday!$A$2:$A$101),1,[1]holiday!$A$2:$A$101)=$K212),"",IF(AND(IFERROR(IF(IF($K212&lt;EDATE(V212,$E212),$K212,EDATE(V212,$E212))=V212,"",IF($K212&lt;EDATE(V212,$E212),$K212,EDATE(V212,$E212))),"")=$K212,$H212=1),"",IFERROR(IF(IF($K212&lt;EDATE(V212,$E212),$K212,EDATE(V212,$E212))=V212,"",IF($K212&lt;EDATE(V212,$E212),$K212,EDATE(V212,$E212))),""))),"")</f>
        <v/>
      </c>
      <c r="X212" s="70" t="str">
        <f>IFERROR(IF(AND($H212=1,WORKDAY.INTL($I212,NETWORKDAYS.INTL($I212,EDATE(W212,$E213)-1,1,[1]holiday!$A$2:$A$101),1,[1]holiday!$A$2:$A$101)=$K212),"",IF(AND(IFERROR(IF(IF($K212&lt;EDATE(W212,$E212),$K212,EDATE(W212,$E212))=W212,"",IF($K212&lt;EDATE(W212,$E212),$K212,EDATE(W212,$E212))),"")=$K212,$H212=1),"",IFERROR(IF(IF($K212&lt;EDATE(W212,$E212),$K212,EDATE(W212,$E212))=W212,"",IF($K212&lt;EDATE(W212,$E212),$K212,EDATE(W212,$E212))),""))),"")</f>
        <v/>
      </c>
      <c r="Y212" s="70" t="str">
        <f>IFERROR(IF(AND($H212=1,WORKDAY.INTL($I212,NETWORKDAYS.INTL($I212,EDATE(X212,$E213)-1,1,[1]holiday!$A$2:$A$101),1,[1]holiday!$A$2:$A$101)=$K212),"",IF(AND(IFERROR(IF(IF($K212&lt;EDATE(X212,$E212),$K212,EDATE(X212,$E212))=X212,"",IF($K212&lt;EDATE(X212,$E212),$K212,EDATE(X212,$E212))),"")=$K212,$H212=1),"",IFERROR(IF(IF($K212&lt;EDATE(X212,$E212),$K212,EDATE(X212,$E212))=X212,"",IF($K212&lt;EDATE(X212,$E212),$K212,EDATE(X212,$E212))),""))),"")</f>
        <v/>
      </c>
      <c r="Z212" s="70" t="str">
        <f>IFERROR(IF(AND($H212=1,WORKDAY.INTL($I212,NETWORKDAYS.INTL($I212,EDATE(Y212,$E213)-1,1,[1]holiday!$A$2:$A$101),1,[1]holiday!$A$2:$A$101)=$K212),"",IF(AND(IFERROR(IF(IF($K212&lt;EDATE(Y212,$E212),$K212,EDATE(Y212,$E212))=Y212,"",IF($K212&lt;EDATE(Y212,$E212),$K212,EDATE(Y212,$E212))),"")=$K212,$H212=1),"",IFERROR(IF(IF($K212&lt;EDATE(Y212,$E212),$K212,EDATE(Y212,$E212))=Y212,"",IF($K212&lt;EDATE(Y212,$E212),$K212,EDATE(Y212,$E212))),""))),"")</f>
        <v/>
      </c>
      <c r="AA212" s="70" t="str">
        <f>IFERROR(IF(AND($H212=1,WORKDAY.INTL($I212,NETWORKDAYS.INTL($I212,EDATE(Z212,$E213)-1,1,[1]holiday!$A$2:$A$101),1,[1]holiday!$A$2:$A$101)=$K212),"",IF(AND(IFERROR(IF(IF($K212&lt;EDATE(Z212,$E212),$K212,EDATE(Z212,$E212))=Z212,"",IF($K212&lt;EDATE(Z212,$E212),$K212,EDATE(Z212,$E212))),"")=$K212,$H212=1),"",IFERROR(IF(IF($K212&lt;EDATE(Z212,$E212),$K212,EDATE(Z212,$E212))=Z212,"",IF($K212&lt;EDATE(Z212,$E212),$K212,EDATE(Z212,$E212))),""))),"")</f>
        <v/>
      </c>
      <c r="AB212" s="70" t="str">
        <f>IFERROR(IF(AND($H212=1,WORKDAY.INTL($I212,NETWORKDAYS.INTL($I212,EDATE(AA212,$E213)-1,1,[1]holiday!$A$2:$A$101),1,[1]holiday!$A$2:$A$101)=$K212),"",IF(AND(IFERROR(IF(IF($K212&lt;EDATE(AA212,$E212),$K212,EDATE(AA212,$E212))=AA212,"",IF($K212&lt;EDATE(AA212,$E212),$K212,EDATE(AA212,$E212))),"")=$K212,$H212=1),"",IFERROR(IF(IF($K212&lt;EDATE(AA212,$E212),$K212,EDATE(AA212,$E212))=AA212,"",IF($K212&lt;EDATE(AA212,$E212),$K212,EDATE(AA212,$E212))),""))),"")</f>
        <v/>
      </c>
      <c r="AC212" s="70" t="str">
        <f>IFERROR(IF(AND($H212=1,WORKDAY.INTL($I212,NETWORKDAYS.INTL($I212,EDATE(AB212,$E213)-1,1,[1]holiday!$A$2:$A$101),1,[1]holiday!$A$2:$A$101)=$K212),"",IF(AND(IFERROR(IF(IF($K212&lt;EDATE(AB212,$E212),$K212,EDATE(AB212,$E212))=AB212,"",IF($K212&lt;EDATE(AB212,$E212),$K212,EDATE(AB212,$E212))),"")=$K212,$H212=1),"",IFERROR(IF(IF($K212&lt;EDATE(AB212,$E212),$K212,EDATE(AB212,$E212))=AB212,"",IF($K212&lt;EDATE(AB212,$E212),$K212,EDATE(AB212,$E212))),""))),"")</f>
        <v/>
      </c>
      <c r="AD212" s="70" t="str">
        <f>IFERROR(IF(AND($H212=1,WORKDAY.INTL($I212,NETWORKDAYS.INTL($I212,EDATE(AC212,$E213)-1,1,[1]holiday!$A$2:$A$101),1,[1]holiday!$A$2:$A$101)=$K212),"",IF(AND(IFERROR(IF(IF($K212&lt;EDATE(AC212,$E212),$K212,EDATE(AC212,$E212))=AC212,"",IF($K212&lt;EDATE(AC212,$E212),$K212,EDATE(AC212,$E212))),"")=$K212,$H212=1),"",IFERROR(IF(IF($K212&lt;EDATE(AC212,$E212),$K212,EDATE(AC212,$E212))=AC212,"",IF($K212&lt;EDATE(AC212,$E212),$K212,EDATE(AC212,$E212))),""))),"")</f>
        <v/>
      </c>
      <c r="AE212" s="70" t="str">
        <f>IFERROR(IF(AND($H212=1,WORKDAY.INTL($I212,NETWORKDAYS.INTL($I212,EDATE(AD212,$E213)-1,1,[1]holiday!$A$2:$A$101),1,[1]holiday!$A$2:$A$101)=$K212),"",IF(AND(IFERROR(IF(IF($K212&lt;EDATE(AD212,$E212),$K212,EDATE(AD212,$E212))=AD212,"",IF($K212&lt;EDATE(AD212,$E212),$K212,EDATE(AD212,$E212))),"")=$K212,$H212=1),"",IFERROR(IF(IF($K212&lt;EDATE(AD212,$E212),$K212,EDATE(AD212,$E212))=AD212,"",IF($K212&lt;EDATE(AD212,$E212),$K212,EDATE(AD212,$E212))),""))),"")</f>
        <v/>
      </c>
      <c r="AF212" s="70" t="str">
        <f>IFERROR(IF(AND($H212=1,WORKDAY.INTL($I212,NETWORKDAYS.INTL($I212,EDATE(AE212,$E213)-1,1,[1]holiday!$A$2:$A$101),1,[1]holiday!$A$2:$A$101)=$K212),"",IF(AND(IFERROR(IF(IF($K212&lt;EDATE(AE212,$E212),$K212,EDATE(AE212,$E212))=AE212,"",IF($K212&lt;EDATE(AE212,$E212),$K212,EDATE(AE212,$E212))),"")=$K212,$H212=1),"",IFERROR(IF(IF($K212&lt;EDATE(AE212,$E212),$K212,EDATE(AE212,$E212))=AE212,"",IF($K212&lt;EDATE(AE212,$E212),$K212,EDATE(AE212,$E212))),""))),"")</f>
        <v/>
      </c>
      <c r="AG212" s="70" t="str">
        <f>IFERROR(IF(AND($H212=1,WORKDAY.INTL($I212,NETWORKDAYS.INTL($I212,EDATE(AF212,$E213)-1,1,[1]holiday!$A$2:$A$101),1,[1]holiday!$A$2:$A$101)=$K212),"",IF(AND(IFERROR(IF(IF($K212&lt;EDATE(AF212,$E212),$K212,EDATE(AF212,$E212))=AF212,"",IF($K212&lt;EDATE(AF212,$E212),$K212,EDATE(AF212,$E212))),"")=$K212,$H212=1),"",IFERROR(IF(IF($K212&lt;EDATE(AF212,$E212),$K212,EDATE(AF212,$E212))=AF212,"",IF($K212&lt;EDATE(AF212,$E212),$K212,EDATE(AF212,$E212))),""))),"")</f>
        <v/>
      </c>
      <c r="AH212" s="70" t="str">
        <f>IFERROR(IF(AND($H212=1,WORKDAY.INTL($I212,NETWORKDAYS.INTL($I212,EDATE(AG212,$E213)-1,1,[1]holiday!$A$2:$A$101),1,[1]holiday!$A$2:$A$101)=$K212),"",IF(AND(IFERROR(IF(IF($K212&lt;EDATE(AG212,$E212),$K212,EDATE(AG212,$E212))=AG212,"",IF($K212&lt;EDATE(AG212,$E212),$K212,EDATE(AG212,$E212))),"")=$K212,$H212=1),"",IFERROR(IF(IF($K212&lt;EDATE(AG212,$E212),$K212,EDATE(AG212,$E212))=AG212,"",IF($K212&lt;EDATE(AG212,$E212),$K212,EDATE(AG212,$E212))),""))),"")</f>
        <v/>
      </c>
      <c r="AI212" s="70"/>
      <c r="AJ212" s="25" t="e">
        <f t="shared" si="122"/>
        <v>#REF!</v>
      </c>
      <c r="AK212" s="25" t="e">
        <f t="shared" si="123"/>
        <v>#REF!</v>
      </c>
      <c r="AL212" s="25" t="e">
        <f t="shared" si="124"/>
        <v>#REF!</v>
      </c>
      <c r="AM212" s="25" t="e">
        <f t="shared" si="125"/>
        <v>#REF!</v>
      </c>
      <c r="AN212" s="25" t="e">
        <f t="shared" si="126"/>
        <v>#REF!</v>
      </c>
      <c r="AO212" s="25" t="e">
        <f t="shared" si="127"/>
        <v>#REF!</v>
      </c>
      <c r="AP212" s="25" t="e">
        <f t="shared" si="128"/>
        <v>#REF!</v>
      </c>
      <c r="AQ212" s="25" t="e">
        <f t="shared" si="129"/>
        <v>#REF!</v>
      </c>
      <c r="AR212" s="25" t="e">
        <f t="shared" si="130"/>
        <v>#REF!</v>
      </c>
      <c r="AS212" s="25" t="e">
        <f t="shared" si="131"/>
        <v>#REF!</v>
      </c>
      <c r="AT212" s="25" t="e">
        <f t="shared" si="132"/>
        <v>#REF!</v>
      </c>
      <c r="AU212" s="25" t="e">
        <f t="shared" si="133"/>
        <v>#REF!</v>
      </c>
      <c r="AV212" s="25" t="e">
        <f t="shared" si="134"/>
        <v>#REF!</v>
      </c>
      <c r="AW212" s="106" t="e">
        <f t="shared" si="141"/>
        <v>#REF!</v>
      </c>
      <c r="AX212" s="107" t="e">
        <f t="shared" ca="1" si="142"/>
        <v>#REF!</v>
      </c>
      <c r="AY212" s="107" t="e">
        <f t="shared" ca="1" si="143"/>
        <v>#REF!</v>
      </c>
      <c r="AZ212" s="108" t="e">
        <f t="shared" ca="1" si="144"/>
        <v>#REF!</v>
      </c>
      <c r="BA212" s="25">
        <f t="shared" ca="1" si="136"/>
        <v>0</v>
      </c>
      <c r="BB212" s="25" t="e">
        <f t="shared" si="135"/>
        <v>#REF!</v>
      </c>
      <c r="BC212" s="25" t="e">
        <f t="shared" ca="1" si="145"/>
        <v>#REF!</v>
      </c>
      <c r="BD212" s="83" t="e">
        <f>PS!#REF!</f>
        <v>#REF!</v>
      </c>
      <c r="BE212" s="78" t="str">
        <f t="shared" ca="1" si="146"/>
        <v>Lần 0</v>
      </c>
      <c r="BF212" s="109" t="e">
        <f t="shared" ca="1" si="147"/>
        <v>#REF!</v>
      </c>
      <c r="BG212" s="109" t="e">
        <f t="shared" ca="1" si="148"/>
        <v>#REF!</v>
      </c>
      <c r="BH212" s="109" t="e">
        <f t="shared" ca="1" si="149"/>
        <v>#REF!</v>
      </c>
      <c r="BI212" s="109" t="e">
        <f t="shared" ca="1" si="150"/>
        <v>#REF!</v>
      </c>
      <c r="BJ212" s="109" t="e">
        <f t="shared" ca="1" si="151"/>
        <v>#REF!</v>
      </c>
      <c r="BK212" s="109" t="e">
        <f t="shared" ca="1" si="152"/>
        <v>#REF!</v>
      </c>
      <c r="BL212" s="109" t="e">
        <f t="shared" ca="1" si="153"/>
        <v>#REF!</v>
      </c>
      <c r="BM212" s="109" t="e">
        <f t="shared" ca="1" si="154"/>
        <v>#REF!</v>
      </c>
      <c r="BN212" s="109" t="e">
        <f t="shared" ca="1" si="155"/>
        <v>#REF!</v>
      </c>
      <c r="BO212" s="109" t="e">
        <f t="shared" ca="1" si="156"/>
        <v>#REF!</v>
      </c>
      <c r="BP212" s="109" t="e">
        <f t="shared" ca="1" si="157"/>
        <v>#REF!</v>
      </c>
      <c r="BQ212" s="109" t="e">
        <f t="shared" ca="1" si="158"/>
        <v>#REF!</v>
      </c>
      <c r="BR212" s="109" t="e">
        <f t="shared" ca="1" si="159"/>
        <v>#REF!</v>
      </c>
    </row>
    <row r="213" spans="1:70" ht="12.75" x14ac:dyDescent="0.2">
      <c r="A213" s="82" t="e">
        <f>PS!#REF!</f>
        <v>#REF!</v>
      </c>
      <c r="B213" s="83" t="e">
        <f>PS!#REF!</f>
        <v>#REF!</v>
      </c>
      <c r="C213" s="83" t="e">
        <f>PS!#REF!</f>
        <v>#REF!</v>
      </c>
      <c r="D213" s="83" t="e">
        <f>VLOOKUP(B213,CTV!$A$3:$D$1048576,4,0)</f>
        <v>#REF!</v>
      </c>
      <c r="E213" s="83" t="e">
        <f>VLOOKUP(B213,CTV!$A$3:$G$1048576,7,0)</f>
        <v>#REF!</v>
      </c>
      <c r="F213" s="83" t="e">
        <f>IF(ISNA(VLOOKUP(D213,CTV!$A$3:$H$1048576,8,0)),"",VLOOKUP(D213,CTV!$A$3:$H$1048576,8,0))</f>
        <v>#REF!</v>
      </c>
      <c r="G213" s="83" t="e">
        <f>VLOOKUP(B213,CTV!$A$3:$I$1048576,9,0)</f>
        <v>#REF!</v>
      </c>
      <c r="H213" s="83" t="e">
        <f>VLOOKUP(B213,CTV!$A$3:$J$1048576,10,0)</f>
        <v>#REF!</v>
      </c>
      <c r="I213" s="102" t="e">
        <f>PS!#REF!</f>
        <v>#REF!</v>
      </c>
      <c r="J213" s="83" t="e">
        <f>PS!#REF!</f>
        <v>#REF!</v>
      </c>
      <c r="K213" s="103" t="e">
        <f>PS!#REF!</f>
        <v>#REF!</v>
      </c>
      <c r="L213" s="83" t="e">
        <f t="shared" si="137"/>
        <v>#REF!</v>
      </c>
      <c r="M213" s="120" t="e">
        <f>PS!#REF!</f>
        <v>#REF!</v>
      </c>
      <c r="N213" s="83" t="e">
        <f>PS!#REF!</f>
        <v>#REF!</v>
      </c>
      <c r="O213" s="104" t="e">
        <f>PS!#REF!</f>
        <v>#REF!</v>
      </c>
      <c r="P213" s="104" t="e">
        <f t="shared" si="138"/>
        <v>#REF!</v>
      </c>
      <c r="Q213" s="104">
        <v>0</v>
      </c>
      <c r="R213" s="170" t="e">
        <f t="shared" si="139"/>
        <v>#REF!</v>
      </c>
      <c r="S213" s="130" t="e">
        <f>VLOOKUP(B213,CTV!$A$3:$K$1048576,11,0)</f>
        <v>#REF!</v>
      </c>
      <c r="T213" s="105" t="e">
        <f>IF(VLOOKUP(B213,CTV!$A$3:$E$1048576,5,0)-R213+S213&lt;0,0,VLOOKUP(B213,CTV!$A$3:$E$1048576,5,0)-R213+S213)</f>
        <v>#REF!</v>
      </c>
      <c r="U213" s="105" t="e">
        <f>IF(VLOOKUP(B213,CTV!$A$3:$F$1048576,6,0)-R213+S213&lt;0,0,VLOOKUP(B213,CTV!$A$3:$F$1048576,6,0)-R213+S213)</f>
        <v>#REF!</v>
      </c>
      <c r="V213" s="70" t="e">
        <f t="shared" si="140"/>
        <v>#REF!</v>
      </c>
      <c r="W213" s="70" t="str">
        <f>IFERROR(IF(AND($H213=1,WORKDAY.INTL($I213,NETWORKDAYS.INTL($I213,EDATE(V213,$E214)-1,1,[1]holiday!$A$2:$A$101),1,[1]holiday!$A$2:$A$101)=$K213),"",IF(AND(IFERROR(IF(IF($K213&lt;EDATE(V213,$E213),$K213,EDATE(V213,$E213))=V213,"",IF($K213&lt;EDATE(V213,$E213),$K213,EDATE(V213,$E213))),"")=$K213,$H213=1),"",IFERROR(IF(IF($K213&lt;EDATE(V213,$E213),$K213,EDATE(V213,$E213))=V213,"",IF($K213&lt;EDATE(V213,$E213),$K213,EDATE(V213,$E213))),""))),"")</f>
        <v/>
      </c>
      <c r="X213" s="70" t="str">
        <f>IFERROR(IF(AND($H213=1,WORKDAY.INTL($I213,NETWORKDAYS.INTL($I213,EDATE(W213,$E214)-1,1,[1]holiday!$A$2:$A$101),1,[1]holiday!$A$2:$A$101)=$K213),"",IF(AND(IFERROR(IF(IF($K213&lt;EDATE(W213,$E213),$K213,EDATE(W213,$E213))=W213,"",IF($K213&lt;EDATE(W213,$E213),$K213,EDATE(W213,$E213))),"")=$K213,$H213=1),"",IFERROR(IF(IF($K213&lt;EDATE(W213,$E213),$K213,EDATE(W213,$E213))=W213,"",IF($K213&lt;EDATE(W213,$E213),$K213,EDATE(W213,$E213))),""))),"")</f>
        <v/>
      </c>
      <c r="Y213" s="70" t="str">
        <f>IFERROR(IF(AND($H213=1,WORKDAY.INTL($I213,NETWORKDAYS.INTL($I213,EDATE(X213,$E214)-1,1,[1]holiday!$A$2:$A$101),1,[1]holiday!$A$2:$A$101)=$K213),"",IF(AND(IFERROR(IF(IF($K213&lt;EDATE(X213,$E213),$K213,EDATE(X213,$E213))=X213,"",IF($K213&lt;EDATE(X213,$E213),$K213,EDATE(X213,$E213))),"")=$K213,$H213=1),"",IFERROR(IF(IF($K213&lt;EDATE(X213,$E213),$K213,EDATE(X213,$E213))=X213,"",IF($K213&lt;EDATE(X213,$E213),$K213,EDATE(X213,$E213))),""))),"")</f>
        <v/>
      </c>
      <c r="Z213" s="70" t="str">
        <f>IFERROR(IF(AND($H213=1,WORKDAY.INTL($I213,NETWORKDAYS.INTL($I213,EDATE(Y213,$E214)-1,1,[1]holiday!$A$2:$A$101),1,[1]holiday!$A$2:$A$101)=$K213),"",IF(AND(IFERROR(IF(IF($K213&lt;EDATE(Y213,$E213),$K213,EDATE(Y213,$E213))=Y213,"",IF($K213&lt;EDATE(Y213,$E213),$K213,EDATE(Y213,$E213))),"")=$K213,$H213=1),"",IFERROR(IF(IF($K213&lt;EDATE(Y213,$E213),$K213,EDATE(Y213,$E213))=Y213,"",IF($K213&lt;EDATE(Y213,$E213),$K213,EDATE(Y213,$E213))),""))),"")</f>
        <v/>
      </c>
      <c r="AA213" s="70" t="str">
        <f>IFERROR(IF(AND($H213=1,WORKDAY.INTL($I213,NETWORKDAYS.INTL($I213,EDATE(Z213,$E214)-1,1,[1]holiday!$A$2:$A$101),1,[1]holiday!$A$2:$A$101)=$K213),"",IF(AND(IFERROR(IF(IF($K213&lt;EDATE(Z213,$E213),$K213,EDATE(Z213,$E213))=Z213,"",IF($K213&lt;EDATE(Z213,$E213),$K213,EDATE(Z213,$E213))),"")=$K213,$H213=1),"",IFERROR(IF(IF($K213&lt;EDATE(Z213,$E213),$K213,EDATE(Z213,$E213))=Z213,"",IF($K213&lt;EDATE(Z213,$E213),$K213,EDATE(Z213,$E213))),""))),"")</f>
        <v/>
      </c>
      <c r="AB213" s="70" t="str">
        <f>IFERROR(IF(AND($H213=1,WORKDAY.INTL($I213,NETWORKDAYS.INTL($I213,EDATE(AA213,$E214)-1,1,[1]holiday!$A$2:$A$101),1,[1]holiday!$A$2:$A$101)=$K213),"",IF(AND(IFERROR(IF(IF($K213&lt;EDATE(AA213,$E213),$K213,EDATE(AA213,$E213))=AA213,"",IF($K213&lt;EDATE(AA213,$E213),$K213,EDATE(AA213,$E213))),"")=$K213,$H213=1),"",IFERROR(IF(IF($K213&lt;EDATE(AA213,$E213),$K213,EDATE(AA213,$E213))=AA213,"",IF($K213&lt;EDATE(AA213,$E213),$K213,EDATE(AA213,$E213))),""))),"")</f>
        <v/>
      </c>
      <c r="AC213" s="70" t="str">
        <f>IFERROR(IF(AND($H213=1,WORKDAY.INTL($I213,NETWORKDAYS.INTL($I213,EDATE(AB213,$E214)-1,1,[1]holiday!$A$2:$A$101),1,[1]holiday!$A$2:$A$101)=$K213),"",IF(AND(IFERROR(IF(IF($K213&lt;EDATE(AB213,$E213),$K213,EDATE(AB213,$E213))=AB213,"",IF($K213&lt;EDATE(AB213,$E213),$K213,EDATE(AB213,$E213))),"")=$K213,$H213=1),"",IFERROR(IF(IF($K213&lt;EDATE(AB213,$E213),$K213,EDATE(AB213,$E213))=AB213,"",IF($K213&lt;EDATE(AB213,$E213),$K213,EDATE(AB213,$E213))),""))),"")</f>
        <v/>
      </c>
      <c r="AD213" s="70" t="str">
        <f>IFERROR(IF(AND($H213=1,WORKDAY.INTL($I213,NETWORKDAYS.INTL($I213,EDATE(AC213,$E214)-1,1,[1]holiday!$A$2:$A$101),1,[1]holiday!$A$2:$A$101)=$K213),"",IF(AND(IFERROR(IF(IF($K213&lt;EDATE(AC213,$E213),$K213,EDATE(AC213,$E213))=AC213,"",IF($K213&lt;EDATE(AC213,$E213),$K213,EDATE(AC213,$E213))),"")=$K213,$H213=1),"",IFERROR(IF(IF($K213&lt;EDATE(AC213,$E213),$K213,EDATE(AC213,$E213))=AC213,"",IF($K213&lt;EDATE(AC213,$E213),$K213,EDATE(AC213,$E213))),""))),"")</f>
        <v/>
      </c>
      <c r="AE213" s="70" t="str">
        <f>IFERROR(IF(AND($H213=1,WORKDAY.INTL($I213,NETWORKDAYS.INTL($I213,EDATE(AD213,$E214)-1,1,[1]holiday!$A$2:$A$101),1,[1]holiday!$A$2:$A$101)=$K213),"",IF(AND(IFERROR(IF(IF($K213&lt;EDATE(AD213,$E213),$K213,EDATE(AD213,$E213))=AD213,"",IF($K213&lt;EDATE(AD213,$E213),$K213,EDATE(AD213,$E213))),"")=$K213,$H213=1),"",IFERROR(IF(IF($K213&lt;EDATE(AD213,$E213),$K213,EDATE(AD213,$E213))=AD213,"",IF($K213&lt;EDATE(AD213,$E213),$K213,EDATE(AD213,$E213))),""))),"")</f>
        <v/>
      </c>
      <c r="AF213" s="70" t="str">
        <f>IFERROR(IF(AND($H213=1,WORKDAY.INTL($I213,NETWORKDAYS.INTL($I213,EDATE(AE213,$E214)-1,1,[1]holiday!$A$2:$A$101),1,[1]holiday!$A$2:$A$101)=$K213),"",IF(AND(IFERROR(IF(IF($K213&lt;EDATE(AE213,$E213),$K213,EDATE(AE213,$E213))=AE213,"",IF($K213&lt;EDATE(AE213,$E213),$K213,EDATE(AE213,$E213))),"")=$K213,$H213=1),"",IFERROR(IF(IF($K213&lt;EDATE(AE213,$E213),$K213,EDATE(AE213,$E213))=AE213,"",IF($K213&lt;EDATE(AE213,$E213),$K213,EDATE(AE213,$E213))),""))),"")</f>
        <v/>
      </c>
      <c r="AG213" s="70" t="str">
        <f>IFERROR(IF(AND($H213=1,WORKDAY.INTL($I213,NETWORKDAYS.INTL($I213,EDATE(AF213,$E214)-1,1,[1]holiday!$A$2:$A$101),1,[1]holiday!$A$2:$A$101)=$K213),"",IF(AND(IFERROR(IF(IF($K213&lt;EDATE(AF213,$E213),$K213,EDATE(AF213,$E213))=AF213,"",IF($K213&lt;EDATE(AF213,$E213),$K213,EDATE(AF213,$E213))),"")=$K213,$H213=1),"",IFERROR(IF(IF($K213&lt;EDATE(AF213,$E213),$K213,EDATE(AF213,$E213))=AF213,"",IF($K213&lt;EDATE(AF213,$E213),$K213,EDATE(AF213,$E213))),""))),"")</f>
        <v/>
      </c>
      <c r="AH213" s="70" t="str">
        <f>IFERROR(IF(AND($H213=1,WORKDAY.INTL($I213,NETWORKDAYS.INTL($I213,EDATE(AG213,$E214)-1,1,[1]holiday!$A$2:$A$101),1,[1]holiday!$A$2:$A$101)=$K213),"",IF(AND(IFERROR(IF(IF($K213&lt;EDATE(AG213,$E213),$K213,EDATE(AG213,$E213))=AG213,"",IF($K213&lt;EDATE(AG213,$E213),$K213,EDATE(AG213,$E213))),"")=$K213,$H213=1),"",IFERROR(IF(IF($K213&lt;EDATE(AG213,$E213),$K213,EDATE(AG213,$E213))=AG213,"",IF($K213&lt;EDATE(AG213,$E213),$K213,EDATE(AG213,$E213))),""))),"")</f>
        <v/>
      </c>
      <c r="AI213" s="70"/>
      <c r="AJ213" s="25" t="e">
        <f t="shared" si="122"/>
        <v>#REF!</v>
      </c>
      <c r="AK213" s="25" t="e">
        <f t="shared" si="123"/>
        <v>#REF!</v>
      </c>
      <c r="AL213" s="25" t="e">
        <f t="shared" si="124"/>
        <v>#REF!</v>
      </c>
      <c r="AM213" s="25" t="e">
        <f t="shared" si="125"/>
        <v>#REF!</v>
      </c>
      <c r="AN213" s="25" t="e">
        <f t="shared" si="126"/>
        <v>#REF!</v>
      </c>
      <c r="AO213" s="25" t="e">
        <f t="shared" si="127"/>
        <v>#REF!</v>
      </c>
      <c r="AP213" s="25" t="e">
        <f t="shared" si="128"/>
        <v>#REF!</v>
      </c>
      <c r="AQ213" s="25" t="e">
        <f t="shared" si="129"/>
        <v>#REF!</v>
      </c>
      <c r="AR213" s="25" t="e">
        <f t="shared" si="130"/>
        <v>#REF!</v>
      </c>
      <c r="AS213" s="25" t="e">
        <f t="shared" si="131"/>
        <v>#REF!</v>
      </c>
      <c r="AT213" s="25" t="e">
        <f t="shared" si="132"/>
        <v>#REF!</v>
      </c>
      <c r="AU213" s="25" t="e">
        <f t="shared" si="133"/>
        <v>#REF!</v>
      </c>
      <c r="AV213" s="25" t="e">
        <f t="shared" si="134"/>
        <v>#REF!</v>
      </c>
      <c r="AW213" s="106" t="e">
        <f t="shared" si="141"/>
        <v>#REF!</v>
      </c>
      <c r="AX213" s="107" t="e">
        <f t="shared" ca="1" si="142"/>
        <v>#REF!</v>
      </c>
      <c r="AY213" s="107" t="e">
        <f t="shared" ca="1" si="143"/>
        <v>#REF!</v>
      </c>
      <c r="AZ213" s="108" t="e">
        <f t="shared" ca="1" si="144"/>
        <v>#REF!</v>
      </c>
      <c r="BA213" s="25">
        <f t="shared" ca="1" si="136"/>
        <v>0</v>
      </c>
      <c r="BB213" s="25" t="e">
        <f t="shared" si="135"/>
        <v>#REF!</v>
      </c>
      <c r="BC213" s="25" t="e">
        <f t="shared" ca="1" si="145"/>
        <v>#REF!</v>
      </c>
      <c r="BD213" s="83" t="e">
        <f>PS!#REF!</f>
        <v>#REF!</v>
      </c>
      <c r="BE213" s="78" t="str">
        <f t="shared" ca="1" si="146"/>
        <v>Lần 0</v>
      </c>
      <c r="BF213" s="109" t="e">
        <f t="shared" ca="1" si="147"/>
        <v>#REF!</v>
      </c>
      <c r="BG213" s="109" t="e">
        <f t="shared" ca="1" si="148"/>
        <v>#REF!</v>
      </c>
      <c r="BH213" s="109" t="e">
        <f t="shared" ca="1" si="149"/>
        <v>#REF!</v>
      </c>
      <c r="BI213" s="109" t="e">
        <f t="shared" ca="1" si="150"/>
        <v>#REF!</v>
      </c>
      <c r="BJ213" s="109" t="e">
        <f t="shared" ca="1" si="151"/>
        <v>#REF!</v>
      </c>
      <c r="BK213" s="109" t="e">
        <f t="shared" ca="1" si="152"/>
        <v>#REF!</v>
      </c>
      <c r="BL213" s="109" t="e">
        <f t="shared" ca="1" si="153"/>
        <v>#REF!</v>
      </c>
      <c r="BM213" s="109" t="e">
        <f t="shared" ca="1" si="154"/>
        <v>#REF!</v>
      </c>
      <c r="BN213" s="109" t="e">
        <f t="shared" ca="1" si="155"/>
        <v>#REF!</v>
      </c>
      <c r="BO213" s="109" t="e">
        <f t="shared" ca="1" si="156"/>
        <v>#REF!</v>
      </c>
      <c r="BP213" s="109" t="e">
        <f t="shared" ca="1" si="157"/>
        <v>#REF!</v>
      </c>
      <c r="BQ213" s="109" t="e">
        <f t="shared" ca="1" si="158"/>
        <v>#REF!</v>
      </c>
      <c r="BR213" s="109" t="e">
        <f t="shared" ca="1" si="159"/>
        <v>#REF!</v>
      </c>
    </row>
    <row r="214" spans="1:70" ht="12.75" x14ac:dyDescent="0.2">
      <c r="A214" s="82" t="e">
        <f>PS!#REF!</f>
        <v>#REF!</v>
      </c>
      <c r="B214" s="83" t="e">
        <f>PS!#REF!</f>
        <v>#REF!</v>
      </c>
      <c r="C214" s="83" t="e">
        <f>PS!#REF!</f>
        <v>#REF!</v>
      </c>
      <c r="D214" s="83" t="e">
        <f>VLOOKUP(B214,CTV!$A$3:$D$1048576,4,0)</f>
        <v>#REF!</v>
      </c>
      <c r="E214" s="83" t="e">
        <f>VLOOKUP(B214,CTV!$A$3:$G$1048576,7,0)</f>
        <v>#REF!</v>
      </c>
      <c r="F214" s="83" t="e">
        <f>IF(ISNA(VLOOKUP(D214,CTV!$A$3:$H$1048576,8,0)),"",VLOOKUP(D214,CTV!$A$3:$H$1048576,8,0))</f>
        <v>#REF!</v>
      </c>
      <c r="G214" s="83" t="e">
        <f>VLOOKUP(B214,CTV!$A$3:$I$1048576,9,0)</f>
        <v>#REF!</v>
      </c>
      <c r="H214" s="83" t="e">
        <f>VLOOKUP(B214,CTV!$A$3:$J$1048576,10,0)</f>
        <v>#REF!</v>
      </c>
      <c r="I214" s="102" t="e">
        <f>PS!#REF!</f>
        <v>#REF!</v>
      </c>
      <c r="J214" s="83" t="e">
        <f>PS!#REF!</f>
        <v>#REF!</v>
      </c>
      <c r="K214" s="103" t="e">
        <f>PS!#REF!</f>
        <v>#REF!</v>
      </c>
      <c r="L214" s="83" t="e">
        <f t="shared" si="137"/>
        <v>#REF!</v>
      </c>
      <c r="M214" s="120" t="e">
        <f>PS!#REF!</f>
        <v>#REF!</v>
      </c>
      <c r="N214" s="83" t="e">
        <f>PS!#REF!</f>
        <v>#REF!</v>
      </c>
      <c r="O214" s="104" t="e">
        <f>PS!#REF!</f>
        <v>#REF!</v>
      </c>
      <c r="P214" s="104" t="e">
        <f t="shared" si="138"/>
        <v>#REF!</v>
      </c>
      <c r="Q214" s="104">
        <v>0</v>
      </c>
      <c r="R214" s="170" t="e">
        <f t="shared" si="139"/>
        <v>#REF!</v>
      </c>
      <c r="S214" s="130" t="e">
        <f>VLOOKUP(B214,CTV!$A$3:$K$1048576,11,0)</f>
        <v>#REF!</v>
      </c>
      <c r="T214" s="105" t="e">
        <f>IF(VLOOKUP(B214,CTV!$A$3:$E$1048576,5,0)-R214+S214&lt;0,0,VLOOKUP(B214,CTV!$A$3:$E$1048576,5,0)-R214+S214)</f>
        <v>#REF!</v>
      </c>
      <c r="U214" s="105" t="e">
        <f>IF(VLOOKUP(B214,CTV!$A$3:$F$1048576,6,0)-R214+S214&lt;0,0,VLOOKUP(B214,CTV!$A$3:$F$1048576,6,0)-R214+S214)</f>
        <v>#REF!</v>
      </c>
      <c r="V214" s="70" t="e">
        <f t="shared" si="140"/>
        <v>#REF!</v>
      </c>
      <c r="W214" s="70" t="str">
        <f>IFERROR(IF(AND($H214=1,WORKDAY.INTL($I214,NETWORKDAYS.INTL($I214,EDATE(V214,$E215)-1,1,[1]holiday!$A$2:$A$101),1,[1]holiday!$A$2:$A$101)=$K214),"",IF(AND(IFERROR(IF(IF($K214&lt;EDATE(V214,$E214),$K214,EDATE(V214,$E214))=V214,"",IF($K214&lt;EDATE(V214,$E214),$K214,EDATE(V214,$E214))),"")=$K214,$H214=1),"",IFERROR(IF(IF($K214&lt;EDATE(V214,$E214),$K214,EDATE(V214,$E214))=V214,"",IF($K214&lt;EDATE(V214,$E214),$K214,EDATE(V214,$E214))),""))),"")</f>
        <v/>
      </c>
      <c r="X214" s="70" t="str">
        <f>IFERROR(IF(AND($H214=1,WORKDAY.INTL($I214,NETWORKDAYS.INTL($I214,EDATE(W214,$E215)-1,1,[1]holiday!$A$2:$A$101),1,[1]holiday!$A$2:$A$101)=$K214),"",IF(AND(IFERROR(IF(IF($K214&lt;EDATE(W214,$E214),$K214,EDATE(W214,$E214))=W214,"",IF($K214&lt;EDATE(W214,$E214),$K214,EDATE(W214,$E214))),"")=$K214,$H214=1),"",IFERROR(IF(IF($K214&lt;EDATE(W214,$E214),$K214,EDATE(W214,$E214))=W214,"",IF($K214&lt;EDATE(W214,$E214),$K214,EDATE(W214,$E214))),""))),"")</f>
        <v/>
      </c>
      <c r="Y214" s="70" t="str">
        <f>IFERROR(IF(AND($H214=1,WORKDAY.INTL($I214,NETWORKDAYS.INTL($I214,EDATE(X214,$E215)-1,1,[1]holiday!$A$2:$A$101),1,[1]holiday!$A$2:$A$101)=$K214),"",IF(AND(IFERROR(IF(IF($K214&lt;EDATE(X214,$E214),$K214,EDATE(X214,$E214))=X214,"",IF($K214&lt;EDATE(X214,$E214),$K214,EDATE(X214,$E214))),"")=$K214,$H214=1),"",IFERROR(IF(IF($K214&lt;EDATE(X214,$E214),$K214,EDATE(X214,$E214))=X214,"",IF($K214&lt;EDATE(X214,$E214),$K214,EDATE(X214,$E214))),""))),"")</f>
        <v/>
      </c>
      <c r="Z214" s="70" t="str">
        <f>IFERROR(IF(AND($H214=1,WORKDAY.INTL($I214,NETWORKDAYS.INTL($I214,EDATE(Y214,$E215)-1,1,[1]holiday!$A$2:$A$101),1,[1]holiday!$A$2:$A$101)=$K214),"",IF(AND(IFERROR(IF(IF($K214&lt;EDATE(Y214,$E214),$K214,EDATE(Y214,$E214))=Y214,"",IF($K214&lt;EDATE(Y214,$E214),$K214,EDATE(Y214,$E214))),"")=$K214,$H214=1),"",IFERROR(IF(IF($K214&lt;EDATE(Y214,$E214),$K214,EDATE(Y214,$E214))=Y214,"",IF($K214&lt;EDATE(Y214,$E214),$K214,EDATE(Y214,$E214))),""))),"")</f>
        <v/>
      </c>
      <c r="AA214" s="70" t="str">
        <f>IFERROR(IF(AND($H214=1,WORKDAY.INTL($I214,NETWORKDAYS.INTL($I214,EDATE(Z214,$E215)-1,1,[1]holiday!$A$2:$A$101),1,[1]holiday!$A$2:$A$101)=$K214),"",IF(AND(IFERROR(IF(IF($K214&lt;EDATE(Z214,$E214),$K214,EDATE(Z214,$E214))=Z214,"",IF($K214&lt;EDATE(Z214,$E214),$K214,EDATE(Z214,$E214))),"")=$K214,$H214=1),"",IFERROR(IF(IF($K214&lt;EDATE(Z214,$E214),$K214,EDATE(Z214,$E214))=Z214,"",IF($K214&lt;EDATE(Z214,$E214),$K214,EDATE(Z214,$E214))),""))),"")</f>
        <v/>
      </c>
      <c r="AB214" s="70" t="str">
        <f>IFERROR(IF(AND($H214=1,WORKDAY.INTL($I214,NETWORKDAYS.INTL($I214,EDATE(AA214,$E215)-1,1,[1]holiday!$A$2:$A$101),1,[1]holiday!$A$2:$A$101)=$K214),"",IF(AND(IFERROR(IF(IF($K214&lt;EDATE(AA214,$E214),$K214,EDATE(AA214,$E214))=AA214,"",IF($K214&lt;EDATE(AA214,$E214),$K214,EDATE(AA214,$E214))),"")=$K214,$H214=1),"",IFERROR(IF(IF($K214&lt;EDATE(AA214,$E214),$K214,EDATE(AA214,$E214))=AA214,"",IF($K214&lt;EDATE(AA214,$E214),$K214,EDATE(AA214,$E214))),""))),"")</f>
        <v/>
      </c>
      <c r="AC214" s="70" t="str">
        <f>IFERROR(IF(AND($H214=1,WORKDAY.INTL($I214,NETWORKDAYS.INTL($I214,EDATE(AB214,$E215)-1,1,[1]holiday!$A$2:$A$101),1,[1]holiday!$A$2:$A$101)=$K214),"",IF(AND(IFERROR(IF(IF($K214&lt;EDATE(AB214,$E214),$K214,EDATE(AB214,$E214))=AB214,"",IF($K214&lt;EDATE(AB214,$E214),$K214,EDATE(AB214,$E214))),"")=$K214,$H214=1),"",IFERROR(IF(IF($K214&lt;EDATE(AB214,$E214),$K214,EDATE(AB214,$E214))=AB214,"",IF($K214&lt;EDATE(AB214,$E214),$K214,EDATE(AB214,$E214))),""))),"")</f>
        <v/>
      </c>
      <c r="AD214" s="70" t="str">
        <f>IFERROR(IF(AND($H214=1,WORKDAY.INTL($I214,NETWORKDAYS.INTL($I214,EDATE(AC214,$E215)-1,1,[1]holiday!$A$2:$A$101),1,[1]holiday!$A$2:$A$101)=$K214),"",IF(AND(IFERROR(IF(IF($K214&lt;EDATE(AC214,$E214),$K214,EDATE(AC214,$E214))=AC214,"",IF($K214&lt;EDATE(AC214,$E214),$K214,EDATE(AC214,$E214))),"")=$K214,$H214=1),"",IFERROR(IF(IF($K214&lt;EDATE(AC214,$E214),$K214,EDATE(AC214,$E214))=AC214,"",IF($K214&lt;EDATE(AC214,$E214),$K214,EDATE(AC214,$E214))),""))),"")</f>
        <v/>
      </c>
      <c r="AE214" s="70" t="str">
        <f>IFERROR(IF(AND($H214=1,WORKDAY.INTL($I214,NETWORKDAYS.INTL($I214,EDATE(AD214,$E215)-1,1,[1]holiday!$A$2:$A$101),1,[1]holiday!$A$2:$A$101)=$K214),"",IF(AND(IFERROR(IF(IF($K214&lt;EDATE(AD214,$E214),$K214,EDATE(AD214,$E214))=AD214,"",IF($K214&lt;EDATE(AD214,$E214),$K214,EDATE(AD214,$E214))),"")=$K214,$H214=1),"",IFERROR(IF(IF($K214&lt;EDATE(AD214,$E214),$K214,EDATE(AD214,$E214))=AD214,"",IF($K214&lt;EDATE(AD214,$E214),$K214,EDATE(AD214,$E214))),""))),"")</f>
        <v/>
      </c>
      <c r="AF214" s="70" t="str">
        <f>IFERROR(IF(AND($H214=1,WORKDAY.INTL($I214,NETWORKDAYS.INTL($I214,EDATE(AE214,$E215)-1,1,[1]holiday!$A$2:$A$101),1,[1]holiday!$A$2:$A$101)=$K214),"",IF(AND(IFERROR(IF(IF($K214&lt;EDATE(AE214,$E214),$K214,EDATE(AE214,$E214))=AE214,"",IF($K214&lt;EDATE(AE214,$E214),$K214,EDATE(AE214,$E214))),"")=$K214,$H214=1),"",IFERROR(IF(IF($K214&lt;EDATE(AE214,$E214),$K214,EDATE(AE214,$E214))=AE214,"",IF($K214&lt;EDATE(AE214,$E214),$K214,EDATE(AE214,$E214))),""))),"")</f>
        <v/>
      </c>
      <c r="AG214" s="70" t="str">
        <f>IFERROR(IF(AND($H214=1,WORKDAY.INTL($I214,NETWORKDAYS.INTL($I214,EDATE(AF214,$E215)-1,1,[1]holiday!$A$2:$A$101),1,[1]holiday!$A$2:$A$101)=$K214),"",IF(AND(IFERROR(IF(IF($K214&lt;EDATE(AF214,$E214),$K214,EDATE(AF214,$E214))=AF214,"",IF($K214&lt;EDATE(AF214,$E214),$K214,EDATE(AF214,$E214))),"")=$K214,$H214=1),"",IFERROR(IF(IF($K214&lt;EDATE(AF214,$E214),$K214,EDATE(AF214,$E214))=AF214,"",IF($K214&lt;EDATE(AF214,$E214),$K214,EDATE(AF214,$E214))),""))),"")</f>
        <v/>
      </c>
      <c r="AH214" s="70" t="str">
        <f>IFERROR(IF(AND($H214=1,WORKDAY.INTL($I214,NETWORKDAYS.INTL($I214,EDATE(AG214,$E215)-1,1,[1]holiday!$A$2:$A$101),1,[1]holiday!$A$2:$A$101)=$K214),"",IF(AND(IFERROR(IF(IF($K214&lt;EDATE(AG214,$E214),$K214,EDATE(AG214,$E214))=AG214,"",IF($K214&lt;EDATE(AG214,$E214),$K214,EDATE(AG214,$E214))),"")=$K214,$H214=1),"",IFERROR(IF(IF($K214&lt;EDATE(AG214,$E214),$K214,EDATE(AG214,$E214))=AG214,"",IF($K214&lt;EDATE(AG214,$E214),$K214,EDATE(AG214,$E214))),""))),"")</f>
        <v/>
      </c>
      <c r="AI214" s="70"/>
      <c r="AJ214" s="25" t="e">
        <f t="shared" si="122"/>
        <v>#REF!</v>
      </c>
      <c r="AK214" s="25" t="e">
        <f t="shared" si="123"/>
        <v>#REF!</v>
      </c>
      <c r="AL214" s="25" t="e">
        <f t="shared" si="124"/>
        <v>#REF!</v>
      </c>
      <c r="AM214" s="25" t="e">
        <f t="shared" si="125"/>
        <v>#REF!</v>
      </c>
      <c r="AN214" s="25" t="e">
        <f t="shared" si="126"/>
        <v>#REF!</v>
      </c>
      <c r="AO214" s="25" t="e">
        <f t="shared" si="127"/>
        <v>#REF!</v>
      </c>
      <c r="AP214" s="25" t="e">
        <f t="shared" si="128"/>
        <v>#REF!</v>
      </c>
      <c r="AQ214" s="25" t="e">
        <f t="shared" si="129"/>
        <v>#REF!</v>
      </c>
      <c r="AR214" s="25" t="e">
        <f t="shared" si="130"/>
        <v>#REF!</v>
      </c>
      <c r="AS214" s="25" t="e">
        <f t="shared" si="131"/>
        <v>#REF!</v>
      </c>
      <c r="AT214" s="25" t="e">
        <f t="shared" si="132"/>
        <v>#REF!</v>
      </c>
      <c r="AU214" s="25" t="e">
        <f t="shared" si="133"/>
        <v>#REF!</v>
      </c>
      <c r="AV214" s="25" t="e">
        <f t="shared" si="134"/>
        <v>#REF!</v>
      </c>
      <c r="AW214" s="106" t="e">
        <f t="shared" si="141"/>
        <v>#REF!</v>
      </c>
      <c r="AX214" s="107" t="e">
        <f t="shared" ca="1" si="142"/>
        <v>#REF!</v>
      </c>
      <c r="AY214" s="107" t="e">
        <f t="shared" ca="1" si="143"/>
        <v>#REF!</v>
      </c>
      <c r="AZ214" s="108" t="e">
        <f t="shared" ca="1" si="144"/>
        <v>#REF!</v>
      </c>
      <c r="BA214" s="25">
        <f t="shared" ca="1" si="136"/>
        <v>0</v>
      </c>
      <c r="BB214" s="25" t="e">
        <f t="shared" si="135"/>
        <v>#REF!</v>
      </c>
      <c r="BC214" s="25" t="e">
        <f t="shared" ca="1" si="145"/>
        <v>#REF!</v>
      </c>
      <c r="BD214" s="83" t="e">
        <f>PS!#REF!</f>
        <v>#REF!</v>
      </c>
      <c r="BE214" s="78" t="str">
        <f t="shared" ca="1" si="146"/>
        <v>Lần 0</v>
      </c>
      <c r="BF214" s="109" t="e">
        <f t="shared" ca="1" si="147"/>
        <v>#REF!</v>
      </c>
      <c r="BG214" s="109" t="e">
        <f t="shared" ca="1" si="148"/>
        <v>#REF!</v>
      </c>
      <c r="BH214" s="109" t="e">
        <f t="shared" ca="1" si="149"/>
        <v>#REF!</v>
      </c>
      <c r="BI214" s="109" t="e">
        <f t="shared" ca="1" si="150"/>
        <v>#REF!</v>
      </c>
      <c r="BJ214" s="109" t="e">
        <f t="shared" ca="1" si="151"/>
        <v>#REF!</v>
      </c>
      <c r="BK214" s="109" t="e">
        <f t="shared" ca="1" si="152"/>
        <v>#REF!</v>
      </c>
      <c r="BL214" s="109" t="e">
        <f t="shared" ca="1" si="153"/>
        <v>#REF!</v>
      </c>
      <c r="BM214" s="109" t="e">
        <f t="shared" ca="1" si="154"/>
        <v>#REF!</v>
      </c>
      <c r="BN214" s="109" t="e">
        <f t="shared" ca="1" si="155"/>
        <v>#REF!</v>
      </c>
      <c r="BO214" s="109" t="e">
        <f t="shared" ca="1" si="156"/>
        <v>#REF!</v>
      </c>
      <c r="BP214" s="109" t="e">
        <f t="shared" ca="1" si="157"/>
        <v>#REF!</v>
      </c>
      <c r="BQ214" s="109" t="e">
        <f t="shared" ca="1" si="158"/>
        <v>#REF!</v>
      </c>
      <c r="BR214" s="109" t="e">
        <f t="shared" ca="1" si="159"/>
        <v>#REF!</v>
      </c>
    </row>
    <row r="215" spans="1:70" ht="12.75" x14ac:dyDescent="0.2">
      <c r="A215" s="82" t="e">
        <f>PS!#REF!</f>
        <v>#REF!</v>
      </c>
      <c r="B215" s="83" t="e">
        <f>PS!#REF!</f>
        <v>#REF!</v>
      </c>
      <c r="C215" s="83" t="e">
        <f>PS!#REF!</f>
        <v>#REF!</v>
      </c>
      <c r="D215" s="83" t="e">
        <f>VLOOKUP(B215,CTV!$A$3:$D$1048576,4,0)</f>
        <v>#REF!</v>
      </c>
      <c r="E215" s="83" t="e">
        <f>VLOOKUP(B215,CTV!$A$3:$G$1048576,7,0)</f>
        <v>#REF!</v>
      </c>
      <c r="F215" s="83" t="e">
        <f>IF(ISNA(VLOOKUP(D215,CTV!$A$3:$H$1048576,8,0)),"",VLOOKUP(D215,CTV!$A$3:$H$1048576,8,0))</f>
        <v>#REF!</v>
      </c>
      <c r="G215" s="83" t="e">
        <f>VLOOKUP(B215,CTV!$A$3:$I$1048576,9,0)</f>
        <v>#REF!</v>
      </c>
      <c r="H215" s="83" t="e">
        <f>VLOOKUP(B215,CTV!$A$3:$J$1048576,10,0)</f>
        <v>#REF!</v>
      </c>
      <c r="I215" s="102" t="e">
        <f>PS!#REF!</f>
        <v>#REF!</v>
      </c>
      <c r="J215" s="83" t="e">
        <f>PS!#REF!</f>
        <v>#REF!</v>
      </c>
      <c r="K215" s="103" t="e">
        <f>PS!#REF!</f>
        <v>#REF!</v>
      </c>
      <c r="L215" s="83" t="e">
        <f t="shared" si="137"/>
        <v>#REF!</v>
      </c>
      <c r="M215" s="120" t="e">
        <f>PS!#REF!</f>
        <v>#REF!</v>
      </c>
      <c r="N215" s="83" t="e">
        <f>PS!#REF!</f>
        <v>#REF!</v>
      </c>
      <c r="O215" s="104" t="e">
        <f>PS!#REF!</f>
        <v>#REF!</v>
      </c>
      <c r="P215" s="104" t="e">
        <f t="shared" si="138"/>
        <v>#REF!</v>
      </c>
      <c r="Q215" s="104">
        <v>0</v>
      </c>
      <c r="R215" s="170" t="e">
        <f t="shared" si="139"/>
        <v>#REF!</v>
      </c>
      <c r="S215" s="130" t="e">
        <f>VLOOKUP(B215,CTV!$A$3:$K$1048576,11,0)</f>
        <v>#REF!</v>
      </c>
      <c r="T215" s="105" t="e">
        <f>IF(VLOOKUP(B215,CTV!$A$3:$E$1048576,5,0)-R215+S215&lt;0,0,VLOOKUP(B215,CTV!$A$3:$E$1048576,5,0)-R215+S215)</f>
        <v>#REF!</v>
      </c>
      <c r="U215" s="105" t="e">
        <f>IF(VLOOKUP(B215,CTV!$A$3:$F$1048576,6,0)-R215+S215&lt;0,0,VLOOKUP(B215,CTV!$A$3:$F$1048576,6,0)-R215+S215)</f>
        <v>#REF!</v>
      </c>
      <c r="V215" s="70" t="e">
        <f t="shared" si="140"/>
        <v>#REF!</v>
      </c>
      <c r="W215" s="70" t="str">
        <f>IFERROR(IF(AND($H215=1,WORKDAY.INTL($I215,NETWORKDAYS.INTL($I215,EDATE(V215,$E216)-1,1,[1]holiday!$A$2:$A$101),1,[1]holiday!$A$2:$A$101)=$K215),"",IF(AND(IFERROR(IF(IF($K215&lt;EDATE(V215,$E215),$K215,EDATE(V215,$E215))=V215,"",IF($K215&lt;EDATE(V215,$E215),$K215,EDATE(V215,$E215))),"")=$K215,$H215=1),"",IFERROR(IF(IF($K215&lt;EDATE(V215,$E215),$K215,EDATE(V215,$E215))=V215,"",IF($K215&lt;EDATE(V215,$E215),$K215,EDATE(V215,$E215))),""))),"")</f>
        <v/>
      </c>
      <c r="X215" s="70" t="str">
        <f>IFERROR(IF(AND($H215=1,WORKDAY.INTL($I215,NETWORKDAYS.INTL($I215,EDATE(W215,$E216)-1,1,[1]holiday!$A$2:$A$101),1,[1]holiday!$A$2:$A$101)=$K215),"",IF(AND(IFERROR(IF(IF($K215&lt;EDATE(W215,$E215),$K215,EDATE(W215,$E215))=W215,"",IF($K215&lt;EDATE(W215,$E215),$K215,EDATE(W215,$E215))),"")=$K215,$H215=1),"",IFERROR(IF(IF($K215&lt;EDATE(W215,$E215),$K215,EDATE(W215,$E215))=W215,"",IF($K215&lt;EDATE(W215,$E215),$K215,EDATE(W215,$E215))),""))),"")</f>
        <v/>
      </c>
      <c r="Y215" s="70" t="str">
        <f>IFERROR(IF(AND($H215=1,WORKDAY.INTL($I215,NETWORKDAYS.INTL($I215,EDATE(X215,$E216)-1,1,[1]holiday!$A$2:$A$101),1,[1]holiday!$A$2:$A$101)=$K215),"",IF(AND(IFERROR(IF(IF($K215&lt;EDATE(X215,$E215),$K215,EDATE(X215,$E215))=X215,"",IF($K215&lt;EDATE(X215,$E215),$K215,EDATE(X215,$E215))),"")=$K215,$H215=1),"",IFERROR(IF(IF($K215&lt;EDATE(X215,$E215),$K215,EDATE(X215,$E215))=X215,"",IF($K215&lt;EDATE(X215,$E215),$K215,EDATE(X215,$E215))),""))),"")</f>
        <v/>
      </c>
      <c r="Z215" s="70" t="str">
        <f>IFERROR(IF(AND($H215=1,WORKDAY.INTL($I215,NETWORKDAYS.INTL($I215,EDATE(Y215,$E216)-1,1,[1]holiday!$A$2:$A$101),1,[1]holiday!$A$2:$A$101)=$K215),"",IF(AND(IFERROR(IF(IF($K215&lt;EDATE(Y215,$E215),$K215,EDATE(Y215,$E215))=Y215,"",IF($K215&lt;EDATE(Y215,$E215),$K215,EDATE(Y215,$E215))),"")=$K215,$H215=1),"",IFERROR(IF(IF($K215&lt;EDATE(Y215,$E215),$K215,EDATE(Y215,$E215))=Y215,"",IF($K215&lt;EDATE(Y215,$E215),$K215,EDATE(Y215,$E215))),""))),"")</f>
        <v/>
      </c>
      <c r="AA215" s="70" t="str">
        <f>IFERROR(IF(AND($H215=1,WORKDAY.INTL($I215,NETWORKDAYS.INTL($I215,EDATE(Z215,$E216)-1,1,[1]holiday!$A$2:$A$101),1,[1]holiday!$A$2:$A$101)=$K215),"",IF(AND(IFERROR(IF(IF($K215&lt;EDATE(Z215,$E215),$K215,EDATE(Z215,$E215))=Z215,"",IF($K215&lt;EDATE(Z215,$E215),$K215,EDATE(Z215,$E215))),"")=$K215,$H215=1),"",IFERROR(IF(IF($K215&lt;EDATE(Z215,$E215),$K215,EDATE(Z215,$E215))=Z215,"",IF($K215&lt;EDATE(Z215,$E215),$K215,EDATE(Z215,$E215))),""))),"")</f>
        <v/>
      </c>
      <c r="AB215" s="70" t="str">
        <f>IFERROR(IF(AND($H215=1,WORKDAY.INTL($I215,NETWORKDAYS.INTL($I215,EDATE(AA215,$E216)-1,1,[1]holiday!$A$2:$A$101),1,[1]holiday!$A$2:$A$101)=$K215),"",IF(AND(IFERROR(IF(IF($K215&lt;EDATE(AA215,$E215),$K215,EDATE(AA215,$E215))=AA215,"",IF($K215&lt;EDATE(AA215,$E215),$K215,EDATE(AA215,$E215))),"")=$K215,$H215=1),"",IFERROR(IF(IF($K215&lt;EDATE(AA215,$E215),$K215,EDATE(AA215,$E215))=AA215,"",IF($K215&lt;EDATE(AA215,$E215),$K215,EDATE(AA215,$E215))),""))),"")</f>
        <v/>
      </c>
      <c r="AC215" s="70" t="str">
        <f>IFERROR(IF(AND($H215=1,WORKDAY.INTL($I215,NETWORKDAYS.INTL($I215,EDATE(AB215,$E216)-1,1,[1]holiday!$A$2:$A$101),1,[1]holiday!$A$2:$A$101)=$K215),"",IF(AND(IFERROR(IF(IF($K215&lt;EDATE(AB215,$E215),$K215,EDATE(AB215,$E215))=AB215,"",IF($K215&lt;EDATE(AB215,$E215),$K215,EDATE(AB215,$E215))),"")=$K215,$H215=1),"",IFERROR(IF(IF($K215&lt;EDATE(AB215,$E215),$K215,EDATE(AB215,$E215))=AB215,"",IF($K215&lt;EDATE(AB215,$E215),$K215,EDATE(AB215,$E215))),""))),"")</f>
        <v/>
      </c>
      <c r="AD215" s="70" t="str">
        <f>IFERROR(IF(AND($H215=1,WORKDAY.INTL($I215,NETWORKDAYS.INTL($I215,EDATE(AC215,$E216)-1,1,[1]holiday!$A$2:$A$101),1,[1]holiday!$A$2:$A$101)=$K215),"",IF(AND(IFERROR(IF(IF($K215&lt;EDATE(AC215,$E215),$K215,EDATE(AC215,$E215))=AC215,"",IF($K215&lt;EDATE(AC215,$E215),$K215,EDATE(AC215,$E215))),"")=$K215,$H215=1),"",IFERROR(IF(IF($K215&lt;EDATE(AC215,$E215),$K215,EDATE(AC215,$E215))=AC215,"",IF($K215&lt;EDATE(AC215,$E215),$K215,EDATE(AC215,$E215))),""))),"")</f>
        <v/>
      </c>
      <c r="AE215" s="70" t="str">
        <f>IFERROR(IF(AND($H215=1,WORKDAY.INTL($I215,NETWORKDAYS.INTL($I215,EDATE(AD215,$E216)-1,1,[1]holiday!$A$2:$A$101),1,[1]holiday!$A$2:$A$101)=$K215),"",IF(AND(IFERROR(IF(IF($K215&lt;EDATE(AD215,$E215),$K215,EDATE(AD215,$E215))=AD215,"",IF($K215&lt;EDATE(AD215,$E215),$K215,EDATE(AD215,$E215))),"")=$K215,$H215=1),"",IFERROR(IF(IF($K215&lt;EDATE(AD215,$E215),$K215,EDATE(AD215,$E215))=AD215,"",IF($K215&lt;EDATE(AD215,$E215),$K215,EDATE(AD215,$E215))),""))),"")</f>
        <v/>
      </c>
      <c r="AF215" s="70" t="str">
        <f>IFERROR(IF(AND($H215=1,WORKDAY.INTL($I215,NETWORKDAYS.INTL($I215,EDATE(AE215,$E216)-1,1,[1]holiday!$A$2:$A$101),1,[1]holiday!$A$2:$A$101)=$K215),"",IF(AND(IFERROR(IF(IF($K215&lt;EDATE(AE215,$E215),$K215,EDATE(AE215,$E215))=AE215,"",IF($K215&lt;EDATE(AE215,$E215),$K215,EDATE(AE215,$E215))),"")=$K215,$H215=1),"",IFERROR(IF(IF($K215&lt;EDATE(AE215,$E215),$K215,EDATE(AE215,$E215))=AE215,"",IF($K215&lt;EDATE(AE215,$E215),$K215,EDATE(AE215,$E215))),""))),"")</f>
        <v/>
      </c>
      <c r="AG215" s="70" t="str">
        <f>IFERROR(IF(AND($H215=1,WORKDAY.INTL($I215,NETWORKDAYS.INTL($I215,EDATE(AF215,$E216)-1,1,[1]holiday!$A$2:$A$101),1,[1]holiday!$A$2:$A$101)=$K215),"",IF(AND(IFERROR(IF(IF($K215&lt;EDATE(AF215,$E215),$K215,EDATE(AF215,$E215))=AF215,"",IF($K215&lt;EDATE(AF215,$E215),$K215,EDATE(AF215,$E215))),"")=$K215,$H215=1),"",IFERROR(IF(IF($K215&lt;EDATE(AF215,$E215),$K215,EDATE(AF215,$E215))=AF215,"",IF($K215&lt;EDATE(AF215,$E215),$K215,EDATE(AF215,$E215))),""))),"")</f>
        <v/>
      </c>
      <c r="AH215" s="70" t="str">
        <f>IFERROR(IF(AND($H215=1,WORKDAY.INTL($I215,NETWORKDAYS.INTL($I215,EDATE(AG215,$E216)-1,1,[1]holiday!$A$2:$A$101),1,[1]holiday!$A$2:$A$101)=$K215),"",IF(AND(IFERROR(IF(IF($K215&lt;EDATE(AG215,$E215),$K215,EDATE(AG215,$E215))=AG215,"",IF($K215&lt;EDATE(AG215,$E215),$K215,EDATE(AG215,$E215))),"")=$K215,$H215=1),"",IFERROR(IF(IF($K215&lt;EDATE(AG215,$E215),$K215,EDATE(AG215,$E215))=AG215,"",IF($K215&lt;EDATE(AG215,$E215),$K215,EDATE(AG215,$E215))),""))),"")</f>
        <v/>
      </c>
      <c r="AI215" s="70"/>
      <c r="AJ215" s="25" t="e">
        <f t="shared" si="122"/>
        <v>#REF!</v>
      </c>
      <c r="AK215" s="25" t="e">
        <f t="shared" si="123"/>
        <v>#REF!</v>
      </c>
      <c r="AL215" s="25" t="e">
        <f t="shared" si="124"/>
        <v>#REF!</v>
      </c>
      <c r="AM215" s="25" t="e">
        <f t="shared" si="125"/>
        <v>#REF!</v>
      </c>
      <c r="AN215" s="25" t="e">
        <f t="shared" si="126"/>
        <v>#REF!</v>
      </c>
      <c r="AO215" s="25" t="e">
        <f t="shared" si="127"/>
        <v>#REF!</v>
      </c>
      <c r="AP215" s="25" t="e">
        <f t="shared" si="128"/>
        <v>#REF!</v>
      </c>
      <c r="AQ215" s="25" t="e">
        <f t="shared" si="129"/>
        <v>#REF!</v>
      </c>
      <c r="AR215" s="25" t="e">
        <f t="shared" si="130"/>
        <v>#REF!</v>
      </c>
      <c r="AS215" s="25" t="e">
        <f t="shared" si="131"/>
        <v>#REF!</v>
      </c>
      <c r="AT215" s="25" t="e">
        <f t="shared" si="132"/>
        <v>#REF!</v>
      </c>
      <c r="AU215" s="25" t="e">
        <f t="shared" si="133"/>
        <v>#REF!</v>
      </c>
      <c r="AV215" s="25" t="e">
        <f t="shared" si="134"/>
        <v>#REF!</v>
      </c>
      <c r="AW215" s="106" t="e">
        <f t="shared" si="141"/>
        <v>#REF!</v>
      </c>
      <c r="AX215" s="107" t="e">
        <f t="shared" ca="1" si="142"/>
        <v>#REF!</v>
      </c>
      <c r="AY215" s="107" t="e">
        <f t="shared" ca="1" si="143"/>
        <v>#REF!</v>
      </c>
      <c r="AZ215" s="108" t="e">
        <f t="shared" ca="1" si="144"/>
        <v>#REF!</v>
      </c>
      <c r="BA215" s="25">
        <f t="shared" ca="1" si="136"/>
        <v>0</v>
      </c>
      <c r="BB215" s="25" t="e">
        <f t="shared" si="135"/>
        <v>#REF!</v>
      </c>
      <c r="BC215" s="25" t="e">
        <f t="shared" ca="1" si="145"/>
        <v>#REF!</v>
      </c>
      <c r="BD215" s="83" t="e">
        <f>PS!#REF!</f>
        <v>#REF!</v>
      </c>
      <c r="BE215" s="78" t="str">
        <f t="shared" ca="1" si="146"/>
        <v>Lần 0</v>
      </c>
      <c r="BF215" s="109" t="e">
        <f t="shared" ca="1" si="147"/>
        <v>#REF!</v>
      </c>
      <c r="BG215" s="109" t="e">
        <f t="shared" ca="1" si="148"/>
        <v>#REF!</v>
      </c>
      <c r="BH215" s="109" t="e">
        <f t="shared" ca="1" si="149"/>
        <v>#REF!</v>
      </c>
      <c r="BI215" s="109" t="e">
        <f t="shared" ca="1" si="150"/>
        <v>#REF!</v>
      </c>
      <c r="BJ215" s="109" t="e">
        <f t="shared" ca="1" si="151"/>
        <v>#REF!</v>
      </c>
      <c r="BK215" s="109" t="e">
        <f t="shared" ca="1" si="152"/>
        <v>#REF!</v>
      </c>
      <c r="BL215" s="109" t="e">
        <f t="shared" ca="1" si="153"/>
        <v>#REF!</v>
      </c>
      <c r="BM215" s="109" t="e">
        <f t="shared" ca="1" si="154"/>
        <v>#REF!</v>
      </c>
      <c r="BN215" s="109" t="e">
        <f t="shared" ca="1" si="155"/>
        <v>#REF!</v>
      </c>
      <c r="BO215" s="109" t="e">
        <f t="shared" ca="1" si="156"/>
        <v>#REF!</v>
      </c>
      <c r="BP215" s="109" t="e">
        <f t="shared" ca="1" si="157"/>
        <v>#REF!</v>
      </c>
      <c r="BQ215" s="109" t="e">
        <f t="shared" ca="1" si="158"/>
        <v>#REF!</v>
      </c>
      <c r="BR215" s="109" t="e">
        <f t="shared" ca="1" si="159"/>
        <v>#REF!</v>
      </c>
    </row>
    <row r="216" spans="1:70" ht="12.75" x14ac:dyDescent="0.2">
      <c r="A216" s="82" t="e">
        <f>PS!#REF!</f>
        <v>#REF!</v>
      </c>
      <c r="B216" s="83" t="e">
        <f>PS!#REF!</f>
        <v>#REF!</v>
      </c>
      <c r="C216" s="83" t="e">
        <f>PS!#REF!</f>
        <v>#REF!</v>
      </c>
      <c r="D216" s="83" t="e">
        <f>VLOOKUP(B216,CTV!$A$3:$D$1048576,4,0)</f>
        <v>#REF!</v>
      </c>
      <c r="E216" s="83" t="e">
        <f>VLOOKUP(B216,CTV!$A$3:$G$1048576,7,0)</f>
        <v>#REF!</v>
      </c>
      <c r="F216" s="83" t="e">
        <f>IF(ISNA(VLOOKUP(D216,CTV!$A$3:$H$1048576,8,0)),"",VLOOKUP(D216,CTV!$A$3:$H$1048576,8,0))</f>
        <v>#REF!</v>
      </c>
      <c r="G216" s="83" t="e">
        <f>VLOOKUP(B216,CTV!$A$3:$I$1048576,9,0)</f>
        <v>#REF!</v>
      </c>
      <c r="H216" s="83" t="e">
        <f>VLOOKUP(B216,CTV!$A$3:$J$1048576,10,0)</f>
        <v>#REF!</v>
      </c>
      <c r="I216" s="102" t="e">
        <f>PS!#REF!</f>
        <v>#REF!</v>
      </c>
      <c r="J216" s="83" t="e">
        <f>PS!#REF!</f>
        <v>#REF!</v>
      </c>
      <c r="K216" s="103" t="e">
        <f>PS!#REF!</f>
        <v>#REF!</v>
      </c>
      <c r="L216" s="83" t="e">
        <f t="shared" si="137"/>
        <v>#REF!</v>
      </c>
      <c r="M216" s="120" t="e">
        <f>PS!#REF!</f>
        <v>#REF!</v>
      </c>
      <c r="N216" s="83" t="e">
        <f>PS!#REF!</f>
        <v>#REF!</v>
      </c>
      <c r="O216" s="104" t="e">
        <f>PS!#REF!</f>
        <v>#REF!</v>
      </c>
      <c r="P216" s="104" t="e">
        <f t="shared" si="138"/>
        <v>#REF!</v>
      </c>
      <c r="Q216" s="104">
        <v>0</v>
      </c>
      <c r="R216" s="170" t="e">
        <f t="shared" si="139"/>
        <v>#REF!</v>
      </c>
      <c r="S216" s="130" t="e">
        <f>VLOOKUP(B216,CTV!$A$3:$K$1048576,11,0)</f>
        <v>#REF!</v>
      </c>
      <c r="T216" s="105" t="e">
        <f>IF(VLOOKUP(B216,CTV!$A$3:$E$1048576,5,0)-R216+S216&lt;0,0,VLOOKUP(B216,CTV!$A$3:$E$1048576,5,0)-R216+S216)</f>
        <v>#REF!</v>
      </c>
      <c r="U216" s="105" t="e">
        <f>IF(VLOOKUP(B216,CTV!$A$3:$F$1048576,6,0)-R216+S216&lt;0,0,VLOOKUP(B216,CTV!$A$3:$F$1048576,6,0)-R216+S216)</f>
        <v>#REF!</v>
      </c>
      <c r="V216" s="70" t="e">
        <f t="shared" si="140"/>
        <v>#REF!</v>
      </c>
      <c r="W216" s="70" t="str">
        <f>IFERROR(IF(AND($H216=1,WORKDAY.INTL($I216,NETWORKDAYS.INTL($I216,EDATE(V216,$E217)-1,1,[1]holiday!$A$2:$A$101),1,[1]holiday!$A$2:$A$101)=$K216),"",IF(AND(IFERROR(IF(IF($K216&lt;EDATE(V216,$E216),$K216,EDATE(V216,$E216))=V216,"",IF($K216&lt;EDATE(V216,$E216),$K216,EDATE(V216,$E216))),"")=$K216,$H216=1),"",IFERROR(IF(IF($K216&lt;EDATE(V216,$E216),$K216,EDATE(V216,$E216))=V216,"",IF($K216&lt;EDATE(V216,$E216),$K216,EDATE(V216,$E216))),""))),"")</f>
        <v/>
      </c>
      <c r="X216" s="70" t="str">
        <f>IFERROR(IF(AND($H216=1,WORKDAY.INTL($I216,NETWORKDAYS.INTL($I216,EDATE(W216,$E217)-1,1,[1]holiday!$A$2:$A$101),1,[1]holiday!$A$2:$A$101)=$K216),"",IF(AND(IFERROR(IF(IF($K216&lt;EDATE(W216,$E216),$K216,EDATE(W216,$E216))=W216,"",IF($K216&lt;EDATE(W216,$E216),$K216,EDATE(W216,$E216))),"")=$K216,$H216=1),"",IFERROR(IF(IF($K216&lt;EDATE(W216,$E216),$K216,EDATE(W216,$E216))=W216,"",IF($K216&lt;EDATE(W216,$E216),$K216,EDATE(W216,$E216))),""))),"")</f>
        <v/>
      </c>
      <c r="Y216" s="70" t="str">
        <f>IFERROR(IF(AND($H216=1,WORKDAY.INTL($I216,NETWORKDAYS.INTL($I216,EDATE(X216,$E217)-1,1,[1]holiday!$A$2:$A$101),1,[1]holiday!$A$2:$A$101)=$K216),"",IF(AND(IFERROR(IF(IF($K216&lt;EDATE(X216,$E216),$K216,EDATE(X216,$E216))=X216,"",IF($K216&lt;EDATE(X216,$E216),$K216,EDATE(X216,$E216))),"")=$K216,$H216=1),"",IFERROR(IF(IF($K216&lt;EDATE(X216,$E216),$K216,EDATE(X216,$E216))=X216,"",IF($K216&lt;EDATE(X216,$E216),$K216,EDATE(X216,$E216))),""))),"")</f>
        <v/>
      </c>
      <c r="Z216" s="70" t="str">
        <f>IFERROR(IF(AND($H216=1,WORKDAY.INTL($I216,NETWORKDAYS.INTL($I216,EDATE(Y216,$E217)-1,1,[1]holiday!$A$2:$A$101),1,[1]holiday!$A$2:$A$101)=$K216),"",IF(AND(IFERROR(IF(IF($K216&lt;EDATE(Y216,$E216),$K216,EDATE(Y216,$E216))=Y216,"",IF($K216&lt;EDATE(Y216,$E216),$K216,EDATE(Y216,$E216))),"")=$K216,$H216=1),"",IFERROR(IF(IF($K216&lt;EDATE(Y216,$E216),$K216,EDATE(Y216,$E216))=Y216,"",IF($K216&lt;EDATE(Y216,$E216),$K216,EDATE(Y216,$E216))),""))),"")</f>
        <v/>
      </c>
      <c r="AA216" s="70" t="str">
        <f>IFERROR(IF(AND($H216=1,WORKDAY.INTL($I216,NETWORKDAYS.INTL($I216,EDATE(Z216,$E217)-1,1,[1]holiday!$A$2:$A$101),1,[1]holiday!$A$2:$A$101)=$K216),"",IF(AND(IFERROR(IF(IF($K216&lt;EDATE(Z216,$E216),$K216,EDATE(Z216,$E216))=Z216,"",IF($K216&lt;EDATE(Z216,$E216),$K216,EDATE(Z216,$E216))),"")=$K216,$H216=1),"",IFERROR(IF(IF($K216&lt;EDATE(Z216,$E216),$K216,EDATE(Z216,$E216))=Z216,"",IF($K216&lt;EDATE(Z216,$E216),$K216,EDATE(Z216,$E216))),""))),"")</f>
        <v/>
      </c>
      <c r="AB216" s="70" t="str">
        <f>IFERROR(IF(AND($H216=1,WORKDAY.INTL($I216,NETWORKDAYS.INTL($I216,EDATE(AA216,$E217)-1,1,[1]holiday!$A$2:$A$101),1,[1]holiday!$A$2:$A$101)=$K216),"",IF(AND(IFERROR(IF(IF($K216&lt;EDATE(AA216,$E216),$K216,EDATE(AA216,$E216))=AA216,"",IF($K216&lt;EDATE(AA216,$E216),$K216,EDATE(AA216,$E216))),"")=$K216,$H216=1),"",IFERROR(IF(IF($K216&lt;EDATE(AA216,$E216),$K216,EDATE(AA216,$E216))=AA216,"",IF($K216&lt;EDATE(AA216,$E216),$K216,EDATE(AA216,$E216))),""))),"")</f>
        <v/>
      </c>
      <c r="AC216" s="70" t="str">
        <f>IFERROR(IF(AND($H216=1,WORKDAY.INTL($I216,NETWORKDAYS.INTL($I216,EDATE(AB216,$E217)-1,1,[1]holiday!$A$2:$A$101),1,[1]holiday!$A$2:$A$101)=$K216),"",IF(AND(IFERROR(IF(IF($K216&lt;EDATE(AB216,$E216),$K216,EDATE(AB216,$E216))=AB216,"",IF($K216&lt;EDATE(AB216,$E216),$K216,EDATE(AB216,$E216))),"")=$K216,$H216=1),"",IFERROR(IF(IF($K216&lt;EDATE(AB216,$E216),$K216,EDATE(AB216,$E216))=AB216,"",IF($K216&lt;EDATE(AB216,$E216),$K216,EDATE(AB216,$E216))),""))),"")</f>
        <v/>
      </c>
      <c r="AD216" s="70" t="str">
        <f>IFERROR(IF(AND($H216=1,WORKDAY.INTL($I216,NETWORKDAYS.INTL($I216,EDATE(AC216,$E217)-1,1,[1]holiday!$A$2:$A$101),1,[1]holiday!$A$2:$A$101)=$K216),"",IF(AND(IFERROR(IF(IF($K216&lt;EDATE(AC216,$E216),$K216,EDATE(AC216,$E216))=AC216,"",IF($K216&lt;EDATE(AC216,$E216),$K216,EDATE(AC216,$E216))),"")=$K216,$H216=1),"",IFERROR(IF(IF($K216&lt;EDATE(AC216,$E216),$K216,EDATE(AC216,$E216))=AC216,"",IF($K216&lt;EDATE(AC216,$E216),$K216,EDATE(AC216,$E216))),""))),"")</f>
        <v/>
      </c>
      <c r="AE216" s="70" t="str">
        <f>IFERROR(IF(AND($H216=1,WORKDAY.INTL($I216,NETWORKDAYS.INTL($I216,EDATE(AD216,$E217)-1,1,[1]holiday!$A$2:$A$101),1,[1]holiday!$A$2:$A$101)=$K216),"",IF(AND(IFERROR(IF(IF($K216&lt;EDATE(AD216,$E216),$K216,EDATE(AD216,$E216))=AD216,"",IF($K216&lt;EDATE(AD216,$E216),$K216,EDATE(AD216,$E216))),"")=$K216,$H216=1),"",IFERROR(IF(IF($K216&lt;EDATE(AD216,$E216),$K216,EDATE(AD216,$E216))=AD216,"",IF($K216&lt;EDATE(AD216,$E216),$K216,EDATE(AD216,$E216))),""))),"")</f>
        <v/>
      </c>
      <c r="AF216" s="70" t="str">
        <f>IFERROR(IF(AND($H216=1,WORKDAY.INTL($I216,NETWORKDAYS.INTL($I216,EDATE(AE216,$E217)-1,1,[1]holiday!$A$2:$A$101),1,[1]holiday!$A$2:$A$101)=$K216),"",IF(AND(IFERROR(IF(IF($K216&lt;EDATE(AE216,$E216),$K216,EDATE(AE216,$E216))=AE216,"",IF($K216&lt;EDATE(AE216,$E216),$K216,EDATE(AE216,$E216))),"")=$K216,$H216=1),"",IFERROR(IF(IF($K216&lt;EDATE(AE216,$E216),$K216,EDATE(AE216,$E216))=AE216,"",IF($K216&lt;EDATE(AE216,$E216),$K216,EDATE(AE216,$E216))),""))),"")</f>
        <v/>
      </c>
      <c r="AG216" s="70" t="str">
        <f>IFERROR(IF(AND($H216=1,WORKDAY.INTL($I216,NETWORKDAYS.INTL($I216,EDATE(AF216,$E217)-1,1,[1]holiday!$A$2:$A$101),1,[1]holiday!$A$2:$A$101)=$K216),"",IF(AND(IFERROR(IF(IF($K216&lt;EDATE(AF216,$E216),$K216,EDATE(AF216,$E216))=AF216,"",IF($K216&lt;EDATE(AF216,$E216),$K216,EDATE(AF216,$E216))),"")=$K216,$H216=1),"",IFERROR(IF(IF($K216&lt;EDATE(AF216,$E216),$K216,EDATE(AF216,$E216))=AF216,"",IF($K216&lt;EDATE(AF216,$E216),$K216,EDATE(AF216,$E216))),""))),"")</f>
        <v/>
      </c>
      <c r="AH216" s="70" t="str">
        <f>IFERROR(IF(AND($H216=1,WORKDAY.INTL($I216,NETWORKDAYS.INTL($I216,EDATE(AG216,$E217)-1,1,[1]holiday!$A$2:$A$101),1,[1]holiday!$A$2:$A$101)=$K216),"",IF(AND(IFERROR(IF(IF($K216&lt;EDATE(AG216,$E216),$K216,EDATE(AG216,$E216))=AG216,"",IF($K216&lt;EDATE(AG216,$E216),$K216,EDATE(AG216,$E216))),"")=$K216,$H216=1),"",IFERROR(IF(IF($K216&lt;EDATE(AG216,$E216),$K216,EDATE(AG216,$E216))=AG216,"",IF($K216&lt;EDATE(AG216,$E216),$K216,EDATE(AG216,$E216))),""))),"")</f>
        <v/>
      </c>
      <c r="AI216" s="70"/>
      <c r="AJ216" s="25" t="e">
        <f t="shared" si="122"/>
        <v>#REF!</v>
      </c>
      <c r="AK216" s="25" t="e">
        <f t="shared" si="123"/>
        <v>#REF!</v>
      </c>
      <c r="AL216" s="25" t="e">
        <f t="shared" si="124"/>
        <v>#REF!</v>
      </c>
      <c r="AM216" s="25" t="e">
        <f t="shared" si="125"/>
        <v>#REF!</v>
      </c>
      <c r="AN216" s="25" t="e">
        <f t="shared" si="126"/>
        <v>#REF!</v>
      </c>
      <c r="AO216" s="25" t="e">
        <f t="shared" si="127"/>
        <v>#REF!</v>
      </c>
      <c r="AP216" s="25" t="e">
        <f t="shared" si="128"/>
        <v>#REF!</v>
      </c>
      <c r="AQ216" s="25" t="e">
        <f t="shared" si="129"/>
        <v>#REF!</v>
      </c>
      <c r="AR216" s="25" t="e">
        <f t="shared" si="130"/>
        <v>#REF!</v>
      </c>
      <c r="AS216" s="25" t="e">
        <f t="shared" si="131"/>
        <v>#REF!</v>
      </c>
      <c r="AT216" s="25" t="e">
        <f t="shared" si="132"/>
        <v>#REF!</v>
      </c>
      <c r="AU216" s="25" t="e">
        <f t="shared" si="133"/>
        <v>#REF!</v>
      </c>
      <c r="AV216" s="25" t="e">
        <f t="shared" si="134"/>
        <v>#REF!</v>
      </c>
      <c r="AW216" s="106" t="e">
        <f t="shared" si="141"/>
        <v>#REF!</v>
      </c>
      <c r="AX216" s="107" t="e">
        <f t="shared" ca="1" si="142"/>
        <v>#REF!</v>
      </c>
      <c r="AY216" s="107" t="e">
        <f t="shared" ca="1" si="143"/>
        <v>#REF!</v>
      </c>
      <c r="AZ216" s="108" t="e">
        <f t="shared" ca="1" si="144"/>
        <v>#REF!</v>
      </c>
      <c r="BA216" s="25">
        <f t="shared" ca="1" si="136"/>
        <v>0</v>
      </c>
      <c r="BB216" s="25" t="e">
        <f t="shared" si="135"/>
        <v>#REF!</v>
      </c>
      <c r="BC216" s="25" t="e">
        <f t="shared" ca="1" si="145"/>
        <v>#REF!</v>
      </c>
      <c r="BD216" s="83" t="e">
        <f>PS!#REF!</f>
        <v>#REF!</v>
      </c>
      <c r="BE216" s="78" t="str">
        <f t="shared" ca="1" si="146"/>
        <v>Lần 0</v>
      </c>
      <c r="BF216" s="109" t="e">
        <f t="shared" ca="1" si="147"/>
        <v>#REF!</v>
      </c>
      <c r="BG216" s="109" t="e">
        <f t="shared" ca="1" si="148"/>
        <v>#REF!</v>
      </c>
      <c r="BH216" s="109" t="e">
        <f t="shared" ca="1" si="149"/>
        <v>#REF!</v>
      </c>
      <c r="BI216" s="109" t="e">
        <f t="shared" ca="1" si="150"/>
        <v>#REF!</v>
      </c>
      <c r="BJ216" s="109" t="e">
        <f t="shared" ca="1" si="151"/>
        <v>#REF!</v>
      </c>
      <c r="BK216" s="109" t="e">
        <f t="shared" ca="1" si="152"/>
        <v>#REF!</v>
      </c>
      <c r="BL216" s="109" t="e">
        <f t="shared" ca="1" si="153"/>
        <v>#REF!</v>
      </c>
      <c r="BM216" s="109" t="e">
        <f t="shared" ca="1" si="154"/>
        <v>#REF!</v>
      </c>
      <c r="BN216" s="109" t="e">
        <f t="shared" ca="1" si="155"/>
        <v>#REF!</v>
      </c>
      <c r="BO216" s="109" t="e">
        <f t="shared" ca="1" si="156"/>
        <v>#REF!</v>
      </c>
      <c r="BP216" s="109" t="e">
        <f t="shared" ca="1" si="157"/>
        <v>#REF!</v>
      </c>
      <c r="BQ216" s="109" t="e">
        <f t="shared" ca="1" si="158"/>
        <v>#REF!</v>
      </c>
      <c r="BR216" s="109" t="e">
        <f t="shared" ca="1" si="159"/>
        <v>#REF!</v>
      </c>
    </row>
    <row r="217" spans="1:70" ht="12.75" x14ac:dyDescent="0.2">
      <c r="A217" s="82" t="e">
        <f>PS!#REF!</f>
        <v>#REF!</v>
      </c>
      <c r="B217" s="83" t="e">
        <f>PS!#REF!</f>
        <v>#REF!</v>
      </c>
      <c r="C217" s="83" t="e">
        <f>PS!#REF!</f>
        <v>#REF!</v>
      </c>
      <c r="D217" s="83" t="e">
        <f>VLOOKUP(B217,CTV!$A$3:$D$1048576,4,0)</f>
        <v>#REF!</v>
      </c>
      <c r="E217" s="83" t="e">
        <f>VLOOKUP(B217,CTV!$A$3:$G$1048576,7,0)</f>
        <v>#REF!</v>
      </c>
      <c r="F217" s="83" t="e">
        <f>IF(ISNA(VLOOKUP(D217,CTV!$A$3:$H$1048576,8,0)),"",VLOOKUP(D217,CTV!$A$3:$H$1048576,8,0))</f>
        <v>#REF!</v>
      </c>
      <c r="G217" s="83" t="e">
        <f>VLOOKUP(B217,CTV!$A$3:$I$1048576,9,0)</f>
        <v>#REF!</v>
      </c>
      <c r="H217" s="83" t="e">
        <f>VLOOKUP(B217,CTV!$A$3:$J$1048576,10,0)</f>
        <v>#REF!</v>
      </c>
      <c r="I217" s="102" t="e">
        <f>PS!#REF!</f>
        <v>#REF!</v>
      </c>
      <c r="J217" s="83" t="e">
        <f>PS!#REF!</f>
        <v>#REF!</v>
      </c>
      <c r="K217" s="103" t="e">
        <f>PS!#REF!</f>
        <v>#REF!</v>
      </c>
      <c r="L217" s="83" t="e">
        <f t="shared" si="137"/>
        <v>#REF!</v>
      </c>
      <c r="M217" s="120" t="e">
        <f>PS!#REF!</f>
        <v>#REF!</v>
      </c>
      <c r="N217" s="83" t="e">
        <f>PS!#REF!</f>
        <v>#REF!</v>
      </c>
      <c r="O217" s="104" t="e">
        <f>PS!#REF!</f>
        <v>#REF!</v>
      </c>
      <c r="P217" s="104" t="e">
        <f t="shared" si="138"/>
        <v>#REF!</v>
      </c>
      <c r="Q217" s="104">
        <v>0</v>
      </c>
      <c r="R217" s="170" t="e">
        <f t="shared" si="139"/>
        <v>#REF!</v>
      </c>
      <c r="S217" s="130" t="e">
        <f>VLOOKUP(B217,CTV!$A$3:$K$1048576,11,0)</f>
        <v>#REF!</v>
      </c>
      <c r="T217" s="105" t="e">
        <f>IF(VLOOKUP(B217,CTV!$A$3:$E$1048576,5,0)-R217+S217&lt;0,0,VLOOKUP(B217,CTV!$A$3:$E$1048576,5,0)-R217+S217)</f>
        <v>#REF!</v>
      </c>
      <c r="U217" s="105" t="e">
        <f>IF(VLOOKUP(B217,CTV!$A$3:$F$1048576,6,0)-R217+S217&lt;0,0,VLOOKUP(B217,CTV!$A$3:$F$1048576,6,0)-R217+S217)</f>
        <v>#REF!</v>
      </c>
      <c r="V217" s="70" t="e">
        <f t="shared" si="140"/>
        <v>#REF!</v>
      </c>
      <c r="W217" s="70" t="str">
        <f>IFERROR(IF(AND($H217=1,WORKDAY.INTL($I217,NETWORKDAYS.INTL($I217,EDATE(V217,$E218)-1,1,[1]holiday!$A$2:$A$101),1,[1]holiday!$A$2:$A$101)=$K217),"",IF(AND(IFERROR(IF(IF($K217&lt;EDATE(V217,$E217),$K217,EDATE(V217,$E217))=V217,"",IF($K217&lt;EDATE(V217,$E217),$K217,EDATE(V217,$E217))),"")=$K217,$H217=1),"",IFERROR(IF(IF($K217&lt;EDATE(V217,$E217),$K217,EDATE(V217,$E217))=V217,"",IF($K217&lt;EDATE(V217,$E217),$K217,EDATE(V217,$E217))),""))),"")</f>
        <v/>
      </c>
      <c r="X217" s="70" t="str">
        <f>IFERROR(IF(AND($H217=1,WORKDAY.INTL($I217,NETWORKDAYS.INTL($I217,EDATE(W217,$E218)-1,1,[1]holiday!$A$2:$A$101),1,[1]holiday!$A$2:$A$101)=$K217),"",IF(AND(IFERROR(IF(IF($K217&lt;EDATE(W217,$E217),$K217,EDATE(W217,$E217))=W217,"",IF($K217&lt;EDATE(W217,$E217),$K217,EDATE(W217,$E217))),"")=$K217,$H217=1),"",IFERROR(IF(IF($K217&lt;EDATE(W217,$E217),$K217,EDATE(W217,$E217))=W217,"",IF($K217&lt;EDATE(W217,$E217),$K217,EDATE(W217,$E217))),""))),"")</f>
        <v/>
      </c>
      <c r="Y217" s="70" t="str">
        <f>IFERROR(IF(AND($H217=1,WORKDAY.INTL($I217,NETWORKDAYS.INTL($I217,EDATE(X217,$E218)-1,1,[1]holiday!$A$2:$A$101),1,[1]holiday!$A$2:$A$101)=$K217),"",IF(AND(IFERROR(IF(IF($K217&lt;EDATE(X217,$E217),$K217,EDATE(X217,$E217))=X217,"",IF($K217&lt;EDATE(X217,$E217),$K217,EDATE(X217,$E217))),"")=$K217,$H217=1),"",IFERROR(IF(IF($K217&lt;EDATE(X217,$E217),$K217,EDATE(X217,$E217))=X217,"",IF($K217&lt;EDATE(X217,$E217),$K217,EDATE(X217,$E217))),""))),"")</f>
        <v/>
      </c>
      <c r="Z217" s="70" t="str">
        <f>IFERROR(IF(AND($H217=1,WORKDAY.INTL($I217,NETWORKDAYS.INTL($I217,EDATE(Y217,$E218)-1,1,[1]holiday!$A$2:$A$101),1,[1]holiday!$A$2:$A$101)=$K217),"",IF(AND(IFERROR(IF(IF($K217&lt;EDATE(Y217,$E217),$K217,EDATE(Y217,$E217))=Y217,"",IF($K217&lt;EDATE(Y217,$E217),$K217,EDATE(Y217,$E217))),"")=$K217,$H217=1),"",IFERROR(IF(IF($K217&lt;EDATE(Y217,$E217),$K217,EDATE(Y217,$E217))=Y217,"",IF($K217&lt;EDATE(Y217,$E217),$K217,EDATE(Y217,$E217))),""))),"")</f>
        <v/>
      </c>
      <c r="AA217" s="70" t="str">
        <f>IFERROR(IF(AND($H217=1,WORKDAY.INTL($I217,NETWORKDAYS.INTL($I217,EDATE(Z217,$E218)-1,1,[1]holiday!$A$2:$A$101),1,[1]holiday!$A$2:$A$101)=$K217),"",IF(AND(IFERROR(IF(IF($K217&lt;EDATE(Z217,$E217),$K217,EDATE(Z217,$E217))=Z217,"",IF($K217&lt;EDATE(Z217,$E217),$K217,EDATE(Z217,$E217))),"")=$K217,$H217=1),"",IFERROR(IF(IF($K217&lt;EDATE(Z217,$E217),$K217,EDATE(Z217,$E217))=Z217,"",IF($K217&lt;EDATE(Z217,$E217),$K217,EDATE(Z217,$E217))),""))),"")</f>
        <v/>
      </c>
      <c r="AB217" s="70" t="str">
        <f>IFERROR(IF(AND($H217=1,WORKDAY.INTL($I217,NETWORKDAYS.INTL($I217,EDATE(AA217,$E218)-1,1,[1]holiday!$A$2:$A$101),1,[1]holiday!$A$2:$A$101)=$K217),"",IF(AND(IFERROR(IF(IF($K217&lt;EDATE(AA217,$E217),$K217,EDATE(AA217,$E217))=AA217,"",IF($K217&lt;EDATE(AA217,$E217),$K217,EDATE(AA217,$E217))),"")=$K217,$H217=1),"",IFERROR(IF(IF($K217&lt;EDATE(AA217,$E217),$K217,EDATE(AA217,$E217))=AA217,"",IF($K217&lt;EDATE(AA217,$E217),$K217,EDATE(AA217,$E217))),""))),"")</f>
        <v/>
      </c>
      <c r="AC217" s="70" t="str">
        <f>IFERROR(IF(AND($H217=1,WORKDAY.INTL($I217,NETWORKDAYS.INTL($I217,EDATE(AB217,$E218)-1,1,[1]holiday!$A$2:$A$101),1,[1]holiday!$A$2:$A$101)=$K217),"",IF(AND(IFERROR(IF(IF($K217&lt;EDATE(AB217,$E217),$K217,EDATE(AB217,$E217))=AB217,"",IF($K217&lt;EDATE(AB217,$E217),$K217,EDATE(AB217,$E217))),"")=$K217,$H217=1),"",IFERROR(IF(IF($K217&lt;EDATE(AB217,$E217),$K217,EDATE(AB217,$E217))=AB217,"",IF($K217&lt;EDATE(AB217,$E217),$K217,EDATE(AB217,$E217))),""))),"")</f>
        <v/>
      </c>
      <c r="AD217" s="70" t="str">
        <f>IFERROR(IF(AND($H217=1,WORKDAY.INTL($I217,NETWORKDAYS.INTL($I217,EDATE(AC217,$E218)-1,1,[1]holiday!$A$2:$A$101),1,[1]holiday!$A$2:$A$101)=$K217),"",IF(AND(IFERROR(IF(IF($K217&lt;EDATE(AC217,$E217),$K217,EDATE(AC217,$E217))=AC217,"",IF($K217&lt;EDATE(AC217,$E217),$K217,EDATE(AC217,$E217))),"")=$K217,$H217=1),"",IFERROR(IF(IF($K217&lt;EDATE(AC217,$E217),$K217,EDATE(AC217,$E217))=AC217,"",IF($K217&lt;EDATE(AC217,$E217),$K217,EDATE(AC217,$E217))),""))),"")</f>
        <v/>
      </c>
      <c r="AE217" s="70" t="str">
        <f>IFERROR(IF(AND($H217=1,WORKDAY.INTL($I217,NETWORKDAYS.INTL($I217,EDATE(AD217,$E218)-1,1,[1]holiday!$A$2:$A$101),1,[1]holiday!$A$2:$A$101)=$K217),"",IF(AND(IFERROR(IF(IF($K217&lt;EDATE(AD217,$E217),$K217,EDATE(AD217,$E217))=AD217,"",IF($K217&lt;EDATE(AD217,$E217),$K217,EDATE(AD217,$E217))),"")=$K217,$H217=1),"",IFERROR(IF(IF($K217&lt;EDATE(AD217,$E217),$K217,EDATE(AD217,$E217))=AD217,"",IF($K217&lt;EDATE(AD217,$E217),$K217,EDATE(AD217,$E217))),""))),"")</f>
        <v/>
      </c>
      <c r="AF217" s="70" t="str">
        <f>IFERROR(IF(AND($H217=1,WORKDAY.INTL($I217,NETWORKDAYS.INTL($I217,EDATE(AE217,$E218)-1,1,[1]holiday!$A$2:$A$101),1,[1]holiday!$A$2:$A$101)=$K217),"",IF(AND(IFERROR(IF(IF($K217&lt;EDATE(AE217,$E217),$K217,EDATE(AE217,$E217))=AE217,"",IF($K217&lt;EDATE(AE217,$E217),$K217,EDATE(AE217,$E217))),"")=$K217,$H217=1),"",IFERROR(IF(IF($K217&lt;EDATE(AE217,$E217),$K217,EDATE(AE217,$E217))=AE217,"",IF($K217&lt;EDATE(AE217,$E217),$K217,EDATE(AE217,$E217))),""))),"")</f>
        <v/>
      </c>
      <c r="AG217" s="70" t="str">
        <f>IFERROR(IF(AND($H217=1,WORKDAY.INTL($I217,NETWORKDAYS.INTL($I217,EDATE(AF217,$E218)-1,1,[1]holiday!$A$2:$A$101),1,[1]holiday!$A$2:$A$101)=$K217),"",IF(AND(IFERROR(IF(IF($K217&lt;EDATE(AF217,$E217),$K217,EDATE(AF217,$E217))=AF217,"",IF($K217&lt;EDATE(AF217,$E217),$K217,EDATE(AF217,$E217))),"")=$K217,$H217=1),"",IFERROR(IF(IF($K217&lt;EDATE(AF217,$E217),$K217,EDATE(AF217,$E217))=AF217,"",IF($K217&lt;EDATE(AF217,$E217),$K217,EDATE(AF217,$E217))),""))),"")</f>
        <v/>
      </c>
      <c r="AH217" s="70" t="str">
        <f>IFERROR(IF(AND($H217=1,WORKDAY.INTL($I217,NETWORKDAYS.INTL($I217,EDATE(AG217,$E218)-1,1,[1]holiday!$A$2:$A$101),1,[1]holiday!$A$2:$A$101)=$K217),"",IF(AND(IFERROR(IF(IF($K217&lt;EDATE(AG217,$E217),$K217,EDATE(AG217,$E217))=AG217,"",IF($K217&lt;EDATE(AG217,$E217),$K217,EDATE(AG217,$E217))),"")=$K217,$H217=1),"",IFERROR(IF(IF($K217&lt;EDATE(AG217,$E217),$K217,EDATE(AG217,$E217))=AG217,"",IF($K217&lt;EDATE(AG217,$E217),$K217,EDATE(AG217,$E217))),""))),"")</f>
        <v/>
      </c>
      <c r="AI217" s="70"/>
      <c r="AJ217" s="25" t="e">
        <f t="shared" si="122"/>
        <v>#REF!</v>
      </c>
      <c r="AK217" s="25" t="e">
        <f t="shared" si="123"/>
        <v>#REF!</v>
      </c>
      <c r="AL217" s="25" t="e">
        <f t="shared" si="124"/>
        <v>#REF!</v>
      </c>
      <c r="AM217" s="25" t="e">
        <f t="shared" si="125"/>
        <v>#REF!</v>
      </c>
      <c r="AN217" s="25" t="e">
        <f t="shared" si="126"/>
        <v>#REF!</v>
      </c>
      <c r="AO217" s="25" t="e">
        <f t="shared" si="127"/>
        <v>#REF!</v>
      </c>
      <c r="AP217" s="25" t="e">
        <f t="shared" si="128"/>
        <v>#REF!</v>
      </c>
      <c r="AQ217" s="25" t="e">
        <f t="shared" si="129"/>
        <v>#REF!</v>
      </c>
      <c r="AR217" s="25" t="e">
        <f t="shared" si="130"/>
        <v>#REF!</v>
      </c>
      <c r="AS217" s="25" t="e">
        <f t="shared" si="131"/>
        <v>#REF!</v>
      </c>
      <c r="AT217" s="25" t="e">
        <f t="shared" si="132"/>
        <v>#REF!</v>
      </c>
      <c r="AU217" s="25" t="e">
        <f t="shared" si="133"/>
        <v>#REF!</v>
      </c>
      <c r="AV217" s="25" t="e">
        <f t="shared" si="134"/>
        <v>#REF!</v>
      </c>
      <c r="AW217" s="106" t="e">
        <f t="shared" si="141"/>
        <v>#REF!</v>
      </c>
      <c r="AX217" s="107" t="e">
        <f t="shared" ca="1" si="142"/>
        <v>#REF!</v>
      </c>
      <c r="AY217" s="107" t="e">
        <f t="shared" ca="1" si="143"/>
        <v>#REF!</v>
      </c>
      <c r="AZ217" s="108" t="e">
        <f t="shared" ca="1" si="144"/>
        <v>#REF!</v>
      </c>
      <c r="BA217" s="25">
        <f t="shared" ca="1" si="136"/>
        <v>0</v>
      </c>
      <c r="BB217" s="25" t="e">
        <f t="shared" si="135"/>
        <v>#REF!</v>
      </c>
      <c r="BC217" s="25" t="e">
        <f t="shared" ca="1" si="145"/>
        <v>#REF!</v>
      </c>
      <c r="BD217" s="83" t="e">
        <f>PS!#REF!</f>
        <v>#REF!</v>
      </c>
      <c r="BE217" s="78" t="str">
        <f t="shared" ca="1" si="146"/>
        <v>Lần 0</v>
      </c>
      <c r="BF217" s="109" t="e">
        <f t="shared" ca="1" si="147"/>
        <v>#REF!</v>
      </c>
      <c r="BG217" s="109" t="e">
        <f t="shared" ca="1" si="148"/>
        <v>#REF!</v>
      </c>
      <c r="BH217" s="109" t="e">
        <f t="shared" ca="1" si="149"/>
        <v>#REF!</v>
      </c>
      <c r="BI217" s="109" t="e">
        <f t="shared" ca="1" si="150"/>
        <v>#REF!</v>
      </c>
      <c r="BJ217" s="109" t="e">
        <f t="shared" ca="1" si="151"/>
        <v>#REF!</v>
      </c>
      <c r="BK217" s="109" t="e">
        <f t="shared" ca="1" si="152"/>
        <v>#REF!</v>
      </c>
      <c r="BL217" s="109" t="e">
        <f t="shared" ca="1" si="153"/>
        <v>#REF!</v>
      </c>
      <c r="BM217" s="109" t="e">
        <f t="shared" ca="1" si="154"/>
        <v>#REF!</v>
      </c>
      <c r="BN217" s="109" t="e">
        <f t="shared" ca="1" si="155"/>
        <v>#REF!</v>
      </c>
      <c r="BO217" s="109" t="e">
        <f t="shared" ca="1" si="156"/>
        <v>#REF!</v>
      </c>
      <c r="BP217" s="109" t="e">
        <f t="shared" ca="1" si="157"/>
        <v>#REF!</v>
      </c>
      <c r="BQ217" s="109" t="e">
        <f t="shared" ca="1" si="158"/>
        <v>#REF!</v>
      </c>
      <c r="BR217" s="109" t="e">
        <f t="shared" ca="1" si="159"/>
        <v>#REF!</v>
      </c>
    </row>
    <row r="218" spans="1:70" ht="12.75" x14ac:dyDescent="0.2">
      <c r="A218" s="82" t="e">
        <f>PS!#REF!</f>
        <v>#REF!</v>
      </c>
      <c r="B218" s="83" t="e">
        <f>PS!#REF!</f>
        <v>#REF!</v>
      </c>
      <c r="C218" s="83" t="e">
        <f>PS!#REF!</f>
        <v>#REF!</v>
      </c>
      <c r="D218" s="83" t="e">
        <f>VLOOKUP(B218,CTV!$A$3:$D$1048576,4,0)</f>
        <v>#REF!</v>
      </c>
      <c r="E218" s="83" t="e">
        <f>VLOOKUP(B218,CTV!$A$3:$G$1048576,7,0)</f>
        <v>#REF!</v>
      </c>
      <c r="F218" s="83" t="e">
        <f>IF(ISNA(VLOOKUP(D218,CTV!$A$3:$H$1048576,8,0)),"",VLOOKUP(D218,CTV!$A$3:$H$1048576,8,0))</f>
        <v>#REF!</v>
      </c>
      <c r="G218" s="83" t="e">
        <f>VLOOKUP(B218,CTV!$A$3:$I$1048576,9,0)</f>
        <v>#REF!</v>
      </c>
      <c r="H218" s="83" t="e">
        <f>VLOOKUP(B218,CTV!$A$3:$J$1048576,10,0)</f>
        <v>#REF!</v>
      </c>
      <c r="I218" s="102" t="e">
        <f>PS!#REF!</f>
        <v>#REF!</v>
      </c>
      <c r="J218" s="83" t="e">
        <f>PS!#REF!</f>
        <v>#REF!</v>
      </c>
      <c r="K218" s="103" t="e">
        <f>PS!#REF!</f>
        <v>#REF!</v>
      </c>
      <c r="L218" s="83" t="e">
        <f t="shared" si="137"/>
        <v>#REF!</v>
      </c>
      <c r="M218" s="120" t="e">
        <f>PS!#REF!</f>
        <v>#REF!</v>
      </c>
      <c r="N218" s="83" t="e">
        <f>PS!#REF!</f>
        <v>#REF!</v>
      </c>
      <c r="O218" s="104" t="e">
        <f>PS!#REF!</f>
        <v>#REF!</v>
      </c>
      <c r="P218" s="104" t="e">
        <f t="shared" si="138"/>
        <v>#REF!</v>
      </c>
      <c r="Q218" s="104">
        <v>0</v>
      </c>
      <c r="R218" s="170" t="e">
        <f t="shared" si="139"/>
        <v>#REF!</v>
      </c>
      <c r="S218" s="130" t="e">
        <f>VLOOKUP(B218,CTV!$A$3:$K$1048576,11,0)</f>
        <v>#REF!</v>
      </c>
      <c r="T218" s="105" t="e">
        <f>IF(VLOOKUP(B218,CTV!$A$3:$E$1048576,5,0)-R218+S218&lt;0,0,VLOOKUP(B218,CTV!$A$3:$E$1048576,5,0)-R218+S218)</f>
        <v>#REF!</v>
      </c>
      <c r="U218" s="105" t="e">
        <f>IF(VLOOKUP(B218,CTV!$A$3:$F$1048576,6,0)-R218+S218&lt;0,0,VLOOKUP(B218,CTV!$A$3:$F$1048576,6,0)-R218+S218)</f>
        <v>#REF!</v>
      </c>
      <c r="V218" s="70" t="e">
        <f t="shared" si="140"/>
        <v>#REF!</v>
      </c>
      <c r="W218" s="70" t="str">
        <f>IFERROR(IF(AND($H218=1,WORKDAY.INTL($I218,NETWORKDAYS.INTL($I218,EDATE(V218,$E219)-1,1,[1]holiday!$A$2:$A$101),1,[1]holiday!$A$2:$A$101)=$K218),"",IF(AND(IFERROR(IF(IF($K218&lt;EDATE(V218,$E218),$K218,EDATE(V218,$E218))=V218,"",IF($K218&lt;EDATE(V218,$E218),$K218,EDATE(V218,$E218))),"")=$K218,$H218=1),"",IFERROR(IF(IF($K218&lt;EDATE(V218,$E218),$K218,EDATE(V218,$E218))=V218,"",IF($K218&lt;EDATE(V218,$E218),$K218,EDATE(V218,$E218))),""))),"")</f>
        <v/>
      </c>
      <c r="X218" s="70" t="str">
        <f>IFERROR(IF(AND($H218=1,WORKDAY.INTL($I218,NETWORKDAYS.INTL($I218,EDATE(W218,$E219)-1,1,[1]holiday!$A$2:$A$101),1,[1]holiday!$A$2:$A$101)=$K218),"",IF(AND(IFERROR(IF(IF($K218&lt;EDATE(W218,$E218),$K218,EDATE(W218,$E218))=W218,"",IF($K218&lt;EDATE(W218,$E218),$K218,EDATE(W218,$E218))),"")=$K218,$H218=1),"",IFERROR(IF(IF($K218&lt;EDATE(W218,$E218),$K218,EDATE(W218,$E218))=W218,"",IF($K218&lt;EDATE(W218,$E218),$K218,EDATE(W218,$E218))),""))),"")</f>
        <v/>
      </c>
      <c r="Y218" s="70" t="str">
        <f>IFERROR(IF(AND($H218=1,WORKDAY.INTL($I218,NETWORKDAYS.INTL($I218,EDATE(X218,$E219)-1,1,[1]holiday!$A$2:$A$101),1,[1]holiday!$A$2:$A$101)=$K218),"",IF(AND(IFERROR(IF(IF($K218&lt;EDATE(X218,$E218),$K218,EDATE(X218,$E218))=X218,"",IF($K218&lt;EDATE(X218,$E218),$K218,EDATE(X218,$E218))),"")=$K218,$H218=1),"",IFERROR(IF(IF($K218&lt;EDATE(X218,$E218),$K218,EDATE(X218,$E218))=X218,"",IF($K218&lt;EDATE(X218,$E218),$K218,EDATE(X218,$E218))),""))),"")</f>
        <v/>
      </c>
      <c r="Z218" s="70" t="str">
        <f>IFERROR(IF(AND($H218=1,WORKDAY.INTL($I218,NETWORKDAYS.INTL($I218,EDATE(Y218,$E219)-1,1,[1]holiday!$A$2:$A$101),1,[1]holiday!$A$2:$A$101)=$K218),"",IF(AND(IFERROR(IF(IF($K218&lt;EDATE(Y218,$E218),$K218,EDATE(Y218,$E218))=Y218,"",IF($K218&lt;EDATE(Y218,$E218),$K218,EDATE(Y218,$E218))),"")=$K218,$H218=1),"",IFERROR(IF(IF($K218&lt;EDATE(Y218,$E218),$K218,EDATE(Y218,$E218))=Y218,"",IF($K218&lt;EDATE(Y218,$E218),$K218,EDATE(Y218,$E218))),""))),"")</f>
        <v/>
      </c>
      <c r="AA218" s="70" t="str">
        <f>IFERROR(IF(AND($H218=1,WORKDAY.INTL($I218,NETWORKDAYS.INTL($I218,EDATE(Z218,$E219)-1,1,[1]holiday!$A$2:$A$101),1,[1]holiday!$A$2:$A$101)=$K218),"",IF(AND(IFERROR(IF(IF($K218&lt;EDATE(Z218,$E218),$K218,EDATE(Z218,$E218))=Z218,"",IF($K218&lt;EDATE(Z218,$E218),$K218,EDATE(Z218,$E218))),"")=$K218,$H218=1),"",IFERROR(IF(IF($K218&lt;EDATE(Z218,$E218),$K218,EDATE(Z218,$E218))=Z218,"",IF($K218&lt;EDATE(Z218,$E218),$K218,EDATE(Z218,$E218))),""))),"")</f>
        <v/>
      </c>
      <c r="AB218" s="70" t="str">
        <f>IFERROR(IF(AND($H218=1,WORKDAY.INTL($I218,NETWORKDAYS.INTL($I218,EDATE(AA218,$E219)-1,1,[1]holiday!$A$2:$A$101),1,[1]holiday!$A$2:$A$101)=$K218),"",IF(AND(IFERROR(IF(IF($K218&lt;EDATE(AA218,$E218),$K218,EDATE(AA218,$E218))=AA218,"",IF($K218&lt;EDATE(AA218,$E218),$K218,EDATE(AA218,$E218))),"")=$K218,$H218=1),"",IFERROR(IF(IF($K218&lt;EDATE(AA218,$E218),$K218,EDATE(AA218,$E218))=AA218,"",IF($K218&lt;EDATE(AA218,$E218),$K218,EDATE(AA218,$E218))),""))),"")</f>
        <v/>
      </c>
      <c r="AC218" s="70" t="str">
        <f>IFERROR(IF(AND($H218=1,WORKDAY.INTL($I218,NETWORKDAYS.INTL($I218,EDATE(AB218,$E219)-1,1,[1]holiday!$A$2:$A$101),1,[1]holiday!$A$2:$A$101)=$K218),"",IF(AND(IFERROR(IF(IF($K218&lt;EDATE(AB218,$E218),$K218,EDATE(AB218,$E218))=AB218,"",IF($K218&lt;EDATE(AB218,$E218),$K218,EDATE(AB218,$E218))),"")=$K218,$H218=1),"",IFERROR(IF(IF($K218&lt;EDATE(AB218,$E218),$K218,EDATE(AB218,$E218))=AB218,"",IF($K218&lt;EDATE(AB218,$E218),$K218,EDATE(AB218,$E218))),""))),"")</f>
        <v/>
      </c>
      <c r="AD218" s="70" t="str">
        <f>IFERROR(IF(AND($H218=1,WORKDAY.INTL($I218,NETWORKDAYS.INTL($I218,EDATE(AC218,$E219)-1,1,[1]holiday!$A$2:$A$101),1,[1]holiday!$A$2:$A$101)=$K218),"",IF(AND(IFERROR(IF(IF($K218&lt;EDATE(AC218,$E218),$K218,EDATE(AC218,$E218))=AC218,"",IF($K218&lt;EDATE(AC218,$E218),$K218,EDATE(AC218,$E218))),"")=$K218,$H218=1),"",IFERROR(IF(IF($K218&lt;EDATE(AC218,$E218),$K218,EDATE(AC218,$E218))=AC218,"",IF($K218&lt;EDATE(AC218,$E218),$K218,EDATE(AC218,$E218))),""))),"")</f>
        <v/>
      </c>
      <c r="AE218" s="70" t="str">
        <f>IFERROR(IF(AND($H218=1,WORKDAY.INTL($I218,NETWORKDAYS.INTL($I218,EDATE(AD218,$E219)-1,1,[1]holiday!$A$2:$A$101),1,[1]holiday!$A$2:$A$101)=$K218),"",IF(AND(IFERROR(IF(IF($K218&lt;EDATE(AD218,$E218),$K218,EDATE(AD218,$E218))=AD218,"",IF($K218&lt;EDATE(AD218,$E218),$K218,EDATE(AD218,$E218))),"")=$K218,$H218=1),"",IFERROR(IF(IF($K218&lt;EDATE(AD218,$E218),$K218,EDATE(AD218,$E218))=AD218,"",IF($K218&lt;EDATE(AD218,$E218),$K218,EDATE(AD218,$E218))),""))),"")</f>
        <v/>
      </c>
      <c r="AF218" s="70" t="str">
        <f>IFERROR(IF(AND($H218=1,WORKDAY.INTL($I218,NETWORKDAYS.INTL($I218,EDATE(AE218,$E219)-1,1,[1]holiday!$A$2:$A$101),1,[1]holiday!$A$2:$A$101)=$K218),"",IF(AND(IFERROR(IF(IF($K218&lt;EDATE(AE218,$E218),$K218,EDATE(AE218,$E218))=AE218,"",IF($K218&lt;EDATE(AE218,$E218),$K218,EDATE(AE218,$E218))),"")=$K218,$H218=1),"",IFERROR(IF(IF($K218&lt;EDATE(AE218,$E218),$K218,EDATE(AE218,$E218))=AE218,"",IF($K218&lt;EDATE(AE218,$E218),$K218,EDATE(AE218,$E218))),""))),"")</f>
        <v/>
      </c>
      <c r="AG218" s="70" t="str">
        <f>IFERROR(IF(AND($H218=1,WORKDAY.INTL($I218,NETWORKDAYS.INTL($I218,EDATE(AF218,$E219)-1,1,[1]holiday!$A$2:$A$101),1,[1]holiday!$A$2:$A$101)=$K218),"",IF(AND(IFERROR(IF(IF($K218&lt;EDATE(AF218,$E218),$K218,EDATE(AF218,$E218))=AF218,"",IF($K218&lt;EDATE(AF218,$E218),$K218,EDATE(AF218,$E218))),"")=$K218,$H218=1),"",IFERROR(IF(IF($K218&lt;EDATE(AF218,$E218),$K218,EDATE(AF218,$E218))=AF218,"",IF($K218&lt;EDATE(AF218,$E218),$K218,EDATE(AF218,$E218))),""))),"")</f>
        <v/>
      </c>
      <c r="AH218" s="70" t="str">
        <f>IFERROR(IF(AND($H218=1,WORKDAY.INTL($I218,NETWORKDAYS.INTL($I218,EDATE(AG218,$E219)-1,1,[1]holiday!$A$2:$A$101),1,[1]holiday!$A$2:$A$101)=$K218),"",IF(AND(IFERROR(IF(IF($K218&lt;EDATE(AG218,$E218),$K218,EDATE(AG218,$E218))=AG218,"",IF($K218&lt;EDATE(AG218,$E218),$K218,EDATE(AG218,$E218))),"")=$K218,$H218=1),"",IFERROR(IF(IF($K218&lt;EDATE(AG218,$E218),$K218,EDATE(AG218,$E218))=AG218,"",IF($K218&lt;EDATE(AG218,$E218),$K218,EDATE(AG218,$E218))),""))),"")</f>
        <v/>
      </c>
      <c r="AI218" s="70"/>
      <c r="AJ218" s="25" t="e">
        <f t="shared" si="122"/>
        <v>#REF!</v>
      </c>
      <c r="AK218" s="25" t="e">
        <f t="shared" si="123"/>
        <v>#REF!</v>
      </c>
      <c r="AL218" s="25" t="e">
        <f t="shared" si="124"/>
        <v>#REF!</v>
      </c>
      <c r="AM218" s="25" t="e">
        <f t="shared" si="125"/>
        <v>#REF!</v>
      </c>
      <c r="AN218" s="25" t="e">
        <f t="shared" si="126"/>
        <v>#REF!</v>
      </c>
      <c r="AO218" s="25" t="e">
        <f t="shared" si="127"/>
        <v>#REF!</v>
      </c>
      <c r="AP218" s="25" t="e">
        <f t="shared" si="128"/>
        <v>#REF!</v>
      </c>
      <c r="AQ218" s="25" t="e">
        <f t="shared" si="129"/>
        <v>#REF!</v>
      </c>
      <c r="AR218" s="25" t="e">
        <f t="shared" si="130"/>
        <v>#REF!</v>
      </c>
      <c r="AS218" s="25" t="e">
        <f t="shared" si="131"/>
        <v>#REF!</v>
      </c>
      <c r="AT218" s="25" t="e">
        <f t="shared" si="132"/>
        <v>#REF!</v>
      </c>
      <c r="AU218" s="25" t="e">
        <f t="shared" si="133"/>
        <v>#REF!</v>
      </c>
      <c r="AV218" s="25" t="e">
        <f t="shared" si="134"/>
        <v>#REF!</v>
      </c>
      <c r="AW218" s="106" t="e">
        <f t="shared" si="141"/>
        <v>#REF!</v>
      </c>
      <c r="AX218" s="107" t="e">
        <f t="shared" ca="1" si="142"/>
        <v>#REF!</v>
      </c>
      <c r="AY218" s="107" t="e">
        <f t="shared" ca="1" si="143"/>
        <v>#REF!</v>
      </c>
      <c r="AZ218" s="108" t="e">
        <f t="shared" ca="1" si="144"/>
        <v>#REF!</v>
      </c>
      <c r="BA218" s="25">
        <f t="shared" ca="1" si="136"/>
        <v>0</v>
      </c>
      <c r="BB218" s="25" t="e">
        <f t="shared" si="135"/>
        <v>#REF!</v>
      </c>
      <c r="BC218" s="25" t="e">
        <f t="shared" ca="1" si="145"/>
        <v>#REF!</v>
      </c>
      <c r="BD218" s="83" t="e">
        <f>PS!#REF!</f>
        <v>#REF!</v>
      </c>
      <c r="BE218" s="78" t="str">
        <f t="shared" ca="1" si="146"/>
        <v>Lần 0</v>
      </c>
      <c r="BF218" s="109" t="e">
        <f t="shared" ca="1" si="147"/>
        <v>#REF!</v>
      </c>
      <c r="BG218" s="109" t="e">
        <f t="shared" ca="1" si="148"/>
        <v>#REF!</v>
      </c>
      <c r="BH218" s="109" t="e">
        <f t="shared" ca="1" si="149"/>
        <v>#REF!</v>
      </c>
      <c r="BI218" s="109" t="e">
        <f t="shared" ca="1" si="150"/>
        <v>#REF!</v>
      </c>
      <c r="BJ218" s="109" t="e">
        <f t="shared" ca="1" si="151"/>
        <v>#REF!</v>
      </c>
      <c r="BK218" s="109" t="e">
        <f t="shared" ca="1" si="152"/>
        <v>#REF!</v>
      </c>
      <c r="BL218" s="109" t="e">
        <f t="shared" ca="1" si="153"/>
        <v>#REF!</v>
      </c>
      <c r="BM218" s="109" t="e">
        <f t="shared" ca="1" si="154"/>
        <v>#REF!</v>
      </c>
      <c r="BN218" s="109" t="e">
        <f t="shared" ca="1" si="155"/>
        <v>#REF!</v>
      </c>
      <c r="BO218" s="109" t="e">
        <f t="shared" ca="1" si="156"/>
        <v>#REF!</v>
      </c>
      <c r="BP218" s="109" t="e">
        <f t="shared" ca="1" si="157"/>
        <v>#REF!</v>
      </c>
      <c r="BQ218" s="109" t="e">
        <f t="shared" ca="1" si="158"/>
        <v>#REF!</v>
      </c>
      <c r="BR218" s="109" t="e">
        <f t="shared" ca="1" si="159"/>
        <v>#REF!</v>
      </c>
    </row>
    <row r="219" spans="1:70" ht="12.75" x14ac:dyDescent="0.2">
      <c r="A219" s="82" t="e">
        <f>PS!#REF!</f>
        <v>#REF!</v>
      </c>
      <c r="B219" s="83" t="e">
        <f>PS!#REF!</f>
        <v>#REF!</v>
      </c>
      <c r="C219" s="83" t="e">
        <f>PS!#REF!</f>
        <v>#REF!</v>
      </c>
      <c r="D219" s="83" t="e">
        <f>VLOOKUP(B219,CTV!$A$3:$D$1048576,4,0)</f>
        <v>#REF!</v>
      </c>
      <c r="E219" s="83" t="e">
        <f>VLOOKUP(B219,CTV!$A$3:$G$1048576,7,0)</f>
        <v>#REF!</v>
      </c>
      <c r="F219" s="83" t="e">
        <f>IF(ISNA(VLOOKUP(D219,CTV!$A$3:$H$1048576,8,0)),"",VLOOKUP(D219,CTV!$A$3:$H$1048576,8,0))</f>
        <v>#REF!</v>
      </c>
      <c r="G219" s="83" t="e">
        <f>VLOOKUP(B219,CTV!$A$3:$I$1048576,9,0)</f>
        <v>#REF!</v>
      </c>
      <c r="H219" s="83" t="e">
        <f>VLOOKUP(B219,CTV!$A$3:$J$1048576,10,0)</f>
        <v>#REF!</v>
      </c>
      <c r="I219" s="102" t="e">
        <f>PS!#REF!</f>
        <v>#REF!</v>
      </c>
      <c r="J219" s="83" t="e">
        <f>PS!#REF!</f>
        <v>#REF!</v>
      </c>
      <c r="K219" s="103" t="e">
        <f>PS!#REF!</f>
        <v>#REF!</v>
      </c>
      <c r="L219" s="83" t="e">
        <f t="shared" si="137"/>
        <v>#REF!</v>
      </c>
      <c r="M219" s="120" t="e">
        <f>PS!#REF!</f>
        <v>#REF!</v>
      </c>
      <c r="N219" s="83" t="e">
        <f>PS!#REF!</f>
        <v>#REF!</v>
      </c>
      <c r="O219" s="104" t="e">
        <f>PS!#REF!</f>
        <v>#REF!</v>
      </c>
      <c r="P219" s="104" t="e">
        <f t="shared" si="138"/>
        <v>#REF!</v>
      </c>
      <c r="Q219" s="104">
        <v>0</v>
      </c>
      <c r="R219" s="170" t="e">
        <f t="shared" si="139"/>
        <v>#REF!</v>
      </c>
      <c r="S219" s="130" t="e">
        <f>VLOOKUP(B219,CTV!$A$3:$K$1048576,11,0)</f>
        <v>#REF!</v>
      </c>
      <c r="T219" s="105" t="e">
        <f>IF(VLOOKUP(B219,CTV!$A$3:$E$1048576,5,0)-R219+S219&lt;0,0,VLOOKUP(B219,CTV!$A$3:$E$1048576,5,0)-R219+S219)</f>
        <v>#REF!</v>
      </c>
      <c r="U219" s="105" t="e">
        <f>IF(VLOOKUP(B219,CTV!$A$3:$F$1048576,6,0)-R219+S219&lt;0,0,VLOOKUP(B219,CTV!$A$3:$F$1048576,6,0)-R219+S219)</f>
        <v>#REF!</v>
      </c>
      <c r="V219" s="70" t="e">
        <f t="shared" si="140"/>
        <v>#REF!</v>
      </c>
      <c r="W219" s="70" t="str">
        <f>IFERROR(IF(AND($H219=1,WORKDAY.INTL($I219,NETWORKDAYS.INTL($I219,EDATE(V219,$E220)-1,1,[1]holiday!$A$2:$A$101),1,[1]holiday!$A$2:$A$101)=$K219),"",IF(AND(IFERROR(IF(IF($K219&lt;EDATE(V219,$E219),$K219,EDATE(V219,$E219))=V219,"",IF($K219&lt;EDATE(V219,$E219),$K219,EDATE(V219,$E219))),"")=$K219,$H219=1),"",IFERROR(IF(IF($K219&lt;EDATE(V219,$E219),$K219,EDATE(V219,$E219))=V219,"",IF($K219&lt;EDATE(V219,$E219),$K219,EDATE(V219,$E219))),""))),"")</f>
        <v/>
      </c>
      <c r="X219" s="70" t="str">
        <f>IFERROR(IF(AND($H219=1,WORKDAY.INTL($I219,NETWORKDAYS.INTL($I219,EDATE(W219,$E220)-1,1,[1]holiday!$A$2:$A$101),1,[1]holiday!$A$2:$A$101)=$K219),"",IF(AND(IFERROR(IF(IF($K219&lt;EDATE(W219,$E219),$K219,EDATE(W219,$E219))=W219,"",IF($K219&lt;EDATE(W219,$E219),$K219,EDATE(W219,$E219))),"")=$K219,$H219=1),"",IFERROR(IF(IF($K219&lt;EDATE(W219,$E219),$K219,EDATE(W219,$E219))=W219,"",IF($K219&lt;EDATE(W219,$E219),$K219,EDATE(W219,$E219))),""))),"")</f>
        <v/>
      </c>
      <c r="Y219" s="70" t="str">
        <f>IFERROR(IF(AND($H219=1,WORKDAY.INTL($I219,NETWORKDAYS.INTL($I219,EDATE(X219,$E220)-1,1,[1]holiday!$A$2:$A$101),1,[1]holiday!$A$2:$A$101)=$K219),"",IF(AND(IFERROR(IF(IF($K219&lt;EDATE(X219,$E219),$K219,EDATE(X219,$E219))=X219,"",IF($K219&lt;EDATE(X219,$E219),$K219,EDATE(X219,$E219))),"")=$K219,$H219=1),"",IFERROR(IF(IF($K219&lt;EDATE(X219,$E219),$K219,EDATE(X219,$E219))=X219,"",IF($K219&lt;EDATE(X219,$E219),$K219,EDATE(X219,$E219))),""))),"")</f>
        <v/>
      </c>
      <c r="Z219" s="70" t="str">
        <f>IFERROR(IF(AND($H219=1,WORKDAY.INTL($I219,NETWORKDAYS.INTL($I219,EDATE(Y219,$E220)-1,1,[1]holiday!$A$2:$A$101),1,[1]holiday!$A$2:$A$101)=$K219),"",IF(AND(IFERROR(IF(IF($K219&lt;EDATE(Y219,$E219),$K219,EDATE(Y219,$E219))=Y219,"",IF($K219&lt;EDATE(Y219,$E219),$K219,EDATE(Y219,$E219))),"")=$K219,$H219=1),"",IFERROR(IF(IF($K219&lt;EDATE(Y219,$E219),$K219,EDATE(Y219,$E219))=Y219,"",IF($K219&lt;EDATE(Y219,$E219),$K219,EDATE(Y219,$E219))),""))),"")</f>
        <v/>
      </c>
      <c r="AA219" s="70" t="str">
        <f>IFERROR(IF(AND($H219=1,WORKDAY.INTL($I219,NETWORKDAYS.INTL($I219,EDATE(Z219,$E220)-1,1,[1]holiday!$A$2:$A$101),1,[1]holiday!$A$2:$A$101)=$K219),"",IF(AND(IFERROR(IF(IF($K219&lt;EDATE(Z219,$E219),$K219,EDATE(Z219,$E219))=Z219,"",IF($K219&lt;EDATE(Z219,$E219),$K219,EDATE(Z219,$E219))),"")=$K219,$H219=1),"",IFERROR(IF(IF($K219&lt;EDATE(Z219,$E219),$K219,EDATE(Z219,$E219))=Z219,"",IF($K219&lt;EDATE(Z219,$E219),$K219,EDATE(Z219,$E219))),""))),"")</f>
        <v/>
      </c>
      <c r="AB219" s="70" t="str">
        <f>IFERROR(IF(AND($H219=1,WORKDAY.INTL($I219,NETWORKDAYS.INTL($I219,EDATE(AA219,$E220)-1,1,[1]holiday!$A$2:$A$101),1,[1]holiday!$A$2:$A$101)=$K219),"",IF(AND(IFERROR(IF(IF($K219&lt;EDATE(AA219,$E219),$K219,EDATE(AA219,$E219))=AA219,"",IF($K219&lt;EDATE(AA219,$E219),$K219,EDATE(AA219,$E219))),"")=$K219,$H219=1),"",IFERROR(IF(IF($K219&lt;EDATE(AA219,$E219),$K219,EDATE(AA219,$E219))=AA219,"",IF($K219&lt;EDATE(AA219,$E219),$K219,EDATE(AA219,$E219))),""))),"")</f>
        <v/>
      </c>
      <c r="AC219" s="70" t="str">
        <f>IFERROR(IF(AND($H219=1,WORKDAY.INTL($I219,NETWORKDAYS.INTL($I219,EDATE(AB219,$E220)-1,1,[1]holiday!$A$2:$A$101),1,[1]holiday!$A$2:$A$101)=$K219),"",IF(AND(IFERROR(IF(IF($K219&lt;EDATE(AB219,$E219),$K219,EDATE(AB219,$E219))=AB219,"",IF($K219&lt;EDATE(AB219,$E219),$K219,EDATE(AB219,$E219))),"")=$K219,$H219=1),"",IFERROR(IF(IF($K219&lt;EDATE(AB219,$E219),$K219,EDATE(AB219,$E219))=AB219,"",IF($K219&lt;EDATE(AB219,$E219),$K219,EDATE(AB219,$E219))),""))),"")</f>
        <v/>
      </c>
      <c r="AD219" s="70" t="str">
        <f>IFERROR(IF(AND($H219=1,WORKDAY.INTL($I219,NETWORKDAYS.INTL($I219,EDATE(AC219,$E220)-1,1,[1]holiday!$A$2:$A$101),1,[1]holiday!$A$2:$A$101)=$K219),"",IF(AND(IFERROR(IF(IF($K219&lt;EDATE(AC219,$E219),$K219,EDATE(AC219,$E219))=AC219,"",IF($K219&lt;EDATE(AC219,$E219),$K219,EDATE(AC219,$E219))),"")=$K219,$H219=1),"",IFERROR(IF(IF($K219&lt;EDATE(AC219,$E219),$K219,EDATE(AC219,$E219))=AC219,"",IF($K219&lt;EDATE(AC219,$E219),$K219,EDATE(AC219,$E219))),""))),"")</f>
        <v/>
      </c>
      <c r="AE219" s="70" t="str">
        <f>IFERROR(IF(AND($H219=1,WORKDAY.INTL($I219,NETWORKDAYS.INTL($I219,EDATE(AD219,$E220)-1,1,[1]holiday!$A$2:$A$101),1,[1]holiday!$A$2:$A$101)=$K219),"",IF(AND(IFERROR(IF(IF($K219&lt;EDATE(AD219,$E219),$K219,EDATE(AD219,$E219))=AD219,"",IF($K219&lt;EDATE(AD219,$E219),$K219,EDATE(AD219,$E219))),"")=$K219,$H219=1),"",IFERROR(IF(IF($K219&lt;EDATE(AD219,$E219),$K219,EDATE(AD219,$E219))=AD219,"",IF($K219&lt;EDATE(AD219,$E219),$K219,EDATE(AD219,$E219))),""))),"")</f>
        <v/>
      </c>
      <c r="AF219" s="70" t="str">
        <f>IFERROR(IF(AND($H219=1,WORKDAY.INTL($I219,NETWORKDAYS.INTL($I219,EDATE(AE219,$E220)-1,1,[1]holiday!$A$2:$A$101),1,[1]holiday!$A$2:$A$101)=$K219),"",IF(AND(IFERROR(IF(IF($K219&lt;EDATE(AE219,$E219),$K219,EDATE(AE219,$E219))=AE219,"",IF($K219&lt;EDATE(AE219,$E219),$K219,EDATE(AE219,$E219))),"")=$K219,$H219=1),"",IFERROR(IF(IF($K219&lt;EDATE(AE219,$E219),$K219,EDATE(AE219,$E219))=AE219,"",IF($K219&lt;EDATE(AE219,$E219),$K219,EDATE(AE219,$E219))),""))),"")</f>
        <v/>
      </c>
      <c r="AG219" s="70" t="str">
        <f>IFERROR(IF(AND($H219=1,WORKDAY.INTL($I219,NETWORKDAYS.INTL($I219,EDATE(AF219,$E220)-1,1,[1]holiday!$A$2:$A$101),1,[1]holiday!$A$2:$A$101)=$K219),"",IF(AND(IFERROR(IF(IF($K219&lt;EDATE(AF219,$E219),$K219,EDATE(AF219,$E219))=AF219,"",IF($K219&lt;EDATE(AF219,$E219),$K219,EDATE(AF219,$E219))),"")=$K219,$H219=1),"",IFERROR(IF(IF($K219&lt;EDATE(AF219,$E219),$K219,EDATE(AF219,$E219))=AF219,"",IF($K219&lt;EDATE(AF219,$E219),$K219,EDATE(AF219,$E219))),""))),"")</f>
        <v/>
      </c>
      <c r="AH219" s="70" t="str">
        <f>IFERROR(IF(AND($H219=1,WORKDAY.INTL($I219,NETWORKDAYS.INTL($I219,EDATE(AG219,$E220)-1,1,[1]holiday!$A$2:$A$101),1,[1]holiday!$A$2:$A$101)=$K219),"",IF(AND(IFERROR(IF(IF($K219&lt;EDATE(AG219,$E219),$K219,EDATE(AG219,$E219))=AG219,"",IF($K219&lt;EDATE(AG219,$E219),$K219,EDATE(AG219,$E219))),"")=$K219,$H219=1),"",IFERROR(IF(IF($K219&lt;EDATE(AG219,$E219),$K219,EDATE(AG219,$E219))=AG219,"",IF($K219&lt;EDATE(AG219,$E219),$K219,EDATE(AG219,$E219))),""))),"")</f>
        <v/>
      </c>
      <c r="AI219" s="70"/>
      <c r="AJ219" s="25" t="e">
        <f t="shared" si="122"/>
        <v>#REF!</v>
      </c>
      <c r="AK219" s="25" t="e">
        <f t="shared" si="123"/>
        <v>#REF!</v>
      </c>
      <c r="AL219" s="25" t="e">
        <f t="shared" si="124"/>
        <v>#REF!</v>
      </c>
      <c r="AM219" s="25" t="e">
        <f t="shared" si="125"/>
        <v>#REF!</v>
      </c>
      <c r="AN219" s="25" t="e">
        <f t="shared" si="126"/>
        <v>#REF!</v>
      </c>
      <c r="AO219" s="25" t="e">
        <f t="shared" si="127"/>
        <v>#REF!</v>
      </c>
      <c r="AP219" s="25" t="e">
        <f t="shared" si="128"/>
        <v>#REF!</v>
      </c>
      <c r="AQ219" s="25" t="e">
        <f t="shared" si="129"/>
        <v>#REF!</v>
      </c>
      <c r="AR219" s="25" t="e">
        <f t="shared" si="130"/>
        <v>#REF!</v>
      </c>
      <c r="AS219" s="25" t="e">
        <f t="shared" si="131"/>
        <v>#REF!</v>
      </c>
      <c r="AT219" s="25" t="e">
        <f t="shared" si="132"/>
        <v>#REF!</v>
      </c>
      <c r="AU219" s="25" t="e">
        <f t="shared" si="133"/>
        <v>#REF!</v>
      </c>
      <c r="AV219" s="25" t="e">
        <f t="shared" si="134"/>
        <v>#REF!</v>
      </c>
      <c r="AW219" s="106" t="e">
        <f t="shared" si="141"/>
        <v>#REF!</v>
      </c>
      <c r="AX219" s="107" t="e">
        <f t="shared" ca="1" si="142"/>
        <v>#REF!</v>
      </c>
      <c r="AY219" s="107" t="e">
        <f t="shared" ca="1" si="143"/>
        <v>#REF!</v>
      </c>
      <c r="AZ219" s="108" t="e">
        <f t="shared" ca="1" si="144"/>
        <v>#REF!</v>
      </c>
      <c r="BA219" s="25">
        <f t="shared" ca="1" si="136"/>
        <v>0</v>
      </c>
      <c r="BB219" s="25" t="e">
        <f t="shared" si="135"/>
        <v>#REF!</v>
      </c>
      <c r="BC219" s="25" t="e">
        <f t="shared" ca="1" si="145"/>
        <v>#REF!</v>
      </c>
      <c r="BD219" s="83" t="e">
        <f>PS!#REF!</f>
        <v>#REF!</v>
      </c>
      <c r="BE219" s="78" t="str">
        <f t="shared" ca="1" si="146"/>
        <v>Lần 0</v>
      </c>
      <c r="BF219" s="109" t="e">
        <f t="shared" ca="1" si="147"/>
        <v>#REF!</v>
      </c>
      <c r="BG219" s="109" t="e">
        <f t="shared" ca="1" si="148"/>
        <v>#REF!</v>
      </c>
      <c r="BH219" s="109" t="e">
        <f t="shared" ca="1" si="149"/>
        <v>#REF!</v>
      </c>
      <c r="BI219" s="109" t="e">
        <f t="shared" ca="1" si="150"/>
        <v>#REF!</v>
      </c>
      <c r="BJ219" s="109" t="e">
        <f t="shared" ca="1" si="151"/>
        <v>#REF!</v>
      </c>
      <c r="BK219" s="109" t="e">
        <f t="shared" ca="1" si="152"/>
        <v>#REF!</v>
      </c>
      <c r="BL219" s="109" t="e">
        <f t="shared" ca="1" si="153"/>
        <v>#REF!</v>
      </c>
      <c r="BM219" s="109" t="e">
        <f t="shared" ca="1" si="154"/>
        <v>#REF!</v>
      </c>
      <c r="BN219" s="109" t="e">
        <f t="shared" ca="1" si="155"/>
        <v>#REF!</v>
      </c>
      <c r="BO219" s="109" t="e">
        <f t="shared" ca="1" si="156"/>
        <v>#REF!</v>
      </c>
      <c r="BP219" s="109" t="e">
        <f t="shared" ca="1" si="157"/>
        <v>#REF!</v>
      </c>
      <c r="BQ219" s="109" t="e">
        <f t="shared" ca="1" si="158"/>
        <v>#REF!</v>
      </c>
      <c r="BR219" s="109" t="e">
        <f t="shared" ca="1" si="159"/>
        <v>#REF!</v>
      </c>
    </row>
    <row r="220" spans="1:70" ht="12.75" x14ac:dyDescent="0.2">
      <c r="A220" s="82" t="e">
        <f>PS!#REF!</f>
        <v>#REF!</v>
      </c>
      <c r="B220" s="83" t="e">
        <f>PS!#REF!</f>
        <v>#REF!</v>
      </c>
      <c r="C220" s="83" t="e">
        <f>PS!#REF!</f>
        <v>#REF!</v>
      </c>
      <c r="D220" s="83" t="e">
        <f>VLOOKUP(B220,CTV!$A$3:$D$1048576,4,0)</f>
        <v>#REF!</v>
      </c>
      <c r="E220" s="83" t="e">
        <f>VLOOKUP(B220,CTV!$A$3:$G$1048576,7,0)</f>
        <v>#REF!</v>
      </c>
      <c r="F220" s="83" t="e">
        <f>IF(ISNA(VLOOKUP(D220,CTV!$A$3:$H$1048576,8,0)),"",VLOOKUP(D220,CTV!$A$3:$H$1048576,8,0))</f>
        <v>#REF!</v>
      </c>
      <c r="G220" s="83" t="e">
        <f>VLOOKUP(B220,CTV!$A$3:$I$1048576,9,0)</f>
        <v>#REF!</v>
      </c>
      <c r="H220" s="83" t="e">
        <f>VLOOKUP(B220,CTV!$A$3:$J$1048576,10,0)</f>
        <v>#REF!</v>
      </c>
      <c r="I220" s="102" t="e">
        <f>PS!#REF!</f>
        <v>#REF!</v>
      </c>
      <c r="J220" s="83" t="e">
        <f>PS!#REF!</f>
        <v>#REF!</v>
      </c>
      <c r="K220" s="103" t="e">
        <f>PS!#REF!</f>
        <v>#REF!</v>
      </c>
      <c r="L220" s="83" t="e">
        <f t="shared" si="137"/>
        <v>#REF!</v>
      </c>
      <c r="M220" s="120" t="e">
        <f>PS!#REF!</f>
        <v>#REF!</v>
      </c>
      <c r="N220" s="83" t="e">
        <f>PS!#REF!</f>
        <v>#REF!</v>
      </c>
      <c r="O220" s="104" t="e">
        <f>PS!#REF!</f>
        <v>#REF!</v>
      </c>
      <c r="P220" s="104" t="e">
        <f t="shared" si="138"/>
        <v>#REF!</v>
      </c>
      <c r="Q220" s="104">
        <v>0</v>
      </c>
      <c r="R220" s="170" t="e">
        <f t="shared" si="139"/>
        <v>#REF!</v>
      </c>
      <c r="S220" s="130" t="e">
        <f>VLOOKUP(B220,CTV!$A$3:$K$1048576,11,0)</f>
        <v>#REF!</v>
      </c>
      <c r="T220" s="105" t="e">
        <f>IF(VLOOKUP(B220,CTV!$A$3:$E$1048576,5,0)-R220+S220&lt;0,0,VLOOKUP(B220,CTV!$A$3:$E$1048576,5,0)-R220+S220)</f>
        <v>#REF!</v>
      </c>
      <c r="U220" s="105" t="e">
        <f>IF(VLOOKUP(B220,CTV!$A$3:$F$1048576,6,0)-R220+S220&lt;0,0,VLOOKUP(B220,CTV!$A$3:$F$1048576,6,0)-R220+S220)</f>
        <v>#REF!</v>
      </c>
      <c r="V220" s="70" t="e">
        <f t="shared" si="140"/>
        <v>#REF!</v>
      </c>
      <c r="W220" s="70" t="str">
        <f>IFERROR(IF(AND($H220=1,WORKDAY.INTL($I220,NETWORKDAYS.INTL($I220,EDATE(V220,$E221)-1,1,[1]holiday!$A$2:$A$101),1,[1]holiday!$A$2:$A$101)=$K220),"",IF(AND(IFERROR(IF(IF($K220&lt;EDATE(V220,$E220),$K220,EDATE(V220,$E220))=V220,"",IF($K220&lt;EDATE(V220,$E220),$K220,EDATE(V220,$E220))),"")=$K220,$H220=1),"",IFERROR(IF(IF($K220&lt;EDATE(V220,$E220),$K220,EDATE(V220,$E220))=V220,"",IF($K220&lt;EDATE(V220,$E220),$K220,EDATE(V220,$E220))),""))),"")</f>
        <v/>
      </c>
      <c r="X220" s="70" t="str">
        <f>IFERROR(IF(AND($H220=1,WORKDAY.INTL($I220,NETWORKDAYS.INTL($I220,EDATE(W220,$E221)-1,1,[1]holiday!$A$2:$A$101),1,[1]holiday!$A$2:$A$101)=$K220),"",IF(AND(IFERROR(IF(IF($K220&lt;EDATE(W220,$E220),$K220,EDATE(W220,$E220))=W220,"",IF($K220&lt;EDATE(W220,$E220),$K220,EDATE(W220,$E220))),"")=$K220,$H220=1),"",IFERROR(IF(IF($K220&lt;EDATE(W220,$E220),$K220,EDATE(W220,$E220))=W220,"",IF($K220&lt;EDATE(W220,$E220),$K220,EDATE(W220,$E220))),""))),"")</f>
        <v/>
      </c>
      <c r="Y220" s="70" t="str">
        <f>IFERROR(IF(AND($H220=1,WORKDAY.INTL($I220,NETWORKDAYS.INTL($I220,EDATE(X220,$E221)-1,1,[1]holiday!$A$2:$A$101),1,[1]holiday!$A$2:$A$101)=$K220),"",IF(AND(IFERROR(IF(IF($K220&lt;EDATE(X220,$E220),$K220,EDATE(X220,$E220))=X220,"",IF($K220&lt;EDATE(X220,$E220),$K220,EDATE(X220,$E220))),"")=$K220,$H220=1),"",IFERROR(IF(IF($K220&lt;EDATE(X220,$E220),$K220,EDATE(X220,$E220))=X220,"",IF($K220&lt;EDATE(X220,$E220),$K220,EDATE(X220,$E220))),""))),"")</f>
        <v/>
      </c>
      <c r="Z220" s="70" t="str">
        <f>IFERROR(IF(AND($H220=1,WORKDAY.INTL($I220,NETWORKDAYS.INTL($I220,EDATE(Y220,$E221)-1,1,[1]holiday!$A$2:$A$101),1,[1]holiday!$A$2:$A$101)=$K220),"",IF(AND(IFERROR(IF(IF($K220&lt;EDATE(Y220,$E220),$K220,EDATE(Y220,$E220))=Y220,"",IF($K220&lt;EDATE(Y220,$E220),$K220,EDATE(Y220,$E220))),"")=$K220,$H220=1),"",IFERROR(IF(IF($K220&lt;EDATE(Y220,$E220),$K220,EDATE(Y220,$E220))=Y220,"",IF($K220&lt;EDATE(Y220,$E220),$K220,EDATE(Y220,$E220))),""))),"")</f>
        <v/>
      </c>
      <c r="AA220" s="70" t="str">
        <f>IFERROR(IF(AND($H220=1,WORKDAY.INTL($I220,NETWORKDAYS.INTL($I220,EDATE(Z220,$E221)-1,1,[1]holiday!$A$2:$A$101),1,[1]holiday!$A$2:$A$101)=$K220),"",IF(AND(IFERROR(IF(IF($K220&lt;EDATE(Z220,$E220),$K220,EDATE(Z220,$E220))=Z220,"",IF($K220&lt;EDATE(Z220,$E220),$K220,EDATE(Z220,$E220))),"")=$K220,$H220=1),"",IFERROR(IF(IF($K220&lt;EDATE(Z220,$E220),$K220,EDATE(Z220,$E220))=Z220,"",IF($K220&lt;EDATE(Z220,$E220),$K220,EDATE(Z220,$E220))),""))),"")</f>
        <v/>
      </c>
      <c r="AB220" s="70" t="str">
        <f>IFERROR(IF(AND($H220=1,WORKDAY.INTL($I220,NETWORKDAYS.INTL($I220,EDATE(AA220,$E221)-1,1,[1]holiday!$A$2:$A$101),1,[1]holiday!$A$2:$A$101)=$K220),"",IF(AND(IFERROR(IF(IF($K220&lt;EDATE(AA220,$E220),$K220,EDATE(AA220,$E220))=AA220,"",IF($K220&lt;EDATE(AA220,$E220),$K220,EDATE(AA220,$E220))),"")=$K220,$H220=1),"",IFERROR(IF(IF($K220&lt;EDATE(AA220,$E220),$K220,EDATE(AA220,$E220))=AA220,"",IF($K220&lt;EDATE(AA220,$E220),$K220,EDATE(AA220,$E220))),""))),"")</f>
        <v/>
      </c>
      <c r="AC220" s="70" t="str">
        <f>IFERROR(IF(AND($H220=1,WORKDAY.INTL($I220,NETWORKDAYS.INTL($I220,EDATE(AB220,$E221)-1,1,[1]holiday!$A$2:$A$101),1,[1]holiday!$A$2:$A$101)=$K220),"",IF(AND(IFERROR(IF(IF($K220&lt;EDATE(AB220,$E220),$K220,EDATE(AB220,$E220))=AB220,"",IF($K220&lt;EDATE(AB220,$E220),$K220,EDATE(AB220,$E220))),"")=$K220,$H220=1),"",IFERROR(IF(IF($K220&lt;EDATE(AB220,$E220),$K220,EDATE(AB220,$E220))=AB220,"",IF($K220&lt;EDATE(AB220,$E220),$K220,EDATE(AB220,$E220))),""))),"")</f>
        <v/>
      </c>
      <c r="AD220" s="70" t="str">
        <f>IFERROR(IF(AND($H220=1,WORKDAY.INTL($I220,NETWORKDAYS.INTL($I220,EDATE(AC220,$E221)-1,1,[1]holiday!$A$2:$A$101),1,[1]holiday!$A$2:$A$101)=$K220),"",IF(AND(IFERROR(IF(IF($K220&lt;EDATE(AC220,$E220),$K220,EDATE(AC220,$E220))=AC220,"",IF($K220&lt;EDATE(AC220,$E220),$K220,EDATE(AC220,$E220))),"")=$K220,$H220=1),"",IFERROR(IF(IF($K220&lt;EDATE(AC220,$E220),$K220,EDATE(AC220,$E220))=AC220,"",IF($K220&lt;EDATE(AC220,$E220),$K220,EDATE(AC220,$E220))),""))),"")</f>
        <v/>
      </c>
      <c r="AE220" s="70" t="str">
        <f>IFERROR(IF(AND($H220=1,WORKDAY.INTL($I220,NETWORKDAYS.INTL($I220,EDATE(AD220,$E221)-1,1,[1]holiday!$A$2:$A$101),1,[1]holiday!$A$2:$A$101)=$K220),"",IF(AND(IFERROR(IF(IF($K220&lt;EDATE(AD220,$E220),$K220,EDATE(AD220,$E220))=AD220,"",IF($K220&lt;EDATE(AD220,$E220),$K220,EDATE(AD220,$E220))),"")=$K220,$H220=1),"",IFERROR(IF(IF($K220&lt;EDATE(AD220,$E220),$K220,EDATE(AD220,$E220))=AD220,"",IF($K220&lt;EDATE(AD220,$E220),$K220,EDATE(AD220,$E220))),""))),"")</f>
        <v/>
      </c>
      <c r="AF220" s="70" t="str">
        <f>IFERROR(IF(AND($H220=1,WORKDAY.INTL($I220,NETWORKDAYS.INTL($I220,EDATE(AE220,$E221)-1,1,[1]holiday!$A$2:$A$101),1,[1]holiday!$A$2:$A$101)=$K220),"",IF(AND(IFERROR(IF(IF($K220&lt;EDATE(AE220,$E220),$K220,EDATE(AE220,$E220))=AE220,"",IF($K220&lt;EDATE(AE220,$E220),$K220,EDATE(AE220,$E220))),"")=$K220,$H220=1),"",IFERROR(IF(IF($K220&lt;EDATE(AE220,$E220),$K220,EDATE(AE220,$E220))=AE220,"",IF($K220&lt;EDATE(AE220,$E220),$K220,EDATE(AE220,$E220))),""))),"")</f>
        <v/>
      </c>
      <c r="AG220" s="70" t="str">
        <f>IFERROR(IF(AND($H220=1,WORKDAY.INTL($I220,NETWORKDAYS.INTL($I220,EDATE(AF220,$E221)-1,1,[1]holiday!$A$2:$A$101),1,[1]holiday!$A$2:$A$101)=$K220),"",IF(AND(IFERROR(IF(IF($K220&lt;EDATE(AF220,$E220),$K220,EDATE(AF220,$E220))=AF220,"",IF($K220&lt;EDATE(AF220,$E220),$K220,EDATE(AF220,$E220))),"")=$K220,$H220=1),"",IFERROR(IF(IF($K220&lt;EDATE(AF220,$E220),$K220,EDATE(AF220,$E220))=AF220,"",IF($K220&lt;EDATE(AF220,$E220),$K220,EDATE(AF220,$E220))),""))),"")</f>
        <v/>
      </c>
      <c r="AH220" s="70" t="str">
        <f>IFERROR(IF(AND($H220=1,WORKDAY.INTL($I220,NETWORKDAYS.INTL($I220,EDATE(AG220,$E221)-1,1,[1]holiday!$A$2:$A$101),1,[1]holiday!$A$2:$A$101)=$K220),"",IF(AND(IFERROR(IF(IF($K220&lt;EDATE(AG220,$E220),$K220,EDATE(AG220,$E220))=AG220,"",IF($K220&lt;EDATE(AG220,$E220),$K220,EDATE(AG220,$E220))),"")=$K220,$H220=1),"",IFERROR(IF(IF($K220&lt;EDATE(AG220,$E220),$K220,EDATE(AG220,$E220))=AG220,"",IF($K220&lt;EDATE(AG220,$E220),$K220,EDATE(AG220,$E220))),""))),"")</f>
        <v/>
      </c>
      <c r="AI220" s="70"/>
      <c r="AJ220" s="25" t="e">
        <f t="shared" si="122"/>
        <v>#REF!</v>
      </c>
      <c r="AK220" s="25" t="e">
        <f t="shared" si="123"/>
        <v>#REF!</v>
      </c>
      <c r="AL220" s="25" t="e">
        <f t="shared" si="124"/>
        <v>#REF!</v>
      </c>
      <c r="AM220" s="25" t="e">
        <f t="shared" si="125"/>
        <v>#REF!</v>
      </c>
      <c r="AN220" s="25" t="e">
        <f t="shared" si="126"/>
        <v>#REF!</v>
      </c>
      <c r="AO220" s="25" t="e">
        <f t="shared" si="127"/>
        <v>#REF!</v>
      </c>
      <c r="AP220" s="25" t="e">
        <f t="shared" si="128"/>
        <v>#REF!</v>
      </c>
      <c r="AQ220" s="25" t="e">
        <f t="shared" si="129"/>
        <v>#REF!</v>
      </c>
      <c r="AR220" s="25" t="e">
        <f t="shared" si="130"/>
        <v>#REF!</v>
      </c>
      <c r="AS220" s="25" t="e">
        <f t="shared" si="131"/>
        <v>#REF!</v>
      </c>
      <c r="AT220" s="25" t="e">
        <f t="shared" si="132"/>
        <v>#REF!</v>
      </c>
      <c r="AU220" s="25" t="e">
        <f t="shared" si="133"/>
        <v>#REF!</v>
      </c>
      <c r="AV220" s="25" t="e">
        <f t="shared" si="134"/>
        <v>#REF!</v>
      </c>
      <c r="AW220" s="106" t="e">
        <f t="shared" si="141"/>
        <v>#REF!</v>
      </c>
      <c r="AX220" s="107" t="e">
        <f t="shared" ca="1" si="142"/>
        <v>#REF!</v>
      </c>
      <c r="AY220" s="107" t="e">
        <f t="shared" ca="1" si="143"/>
        <v>#REF!</v>
      </c>
      <c r="AZ220" s="108" t="e">
        <f t="shared" ca="1" si="144"/>
        <v>#REF!</v>
      </c>
      <c r="BA220" s="25">
        <f t="shared" ca="1" si="136"/>
        <v>0</v>
      </c>
      <c r="BB220" s="25" t="e">
        <f t="shared" si="135"/>
        <v>#REF!</v>
      </c>
      <c r="BC220" s="25" t="e">
        <f t="shared" ca="1" si="145"/>
        <v>#REF!</v>
      </c>
      <c r="BD220" s="83" t="e">
        <f>PS!#REF!</f>
        <v>#REF!</v>
      </c>
      <c r="BE220" s="78" t="str">
        <f t="shared" ca="1" si="146"/>
        <v>Lần 0</v>
      </c>
      <c r="BF220" s="109" t="e">
        <f t="shared" ca="1" si="147"/>
        <v>#REF!</v>
      </c>
      <c r="BG220" s="109" t="e">
        <f t="shared" ca="1" si="148"/>
        <v>#REF!</v>
      </c>
      <c r="BH220" s="109" t="e">
        <f t="shared" ca="1" si="149"/>
        <v>#REF!</v>
      </c>
      <c r="BI220" s="109" t="e">
        <f t="shared" ca="1" si="150"/>
        <v>#REF!</v>
      </c>
      <c r="BJ220" s="109" t="e">
        <f t="shared" ca="1" si="151"/>
        <v>#REF!</v>
      </c>
      <c r="BK220" s="109" t="e">
        <f t="shared" ca="1" si="152"/>
        <v>#REF!</v>
      </c>
      <c r="BL220" s="109" t="e">
        <f t="shared" ca="1" si="153"/>
        <v>#REF!</v>
      </c>
      <c r="BM220" s="109" t="e">
        <f t="shared" ca="1" si="154"/>
        <v>#REF!</v>
      </c>
      <c r="BN220" s="109" t="e">
        <f t="shared" ca="1" si="155"/>
        <v>#REF!</v>
      </c>
      <c r="BO220" s="109" t="e">
        <f t="shared" ca="1" si="156"/>
        <v>#REF!</v>
      </c>
      <c r="BP220" s="109" t="e">
        <f t="shared" ca="1" si="157"/>
        <v>#REF!</v>
      </c>
      <c r="BQ220" s="109" t="e">
        <f t="shared" ca="1" si="158"/>
        <v>#REF!</v>
      </c>
      <c r="BR220" s="109" t="e">
        <f t="shared" ca="1" si="159"/>
        <v>#REF!</v>
      </c>
    </row>
    <row r="221" spans="1:70" ht="12.75" x14ac:dyDescent="0.2">
      <c r="A221" s="82" t="e">
        <f>PS!#REF!</f>
        <v>#REF!</v>
      </c>
      <c r="B221" s="83" t="e">
        <f>PS!#REF!</f>
        <v>#REF!</v>
      </c>
      <c r="C221" s="83" t="e">
        <f>PS!#REF!</f>
        <v>#REF!</v>
      </c>
      <c r="D221" s="83" t="e">
        <f>VLOOKUP(B221,CTV!$A$3:$D$1048576,4,0)</f>
        <v>#REF!</v>
      </c>
      <c r="E221" s="83" t="e">
        <f>VLOOKUP(B221,CTV!$A$3:$G$1048576,7,0)</f>
        <v>#REF!</v>
      </c>
      <c r="F221" s="83" t="e">
        <f>IF(ISNA(VLOOKUP(D221,CTV!$A$3:$H$1048576,8,0)),"",VLOOKUP(D221,CTV!$A$3:$H$1048576,8,0))</f>
        <v>#REF!</v>
      </c>
      <c r="G221" s="83" t="e">
        <f>VLOOKUP(B221,CTV!$A$3:$I$1048576,9,0)</f>
        <v>#REF!</v>
      </c>
      <c r="H221" s="83" t="e">
        <f>VLOOKUP(B221,CTV!$A$3:$J$1048576,10,0)</f>
        <v>#REF!</v>
      </c>
      <c r="I221" s="102" t="e">
        <f>PS!#REF!</f>
        <v>#REF!</v>
      </c>
      <c r="J221" s="83" t="e">
        <f>PS!#REF!</f>
        <v>#REF!</v>
      </c>
      <c r="K221" s="103" t="e">
        <f>PS!#REF!</f>
        <v>#REF!</v>
      </c>
      <c r="L221" s="83" t="e">
        <f t="shared" si="137"/>
        <v>#REF!</v>
      </c>
      <c r="M221" s="120" t="e">
        <f>PS!#REF!</f>
        <v>#REF!</v>
      </c>
      <c r="N221" s="83" t="e">
        <f>PS!#REF!</f>
        <v>#REF!</v>
      </c>
      <c r="O221" s="104" t="e">
        <f>PS!#REF!</f>
        <v>#REF!</v>
      </c>
      <c r="P221" s="104" t="e">
        <f t="shared" si="138"/>
        <v>#REF!</v>
      </c>
      <c r="Q221" s="104">
        <v>0</v>
      </c>
      <c r="R221" s="170" t="e">
        <f t="shared" si="139"/>
        <v>#REF!</v>
      </c>
      <c r="S221" s="130" t="e">
        <f>VLOOKUP(B221,CTV!$A$3:$K$1048576,11,0)</f>
        <v>#REF!</v>
      </c>
      <c r="T221" s="105" t="e">
        <f>IF(VLOOKUP(B221,CTV!$A$3:$E$1048576,5,0)-R221+S221&lt;0,0,VLOOKUP(B221,CTV!$A$3:$E$1048576,5,0)-R221+S221)</f>
        <v>#REF!</v>
      </c>
      <c r="U221" s="105" t="e">
        <f>IF(VLOOKUP(B221,CTV!$A$3:$F$1048576,6,0)-R221+S221&lt;0,0,VLOOKUP(B221,CTV!$A$3:$F$1048576,6,0)-R221+S221)</f>
        <v>#REF!</v>
      </c>
      <c r="V221" s="70" t="e">
        <f t="shared" si="140"/>
        <v>#REF!</v>
      </c>
      <c r="W221" s="70" t="str">
        <f>IFERROR(IF(AND($H221=1,WORKDAY.INTL($I221,NETWORKDAYS.INTL($I221,EDATE(V221,$E222)-1,1,[1]holiday!$A$2:$A$101),1,[1]holiday!$A$2:$A$101)=$K221),"",IF(AND(IFERROR(IF(IF($K221&lt;EDATE(V221,$E221),$K221,EDATE(V221,$E221))=V221,"",IF($K221&lt;EDATE(V221,$E221),$K221,EDATE(V221,$E221))),"")=$K221,$H221=1),"",IFERROR(IF(IF($K221&lt;EDATE(V221,$E221),$K221,EDATE(V221,$E221))=V221,"",IF($K221&lt;EDATE(V221,$E221),$K221,EDATE(V221,$E221))),""))),"")</f>
        <v/>
      </c>
      <c r="X221" s="70" t="str">
        <f>IFERROR(IF(AND($H221=1,WORKDAY.INTL($I221,NETWORKDAYS.INTL($I221,EDATE(W221,$E222)-1,1,[1]holiday!$A$2:$A$101),1,[1]holiday!$A$2:$A$101)=$K221),"",IF(AND(IFERROR(IF(IF($K221&lt;EDATE(W221,$E221),$K221,EDATE(W221,$E221))=W221,"",IF($K221&lt;EDATE(W221,$E221),$K221,EDATE(W221,$E221))),"")=$K221,$H221=1),"",IFERROR(IF(IF($K221&lt;EDATE(W221,$E221),$K221,EDATE(W221,$E221))=W221,"",IF($K221&lt;EDATE(W221,$E221),$K221,EDATE(W221,$E221))),""))),"")</f>
        <v/>
      </c>
      <c r="Y221" s="70" t="str">
        <f>IFERROR(IF(AND($H221=1,WORKDAY.INTL($I221,NETWORKDAYS.INTL($I221,EDATE(X221,$E222)-1,1,[1]holiday!$A$2:$A$101),1,[1]holiday!$A$2:$A$101)=$K221),"",IF(AND(IFERROR(IF(IF($K221&lt;EDATE(X221,$E221),$K221,EDATE(X221,$E221))=X221,"",IF($K221&lt;EDATE(X221,$E221),$K221,EDATE(X221,$E221))),"")=$K221,$H221=1),"",IFERROR(IF(IF($K221&lt;EDATE(X221,$E221),$K221,EDATE(X221,$E221))=X221,"",IF($K221&lt;EDATE(X221,$E221),$K221,EDATE(X221,$E221))),""))),"")</f>
        <v/>
      </c>
      <c r="Z221" s="70" t="str">
        <f>IFERROR(IF(AND($H221=1,WORKDAY.INTL($I221,NETWORKDAYS.INTL($I221,EDATE(Y221,$E222)-1,1,[1]holiday!$A$2:$A$101),1,[1]holiday!$A$2:$A$101)=$K221),"",IF(AND(IFERROR(IF(IF($K221&lt;EDATE(Y221,$E221),$K221,EDATE(Y221,$E221))=Y221,"",IF($K221&lt;EDATE(Y221,$E221),$K221,EDATE(Y221,$E221))),"")=$K221,$H221=1),"",IFERROR(IF(IF($K221&lt;EDATE(Y221,$E221),$K221,EDATE(Y221,$E221))=Y221,"",IF($K221&lt;EDATE(Y221,$E221),$K221,EDATE(Y221,$E221))),""))),"")</f>
        <v/>
      </c>
      <c r="AA221" s="70" t="str">
        <f>IFERROR(IF(AND($H221=1,WORKDAY.INTL($I221,NETWORKDAYS.INTL($I221,EDATE(Z221,$E222)-1,1,[1]holiday!$A$2:$A$101),1,[1]holiday!$A$2:$A$101)=$K221),"",IF(AND(IFERROR(IF(IF($K221&lt;EDATE(Z221,$E221),$K221,EDATE(Z221,$E221))=Z221,"",IF($K221&lt;EDATE(Z221,$E221),$K221,EDATE(Z221,$E221))),"")=$K221,$H221=1),"",IFERROR(IF(IF($K221&lt;EDATE(Z221,$E221),$K221,EDATE(Z221,$E221))=Z221,"",IF($K221&lt;EDATE(Z221,$E221),$K221,EDATE(Z221,$E221))),""))),"")</f>
        <v/>
      </c>
      <c r="AB221" s="70" t="str">
        <f>IFERROR(IF(AND($H221=1,WORKDAY.INTL($I221,NETWORKDAYS.INTL($I221,EDATE(AA221,$E222)-1,1,[1]holiday!$A$2:$A$101),1,[1]holiday!$A$2:$A$101)=$K221),"",IF(AND(IFERROR(IF(IF($K221&lt;EDATE(AA221,$E221),$K221,EDATE(AA221,$E221))=AA221,"",IF($K221&lt;EDATE(AA221,$E221),$K221,EDATE(AA221,$E221))),"")=$K221,$H221=1),"",IFERROR(IF(IF($K221&lt;EDATE(AA221,$E221),$K221,EDATE(AA221,$E221))=AA221,"",IF($K221&lt;EDATE(AA221,$E221),$K221,EDATE(AA221,$E221))),""))),"")</f>
        <v/>
      </c>
      <c r="AC221" s="70" t="str">
        <f>IFERROR(IF(AND($H221=1,WORKDAY.INTL($I221,NETWORKDAYS.INTL($I221,EDATE(AB221,$E222)-1,1,[1]holiday!$A$2:$A$101),1,[1]holiday!$A$2:$A$101)=$K221),"",IF(AND(IFERROR(IF(IF($K221&lt;EDATE(AB221,$E221),$K221,EDATE(AB221,$E221))=AB221,"",IF($K221&lt;EDATE(AB221,$E221),$K221,EDATE(AB221,$E221))),"")=$K221,$H221=1),"",IFERROR(IF(IF($K221&lt;EDATE(AB221,$E221),$K221,EDATE(AB221,$E221))=AB221,"",IF($K221&lt;EDATE(AB221,$E221),$K221,EDATE(AB221,$E221))),""))),"")</f>
        <v/>
      </c>
      <c r="AD221" s="70" t="str">
        <f>IFERROR(IF(AND($H221=1,WORKDAY.INTL($I221,NETWORKDAYS.INTL($I221,EDATE(AC221,$E222)-1,1,[1]holiday!$A$2:$A$101),1,[1]holiday!$A$2:$A$101)=$K221),"",IF(AND(IFERROR(IF(IF($K221&lt;EDATE(AC221,$E221),$K221,EDATE(AC221,$E221))=AC221,"",IF($K221&lt;EDATE(AC221,$E221),$K221,EDATE(AC221,$E221))),"")=$K221,$H221=1),"",IFERROR(IF(IF($K221&lt;EDATE(AC221,$E221),$K221,EDATE(AC221,$E221))=AC221,"",IF($K221&lt;EDATE(AC221,$E221),$K221,EDATE(AC221,$E221))),""))),"")</f>
        <v/>
      </c>
      <c r="AE221" s="70" t="str">
        <f>IFERROR(IF(AND($H221=1,WORKDAY.INTL($I221,NETWORKDAYS.INTL($I221,EDATE(AD221,$E222)-1,1,[1]holiday!$A$2:$A$101),1,[1]holiday!$A$2:$A$101)=$K221),"",IF(AND(IFERROR(IF(IF($K221&lt;EDATE(AD221,$E221),$K221,EDATE(AD221,$E221))=AD221,"",IF($K221&lt;EDATE(AD221,$E221),$K221,EDATE(AD221,$E221))),"")=$K221,$H221=1),"",IFERROR(IF(IF($K221&lt;EDATE(AD221,$E221),$K221,EDATE(AD221,$E221))=AD221,"",IF($K221&lt;EDATE(AD221,$E221),$K221,EDATE(AD221,$E221))),""))),"")</f>
        <v/>
      </c>
      <c r="AF221" s="70" t="str">
        <f>IFERROR(IF(AND($H221=1,WORKDAY.INTL($I221,NETWORKDAYS.INTL($I221,EDATE(AE221,$E222)-1,1,[1]holiday!$A$2:$A$101),1,[1]holiday!$A$2:$A$101)=$K221),"",IF(AND(IFERROR(IF(IF($K221&lt;EDATE(AE221,$E221),$K221,EDATE(AE221,$E221))=AE221,"",IF($K221&lt;EDATE(AE221,$E221),$K221,EDATE(AE221,$E221))),"")=$K221,$H221=1),"",IFERROR(IF(IF($K221&lt;EDATE(AE221,$E221),$K221,EDATE(AE221,$E221))=AE221,"",IF($K221&lt;EDATE(AE221,$E221),$K221,EDATE(AE221,$E221))),""))),"")</f>
        <v/>
      </c>
      <c r="AG221" s="70" t="str">
        <f>IFERROR(IF(AND($H221=1,WORKDAY.INTL($I221,NETWORKDAYS.INTL($I221,EDATE(AF221,$E222)-1,1,[1]holiday!$A$2:$A$101),1,[1]holiday!$A$2:$A$101)=$K221),"",IF(AND(IFERROR(IF(IF($K221&lt;EDATE(AF221,$E221),$K221,EDATE(AF221,$E221))=AF221,"",IF($K221&lt;EDATE(AF221,$E221),$K221,EDATE(AF221,$E221))),"")=$K221,$H221=1),"",IFERROR(IF(IF($K221&lt;EDATE(AF221,$E221),$K221,EDATE(AF221,$E221))=AF221,"",IF($K221&lt;EDATE(AF221,$E221),$K221,EDATE(AF221,$E221))),""))),"")</f>
        <v/>
      </c>
      <c r="AH221" s="70" t="str">
        <f>IFERROR(IF(AND($H221=1,WORKDAY.INTL($I221,NETWORKDAYS.INTL($I221,EDATE(AG221,$E222)-1,1,[1]holiday!$A$2:$A$101),1,[1]holiday!$A$2:$A$101)=$K221),"",IF(AND(IFERROR(IF(IF($K221&lt;EDATE(AG221,$E221),$K221,EDATE(AG221,$E221))=AG221,"",IF($K221&lt;EDATE(AG221,$E221),$K221,EDATE(AG221,$E221))),"")=$K221,$H221=1),"",IFERROR(IF(IF($K221&lt;EDATE(AG221,$E221),$K221,EDATE(AG221,$E221))=AG221,"",IF($K221&lt;EDATE(AG221,$E221),$K221,EDATE(AG221,$E221))),""))),"")</f>
        <v/>
      </c>
      <c r="AI221" s="70"/>
      <c r="AJ221" s="25" t="e">
        <f t="shared" si="122"/>
        <v>#REF!</v>
      </c>
      <c r="AK221" s="25" t="e">
        <f t="shared" si="123"/>
        <v>#REF!</v>
      </c>
      <c r="AL221" s="25" t="e">
        <f t="shared" si="124"/>
        <v>#REF!</v>
      </c>
      <c r="AM221" s="25" t="e">
        <f t="shared" si="125"/>
        <v>#REF!</v>
      </c>
      <c r="AN221" s="25" t="e">
        <f t="shared" si="126"/>
        <v>#REF!</v>
      </c>
      <c r="AO221" s="25" t="e">
        <f t="shared" si="127"/>
        <v>#REF!</v>
      </c>
      <c r="AP221" s="25" t="e">
        <f t="shared" si="128"/>
        <v>#REF!</v>
      </c>
      <c r="AQ221" s="25" t="e">
        <f t="shared" si="129"/>
        <v>#REF!</v>
      </c>
      <c r="AR221" s="25" t="e">
        <f t="shared" si="130"/>
        <v>#REF!</v>
      </c>
      <c r="AS221" s="25" t="e">
        <f t="shared" si="131"/>
        <v>#REF!</v>
      </c>
      <c r="AT221" s="25" t="e">
        <f t="shared" si="132"/>
        <v>#REF!</v>
      </c>
      <c r="AU221" s="25" t="e">
        <f t="shared" si="133"/>
        <v>#REF!</v>
      </c>
      <c r="AV221" s="25" t="e">
        <f t="shared" si="134"/>
        <v>#REF!</v>
      </c>
      <c r="AW221" s="106" t="e">
        <f t="shared" si="141"/>
        <v>#REF!</v>
      </c>
      <c r="AX221" s="107" t="e">
        <f t="shared" ca="1" si="142"/>
        <v>#REF!</v>
      </c>
      <c r="AY221" s="107" t="e">
        <f t="shared" ca="1" si="143"/>
        <v>#REF!</v>
      </c>
      <c r="AZ221" s="108" t="e">
        <f t="shared" ca="1" si="144"/>
        <v>#REF!</v>
      </c>
      <c r="BA221" s="25">
        <f t="shared" ca="1" si="136"/>
        <v>0</v>
      </c>
      <c r="BB221" s="25" t="e">
        <f t="shared" si="135"/>
        <v>#REF!</v>
      </c>
      <c r="BC221" s="25" t="e">
        <f t="shared" ca="1" si="145"/>
        <v>#REF!</v>
      </c>
      <c r="BD221" s="83" t="e">
        <f>PS!#REF!</f>
        <v>#REF!</v>
      </c>
      <c r="BE221" s="78" t="str">
        <f t="shared" ca="1" si="146"/>
        <v>Lần 0</v>
      </c>
      <c r="BF221" s="109" t="e">
        <f t="shared" ca="1" si="147"/>
        <v>#REF!</v>
      </c>
      <c r="BG221" s="109" t="e">
        <f t="shared" ca="1" si="148"/>
        <v>#REF!</v>
      </c>
      <c r="BH221" s="109" t="e">
        <f t="shared" ca="1" si="149"/>
        <v>#REF!</v>
      </c>
      <c r="BI221" s="109" t="e">
        <f t="shared" ca="1" si="150"/>
        <v>#REF!</v>
      </c>
      <c r="BJ221" s="109" t="e">
        <f t="shared" ca="1" si="151"/>
        <v>#REF!</v>
      </c>
      <c r="BK221" s="109" t="e">
        <f t="shared" ca="1" si="152"/>
        <v>#REF!</v>
      </c>
      <c r="BL221" s="109" t="e">
        <f t="shared" ca="1" si="153"/>
        <v>#REF!</v>
      </c>
      <c r="BM221" s="109" t="e">
        <f t="shared" ca="1" si="154"/>
        <v>#REF!</v>
      </c>
      <c r="BN221" s="109" t="e">
        <f t="shared" ca="1" si="155"/>
        <v>#REF!</v>
      </c>
      <c r="BO221" s="109" t="e">
        <f t="shared" ca="1" si="156"/>
        <v>#REF!</v>
      </c>
      <c r="BP221" s="109" t="e">
        <f t="shared" ca="1" si="157"/>
        <v>#REF!</v>
      </c>
      <c r="BQ221" s="109" t="e">
        <f t="shared" ca="1" si="158"/>
        <v>#REF!</v>
      </c>
      <c r="BR221" s="109" t="e">
        <f t="shared" ca="1" si="159"/>
        <v>#REF!</v>
      </c>
    </row>
    <row r="222" spans="1:70" ht="12.75" x14ac:dyDescent="0.2">
      <c r="A222" s="82" t="e">
        <f>PS!#REF!</f>
        <v>#REF!</v>
      </c>
      <c r="B222" s="83" t="e">
        <f>PS!#REF!</f>
        <v>#REF!</v>
      </c>
      <c r="C222" s="83" t="e">
        <f>PS!#REF!</f>
        <v>#REF!</v>
      </c>
      <c r="D222" s="83" t="e">
        <f>VLOOKUP(B222,CTV!$A$3:$D$1048576,4,0)</f>
        <v>#REF!</v>
      </c>
      <c r="E222" s="83" t="e">
        <f>VLOOKUP(B222,CTV!$A$3:$G$1048576,7,0)</f>
        <v>#REF!</v>
      </c>
      <c r="F222" s="83" t="e">
        <f>IF(ISNA(VLOOKUP(D222,CTV!$A$3:$H$1048576,8,0)),"",VLOOKUP(D222,CTV!$A$3:$H$1048576,8,0))</f>
        <v>#REF!</v>
      </c>
      <c r="G222" s="83" t="e">
        <f>VLOOKUP(B222,CTV!$A$3:$I$1048576,9,0)</f>
        <v>#REF!</v>
      </c>
      <c r="H222" s="83" t="e">
        <f>VLOOKUP(B222,CTV!$A$3:$J$1048576,10,0)</f>
        <v>#REF!</v>
      </c>
      <c r="I222" s="102" t="e">
        <f>PS!#REF!</f>
        <v>#REF!</v>
      </c>
      <c r="J222" s="83" t="e">
        <f>PS!#REF!</f>
        <v>#REF!</v>
      </c>
      <c r="K222" s="103" t="e">
        <f>PS!#REF!</f>
        <v>#REF!</v>
      </c>
      <c r="L222" s="83" t="e">
        <f t="shared" si="137"/>
        <v>#REF!</v>
      </c>
      <c r="M222" s="120" t="e">
        <f>PS!#REF!</f>
        <v>#REF!</v>
      </c>
      <c r="N222" s="83" t="e">
        <f>PS!#REF!</f>
        <v>#REF!</v>
      </c>
      <c r="O222" s="104" t="e">
        <f>PS!#REF!</f>
        <v>#REF!</v>
      </c>
      <c r="P222" s="104" t="e">
        <f t="shared" si="138"/>
        <v>#REF!</v>
      </c>
      <c r="Q222" s="104">
        <v>0</v>
      </c>
      <c r="R222" s="170" t="e">
        <f t="shared" si="139"/>
        <v>#REF!</v>
      </c>
      <c r="S222" s="130" t="e">
        <f>VLOOKUP(B222,CTV!$A$3:$K$1048576,11,0)</f>
        <v>#REF!</v>
      </c>
      <c r="T222" s="105" t="e">
        <f>IF(VLOOKUP(B222,CTV!$A$3:$E$1048576,5,0)-R222+S222&lt;0,0,VLOOKUP(B222,CTV!$A$3:$E$1048576,5,0)-R222+S222)</f>
        <v>#REF!</v>
      </c>
      <c r="U222" s="105" t="e">
        <f>IF(VLOOKUP(B222,CTV!$A$3:$F$1048576,6,0)-R222+S222&lt;0,0,VLOOKUP(B222,CTV!$A$3:$F$1048576,6,0)-R222+S222)</f>
        <v>#REF!</v>
      </c>
      <c r="V222" s="70" t="e">
        <f t="shared" si="140"/>
        <v>#REF!</v>
      </c>
      <c r="W222" s="70" t="str">
        <f>IFERROR(IF(AND($H222=1,WORKDAY.INTL($I222,NETWORKDAYS.INTL($I222,EDATE(V222,$E223)-1,1,[1]holiday!$A$2:$A$101),1,[1]holiday!$A$2:$A$101)=$K222),"",IF(AND(IFERROR(IF(IF($K222&lt;EDATE(V222,$E222),$K222,EDATE(V222,$E222))=V222,"",IF($K222&lt;EDATE(V222,$E222),$K222,EDATE(V222,$E222))),"")=$K222,$H222=1),"",IFERROR(IF(IF($K222&lt;EDATE(V222,$E222),$K222,EDATE(V222,$E222))=V222,"",IF($K222&lt;EDATE(V222,$E222),$K222,EDATE(V222,$E222))),""))),"")</f>
        <v/>
      </c>
      <c r="X222" s="70" t="str">
        <f>IFERROR(IF(AND($H222=1,WORKDAY.INTL($I222,NETWORKDAYS.INTL($I222,EDATE(W222,$E223)-1,1,[1]holiday!$A$2:$A$101),1,[1]holiday!$A$2:$A$101)=$K222),"",IF(AND(IFERROR(IF(IF($K222&lt;EDATE(W222,$E222),$K222,EDATE(W222,$E222))=W222,"",IF($K222&lt;EDATE(W222,$E222),$K222,EDATE(W222,$E222))),"")=$K222,$H222=1),"",IFERROR(IF(IF($K222&lt;EDATE(W222,$E222),$K222,EDATE(W222,$E222))=W222,"",IF($K222&lt;EDATE(W222,$E222),$K222,EDATE(W222,$E222))),""))),"")</f>
        <v/>
      </c>
      <c r="Y222" s="70" t="str">
        <f>IFERROR(IF(AND($H222=1,WORKDAY.INTL($I222,NETWORKDAYS.INTL($I222,EDATE(X222,$E223)-1,1,[1]holiday!$A$2:$A$101),1,[1]holiday!$A$2:$A$101)=$K222),"",IF(AND(IFERROR(IF(IF($K222&lt;EDATE(X222,$E222),$K222,EDATE(X222,$E222))=X222,"",IF($K222&lt;EDATE(X222,$E222),$K222,EDATE(X222,$E222))),"")=$K222,$H222=1),"",IFERROR(IF(IF($K222&lt;EDATE(X222,$E222),$K222,EDATE(X222,$E222))=X222,"",IF($K222&lt;EDATE(X222,$E222),$K222,EDATE(X222,$E222))),""))),"")</f>
        <v/>
      </c>
      <c r="Z222" s="70" t="str">
        <f>IFERROR(IF(AND($H222=1,WORKDAY.INTL($I222,NETWORKDAYS.INTL($I222,EDATE(Y222,$E223)-1,1,[1]holiday!$A$2:$A$101),1,[1]holiday!$A$2:$A$101)=$K222),"",IF(AND(IFERROR(IF(IF($K222&lt;EDATE(Y222,$E222),$K222,EDATE(Y222,$E222))=Y222,"",IF($K222&lt;EDATE(Y222,$E222),$K222,EDATE(Y222,$E222))),"")=$K222,$H222=1),"",IFERROR(IF(IF($K222&lt;EDATE(Y222,$E222),$K222,EDATE(Y222,$E222))=Y222,"",IF($K222&lt;EDATE(Y222,$E222),$K222,EDATE(Y222,$E222))),""))),"")</f>
        <v/>
      </c>
      <c r="AA222" s="70" t="str">
        <f>IFERROR(IF(AND($H222=1,WORKDAY.INTL($I222,NETWORKDAYS.INTL($I222,EDATE(Z222,$E223)-1,1,[1]holiday!$A$2:$A$101),1,[1]holiday!$A$2:$A$101)=$K222),"",IF(AND(IFERROR(IF(IF($K222&lt;EDATE(Z222,$E222),$K222,EDATE(Z222,$E222))=Z222,"",IF($K222&lt;EDATE(Z222,$E222),$K222,EDATE(Z222,$E222))),"")=$K222,$H222=1),"",IFERROR(IF(IF($K222&lt;EDATE(Z222,$E222),$K222,EDATE(Z222,$E222))=Z222,"",IF($K222&lt;EDATE(Z222,$E222),$K222,EDATE(Z222,$E222))),""))),"")</f>
        <v/>
      </c>
      <c r="AB222" s="70" t="str">
        <f>IFERROR(IF(AND($H222=1,WORKDAY.INTL($I222,NETWORKDAYS.INTL($I222,EDATE(AA222,$E223)-1,1,[1]holiday!$A$2:$A$101),1,[1]holiday!$A$2:$A$101)=$K222),"",IF(AND(IFERROR(IF(IF($K222&lt;EDATE(AA222,$E222),$K222,EDATE(AA222,$E222))=AA222,"",IF($K222&lt;EDATE(AA222,$E222),$K222,EDATE(AA222,$E222))),"")=$K222,$H222=1),"",IFERROR(IF(IF($K222&lt;EDATE(AA222,$E222),$K222,EDATE(AA222,$E222))=AA222,"",IF($K222&lt;EDATE(AA222,$E222),$K222,EDATE(AA222,$E222))),""))),"")</f>
        <v/>
      </c>
      <c r="AC222" s="70" t="str">
        <f>IFERROR(IF(AND($H222=1,WORKDAY.INTL($I222,NETWORKDAYS.INTL($I222,EDATE(AB222,$E223)-1,1,[1]holiday!$A$2:$A$101),1,[1]holiday!$A$2:$A$101)=$K222),"",IF(AND(IFERROR(IF(IF($K222&lt;EDATE(AB222,$E222),$K222,EDATE(AB222,$E222))=AB222,"",IF($K222&lt;EDATE(AB222,$E222),$K222,EDATE(AB222,$E222))),"")=$K222,$H222=1),"",IFERROR(IF(IF($K222&lt;EDATE(AB222,$E222),$K222,EDATE(AB222,$E222))=AB222,"",IF($K222&lt;EDATE(AB222,$E222),$K222,EDATE(AB222,$E222))),""))),"")</f>
        <v/>
      </c>
      <c r="AD222" s="70" t="str">
        <f>IFERROR(IF(AND($H222=1,WORKDAY.INTL($I222,NETWORKDAYS.INTL($I222,EDATE(AC222,$E223)-1,1,[1]holiday!$A$2:$A$101),1,[1]holiday!$A$2:$A$101)=$K222),"",IF(AND(IFERROR(IF(IF($K222&lt;EDATE(AC222,$E222),$K222,EDATE(AC222,$E222))=AC222,"",IF($K222&lt;EDATE(AC222,$E222),$K222,EDATE(AC222,$E222))),"")=$K222,$H222=1),"",IFERROR(IF(IF($K222&lt;EDATE(AC222,$E222),$K222,EDATE(AC222,$E222))=AC222,"",IF($K222&lt;EDATE(AC222,$E222),$K222,EDATE(AC222,$E222))),""))),"")</f>
        <v/>
      </c>
      <c r="AE222" s="70" t="str">
        <f>IFERROR(IF(AND($H222=1,WORKDAY.INTL($I222,NETWORKDAYS.INTL($I222,EDATE(AD222,$E223)-1,1,[1]holiday!$A$2:$A$101),1,[1]holiday!$A$2:$A$101)=$K222),"",IF(AND(IFERROR(IF(IF($K222&lt;EDATE(AD222,$E222),$K222,EDATE(AD222,$E222))=AD222,"",IF($K222&lt;EDATE(AD222,$E222),$K222,EDATE(AD222,$E222))),"")=$K222,$H222=1),"",IFERROR(IF(IF($K222&lt;EDATE(AD222,$E222),$K222,EDATE(AD222,$E222))=AD222,"",IF($K222&lt;EDATE(AD222,$E222),$K222,EDATE(AD222,$E222))),""))),"")</f>
        <v/>
      </c>
      <c r="AF222" s="70" t="str">
        <f>IFERROR(IF(AND($H222=1,WORKDAY.INTL($I222,NETWORKDAYS.INTL($I222,EDATE(AE222,$E223)-1,1,[1]holiday!$A$2:$A$101),1,[1]holiday!$A$2:$A$101)=$K222),"",IF(AND(IFERROR(IF(IF($K222&lt;EDATE(AE222,$E222),$K222,EDATE(AE222,$E222))=AE222,"",IF($K222&lt;EDATE(AE222,$E222),$K222,EDATE(AE222,$E222))),"")=$K222,$H222=1),"",IFERROR(IF(IF($K222&lt;EDATE(AE222,$E222),$K222,EDATE(AE222,$E222))=AE222,"",IF($K222&lt;EDATE(AE222,$E222),$K222,EDATE(AE222,$E222))),""))),"")</f>
        <v/>
      </c>
      <c r="AG222" s="70" t="str">
        <f>IFERROR(IF(AND($H222=1,WORKDAY.INTL($I222,NETWORKDAYS.INTL($I222,EDATE(AF222,$E223)-1,1,[1]holiday!$A$2:$A$101),1,[1]holiday!$A$2:$A$101)=$K222),"",IF(AND(IFERROR(IF(IF($K222&lt;EDATE(AF222,$E222),$K222,EDATE(AF222,$E222))=AF222,"",IF($K222&lt;EDATE(AF222,$E222),$K222,EDATE(AF222,$E222))),"")=$K222,$H222=1),"",IFERROR(IF(IF($K222&lt;EDATE(AF222,$E222),$K222,EDATE(AF222,$E222))=AF222,"",IF($K222&lt;EDATE(AF222,$E222),$K222,EDATE(AF222,$E222))),""))),"")</f>
        <v/>
      </c>
      <c r="AH222" s="70" t="str">
        <f>IFERROR(IF(AND($H222=1,WORKDAY.INTL($I222,NETWORKDAYS.INTL($I222,EDATE(AG222,$E223)-1,1,[1]holiday!$A$2:$A$101),1,[1]holiday!$A$2:$A$101)=$K222),"",IF(AND(IFERROR(IF(IF($K222&lt;EDATE(AG222,$E222),$K222,EDATE(AG222,$E222))=AG222,"",IF($K222&lt;EDATE(AG222,$E222),$K222,EDATE(AG222,$E222))),"")=$K222,$H222=1),"",IFERROR(IF(IF($K222&lt;EDATE(AG222,$E222),$K222,EDATE(AG222,$E222))=AG222,"",IF($K222&lt;EDATE(AG222,$E222),$K222,EDATE(AG222,$E222))),""))),"")</f>
        <v/>
      </c>
      <c r="AI222" s="70"/>
      <c r="AJ222" s="25" t="e">
        <f t="shared" si="122"/>
        <v>#REF!</v>
      </c>
      <c r="AK222" s="25" t="e">
        <f t="shared" si="123"/>
        <v>#REF!</v>
      </c>
      <c r="AL222" s="25" t="e">
        <f t="shared" si="124"/>
        <v>#REF!</v>
      </c>
      <c r="AM222" s="25" t="e">
        <f t="shared" si="125"/>
        <v>#REF!</v>
      </c>
      <c r="AN222" s="25" t="e">
        <f t="shared" si="126"/>
        <v>#REF!</v>
      </c>
      <c r="AO222" s="25" t="e">
        <f t="shared" si="127"/>
        <v>#REF!</v>
      </c>
      <c r="AP222" s="25" t="e">
        <f t="shared" si="128"/>
        <v>#REF!</v>
      </c>
      <c r="AQ222" s="25" t="e">
        <f t="shared" si="129"/>
        <v>#REF!</v>
      </c>
      <c r="AR222" s="25" t="e">
        <f t="shared" si="130"/>
        <v>#REF!</v>
      </c>
      <c r="AS222" s="25" t="e">
        <f t="shared" si="131"/>
        <v>#REF!</v>
      </c>
      <c r="AT222" s="25" t="e">
        <f t="shared" si="132"/>
        <v>#REF!</v>
      </c>
      <c r="AU222" s="25" t="e">
        <f t="shared" si="133"/>
        <v>#REF!</v>
      </c>
      <c r="AV222" s="25" t="e">
        <f t="shared" si="134"/>
        <v>#REF!</v>
      </c>
      <c r="AW222" s="106" t="e">
        <f t="shared" si="141"/>
        <v>#REF!</v>
      </c>
      <c r="AX222" s="107" t="e">
        <f t="shared" ca="1" si="142"/>
        <v>#REF!</v>
      </c>
      <c r="AY222" s="107" t="e">
        <f t="shared" ca="1" si="143"/>
        <v>#REF!</v>
      </c>
      <c r="AZ222" s="108" t="e">
        <f t="shared" ca="1" si="144"/>
        <v>#REF!</v>
      </c>
      <c r="BA222" s="25">
        <f t="shared" ca="1" si="136"/>
        <v>0</v>
      </c>
      <c r="BB222" s="25" t="e">
        <f t="shared" si="135"/>
        <v>#REF!</v>
      </c>
      <c r="BC222" s="25" t="e">
        <f t="shared" ca="1" si="145"/>
        <v>#REF!</v>
      </c>
      <c r="BD222" s="83" t="e">
        <f>PS!#REF!</f>
        <v>#REF!</v>
      </c>
      <c r="BE222" s="78" t="str">
        <f t="shared" ca="1" si="146"/>
        <v>Lần 0</v>
      </c>
      <c r="BF222" s="109" t="e">
        <f t="shared" ca="1" si="147"/>
        <v>#REF!</v>
      </c>
      <c r="BG222" s="109" t="e">
        <f t="shared" ca="1" si="148"/>
        <v>#REF!</v>
      </c>
      <c r="BH222" s="109" t="e">
        <f t="shared" ca="1" si="149"/>
        <v>#REF!</v>
      </c>
      <c r="BI222" s="109" t="e">
        <f t="shared" ca="1" si="150"/>
        <v>#REF!</v>
      </c>
      <c r="BJ222" s="109" t="e">
        <f t="shared" ca="1" si="151"/>
        <v>#REF!</v>
      </c>
      <c r="BK222" s="109" t="e">
        <f t="shared" ca="1" si="152"/>
        <v>#REF!</v>
      </c>
      <c r="BL222" s="109" t="e">
        <f t="shared" ca="1" si="153"/>
        <v>#REF!</v>
      </c>
      <c r="BM222" s="109" t="e">
        <f t="shared" ca="1" si="154"/>
        <v>#REF!</v>
      </c>
      <c r="BN222" s="109" t="e">
        <f t="shared" ca="1" si="155"/>
        <v>#REF!</v>
      </c>
      <c r="BO222" s="109" t="e">
        <f t="shared" ca="1" si="156"/>
        <v>#REF!</v>
      </c>
      <c r="BP222" s="109" t="e">
        <f t="shared" ca="1" si="157"/>
        <v>#REF!</v>
      </c>
      <c r="BQ222" s="109" t="e">
        <f t="shared" ca="1" si="158"/>
        <v>#REF!</v>
      </c>
      <c r="BR222" s="109" t="e">
        <f t="shared" ca="1" si="159"/>
        <v>#REF!</v>
      </c>
    </row>
    <row r="223" spans="1:70" ht="12.75" x14ac:dyDescent="0.2">
      <c r="A223" s="82" t="e">
        <f>PS!#REF!</f>
        <v>#REF!</v>
      </c>
      <c r="B223" s="83" t="e">
        <f>PS!#REF!</f>
        <v>#REF!</v>
      </c>
      <c r="C223" s="83" t="e">
        <f>PS!#REF!</f>
        <v>#REF!</v>
      </c>
      <c r="D223" s="83" t="e">
        <f>VLOOKUP(B223,CTV!$A$3:$D$1048576,4,0)</f>
        <v>#REF!</v>
      </c>
      <c r="E223" s="83" t="e">
        <f>VLOOKUP(B223,CTV!$A$3:$G$1048576,7,0)</f>
        <v>#REF!</v>
      </c>
      <c r="F223" s="83" t="e">
        <f>IF(ISNA(VLOOKUP(D223,CTV!$A$3:$H$1048576,8,0)),"",VLOOKUP(D223,CTV!$A$3:$H$1048576,8,0))</f>
        <v>#REF!</v>
      </c>
      <c r="G223" s="83" t="e">
        <f>VLOOKUP(B223,CTV!$A$3:$I$1048576,9,0)</f>
        <v>#REF!</v>
      </c>
      <c r="H223" s="83" t="e">
        <f>VLOOKUP(B223,CTV!$A$3:$J$1048576,10,0)</f>
        <v>#REF!</v>
      </c>
      <c r="I223" s="102" t="e">
        <f>PS!#REF!</f>
        <v>#REF!</v>
      </c>
      <c r="J223" s="83" t="e">
        <f>PS!#REF!</f>
        <v>#REF!</v>
      </c>
      <c r="K223" s="103" t="e">
        <f>PS!#REF!</f>
        <v>#REF!</v>
      </c>
      <c r="L223" s="83" t="e">
        <f t="shared" si="137"/>
        <v>#REF!</v>
      </c>
      <c r="M223" s="120" t="e">
        <f>PS!#REF!</f>
        <v>#REF!</v>
      </c>
      <c r="N223" s="83" t="e">
        <f>PS!#REF!</f>
        <v>#REF!</v>
      </c>
      <c r="O223" s="104" t="e">
        <f>PS!#REF!</f>
        <v>#REF!</v>
      </c>
      <c r="P223" s="104" t="e">
        <f t="shared" si="138"/>
        <v>#REF!</v>
      </c>
      <c r="Q223" s="104">
        <v>0</v>
      </c>
      <c r="R223" s="170" t="e">
        <f t="shared" si="139"/>
        <v>#REF!</v>
      </c>
      <c r="S223" s="130" t="e">
        <f>VLOOKUP(B223,CTV!$A$3:$K$1048576,11,0)</f>
        <v>#REF!</v>
      </c>
      <c r="T223" s="105" t="e">
        <f>IF(VLOOKUP(B223,CTV!$A$3:$E$1048576,5,0)-R223+S223&lt;0,0,VLOOKUP(B223,CTV!$A$3:$E$1048576,5,0)-R223+S223)</f>
        <v>#REF!</v>
      </c>
      <c r="U223" s="105" t="e">
        <f>IF(VLOOKUP(B223,CTV!$A$3:$F$1048576,6,0)-R223+S223&lt;0,0,VLOOKUP(B223,CTV!$A$3:$F$1048576,6,0)-R223+S223)</f>
        <v>#REF!</v>
      </c>
      <c r="V223" s="70" t="e">
        <f t="shared" si="140"/>
        <v>#REF!</v>
      </c>
      <c r="W223" s="70" t="str">
        <f>IFERROR(IF(AND($H223=1,WORKDAY.INTL($I223,NETWORKDAYS.INTL($I223,EDATE(V223,$E224)-1,1,[1]holiday!$A$2:$A$101),1,[1]holiday!$A$2:$A$101)=$K223),"",IF(AND(IFERROR(IF(IF($K223&lt;EDATE(V223,$E223),$K223,EDATE(V223,$E223))=V223,"",IF($K223&lt;EDATE(V223,$E223),$K223,EDATE(V223,$E223))),"")=$K223,$H223=1),"",IFERROR(IF(IF($K223&lt;EDATE(V223,$E223),$K223,EDATE(V223,$E223))=V223,"",IF($K223&lt;EDATE(V223,$E223),$K223,EDATE(V223,$E223))),""))),"")</f>
        <v/>
      </c>
      <c r="X223" s="70" t="str">
        <f>IFERROR(IF(AND($H223=1,WORKDAY.INTL($I223,NETWORKDAYS.INTL($I223,EDATE(W223,$E224)-1,1,[1]holiday!$A$2:$A$101),1,[1]holiday!$A$2:$A$101)=$K223),"",IF(AND(IFERROR(IF(IF($K223&lt;EDATE(W223,$E223),$K223,EDATE(W223,$E223))=W223,"",IF($K223&lt;EDATE(W223,$E223),$K223,EDATE(W223,$E223))),"")=$K223,$H223=1),"",IFERROR(IF(IF($K223&lt;EDATE(W223,$E223),$K223,EDATE(W223,$E223))=W223,"",IF($K223&lt;EDATE(W223,$E223),$K223,EDATE(W223,$E223))),""))),"")</f>
        <v/>
      </c>
      <c r="Y223" s="70" t="str">
        <f>IFERROR(IF(AND($H223=1,WORKDAY.INTL($I223,NETWORKDAYS.INTL($I223,EDATE(X223,$E224)-1,1,[1]holiday!$A$2:$A$101),1,[1]holiday!$A$2:$A$101)=$K223),"",IF(AND(IFERROR(IF(IF($K223&lt;EDATE(X223,$E223),$K223,EDATE(X223,$E223))=X223,"",IF($K223&lt;EDATE(X223,$E223),$K223,EDATE(X223,$E223))),"")=$K223,$H223=1),"",IFERROR(IF(IF($K223&lt;EDATE(X223,$E223),$K223,EDATE(X223,$E223))=X223,"",IF($K223&lt;EDATE(X223,$E223),$K223,EDATE(X223,$E223))),""))),"")</f>
        <v/>
      </c>
      <c r="Z223" s="70" t="str">
        <f>IFERROR(IF(AND($H223=1,WORKDAY.INTL($I223,NETWORKDAYS.INTL($I223,EDATE(Y223,$E224)-1,1,[1]holiday!$A$2:$A$101),1,[1]holiday!$A$2:$A$101)=$K223),"",IF(AND(IFERROR(IF(IF($K223&lt;EDATE(Y223,$E223),$K223,EDATE(Y223,$E223))=Y223,"",IF($K223&lt;EDATE(Y223,$E223),$K223,EDATE(Y223,$E223))),"")=$K223,$H223=1),"",IFERROR(IF(IF($K223&lt;EDATE(Y223,$E223),$K223,EDATE(Y223,$E223))=Y223,"",IF($K223&lt;EDATE(Y223,$E223),$K223,EDATE(Y223,$E223))),""))),"")</f>
        <v/>
      </c>
      <c r="AA223" s="70" t="str">
        <f>IFERROR(IF(AND($H223=1,WORKDAY.INTL($I223,NETWORKDAYS.INTL($I223,EDATE(Z223,$E224)-1,1,[1]holiday!$A$2:$A$101),1,[1]holiday!$A$2:$A$101)=$K223),"",IF(AND(IFERROR(IF(IF($K223&lt;EDATE(Z223,$E223),$K223,EDATE(Z223,$E223))=Z223,"",IF($K223&lt;EDATE(Z223,$E223),$K223,EDATE(Z223,$E223))),"")=$K223,$H223=1),"",IFERROR(IF(IF($K223&lt;EDATE(Z223,$E223),$K223,EDATE(Z223,$E223))=Z223,"",IF($K223&lt;EDATE(Z223,$E223),$K223,EDATE(Z223,$E223))),""))),"")</f>
        <v/>
      </c>
      <c r="AB223" s="70" t="str">
        <f>IFERROR(IF(AND($H223=1,WORKDAY.INTL($I223,NETWORKDAYS.INTL($I223,EDATE(AA223,$E224)-1,1,[1]holiday!$A$2:$A$101),1,[1]holiday!$A$2:$A$101)=$K223),"",IF(AND(IFERROR(IF(IF($K223&lt;EDATE(AA223,$E223),$K223,EDATE(AA223,$E223))=AA223,"",IF($K223&lt;EDATE(AA223,$E223),$K223,EDATE(AA223,$E223))),"")=$K223,$H223=1),"",IFERROR(IF(IF($K223&lt;EDATE(AA223,$E223),$K223,EDATE(AA223,$E223))=AA223,"",IF($K223&lt;EDATE(AA223,$E223),$K223,EDATE(AA223,$E223))),""))),"")</f>
        <v/>
      </c>
      <c r="AC223" s="70" t="str">
        <f>IFERROR(IF(AND($H223=1,WORKDAY.INTL($I223,NETWORKDAYS.INTL($I223,EDATE(AB223,$E224)-1,1,[1]holiday!$A$2:$A$101),1,[1]holiday!$A$2:$A$101)=$K223),"",IF(AND(IFERROR(IF(IF($K223&lt;EDATE(AB223,$E223),$K223,EDATE(AB223,$E223))=AB223,"",IF($K223&lt;EDATE(AB223,$E223),$K223,EDATE(AB223,$E223))),"")=$K223,$H223=1),"",IFERROR(IF(IF($K223&lt;EDATE(AB223,$E223),$K223,EDATE(AB223,$E223))=AB223,"",IF($K223&lt;EDATE(AB223,$E223),$K223,EDATE(AB223,$E223))),""))),"")</f>
        <v/>
      </c>
      <c r="AD223" s="70" t="str">
        <f>IFERROR(IF(AND($H223=1,WORKDAY.INTL($I223,NETWORKDAYS.INTL($I223,EDATE(AC223,$E224)-1,1,[1]holiday!$A$2:$A$101),1,[1]holiday!$A$2:$A$101)=$K223),"",IF(AND(IFERROR(IF(IF($K223&lt;EDATE(AC223,$E223),$K223,EDATE(AC223,$E223))=AC223,"",IF($K223&lt;EDATE(AC223,$E223),$K223,EDATE(AC223,$E223))),"")=$K223,$H223=1),"",IFERROR(IF(IF($K223&lt;EDATE(AC223,$E223),$K223,EDATE(AC223,$E223))=AC223,"",IF($K223&lt;EDATE(AC223,$E223),$K223,EDATE(AC223,$E223))),""))),"")</f>
        <v/>
      </c>
      <c r="AE223" s="70" t="str">
        <f>IFERROR(IF(AND($H223=1,WORKDAY.INTL($I223,NETWORKDAYS.INTL($I223,EDATE(AD223,$E224)-1,1,[1]holiday!$A$2:$A$101),1,[1]holiday!$A$2:$A$101)=$K223),"",IF(AND(IFERROR(IF(IF($K223&lt;EDATE(AD223,$E223),$K223,EDATE(AD223,$E223))=AD223,"",IF($K223&lt;EDATE(AD223,$E223),$K223,EDATE(AD223,$E223))),"")=$K223,$H223=1),"",IFERROR(IF(IF($K223&lt;EDATE(AD223,$E223),$K223,EDATE(AD223,$E223))=AD223,"",IF($K223&lt;EDATE(AD223,$E223),$K223,EDATE(AD223,$E223))),""))),"")</f>
        <v/>
      </c>
      <c r="AF223" s="70" t="str">
        <f>IFERROR(IF(AND($H223=1,WORKDAY.INTL($I223,NETWORKDAYS.INTL($I223,EDATE(AE223,$E224)-1,1,[1]holiday!$A$2:$A$101),1,[1]holiday!$A$2:$A$101)=$K223),"",IF(AND(IFERROR(IF(IF($K223&lt;EDATE(AE223,$E223),$K223,EDATE(AE223,$E223))=AE223,"",IF($K223&lt;EDATE(AE223,$E223),$K223,EDATE(AE223,$E223))),"")=$K223,$H223=1),"",IFERROR(IF(IF($K223&lt;EDATE(AE223,$E223),$K223,EDATE(AE223,$E223))=AE223,"",IF($K223&lt;EDATE(AE223,$E223),$K223,EDATE(AE223,$E223))),""))),"")</f>
        <v/>
      </c>
      <c r="AG223" s="70" t="str">
        <f>IFERROR(IF(AND($H223=1,WORKDAY.INTL($I223,NETWORKDAYS.INTL($I223,EDATE(AF223,$E224)-1,1,[1]holiday!$A$2:$A$101),1,[1]holiday!$A$2:$A$101)=$K223),"",IF(AND(IFERROR(IF(IF($K223&lt;EDATE(AF223,$E223),$K223,EDATE(AF223,$E223))=AF223,"",IF($K223&lt;EDATE(AF223,$E223),$K223,EDATE(AF223,$E223))),"")=$K223,$H223=1),"",IFERROR(IF(IF($K223&lt;EDATE(AF223,$E223),$K223,EDATE(AF223,$E223))=AF223,"",IF($K223&lt;EDATE(AF223,$E223),$K223,EDATE(AF223,$E223))),""))),"")</f>
        <v/>
      </c>
      <c r="AH223" s="70" t="str">
        <f>IFERROR(IF(AND($H223=1,WORKDAY.INTL($I223,NETWORKDAYS.INTL($I223,EDATE(AG223,$E224)-1,1,[1]holiday!$A$2:$A$101),1,[1]holiday!$A$2:$A$101)=$K223),"",IF(AND(IFERROR(IF(IF($K223&lt;EDATE(AG223,$E223),$K223,EDATE(AG223,$E223))=AG223,"",IF($K223&lt;EDATE(AG223,$E223),$K223,EDATE(AG223,$E223))),"")=$K223,$H223=1),"",IFERROR(IF(IF($K223&lt;EDATE(AG223,$E223),$K223,EDATE(AG223,$E223))=AG223,"",IF($K223&lt;EDATE(AG223,$E223),$K223,EDATE(AG223,$E223))),""))),"")</f>
        <v/>
      </c>
      <c r="AI223" s="70"/>
      <c r="AJ223" s="25" t="e">
        <f t="shared" ref="AJ223:AJ286" si="160">IF($H223=1,IF(W223="",IFERROR(ROUND(($K223-V223)*($P223*$T223/100+$Q223*$U223/100)/360,0),""),IFERROR(ROUND((W223-V223)*($P223*$T223/100+$Q223*$U223/100)/360,0),"")),IFERROR(ROUND((V223-I223)*($P223*$T223/100+$Q223*$U223/100)/360,0),""))</f>
        <v>#REF!</v>
      </c>
      <c r="AK223" s="25" t="e">
        <f t="shared" ref="AK223:AK286" si="161">IF($H223=1,IF(X223="",IFERROR(ROUND(($K223-W223)*($P223*$T223/100+$Q223*$U223/100)/360,0),""),IFERROR(ROUND((X223-W223)*($P223*$T223/100+$Q223*$U223/100)/360,0),"")),IFERROR(ROUND((W223-V223)*($P223*$T223/100+$Q223*$U223/100)/360,0),""))</f>
        <v>#REF!</v>
      </c>
      <c r="AL223" s="25" t="e">
        <f t="shared" ref="AL223:AL286" si="162">IF($H223=1,IF(Y223="",IFERROR(ROUND(($K223-X223)*($P223*$T223/100+$Q223*$U223/100)/360,0),""),IFERROR(ROUND((Y223-X223)*($P223*$T223/100+$Q223*$U223/100)/360,0),"")),IFERROR(ROUND((X223-W223)*($P223*$T223/100+$Q223*$U223/100)/360,0),""))</f>
        <v>#REF!</v>
      </c>
      <c r="AM223" s="25" t="e">
        <f t="shared" ref="AM223:AM286" si="163">IF($H223=1,IF(Z223="",IFERROR(ROUND(($K223-Y223)*($P223*$T223/100+$Q223*$U223/100)/360,0),""),IFERROR(ROUND((Z223-Y223)*($P223*$T223/100+$Q223*$U223/100)/360,0),"")),IFERROR(ROUND((Y223-X223)*($P223*$T223/100+$Q223*$U223/100)/360,0),""))</f>
        <v>#REF!</v>
      </c>
      <c r="AN223" s="25" t="e">
        <f t="shared" ref="AN223:AN286" si="164">IF($H223=1,IF(AA223="",IFERROR(ROUND(($K223-Z223)*($P223*$T223/100+$Q223*$U223/100)/360,0),""),IFERROR(ROUND((AA223-Z223)*($P223*$T223/100+$Q223*$U223/100)/360,0),"")),IFERROR(ROUND((Z223-Y223)*($P223*$T223/100+$Q223*$U223/100)/360,0),""))</f>
        <v>#REF!</v>
      </c>
      <c r="AO223" s="25" t="e">
        <f t="shared" ref="AO223:AO286" si="165">IF($H223=1,IF(AB223="",IFERROR(ROUND(($K223-AA223)*($P223*$T223/100+$Q223*$U223/100)/360,0),""),IFERROR(ROUND((AB223-AA223)*($P223*$T223/100+$Q223*$U223/100)/360,0),"")),IFERROR(ROUND((AA223-Z223)*($P223*$T223/100+$Q223*$U223/100)/360,0),""))</f>
        <v>#REF!</v>
      </c>
      <c r="AP223" s="25" t="e">
        <f t="shared" ref="AP223:AP286" si="166">IF($H223=1,IF(AC223="",IFERROR(ROUND(($K223-AB223)*($P223*$T223/100+$Q223*$U223/100)/360,0),""),IFERROR(ROUND((AC223-AB223)*($P223*$T223/100+$Q223*$U223/100)/360,0),"")),IFERROR(ROUND((AB223-AA223)*($P223*$T223/100+$Q223*$U223/100)/360,0),""))</f>
        <v>#REF!</v>
      </c>
      <c r="AQ223" s="25" t="e">
        <f t="shared" ref="AQ223:AQ286" si="167">IF($H223=1,IF(AD223="",IFERROR(ROUND(($K223-AC223)*($P223*$T223/100+$Q223*$U223/100)/360,0),""),IFERROR(ROUND((AD223-AC223)*($P223*$T223/100+$Q223*$U223/100)/360,0),"")),IFERROR(ROUND((AC223-AB223)*($P223*$T223/100+$Q223*$U223/100)/360,0),""))</f>
        <v>#REF!</v>
      </c>
      <c r="AR223" s="25" t="e">
        <f t="shared" ref="AR223:AR286" si="168">IF($H223=1,IF(AE223="",IFERROR(ROUND(($K223-AD223)*($P223*$T223/100+$Q223*$U223/100)/360,0),""),IFERROR(ROUND((AE223-AD223)*($P223*$T223/100+$Q223*$U223/100)/360,0),"")),IFERROR(ROUND((AD223-AC223)*($P223*$T223/100+$Q223*$U223/100)/360,0),""))</f>
        <v>#REF!</v>
      </c>
      <c r="AS223" s="25" t="e">
        <f t="shared" ref="AS223:AS286" si="169">IF($H223=1,IF(AF223="",IFERROR(ROUND(($K223-AE223)*($P223*$T223/100+$Q223*$U223/100)/360,0),""),IFERROR(ROUND((AF223-AE223)*($P223*$T223/100+$Q223*$U223/100)/360,0),"")),IFERROR(ROUND((AE223-AD223)*($P223*$T223/100+$Q223*$U223/100)/360,0),""))</f>
        <v>#REF!</v>
      </c>
      <c r="AT223" s="25" t="e">
        <f t="shared" ref="AT223:AT286" si="170">IF($H223=1,IF(AG223="",IFERROR(ROUND(($K223-AF223)*($P223*$T223/100+$Q223*$U223/100)/360,0),""),IFERROR(ROUND((AG223-AF223)*($P223*$T223/100+$Q223*$U223/100)/360,0),"")),IFERROR(ROUND((AF223-AE223)*($P223*$T223/100+$Q223*$U223/100)/360,0),""))</f>
        <v>#REF!</v>
      </c>
      <c r="AU223" s="25" t="e">
        <f t="shared" ref="AU223:AU286" si="171">IF($H223=1,IF(AH223="",IFERROR(ROUND(($K223-AG223)*($P223*$T223/100+$Q223*$U223/100)/360,0),""),IFERROR(ROUND((AH223-AG223)*($P223*$T223/100+$Q223*$U223/100)/360,0),"")),IFERROR(ROUND((AG223-AF223)*($P223*$T223/100+$Q223*$U223/100)/360,0),""))</f>
        <v>#REF!</v>
      </c>
      <c r="AV223" s="25" t="e">
        <f t="shared" ref="AV223:AV286" si="172">IF($H223=1,IF(AI223="",IFERROR(ROUND(($K223-AH223)*($P223*$T223/100+$Q223*$U223/100)/360,0),""),IFERROR(ROUND((AI223-AH223)*($P223*$T223/100+$Q223*$U223/100)/360,0),"")),IFERROR(ROUND((AH223-AG223)*($P223*$T223/100+$Q223*$U223/100)/360,0),""))</f>
        <v>#REF!</v>
      </c>
      <c r="AW223" s="106" t="e">
        <f t="shared" si="141"/>
        <v>#REF!</v>
      </c>
      <c r="AX223" s="107" t="e">
        <f t="shared" ca="1" si="142"/>
        <v>#REF!</v>
      </c>
      <c r="AY223" s="107" t="e">
        <f t="shared" ca="1" si="143"/>
        <v>#REF!</v>
      </c>
      <c r="AZ223" s="108" t="e">
        <f t="shared" ca="1" si="144"/>
        <v>#REF!</v>
      </c>
      <c r="BA223" s="25">
        <f t="shared" ca="1" si="136"/>
        <v>0</v>
      </c>
      <c r="BB223" s="25" t="e">
        <f t="shared" ref="BB223:BB286" si="173">ROUND((AW223-I223)*$P223*$T223/100/360,0)+ROUND((AW223-I223)*$Q223*$U223/100/360,0)</f>
        <v>#REF!</v>
      </c>
      <c r="BC223" s="25" t="e">
        <f t="shared" ca="1" si="145"/>
        <v>#REF!</v>
      </c>
      <c r="BD223" s="83" t="e">
        <f>PS!#REF!</f>
        <v>#REF!</v>
      </c>
      <c r="BE223" s="78" t="str">
        <f t="shared" ca="1" si="146"/>
        <v>Lần 0</v>
      </c>
      <c r="BF223" s="109" t="e">
        <f t="shared" ca="1" si="147"/>
        <v>#REF!</v>
      </c>
      <c r="BG223" s="109" t="e">
        <f t="shared" ca="1" si="148"/>
        <v>#REF!</v>
      </c>
      <c r="BH223" s="109" t="e">
        <f t="shared" ca="1" si="149"/>
        <v>#REF!</v>
      </c>
      <c r="BI223" s="109" t="e">
        <f t="shared" ca="1" si="150"/>
        <v>#REF!</v>
      </c>
      <c r="BJ223" s="109" t="e">
        <f t="shared" ca="1" si="151"/>
        <v>#REF!</v>
      </c>
      <c r="BK223" s="109" t="e">
        <f t="shared" ca="1" si="152"/>
        <v>#REF!</v>
      </c>
      <c r="BL223" s="109" t="e">
        <f t="shared" ca="1" si="153"/>
        <v>#REF!</v>
      </c>
      <c r="BM223" s="109" t="e">
        <f t="shared" ca="1" si="154"/>
        <v>#REF!</v>
      </c>
      <c r="BN223" s="109" t="e">
        <f t="shared" ca="1" si="155"/>
        <v>#REF!</v>
      </c>
      <c r="BO223" s="109" t="e">
        <f t="shared" ca="1" si="156"/>
        <v>#REF!</v>
      </c>
      <c r="BP223" s="109" t="e">
        <f t="shared" ca="1" si="157"/>
        <v>#REF!</v>
      </c>
      <c r="BQ223" s="109" t="e">
        <f t="shared" ca="1" si="158"/>
        <v>#REF!</v>
      </c>
      <c r="BR223" s="109" t="e">
        <f t="shared" ca="1" si="159"/>
        <v>#REF!</v>
      </c>
    </row>
    <row r="224" spans="1:70" ht="12.75" x14ac:dyDescent="0.2">
      <c r="A224" s="82" t="e">
        <f>PS!#REF!</f>
        <v>#REF!</v>
      </c>
      <c r="B224" s="83" t="e">
        <f>PS!#REF!</f>
        <v>#REF!</v>
      </c>
      <c r="C224" s="83" t="e">
        <f>PS!#REF!</f>
        <v>#REF!</v>
      </c>
      <c r="D224" s="83" t="e">
        <f>VLOOKUP(B224,CTV!$A$3:$D$1048576,4,0)</f>
        <v>#REF!</v>
      </c>
      <c r="E224" s="83" t="e">
        <f>VLOOKUP(B224,CTV!$A$3:$G$1048576,7,0)</f>
        <v>#REF!</v>
      </c>
      <c r="F224" s="83" t="e">
        <f>IF(ISNA(VLOOKUP(D224,CTV!$A$3:$H$1048576,8,0)),"",VLOOKUP(D224,CTV!$A$3:$H$1048576,8,0))</f>
        <v>#REF!</v>
      </c>
      <c r="G224" s="83" t="e">
        <f>VLOOKUP(B224,CTV!$A$3:$I$1048576,9,0)</f>
        <v>#REF!</v>
      </c>
      <c r="H224" s="83" t="e">
        <f>VLOOKUP(B224,CTV!$A$3:$J$1048576,10,0)</f>
        <v>#REF!</v>
      </c>
      <c r="I224" s="102" t="e">
        <f>PS!#REF!</f>
        <v>#REF!</v>
      </c>
      <c r="J224" s="83" t="e">
        <f>PS!#REF!</f>
        <v>#REF!</v>
      </c>
      <c r="K224" s="103" t="e">
        <f>PS!#REF!</f>
        <v>#REF!</v>
      </c>
      <c r="L224" s="83" t="e">
        <f t="shared" si="137"/>
        <v>#REF!</v>
      </c>
      <c r="M224" s="120" t="e">
        <f>PS!#REF!</f>
        <v>#REF!</v>
      </c>
      <c r="N224" s="83" t="e">
        <f>PS!#REF!</f>
        <v>#REF!</v>
      </c>
      <c r="O224" s="104" t="e">
        <f>PS!#REF!</f>
        <v>#REF!</v>
      </c>
      <c r="P224" s="104" t="e">
        <f t="shared" si="138"/>
        <v>#REF!</v>
      </c>
      <c r="Q224" s="104">
        <v>0</v>
      </c>
      <c r="R224" s="170" t="e">
        <f t="shared" si="139"/>
        <v>#REF!</v>
      </c>
      <c r="S224" s="130" t="e">
        <f>VLOOKUP(B224,CTV!$A$3:$K$1048576,11,0)</f>
        <v>#REF!</v>
      </c>
      <c r="T224" s="105" t="e">
        <f>IF(VLOOKUP(B224,CTV!$A$3:$E$1048576,5,0)-R224+S224&lt;0,0,VLOOKUP(B224,CTV!$A$3:$E$1048576,5,0)-R224+S224)</f>
        <v>#REF!</v>
      </c>
      <c r="U224" s="105" t="e">
        <f>IF(VLOOKUP(B224,CTV!$A$3:$F$1048576,6,0)-R224+S224&lt;0,0,VLOOKUP(B224,CTV!$A$3:$F$1048576,6,0)-R224+S224)</f>
        <v>#REF!</v>
      </c>
      <c r="V224" s="70" t="e">
        <f t="shared" si="140"/>
        <v>#REF!</v>
      </c>
      <c r="W224" s="70" t="str">
        <f>IFERROR(IF(AND($H224=1,WORKDAY.INTL($I224,NETWORKDAYS.INTL($I224,EDATE(V224,$E225)-1,1,[1]holiday!$A$2:$A$101),1,[1]holiday!$A$2:$A$101)=$K224),"",IF(AND(IFERROR(IF(IF($K224&lt;EDATE(V224,$E224),$K224,EDATE(V224,$E224))=V224,"",IF($K224&lt;EDATE(V224,$E224),$K224,EDATE(V224,$E224))),"")=$K224,$H224=1),"",IFERROR(IF(IF($K224&lt;EDATE(V224,$E224),$K224,EDATE(V224,$E224))=V224,"",IF($K224&lt;EDATE(V224,$E224),$K224,EDATE(V224,$E224))),""))),"")</f>
        <v/>
      </c>
      <c r="X224" s="70" t="str">
        <f>IFERROR(IF(AND($H224=1,WORKDAY.INTL($I224,NETWORKDAYS.INTL($I224,EDATE(W224,$E225)-1,1,[1]holiday!$A$2:$A$101),1,[1]holiday!$A$2:$A$101)=$K224),"",IF(AND(IFERROR(IF(IF($K224&lt;EDATE(W224,$E224),$K224,EDATE(W224,$E224))=W224,"",IF($K224&lt;EDATE(W224,$E224),$K224,EDATE(W224,$E224))),"")=$K224,$H224=1),"",IFERROR(IF(IF($K224&lt;EDATE(W224,$E224),$K224,EDATE(W224,$E224))=W224,"",IF($K224&lt;EDATE(W224,$E224),$K224,EDATE(W224,$E224))),""))),"")</f>
        <v/>
      </c>
      <c r="Y224" s="70" t="str">
        <f>IFERROR(IF(AND($H224=1,WORKDAY.INTL($I224,NETWORKDAYS.INTL($I224,EDATE(X224,$E225)-1,1,[1]holiday!$A$2:$A$101),1,[1]holiday!$A$2:$A$101)=$K224),"",IF(AND(IFERROR(IF(IF($K224&lt;EDATE(X224,$E224),$K224,EDATE(X224,$E224))=X224,"",IF($K224&lt;EDATE(X224,$E224),$K224,EDATE(X224,$E224))),"")=$K224,$H224=1),"",IFERROR(IF(IF($K224&lt;EDATE(X224,$E224),$K224,EDATE(X224,$E224))=X224,"",IF($K224&lt;EDATE(X224,$E224),$K224,EDATE(X224,$E224))),""))),"")</f>
        <v/>
      </c>
      <c r="Z224" s="70" t="str">
        <f>IFERROR(IF(AND($H224=1,WORKDAY.INTL($I224,NETWORKDAYS.INTL($I224,EDATE(Y224,$E225)-1,1,[1]holiday!$A$2:$A$101),1,[1]holiday!$A$2:$A$101)=$K224),"",IF(AND(IFERROR(IF(IF($K224&lt;EDATE(Y224,$E224),$K224,EDATE(Y224,$E224))=Y224,"",IF($K224&lt;EDATE(Y224,$E224),$K224,EDATE(Y224,$E224))),"")=$K224,$H224=1),"",IFERROR(IF(IF($K224&lt;EDATE(Y224,$E224),$K224,EDATE(Y224,$E224))=Y224,"",IF($K224&lt;EDATE(Y224,$E224),$K224,EDATE(Y224,$E224))),""))),"")</f>
        <v/>
      </c>
      <c r="AA224" s="70" t="str">
        <f>IFERROR(IF(AND($H224=1,WORKDAY.INTL($I224,NETWORKDAYS.INTL($I224,EDATE(Z224,$E225)-1,1,[1]holiday!$A$2:$A$101),1,[1]holiday!$A$2:$A$101)=$K224),"",IF(AND(IFERROR(IF(IF($K224&lt;EDATE(Z224,$E224),$K224,EDATE(Z224,$E224))=Z224,"",IF($K224&lt;EDATE(Z224,$E224),$K224,EDATE(Z224,$E224))),"")=$K224,$H224=1),"",IFERROR(IF(IF($K224&lt;EDATE(Z224,$E224),$K224,EDATE(Z224,$E224))=Z224,"",IF($K224&lt;EDATE(Z224,$E224),$K224,EDATE(Z224,$E224))),""))),"")</f>
        <v/>
      </c>
      <c r="AB224" s="70" t="str">
        <f>IFERROR(IF(AND($H224=1,WORKDAY.INTL($I224,NETWORKDAYS.INTL($I224,EDATE(AA224,$E225)-1,1,[1]holiday!$A$2:$A$101),1,[1]holiday!$A$2:$A$101)=$K224),"",IF(AND(IFERROR(IF(IF($K224&lt;EDATE(AA224,$E224),$K224,EDATE(AA224,$E224))=AA224,"",IF($K224&lt;EDATE(AA224,$E224),$K224,EDATE(AA224,$E224))),"")=$K224,$H224=1),"",IFERROR(IF(IF($K224&lt;EDATE(AA224,$E224),$K224,EDATE(AA224,$E224))=AA224,"",IF($K224&lt;EDATE(AA224,$E224),$K224,EDATE(AA224,$E224))),""))),"")</f>
        <v/>
      </c>
      <c r="AC224" s="70" t="str">
        <f>IFERROR(IF(AND($H224=1,WORKDAY.INTL($I224,NETWORKDAYS.INTL($I224,EDATE(AB224,$E225)-1,1,[1]holiday!$A$2:$A$101),1,[1]holiday!$A$2:$A$101)=$K224),"",IF(AND(IFERROR(IF(IF($K224&lt;EDATE(AB224,$E224),$K224,EDATE(AB224,$E224))=AB224,"",IF($K224&lt;EDATE(AB224,$E224),$K224,EDATE(AB224,$E224))),"")=$K224,$H224=1),"",IFERROR(IF(IF($K224&lt;EDATE(AB224,$E224),$K224,EDATE(AB224,$E224))=AB224,"",IF($K224&lt;EDATE(AB224,$E224),$K224,EDATE(AB224,$E224))),""))),"")</f>
        <v/>
      </c>
      <c r="AD224" s="70" t="str">
        <f>IFERROR(IF(AND($H224=1,WORKDAY.INTL($I224,NETWORKDAYS.INTL($I224,EDATE(AC224,$E225)-1,1,[1]holiday!$A$2:$A$101),1,[1]holiday!$A$2:$A$101)=$K224),"",IF(AND(IFERROR(IF(IF($K224&lt;EDATE(AC224,$E224),$K224,EDATE(AC224,$E224))=AC224,"",IF($K224&lt;EDATE(AC224,$E224),$K224,EDATE(AC224,$E224))),"")=$K224,$H224=1),"",IFERROR(IF(IF($K224&lt;EDATE(AC224,$E224),$K224,EDATE(AC224,$E224))=AC224,"",IF($K224&lt;EDATE(AC224,$E224),$K224,EDATE(AC224,$E224))),""))),"")</f>
        <v/>
      </c>
      <c r="AE224" s="70" t="str">
        <f>IFERROR(IF(AND($H224=1,WORKDAY.INTL($I224,NETWORKDAYS.INTL($I224,EDATE(AD224,$E225)-1,1,[1]holiday!$A$2:$A$101),1,[1]holiday!$A$2:$A$101)=$K224),"",IF(AND(IFERROR(IF(IF($K224&lt;EDATE(AD224,$E224),$K224,EDATE(AD224,$E224))=AD224,"",IF($K224&lt;EDATE(AD224,$E224),$K224,EDATE(AD224,$E224))),"")=$K224,$H224=1),"",IFERROR(IF(IF($K224&lt;EDATE(AD224,$E224),$K224,EDATE(AD224,$E224))=AD224,"",IF($K224&lt;EDATE(AD224,$E224),$K224,EDATE(AD224,$E224))),""))),"")</f>
        <v/>
      </c>
      <c r="AF224" s="70" t="str">
        <f>IFERROR(IF(AND($H224=1,WORKDAY.INTL($I224,NETWORKDAYS.INTL($I224,EDATE(AE224,$E225)-1,1,[1]holiday!$A$2:$A$101),1,[1]holiday!$A$2:$A$101)=$K224),"",IF(AND(IFERROR(IF(IF($K224&lt;EDATE(AE224,$E224),$K224,EDATE(AE224,$E224))=AE224,"",IF($K224&lt;EDATE(AE224,$E224),$K224,EDATE(AE224,$E224))),"")=$K224,$H224=1),"",IFERROR(IF(IF($K224&lt;EDATE(AE224,$E224),$K224,EDATE(AE224,$E224))=AE224,"",IF($K224&lt;EDATE(AE224,$E224),$K224,EDATE(AE224,$E224))),""))),"")</f>
        <v/>
      </c>
      <c r="AG224" s="70" t="str">
        <f>IFERROR(IF(AND($H224=1,WORKDAY.INTL($I224,NETWORKDAYS.INTL($I224,EDATE(AF224,$E225)-1,1,[1]holiday!$A$2:$A$101),1,[1]holiday!$A$2:$A$101)=$K224),"",IF(AND(IFERROR(IF(IF($K224&lt;EDATE(AF224,$E224),$K224,EDATE(AF224,$E224))=AF224,"",IF($K224&lt;EDATE(AF224,$E224),$K224,EDATE(AF224,$E224))),"")=$K224,$H224=1),"",IFERROR(IF(IF($K224&lt;EDATE(AF224,$E224),$K224,EDATE(AF224,$E224))=AF224,"",IF($K224&lt;EDATE(AF224,$E224),$K224,EDATE(AF224,$E224))),""))),"")</f>
        <v/>
      </c>
      <c r="AH224" s="70" t="str">
        <f>IFERROR(IF(AND($H224=1,WORKDAY.INTL($I224,NETWORKDAYS.INTL($I224,EDATE(AG224,$E225)-1,1,[1]holiday!$A$2:$A$101),1,[1]holiday!$A$2:$A$101)=$K224),"",IF(AND(IFERROR(IF(IF($K224&lt;EDATE(AG224,$E224),$K224,EDATE(AG224,$E224))=AG224,"",IF($K224&lt;EDATE(AG224,$E224),$K224,EDATE(AG224,$E224))),"")=$K224,$H224=1),"",IFERROR(IF(IF($K224&lt;EDATE(AG224,$E224),$K224,EDATE(AG224,$E224))=AG224,"",IF($K224&lt;EDATE(AG224,$E224),$K224,EDATE(AG224,$E224))),""))),"")</f>
        <v/>
      </c>
      <c r="AI224" s="70"/>
      <c r="AJ224" s="25" t="e">
        <f t="shared" si="160"/>
        <v>#REF!</v>
      </c>
      <c r="AK224" s="25" t="e">
        <f t="shared" si="161"/>
        <v>#REF!</v>
      </c>
      <c r="AL224" s="25" t="e">
        <f t="shared" si="162"/>
        <v>#REF!</v>
      </c>
      <c r="AM224" s="25" t="e">
        <f t="shared" si="163"/>
        <v>#REF!</v>
      </c>
      <c r="AN224" s="25" t="e">
        <f t="shared" si="164"/>
        <v>#REF!</v>
      </c>
      <c r="AO224" s="25" t="e">
        <f t="shared" si="165"/>
        <v>#REF!</v>
      </c>
      <c r="AP224" s="25" t="e">
        <f t="shared" si="166"/>
        <v>#REF!</v>
      </c>
      <c r="AQ224" s="25" t="e">
        <f t="shared" si="167"/>
        <v>#REF!</v>
      </c>
      <c r="AR224" s="25" t="e">
        <f t="shared" si="168"/>
        <v>#REF!</v>
      </c>
      <c r="AS224" s="25" t="e">
        <f t="shared" si="169"/>
        <v>#REF!</v>
      </c>
      <c r="AT224" s="25" t="e">
        <f t="shared" si="170"/>
        <v>#REF!</v>
      </c>
      <c r="AU224" s="25" t="e">
        <f t="shared" si="171"/>
        <v>#REF!</v>
      </c>
      <c r="AV224" s="25" t="e">
        <f t="shared" si="172"/>
        <v>#REF!</v>
      </c>
      <c r="AW224" s="106" t="e">
        <f t="shared" si="141"/>
        <v>#REF!</v>
      </c>
      <c r="AX224" s="107" t="e">
        <f t="shared" ca="1" si="142"/>
        <v>#REF!</v>
      </c>
      <c r="AY224" s="107" t="e">
        <f t="shared" ca="1" si="143"/>
        <v>#REF!</v>
      </c>
      <c r="AZ224" s="108" t="e">
        <f t="shared" ca="1" si="144"/>
        <v>#REF!</v>
      </c>
      <c r="BA224" s="25">
        <f t="shared" ca="1" si="136"/>
        <v>0</v>
      </c>
      <c r="BB224" s="25" t="e">
        <f t="shared" si="173"/>
        <v>#REF!</v>
      </c>
      <c r="BC224" s="25" t="e">
        <f t="shared" ca="1" si="145"/>
        <v>#REF!</v>
      </c>
      <c r="BD224" s="83" t="e">
        <f>PS!#REF!</f>
        <v>#REF!</v>
      </c>
      <c r="BE224" s="78" t="str">
        <f t="shared" ca="1" si="146"/>
        <v>Lần 0</v>
      </c>
      <c r="BF224" s="109" t="e">
        <f t="shared" ca="1" si="147"/>
        <v>#REF!</v>
      </c>
      <c r="BG224" s="109" t="e">
        <f t="shared" ca="1" si="148"/>
        <v>#REF!</v>
      </c>
      <c r="BH224" s="109" t="e">
        <f t="shared" ca="1" si="149"/>
        <v>#REF!</v>
      </c>
      <c r="BI224" s="109" t="e">
        <f t="shared" ca="1" si="150"/>
        <v>#REF!</v>
      </c>
      <c r="BJ224" s="109" t="e">
        <f t="shared" ca="1" si="151"/>
        <v>#REF!</v>
      </c>
      <c r="BK224" s="109" t="e">
        <f t="shared" ca="1" si="152"/>
        <v>#REF!</v>
      </c>
      <c r="BL224" s="109" t="e">
        <f t="shared" ca="1" si="153"/>
        <v>#REF!</v>
      </c>
      <c r="BM224" s="109" t="e">
        <f t="shared" ca="1" si="154"/>
        <v>#REF!</v>
      </c>
      <c r="BN224" s="109" t="e">
        <f t="shared" ca="1" si="155"/>
        <v>#REF!</v>
      </c>
      <c r="BO224" s="109" t="e">
        <f t="shared" ca="1" si="156"/>
        <v>#REF!</v>
      </c>
      <c r="BP224" s="109" t="e">
        <f t="shared" ca="1" si="157"/>
        <v>#REF!</v>
      </c>
      <c r="BQ224" s="109" t="e">
        <f t="shared" ca="1" si="158"/>
        <v>#REF!</v>
      </c>
      <c r="BR224" s="109" t="e">
        <f t="shared" ca="1" si="159"/>
        <v>#REF!</v>
      </c>
    </row>
    <row r="225" spans="1:70" ht="12.75" x14ac:dyDescent="0.2">
      <c r="A225" s="82" t="e">
        <f>PS!#REF!</f>
        <v>#REF!</v>
      </c>
      <c r="B225" s="83" t="e">
        <f>PS!#REF!</f>
        <v>#REF!</v>
      </c>
      <c r="C225" s="83" t="e">
        <f>PS!#REF!</f>
        <v>#REF!</v>
      </c>
      <c r="D225" s="83" t="e">
        <f>VLOOKUP(B225,CTV!$A$3:$D$1048576,4,0)</f>
        <v>#REF!</v>
      </c>
      <c r="E225" s="83" t="e">
        <f>VLOOKUP(B225,CTV!$A$3:$G$1048576,7,0)</f>
        <v>#REF!</v>
      </c>
      <c r="F225" s="83" t="e">
        <f>IF(ISNA(VLOOKUP(D225,CTV!$A$3:$H$1048576,8,0)),"",VLOOKUP(D225,CTV!$A$3:$H$1048576,8,0))</f>
        <v>#REF!</v>
      </c>
      <c r="G225" s="83" t="e">
        <f>VLOOKUP(B225,CTV!$A$3:$I$1048576,9,0)</f>
        <v>#REF!</v>
      </c>
      <c r="H225" s="83" t="e">
        <f>VLOOKUP(B225,CTV!$A$3:$J$1048576,10,0)</f>
        <v>#REF!</v>
      </c>
      <c r="I225" s="102" t="e">
        <f>PS!#REF!</f>
        <v>#REF!</v>
      </c>
      <c r="J225" s="83" t="e">
        <f>PS!#REF!</f>
        <v>#REF!</v>
      </c>
      <c r="K225" s="103" t="e">
        <f>PS!#REF!</f>
        <v>#REF!</v>
      </c>
      <c r="L225" s="83" t="e">
        <f t="shared" si="137"/>
        <v>#REF!</v>
      </c>
      <c r="M225" s="120" t="e">
        <f>PS!#REF!</f>
        <v>#REF!</v>
      </c>
      <c r="N225" s="83" t="e">
        <f>PS!#REF!</f>
        <v>#REF!</v>
      </c>
      <c r="O225" s="104" t="e">
        <f>PS!#REF!</f>
        <v>#REF!</v>
      </c>
      <c r="P225" s="104" t="e">
        <f t="shared" si="138"/>
        <v>#REF!</v>
      </c>
      <c r="Q225" s="104">
        <v>0</v>
      </c>
      <c r="R225" s="170" t="e">
        <f t="shared" si="139"/>
        <v>#REF!</v>
      </c>
      <c r="S225" s="130" t="e">
        <f>VLOOKUP(B225,CTV!$A$3:$K$1048576,11,0)</f>
        <v>#REF!</v>
      </c>
      <c r="T225" s="105" t="e">
        <f>IF(VLOOKUP(B225,CTV!$A$3:$E$1048576,5,0)-R225+S225&lt;0,0,VLOOKUP(B225,CTV!$A$3:$E$1048576,5,0)-R225+S225)</f>
        <v>#REF!</v>
      </c>
      <c r="U225" s="105" t="e">
        <f>IF(VLOOKUP(B225,CTV!$A$3:$F$1048576,6,0)-R225+S225&lt;0,0,VLOOKUP(B225,CTV!$A$3:$F$1048576,6,0)-R225+S225)</f>
        <v>#REF!</v>
      </c>
      <c r="V225" s="70" t="e">
        <f t="shared" si="140"/>
        <v>#REF!</v>
      </c>
      <c r="W225" s="70" t="str">
        <f>IFERROR(IF(AND($H225=1,WORKDAY.INTL($I225,NETWORKDAYS.INTL($I225,EDATE(V225,$E226)-1,1,[1]holiday!$A$2:$A$101),1,[1]holiday!$A$2:$A$101)=$K225),"",IF(AND(IFERROR(IF(IF($K225&lt;EDATE(V225,$E225),$K225,EDATE(V225,$E225))=V225,"",IF($K225&lt;EDATE(V225,$E225),$K225,EDATE(V225,$E225))),"")=$K225,$H225=1),"",IFERROR(IF(IF($K225&lt;EDATE(V225,$E225),$K225,EDATE(V225,$E225))=V225,"",IF($K225&lt;EDATE(V225,$E225),$K225,EDATE(V225,$E225))),""))),"")</f>
        <v/>
      </c>
      <c r="X225" s="70" t="str">
        <f>IFERROR(IF(AND($H225=1,WORKDAY.INTL($I225,NETWORKDAYS.INTL($I225,EDATE(W225,$E226)-1,1,[1]holiday!$A$2:$A$101),1,[1]holiday!$A$2:$A$101)=$K225),"",IF(AND(IFERROR(IF(IF($K225&lt;EDATE(W225,$E225),$K225,EDATE(W225,$E225))=W225,"",IF($K225&lt;EDATE(W225,$E225),$K225,EDATE(W225,$E225))),"")=$K225,$H225=1),"",IFERROR(IF(IF($K225&lt;EDATE(W225,$E225),$K225,EDATE(W225,$E225))=W225,"",IF($K225&lt;EDATE(W225,$E225),$K225,EDATE(W225,$E225))),""))),"")</f>
        <v/>
      </c>
      <c r="Y225" s="70" t="str">
        <f>IFERROR(IF(AND($H225=1,WORKDAY.INTL($I225,NETWORKDAYS.INTL($I225,EDATE(X225,$E226)-1,1,[1]holiday!$A$2:$A$101),1,[1]holiday!$A$2:$A$101)=$K225),"",IF(AND(IFERROR(IF(IF($K225&lt;EDATE(X225,$E225),$K225,EDATE(X225,$E225))=X225,"",IF($K225&lt;EDATE(X225,$E225),$K225,EDATE(X225,$E225))),"")=$K225,$H225=1),"",IFERROR(IF(IF($K225&lt;EDATE(X225,$E225),$K225,EDATE(X225,$E225))=X225,"",IF($K225&lt;EDATE(X225,$E225),$K225,EDATE(X225,$E225))),""))),"")</f>
        <v/>
      </c>
      <c r="Z225" s="70" t="str">
        <f>IFERROR(IF(AND($H225=1,WORKDAY.INTL($I225,NETWORKDAYS.INTL($I225,EDATE(Y225,$E226)-1,1,[1]holiday!$A$2:$A$101),1,[1]holiday!$A$2:$A$101)=$K225),"",IF(AND(IFERROR(IF(IF($K225&lt;EDATE(Y225,$E225),$K225,EDATE(Y225,$E225))=Y225,"",IF($K225&lt;EDATE(Y225,$E225),$K225,EDATE(Y225,$E225))),"")=$K225,$H225=1),"",IFERROR(IF(IF($K225&lt;EDATE(Y225,$E225),$K225,EDATE(Y225,$E225))=Y225,"",IF($K225&lt;EDATE(Y225,$E225),$K225,EDATE(Y225,$E225))),""))),"")</f>
        <v/>
      </c>
      <c r="AA225" s="70" t="str">
        <f>IFERROR(IF(AND($H225=1,WORKDAY.INTL($I225,NETWORKDAYS.INTL($I225,EDATE(Z225,$E226)-1,1,[1]holiday!$A$2:$A$101),1,[1]holiday!$A$2:$A$101)=$K225),"",IF(AND(IFERROR(IF(IF($K225&lt;EDATE(Z225,$E225),$K225,EDATE(Z225,$E225))=Z225,"",IF($K225&lt;EDATE(Z225,$E225),$K225,EDATE(Z225,$E225))),"")=$K225,$H225=1),"",IFERROR(IF(IF($K225&lt;EDATE(Z225,$E225),$K225,EDATE(Z225,$E225))=Z225,"",IF($K225&lt;EDATE(Z225,$E225),$K225,EDATE(Z225,$E225))),""))),"")</f>
        <v/>
      </c>
      <c r="AB225" s="70" t="str">
        <f>IFERROR(IF(AND($H225=1,WORKDAY.INTL($I225,NETWORKDAYS.INTL($I225,EDATE(AA225,$E226)-1,1,[1]holiday!$A$2:$A$101),1,[1]holiday!$A$2:$A$101)=$K225),"",IF(AND(IFERROR(IF(IF($K225&lt;EDATE(AA225,$E225),$K225,EDATE(AA225,$E225))=AA225,"",IF($K225&lt;EDATE(AA225,$E225),$K225,EDATE(AA225,$E225))),"")=$K225,$H225=1),"",IFERROR(IF(IF($K225&lt;EDATE(AA225,$E225),$K225,EDATE(AA225,$E225))=AA225,"",IF($K225&lt;EDATE(AA225,$E225),$K225,EDATE(AA225,$E225))),""))),"")</f>
        <v/>
      </c>
      <c r="AC225" s="70" t="str">
        <f>IFERROR(IF(AND($H225=1,WORKDAY.INTL($I225,NETWORKDAYS.INTL($I225,EDATE(AB225,$E226)-1,1,[1]holiday!$A$2:$A$101),1,[1]holiday!$A$2:$A$101)=$K225),"",IF(AND(IFERROR(IF(IF($K225&lt;EDATE(AB225,$E225),$K225,EDATE(AB225,$E225))=AB225,"",IF($K225&lt;EDATE(AB225,$E225),$K225,EDATE(AB225,$E225))),"")=$K225,$H225=1),"",IFERROR(IF(IF($K225&lt;EDATE(AB225,$E225),$K225,EDATE(AB225,$E225))=AB225,"",IF($K225&lt;EDATE(AB225,$E225),$K225,EDATE(AB225,$E225))),""))),"")</f>
        <v/>
      </c>
      <c r="AD225" s="70" t="str">
        <f>IFERROR(IF(AND($H225=1,WORKDAY.INTL($I225,NETWORKDAYS.INTL($I225,EDATE(AC225,$E226)-1,1,[1]holiday!$A$2:$A$101),1,[1]holiday!$A$2:$A$101)=$K225),"",IF(AND(IFERROR(IF(IF($K225&lt;EDATE(AC225,$E225),$K225,EDATE(AC225,$E225))=AC225,"",IF($K225&lt;EDATE(AC225,$E225),$K225,EDATE(AC225,$E225))),"")=$K225,$H225=1),"",IFERROR(IF(IF($K225&lt;EDATE(AC225,$E225),$K225,EDATE(AC225,$E225))=AC225,"",IF($K225&lt;EDATE(AC225,$E225),$K225,EDATE(AC225,$E225))),""))),"")</f>
        <v/>
      </c>
      <c r="AE225" s="70" t="str">
        <f>IFERROR(IF(AND($H225=1,WORKDAY.INTL($I225,NETWORKDAYS.INTL($I225,EDATE(AD225,$E226)-1,1,[1]holiday!$A$2:$A$101),1,[1]holiday!$A$2:$A$101)=$K225),"",IF(AND(IFERROR(IF(IF($K225&lt;EDATE(AD225,$E225),$K225,EDATE(AD225,$E225))=AD225,"",IF($K225&lt;EDATE(AD225,$E225),$K225,EDATE(AD225,$E225))),"")=$K225,$H225=1),"",IFERROR(IF(IF($K225&lt;EDATE(AD225,$E225),$K225,EDATE(AD225,$E225))=AD225,"",IF($K225&lt;EDATE(AD225,$E225),$K225,EDATE(AD225,$E225))),""))),"")</f>
        <v/>
      </c>
      <c r="AF225" s="70" t="str">
        <f>IFERROR(IF(AND($H225=1,WORKDAY.INTL($I225,NETWORKDAYS.INTL($I225,EDATE(AE225,$E226)-1,1,[1]holiday!$A$2:$A$101),1,[1]holiday!$A$2:$A$101)=$K225),"",IF(AND(IFERROR(IF(IF($K225&lt;EDATE(AE225,$E225),$K225,EDATE(AE225,$E225))=AE225,"",IF($K225&lt;EDATE(AE225,$E225),$K225,EDATE(AE225,$E225))),"")=$K225,$H225=1),"",IFERROR(IF(IF($K225&lt;EDATE(AE225,$E225),$K225,EDATE(AE225,$E225))=AE225,"",IF($K225&lt;EDATE(AE225,$E225),$K225,EDATE(AE225,$E225))),""))),"")</f>
        <v/>
      </c>
      <c r="AG225" s="70" t="str">
        <f>IFERROR(IF(AND($H225=1,WORKDAY.INTL($I225,NETWORKDAYS.INTL($I225,EDATE(AF225,$E226)-1,1,[1]holiday!$A$2:$A$101),1,[1]holiday!$A$2:$A$101)=$K225),"",IF(AND(IFERROR(IF(IF($K225&lt;EDATE(AF225,$E225),$K225,EDATE(AF225,$E225))=AF225,"",IF($K225&lt;EDATE(AF225,$E225),$K225,EDATE(AF225,$E225))),"")=$K225,$H225=1),"",IFERROR(IF(IF($K225&lt;EDATE(AF225,$E225),$K225,EDATE(AF225,$E225))=AF225,"",IF($K225&lt;EDATE(AF225,$E225),$K225,EDATE(AF225,$E225))),""))),"")</f>
        <v/>
      </c>
      <c r="AH225" s="70" t="str">
        <f>IFERROR(IF(AND($H225=1,WORKDAY.INTL($I225,NETWORKDAYS.INTL($I225,EDATE(AG225,$E226)-1,1,[1]holiday!$A$2:$A$101),1,[1]holiday!$A$2:$A$101)=$K225),"",IF(AND(IFERROR(IF(IF($K225&lt;EDATE(AG225,$E225),$K225,EDATE(AG225,$E225))=AG225,"",IF($K225&lt;EDATE(AG225,$E225),$K225,EDATE(AG225,$E225))),"")=$K225,$H225=1),"",IFERROR(IF(IF($K225&lt;EDATE(AG225,$E225),$K225,EDATE(AG225,$E225))=AG225,"",IF($K225&lt;EDATE(AG225,$E225),$K225,EDATE(AG225,$E225))),""))),"")</f>
        <v/>
      </c>
      <c r="AI225" s="70"/>
      <c r="AJ225" s="25" t="e">
        <f t="shared" si="160"/>
        <v>#REF!</v>
      </c>
      <c r="AK225" s="25" t="e">
        <f t="shared" si="161"/>
        <v>#REF!</v>
      </c>
      <c r="AL225" s="25" t="e">
        <f t="shared" si="162"/>
        <v>#REF!</v>
      </c>
      <c r="AM225" s="25" t="e">
        <f t="shared" si="163"/>
        <v>#REF!</v>
      </c>
      <c r="AN225" s="25" t="e">
        <f t="shared" si="164"/>
        <v>#REF!</v>
      </c>
      <c r="AO225" s="25" t="e">
        <f t="shared" si="165"/>
        <v>#REF!</v>
      </c>
      <c r="AP225" s="25" t="e">
        <f t="shared" si="166"/>
        <v>#REF!</v>
      </c>
      <c r="AQ225" s="25" t="e">
        <f t="shared" si="167"/>
        <v>#REF!</v>
      </c>
      <c r="AR225" s="25" t="e">
        <f t="shared" si="168"/>
        <v>#REF!</v>
      </c>
      <c r="AS225" s="25" t="e">
        <f t="shared" si="169"/>
        <v>#REF!</v>
      </c>
      <c r="AT225" s="25" t="e">
        <f t="shared" si="170"/>
        <v>#REF!</v>
      </c>
      <c r="AU225" s="25" t="e">
        <f t="shared" si="171"/>
        <v>#REF!</v>
      </c>
      <c r="AV225" s="25" t="e">
        <f t="shared" si="172"/>
        <v>#REF!</v>
      </c>
      <c r="AW225" s="106" t="e">
        <f t="shared" si="141"/>
        <v>#REF!</v>
      </c>
      <c r="AX225" s="107" t="e">
        <f t="shared" ca="1" si="142"/>
        <v>#REF!</v>
      </c>
      <c r="AY225" s="107" t="e">
        <f t="shared" ca="1" si="143"/>
        <v>#REF!</v>
      </c>
      <c r="AZ225" s="108" t="e">
        <f t="shared" ca="1" si="144"/>
        <v>#REF!</v>
      </c>
      <c r="BA225" s="25">
        <f t="shared" ca="1" si="136"/>
        <v>0</v>
      </c>
      <c r="BB225" s="25" t="e">
        <f t="shared" si="173"/>
        <v>#REF!</v>
      </c>
      <c r="BC225" s="25" t="e">
        <f t="shared" ca="1" si="145"/>
        <v>#REF!</v>
      </c>
      <c r="BD225" s="83" t="e">
        <f>PS!#REF!</f>
        <v>#REF!</v>
      </c>
      <c r="BE225" s="78" t="str">
        <f t="shared" ca="1" si="146"/>
        <v>Lần 0</v>
      </c>
      <c r="BF225" s="109" t="e">
        <f t="shared" ca="1" si="147"/>
        <v>#REF!</v>
      </c>
      <c r="BG225" s="109" t="e">
        <f t="shared" ca="1" si="148"/>
        <v>#REF!</v>
      </c>
      <c r="BH225" s="109" t="e">
        <f t="shared" ca="1" si="149"/>
        <v>#REF!</v>
      </c>
      <c r="BI225" s="109" t="e">
        <f t="shared" ca="1" si="150"/>
        <v>#REF!</v>
      </c>
      <c r="BJ225" s="109" t="e">
        <f t="shared" ca="1" si="151"/>
        <v>#REF!</v>
      </c>
      <c r="BK225" s="109" t="e">
        <f t="shared" ca="1" si="152"/>
        <v>#REF!</v>
      </c>
      <c r="BL225" s="109" t="e">
        <f t="shared" ca="1" si="153"/>
        <v>#REF!</v>
      </c>
      <c r="BM225" s="109" t="e">
        <f t="shared" ca="1" si="154"/>
        <v>#REF!</v>
      </c>
      <c r="BN225" s="109" t="e">
        <f t="shared" ca="1" si="155"/>
        <v>#REF!</v>
      </c>
      <c r="BO225" s="109" t="e">
        <f t="shared" ca="1" si="156"/>
        <v>#REF!</v>
      </c>
      <c r="BP225" s="109" t="e">
        <f t="shared" ca="1" si="157"/>
        <v>#REF!</v>
      </c>
      <c r="BQ225" s="109" t="e">
        <f t="shared" ca="1" si="158"/>
        <v>#REF!</v>
      </c>
      <c r="BR225" s="109" t="e">
        <f t="shared" ca="1" si="159"/>
        <v>#REF!</v>
      </c>
    </row>
    <row r="226" spans="1:70" ht="12.75" x14ac:dyDescent="0.2">
      <c r="A226" s="82" t="e">
        <f>PS!#REF!</f>
        <v>#REF!</v>
      </c>
      <c r="B226" s="83" t="e">
        <f>PS!#REF!</f>
        <v>#REF!</v>
      </c>
      <c r="C226" s="83" t="e">
        <f>PS!#REF!</f>
        <v>#REF!</v>
      </c>
      <c r="D226" s="83" t="e">
        <f>VLOOKUP(B226,CTV!$A$3:$D$1048576,4,0)</f>
        <v>#REF!</v>
      </c>
      <c r="E226" s="83" t="e">
        <f>VLOOKUP(B226,CTV!$A$3:$G$1048576,7,0)</f>
        <v>#REF!</v>
      </c>
      <c r="F226" s="83" t="e">
        <f>IF(ISNA(VLOOKUP(D226,CTV!$A$3:$H$1048576,8,0)),"",VLOOKUP(D226,CTV!$A$3:$H$1048576,8,0))</f>
        <v>#REF!</v>
      </c>
      <c r="G226" s="83" t="e">
        <f>VLOOKUP(B226,CTV!$A$3:$I$1048576,9,0)</f>
        <v>#REF!</v>
      </c>
      <c r="H226" s="83" t="e">
        <f>VLOOKUP(B226,CTV!$A$3:$J$1048576,10,0)</f>
        <v>#REF!</v>
      </c>
      <c r="I226" s="102" t="e">
        <f>PS!#REF!</f>
        <v>#REF!</v>
      </c>
      <c r="J226" s="83" t="e">
        <f>PS!#REF!</f>
        <v>#REF!</v>
      </c>
      <c r="K226" s="103" t="e">
        <f>PS!#REF!</f>
        <v>#REF!</v>
      </c>
      <c r="L226" s="83" t="e">
        <f t="shared" si="137"/>
        <v>#REF!</v>
      </c>
      <c r="M226" s="120" t="e">
        <f>PS!#REF!</f>
        <v>#REF!</v>
      </c>
      <c r="N226" s="83" t="e">
        <f>PS!#REF!</f>
        <v>#REF!</v>
      </c>
      <c r="O226" s="104" t="e">
        <f>PS!#REF!</f>
        <v>#REF!</v>
      </c>
      <c r="P226" s="104" t="e">
        <f t="shared" si="138"/>
        <v>#REF!</v>
      </c>
      <c r="Q226" s="104">
        <v>0</v>
      </c>
      <c r="R226" s="170" t="e">
        <f t="shared" si="139"/>
        <v>#REF!</v>
      </c>
      <c r="S226" s="130" t="e">
        <f>VLOOKUP(B226,CTV!$A$3:$K$1048576,11,0)</f>
        <v>#REF!</v>
      </c>
      <c r="T226" s="105" t="e">
        <f>IF(VLOOKUP(B226,CTV!$A$3:$E$1048576,5,0)-R226+S226&lt;0,0,VLOOKUP(B226,CTV!$A$3:$E$1048576,5,0)-R226+S226)</f>
        <v>#REF!</v>
      </c>
      <c r="U226" s="105" t="e">
        <f>IF(VLOOKUP(B226,CTV!$A$3:$F$1048576,6,0)-R226+S226&lt;0,0,VLOOKUP(B226,CTV!$A$3:$F$1048576,6,0)-R226+S226)</f>
        <v>#REF!</v>
      </c>
      <c r="V226" s="70" t="e">
        <f t="shared" si="140"/>
        <v>#REF!</v>
      </c>
      <c r="W226" s="70" t="str">
        <f>IFERROR(IF(AND($H226=1,WORKDAY.INTL($I226,NETWORKDAYS.INTL($I226,EDATE(V226,$E227)-1,1,[1]holiday!$A$2:$A$101),1,[1]holiday!$A$2:$A$101)=$K226),"",IF(AND(IFERROR(IF(IF($K226&lt;EDATE(V226,$E226),$K226,EDATE(V226,$E226))=V226,"",IF($K226&lt;EDATE(V226,$E226),$K226,EDATE(V226,$E226))),"")=$K226,$H226=1),"",IFERROR(IF(IF($K226&lt;EDATE(V226,$E226),$K226,EDATE(V226,$E226))=V226,"",IF($K226&lt;EDATE(V226,$E226),$K226,EDATE(V226,$E226))),""))),"")</f>
        <v/>
      </c>
      <c r="X226" s="70" t="str">
        <f>IFERROR(IF(AND($H226=1,WORKDAY.INTL($I226,NETWORKDAYS.INTL($I226,EDATE(W226,$E227)-1,1,[1]holiday!$A$2:$A$101),1,[1]holiday!$A$2:$A$101)=$K226),"",IF(AND(IFERROR(IF(IF($K226&lt;EDATE(W226,$E226),$K226,EDATE(W226,$E226))=W226,"",IF($K226&lt;EDATE(W226,$E226),$K226,EDATE(W226,$E226))),"")=$K226,$H226=1),"",IFERROR(IF(IF($K226&lt;EDATE(W226,$E226),$K226,EDATE(W226,$E226))=W226,"",IF($K226&lt;EDATE(W226,$E226),$K226,EDATE(W226,$E226))),""))),"")</f>
        <v/>
      </c>
      <c r="Y226" s="70" t="str">
        <f>IFERROR(IF(AND($H226=1,WORKDAY.INTL($I226,NETWORKDAYS.INTL($I226,EDATE(X226,$E227)-1,1,[1]holiday!$A$2:$A$101),1,[1]holiday!$A$2:$A$101)=$K226),"",IF(AND(IFERROR(IF(IF($K226&lt;EDATE(X226,$E226),$K226,EDATE(X226,$E226))=X226,"",IF($K226&lt;EDATE(X226,$E226),$K226,EDATE(X226,$E226))),"")=$K226,$H226=1),"",IFERROR(IF(IF($K226&lt;EDATE(X226,$E226),$K226,EDATE(X226,$E226))=X226,"",IF($K226&lt;EDATE(X226,$E226),$K226,EDATE(X226,$E226))),""))),"")</f>
        <v/>
      </c>
      <c r="Z226" s="70" t="str">
        <f>IFERROR(IF(AND($H226=1,WORKDAY.INTL($I226,NETWORKDAYS.INTL($I226,EDATE(Y226,$E227)-1,1,[1]holiday!$A$2:$A$101),1,[1]holiday!$A$2:$A$101)=$K226),"",IF(AND(IFERROR(IF(IF($K226&lt;EDATE(Y226,$E226),$K226,EDATE(Y226,$E226))=Y226,"",IF($K226&lt;EDATE(Y226,$E226),$K226,EDATE(Y226,$E226))),"")=$K226,$H226=1),"",IFERROR(IF(IF($K226&lt;EDATE(Y226,$E226),$K226,EDATE(Y226,$E226))=Y226,"",IF($K226&lt;EDATE(Y226,$E226),$K226,EDATE(Y226,$E226))),""))),"")</f>
        <v/>
      </c>
      <c r="AA226" s="70" t="str">
        <f>IFERROR(IF(AND($H226=1,WORKDAY.INTL($I226,NETWORKDAYS.INTL($I226,EDATE(Z226,$E227)-1,1,[1]holiday!$A$2:$A$101),1,[1]holiday!$A$2:$A$101)=$K226),"",IF(AND(IFERROR(IF(IF($K226&lt;EDATE(Z226,$E226),$K226,EDATE(Z226,$E226))=Z226,"",IF($K226&lt;EDATE(Z226,$E226),$K226,EDATE(Z226,$E226))),"")=$K226,$H226=1),"",IFERROR(IF(IF($K226&lt;EDATE(Z226,$E226),$K226,EDATE(Z226,$E226))=Z226,"",IF($K226&lt;EDATE(Z226,$E226),$K226,EDATE(Z226,$E226))),""))),"")</f>
        <v/>
      </c>
      <c r="AB226" s="70" t="str">
        <f>IFERROR(IF(AND($H226=1,WORKDAY.INTL($I226,NETWORKDAYS.INTL($I226,EDATE(AA226,$E227)-1,1,[1]holiday!$A$2:$A$101),1,[1]holiday!$A$2:$A$101)=$K226),"",IF(AND(IFERROR(IF(IF($K226&lt;EDATE(AA226,$E226),$K226,EDATE(AA226,$E226))=AA226,"",IF($K226&lt;EDATE(AA226,$E226),$K226,EDATE(AA226,$E226))),"")=$K226,$H226=1),"",IFERROR(IF(IF($K226&lt;EDATE(AA226,$E226),$K226,EDATE(AA226,$E226))=AA226,"",IF($K226&lt;EDATE(AA226,$E226),$K226,EDATE(AA226,$E226))),""))),"")</f>
        <v/>
      </c>
      <c r="AC226" s="70" t="str">
        <f>IFERROR(IF(AND($H226=1,WORKDAY.INTL($I226,NETWORKDAYS.INTL($I226,EDATE(AB226,$E227)-1,1,[1]holiday!$A$2:$A$101),1,[1]holiday!$A$2:$A$101)=$K226),"",IF(AND(IFERROR(IF(IF($K226&lt;EDATE(AB226,$E226),$K226,EDATE(AB226,$E226))=AB226,"",IF($K226&lt;EDATE(AB226,$E226),$K226,EDATE(AB226,$E226))),"")=$K226,$H226=1),"",IFERROR(IF(IF($K226&lt;EDATE(AB226,$E226),$K226,EDATE(AB226,$E226))=AB226,"",IF($K226&lt;EDATE(AB226,$E226),$K226,EDATE(AB226,$E226))),""))),"")</f>
        <v/>
      </c>
      <c r="AD226" s="70" t="str">
        <f>IFERROR(IF(AND($H226=1,WORKDAY.INTL($I226,NETWORKDAYS.INTL($I226,EDATE(AC226,$E227)-1,1,[1]holiday!$A$2:$A$101),1,[1]holiday!$A$2:$A$101)=$K226),"",IF(AND(IFERROR(IF(IF($K226&lt;EDATE(AC226,$E226),$K226,EDATE(AC226,$E226))=AC226,"",IF($K226&lt;EDATE(AC226,$E226),$K226,EDATE(AC226,$E226))),"")=$K226,$H226=1),"",IFERROR(IF(IF($K226&lt;EDATE(AC226,$E226),$K226,EDATE(AC226,$E226))=AC226,"",IF($K226&lt;EDATE(AC226,$E226),$K226,EDATE(AC226,$E226))),""))),"")</f>
        <v/>
      </c>
      <c r="AE226" s="70" t="str">
        <f>IFERROR(IF(AND($H226=1,WORKDAY.INTL($I226,NETWORKDAYS.INTL($I226,EDATE(AD226,$E227)-1,1,[1]holiday!$A$2:$A$101),1,[1]holiday!$A$2:$A$101)=$K226),"",IF(AND(IFERROR(IF(IF($K226&lt;EDATE(AD226,$E226),$K226,EDATE(AD226,$E226))=AD226,"",IF($K226&lt;EDATE(AD226,$E226),$K226,EDATE(AD226,$E226))),"")=$K226,$H226=1),"",IFERROR(IF(IF($K226&lt;EDATE(AD226,$E226),$K226,EDATE(AD226,$E226))=AD226,"",IF($K226&lt;EDATE(AD226,$E226),$K226,EDATE(AD226,$E226))),""))),"")</f>
        <v/>
      </c>
      <c r="AF226" s="70" t="str">
        <f>IFERROR(IF(AND($H226=1,WORKDAY.INTL($I226,NETWORKDAYS.INTL($I226,EDATE(AE226,$E227)-1,1,[1]holiday!$A$2:$A$101),1,[1]holiday!$A$2:$A$101)=$K226),"",IF(AND(IFERROR(IF(IF($K226&lt;EDATE(AE226,$E226),$K226,EDATE(AE226,$E226))=AE226,"",IF($K226&lt;EDATE(AE226,$E226),$K226,EDATE(AE226,$E226))),"")=$K226,$H226=1),"",IFERROR(IF(IF($K226&lt;EDATE(AE226,$E226),$K226,EDATE(AE226,$E226))=AE226,"",IF($K226&lt;EDATE(AE226,$E226),$K226,EDATE(AE226,$E226))),""))),"")</f>
        <v/>
      </c>
      <c r="AG226" s="70" t="str">
        <f>IFERROR(IF(AND($H226=1,WORKDAY.INTL($I226,NETWORKDAYS.INTL($I226,EDATE(AF226,$E227)-1,1,[1]holiday!$A$2:$A$101),1,[1]holiday!$A$2:$A$101)=$K226),"",IF(AND(IFERROR(IF(IF($K226&lt;EDATE(AF226,$E226),$K226,EDATE(AF226,$E226))=AF226,"",IF($K226&lt;EDATE(AF226,$E226),$K226,EDATE(AF226,$E226))),"")=$K226,$H226=1),"",IFERROR(IF(IF($K226&lt;EDATE(AF226,$E226),$K226,EDATE(AF226,$E226))=AF226,"",IF($K226&lt;EDATE(AF226,$E226),$K226,EDATE(AF226,$E226))),""))),"")</f>
        <v/>
      </c>
      <c r="AH226" s="70" t="str">
        <f>IFERROR(IF(AND($H226=1,WORKDAY.INTL($I226,NETWORKDAYS.INTL($I226,EDATE(AG226,$E227)-1,1,[1]holiday!$A$2:$A$101),1,[1]holiday!$A$2:$A$101)=$K226),"",IF(AND(IFERROR(IF(IF($K226&lt;EDATE(AG226,$E226),$K226,EDATE(AG226,$E226))=AG226,"",IF($K226&lt;EDATE(AG226,$E226),$K226,EDATE(AG226,$E226))),"")=$K226,$H226=1),"",IFERROR(IF(IF($K226&lt;EDATE(AG226,$E226),$K226,EDATE(AG226,$E226))=AG226,"",IF($K226&lt;EDATE(AG226,$E226),$K226,EDATE(AG226,$E226))),""))),"")</f>
        <v/>
      </c>
      <c r="AI226" s="70"/>
      <c r="AJ226" s="25" t="e">
        <f t="shared" si="160"/>
        <v>#REF!</v>
      </c>
      <c r="AK226" s="25" t="e">
        <f t="shared" si="161"/>
        <v>#REF!</v>
      </c>
      <c r="AL226" s="25" t="e">
        <f t="shared" si="162"/>
        <v>#REF!</v>
      </c>
      <c r="AM226" s="25" t="e">
        <f t="shared" si="163"/>
        <v>#REF!</v>
      </c>
      <c r="AN226" s="25" t="e">
        <f t="shared" si="164"/>
        <v>#REF!</v>
      </c>
      <c r="AO226" s="25" t="e">
        <f t="shared" si="165"/>
        <v>#REF!</v>
      </c>
      <c r="AP226" s="25" t="e">
        <f t="shared" si="166"/>
        <v>#REF!</v>
      </c>
      <c r="AQ226" s="25" t="e">
        <f t="shared" si="167"/>
        <v>#REF!</v>
      </c>
      <c r="AR226" s="25" t="e">
        <f t="shared" si="168"/>
        <v>#REF!</v>
      </c>
      <c r="AS226" s="25" t="e">
        <f t="shared" si="169"/>
        <v>#REF!</v>
      </c>
      <c r="AT226" s="25" t="e">
        <f t="shared" si="170"/>
        <v>#REF!</v>
      </c>
      <c r="AU226" s="25" t="e">
        <f t="shared" si="171"/>
        <v>#REF!</v>
      </c>
      <c r="AV226" s="25" t="e">
        <f t="shared" si="172"/>
        <v>#REF!</v>
      </c>
      <c r="AW226" s="106" t="e">
        <f t="shared" si="141"/>
        <v>#REF!</v>
      </c>
      <c r="AX226" s="107" t="e">
        <f t="shared" ca="1" si="142"/>
        <v>#REF!</v>
      </c>
      <c r="AY226" s="107" t="e">
        <f t="shared" ca="1" si="143"/>
        <v>#REF!</v>
      </c>
      <c r="AZ226" s="108" t="e">
        <f t="shared" ca="1" si="144"/>
        <v>#REF!</v>
      </c>
      <c r="BA226" s="25">
        <f t="shared" ca="1" si="136"/>
        <v>0</v>
      </c>
      <c r="BB226" s="25" t="e">
        <f t="shared" si="173"/>
        <v>#REF!</v>
      </c>
      <c r="BC226" s="25" t="e">
        <f t="shared" ca="1" si="145"/>
        <v>#REF!</v>
      </c>
      <c r="BD226" s="83" t="e">
        <f>PS!#REF!</f>
        <v>#REF!</v>
      </c>
      <c r="BE226" s="78" t="str">
        <f t="shared" ca="1" si="146"/>
        <v>Lần 0</v>
      </c>
      <c r="BF226" s="109" t="e">
        <f t="shared" ca="1" si="147"/>
        <v>#REF!</v>
      </c>
      <c r="BG226" s="109" t="e">
        <f t="shared" ca="1" si="148"/>
        <v>#REF!</v>
      </c>
      <c r="BH226" s="109" t="e">
        <f t="shared" ca="1" si="149"/>
        <v>#REF!</v>
      </c>
      <c r="BI226" s="109" t="e">
        <f t="shared" ca="1" si="150"/>
        <v>#REF!</v>
      </c>
      <c r="BJ226" s="109" t="e">
        <f t="shared" ca="1" si="151"/>
        <v>#REF!</v>
      </c>
      <c r="BK226" s="109" t="e">
        <f t="shared" ca="1" si="152"/>
        <v>#REF!</v>
      </c>
      <c r="BL226" s="109" t="e">
        <f t="shared" ca="1" si="153"/>
        <v>#REF!</v>
      </c>
      <c r="BM226" s="109" t="e">
        <f t="shared" ca="1" si="154"/>
        <v>#REF!</v>
      </c>
      <c r="BN226" s="109" t="e">
        <f t="shared" ca="1" si="155"/>
        <v>#REF!</v>
      </c>
      <c r="BO226" s="109" t="e">
        <f t="shared" ca="1" si="156"/>
        <v>#REF!</v>
      </c>
      <c r="BP226" s="109" t="e">
        <f t="shared" ca="1" si="157"/>
        <v>#REF!</v>
      </c>
      <c r="BQ226" s="109" t="e">
        <f t="shared" ca="1" si="158"/>
        <v>#REF!</v>
      </c>
      <c r="BR226" s="109" t="e">
        <f t="shared" ca="1" si="159"/>
        <v>#REF!</v>
      </c>
    </row>
    <row r="227" spans="1:70" ht="12.75" x14ac:dyDescent="0.2">
      <c r="A227" s="82" t="e">
        <f>PS!#REF!</f>
        <v>#REF!</v>
      </c>
      <c r="B227" s="83" t="e">
        <f>PS!#REF!</f>
        <v>#REF!</v>
      </c>
      <c r="C227" s="83" t="e">
        <f>PS!#REF!</f>
        <v>#REF!</v>
      </c>
      <c r="D227" s="83" t="e">
        <f>VLOOKUP(B227,CTV!$A$3:$D$1048576,4,0)</f>
        <v>#REF!</v>
      </c>
      <c r="E227" s="83" t="e">
        <f>VLOOKUP(B227,CTV!$A$3:$G$1048576,7,0)</f>
        <v>#REF!</v>
      </c>
      <c r="F227" s="83" t="e">
        <f>IF(ISNA(VLOOKUP(D227,CTV!$A$3:$H$1048576,8,0)),"",VLOOKUP(D227,CTV!$A$3:$H$1048576,8,0))</f>
        <v>#REF!</v>
      </c>
      <c r="G227" s="83" t="e">
        <f>VLOOKUP(B227,CTV!$A$3:$I$1048576,9,0)</f>
        <v>#REF!</v>
      </c>
      <c r="H227" s="83" t="e">
        <f>VLOOKUP(B227,CTV!$A$3:$J$1048576,10,0)</f>
        <v>#REF!</v>
      </c>
      <c r="I227" s="102" t="e">
        <f>PS!#REF!</f>
        <v>#REF!</v>
      </c>
      <c r="J227" s="83" t="e">
        <f>PS!#REF!</f>
        <v>#REF!</v>
      </c>
      <c r="K227" s="103" t="e">
        <f>PS!#REF!</f>
        <v>#REF!</v>
      </c>
      <c r="L227" s="83" t="e">
        <f t="shared" si="137"/>
        <v>#REF!</v>
      </c>
      <c r="M227" s="120" t="e">
        <f>PS!#REF!</f>
        <v>#REF!</v>
      </c>
      <c r="N227" s="83" t="e">
        <f>PS!#REF!</f>
        <v>#REF!</v>
      </c>
      <c r="O227" s="104" t="e">
        <f>PS!#REF!</f>
        <v>#REF!</v>
      </c>
      <c r="P227" s="104" t="e">
        <f t="shared" si="138"/>
        <v>#REF!</v>
      </c>
      <c r="Q227" s="104">
        <v>0</v>
      </c>
      <c r="R227" s="170" t="e">
        <f t="shared" si="139"/>
        <v>#REF!</v>
      </c>
      <c r="S227" s="130" t="e">
        <f>VLOOKUP(B227,CTV!$A$3:$K$1048576,11,0)</f>
        <v>#REF!</v>
      </c>
      <c r="T227" s="105" t="e">
        <f>IF(VLOOKUP(B227,CTV!$A$3:$E$1048576,5,0)-R227+S227&lt;0,0,VLOOKUP(B227,CTV!$A$3:$E$1048576,5,0)-R227+S227)</f>
        <v>#REF!</v>
      </c>
      <c r="U227" s="105" t="e">
        <f>IF(VLOOKUP(B227,CTV!$A$3:$F$1048576,6,0)-R227+S227&lt;0,0,VLOOKUP(B227,CTV!$A$3:$F$1048576,6,0)-R227+S227)</f>
        <v>#REF!</v>
      </c>
      <c r="V227" s="70" t="e">
        <f t="shared" si="140"/>
        <v>#REF!</v>
      </c>
      <c r="W227" s="70" t="str">
        <f>IFERROR(IF(AND($H227=1,WORKDAY.INTL($I227,NETWORKDAYS.INTL($I227,EDATE(V227,$E228)-1,1,[1]holiday!$A$2:$A$101),1,[1]holiday!$A$2:$A$101)=$K227),"",IF(AND(IFERROR(IF(IF($K227&lt;EDATE(V227,$E227),$K227,EDATE(V227,$E227))=V227,"",IF($K227&lt;EDATE(V227,$E227),$K227,EDATE(V227,$E227))),"")=$K227,$H227=1),"",IFERROR(IF(IF($K227&lt;EDATE(V227,$E227),$K227,EDATE(V227,$E227))=V227,"",IF($K227&lt;EDATE(V227,$E227),$K227,EDATE(V227,$E227))),""))),"")</f>
        <v/>
      </c>
      <c r="X227" s="70" t="str">
        <f>IFERROR(IF(AND($H227=1,WORKDAY.INTL($I227,NETWORKDAYS.INTL($I227,EDATE(W227,$E228)-1,1,[1]holiday!$A$2:$A$101),1,[1]holiday!$A$2:$A$101)=$K227),"",IF(AND(IFERROR(IF(IF($K227&lt;EDATE(W227,$E227),$K227,EDATE(W227,$E227))=W227,"",IF($K227&lt;EDATE(W227,$E227),$K227,EDATE(W227,$E227))),"")=$K227,$H227=1),"",IFERROR(IF(IF($K227&lt;EDATE(W227,$E227),$K227,EDATE(W227,$E227))=W227,"",IF($K227&lt;EDATE(W227,$E227),$K227,EDATE(W227,$E227))),""))),"")</f>
        <v/>
      </c>
      <c r="Y227" s="70" t="str">
        <f>IFERROR(IF(AND($H227=1,WORKDAY.INTL($I227,NETWORKDAYS.INTL($I227,EDATE(X227,$E228)-1,1,[1]holiday!$A$2:$A$101),1,[1]holiday!$A$2:$A$101)=$K227),"",IF(AND(IFERROR(IF(IF($K227&lt;EDATE(X227,$E227),$K227,EDATE(X227,$E227))=X227,"",IF($K227&lt;EDATE(X227,$E227),$K227,EDATE(X227,$E227))),"")=$K227,$H227=1),"",IFERROR(IF(IF($K227&lt;EDATE(X227,$E227),$K227,EDATE(X227,$E227))=X227,"",IF($K227&lt;EDATE(X227,$E227),$K227,EDATE(X227,$E227))),""))),"")</f>
        <v/>
      </c>
      <c r="Z227" s="70" t="str">
        <f>IFERROR(IF(AND($H227=1,WORKDAY.INTL($I227,NETWORKDAYS.INTL($I227,EDATE(Y227,$E228)-1,1,[1]holiday!$A$2:$A$101),1,[1]holiday!$A$2:$A$101)=$K227),"",IF(AND(IFERROR(IF(IF($K227&lt;EDATE(Y227,$E227),$K227,EDATE(Y227,$E227))=Y227,"",IF($K227&lt;EDATE(Y227,$E227),$K227,EDATE(Y227,$E227))),"")=$K227,$H227=1),"",IFERROR(IF(IF($K227&lt;EDATE(Y227,$E227),$K227,EDATE(Y227,$E227))=Y227,"",IF($K227&lt;EDATE(Y227,$E227),$K227,EDATE(Y227,$E227))),""))),"")</f>
        <v/>
      </c>
      <c r="AA227" s="70" t="str">
        <f>IFERROR(IF(AND($H227=1,WORKDAY.INTL($I227,NETWORKDAYS.INTL($I227,EDATE(Z227,$E228)-1,1,[1]holiday!$A$2:$A$101),1,[1]holiday!$A$2:$A$101)=$K227),"",IF(AND(IFERROR(IF(IF($K227&lt;EDATE(Z227,$E227),$K227,EDATE(Z227,$E227))=Z227,"",IF($K227&lt;EDATE(Z227,$E227),$K227,EDATE(Z227,$E227))),"")=$K227,$H227=1),"",IFERROR(IF(IF($K227&lt;EDATE(Z227,$E227),$K227,EDATE(Z227,$E227))=Z227,"",IF($K227&lt;EDATE(Z227,$E227),$K227,EDATE(Z227,$E227))),""))),"")</f>
        <v/>
      </c>
      <c r="AB227" s="70" t="str">
        <f>IFERROR(IF(AND($H227=1,WORKDAY.INTL($I227,NETWORKDAYS.INTL($I227,EDATE(AA227,$E228)-1,1,[1]holiday!$A$2:$A$101),1,[1]holiday!$A$2:$A$101)=$K227),"",IF(AND(IFERROR(IF(IF($K227&lt;EDATE(AA227,$E227),$K227,EDATE(AA227,$E227))=AA227,"",IF($K227&lt;EDATE(AA227,$E227),$K227,EDATE(AA227,$E227))),"")=$K227,$H227=1),"",IFERROR(IF(IF($K227&lt;EDATE(AA227,$E227),$K227,EDATE(AA227,$E227))=AA227,"",IF($K227&lt;EDATE(AA227,$E227),$K227,EDATE(AA227,$E227))),""))),"")</f>
        <v/>
      </c>
      <c r="AC227" s="70" t="str">
        <f>IFERROR(IF(AND($H227=1,WORKDAY.INTL($I227,NETWORKDAYS.INTL($I227,EDATE(AB227,$E228)-1,1,[1]holiday!$A$2:$A$101),1,[1]holiday!$A$2:$A$101)=$K227),"",IF(AND(IFERROR(IF(IF($K227&lt;EDATE(AB227,$E227),$K227,EDATE(AB227,$E227))=AB227,"",IF($K227&lt;EDATE(AB227,$E227),$K227,EDATE(AB227,$E227))),"")=$K227,$H227=1),"",IFERROR(IF(IF($K227&lt;EDATE(AB227,$E227),$K227,EDATE(AB227,$E227))=AB227,"",IF($K227&lt;EDATE(AB227,$E227),$K227,EDATE(AB227,$E227))),""))),"")</f>
        <v/>
      </c>
      <c r="AD227" s="70" t="str">
        <f>IFERROR(IF(AND($H227=1,WORKDAY.INTL($I227,NETWORKDAYS.INTL($I227,EDATE(AC227,$E228)-1,1,[1]holiday!$A$2:$A$101),1,[1]holiday!$A$2:$A$101)=$K227),"",IF(AND(IFERROR(IF(IF($K227&lt;EDATE(AC227,$E227),$K227,EDATE(AC227,$E227))=AC227,"",IF($K227&lt;EDATE(AC227,$E227),$K227,EDATE(AC227,$E227))),"")=$K227,$H227=1),"",IFERROR(IF(IF($K227&lt;EDATE(AC227,$E227),$K227,EDATE(AC227,$E227))=AC227,"",IF($K227&lt;EDATE(AC227,$E227),$K227,EDATE(AC227,$E227))),""))),"")</f>
        <v/>
      </c>
      <c r="AE227" s="70" t="str">
        <f>IFERROR(IF(AND($H227=1,WORKDAY.INTL($I227,NETWORKDAYS.INTL($I227,EDATE(AD227,$E228)-1,1,[1]holiday!$A$2:$A$101),1,[1]holiday!$A$2:$A$101)=$K227),"",IF(AND(IFERROR(IF(IF($K227&lt;EDATE(AD227,$E227),$K227,EDATE(AD227,$E227))=AD227,"",IF($K227&lt;EDATE(AD227,$E227),$K227,EDATE(AD227,$E227))),"")=$K227,$H227=1),"",IFERROR(IF(IF($K227&lt;EDATE(AD227,$E227),$K227,EDATE(AD227,$E227))=AD227,"",IF($K227&lt;EDATE(AD227,$E227),$K227,EDATE(AD227,$E227))),""))),"")</f>
        <v/>
      </c>
      <c r="AF227" s="70" t="str">
        <f>IFERROR(IF(AND($H227=1,WORKDAY.INTL($I227,NETWORKDAYS.INTL($I227,EDATE(AE227,$E228)-1,1,[1]holiday!$A$2:$A$101),1,[1]holiday!$A$2:$A$101)=$K227),"",IF(AND(IFERROR(IF(IF($K227&lt;EDATE(AE227,$E227),$K227,EDATE(AE227,$E227))=AE227,"",IF($K227&lt;EDATE(AE227,$E227),$K227,EDATE(AE227,$E227))),"")=$K227,$H227=1),"",IFERROR(IF(IF($K227&lt;EDATE(AE227,$E227),$K227,EDATE(AE227,$E227))=AE227,"",IF($K227&lt;EDATE(AE227,$E227),$K227,EDATE(AE227,$E227))),""))),"")</f>
        <v/>
      </c>
      <c r="AG227" s="70" t="str">
        <f>IFERROR(IF(AND($H227=1,WORKDAY.INTL($I227,NETWORKDAYS.INTL($I227,EDATE(AF227,$E228)-1,1,[1]holiday!$A$2:$A$101),1,[1]holiday!$A$2:$A$101)=$K227),"",IF(AND(IFERROR(IF(IF($K227&lt;EDATE(AF227,$E227),$K227,EDATE(AF227,$E227))=AF227,"",IF($K227&lt;EDATE(AF227,$E227),$K227,EDATE(AF227,$E227))),"")=$K227,$H227=1),"",IFERROR(IF(IF($K227&lt;EDATE(AF227,$E227),$K227,EDATE(AF227,$E227))=AF227,"",IF($K227&lt;EDATE(AF227,$E227),$K227,EDATE(AF227,$E227))),""))),"")</f>
        <v/>
      </c>
      <c r="AH227" s="70" t="str">
        <f>IFERROR(IF(AND($H227=1,WORKDAY.INTL($I227,NETWORKDAYS.INTL($I227,EDATE(AG227,$E228)-1,1,[1]holiday!$A$2:$A$101),1,[1]holiday!$A$2:$A$101)=$K227),"",IF(AND(IFERROR(IF(IF($K227&lt;EDATE(AG227,$E227),$K227,EDATE(AG227,$E227))=AG227,"",IF($K227&lt;EDATE(AG227,$E227),$K227,EDATE(AG227,$E227))),"")=$K227,$H227=1),"",IFERROR(IF(IF($K227&lt;EDATE(AG227,$E227),$K227,EDATE(AG227,$E227))=AG227,"",IF($K227&lt;EDATE(AG227,$E227),$K227,EDATE(AG227,$E227))),""))),"")</f>
        <v/>
      </c>
      <c r="AI227" s="70"/>
      <c r="AJ227" s="25" t="e">
        <f t="shared" si="160"/>
        <v>#REF!</v>
      </c>
      <c r="AK227" s="25" t="e">
        <f t="shared" si="161"/>
        <v>#REF!</v>
      </c>
      <c r="AL227" s="25" t="e">
        <f t="shared" si="162"/>
        <v>#REF!</v>
      </c>
      <c r="AM227" s="25" t="e">
        <f t="shared" si="163"/>
        <v>#REF!</v>
      </c>
      <c r="AN227" s="25" t="e">
        <f t="shared" si="164"/>
        <v>#REF!</v>
      </c>
      <c r="AO227" s="25" t="e">
        <f t="shared" si="165"/>
        <v>#REF!</v>
      </c>
      <c r="AP227" s="25" t="e">
        <f t="shared" si="166"/>
        <v>#REF!</v>
      </c>
      <c r="AQ227" s="25" t="e">
        <f t="shared" si="167"/>
        <v>#REF!</v>
      </c>
      <c r="AR227" s="25" t="e">
        <f t="shared" si="168"/>
        <v>#REF!</v>
      </c>
      <c r="AS227" s="25" t="e">
        <f t="shared" si="169"/>
        <v>#REF!</v>
      </c>
      <c r="AT227" s="25" t="e">
        <f t="shared" si="170"/>
        <v>#REF!</v>
      </c>
      <c r="AU227" s="25" t="e">
        <f t="shared" si="171"/>
        <v>#REF!</v>
      </c>
      <c r="AV227" s="25" t="e">
        <f t="shared" si="172"/>
        <v>#REF!</v>
      </c>
      <c r="AW227" s="106" t="e">
        <f t="shared" si="141"/>
        <v>#REF!</v>
      </c>
      <c r="AX227" s="107" t="e">
        <f t="shared" ca="1" si="142"/>
        <v>#REF!</v>
      </c>
      <c r="AY227" s="107" t="e">
        <f t="shared" ca="1" si="143"/>
        <v>#REF!</v>
      </c>
      <c r="AZ227" s="108" t="e">
        <f t="shared" ca="1" si="144"/>
        <v>#REF!</v>
      </c>
      <c r="BA227" s="25">
        <f t="shared" ca="1" si="136"/>
        <v>0</v>
      </c>
      <c r="BB227" s="25" t="e">
        <f t="shared" si="173"/>
        <v>#REF!</v>
      </c>
      <c r="BC227" s="25" t="e">
        <f t="shared" ca="1" si="145"/>
        <v>#REF!</v>
      </c>
      <c r="BD227" s="83" t="e">
        <f>PS!#REF!</f>
        <v>#REF!</v>
      </c>
      <c r="BE227" s="78" t="str">
        <f t="shared" ca="1" si="146"/>
        <v>Lần 0</v>
      </c>
      <c r="BF227" s="109" t="e">
        <f t="shared" ca="1" si="147"/>
        <v>#REF!</v>
      </c>
      <c r="BG227" s="109" t="e">
        <f t="shared" ca="1" si="148"/>
        <v>#REF!</v>
      </c>
      <c r="BH227" s="109" t="e">
        <f t="shared" ca="1" si="149"/>
        <v>#REF!</v>
      </c>
      <c r="BI227" s="109" t="e">
        <f t="shared" ca="1" si="150"/>
        <v>#REF!</v>
      </c>
      <c r="BJ227" s="109" t="e">
        <f t="shared" ca="1" si="151"/>
        <v>#REF!</v>
      </c>
      <c r="BK227" s="109" t="e">
        <f t="shared" ca="1" si="152"/>
        <v>#REF!</v>
      </c>
      <c r="BL227" s="109" t="e">
        <f t="shared" ca="1" si="153"/>
        <v>#REF!</v>
      </c>
      <c r="BM227" s="109" t="e">
        <f t="shared" ca="1" si="154"/>
        <v>#REF!</v>
      </c>
      <c r="BN227" s="109" t="e">
        <f t="shared" ca="1" si="155"/>
        <v>#REF!</v>
      </c>
      <c r="BO227" s="109" t="e">
        <f t="shared" ca="1" si="156"/>
        <v>#REF!</v>
      </c>
      <c r="BP227" s="109" t="e">
        <f t="shared" ca="1" si="157"/>
        <v>#REF!</v>
      </c>
      <c r="BQ227" s="109" t="e">
        <f t="shared" ca="1" si="158"/>
        <v>#REF!</v>
      </c>
      <c r="BR227" s="109" t="e">
        <f t="shared" ca="1" si="159"/>
        <v>#REF!</v>
      </c>
    </row>
    <row r="228" spans="1:70" ht="12.75" x14ac:dyDescent="0.2">
      <c r="A228" s="82" t="e">
        <f>PS!#REF!</f>
        <v>#REF!</v>
      </c>
      <c r="B228" s="83" t="e">
        <f>PS!#REF!</f>
        <v>#REF!</v>
      </c>
      <c r="C228" s="83" t="e">
        <f>PS!#REF!</f>
        <v>#REF!</v>
      </c>
      <c r="D228" s="83" t="e">
        <f>VLOOKUP(B228,CTV!$A$3:$D$1048576,4,0)</f>
        <v>#REF!</v>
      </c>
      <c r="E228" s="83" t="e">
        <f>VLOOKUP(B228,CTV!$A$3:$G$1048576,7,0)</f>
        <v>#REF!</v>
      </c>
      <c r="F228" s="83" t="e">
        <f>IF(ISNA(VLOOKUP(D228,CTV!$A$3:$H$1048576,8,0)),"",VLOOKUP(D228,CTV!$A$3:$H$1048576,8,0))</f>
        <v>#REF!</v>
      </c>
      <c r="G228" s="83" t="e">
        <f>VLOOKUP(B228,CTV!$A$3:$I$1048576,9,0)</f>
        <v>#REF!</v>
      </c>
      <c r="H228" s="83" t="e">
        <f>VLOOKUP(B228,CTV!$A$3:$J$1048576,10,0)</f>
        <v>#REF!</v>
      </c>
      <c r="I228" s="102" t="e">
        <f>PS!#REF!</f>
        <v>#REF!</v>
      </c>
      <c r="J228" s="83" t="e">
        <f>PS!#REF!</f>
        <v>#REF!</v>
      </c>
      <c r="K228" s="103" t="e">
        <f>PS!#REF!</f>
        <v>#REF!</v>
      </c>
      <c r="L228" s="83" t="e">
        <f t="shared" si="137"/>
        <v>#REF!</v>
      </c>
      <c r="M228" s="120" t="e">
        <f>PS!#REF!</f>
        <v>#REF!</v>
      </c>
      <c r="N228" s="83" t="e">
        <f>PS!#REF!</f>
        <v>#REF!</v>
      </c>
      <c r="O228" s="104" t="e">
        <f>PS!#REF!</f>
        <v>#REF!</v>
      </c>
      <c r="P228" s="104" t="e">
        <f t="shared" si="138"/>
        <v>#REF!</v>
      </c>
      <c r="Q228" s="104">
        <v>0</v>
      </c>
      <c r="R228" s="170" t="e">
        <f t="shared" si="139"/>
        <v>#REF!</v>
      </c>
      <c r="S228" s="130" t="e">
        <f>VLOOKUP(B228,CTV!$A$3:$K$1048576,11,0)</f>
        <v>#REF!</v>
      </c>
      <c r="T228" s="105" t="e">
        <f>IF(VLOOKUP(B228,CTV!$A$3:$E$1048576,5,0)-R228+S228&lt;0,0,VLOOKUP(B228,CTV!$A$3:$E$1048576,5,0)-R228+S228)</f>
        <v>#REF!</v>
      </c>
      <c r="U228" s="105" t="e">
        <f>IF(VLOOKUP(B228,CTV!$A$3:$F$1048576,6,0)-R228+S228&lt;0,0,VLOOKUP(B228,CTV!$A$3:$F$1048576,6,0)-R228+S228)</f>
        <v>#REF!</v>
      </c>
      <c r="V228" s="70" t="e">
        <f t="shared" si="140"/>
        <v>#REF!</v>
      </c>
      <c r="W228" s="70" t="str">
        <f>IFERROR(IF(AND($H228=1,WORKDAY.INTL($I228,NETWORKDAYS.INTL($I228,EDATE(V228,$E229)-1,1,[1]holiday!$A$2:$A$101),1,[1]holiday!$A$2:$A$101)=$K228),"",IF(AND(IFERROR(IF(IF($K228&lt;EDATE(V228,$E228),$K228,EDATE(V228,$E228))=V228,"",IF($K228&lt;EDATE(V228,$E228),$K228,EDATE(V228,$E228))),"")=$K228,$H228=1),"",IFERROR(IF(IF($K228&lt;EDATE(V228,$E228),$K228,EDATE(V228,$E228))=V228,"",IF($K228&lt;EDATE(V228,$E228),$K228,EDATE(V228,$E228))),""))),"")</f>
        <v/>
      </c>
      <c r="X228" s="70" t="str">
        <f>IFERROR(IF(AND($H228=1,WORKDAY.INTL($I228,NETWORKDAYS.INTL($I228,EDATE(W228,$E229)-1,1,[1]holiday!$A$2:$A$101),1,[1]holiday!$A$2:$A$101)=$K228),"",IF(AND(IFERROR(IF(IF($K228&lt;EDATE(W228,$E228),$K228,EDATE(W228,$E228))=W228,"",IF($K228&lt;EDATE(W228,$E228),$K228,EDATE(W228,$E228))),"")=$K228,$H228=1),"",IFERROR(IF(IF($K228&lt;EDATE(W228,$E228),$K228,EDATE(W228,$E228))=W228,"",IF($K228&lt;EDATE(W228,$E228),$K228,EDATE(W228,$E228))),""))),"")</f>
        <v/>
      </c>
      <c r="Y228" s="70" t="str">
        <f>IFERROR(IF(AND($H228=1,WORKDAY.INTL($I228,NETWORKDAYS.INTL($I228,EDATE(X228,$E229)-1,1,[1]holiday!$A$2:$A$101),1,[1]holiday!$A$2:$A$101)=$K228),"",IF(AND(IFERROR(IF(IF($K228&lt;EDATE(X228,$E228),$K228,EDATE(X228,$E228))=X228,"",IF($K228&lt;EDATE(X228,$E228),$K228,EDATE(X228,$E228))),"")=$K228,$H228=1),"",IFERROR(IF(IF($K228&lt;EDATE(X228,$E228),$K228,EDATE(X228,$E228))=X228,"",IF($K228&lt;EDATE(X228,$E228),$K228,EDATE(X228,$E228))),""))),"")</f>
        <v/>
      </c>
      <c r="Z228" s="70" t="str">
        <f>IFERROR(IF(AND($H228=1,WORKDAY.INTL($I228,NETWORKDAYS.INTL($I228,EDATE(Y228,$E229)-1,1,[1]holiday!$A$2:$A$101),1,[1]holiday!$A$2:$A$101)=$K228),"",IF(AND(IFERROR(IF(IF($K228&lt;EDATE(Y228,$E228),$K228,EDATE(Y228,$E228))=Y228,"",IF($K228&lt;EDATE(Y228,$E228),$K228,EDATE(Y228,$E228))),"")=$K228,$H228=1),"",IFERROR(IF(IF($K228&lt;EDATE(Y228,$E228),$K228,EDATE(Y228,$E228))=Y228,"",IF($K228&lt;EDATE(Y228,$E228),$K228,EDATE(Y228,$E228))),""))),"")</f>
        <v/>
      </c>
      <c r="AA228" s="70" t="str">
        <f>IFERROR(IF(AND($H228=1,WORKDAY.INTL($I228,NETWORKDAYS.INTL($I228,EDATE(Z228,$E229)-1,1,[1]holiday!$A$2:$A$101),1,[1]holiday!$A$2:$A$101)=$K228),"",IF(AND(IFERROR(IF(IF($K228&lt;EDATE(Z228,$E228),$K228,EDATE(Z228,$E228))=Z228,"",IF($K228&lt;EDATE(Z228,$E228),$K228,EDATE(Z228,$E228))),"")=$K228,$H228=1),"",IFERROR(IF(IF($K228&lt;EDATE(Z228,$E228),$K228,EDATE(Z228,$E228))=Z228,"",IF($K228&lt;EDATE(Z228,$E228),$K228,EDATE(Z228,$E228))),""))),"")</f>
        <v/>
      </c>
      <c r="AB228" s="70" t="str">
        <f>IFERROR(IF(AND($H228=1,WORKDAY.INTL($I228,NETWORKDAYS.INTL($I228,EDATE(AA228,$E229)-1,1,[1]holiday!$A$2:$A$101),1,[1]holiday!$A$2:$A$101)=$K228),"",IF(AND(IFERROR(IF(IF($K228&lt;EDATE(AA228,$E228),$K228,EDATE(AA228,$E228))=AA228,"",IF($K228&lt;EDATE(AA228,$E228),$K228,EDATE(AA228,$E228))),"")=$K228,$H228=1),"",IFERROR(IF(IF($K228&lt;EDATE(AA228,$E228),$K228,EDATE(AA228,$E228))=AA228,"",IF($K228&lt;EDATE(AA228,$E228),$K228,EDATE(AA228,$E228))),""))),"")</f>
        <v/>
      </c>
      <c r="AC228" s="70" t="str">
        <f>IFERROR(IF(AND($H228=1,WORKDAY.INTL($I228,NETWORKDAYS.INTL($I228,EDATE(AB228,$E229)-1,1,[1]holiday!$A$2:$A$101),1,[1]holiday!$A$2:$A$101)=$K228),"",IF(AND(IFERROR(IF(IF($K228&lt;EDATE(AB228,$E228),$K228,EDATE(AB228,$E228))=AB228,"",IF($K228&lt;EDATE(AB228,$E228),$K228,EDATE(AB228,$E228))),"")=$K228,$H228=1),"",IFERROR(IF(IF($K228&lt;EDATE(AB228,$E228),$K228,EDATE(AB228,$E228))=AB228,"",IF($K228&lt;EDATE(AB228,$E228),$K228,EDATE(AB228,$E228))),""))),"")</f>
        <v/>
      </c>
      <c r="AD228" s="70" t="str">
        <f>IFERROR(IF(AND($H228=1,WORKDAY.INTL($I228,NETWORKDAYS.INTL($I228,EDATE(AC228,$E229)-1,1,[1]holiday!$A$2:$A$101),1,[1]holiday!$A$2:$A$101)=$K228),"",IF(AND(IFERROR(IF(IF($K228&lt;EDATE(AC228,$E228),$K228,EDATE(AC228,$E228))=AC228,"",IF($K228&lt;EDATE(AC228,$E228),$K228,EDATE(AC228,$E228))),"")=$K228,$H228=1),"",IFERROR(IF(IF($K228&lt;EDATE(AC228,$E228),$K228,EDATE(AC228,$E228))=AC228,"",IF($K228&lt;EDATE(AC228,$E228),$K228,EDATE(AC228,$E228))),""))),"")</f>
        <v/>
      </c>
      <c r="AE228" s="70" t="str">
        <f>IFERROR(IF(AND($H228=1,WORKDAY.INTL($I228,NETWORKDAYS.INTL($I228,EDATE(AD228,$E229)-1,1,[1]holiday!$A$2:$A$101),1,[1]holiday!$A$2:$A$101)=$K228),"",IF(AND(IFERROR(IF(IF($K228&lt;EDATE(AD228,$E228),$K228,EDATE(AD228,$E228))=AD228,"",IF($K228&lt;EDATE(AD228,$E228),$K228,EDATE(AD228,$E228))),"")=$K228,$H228=1),"",IFERROR(IF(IF($K228&lt;EDATE(AD228,$E228),$K228,EDATE(AD228,$E228))=AD228,"",IF($K228&lt;EDATE(AD228,$E228),$K228,EDATE(AD228,$E228))),""))),"")</f>
        <v/>
      </c>
      <c r="AF228" s="70" t="str">
        <f>IFERROR(IF(AND($H228=1,WORKDAY.INTL($I228,NETWORKDAYS.INTL($I228,EDATE(AE228,$E229)-1,1,[1]holiday!$A$2:$A$101),1,[1]holiday!$A$2:$A$101)=$K228),"",IF(AND(IFERROR(IF(IF($K228&lt;EDATE(AE228,$E228),$K228,EDATE(AE228,$E228))=AE228,"",IF($K228&lt;EDATE(AE228,$E228),$K228,EDATE(AE228,$E228))),"")=$K228,$H228=1),"",IFERROR(IF(IF($K228&lt;EDATE(AE228,$E228),$K228,EDATE(AE228,$E228))=AE228,"",IF($K228&lt;EDATE(AE228,$E228),$K228,EDATE(AE228,$E228))),""))),"")</f>
        <v/>
      </c>
      <c r="AG228" s="70" t="str">
        <f>IFERROR(IF(AND($H228=1,WORKDAY.INTL($I228,NETWORKDAYS.INTL($I228,EDATE(AF228,$E229)-1,1,[1]holiday!$A$2:$A$101),1,[1]holiday!$A$2:$A$101)=$K228),"",IF(AND(IFERROR(IF(IF($K228&lt;EDATE(AF228,$E228),$K228,EDATE(AF228,$E228))=AF228,"",IF($K228&lt;EDATE(AF228,$E228),$K228,EDATE(AF228,$E228))),"")=$K228,$H228=1),"",IFERROR(IF(IF($K228&lt;EDATE(AF228,$E228),$K228,EDATE(AF228,$E228))=AF228,"",IF($K228&lt;EDATE(AF228,$E228),$K228,EDATE(AF228,$E228))),""))),"")</f>
        <v/>
      </c>
      <c r="AH228" s="70" t="str">
        <f>IFERROR(IF(AND($H228=1,WORKDAY.INTL($I228,NETWORKDAYS.INTL($I228,EDATE(AG228,$E229)-1,1,[1]holiday!$A$2:$A$101),1,[1]holiday!$A$2:$A$101)=$K228),"",IF(AND(IFERROR(IF(IF($K228&lt;EDATE(AG228,$E228),$K228,EDATE(AG228,$E228))=AG228,"",IF($K228&lt;EDATE(AG228,$E228),$K228,EDATE(AG228,$E228))),"")=$K228,$H228=1),"",IFERROR(IF(IF($K228&lt;EDATE(AG228,$E228),$K228,EDATE(AG228,$E228))=AG228,"",IF($K228&lt;EDATE(AG228,$E228),$K228,EDATE(AG228,$E228))),""))),"")</f>
        <v/>
      </c>
      <c r="AI228" s="70"/>
      <c r="AJ228" s="25" t="e">
        <f t="shared" si="160"/>
        <v>#REF!</v>
      </c>
      <c r="AK228" s="25" t="e">
        <f t="shared" si="161"/>
        <v>#REF!</v>
      </c>
      <c r="AL228" s="25" t="e">
        <f t="shared" si="162"/>
        <v>#REF!</v>
      </c>
      <c r="AM228" s="25" t="e">
        <f t="shared" si="163"/>
        <v>#REF!</v>
      </c>
      <c r="AN228" s="25" t="e">
        <f t="shared" si="164"/>
        <v>#REF!</v>
      </c>
      <c r="AO228" s="25" t="e">
        <f t="shared" si="165"/>
        <v>#REF!</v>
      </c>
      <c r="AP228" s="25" t="e">
        <f t="shared" si="166"/>
        <v>#REF!</v>
      </c>
      <c r="AQ228" s="25" t="e">
        <f t="shared" si="167"/>
        <v>#REF!</v>
      </c>
      <c r="AR228" s="25" t="e">
        <f t="shared" si="168"/>
        <v>#REF!</v>
      </c>
      <c r="AS228" s="25" t="e">
        <f t="shared" si="169"/>
        <v>#REF!</v>
      </c>
      <c r="AT228" s="25" t="e">
        <f t="shared" si="170"/>
        <v>#REF!</v>
      </c>
      <c r="AU228" s="25" t="e">
        <f t="shared" si="171"/>
        <v>#REF!</v>
      </c>
      <c r="AV228" s="25" t="e">
        <f t="shared" si="172"/>
        <v>#REF!</v>
      </c>
      <c r="AW228" s="106" t="e">
        <f t="shared" si="141"/>
        <v>#REF!</v>
      </c>
      <c r="AX228" s="107" t="e">
        <f t="shared" ca="1" si="142"/>
        <v>#REF!</v>
      </c>
      <c r="AY228" s="107" t="e">
        <f t="shared" ca="1" si="143"/>
        <v>#REF!</v>
      </c>
      <c r="AZ228" s="108" t="e">
        <f t="shared" ca="1" si="144"/>
        <v>#REF!</v>
      </c>
      <c r="BA228" s="25">
        <f t="shared" ca="1" si="136"/>
        <v>0</v>
      </c>
      <c r="BB228" s="25" t="e">
        <f t="shared" si="173"/>
        <v>#REF!</v>
      </c>
      <c r="BC228" s="25" t="e">
        <f t="shared" ca="1" si="145"/>
        <v>#REF!</v>
      </c>
      <c r="BD228" s="83" t="e">
        <f>PS!#REF!</f>
        <v>#REF!</v>
      </c>
      <c r="BE228" s="78" t="str">
        <f t="shared" ca="1" si="146"/>
        <v>Lần 0</v>
      </c>
      <c r="BF228" s="109" t="e">
        <f t="shared" ca="1" si="147"/>
        <v>#REF!</v>
      </c>
      <c r="BG228" s="109" t="e">
        <f t="shared" ca="1" si="148"/>
        <v>#REF!</v>
      </c>
      <c r="BH228" s="109" t="e">
        <f t="shared" ca="1" si="149"/>
        <v>#REF!</v>
      </c>
      <c r="BI228" s="109" t="e">
        <f t="shared" ca="1" si="150"/>
        <v>#REF!</v>
      </c>
      <c r="BJ228" s="109" t="e">
        <f t="shared" ca="1" si="151"/>
        <v>#REF!</v>
      </c>
      <c r="BK228" s="109" t="e">
        <f t="shared" ca="1" si="152"/>
        <v>#REF!</v>
      </c>
      <c r="BL228" s="109" t="e">
        <f t="shared" ca="1" si="153"/>
        <v>#REF!</v>
      </c>
      <c r="BM228" s="109" t="e">
        <f t="shared" ca="1" si="154"/>
        <v>#REF!</v>
      </c>
      <c r="BN228" s="109" t="e">
        <f t="shared" ca="1" si="155"/>
        <v>#REF!</v>
      </c>
      <c r="BO228" s="109" t="e">
        <f t="shared" ca="1" si="156"/>
        <v>#REF!</v>
      </c>
      <c r="BP228" s="109" t="e">
        <f t="shared" ca="1" si="157"/>
        <v>#REF!</v>
      </c>
      <c r="BQ228" s="109" t="e">
        <f t="shared" ca="1" si="158"/>
        <v>#REF!</v>
      </c>
      <c r="BR228" s="109" t="e">
        <f t="shared" ca="1" si="159"/>
        <v>#REF!</v>
      </c>
    </row>
    <row r="229" spans="1:70" ht="12.75" x14ac:dyDescent="0.2">
      <c r="A229" s="82" t="e">
        <f>PS!#REF!</f>
        <v>#REF!</v>
      </c>
      <c r="B229" s="83" t="e">
        <f>PS!#REF!</f>
        <v>#REF!</v>
      </c>
      <c r="C229" s="83" t="e">
        <f>PS!#REF!</f>
        <v>#REF!</v>
      </c>
      <c r="D229" s="83" t="e">
        <f>VLOOKUP(B229,CTV!$A$3:$D$1048576,4,0)</f>
        <v>#REF!</v>
      </c>
      <c r="E229" s="83" t="e">
        <f>VLOOKUP(B229,CTV!$A$3:$G$1048576,7,0)</f>
        <v>#REF!</v>
      </c>
      <c r="F229" s="83" t="e">
        <f>IF(ISNA(VLOOKUP(D229,CTV!$A$3:$H$1048576,8,0)),"",VLOOKUP(D229,CTV!$A$3:$H$1048576,8,0))</f>
        <v>#REF!</v>
      </c>
      <c r="G229" s="83" t="e">
        <f>VLOOKUP(B229,CTV!$A$3:$I$1048576,9,0)</f>
        <v>#REF!</v>
      </c>
      <c r="H229" s="83" t="e">
        <f>VLOOKUP(B229,CTV!$A$3:$J$1048576,10,0)</f>
        <v>#REF!</v>
      </c>
      <c r="I229" s="102" t="e">
        <f>PS!#REF!</f>
        <v>#REF!</v>
      </c>
      <c r="J229" s="83" t="e">
        <f>PS!#REF!</f>
        <v>#REF!</v>
      </c>
      <c r="K229" s="103" t="e">
        <f>PS!#REF!</f>
        <v>#REF!</v>
      </c>
      <c r="L229" s="83" t="e">
        <f t="shared" si="137"/>
        <v>#REF!</v>
      </c>
      <c r="M229" s="120" t="e">
        <f>PS!#REF!</f>
        <v>#REF!</v>
      </c>
      <c r="N229" s="83" t="e">
        <f>PS!#REF!</f>
        <v>#REF!</v>
      </c>
      <c r="O229" s="104" t="e">
        <f>PS!#REF!</f>
        <v>#REF!</v>
      </c>
      <c r="P229" s="104" t="e">
        <f t="shared" si="138"/>
        <v>#REF!</v>
      </c>
      <c r="Q229" s="104">
        <v>0</v>
      </c>
      <c r="R229" s="170" t="e">
        <f t="shared" si="139"/>
        <v>#REF!</v>
      </c>
      <c r="S229" s="130" t="e">
        <f>VLOOKUP(B229,CTV!$A$3:$K$1048576,11,0)</f>
        <v>#REF!</v>
      </c>
      <c r="T229" s="105" t="e">
        <f>IF(VLOOKUP(B229,CTV!$A$3:$E$1048576,5,0)-R229+S229&lt;0,0,VLOOKUP(B229,CTV!$A$3:$E$1048576,5,0)-R229+S229)</f>
        <v>#REF!</v>
      </c>
      <c r="U229" s="105" t="e">
        <f>IF(VLOOKUP(B229,CTV!$A$3:$F$1048576,6,0)-R229+S229&lt;0,0,VLOOKUP(B229,CTV!$A$3:$F$1048576,6,0)-R229+S229)</f>
        <v>#REF!</v>
      </c>
      <c r="V229" s="70" t="e">
        <f t="shared" si="140"/>
        <v>#REF!</v>
      </c>
      <c r="W229" s="70" t="str">
        <f>IFERROR(IF(AND($H229=1,WORKDAY.INTL($I229,NETWORKDAYS.INTL($I229,EDATE(V229,$E230)-1,1,[1]holiday!$A$2:$A$101),1,[1]holiday!$A$2:$A$101)=$K229),"",IF(AND(IFERROR(IF(IF($K229&lt;EDATE(V229,$E229),$K229,EDATE(V229,$E229))=V229,"",IF($K229&lt;EDATE(V229,$E229),$K229,EDATE(V229,$E229))),"")=$K229,$H229=1),"",IFERROR(IF(IF($K229&lt;EDATE(V229,$E229),$K229,EDATE(V229,$E229))=V229,"",IF($K229&lt;EDATE(V229,$E229),$K229,EDATE(V229,$E229))),""))),"")</f>
        <v/>
      </c>
      <c r="X229" s="70" t="str">
        <f>IFERROR(IF(AND($H229=1,WORKDAY.INTL($I229,NETWORKDAYS.INTL($I229,EDATE(W229,$E230)-1,1,[1]holiday!$A$2:$A$101),1,[1]holiday!$A$2:$A$101)=$K229),"",IF(AND(IFERROR(IF(IF($K229&lt;EDATE(W229,$E229),$K229,EDATE(W229,$E229))=W229,"",IF($K229&lt;EDATE(W229,$E229),$K229,EDATE(W229,$E229))),"")=$K229,$H229=1),"",IFERROR(IF(IF($K229&lt;EDATE(W229,$E229),$K229,EDATE(W229,$E229))=W229,"",IF($K229&lt;EDATE(W229,$E229),$K229,EDATE(W229,$E229))),""))),"")</f>
        <v/>
      </c>
      <c r="Y229" s="70" t="str">
        <f>IFERROR(IF(AND($H229=1,WORKDAY.INTL($I229,NETWORKDAYS.INTL($I229,EDATE(X229,$E230)-1,1,[1]holiday!$A$2:$A$101),1,[1]holiday!$A$2:$A$101)=$K229),"",IF(AND(IFERROR(IF(IF($K229&lt;EDATE(X229,$E229),$K229,EDATE(X229,$E229))=X229,"",IF($K229&lt;EDATE(X229,$E229),$K229,EDATE(X229,$E229))),"")=$K229,$H229=1),"",IFERROR(IF(IF($K229&lt;EDATE(X229,$E229),$K229,EDATE(X229,$E229))=X229,"",IF($K229&lt;EDATE(X229,$E229),$K229,EDATE(X229,$E229))),""))),"")</f>
        <v/>
      </c>
      <c r="Z229" s="70" t="str">
        <f>IFERROR(IF(AND($H229=1,WORKDAY.INTL($I229,NETWORKDAYS.INTL($I229,EDATE(Y229,$E230)-1,1,[1]holiday!$A$2:$A$101),1,[1]holiday!$A$2:$A$101)=$K229),"",IF(AND(IFERROR(IF(IF($K229&lt;EDATE(Y229,$E229),$K229,EDATE(Y229,$E229))=Y229,"",IF($K229&lt;EDATE(Y229,$E229),$K229,EDATE(Y229,$E229))),"")=$K229,$H229=1),"",IFERROR(IF(IF($K229&lt;EDATE(Y229,$E229),$K229,EDATE(Y229,$E229))=Y229,"",IF($K229&lt;EDATE(Y229,$E229),$K229,EDATE(Y229,$E229))),""))),"")</f>
        <v/>
      </c>
      <c r="AA229" s="70" t="str">
        <f>IFERROR(IF(AND($H229=1,WORKDAY.INTL($I229,NETWORKDAYS.INTL($I229,EDATE(Z229,$E230)-1,1,[1]holiday!$A$2:$A$101),1,[1]holiday!$A$2:$A$101)=$K229),"",IF(AND(IFERROR(IF(IF($K229&lt;EDATE(Z229,$E229),$K229,EDATE(Z229,$E229))=Z229,"",IF($K229&lt;EDATE(Z229,$E229),$K229,EDATE(Z229,$E229))),"")=$K229,$H229=1),"",IFERROR(IF(IF($K229&lt;EDATE(Z229,$E229),$K229,EDATE(Z229,$E229))=Z229,"",IF($K229&lt;EDATE(Z229,$E229),$K229,EDATE(Z229,$E229))),""))),"")</f>
        <v/>
      </c>
      <c r="AB229" s="70" t="str">
        <f>IFERROR(IF(AND($H229=1,WORKDAY.INTL($I229,NETWORKDAYS.INTL($I229,EDATE(AA229,$E230)-1,1,[1]holiday!$A$2:$A$101),1,[1]holiday!$A$2:$A$101)=$K229),"",IF(AND(IFERROR(IF(IF($K229&lt;EDATE(AA229,$E229),$K229,EDATE(AA229,$E229))=AA229,"",IF($K229&lt;EDATE(AA229,$E229),$K229,EDATE(AA229,$E229))),"")=$K229,$H229=1),"",IFERROR(IF(IF($K229&lt;EDATE(AA229,$E229),$K229,EDATE(AA229,$E229))=AA229,"",IF($K229&lt;EDATE(AA229,$E229),$K229,EDATE(AA229,$E229))),""))),"")</f>
        <v/>
      </c>
      <c r="AC229" s="70" t="str">
        <f>IFERROR(IF(AND($H229=1,WORKDAY.INTL($I229,NETWORKDAYS.INTL($I229,EDATE(AB229,$E230)-1,1,[1]holiday!$A$2:$A$101),1,[1]holiday!$A$2:$A$101)=$K229),"",IF(AND(IFERROR(IF(IF($K229&lt;EDATE(AB229,$E229),$K229,EDATE(AB229,$E229))=AB229,"",IF($K229&lt;EDATE(AB229,$E229),$K229,EDATE(AB229,$E229))),"")=$K229,$H229=1),"",IFERROR(IF(IF($K229&lt;EDATE(AB229,$E229),$K229,EDATE(AB229,$E229))=AB229,"",IF($K229&lt;EDATE(AB229,$E229),$K229,EDATE(AB229,$E229))),""))),"")</f>
        <v/>
      </c>
      <c r="AD229" s="70" t="str">
        <f>IFERROR(IF(AND($H229=1,WORKDAY.INTL($I229,NETWORKDAYS.INTL($I229,EDATE(AC229,$E230)-1,1,[1]holiday!$A$2:$A$101),1,[1]holiday!$A$2:$A$101)=$K229),"",IF(AND(IFERROR(IF(IF($K229&lt;EDATE(AC229,$E229),$K229,EDATE(AC229,$E229))=AC229,"",IF($K229&lt;EDATE(AC229,$E229),$K229,EDATE(AC229,$E229))),"")=$K229,$H229=1),"",IFERROR(IF(IF($K229&lt;EDATE(AC229,$E229),$K229,EDATE(AC229,$E229))=AC229,"",IF($K229&lt;EDATE(AC229,$E229),$K229,EDATE(AC229,$E229))),""))),"")</f>
        <v/>
      </c>
      <c r="AE229" s="70" t="str">
        <f>IFERROR(IF(AND($H229=1,WORKDAY.INTL($I229,NETWORKDAYS.INTL($I229,EDATE(AD229,$E230)-1,1,[1]holiday!$A$2:$A$101),1,[1]holiday!$A$2:$A$101)=$K229),"",IF(AND(IFERROR(IF(IF($K229&lt;EDATE(AD229,$E229),$K229,EDATE(AD229,$E229))=AD229,"",IF($K229&lt;EDATE(AD229,$E229),$K229,EDATE(AD229,$E229))),"")=$K229,$H229=1),"",IFERROR(IF(IF($K229&lt;EDATE(AD229,$E229),$K229,EDATE(AD229,$E229))=AD229,"",IF($K229&lt;EDATE(AD229,$E229),$K229,EDATE(AD229,$E229))),""))),"")</f>
        <v/>
      </c>
      <c r="AF229" s="70" t="str">
        <f>IFERROR(IF(AND($H229=1,WORKDAY.INTL($I229,NETWORKDAYS.INTL($I229,EDATE(AE229,$E230)-1,1,[1]holiday!$A$2:$A$101),1,[1]holiday!$A$2:$A$101)=$K229),"",IF(AND(IFERROR(IF(IF($K229&lt;EDATE(AE229,$E229),$K229,EDATE(AE229,$E229))=AE229,"",IF($K229&lt;EDATE(AE229,$E229),$K229,EDATE(AE229,$E229))),"")=$K229,$H229=1),"",IFERROR(IF(IF($K229&lt;EDATE(AE229,$E229),$K229,EDATE(AE229,$E229))=AE229,"",IF($K229&lt;EDATE(AE229,$E229),$K229,EDATE(AE229,$E229))),""))),"")</f>
        <v/>
      </c>
      <c r="AG229" s="70" t="str">
        <f>IFERROR(IF(AND($H229=1,WORKDAY.INTL($I229,NETWORKDAYS.INTL($I229,EDATE(AF229,$E230)-1,1,[1]holiday!$A$2:$A$101),1,[1]holiday!$A$2:$A$101)=$K229),"",IF(AND(IFERROR(IF(IF($K229&lt;EDATE(AF229,$E229),$K229,EDATE(AF229,$E229))=AF229,"",IF($K229&lt;EDATE(AF229,$E229),$K229,EDATE(AF229,$E229))),"")=$K229,$H229=1),"",IFERROR(IF(IF($K229&lt;EDATE(AF229,$E229),$K229,EDATE(AF229,$E229))=AF229,"",IF($K229&lt;EDATE(AF229,$E229),$K229,EDATE(AF229,$E229))),""))),"")</f>
        <v/>
      </c>
      <c r="AH229" s="70" t="str">
        <f>IFERROR(IF(AND($H229=1,WORKDAY.INTL($I229,NETWORKDAYS.INTL($I229,EDATE(AG229,$E230)-1,1,[1]holiday!$A$2:$A$101),1,[1]holiday!$A$2:$A$101)=$K229),"",IF(AND(IFERROR(IF(IF($K229&lt;EDATE(AG229,$E229),$K229,EDATE(AG229,$E229))=AG229,"",IF($K229&lt;EDATE(AG229,$E229),$K229,EDATE(AG229,$E229))),"")=$K229,$H229=1),"",IFERROR(IF(IF($K229&lt;EDATE(AG229,$E229),$K229,EDATE(AG229,$E229))=AG229,"",IF($K229&lt;EDATE(AG229,$E229),$K229,EDATE(AG229,$E229))),""))),"")</f>
        <v/>
      </c>
      <c r="AI229" s="70"/>
      <c r="AJ229" s="25" t="e">
        <f t="shared" si="160"/>
        <v>#REF!</v>
      </c>
      <c r="AK229" s="25" t="e">
        <f t="shared" si="161"/>
        <v>#REF!</v>
      </c>
      <c r="AL229" s="25" t="e">
        <f t="shared" si="162"/>
        <v>#REF!</v>
      </c>
      <c r="AM229" s="25" t="e">
        <f t="shared" si="163"/>
        <v>#REF!</v>
      </c>
      <c r="AN229" s="25" t="e">
        <f t="shared" si="164"/>
        <v>#REF!</v>
      </c>
      <c r="AO229" s="25" t="e">
        <f t="shared" si="165"/>
        <v>#REF!</v>
      </c>
      <c r="AP229" s="25" t="e">
        <f t="shared" si="166"/>
        <v>#REF!</v>
      </c>
      <c r="AQ229" s="25" t="e">
        <f t="shared" si="167"/>
        <v>#REF!</v>
      </c>
      <c r="AR229" s="25" t="e">
        <f t="shared" si="168"/>
        <v>#REF!</v>
      </c>
      <c r="AS229" s="25" t="e">
        <f t="shared" si="169"/>
        <v>#REF!</v>
      </c>
      <c r="AT229" s="25" t="e">
        <f t="shared" si="170"/>
        <v>#REF!</v>
      </c>
      <c r="AU229" s="25" t="e">
        <f t="shared" si="171"/>
        <v>#REF!</v>
      </c>
      <c r="AV229" s="25" t="e">
        <f t="shared" si="172"/>
        <v>#REF!</v>
      </c>
      <c r="AW229" s="106" t="e">
        <f t="shared" si="141"/>
        <v>#REF!</v>
      </c>
      <c r="AX229" s="107" t="e">
        <f t="shared" ca="1" si="142"/>
        <v>#REF!</v>
      </c>
      <c r="AY229" s="107" t="e">
        <f t="shared" ca="1" si="143"/>
        <v>#REF!</v>
      </c>
      <c r="AZ229" s="108" t="e">
        <f t="shared" ca="1" si="144"/>
        <v>#REF!</v>
      </c>
      <c r="BA229" s="25">
        <f t="shared" ca="1" si="136"/>
        <v>0</v>
      </c>
      <c r="BB229" s="25" t="e">
        <f t="shared" si="173"/>
        <v>#REF!</v>
      </c>
      <c r="BC229" s="25" t="e">
        <f t="shared" ca="1" si="145"/>
        <v>#REF!</v>
      </c>
      <c r="BD229" s="83" t="e">
        <f>PS!#REF!</f>
        <v>#REF!</v>
      </c>
      <c r="BE229" s="78" t="str">
        <f t="shared" ca="1" si="146"/>
        <v>Lần 0</v>
      </c>
      <c r="BF229" s="109" t="e">
        <f t="shared" ca="1" si="147"/>
        <v>#REF!</v>
      </c>
      <c r="BG229" s="109" t="e">
        <f t="shared" ca="1" si="148"/>
        <v>#REF!</v>
      </c>
      <c r="BH229" s="109" t="e">
        <f t="shared" ca="1" si="149"/>
        <v>#REF!</v>
      </c>
      <c r="BI229" s="109" t="e">
        <f t="shared" ca="1" si="150"/>
        <v>#REF!</v>
      </c>
      <c r="BJ229" s="109" t="e">
        <f t="shared" ca="1" si="151"/>
        <v>#REF!</v>
      </c>
      <c r="BK229" s="109" t="e">
        <f t="shared" ca="1" si="152"/>
        <v>#REF!</v>
      </c>
      <c r="BL229" s="109" t="e">
        <f t="shared" ca="1" si="153"/>
        <v>#REF!</v>
      </c>
      <c r="BM229" s="109" t="e">
        <f t="shared" ca="1" si="154"/>
        <v>#REF!</v>
      </c>
      <c r="BN229" s="109" t="e">
        <f t="shared" ca="1" si="155"/>
        <v>#REF!</v>
      </c>
      <c r="BO229" s="109" t="e">
        <f t="shared" ca="1" si="156"/>
        <v>#REF!</v>
      </c>
      <c r="BP229" s="109" t="e">
        <f t="shared" ca="1" si="157"/>
        <v>#REF!</v>
      </c>
      <c r="BQ229" s="109" t="e">
        <f t="shared" ca="1" si="158"/>
        <v>#REF!</v>
      </c>
      <c r="BR229" s="109" t="e">
        <f t="shared" ca="1" si="159"/>
        <v>#REF!</v>
      </c>
    </row>
    <row r="230" spans="1:70" ht="19.5" customHeight="1" x14ac:dyDescent="0.2">
      <c r="A230" s="82" t="e">
        <f>PS!#REF!</f>
        <v>#REF!</v>
      </c>
      <c r="B230" s="83" t="e">
        <f>PS!#REF!</f>
        <v>#REF!</v>
      </c>
      <c r="C230" s="83" t="e">
        <f>PS!#REF!</f>
        <v>#REF!</v>
      </c>
      <c r="D230" s="83" t="e">
        <f>VLOOKUP(B230,CTV!$A$3:$D$1048576,4,0)</f>
        <v>#REF!</v>
      </c>
      <c r="E230" s="83" t="e">
        <f>VLOOKUP(B230,CTV!$A$3:$G$1048576,7,0)</f>
        <v>#REF!</v>
      </c>
      <c r="F230" s="83" t="e">
        <f>IF(ISNA(VLOOKUP(D230,CTV!$A$3:$H$1048576,8,0)),"",VLOOKUP(D230,CTV!$A$3:$H$1048576,8,0))</f>
        <v>#REF!</v>
      </c>
      <c r="G230" s="83" t="e">
        <f>VLOOKUP(B230,CTV!$A$3:$I$1048576,9,0)</f>
        <v>#REF!</v>
      </c>
      <c r="H230" s="83" t="e">
        <f>VLOOKUP(B230,CTV!$A$3:$J$1048576,10,0)</f>
        <v>#REF!</v>
      </c>
      <c r="I230" s="102" t="e">
        <f>PS!#REF!</f>
        <v>#REF!</v>
      </c>
      <c r="J230" s="83" t="e">
        <f>PS!#REF!</f>
        <v>#REF!</v>
      </c>
      <c r="K230" s="103" t="e">
        <f>PS!#REF!</f>
        <v>#REF!</v>
      </c>
      <c r="L230" s="83" t="e">
        <f t="shared" si="137"/>
        <v>#REF!</v>
      </c>
      <c r="M230" s="120" t="e">
        <f>PS!#REF!</f>
        <v>#REF!</v>
      </c>
      <c r="N230" s="83" t="e">
        <f>PS!#REF!</f>
        <v>#REF!</v>
      </c>
      <c r="O230" s="104" t="e">
        <f>PS!#REF!</f>
        <v>#REF!</v>
      </c>
      <c r="P230" s="104" t="e">
        <f t="shared" si="138"/>
        <v>#REF!</v>
      </c>
      <c r="Q230" s="104">
        <v>0</v>
      </c>
      <c r="R230" s="170" t="e">
        <f t="shared" si="139"/>
        <v>#REF!</v>
      </c>
      <c r="S230" s="130" t="e">
        <f>VLOOKUP(B230,CTV!$A$3:$K$1048576,11,0)</f>
        <v>#REF!</v>
      </c>
      <c r="T230" s="105" t="e">
        <f>IF(VLOOKUP(B230,CTV!$A$3:$E$1048576,5,0)-R230+S230&lt;0,0,VLOOKUP(B230,CTV!$A$3:$E$1048576,5,0)-R230+S230)</f>
        <v>#REF!</v>
      </c>
      <c r="U230" s="105" t="e">
        <f>IF(VLOOKUP(B230,CTV!$A$3:$F$1048576,6,0)-R230+S230&lt;0,0,VLOOKUP(B230,CTV!$A$3:$F$1048576,6,0)-R230+S230)</f>
        <v>#REF!</v>
      </c>
      <c r="V230" s="70" t="e">
        <f t="shared" si="140"/>
        <v>#REF!</v>
      </c>
      <c r="W230" s="70" t="str">
        <f>IFERROR(IF(AND($H230=1,WORKDAY.INTL($I230,NETWORKDAYS.INTL($I230,EDATE(V230,$E231)-1,1,[1]holiday!$A$2:$A$101),1,[1]holiday!$A$2:$A$101)=$K230),"",IF(AND(IFERROR(IF(IF($K230&lt;EDATE(V230,$E230),$K230,EDATE(V230,$E230))=V230,"",IF($K230&lt;EDATE(V230,$E230),$K230,EDATE(V230,$E230))),"")=$K230,$H230=1),"",IFERROR(IF(IF($K230&lt;EDATE(V230,$E230),$K230,EDATE(V230,$E230))=V230,"",IF($K230&lt;EDATE(V230,$E230),$K230,EDATE(V230,$E230))),""))),"")</f>
        <v/>
      </c>
      <c r="X230" s="70" t="str">
        <f>IFERROR(IF(AND($H230=1,WORKDAY.INTL($I230,NETWORKDAYS.INTL($I230,EDATE(W230,$E231)-1,1,[1]holiday!$A$2:$A$101),1,[1]holiday!$A$2:$A$101)=$K230),"",IF(AND(IFERROR(IF(IF($K230&lt;EDATE(W230,$E230),$K230,EDATE(W230,$E230))=W230,"",IF($K230&lt;EDATE(W230,$E230),$K230,EDATE(W230,$E230))),"")=$K230,$H230=1),"",IFERROR(IF(IF($K230&lt;EDATE(W230,$E230),$K230,EDATE(W230,$E230))=W230,"",IF($K230&lt;EDATE(W230,$E230),$K230,EDATE(W230,$E230))),""))),"")</f>
        <v/>
      </c>
      <c r="Y230" s="70" t="str">
        <f>IFERROR(IF(AND($H230=1,WORKDAY.INTL($I230,NETWORKDAYS.INTL($I230,EDATE(X230,$E231)-1,1,[1]holiday!$A$2:$A$101),1,[1]holiday!$A$2:$A$101)=$K230),"",IF(AND(IFERROR(IF(IF($K230&lt;EDATE(X230,$E230),$K230,EDATE(X230,$E230))=X230,"",IF($K230&lt;EDATE(X230,$E230),$K230,EDATE(X230,$E230))),"")=$K230,$H230=1),"",IFERROR(IF(IF($K230&lt;EDATE(X230,$E230),$K230,EDATE(X230,$E230))=X230,"",IF($K230&lt;EDATE(X230,$E230),$K230,EDATE(X230,$E230))),""))),"")</f>
        <v/>
      </c>
      <c r="Z230" s="70" t="str">
        <f>IFERROR(IF(AND($H230=1,WORKDAY.INTL($I230,NETWORKDAYS.INTL($I230,EDATE(Y230,$E231)-1,1,[1]holiday!$A$2:$A$101),1,[1]holiday!$A$2:$A$101)=$K230),"",IF(AND(IFERROR(IF(IF($K230&lt;EDATE(Y230,$E230),$K230,EDATE(Y230,$E230))=Y230,"",IF($K230&lt;EDATE(Y230,$E230),$K230,EDATE(Y230,$E230))),"")=$K230,$H230=1),"",IFERROR(IF(IF($K230&lt;EDATE(Y230,$E230),$K230,EDATE(Y230,$E230))=Y230,"",IF($K230&lt;EDATE(Y230,$E230),$K230,EDATE(Y230,$E230))),""))),"")</f>
        <v/>
      </c>
      <c r="AA230" s="70" t="str">
        <f>IFERROR(IF(AND($H230=1,WORKDAY.INTL($I230,NETWORKDAYS.INTL($I230,EDATE(Z230,$E231)-1,1,[1]holiday!$A$2:$A$101),1,[1]holiday!$A$2:$A$101)=$K230),"",IF(AND(IFERROR(IF(IF($K230&lt;EDATE(Z230,$E230),$K230,EDATE(Z230,$E230))=Z230,"",IF($K230&lt;EDATE(Z230,$E230),$K230,EDATE(Z230,$E230))),"")=$K230,$H230=1),"",IFERROR(IF(IF($K230&lt;EDATE(Z230,$E230),$K230,EDATE(Z230,$E230))=Z230,"",IF($K230&lt;EDATE(Z230,$E230),$K230,EDATE(Z230,$E230))),""))),"")</f>
        <v/>
      </c>
      <c r="AB230" s="70" t="str">
        <f>IFERROR(IF(AND($H230=1,WORKDAY.INTL($I230,NETWORKDAYS.INTL($I230,EDATE(AA230,$E231)-1,1,[1]holiday!$A$2:$A$101),1,[1]holiday!$A$2:$A$101)=$K230),"",IF(AND(IFERROR(IF(IF($K230&lt;EDATE(AA230,$E230),$K230,EDATE(AA230,$E230))=AA230,"",IF($K230&lt;EDATE(AA230,$E230),$K230,EDATE(AA230,$E230))),"")=$K230,$H230=1),"",IFERROR(IF(IF($K230&lt;EDATE(AA230,$E230),$K230,EDATE(AA230,$E230))=AA230,"",IF($K230&lt;EDATE(AA230,$E230),$K230,EDATE(AA230,$E230))),""))),"")</f>
        <v/>
      </c>
      <c r="AC230" s="70" t="str">
        <f>IFERROR(IF(AND($H230=1,WORKDAY.INTL($I230,NETWORKDAYS.INTL($I230,EDATE(AB230,$E231)-1,1,[1]holiday!$A$2:$A$101),1,[1]holiday!$A$2:$A$101)=$K230),"",IF(AND(IFERROR(IF(IF($K230&lt;EDATE(AB230,$E230),$K230,EDATE(AB230,$E230))=AB230,"",IF($K230&lt;EDATE(AB230,$E230),$K230,EDATE(AB230,$E230))),"")=$K230,$H230=1),"",IFERROR(IF(IF($K230&lt;EDATE(AB230,$E230),$K230,EDATE(AB230,$E230))=AB230,"",IF($K230&lt;EDATE(AB230,$E230),$K230,EDATE(AB230,$E230))),""))),"")</f>
        <v/>
      </c>
      <c r="AD230" s="70" t="str">
        <f>IFERROR(IF(AND($H230=1,WORKDAY.INTL($I230,NETWORKDAYS.INTL($I230,EDATE(AC230,$E231)-1,1,[1]holiday!$A$2:$A$101),1,[1]holiday!$A$2:$A$101)=$K230),"",IF(AND(IFERROR(IF(IF($K230&lt;EDATE(AC230,$E230),$K230,EDATE(AC230,$E230))=AC230,"",IF($K230&lt;EDATE(AC230,$E230),$K230,EDATE(AC230,$E230))),"")=$K230,$H230=1),"",IFERROR(IF(IF($K230&lt;EDATE(AC230,$E230),$K230,EDATE(AC230,$E230))=AC230,"",IF($K230&lt;EDATE(AC230,$E230),$K230,EDATE(AC230,$E230))),""))),"")</f>
        <v/>
      </c>
      <c r="AE230" s="70" t="str">
        <f>IFERROR(IF(AND($H230=1,WORKDAY.INTL($I230,NETWORKDAYS.INTL($I230,EDATE(AD230,$E231)-1,1,[1]holiday!$A$2:$A$101),1,[1]holiday!$A$2:$A$101)=$K230),"",IF(AND(IFERROR(IF(IF($K230&lt;EDATE(AD230,$E230),$K230,EDATE(AD230,$E230))=AD230,"",IF($K230&lt;EDATE(AD230,$E230),$K230,EDATE(AD230,$E230))),"")=$K230,$H230=1),"",IFERROR(IF(IF($K230&lt;EDATE(AD230,$E230),$K230,EDATE(AD230,$E230))=AD230,"",IF($K230&lt;EDATE(AD230,$E230),$K230,EDATE(AD230,$E230))),""))),"")</f>
        <v/>
      </c>
      <c r="AF230" s="70" t="str">
        <f>IFERROR(IF(AND($H230=1,WORKDAY.INTL($I230,NETWORKDAYS.INTL($I230,EDATE(AE230,$E231)-1,1,[1]holiday!$A$2:$A$101),1,[1]holiday!$A$2:$A$101)=$K230),"",IF(AND(IFERROR(IF(IF($K230&lt;EDATE(AE230,$E230),$K230,EDATE(AE230,$E230))=AE230,"",IF($K230&lt;EDATE(AE230,$E230),$K230,EDATE(AE230,$E230))),"")=$K230,$H230=1),"",IFERROR(IF(IF($K230&lt;EDATE(AE230,$E230),$K230,EDATE(AE230,$E230))=AE230,"",IF($K230&lt;EDATE(AE230,$E230),$K230,EDATE(AE230,$E230))),""))),"")</f>
        <v/>
      </c>
      <c r="AG230" s="70" t="str">
        <f>IFERROR(IF(AND($H230=1,WORKDAY.INTL($I230,NETWORKDAYS.INTL($I230,EDATE(AF230,$E231)-1,1,[1]holiday!$A$2:$A$101),1,[1]holiday!$A$2:$A$101)=$K230),"",IF(AND(IFERROR(IF(IF($K230&lt;EDATE(AF230,$E230),$K230,EDATE(AF230,$E230))=AF230,"",IF($K230&lt;EDATE(AF230,$E230),$K230,EDATE(AF230,$E230))),"")=$K230,$H230=1),"",IFERROR(IF(IF($K230&lt;EDATE(AF230,$E230),$K230,EDATE(AF230,$E230))=AF230,"",IF($K230&lt;EDATE(AF230,$E230),$K230,EDATE(AF230,$E230))),""))),"")</f>
        <v/>
      </c>
      <c r="AH230" s="70" t="str">
        <f>IFERROR(IF(AND($H230=1,WORKDAY.INTL($I230,NETWORKDAYS.INTL($I230,EDATE(AG230,$E231)-1,1,[1]holiday!$A$2:$A$101),1,[1]holiday!$A$2:$A$101)=$K230),"",IF(AND(IFERROR(IF(IF($K230&lt;EDATE(AG230,$E230),$K230,EDATE(AG230,$E230))=AG230,"",IF($K230&lt;EDATE(AG230,$E230),$K230,EDATE(AG230,$E230))),"")=$K230,$H230=1),"",IFERROR(IF(IF($K230&lt;EDATE(AG230,$E230),$K230,EDATE(AG230,$E230))=AG230,"",IF($K230&lt;EDATE(AG230,$E230),$K230,EDATE(AG230,$E230))),""))),"")</f>
        <v/>
      </c>
      <c r="AI230" s="70"/>
      <c r="AJ230" s="25" t="e">
        <f t="shared" si="160"/>
        <v>#REF!</v>
      </c>
      <c r="AK230" s="25" t="e">
        <f t="shared" si="161"/>
        <v>#REF!</v>
      </c>
      <c r="AL230" s="25" t="e">
        <f t="shared" si="162"/>
        <v>#REF!</v>
      </c>
      <c r="AM230" s="25" t="e">
        <f t="shared" si="163"/>
        <v>#REF!</v>
      </c>
      <c r="AN230" s="25" t="e">
        <f t="shared" si="164"/>
        <v>#REF!</v>
      </c>
      <c r="AO230" s="25" t="e">
        <f t="shared" si="165"/>
        <v>#REF!</v>
      </c>
      <c r="AP230" s="25" t="e">
        <f t="shared" si="166"/>
        <v>#REF!</v>
      </c>
      <c r="AQ230" s="25" t="e">
        <f t="shared" si="167"/>
        <v>#REF!</v>
      </c>
      <c r="AR230" s="25" t="e">
        <f t="shared" si="168"/>
        <v>#REF!</v>
      </c>
      <c r="AS230" s="25" t="e">
        <f t="shared" si="169"/>
        <v>#REF!</v>
      </c>
      <c r="AT230" s="25" t="e">
        <f t="shared" si="170"/>
        <v>#REF!</v>
      </c>
      <c r="AU230" s="25" t="e">
        <f t="shared" si="171"/>
        <v>#REF!</v>
      </c>
      <c r="AV230" s="25" t="e">
        <f t="shared" si="172"/>
        <v>#REF!</v>
      </c>
      <c r="AW230" s="106" t="e">
        <f t="shared" si="141"/>
        <v>#REF!</v>
      </c>
      <c r="AX230" s="107" t="e">
        <f t="shared" ca="1" si="142"/>
        <v>#REF!</v>
      </c>
      <c r="AY230" s="107" t="e">
        <f t="shared" ca="1" si="143"/>
        <v>#REF!</v>
      </c>
      <c r="AZ230" s="108" t="e">
        <f t="shared" ca="1" si="144"/>
        <v>#REF!</v>
      </c>
      <c r="BA230" s="25">
        <f t="shared" ca="1" si="136"/>
        <v>0</v>
      </c>
      <c r="BB230" s="25" t="e">
        <f t="shared" si="173"/>
        <v>#REF!</v>
      </c>
      <c r="BC230" s="25" t="e">
        <f t="shared" ca="1" si="145"/>
        <v>#REF!</v>
      </c>
      <c r="BD230" s="83" t="e">
        <f>PS!#REF!</f>
        <v>#REF!</v>
      </c>
      <c r="BE230" s="78" t="str">
        <f t="shared" ca="1" si="146"/>
        <v>Lần 0</v>
      </c>
      <c r="BF230" s="109" t="e">
        <f t="shared" ca="1" si="147"/>
        <v>#REF!</v>
      </c>
      <c r="BG230" s="109" t="e">
        <f t="shared" ca="1" si="148"/>
        <v>#REF!</v>
      </c>
      <c r="BH230" s="109" t="e">
        <f t="shared" ca="1" si="149"/>
        <v>#REF!</v>
      </c>
      <c r="BI230" s="109" t="e">
        <f t="shared" ca="1" si="150"/>
        <v>#REF!</v>
      </c>
      <c r="BJ230" s="109" t="e">
        <f t="shared" ca="1" si="151"/>
        <v>#REF!</v>
      </c>
      <c r="BK230" s="109" t="e">
        <f t="shared" ca="1" si="152"/>
        <v>#REF!</v>
      </c>
      <c r="BL230" s="109" t="e">
        <f t="shared" ca="1" si="153"/>
        <v>#REF!</v>
      </c>
      <c r="BM230" s="109" t="e">
        <f t="shared" ca="1" si="154"/>
        <v>#REF!</v>
      </c>
      <c r="BN230" s="109" t="e">
        <f t="shared" ca="1" si="155"/>
        <v>#REF!</v>
      </c>
      <c r="BO230" s="109" t="e">
        <f t="shared" ca="1" si="156"/>
        <v>#REF!</v>
      </c>
      <c r="BP230" s="109" t="e">
        <f t="shared" ca="1" si="157"/>
        <v>#REF!</v>
      </c>
      <c r="BQ230" s="109" t="e">
        <f t="shared" ca="1" si="158"/>
        <v>#REF!</v>
      </c>
      <c r="BR230" s="109" t="e">
        <f t="shared" ca="1" si="159"/>
        <v>#REF!</v>
      </c>
    </row>
    <row r="231" spans="1:70" ht="12.75" x14ac:dyDescent="0.2">
      <c r="A231" s="82" t="e">
        <f>PS!#REF!</f>
        <v>#REF!</v>
      </c>
      <c r="B231" s="83" t="e">
        <f>PS!#REF!</f>
        <v>#REF!</v>
      </c>
      <c r="C231" s="83" t="e">
        <f>PS!#REF!</f>
        <v>#REF!</v>
      </c>
      <c r="D231" s="83" t="e">
        <f>VLOOKUP(B231,CTV!$A$3:$D$1048576,4,0)</f>
        <v>#REF!</v>
      </c>
      <c r="E231" s="83" t="e">
        <f>VLOOKUP(B231,CTV!$A$3:$G$1048576,7,0)</f>
        <v>#REF!</v>
      </c>
      <c r="F231" s="83" t="e">
        <f>IF(ISNA(VLOOKUP(D231,CTV!$A$3:$H$1048576,8,0)),"",VLOOKUP(D231,CTV!$A$3:$H$1048576,8,0))</f>
        <v>#REF!</v>
      </c>
      <c r="G231" s="83" t="e">
        <f>VLOOKUP(B231,CTV!$A$3:$I$1048576,9,0)</f>
        <v>#REF!</v>
      </c>
      <c r="H231" s="83" t="e">
        <f>VLOOKUP(B231,CTV!$A$3:$J$1048576,10,0)</f>
        <v>#REF!</v>
      </c>
      <c r="I231" s="102" t="e">
        <f>PS!#REF!</f>
        <v>#REF!</v>
      </c>
      <c r="J231" s="83" t="e">
        <f>PS!#REF!</f>
        <v>#REF!</v>
      </c>
      <c r="K231" s="103" t="e">
        <f>PS!#REF!</f>
        <v>#REF!</v>
      </c>
      <c r="L231" s="83" t="e">
        <f t="shared" si="137"/>
        <v>#REF!</v>
      </c>
      <c r="M231" s="120" t="e">
        <f>PS!#REF!</f>
        <v>#REF!</v>
      </c>
      <c r="N231" s="83" t="e">
        <f>PS!#REF!</f>
        <v>#REF!</v>
      </c>
      <c r="O231" s="104" t="e">
        <f>PS!#REF!</f>
        <v>#REF!</v>
      </c>
      <c r="P231" s="104" t="e">
        <f t="shared" si="138"/>
        <v>#REF!</v>
      </c>
      <c r="Q231" s="104">
        <v>0</v>
      </c>
      <c r="R231" s="170" t="e">
        <f t="shared" si="139"/>
        <v>#REF!</v>
      </c>
      <c r="S231" s="130" t="e">
        <f>VLOOKUP(B231,CTV!$A$3:$K$1048576,11,0)</f>
        <v>#REF!</v>
      </c>
      <c r="T231" s="105" t="e">
        <f>IF(VLOOKUP(B231,CTV!$A$3:$E$1048576,5,0)-R231+S231&lt;0,0,VLOOKUP(B231,CTV!$A$3:$E$1048576,5,0)-R231+S231)</f>
        <v>#REF!</v>
      </c>
      <c r="U231" s="105" t="e">
        <f>IF(VLOOKUP(B231,CTV!$A$3:$F$1048576,6,0)-R231+S231&lt;0,0,VLOOKUP(B231,CTV!$A$3:$F$1048576,6,0)-R231+S231)</f>
        <v>#REF!</v>
      </c>
      <c r="V231" s="70" t="e">
        <f t="shared" si="140"/>
        <v>#REF!</v>
      </c>
      <c r="W231" s="70" t="str">
        <f>IFERROR(IF(AND($H231=1,WORKDAY.INTL($I231,NETWORKDAYS.INTL($I231,EDATE(V231,$E232)-1,1,[1]holiday!$A$2:$A$101),1,[1]holiday!$A$2:$A$101)=$K231),"",IF(AND(IFERROR(IF(IF($K231&lt;EDATE(V231,$E231),$K231,EDATE(V231,$E231))=V231,"",IF($K231&lt;EDATE(V231,$E231),$K231,EDATE(V231,$E231))),"")=$K231,$H231=1),"",IFERROR(IF(IF($K231&lt;EDATE(V231,$E231),$K231,EDATE(V231,$E231))=V231,"",IF($K231&lt;EDATE(V231,$E231),$K231,EDATE(V231,$E231))),""))),"")</f>
        <v/>
      </c>
      <c r="X231" s="70" t="str">
        <f>IFERROR(IF(AND($H231=1,WORKDAY.INTL($I231,NETWORKDAYS.INTL($I231,EDATE(W231,$E232)-1,1,[1]holiday!$A$2:$A$101),1,[1]holiday!$A$2:$A$101)=$K231),"",IF(AND(IFERROR(IF(IF($K231&lt;EDATE(W231,$E231),$K231,EDATE(W231,$E231))=W231,"",IF($K231&lt;EDATE(W231,$E231),$K231,EDATE(W231,$E231))),"")=$K231,$H231=1),"",IFERROR(IF(IF($K231&lt;EDATE(W231,$E231),$K231,EDATE(W231,$E231))=W231,"",IF($K231&lt;EDATE(W231,$E231),$K231,EDATE(W231,$E231))),""))),"")</f>
        <v/>
      </c>
      <c r="Y231" s="70" t="str">
        <f>IFERROR(IF(AND($H231=1,WORKDAY.INTL($I231,NETWORKDAYS.INTL($I231,EDATE(X231,$E232)-1,1,[1]holiday!$A$2:$A$101),1,[1]holiday!$A$2:$A$101)=$K231),"",IF(AND(IFERROR(IF(IF($K231&lt;EDATE(X231,$E231),$K231,EDATE(X231,$E231))=X231,"",IF($K231&lt;EDATE(X231,$E231),$K231,EDATE(X231,$E231))),"")=$K231,$H231=1),"",IFERROR(IF(IF($K231&lt;EDATE(X231,$E231),$K231,EDATE(X231,$E231))=X231,"",IF($K231&lt;EDATE(X231,$E231),$K231,EDATE(X231,$E231))),""))),"")</f>
        <v/>
      </c>
      <c r="Z231" s="70" t="str">
        <f>IFERROR(IF(AND($H231=1,WORKDAY.INTL($I231,NETWORKDAYS.INTL($I231,EDATE(Y231,$E232)-1,1,[1]holiday!$A$2:$A$101),1,[1]holiday!$A$2:$A$101)=$K231),"",IF(AND(IFERROR(IF(IF($K231&lt;EDATE(Y231,$E231),$K231,EDATE(Y231,$E231))=Y231,"",IF($K231&lt;EDATE(Y231,$E231),$K231,EDATE(Y231,$E231))),"")=$K231,$H231=1),"",IFERROR(IF(IF($K231&lt;EDATE(Y231,$E231),$K231,EDATE(Y231,$E231))=Y231,"",IF($K231&lt;EDATE(Y231,$E231),$K231,EDATE(Y231,$E231))),""))),"")</f>
        <v/>
      </c>
      <c r="AA231" s="70" t="str">
        <f>IFERROR(IF(AND($H231=1,WORKDAY.INTL($I231,NETWORKDAYS.INTL($I231,EDATE(Z231,$E232)-1,1,[1]holiday!$A$2:$A$101),1,[1]holiday!$A$2:$A$101)=$K231),"",IF(AND(IFERROR(IF(IF($K231&lt;EDATE(Z231,$E231),$K231,EDATE(Z231,$E231))=Z231,"",IF($K231&lt;EDATE(Z231,$E231),$K231,EDATE(Z231,$E231))),"")=$K231,$H231=1),"",IFERROR(IF(IF($K231&lt;EDATE(Z231,$E231),$K231,EDATE(Z231,$E231))=Z231,"",IF($K231&lt;EDATE(Z231,$E231),$K231,EDATE(Z231,$E231))),""))),"")</f>
        <v/>
      </c>
      <c r="AB231" s="70" t="str">
        <f>IFERROR(IF(AND($H231=1,WORKDAY.INTL($I231,NETWORKDAYS.INTL($I231,EDATE(AA231,$E232)-1,1,[1]holiday!$A$2:$A$101),1,[1]holiday!$A$2:$A$101)=$K231),"",IF(AND(IFERROR(IF(IF($K231&lt;EDATE(AA231,$E231),$K231,EDATE(AA231,$E231))=AA231,"",IF($K231&lt;EDATE(AA231,$E231),$K231,EDATE(AA231,$E231))),"")=$K231,$H231=1),"",IFERROR(IF(IF($K231&lt;EDATE(AA231,$E231),$K231,EDATE(AA231,$E231))=AA231,"",IF($K231&lt;EDATE(AA231,$E231),$K231,EDATE(AA231,$E231))),""))),"")</f>
        <v/>
      </c>
      <c r="AC231" s="70" t="str">
        <f>IFERROR(IF(AND($H231=1,WORKDAY.INTL($I231,NETWORKDAYS.INTL($I231,EDATE(AB231,$E232)-1,1,[1]holiday!$A$2:$A$101),1,[1]holiday!$A$2:$A$101)=$K231),"",IF(AND(IFERROR(IF(IF($K231&lt;EDATE(AB231,$E231),$K231,EDATE(AB231,$E231))=AB231,"",IF($K231&lt;EDATE(AB231,$E231),$K231,EDATE(AB231,$E231))),"")=$K231,$H231=1),"",IFERROR(IF(IF($K231&lt;EDATE(AB231,$E231),$K231,EDATE(AB231,$E231))=AB231,"",IF($K231&lt;EDATE(AB231,$E231),$K231,EDATE(AB231,$E231))),""))),"")</f>
        <v/>
      </c>
      <c r="AD231" s="70" t="str">
        <f>IFERROR(IF(AND($H231=1,WORKDAY.INTL($I231,NETWORKDAYS.INTL($I231,EDATE(AC231,$E232)-1,1,[1]holiday!$A$2:$A$101),1,[1]holiday!$A$2:$A$101)=$K231),"",IF(AND(IFERROR(IF(IF($K231&lt;EDATE(AC231,$E231),$K231,EDATE(AC231,$E231))=AC231,"",IF($K231&lt;EDATE(AC231,$E231),$K231,EDATE(AC231,$E231))),"")=$K231,$H231=1),"",IFERROR(IF(IF($K231&lt;EDATE(AC231,$E231),$K231,EDATE(AC231,$E231))=AC231,"",IF($K231&lt;EDATE(AC231,$E231),$K231,EDATE(AC231,$E231))),""))),"")</f>
        <v/>
      </c>
      <c r="AE231" s="70" t="str">
        <f>IFERROR(IF(AND($H231=1,WORKDAY.INTL($I231,NETWORKDAYS.INTL($I231,EDATE(AD231,$E232)-1,1,[1]holiday!$A$2:$A$101),1,[1]holiday!$A$2:$A$101)=$K231),"",IF(AND(IFERROR(IF(IF($K231&lt;EDATE(AD231,$E231),$K231,EDATE(AD231,$E231))=AD231,"",IF($K231&lt;EDATE(AD231,$E231),$K231,EDATE(AD231,$E231))),"")=$K231,$H231=1),"",IFERROR(IF(IF($K231&lt;EDATE(AD231,$E231),$K231,EDATE(AD231,$E231))=AD231,"",IF($K231&lt;EDATE(AD231,$E231),$K231,EDATE(AD231,$E231))),""))),"")</f>
        <v/>
      </c>
      <c r="AF231" s="70" t="str">
        <f>IFERROR(IF(AND($H231=1,WORKDAY.INTL($I231,NETWORKDAYS.INTL($I231,EDATE(AE231,$E232)-1,1,[1]holiday!$A$2:$A$101),1,[1]holiday!$A$2:$A$101)=$K231),"",IF(AND(IFERROR(IF(IF($K231&lt;EDATE(AE231,$E231),$K231,EDATE(AE231,$E231))=AE231,"",IF($K231&lt;EDATE(AE231,$E231),$K231,EDATE(AE231,$E231))),"")=$K231,$H231=1),"",IFERROR(IF(IF($K231&lt;EDATE(AE231,$E231),$K231,EDATE(AE231,$E231))=AE231,"",IF($K231&lt;EDATE(AE231,$E231),$K231,EDATE(AE231,$E231))),""))),"")</f>
        <v/>
      </c>
      <c r="AG231" s="70" t="str">
        <f>IFERROR(IF(AND($H231=1,WORKDAY.INTL($I231,NETWORKDAYS.INTL($I231,EDATE(AF231,$E232)-1,1,[1]holiday!$A$2:$A$101),1,[1]holiday!$A$2:$A$101)=$K231),"",IF(AND(IFERROR(IF(IF($K231&lt;EDATE(AF231,$E231),$K231,EDATE(AF231,$E231))=AF231,"",IF($K231&lt;EDATE(AF231,$E231),$K231,EDATE(AF231,$E231))),"")=$K231,$H231=1),"",IFERROR(IF(IF($K231&lt;EDATE(AF231,$E231),$K231,EDATE(AF231,$E231))=AF231,"",IF($K231&lt;EDATE(AF231,$E231),$K231,EDATE(AF231,$E231))),""))),"")</f>
        <v/>
      </c>
      <c r="AH231" s="70" t="str">
        <f>IFERROR(IF(AND($H231=1,WORKDAY.INTL($I231,NETWORKDAYS.INTL($I231,EDATE(AG231,$E232)-1,1,[1]holiday!$A$2:$A$101),1,[1]holiday!$A$2:$A$101)=$K231),"",IF(AND(IFERROR(IF(IF($K231&lt;EDATE(AG231,$E231),$K231,EDATE(AG231,$E231))=AG231,"",IF($K231&lt;EDATE(AG231,$E231),$K231,EDATE(AG231,$E231))),"")=$K231,$H231=1),"",IFERROR(IF(IF($K231&lt;EDATE(AG231,$E231),$K231,EDATE(AG231,$E231))=AG231,"",IF($K231&lt;EDATE(AG231,$E231),$K231,EDATE(AG231,$E231))),""))),"")</f>
        <v/>
      </c>
      <c r="AI231" s="70"/>
      <c r="AJ231" s="25" t="e">
        <f t="shared" si="160"/>
        <v>#REF!</v>
      </c>
      <c r="AK231" s="25" t="e">
        <f t="shared" si="161"/>
        <v>#REF!</v>
      </c>
      <c r="AL231" s="25" t="e">
        <f t="shared" si="162"/>
        <v>#REF!</v>
      </c>
      <c r="AM231" s="25" t="e">
        <f t="shared" si="163"/>
        <v>#REF!</v>
      </c>
      <c r="AN231" s="25" t="e">
        <f t="shared" si="164"/>
        <v>#REF!</v>
      </c>
      <c r="AO231" s="25" t="e">
        <f t="shared" si="165"/>
        <v>#REF!</v>
      </c>
      <c r="AP231" s="25" t="e">
        <f t="shared" si="166"/>
        <v>#REF!</v>
      </c>
      <c r="AQ231" s="25" t="e">
        <f t="shared" si="167"/>
        <v>#REF!</v>
      </c>
      <c r="AR231" s="25" t="e">
        <f t="shared" si="168"/>
        <v>#REF!</v>
      </c>
      <c r="AS231" s="25" t="e">
        <f t="shared" si="169"/>
        <v>#REF!</v>
      </c>
      <c r="AT231" s="25" t="e">
        <f t="shared" si="170"/>
        <v>#REF!</v>
      </c>
      <c r="AU231" s="25" t="e">
        <f t="shared" si="171"/>
        <v>#REF!</v>
      </c>
      <c r="AV231" s="25" t="e">
        <f t="shared" si="172"/>
        <v>#REF!</v>
      </c>
      <c r="AW231" s="106" t="e">
        <f t="shared" si="141"/>
        <v>#REF!</v>
      </c>
      <c r="AX231" s="107" t="e">
        <f t="shared" ca="1" si="142"/>
        <v>#REF!</v>
      </c>
      <c r="AY231" s="107" t="e">
        <f t="shared" ca="1" si="143"/>
        <v>#REF!</v>
      </c>
      <c r="AZ231" s="108" t="e">
        <f t="shared" ca="1" si="144"/>
        <v>#REF!</v>
      </c>
      <c r="BA231" s="25">
        <f t="shared" ca="1" si="136"/>
        <v>0</v>
      </c>
      <c r="BB231" s="25" t="e">
        <f t="shared" si="173"/>
        <v>#REF!</v>
      </c>
      <c r="BC231" s="25" t="e">
        <f t="shared" ca="1" si="145"/>
        <v>#REF!</v>
      </c>
      <c r="BD231" s="83" t="e">
        <f>PS!#REF!</f>
        <v>#REF!</v>
      </c>
      <c r="BE231" s="78" t="str">
        <f t="shared" ca="1" si="146"/>
        <v>Lần 0</v>
      </c>
      <c r="BF231" s="109" t="e">
        <f t="shared" ca="1" si="147"/>
        <v>#REF!</v>
      </c>
      <c r="BG231" s="109" t="e">
        <f t="shared" ca="1" si="148"/>
        <v>#REF!</v>
      </c>
      <c r="BH231" s="109" t="e">
        <f t="shared" ca="1" si="149"/>
        <v>#REF!</v>
      </c>
      <c r="BI231" s="109" t="e">
        <f t="shared" ca="1" si="150"/>
        <v>#REF!</v>
      </c>
      <c r="BJ231" s="109" t="e">
        <f t="shared" ca="1" si="151"/>
        <v>#REF!</v>
      </c>
      <c r="BK231" s="109" t="e">
        <f t="shared" ca="1" si="152"/>
        <v>#REF!</v>
      </c>
      <c r="BL231" s="109" t="e">
        <f t="shared" ca="1" si="153"/>
        <v>#REF!</v>
      </c>
      <c r="BM231" s="109" t="e">
        <f t="shared" ca="1" si="154"/>
        <v>#REF!</v>
      </c>
      <c r="BN231" s="109" t="e">
        <f t="shared" ca="1" si="155"/>
        <v>#REF!</v>
      </c>
      <c r="BO231" s="109" t="e">
        <f t="shared" ca="1" si="156"/>
        <v>#REF!</v>
      </c>
      <c r="BP231" s="109" t="e">
        <f t="shared" ca="1" si="157"/>
        <v>#REF!</v>
      </c>
      <c r="BQ231" s="109" t="e">
        <f t="shared" ca="1" si="158"/>
        <v>#REF!</v>
      </c>
      <c r="BR231" s="109" t="e">
        <f t="shared" ca="1" si="159"/>
        <v>#REF!</v>
      </c>
    </row>
    <row r="232" spans="1:70" ht="12.75" x14ac:dyDescent="0.2">
      <c r="A232" s="82" t="e">
        <f>PS!#REF!</f>
        <v>#REF!</v>
      </c>
      <c r="B232" s="83" t="e">
        <f>PS!#REF!</f>
        <v>#REF!</v>
      </c>
      <c r="C232" s="83" t="e">
        <f>PS!#REF!</f>
        <v>#REF!</v>
      </c>
      <c r="D232" s="83" t="e">
        <f>VLOOKUP(B232,CTV!$A$3:$D$1048576,4,0)</f>
        <v>#REF!</v>
      </c>
      <c r="E232" s="83" t="e">
        <f>VLOOKUP(B232,CTV!$A$3:$G$1048576,7,0)</f>
        <v>#REF!</v>
      </c>
      <c r="F232" s="83" t="e">
        <f>IF(ISNA(VLOOKUP(D232,CTV!$A$3:$H$1048576,8,0)),"",VLOOKUP(D232,CTV!$A$3:$H$1048576,8,0))</f>
        <v>#REF!</v>
      </c>
      <c r="G232" s="83" t="e">
        <f>VLOOKUP(B232,CTV!$A$3:$I$1048576,9,0)</f>
        <v>#REF!</v>
      </c>
      <c r="H232" s="83" t="e">
        <f>VLOOKUP(B232,CTV!$A$3:$J$1048576,10,0)</f>
        <v>#REF!</v>
      </c>
      <c r="I232" s="102" t="e">
        <f>PS!#REF!</f>
        <v>#REF!</v>
      </c>
      <c r="J232" s="83" t="e">
        <f>PS!#REF!</f>
        <v>#REF!</v>
      </c>
      <c r="K232" s="103" t="e">
        <f>PS!#REF!</f>
        <v>#REF!</v>
      </c>
      <c r="L232" s="83" t="e">
        <f t="shared" si="137"/>
        <v>#REF!</v>
      </c>
      <c r="M232" s="120" t="e">
        <f>PS!#REF!</f>
        <v>#REF!</v>
      </c>
      <c r="N232" s="83" t="e">
        <f>PS!#REF!</f>
        <v>#REF!</v>
      </c>
      <c r="O232" s="104" t="e">
        <f>PS!#REF!</f>
        <v>#REF!</v>
      </c>
      <c r="P232" s="104" t="e">
        <f t="shared" si="138"/>
        <v>#REF!</v>
      </c>
      <c r="Q232" s="104">
        <v>0</v>
      </c>
      <c r="R232" s="170" t="e">
        <f t="shared" si="139"/>
        <v>#REF!</v>
      </c>
      <c r="S232" s="130" t="e">
        <f>VLOOKUP(B232,CTV!$A$3:$K$1048576,11,0)</f>
        <v>#REF!</v>
      </c>
      <c r="T232" s="105" t="e">
        <f>IF(VLOOKUP(B232,CTV!$A$3:$E$1048576,5,0)-R232+S232&lt;0,0,VLOOKUP(B232,CTV!$A$3:$E$1048576,5,0)-R232+S232)</f>
        <v>#REF!</v>
      </c>
      <c r="U232" s="105" t="e">
        <f>IF(VLOOKUP(B232,CTV!$A$3:$F$1048576,6,0)-R232+S232&lt;0,0,VLOOKUP(B232,CTV!$A$3:$F$1048576,6,0)-R232+S232)</f>
        <v>#REF!</v>
      </c>
      <c r="V232" s="70" t="e">
        <f t="shared" si="140"/>
        <v>#REF!</v>
      </c>
      <c r="W232" s="70" t="str">
        <f>IFERROR(IF(AND($H232=1,WORKDAY.INTL($I232,NETWORKDAYS.INTL($I232,EDATE(V232,$E233)-1,1,[1]holiday!$A$2:$A$101),1,[1]holiday!$A$2:$A$101)=$K232),"",IF(AND(IFERROR(IF(IF($K232&lt;EDATE(V232,$E232),$K232,EDATE(V232,$E232))=V232,"",IF($K232&lt;EDATE(V232,$E232),$K232,EDATE(V232,$E232))),"")=$K232,$H232=1),"",IFERROR(IF(IF($K232&lt;EDATE(V232,$E232),$K232,EDATE(V232,$E232))=V232,"",IF($K232&lt;EDATE(V232,$E232),$K232,EDATE(V232,$E232))),""))),"")</f>
        <v/>
      </c>
      <c r="X232" s="70" t="str">
        <f>IFERROR(IF(AND($H232=1,WORKDAY.INTL($I232,NETWORKDAYS.INTL($I232,EDATE(W232,$E233)-1,1,[1]holiday!$A$2:$A$101),1,[1]holiday!$A$2:$A$101)=$K232),"",IF(AND(IFERROR(IF(IF($K232&lt;EDATE(W232,$E232),$K232,EDATE(W232,$E232))=W232,"",IF($K232&lt;EDATE(W232,$E232),$K232,EDATE(W232,$E232))),"")=$K232,$H232=1),"",IFERROR(IF(IF($K232&lt;EDATE(W232,$E232),$K232,EDATE(W232,$E232))=W232,"",IF($K232&lt;EDATE(W232,$E232),$K232,EDATE(W232,$E232))),""))),"")</f>
        <v/>
      </c>
      <c r="Y232" s="70" t="str">
        <f>IFERROR(IF(AND($H232=1,WORKDAY.INTL($I232,NETWORKDAYS.INTL($I232,EDATE(X232,$E233)-1,1,[1]holiday!$A$2:$A$101),1,[1]holiday!$A$2:$A$101)=$K232),"",IF(AND(IFERROR(IF(IF($K232&lt;EDATE(X232,$E232),$K232,EDATE(X232,$E232))=X232,"",IF($K232&lt;EDATE(X232,$E232),$K232,EDATE(X232,$E232))),"")=$K232,$H232=1),"",IFERROR(IF(IF($K232&lt;EDATE(X232,$E232),$K232,EDATE(X232,$E232))=X232,"",IF($K232&lt;EDATE(X232,$E232),$K232,EDATE(X232,$E232))),""))),"")</f>
        <v/>
      </c>
      <c r="Z232" s="70" t="str">
        <f>IFERROR(IF(AND($H232=1,WORKDAY.INTL($I232,NETWORKDAYS.INTL($I232,EDATE(Y232,$E233)-1,1,[1]holiday!$A$2:$A$101),1,[1]holiday!$A$2:$A$101)=$K232),"",IF(AND(IFERROR(IF(IF($K232&lt;EDATE(Y232,$E232),$K232,EDATE(Y232,$E232))=Y232,"",IF($K232&lt;EDATE(Y232,$E232),$K232,EDATE(Y232,$E232))),"")=$K232,$H232=1),"",IFERROR(IF(IF($K232&lt;EDATE(Y232,$E232),$K232,EDATE(Y232,$E232))=Y232,"",IF($K232&lt;EDATE(Y232,$E232),$K232,EDATE(Y232,$E232))),""))),"")</f>
        <v/>
      </c>
      <c r="AA232" s="70" t="str">
        <f>IFERROR(IF(AND($H232=1,WORKDAY.INTL($I232,NETWORKDAYS.INTL($I232,EDATE(Z232,$E233)-1,1,[1]holiday!$A$2:$A$101),1,[1]holiday!$A$2:$A$101)=$K232),"",IF(AND(IFERROR(IF(IF($K232&lt;EDATE(Z232,$E232),$K232,EDATE(Z232,$E232))=Z232,"",IF($K232&lt;EDATE(Z232,$E232),$K232,EDATE(Z232,$E232))),"")=$K232,$H232=1),"",IFERROR(IF(IF($K232&lt;EDATE(Z232,$E232),$K232,EDATE(Z232,$E232))=Z232,"",IF($K232&lt;EDATE(Z232,$E232),$K232,EDATE(Z232,$E232))),""))),"")</f>
        <v/>
      </c>
      <c r="AB232" s="70" t="str">
        <f>IFERROR(IF(AND($H232=1,WORKDAY.INTL($I232,NETWORKDAYS.INTL($I232,EDATE(AA232,$E233)-1,1,[1]holiday!$A$2:$A$101),1,[1]holiday!$A$2:$A$101)=$K232),"",IF(AND(IFERROR(IF(IF($K232&lt;EDATE(AA232,$E232),$K232,EDATE(AA232,$E232))=AA232,"",IF($K232&lt;EDATE(AA232,$E232),$K232,EDATE(AA232,$E232))),"")=$K232,$H232=1),"",IFERROR(IF(IF($K232&lt;EDATE(AA232,$E232),$K232,EDATE(AA232,$E232))=AA232,"",IF($K232&lt;EDATE(AA232,$E232),$K232,EDATE(AA232,$E232))),""))),"")</f>
        <v/>
      </c>
      <c r="AC232" s="70" t="str">
        <f>IFERROR(IF(AND($H232=1,WORKDAY.INTL($I232,NETWORKDAYS.INTL($I232,EDATE(AB232,$E233)-1,1,[1]holiday!$A$2:$A$101),1,[1]holiday!$A$2:$A$101)=$K232),"",IF(AND(IFERROR(IF(IF($K232&lt;EDATE(AB232,$E232),$K232,EDATE(AB232,$E232))=AB232,"",IF($K232&lt;EDATE(AB232,$E232),$K232,EDATE(AB232,$E232))),"")=$K232,$H232=1),"",IFERROR(IF(IF($K232&lt;EDATE(AB232,$E232),$K232,EDATE(AB232,$E232))=AB232,"",IF($K232&lt;EDATE(AB232,$E232),$K232,EDATE(AB232,$E232))),""))),"")</f>
        <v/>
      </c>
      <c r="AD232" s="70" t="str">
        <f>IFERROR(IF(AND($H232=1,WORKDAY.INTL($I232,NETWORKDAYS.INTL($I232,EDATE(AC232,$E233)-1,1,[1]holiday!$A$2:$A$101),1,[1]holiday!$A$2:$A$101)=$K232),"",IF(AND(IFERROR(IF(IF($K232&lt;EDATE(AC232,$E232),$K232,EDATE(AC232,$E232))=AC232,"",IF($K232&lt;EDATE(AC232,$E232),$K232,EDATE(AC232,$E232))),"")=$K232,$H232=1),"",IFERROR(IF(IF($K232&lt;EDATE(AC232,$E232),$K232,EDATE(AC232,$E232))=AC232,"",IF($K232&lt;EDATE(AC232,$E232),$K232,EDATE(AC232,$E232))),""))),"")</f>
        <v/>
      </c>
      <c r="AE232" s="70" t="str">
        <f>IFERROR(IF(AND($H232=1,WORKDAY.INTL($I232,NETWORKDAYS.INTL($I232,EDATE(AD232,$E233)-1,1,[1]holiday!$A$2:$A$101),1,[1]holiday!$A$2:$A$101)=$K232),"",IF(AND(IFERROR(IF(IF($K232&lt;EDATE(AD232,$E232),$K232,EDATE(AD232,$E232))=AD232,"",IF($K232&lt;EDATE(AD232,$E232),$K232,EDATE(AD232,$E232))),"")=$K232,$H232=1),"",IFERROR(IF(IF($K232&lt;EDATE(AD232,$E232),$K232,EDATE(AD232,$E232))=AD232,"",IF($K232&lt;EDATE(AD232,$E232),$K232,EDATE(AD232,$E232))),""))),"")</f>
        <v/>
      </c>
      <c r="AF232" s="70" t="str">
        <f>IFERROR(IF(AND($H232=1,WORKDAY.INTL($I232,NETWORKDAYS.INTL($I232,EDATE(AE232,$E233)-1,1,[1]holiday!$A$2:$A$101),1,[1]holiday!$A$2:$A$101)=$K232),"",IF(AND(IFERROR(IF(IF($K232&lt;EDATE(AE232,$E232),$K232,EDATE(AE232,$E232))=AE232,"",IF($K232&lt;EDATE(AE232,$E232),$K232,EDATE(AE232,$E232))),"")=$K232,$H232=1),"",IFERROR(IF(IF($K232&lt;EDATE(AE232,$E232),$K232,EDATE(AE232,$E232))=AE232,"",IF($K232&lt;EDATE(AE232,$E232),$K232,EDATE(AE232,$E232))),""))),"")</f>
        <v/>
      </c>
      <c r="AG232" s="70" t="str">
        <f>IFERROR(IF(AND($H232=1,WORKDAY.INTL($I232,NETWORKDAYS.INTL($I232,EDATE(AF232,$E233)-1,1,[1]holiday!$A$2:$A$101),1,[1]holiday!$A$2:$A$101)=$K232),"",IF(AND(IFERROR(IF(IF($K232&lt;EDATE(AF232,$E232),$K232,EDATE(AF232,$E232))=AF232,"",IF($K232&lt;EDATE(AF232,$E232),$K232,EDATE(AF232,$E232))),"")=$K232,$H232=1),"",IFERROR(IF(IF($K232&lt;EDATE(AF232,$E232),$K232,EDATE(AF232,$E232))=AF232,"",IF($K232&lt;EDATE(AF232,$E232),$K232,EDATE(AF232,$E232))),""))),"")</f>
        <v/>
      </c>
      <c r="AH232" s="70" t="str">
        <f>IFERROR(IF(AND($H232=1,WORKDAY.INTL($I232,NETWORKDAYS.INTL($I232,EDATE(AG232,$E233)-1,1,[1]holiday!$A$2:$A$101),1,[1]holiday!$A$2:$A$101)=$K232),"",IF(AND(IFERROR(IF(IF($K232&lt;EDATE(AG232,$E232),$K232,EDATE(AG232,$E232))=AG232,"",IF($K232&lt;EDATE(AG232,$E232),$K232,EDATE(AG232,$E232))),"")=$K232,$H232=1),"",IFERROR(IF(IF($K232&lt;EDATE(AG232,$E232),$K232,EDATE(AG232,$E232))=AG232,"",IF($K232&lt;EDATE(AG232,$E232),$K232,EDATE(AG232,$E232))),""))),"")</f>
        <v/>
      </c>
      <c r="AI232" s="70"/>
      <c r="AJ232" s="25" t="e">
        <f t="shared" si="160"/>
        <v>#REF!</v>
      </c>
      <c r="AK232" s="25" t="e">
        <f t="shared" si="161"/>
        <v>#REF!</v>
      </c>
      <c r="AL232" s="25" t="e">
        <f t="shared" si="162"/>
        <v>#REF!</v>
      </c>
      <c r="AM232" s="25" t="e">
        <f t="shared" si="163"/>
        <v>#REF!</v>
      </c>
      <c r="AN232" s="25" t="e">
        <f t="shared" si="164"/>
        <v>#REF!</v>
      </c>
      <c r="AO232" s="25" t="e">
        <f t="shared" si="165"/>
        <v>#REF!</v>
      </c>
      <c r="AP232" s="25" t="e">
        <f t="shared" si="166"/>
        <v>#REF!</v>
      </c>
      <c r="AQ232" s="25" t="e">
        <f t="shared" si="167"/>
        <v>#REF!</v>
      </c>
      <c r="AR232" s="25" t="e">
        <f t="shared" si="168"/>
        <v>#REF!</v>
      </c>
      <c r="AS232" s="25" t="e">
        <f t="shared" si="169"/>
        <v>#REF!</v>
      </c>
      <c r="AT232" s="25" t="e">
        <f t="shared" si="170"/>
        <v>#REF!</v>
      </c>
      <c r="AU232" s="25" t="e">
        <f t="shared" si="171"/>
        <v>#REF!</v>
      </c>
      <c r="AV232" s="25" t="e">
        <f t="shared" si="172"/>
        <v>#REF!</v>
      </c>
      <c r="AW232" s="106" t="e">
        <f t="shared" si="141"/>
        <v>#REF!</v>
      </c>
      <c r="AX232" s="107" t="e">
        <f t="shared" ca="1" si="142"/>
        <v>#REF!</v>
      </c>
      <c r="AY232" s="107" t="e">
        <f t="shared" ca="1" si="143"/>
        <v>#REF!</v>
      </c>
      <c r="AZ232" s="108" t="e">
        <f t="shared" ca="1" si="144"/>
        <v>#REF!</v>
      </c>
      <c r="BA232" s="25">
        <f t="shared" ca="1" si="136"/>
        <v>0</v>
      </c>
      <c r="BB232" s="25" t="e">
        <f t="shared" si="173"/>
        <v>#REF!</v>
      </c>
      <c r="BC232" s="25" t="e">
        <f t="shared" ca="1" si="145"/>
        <v>#REF!</v>
      </c>
      <c r="BD232" s="83" t="e">
        <f>PS!#REF!</f>
        <v>#REF!</v>
      </c>
      <c r="BE232" s="78" t="str">
        <f t="shared" ca="1" si="146"/>
        <v>Lần 0</v>
      </c>
      <c r="BF232" s="109" t="e">
        <f t="shared" ca="1" si="147"/>
        <v>#REF!</v>
      </c>
      <c r="BG232" s="109" t="e">
        <f t="shared" ca="1" si="148"/>
        <v>#REF!</v>
      </c>
      <c r="BH232" s="109" t="e">
        <f t="shared" ca="1" si="149"/>
        <v>#REF!</v>
      </c>
      <c r="BI232" s="109" t="e">
        <f t="shared" ca="1" si="150"/>
        <v>#REF!</v>
      </c>
      <c r="BJ232" s="109" t="e">
        <f t="shared" ca="1" si="151"/>
        <v>#REF!</v>
      </c>
      <c r="BK232" s="109" t="e">
        <f t="shared" ca="1" si="152"/>
        <v>#REF!</v>
      </c>
      <c r="BL232" s="109" t="e">
        <f t="shared" ca="1" si="153"/>
        <v>#REF!</v>
      </c>
      <c r="BM232" s="109" t="e">
        <f t="shared" ca="1" si="154"/>
        <v>#REF!</v>
      </c>
      <c r="BN232" s="109" t="e">
        <f t="shared" ca="1" si="155"/>
        <v>#REF!</v>
      </c>
      <c r="BO232" s="109" t="e">
        <f t="shared" ca="1" si="156"/>
        <v>#REF!</v>
      </c>
      <c r="BP232" s="109" t="e">
        <f t="shared" ca="1" si="157"/>
        <v>#REF!</v>
      </c>
      <c r="BQ232" s="109" t="e">
        <f t="shared" ca="1" si="158"/>
        <v>#REF!</v>
      </c>
      <c r="BR232" s="109" t="e">
        <f t="shared" ca="1" si="159"/>
        <v>#REF!</v>
      </c>
    </row>
    <row r="233" spans="1:70" ht="19.5" customHeight="1" x14ac:dyDescent="0.2">
      <c r="A233" s="82" t="e">
        <f>PS!#REF!</f>
        <v>#REF!</v>
      </c>
      <c r="B233" s="83" t="e">
        <f>PS!#REF!</f>
        <v>#REF!</v>
      </c>
      <c r="C233" s="83" t="e">
        <f>PS!#REF!</f>
        <v>#REF!</v>
      </c>
      <c r="D233" s="83" t="e">
        <f>VLOOKUP(B233,CTV!$A$3:$D$1048576,4,0)</f>
        <v>#REF!</v>
      </c>
      <c r="E233" s="83" t="e">
        <f>VLOOKUP(B233,CTV!$A$3:$G$1048576,7,0)</f>
        <v>#REF!</v>
      </c>
      <c r="F233" s="83" t="e">
        <f>IF(ISNA(VLOOKUP(D233,CTV!$A$3:$H$1048576,8,0)),"",VLOOKUP(D233,CTV!$A$3:$H$1048576,8,0))</f>
        <v>#REF!</v>
      </c>
      <c r="G233" s="83" t="e">
        <f>VLOOKUP(B233,CTV!$A$3:$I$1048576,9,0)</f>
        <v>#REF!</v>
      </c>
      <c r="H233" s="83" t="e">
        <f>VLOOKUP(B233,CTV!$A$3:$J$1048576,10,0)</f>
        <v>#REF!</v>
      </c>
      <c r="I233" s="102" t="e">
        <f>PS!#REF!</f>
        <v>#REF!</v>
      </c>
      <c r="J233" s="83" t="e">
        <f>PS!#REF!</f>
        <v>#REF!</v>
      </c>
      <c r="K233" s="103" t="e">
        <f>PS!#REF!</f>
        <v>#REF!</v>
      </c>
      <c r="L233" s="83" t="e">
        <f t="shared" si="137"/>
        <v>#REF!</v>
      </c>
      <c r="M233" s="120" t="e">
        <f>PS!#REF!</f>
        <v>#REF!</v>
      </c>
      <c r="N233" s="83" t="e">
        <f>PS!#REF!</f>
        <v>#REF!</v>
      </c>
      <c r="O233" s="104" t="e">
        <f>PS!#REF!</f>
        <v>#REF!</v>
      </c>
      <c r="P233" s="104" t="e">
        <f t="shared" si="138"/>
        <v>#REF!</v>
      </c>
      <c r="Q233" s="104">
        <v>0</v>
      </c>
      <c r="R233" s="170" t="e">
        <f t="shared" si="139"/>
        <v>#REF!</v>
      </c>
      <c r="S233" s="130" t="e">
        <f>VLOOKUP(B233,CTV!$A$3:$K$1048576,11,0)</f>
        <v>#REF!</v>
      </c>
      <c r="T233" s="105" t="e">
        <f>IF(VLOOKUP(B233,CTV!$A$3:$E$1048576,5,0)-R233+S233&lt;0,0,VLOOKUP(B233,CTV!$A$3:$E$1048576,5,0)-R233+S233)</f>
        <v>#REF!</v>
      </c>
      <c r="U233" s="105" t="e">
        <f>IF(VLOOKUP(B233,CTV!$A$3:$F$1048576,6,0)-R233+S233&lt;0,0,VLOOKUP(B233,CTV!$A$3:$F$1048576,6,0)-R233+S233)</f>
        <v>#REF!</v>
      </c>
      <c r="V233" s="70" t="e">
        <f t="shared" si="140"/>
        <v>#REF!</v>
      </c>
      <c r="W233" s="70" t="str">
        <f>IFERROR(IF(AND($H233=1,WORKDAY.INTL($I233,NETWORKDAYS.INTL($I233,EDATE(V233,$E234)-1,1,[1]holiday!$A$2:$A$101),1,[1]holiday!$A$2:$A$101)=$K233),"",IF(AND(IFERROR(IF(IF($K233&lt;EDATE(V233,$E233),$K233,EDATE(V233,$E233))=V233,"",IF($K233&lt;EDATE(V233,$E233),$K233,EDATE(V233,$E233))),"")=$K233,$H233=1),"",IFERROR(IF(IF($K233&lt;EDATE(V233,$E233),$K233,EDATE(V233,$E233))=V233,"",IF($K233&lt;EDATE(V233,$E233),$K233,EDATE(V233,$E233))),""))),"")</f>
        <v/>
      </c>
      <c r="X233" s="70" t="str">
        <f>IFERROR(IF(AND($H233=1,WORKDAY.INTL($I233,NETWORKDAYS.INTL($I233,EDATE(W233,$E234)-1,1,[1]holiday!$A$2:$A$101),1,[1]holiday!$A$2:$A$101)=$K233),"",IF(AND(IFERROR(IF(IF($K233&lt;EDATE(W233,$E233),$K233,EDATE(W233,$E233))=W233,"",IF($K233&lt;EDATE(W233,$E233),$K233,EDATE(W233,$E233))),"")=$K233,$H233=1),"",IFERROR(IF(IF($K233&lt;EDATE(W233,$E233),$K233,EDATE(W233,$E233))=W233,"",IF($K233&lt;EDATE(W233,$E233),$K233,EDATE(W233,$E233))),""))),"")</f>
        <v/>
      </c>
      <c r="Y233" s="70" t="str">
        <f>IFERROR(IF(AND($H233=1,WORKDAY.INTL($I233,NETWORKDAYS.INTL($I233,EDATE(X233,$E234)-1,1,[1]holiday!$A$2:$A$101),1,[1]holiday!$A$2:$A$101)=$K233),"",IF(AND(IFERROR(IF(IF($K233&lt;EDATE(X233,$E233),$K233,EDATE(X233,$E233))=X233,"",IF($K233&lt;EDATE(X233,$E233),$K233,EDATE(X233,$E233))),"")=$K233,$H233=1),"",IFERROR(IF(IF($K233&lt;EDATE(X233,$E233),$K233,EDATE(X233,$E233))=X233,"",IF($K233&lt;EDATE(X233,$E233),$K233,EDATE(X233,$E233))),""))),"")</f>
        <v/>
      </c>
      <c r="Z233" s="70" t="str">
        <f>IFERROR(IF(AND($H233=1,WORKDAY.INTL($I233,NETWORKDAYS.INTL($I233,EDATE(Y233,$E234)-1,1,[1]holiday!$A$2:$A$101),1,[1]holiday!$A$2:$A$101)=$K233),"",IF(AND(IFERROR(IF(IF($K233&lt;EDATE(Y233,$E233),$K233,EDATE(Y233,$E233))=Y233,"",IF($K233&lt;EDATE(Y233,$E233),$K233,EDATE(Y233,$E233))),"")=$K233,$H233=1),"",IFERROR(IF(IF($K233&lt;EDATE(Y233,$E233),$K233,EDATE(Y233,$E233))=Y233,"",IF($K233&lt;EDATE(Y233,$E233),$K233,EDATE(Y233,$E233))),""))),"")</f>
        <v/>
      </c>
      <c r="AA233" s="70" t="str">
        <f>IFERROR(IF(AND($H233=1,WORKDAY.INTL($I233,NETWORKDAYS.INTL($I233,EDATE(Z233,$E234)-1,1,[1]holiday!$A$2:$A$101),1,[1]holiday!$A$2:$A$101)=$K233),"",IF(AND(IFERROR(IF(IF($K233&lt;EDATE(Z233,$E233),$K233,EDATE(Z233,$E233))=Z233,"",IF($K233&lt;EDATE(Z233,$E233),$K233,EDATE(Z233,$E233))),"")=$K233,$H233=1),"",IFERROR(IF(IF($K233&lt;EDATE(Z233,$E233),$K233,EDATE(Z233,$E233))=Z233,"",IF($K233&lt;EDATE(Z233,$E233),$K233,EDATE(Z233,$E233))),""))),"")</f>
        <v/>
      </c>
      <c r="AB233" s="70" t="str">
        <f>IFERROR(IF(AND($H233=1,WORKDAY.INTL($I233,NETWORKDAYS.INTL($I233,EDATE(AA233,$E234)-1,1,[1]holiday!$A$2:$A$101),1,[1]holiday!$A$2:$A$101)=$K233),"",IF(AND(IFERROR(IF(IF($K233&lt;EDATE(AA233,$E233),$K233,EDATE(AA233,$E233))=AA233,"",IF($K233&lt;EDATE(AA233,$E233),$K233,EDATE(AA233,$E233))),"")=$K233,$H233=1),"",IFERROR(IF(IF($K233&lt;EDATE(AA233,$E233),$K233,EDATE(AA233,$E233))=AA233,"",IF($K233&lt;EDATE(AA233,$E233),$K233,EDATE(AA233,$E233))),""))),"")</f>
        <v/>
      </c>
      <c r="AC233" s="70" t="str">
        <f>IFERROR(IF(AND($H233=1,WORKDAY.INTL($I233,NETWORKDAYS.INTL($I233,EDATE(AB233,$E234)-1,1,[1]holiday!$A$2:$A$101),1,[1]holiday!$A$2:$A$101)=$K233),"",IF(AND(IFERROR(IF(IF($K233&lt;EDATE(AB233,$E233),$K233,EDATE(AB233,$E233))=AB233,"",IF($K233&lt;EDATE(AB233,$E233),$K233,EDATE(AB233,$E233))),"")=$K233,$H233=1),"",IFERROR(IF(IF($K233&lt;EDATE(AB233,$E233),$K233,EDATE(AB233,$E233))=AB233,"",IF($K233&lt;EDATE(AB233,$E233),$K233,EDATE(AB233,$E233))),""))),"")</f>
        <v/>
      </c>
      <c r="AD233" s="70" t="str">
        <f>IFERROR(IF(AND($H233=1,WORKDAY.INTL($I233,NETWORKDAYS.INTL($I233,EDATE(AC233,$E234)-1,1,[1]holiday!$A$2:$A$101),1,[1]holiday!$A$2:$A$101)=$K233),"",IF(AND(IFERROR(IF(IF($K233&lt;EDATE(AC233,$E233),$K233,EDATE(AC233,$E233))=AC233,"",IF($K233&lt;EDATE(AC233,$E233),$K233,EDATE(AC233,$E233))),"")=$K233,$H233=1),"",IFERROR(IF(IF($K233&lt;EDATE(AC233,$E233),$K233,EDATE(AC233,$E233))=AC233,"",IF($K233&lt;EDATE(AC233,$E233),$K233,EDATE(AC233,$E233))),""))),"")</f>
        <v/>
      </c>
      <c r="AE233" s="70" t="str">
        <f>IFERROR(IF(AND($H233=1,WORKDAY.INTL($I233,NETWORKDAYS.INTL($I233,EDATE(AD233,$E234)-1,1,[1]holiday!$A$2:$A$101),1,[1]holiday!$A$2:$A$101)=$K233),"",IF(AND(IFERROR(IF(IF($K233&lt;EDATE(AD233,$E233),$K233,EDATE(AD233,$E233))=AD233,"",IF($K233&lt;EDATE(AD233,$E233),$K233,EDATE(AD233,$E233))),"")=$K233,$H233=1),"",IFERROR(IF(IF($K233&lt;EDATE(AD233,$E233),$K233,EDATE(AD233,$E233))=AD233,"",IF($K233&lt;EDATE(AD233,$E233),$K233,EDATE(AD233,$E233))),""))),"")</f>
        <v/>
      </c>
      <c r="AF233" s="70" t="str">
        <f>IFERROR(IF(AND($H233=1,WORKDAY.INTL($I233,NETWORKDAYS.INTL($I233,EDATE(AE233,$E234)-1,1,[1]holiday!$A$2:$A$101),1,[1]holiday!$A$2:$A$101)=$K233),"",IF(AND(IFERROR(IF(IF($K233&lt;EDATE(AE233,$E233),$K233,EDATE(AE233,$E233))=AE233,"",IF($K233&lt;EDATE(AE233,$E233),$K233,EDATE(AE233,$E233))),"")=$K233,$H233=1),"",IFERROR(IF(IF($K233&lt;EDATE(AE233,$E233),$K233,EDATE(AE233,$E233))=AE233,"",IF($K233&lt;EDATE(AE233,$E233),$K233,EDATE(AE233,$E233))),""))),"")</f>
        <v/>
      </c>
      <c r="AG233" s="70" t="str">
        <f>IFERROR(IF(AND($H233=1,WORKDAY.INTL($I233,NETWORKDAYS.INTL($I233,EDATE(AF233,$E234)-1,1,[1]holiday!$A$2:$A$101),1,[1]holiday!$A$2:$A$101)=$K233),"",IF(AND(IFERROR(IF(IF($K233&lt;EDATE(AF233,$E233),$K233,EDATE(AF233,$E233))=AF233,"",IF($K233&lt;EDATE(AF233,$E233),$K233,EDATE(AF233,$E233))),"")=$K233,$H233=1),"",IFERROR(IF(IF($K233&lt;EDATE(AF233,$E233),$K233,EDATE(AF233,$E233))=AF233,"",IF($K233&lt;EDATE(AF233,$E233),$K233,EDATE(AF233,$E233))),""))),"")</f>
        <v/>
      </c>
      <c r="AH233" s="70" t="str">
        <f>IFERROR(IF(AND($H233=1,WORKDAY.INTL($I233,NETWORKDAYS.INTL($I233,EDATE(AG233,$E234)-1,1,[1]holiday!$A$2:$A$101),1,[1]holiday!$A$2:$A$101)=$K233),"",IF(AND(IFERROR(IF(IF($K233&lt;EDATE(AG233,$E233),$K233,EDATE(AG233,$E233))=AG233,"",IF($K233&lt;EDATE(AG233,$E233),$K233,EDATE(AG233,$E233))),"")=$K233,$H233=1),"",IFERROR(IF(IF($K233&lt;EDATE(AG233,$E233),$K233,EDATE(AG233,$E233))=AG233,"",IF($K233&lt;EDATE(AG233,$E233),$K233,EDATE(AG233,$E233))),""))),"")</f>
        <v/>
      </c>
      <c r="AI233" s="70"/>
      <c r="AJ233" s="25" t="e">
        <f t="shared" si="160"/>
        <v>#REF!</v>
      </c>
      <c r="AK233" s="25" t="e">
        <f t="shared" si="161"/>
        <v>#REF!</v>
      </c>
      <c r="AL233" s="25" t="e">
        <f t="shared" si="162"/>
        <v>#REF!</v>
      </c>
      <c r="AM233" s="25" t="e">
        <f t="shared" si="163"/>
        <v>#REF!</v>
      </c>
      <c r="AN233" s="25" t="e">
        <f t="shared" si="164"/>
        <v>#REF!</v>
      </c>
      <c r="AO233" s="25" t="e">
        <f t="shared" si="165"/>
        <v>#REF!</v>
      </c>
      <c r="AP233" s="25" t="e">
        <f t="shared" si="166"/>
        <v>#REF!</v>
      </c>
      <c r="AQ233" s="25" t="e">
        <f t="shared" si="167"/>
        <v>#REF!</v>
      </c>
      <c r="AR233" s="25" t="e">
        <f t="shared" si="168"/>
        <v>#REF!</v>
      </c>
      <c r="AS233" s="25" t="e">
        <f t="shared" si="169"/>
        <v>#REF!</v>
      </c>
      <c r="AT233" s="25" t="e">
        <f t="shared" si="170"/>
        <v>#REF!</v>
      </c>
      <c r="AU233" s="25" t="e">
        <f t="shared" si="171"/>
        <v>#REF!</v>
      </c>
      <c r="AV233" s="25" t="e">
        <f t="shared" si="172"/>
        <v>#REF!</v>
      </c>
      <c r="AW233" s="106" t="e">
        <f t="shared" si="141"/>
        <v>#REF!</v>
      </c>
      <c r="AX233" s="107" t="e">
        <f t="shared" ca="1" si="142"/>
        <v>#REF!</v>
      </c>
      <c r="AY233" s="107" t="e">
        <f t="shared" ca="1" si="143"/>
        <v>#REF!</v>
      </c>
      <c r="AZ233" s="108" t="e">
        <f t="shared" ca="1" si="144"/>
        <v>#REF!</v>
      </c>
      <c r="BA233" s="25">
        <f t="shared" ca="1" si="136"/>
        <v>0</v>
      </c>
      <c r="BB233" s="25" t="e">
        <f t="shared" si="173"/>
        <v>#REF!</v>
      </c>
      <c r="BC233" s="25" t="e">
        <f t="shared" ca="1" si="145"/>
        <v>#REF!</v>
      </c>
      <c r="BD233" s="83" t="e">
        <f>PS!#REF!</f>
        <v>#REF!</v>
      </c>
      <c r="BE233" s="78" t="str">
        <f t="shared" ca="1" si="146"/>
        <v>Lần 0</v>
      </c>
      <c r="BF233" s="109" t="e">
        <f t="shared" ca="1" si="147"/>
        <v>#REF!</v>
      </c>
      <c r="BG233" s="109" t="e">
        <f t="shared" ca="1" si="148"/>
        <v>#REF!</v>
      </c>
      <c r="BH233" s="109" t="e">
        <f t="shared" ca="1" si="149"/>
        <v>#REF!</v>
      </c>
      <c r="BI233" s="109" t="e">
        <f t="shared" ca="1" si="150"/>
        <v>#REF!</v>
      </c>
      <c r="BJ233" s="109" t="e">
        <f t="shared" ca="1" si="151"/>
        <v>#REF!</v>
      </c>
      <c r="BK233" s="109" t="e">
        <f t="shared" ca="1" si="152"/>
        <v>#REF!</v>
      </c>
      <c r="BL233" s="109" t="e">
        <f t="shared" ca="1" si="153"/>
        <v>#REF!</v>
      </c>
      <c r="BM233" s="109" t="e">
        <f t="shared" ca="1" si="154"/>
        <v>#REF!</v>
      </c>
      <c r="BN233" s="109" t="e">
        <f t="shared" ca="1" si="155"/>
        <v>#REF!</v>
      </c>
      <c r="BO233" s="109" t="e">
        <f t="shared" ca="1" si="156"/>
        <v>#REF!</v>
      </c>
      <c r="BP233" s="109" t="e">
        <f t="shared" ca="1" si="157"/>
        <v>#REF!</v>
      </c>
      <c r="BQ233" s="109" t="e">
        <f t="shared" ca="1" si="158"/>
        <v>#REF!</v>
      </c>
      <c r="BR233" s="109" t="e">
        <f t="shared" ca="1" si="159"/>
        <v>#REF!</v>
      </c>
    </row>
    <row r="234" spans="1:70" ht="12.75" x14ac:dyDescent="0.2">
      <c r="A234" s="82" t="e">
        <f>PS!#REF!</f>
        <v>#REF!</v>
      </c>
      <c r="B234" s="83" t="e">
        <f>PS!#REF!</f>
        <v>#REF!</v>
      </c>
      <c r="C234" s="83" t="e">
        <f>PS!#REF!</f>
        <v>#REF!</v>
      </c>
      <c r="D234" s="83" t="e">
        <f>VLOOKUP(B234,CTV!$A$3:$D$1048576,4,0)</f>
        <v>#REF!</v>
      </c>
      <c r="E234" s="83" t="e">
        <f>VLOOKUP(B234,CTV!$A$3:$G$1048576,7,0)</f>
        <v>#REF!</v>
      </c>
      <c r="F234" s="83" t="e">
        <f>IF(ISNA(VLOOKUP(D234,CTV!$A$3:$H$1048576,8,0)),"",VLOOKUP(D234,CTV!$A$3:$H$1048576,8,0))</f>
        <v>#REF!</v>
      </c>
      <c r="G234" s="83" t="e">
        <f>VLOOKUP(B234,CTV!$A$3:$I$1048576,9,0)</f>
        <v>#REF!</v>
      </c>
      <c r="H234" s="83" t="e">
        <f>VLOOKUP(B234,CTV!$A$3:$J$1048576,10,0)</f>
        <v>#REF!</v>
      </c>
      <c r="I234" s="102" t="e">
        <f>PS!#REF!</f>
        <v>#REF!</v>
      </c>
      <c r="J234" s="83" t="e">
        <f>PS!#REF!</f>
        <v>#REF!</v>
      </c>
      <c r="K234" s="103" t="e">
        <f>PS!#REF!</f>
        <v>#REF!</v>
      </c>
      <c r="L234" s="83" t="e">
        <f t="shared" si="137"/>
        <v>#REF!</v>
      </c>
      <c r="M234" s="120" t="e">
        <f>PS!#REF!</f>
        <v>#REF!</v>
      </c>
      <c r="N234" s="83" t="e">
        <f>PS!#REF!</f>
        <v>#REF!</v>
      </c>
      <c r="O234" s="104" t="e">
        <f>PS!#REF!</f>
        <v>#REF!</v>
      </c>
      <c r="P234" s="104" t="e">
        <f t="shared" si="138"/>
        <v>#REF!</v>
      </c>
      <c r="Q234" s="104">
        <v>0</v>
      </c>
      <c r="R234" s="170" t="e">
        <f t="shared" si="139"/>
        <v>#REF!</v>
      </c>
      <c r="S234" s="130" t="e">
        <f>VLOOKUP(B234,CTV!$A$3:$K$1048576,11,0)</f>
        <v>#REF!</v>
      </c>
      <c r="T234" s="105" t="e">
        <f>IF(VLOOKUP(B234,CTV!$A$3:$E$1048576,5,0)-R234+S234&lt;0,0,VLOOKUP(B234,CTV!$A$3:$E$1048576,5,0)-R234+S234)</f>
        <v>#REF!</v>
      </c>
      <c r="U234" s="105" t="e">
        <f>IF(VLOOKUP(B234,CTV!$A$3:$F$1048576,6,0)-R234+S234&lt;0,0,VLOOKUP(B234,CTV!$A$3:$F$1048576,6,0)-R234+S234)</f>
        <v>#REF!</v>
      </c>
      <c r="V234" s="70" t="e">
        <f t="shared" si="140"/>
        <v>#REF!</v>
      </c>
      <c r="W234" s="70" t="str">
        <f>IFERROR(IF(AND($H234=1,WORKDAY.INTL($I234,NETWORKDAYS.INTL($I234,EDATE(V234,$E235)-1,1,[1]holiday!$A$2:$A$101),1,[1]holiday!$A$2:$A$101)=$K234),"",IF(AND(IFERROR(IF(IF($K234&lt;EDATE(V234,$E234),$K234,EDATE(V234,$E234))=V234,"",IF($K234&lt;EDATE(V234,$E234),$K234,EDATE(V234,$E234))),"")=$K234,$H234=1),"",IFERROR(IF(IF($K234&lt;EDATE(V234,$E234),$K234,EDATE(V234,$E234))=V234,"",IF($K234&lt;EDATE(V234,$E234),$K234,EDATE(V234,$E234))),""))),"")</f>
        <v/>
      </c>
      <c r="X234" s="70" t="str">
        <f>IFERROR(IF(AND($H234=1,WORKDAY.INTL($I234,NETWORKDAYS.INTL($I234,EDATE(W234,$E235)-1,1,[1]holiday!$A$2:$A$101),1,[1]holiday!$A$2:$A$101)=$K234),"",IF(AND(IFERROR(IF(IF($K234&lt;EDATE(W234,$E234),$K234,EDATE(W234,$E234))=W234,"",IF($K234&lt;EDATE(W234,$E234),$K234,EDATE(W234,$E234))),"")=$K234,$H234=1),"",IFERROR(IF(IF($K234&lt;EDATE(W234,$E234),$K234,EDATE(W234,$E234))=W234,"",IF($K234&lt;EDATE(W234,$E234),$K234,EDATE(W234,$E234))),""))),"")</f>
        <v/>
      </c>
      <c r="Y234" s="70" t="str">
        <f>IFERROR(IF(AND($H234=1,WORKDAY.INTL($I234,NETWORKDAYS.INTL($I234,EDATE(X234,$E235)-1,1,[1]holiday!$A$2:$A$101),1,[1]holiday!$A$2:$A$101)=$K234),"",IF(AND(IFERROR(IF(IF($K234&lt;EDATE(X234,$E234),$K234,EDATE(X234,$E234))=X234,"",IF($K234&lt;EDATE(X234,$E234),$K234,EDATE(X234,$E234))),"")=$K234,$H234=1),"",IFERROR(IF(IF($K234&lt;EDATE(X234,$E234),$K234,EDATE(X234,$E234))=X234,"",IF($K234&lt;EDATE(X234,$E234),$K234,EDATE(X234,$E234))),""))),"")</f>
        <v/>
      </c>
      <c r="Z234" s="70" t="str">
        <f>IFERROR(IF(AND($H234=1,WORKDAY.INTL($I234,NETWORKDAYS.INTL($I234,EDATE(Y234,$E235)-1,1,[1]holiday!$A$2:$A$101),1,[1]holiday!$A$2:$A$101)=$K234),"",IF(AND(IFERROR(IF(IF($K234&lt;EDATE(Y234,$E234),$K234,EDATE(Y234,$E234))=Y234,"",IF($K234&lt;EDATE(Y234,$E234),$K234,EDATE(Y234,$E234))),"")=$K234,$H234=1),"",IFERROR(IF(IF($K234&lt;EDATE(Y234,$E234),$K234,EDATE(Y234,$E234))=Y234,"",IF($K234&lt;EDATE(Y234,$E234),$K234,EDATE(Y234,$E234))),""))),"")</f>
        <v/>
      </c>
      <c r="AA234" s="70" t="str">
        <f>IFERROR(IF(AND($H234=1,WORKDAY.INTL($I234,NETWORKDAYS.INTL($I234,EDATE(Z234,$E235)-1,1,[1]holiday!$A$2:$A$101),1,[1]holiday!$A$2:$A$101)=$K234),"",IF(AND(IFERROR(IF(IF($K234&lt;EDATE(Z234,$E234),$K234,EDATE(Z234,$E234))=Z234,"",IF($K234&lt;EDATE(Z234,$E234),$K234,EDATE(Z234,$E234))),"")=$K234,$H234=1),"",IFERROR(IF(IF($K234&lt;EDATE(Z234,$E234),$K234,EDATE(Z234,$E234))=Z234,"",IF($K234&lt;EDATE(Z234,$E234),$K234,EDATE(Z234,$E234))),""))),"")</f>
        <v/>
      </c>
      <c r="AB234" s="70" t="str">
        <f>IFERROR(IF(AND($H234=1,WORKDAY.INTL($I234,NETWORKDAYS.INTL($I234,EDATE(AA234,$E235)-1,1,[1]holiday!$A$2:$A$101),1,[1]holiday!$A$2:$A$101)=$K234),"",IF(AND(IFERROR(IF(IF($K234&lt;EDATE(AA234,$E234),$K234,EDATE(AA234,$E234))=AA234,"",IF($K234&lt;EDATE(AA234,$E234),$K234,EDATE(AA234,$E234))),"")=$K234,$H234=1),"",IFERROR(IF(IF($K234&lt;EDATE(AA234,$E234),$K234,EDATE(AA234,$E234))=AA234,"",IF($K234&lt;EDATE(AA234,$E234),$K234,EDATE(AA234,$E234))),""))),"")</f>
        <v/>
      </c>
      <c r="AC234" s="70" t="str">
        <f>IFERROR(IF(AND($H234=1,WORKDAY.INTL($I234,NETWORKDAYS.INTL($I234,EDATE(AB234,$E235)-1,1,[1]holiday!$A$2:$A$101),1,[1]holiday!$A$2:$A$101)=$K234),"",IF(AND(IFERROR(IF(IF($K234&lt;EDATE(AB234,$E234),$K234,EDATE(AB234,$E234))=AB234,"",IF($K234&lt;EDATE(AB234,$E234),$K234,EDATE(AB234,$E234))),"")=$K234,$H234=1),"",IFERROR(IF(IF($K234&lt;EDATE(AB234,$E234),$K234,EDATE(AB234,$E234))=AB234,"",IF($K234&lt;EDATE(AB234,$E234),$K234,EDATE(AB234,$E234))),""))),"")</f>
        <v/>
      </c>
      <c r="AD234" s="70" t="str">
        <f>IFERROR(IF(AND($H234=1,WORKDAY.INTL($I234,NETWORKDAYS.INTL($I234,EDATE(AC234,$E235)-1,1,[1]holiday!$A$2:$A$101),1,[1]holiday!$A$2:$A$101)=$K234),"",IF(AND(IFERROR(IF(IF($K234&lt;EDATE(AC234,$E234),$K234,EDATE(AC234,$E234))=AC234,"",IF($K234&lt;EDATE(AC234,$E234),$K234,EDATE(AC234,$E234))),"")=$K234,$H234=1),"",IFERROR(IF(IF($K234&lt;EDATE(AC234,$E234),$K234,EDATE(AC234,$E234))=AC234,"",IF($K234&lt;EDATE(AC234,$E234),$K234,EDATE(AC234,$E234))),""))),"")</f>
        <v/>
      </c>
      <c r="AE234" s="70" t="str">
        <f>IFERROR(IF(AND($H234=1,WORKDAY.INTL($I234,NETWORKDAYS.INTL($I234,EDATE(AD234,$E235)-1,1,[1]holiday!$A$2:$A$101),1,[1]holiday!$A$2:$A$101)=$K234),"",IF(AND(IFERROR(IF(IF($K234&lt;EDATE(AD234,$E234),$K234,EDATE(AD234,$E234))=AD234,"",IF($K234&lt;EDATE(AD234,$E234),$K234,EDATE(AD234,$E234))),"")=$K234,$H234=1),"",IFERROR(IF(IF($K234&lt;EDATE(AD234,$E234),$K234,EDATE(AD234,$E234))=AD234,"",IF($K234&lt;EDATE(AD234,$E234),$K234,EDATE(AD234,$E234))),""))),"")</f>
        <v/>
      </c>
      <c r="AF234" s="70" t="str">
        <f>IFERROR(IF(AND($H234=1,WORKDAY.INTL($I234,NETWORKDAYS.INTL($I234,EDATE(AE234,$E235)-1,1,[1]holiday!$A$2:$A$101),1,[1]holiday!$A$2:$A$101)=$K234),"",IF(AND(IFERROR(IF(IF($K234&lt;EDATE(AE234,$E234),$K234,EDATE(AE234,$E234))=AE234,"",IF($K234&lt;EDATE(AE234,$E234),$K234,EDATE(AE234,$E234))),"")=$K234,$H234=1),"",IFERROR(IF(IF($K234&lt;EDATE(AE234,$E234),$K234,EDATE(AE234,$E234))=AE234,"",IF($K234&lt;EDATE(AE234,$E234),$K234,EDATE(AE234,$E234))),""))),"")</f>
        <v/>
      </c>
      <c r="AG234" s="70" t="str">
        <f>IFERROR(IF(AND($H234=1,WORKDAY.INTL($I234,NETWORKDAYS.INTL($I234,EDATE(AF234,$E235)-1,1,[1]holiday!$A$2:$A$101),1,[1]holiday!$A$2:$A$101)=$K234),"",IF(AND(IFERROR(IF(IF($K234&lt;EDATE(AF234,$E234),$K234,EDATE(AF234,$E234))=AF234,"",IF($K234&lt;EDATE(AF234,$E234),$K234,EDATE(AF234,$E234))),"")=$K234,$H234=1),"",IFERROR(IF(IF($K234&lt;EDATE(AF234,$E234),$K234,EDATE(AF234,$E234))=AF234,"",IF($K234&lt;EDATE(AF234,$E234),$K234,EDATE(AF234,$E234))),""))),"")</f>
        <v/>
      </c>
      <c r="AH234" s="70" t="str">
        <f>IFERROR(IF(AND($H234=1,WORKDAY.INTL($I234,NETWORKDAYS.INTL($I234,EDATE(AG234,$E235)-1,1,[1]holiday!$A$2:$A$101),1,[1]holiday!$A$2:$A$101)=$K234),"",IF(AND(IFERROR(IF(IF($K234&lt;EDATE(AG234,$E234),$K234,EDATE(AG234,$E234))=AG234,"",IF($K234&lt;EDATE(AG234,$E234),$K234,EDATE(AG234,$E234))),"")=$K234,$H234=1),"",IFERROR(IF(IF($K234&lt;EDATE(AG234,$E234),$K234,EDATE(AG234,$E234))=AG234,"",IF($K234&lt;EDATE(AG234,$E234),$K234,EDATE(AG234,$E234))),""))),"")</f>
        <v/>
      </c>
      <c r="AI234" s="70"/>
      <c r="AJ234" s="25" t="e">
        <f t="shared" si="160"/>
        <v>#REF!</v>
      </c>
      <c r="AK234" s="25" t="e">
        <f t="shared" si="161"/>
        <v>#REF!</v>
      </c>
      <c r="AL234" s="25" t="e">
        <f t="shared" si="162"/>
        <v>#REF!</v>
      </c>
      <c r="AM234" s="25" t="e">
        <f t="shared" si="163"/>
        <v>#REF!</v>
      </c>
      <c r="AN234" s="25" t="e">
        <f t="shared" si="164"/>
        <v>#REF!</v>
      </c>
      <c r="AO234" s="25" t="e">
        <f t="shared" si="165"/>
        <v>#REF!</v>
      </c>
      <c r="AP234" s="25" t="e">
        <f t="shared" si="166"/>
        <v>#REF!</v>
      </c>
      <c r="AQ234" s="25" t="e">
        <f t="shared" si="167"/>
        <v>#REF!</v>
      </c>
      <c r="AR234" s="25" t="e">
        <f t="shared" si="168"/>
        <v>#REF!</v>
      </c>
      <c r="AS234" s="25" t="e">
        <f t="shared" si="169"/>
        <v>#REF!</v>
      </c>
      <c r="AT234" s="25" t="e">
        <f t="shared" si="170"/>
        <v>#REF!</v>
      </c>
      <c r="AU234" s="25" t="e">
        <f t="shared" si="171"/>
        <v>#REF!</v>
      </c>
      <c r="AV234" s="25" t="e">
        <f t="shared" si="172"/>
        <v>#REF!</v>
      </c>
      <c r="AW234" s="106" t="e">
        <f t="shared" si="141"/>
        <v>#REF!</v>
      </c>
      <c r="AX234" s="107" t="e">
        <f t="shared" ca="1" si="142"/>
        <v>#REF!</v>
      </c>
      <c r="AY234" s="107" t="e">
        <f t="shared" ca="1" si="143"/>
        <v>#REF!</v>
      </c>
      <c r="AZ234" s="108" t="e">
        <f t="shared" ca="1" si="144"/>
        <v>#REF!</v>
      </c>
      <c r="BA234" s="25">
        <f t="shared" ca="1" si="136"/>
        <v>0</v>
      </c>
      <c r="BB234" s="25" t="e">
        <f t="shared" si="173"/>
        <v>#REF!</v>
      </c>
      <c r="BC234" s="25" t="e">
        <f t="shared" ca="1" si="145"/>
        <v>#REF!</v>
      </c>
      <c r="BD234" s="83" t="e">
        <f>PS!#REF!</f>
        <v>#REF!</v>
      </c>
      <c r="BE234" s="78" t="str">
        <f t="shared" ca="1" si="146"/>
        <v>Lần 0</v>
      </c>
      <c r="BF234" s="109" t="e">
        <f t="shared" ca="1" si="147"/>
        <v>#REF!</v>
      </c>
      <c r="BG234" s="109" t="e">
        <f t="shared" ca="1" si="148"/>
        <v>#REF!</v>
      </c>
      <c r="BH234" s="109" t="e">
        <f t="shared" ca="1" si="149"/>
        <v>#REF!</v>
      </c>
      <c r="BI234" s="109" t="e">
        <f t="shared" ca="1" si="150"/>
        <v>#REF!</v>
      </c>
      <c r="BJ234" s="109" t="e">
        <f t="shared" ca="1" si="151"/>
        <v>#REF!</v>
      </c>
      <c r="BK234" s="109" t="e">
        <f t="shared" ca="1" si="152"/>
        <v>#REF!</v>
      </c>
      <c r="BL234" s="109" t="e">
        <f t="shared" ca="1" si="153"/>
        <v>#REF!</v>
      </c>
      <c r="BM234" s="109" t="e">
        <f t="shared" ca="1" si="154"/>
        <v>#REF!</v>
      </c>
      <c r="BN234" s="109" t="e">
        <f t="shared" ca="1" si="155"/>
        <v>#REF!</v>
      </c>
      <c r="BO234" s="109" t="e">
        <f t="shared" ca="1" si="156"/>
        <v>#REF!</v>
      </c>
      <c r="BP234" s="109" t="e">
        <f t="shared" ca="1" si="157"/>
        <v>#REF!</v>
      </c>
      <c r="BQ234" s="109" t="e">
        <f t="shared" ca="1" si="158"/>
        <v>#REF!</v>
      </c>
      <c r="BR234" s="109" t="e">
        <f t="shared" ca="1" si="159"/>
        <v>#REF!</v>
      </c>
    </row>
    <row r="235" spans="1:70" ht="19.5" customHeight="1" x14ac:dyDescent="0.2">
      <c r="A235" s="82" t="e">
        <f>PS!#REF!</f>
        <v>#REF!</v>
      </c>
      <c r="B235" s="83" t="e">
        <f>PS!#REF!</f>
        <v>#REF!</v>
      </c>
      <c r="C235" s="83" t="e">
        <f>PS!#REF!</f>
        <v>#REF!</v>
      </c>
      <c r="D235" s="83" t="e">
        <f>VLOOKUP(B235,CTV!$A$3:$D$1048576,4,0)</f>
        <v>#REF!</v>
      </c>
      <c r="E235" s="83" t="e">
        <f>VLOOKUP(B235,CTV!$A$3:$G$1048576,7,0)</f>
        <v>#REF!</v>
      </c>
      <c r="F235" s="83" t="e">
        <f>IF(ISNA(VLOOKUP(D235,CTV!$A$3:$H$1048576,8,0)),"",VLOOKUP(D235,CTV!$A$3:$H$1048576,8,0))</f>
        <v>#REF!</v>
      </c>
      <c r="G235" s="83" t="e">
        <f>VLOOKUP(B235,CTV!$A$3:$I$1048576,9,0)</f>
        <v>#REF!</v>
      </c>
      <c r="H235" s="83" t="e">
        <f>VLOOKUP(B235,CTV!$A$3:$J$1048576,10,0)</f>
        <v>#REF!</v>
      </c>
      <c r="I235" s="102" t="e">
        <f>PS!#REF!</f>
        <v>#REF!</v>
      </c>
      <c r="J235" s="83" t="e">
        <f>PS!#REF!</f>
        <v>#REF!</v>
      </c>
      <c r="K235" s="103" t="e">
        <f>PS!#REF!</f>
        <v>#REF!</v>
      </c>
      <c r="L235" s="83" t="e">
        <f t="shared" si="137"/>
        <v>#REF!</v>
      </c>
      <c r="M235" s="120" t="e">
        <f>PS!#REF!</f>
        <v>#REF!</v>
      </c>
      <c r="N235" s="83" t="e">
        <f>PS!#REF!</f>
        <v>#REF!</v>
      </c>
      <c r="O235" s="104" t="e">
        <f>PS!#REF!</f>
        <v>#REF!</v>
      </c>
      <c r="P235" s="104" t="e">
        <f t="shared" si="138"/>
        <v>#REF!</v>
      </c>
      <c r="Q235" s="104">
        <v>0</v>
      </c>
      <c r="R235" s="170" t="e">
        <f t="shared" si="139"/>
        <v>#REF!</v>
      </c>
      <c r="S235" s="130" t="e">
        <f>VLOOKUP(B235,CTV!$A$3:$K$1048576,11,0)</f>
        <v>#REF!</v>
      </c>
      <c r="T235" s="105" t="e">
        <f>IF(VLOOKUP(B235,CTV!$A$3:$E$1048576,5,0)-R235+S235&lt;0,0,VLOOKUP(B235,CTV!$A$3:$E$1048576,5,0)-R235+S235)</f>
        <v>#REF!</v>
      </c>
      <c r="U235" s="105" t="e">
        <f>IF(VLOOKUP(B235,CTV!$A$3:$F$1048576,6,0)-R235+S235&lt;0,0,VLOOKUP(B235,CTV!$A$3:$F$1048576,6,0)-R235+S235)</f>
        <v>#REF!</v>
      </c>
      <c r="V235" s="70" t="e">
        <f t="shared" si="140"/>
        <v>#REF!</v>
      </c>
      <c r="W235" s="70" t="str">
        <f>IFERROR(IF(AND($H235=1,WORKDAY.INTL($I235,NETWORKDAYS.INTL($I235,EDATE(V235,$E236)-1,1,[1]holiday!$A$2:$A$101),1,[1]holiday!$A$2:$A$101)=$K235),"",IF(AND(IFERROR(IF(IF($K235&lt;EDATE(V235,$E235),$K235,EDATE(V235,$E235))=V235,"",IF($K235&lt;EDATE(V235,$E235),$K235,EDATE(V235,$E235))),"")=$K235,$H235=1),"",IFERROR(IF(IF($K235&lt;EDATE(V235,$E235),$K235,EDATE(V235,$E235))=V235,"",IF($K235&lt;EDATE(V235,$E235),$K235,EDATE(V235,$E235))),""))),"")</f>
        <v/>
      </c>
      <c r="X235" s="70" t="str">
        <f>IFERROR(IF(AND($H235=1,WORKDAY.INTL($I235,NETWORKDAYS.INTL($I235,EDATE(W235,$E236)-1,1,[1]holiday!$A$2:$A$101),1,[1]holiday!$A$2:$A$101)=$K235),"",IF(AND(IFERROR(IF(IF($K235&lt;EDATE(W235,$E235),$K235,EDATE(W235,$E235))=W235,"",IF($K235&lt;EDATE(W235,$E235),$K235,EDATE(W235,$E235))),"")=$K235,$H235=1),"",IFERROR(IF(IF($K235&lt;EDATE(W235,$E235),$K235,EDATE(W235,$E235))=W235,"",IF($K235&lt;EDATE(W235,$E235),$K235,EDATE(W235,$E235))),""))),"")</f>
        <v/>
      </c>
      <c r="Y235" s="70" t="str">
        <f>IFERROR(IF(AND($H235=1,WORKDAY.INTL($I235,NETWORKDAYS.INTL($I235,EDATE(X235,$E236)-1,1,[1]holiday!$A$2:$A$101),1,[1]holiday!$A$2:$A$101)=$K235),"",IF(AND(IFERROR(IF(IF($K235&lt;EDATE(X235,$E235),$K235,EDATE(X235,$E235))=X235,"",IF($K235&lt;EDATE(X235,$E235),$K235,EDATE(X235,$E235))),"")=$K235,$H235=1),"",IFERROR(IF(IF($K235&lt;EDATE(X235,$E235),$K235,EDATE(X235,$E235))=X235,"",IF($K235&lt;EDATE(X235,$E235),$K235,EDATE(X235,$E235))),""))),"")</f>
        <v/>
      </c>
      <c r="Z235" s="70" t="str">
        <f>IFERROR(IF(AND($H235=1,WORKDAY.INTL($I235,NETWORKDAYS.INTL($I235,EDATE(Y235,$E236)-1,1,[1]holiday!$A$2:$A$101),1,[1]holiday!$A$2:$A$101)=$K235),"",IF(AND(IFERROR(IF(IF($K235&lt;EDATE(Y235,$E235),$K235,EDATE(Y235,$E235))=Y235,"",IF($K235&lt;EDATE(Y235,$E235),$K235,EDATE(Y235,$E235))),"")=$K235,$H235=1),"",IFERROR(IF(IF($K235&lt;EDATE(Y235,$E235),$K235,EDATE(Y235,$E235))=Y235,"",IF($K235&lt;EDATE(Y235,$E235),$K235,EDATE(Y235,$E235))),""))),"")</f>
        <v/>
      </c>
      <c r="AA235" s="70" t="str">
        <f>IFERROR(IF(AND($H235=1,WORKDAY.INTL($I235,NETWORKDAYS.INTL($I235,EDATE(Z235,$E236)-1,1,[1]holiday!$A$2:$A$101),1,[1]holiday!$A$2:$A$101)=$K235),"",IF(AND(IFERROR(IF(IF($K235&lt;EDATE(Z235,$E235),$K235,EDATE(Z235,$E235))=Z235,"",IF($K235&lt;EDATE(Z235,$E235),$K235,EDATE(Z235,$E235))),"")=$K235,$H235=1),"",IFERROR(IF(IF($K235&lt;EDATE(Z235,$E235),$K235,EDATE(Z235,$E235))=Z235,"",IF($K235&lt;EDATE(Z235,$E235),$K235,EDATE(Z235,$E235))),""))),"")</f>
        <v/>
      </c>
      <c r="AB235" s="70" t="str">
        <f>IFERROR(IF(AND($H235=1,WORKDAY.INTL($I235,NETWORKDAYS.INTL($I235,EDATE(AA235,$E236)-1,1,[1]holiday!$A$2:$A$101),1,[1]holiday!$A$2:$A$101)=$K235),"",IF(AND(IFERROR(IF(IF($K235&lt;EDATE(AA235,$E235),$K235,EDATE(AA235,$E235))=AA235,"",IF($K235&lt;EDATE(AA235,$E235),$K235,EDATE(AA235,$E235))),"")=$K235,$H235=1),"",IFERROR(IF(IF($K235&lt;EDATE(AA235,$E235),$K235,EDATE(AA235,$E235))=AA235,"",IF($K235&lt;EDATE(AA235,$E235),$K235,EDATE(AA235,$E235))),""))),"")</f>
        <v/>
      </c>
      <c r="AC235" s="70" t="str">
        <f>IFERROR(IF(AND($H235=1,WORKDAY.INTL($I235,NETWORKDAYS.INTL($I235,EDATE(AB235,$E236)-1,1,[1]holiday!$A$2:$A$101),1,[1]holiday!$A$2:$A$101)=$K235),"",IF(AND(IFERROR(IF(IF($K235&lt;EDATE(AB235,$E235),$K235,EDATE(AB235,$E235))=AB235,"",IF($K235&lt;EDATE(AB235,$E235),$K235,EDATE(AB235,$E235))),"")=$K235,$H235=1),"",IFERROR(IF(IF($K235&lt;EDATE(AB235,$E235),$K235,EDATE(AB235,$E235))=AB235,"",IF($K235&lt;EDATE(AB235,$E235),$K235,EDATE(AB235,$E235))),""))),"")</f>
        <v/>
      </c>
      <c r="AD235" s="70" t="str">
        <f>IFERROR(IF(AND($H235=1,WORKDAY.INTL($I235,NETWORKDAYS.INTL($I235,EDATE(AC235,$E236)-1,1,[1]holiday!$A$2:$A$101),1,[1]holiday!$A$2:$A$101)=$K235),"",IF(AND(IFERROR(IF(IF($K235&lt;EDATE(AC235,$E235),$K235,EDATE(AC235,$E235))=AC235,"",IF($K235&lt;EDATE(AC235,$E235),$K235,EDATE(AC235,$E235))),"")=$K235,$H235=1),"",IFERROR(IF(IF($K235&lt;EDATE(AC235,$E235),$K235,EDATE(AC235,$E235))=AC235,"",IF($K235&lt;EDATE(AC235,$E235),$K235,EDATE(AC235,$E235))),""))),"")</f>
        <v/>
      </c>
      <c r="AE235" s="70" t="str">
        <f>IFERROR(IF(AND($H235=1,WORKDAY.INTL($I235,NETWORKDAYS.INTL($I235,EDATE(AD235,$E236)-1,1,[1]holiday!$A$2:$A$101),1,[1]holiday!$A$2:$A$101)=$K235),"",IF(AND(IFERROR(IF(IF($K235&lt;EDATE(AD235,$E235),$K235,EDATE(AD235,$E235))=AD235,"",IF($K235&lt;EDATE(AD235,$E235),$K235,EDATE(AD235,$E235))),"")=$K235,$H235=1),"",IFERROR(IF(IF($K235&lt;EDATE(AD235,$E235),$K235,EDATE(AD235,$E235))=AD235,"",IF($K235&lt;EDATE(AD235,$E235),$K235,EDATE(AD235,$E235))),""))),"")</f>
        <v/>
      </c>
      <c r="AF235" s="70" t="str">
        <f>IFERROR(IF(AND($H235=1,WORKDAY.INTL($I235,NETWORKDAYS.INTL($I235,EDATE(AE235,$E236)-1,1,[1]holiday!$A$2:$A$101),1,[1]holiday!$A$2:$A$101)=$K235),"",IF(AND(IFERROR(IF(IF($K235&lt;EDATE(AE235,$E235),$K235,EDATE(AE235,$E235))=AE235,"",IF($K235&lt;EDATE(AE235,$E235),$K235,EDATE(AE235,$E235))),"")=$K235,$H235=1),"",IFERROR(IF(IF($K235&lt;EDATE(AE235,$E235),$K235,EDATE(AE235,$E235))=AE235,"",IF($K235&lt;EDATE(AE235,$E235),$K235,EDATE(AE235,$E235))),""))),"")</f>
        <v/>
      </c>
      <c r="AG235" s="70" t="str">
        <f>IFERROR(IF(AND($H235=1,WORKDAY.INTL($I235,NETWORKDAYS.INTL($I235,EDATE(AF235,$E236)-1,1,[1]holiday!$A$2:$A$101),1,[1]holiday!$A$2:$A$101)=$K235),"",IF(AND(IFERROR(IF(IF($K235&lt;EDATE(AF235,$E235),$K235,EDATE(AF235,$E235))=AF235,"",IF($K235&lt;EDATE(AF235,$E235),$K235,EDATE(AF235,$E235))),"")=$K235,$H235=1),"",IFERROR(IF(IF($K235&lt;EDATE(AF235,$E235),$K235,EDATE(AF235,$E235))=AF235,"",IF($K235&lt;EDATE(AF235,$E235),$K235,EDATE(AF235,$E235))),""))),"")</f>
        <v/>
      </c>
      <c r="AH235" s="70" t="str">
        <f>IFERROR(IF(AND($H235=1,WORKDAY.INTL($I235,NETWORKDAYS.INTL($I235,EDATE(AG235,$E236)-1,1,[1]holiday!$A$2:$A$101),1,[1]holiday!$A$2:$A$101)=$K235),"",IF(AND(IFERROR(IF(IF($K235&lt;EDATE(AG235,$E235),$K235,EDATE(AG235,$E235))=AG235,"",IF($K235&lt;EDATE(AG235,$E235),$K235,EDATE(AG235,$E235))),"")=$K235,$H235=1),"",IFERROR(IF(IF($K235&lt;EDATE(AG235,$E235),$K235,EDATE(AG235,$E235))=AG235,"",IF($K235&lt;EDATE(AG235,$E235),$K235,EDATE(AG235,$E235))),""))),"")</f>
        <v/>
      </c>
      <c r="AI235" s="70"/>
      <c r="AJ235" s="25" t="e">
        <f t="shared" si="160"/>
        <v>#REF!</v>
      </c>
      <c r="AK235" s="25" t="e">
        <f t="shared" si="161"/>
        <v>#REF!</v>
      </c>
      <c r="AL235" s="25" t="e">
        <f t="shared" si="162"/>
        <v>#REF!</v>
      </c>
      <c r="AM235" s="25" t="e">
        <f t="shared" si="163"/>
        <v>#REF!</v>
      </c>
      <c r="AN235" s="25" t="e">
        <f t="shared" si="164"/>
        <v>#REF!</v>
      </c>
      <c r="AO235" s="25" t="e">
        <f t="shared" si="165"/>
        <v>#REF!</v>
      </c>
      <c r="AP235" s="25" t="e">
        <f t="shared" si="166"/>
        <v>#REF!</v>
      </c>
      <c r="AQ235" s="25" t="e">
        <f t="shared" si="167"/>
        <v>#REF!</v>
      </c>
      <c r="AR235" s="25" t="e">
        <f t="shared" si="168"/>
        <v>#REF!</v>
      </c>
      <c r="AS235" s="25" t="e">
        <f t="shared" si="169"/>
        <v>#REF!</v>
      </c>
      <c r="AT235" s="25" t="e">
        <f t="shared" si="170"/>
        <v>#REF!</v>
      </c>
      <c r="AU235" s="25" t="e">
        <f t="shared" si="171"/>
        <v>#REF!</v>
      </c>
      <c r="AV235" s="25" t="e">
        <f t="shared" si="172"/>
        <v>#REF!</v>
      </c>
      <c r="AW235" s="106" t="e">
        <f t="shared" si="141"/>
        <v>#REF!</v>
      </c>
      <c r="AX235" s="107" t="e">
        <f t="shared" ca="1" si="142"/>
        <v>#REF!</v>
      </c>
      <c r="AY235" s="107" t="e">
        <f t="shared" ca="1" si="143"/>
        <v>#REF!</v>
      </c>
      <c r="AZ235" s="108" t="e">
        <f t="shared" ca="1" si="144"/>
        <v>#REF!</v>
      </c>
      <c r="BA235" s="25">
        <f t="shared" ca="1" si="136"/>
        <v>0</v>
      </c>
      <c r="BB235" s="25" t="e">
        <f t="shared" si="173"/>
        <v>#REF!</v>
      </c>
      <c r="BC235" s="25" t="e">
        <f t="shared" ca="1" si="145"/>
        <v>#REF!</v>
      </c>
      <c r="BD235" s="83" t="e">
        <f>PS!#REF!</f>
        <v>#REF!</v>
      </c>
      <c r="BE235" s="78" t="str">
        <f t="shared" ca="1" si="146"/>
        <v>Lần 0</v>
      </c>
      <c r="BF235" s="109" t="e">
        <f t="shared" ca="1" si="147"/>
        <v>#REF!</v>
      </c>
      <c r="BG235" s="109" t="e">
        <f t="shared" ca="1" si="148"/>
        <v>#REF!</v>
      </c>
      <c r="BH235" s="109" t="e">
        <f t="shared" ca="1" si="149"/>
        <v>#REF!</v>
      </c>
      <c r="BI235" s="109" t="e">
        <f t="shared" ca="1" si="150"/>
        <v>#REF!</v>
      </c>
      <c r="BJ235" s="109" t="e">
        <f t="shared" ca="1" si="151"/>
        <v>#REF!</v>
      </c>
      <c r="BK235" s="109" t="e">
        <f t="shared" ca="1" si="152"/>
        <v>#REF!</v>
      </c>
      <c r="BL235" s="109" t="e">
        <f t="shared" ca="1" si="153"/>
        <v>#REF!</v>
      </c>
      <c r="BM235" s="109" t="e">
        <f t="shared" ca="1" si="154"/>
        <v>#REF!</v>
      </c>
      <c r="BN235" s="109" t="e">
        <f t="shared" ca="1" si="155"/>
        <v>#REF!</v>
      </c>
      <c r="BO235" s="109" t="e">
        <f t="shared" ca="1" si="156"/>
        <v>#REF!</v>
      </c>
      <c r="BP235" s="109" t="e">
        <f t="shared" ca="1" si="157"/>
        <v>#REF!</v>
      </c>
      <c r="BQ235" s="109" t="e">
        <f t="shared" ca="1" si="158"/>
        <v>#REF!</v>
      </c>
      <c r="BR235" s="109" t="e">
        <f t="shared" ca="1" si="159"/>
        <v>#REF!</v>
      </c>
    </row>
    <row r="236" spans="1:70" ht="19.5" customHeight="1" x14ac:dyDescent="0.2">
      <c r="A236" s="82" t="e">
        <f>PS!#REF!</f>
        <v>#REF!</v>
      </c>
      <c r="B236" s="83" t="e">
        <f>PS!#REF!</f>
        <v>#REF!</v>
      </c>
      <c r="C236" s="83" t="e">
        <f>PS!#REF!</f>
        <v>#REF!</v>
      </c>
      <c r="D236" s="83" t="e">
        <f>VLOOKUP(B236,CTV!$A$3:$D$1048576,4,0)</f>
        <v>#REF!</v>
      </c>
      <c r="E236" s="83" t="e">
        <f>VLOOKUP(B236,CTV!$A$3:$G$1048576,7,0)</f>
        <v>#REF!</v>
      </c>
      <c r="F236" s="83" t="e">
        <f>IF(ISNA(VLOOKUP(D236,CTV!$A$3:$H$1048576,8,0)),"",VLOOKUP(D236,CTV!$A$3:$H$1048576,8,0))</f>
        <v>#REF!</v>
      </c>
      <c r="G236" s="83" t="e">
        <f>VLOOKUP(B236,CTV!$A$3:$I$1048576,9,0)</f>
        <v>#REF!</v>
      </c>
      <c r="H236" s="83" t="e">
        <f>VLOOKUP(B236,CTV!$A$3:$J$1048576,10,0)</f>
        <v>#REF!</v>
      </c>
      <c r="I236" s="102" t="e">
        <f>PS!#REF!</f>
        <v>#REF!</v>
      </c>
      <c r="J236" s="83" t="e">
        <f>PS!#REF!</f>
        <v>#REF!</v>
      </c>
      <c r="K236" s="103" t="e">
        <f>PS!#REF!</f>
        <v>#REF!</v>
      </c>
      <c r="L236" s="83" t="e">
        <f t="shared" si="137"/>
        <v>#REF!</v>
      </c>
      <c r="M236" s="120" t="e">
        <f>PS!#REF!</f>
        <v>#REF!</v>
      </c>
      <c r="N236" s="83" t="e">
        <f>PS!#REF!</f>
        <v>#REF!</v>
      </c>
      <c r="O236" s="104" t="e">
        <f>PS!#REF!</f>
        <v>#REF!</v>
      </c>
      <c r="P236" s="104" t="e">
        <f t="shared" si="138"/>
        <v>#REF!</v>
      </c>
      <c r="Q236" s="104">
        <v>0</v>
      </c>
      <c r="R236" s="170" t="e">
        <f t="shared" si="139"/>
        <v>#REF!</v>
      </c>
      <c r="S236" s="130" t="e">
        <f>VLOOKUP(B236,CTV!$A$3:$K$1048576,11,0)</f>
        <v>#REF!</v>
      </c>
      <c r="T236" s="105" t="e">
        <f>IF(VLOOKUP(B236,CTV!$A$3:$E$1048576,5,0)-R236+S236&lt;0,0,VLOOKUP(B236,CTV!$A$3:$E$1048576,5,0)-R236+S236)</f>
        <v>#REF!</v>
      </c>
      <c r="U236" s="105" t="e">
        <f>IF(VLOOKUP(B236,CTV!$A$3:$F$1048576,6,0)-R236+S236&lt;0,0,VLOOKUP(B236,CTV!$A$3:$F$1048576,6,0)-R236+S236)</f>
        <v>#REF!</v>
      </c>
      <c r="V236" s="70" t="e">
        <f t="shared" si="140"/>
        <v>#REF!</v>
      </c>
      <c r="W236" s="70" t="str">
        <f>IFERROR(IF(AND($H236=1,WORKDAY.INTL($I236,NETWORKDAYS.INTL($I236,EDATE(V236,$E237)-1,1,[1]holiday!$A$2:$A$101),1,[1]holiday!$A$2:$A$101)=$K236),"",IF(AND(IFERROR(IF(IF($K236&lt;EDATE(V236,$E236),$K236,EDATE(V236,$E236))=V236,"",IF($K236&lt;EDATE(V236,$E236),$K236,EDATE(V236,$E236))),"")=$K236,$H236=1),"",IFERROR(IF(IF($K236&lt;EDATE(V236,$E236),$K236,EDATE(V236,$E236))=V236,"",IF($K236&lt;EDATE(V236,$E236),$K236,EDATE(V236,$E236))),""))),"")</f>
        <v/>
      </c>
      <c r="X236" s="70" t="str">
        <f>IFERROR(IF(AND($H236=1,WORKDAY.INTL($I236,NETWORKDAYS.INTL($I236,EDATE(W236,$E237)-1,1,[1]holiday!$A$2:$A$101),1,[1]holiday!$A$2:$A$101)=$K236),"",IF(AND(IFERROR(IF(IF($K236&lt;EDATE(W236,$E236),$K236,EDATE(W236,$E236))=W236,"",IF($K236&lt;EDATE(W236,$E236),$K236,EDATE(W236,$E236))),"")=$K236,$H236=1),"",IFERROR(IF(IF($K236&lt;EDATE(W236,$E236),$K236,EDATE(W236,$E236))=W236,"",IF($K236&lt;EDATE(W236,$E236),$K236,EDATE(W236,$E236))),""))),"")</f>
        <v/>
      </c>
      <c r="Y236" s="70" t="str">
        <f>IFERROR(IF(AND($H236=1,WORKDAY.INTL($I236,NETWORKDAYS.INTL($I236,EDATE(X236,$E237)-1,1,[1]holiday!$A$2:$A$101),1,[1]holiday!$A$2:$A$101)=$K236),"",IF(AND(IFERROR(IF(IF($K236&lt;EDATE(X236,$E236),$K236,EDATE(X236,$E236))=X236,"",IF($K236&lt;EDATE(X236,$E236),$K236,EDATE(X236,$E236))),"")=$K236,$H236=1),"",IFERROR(IF(IF($K236&lt;EDATE(X236,$E236),$K236,EDATE(X236,$E236))=X236,"",IF($K236&lt;EDATE(X236,$E236),$K236,EDATE(X236,$E236))),""))),"")</f>
        <v/>
      </c>
      <c r="Z236" s="70" t="str">
        <f>IFERROR(IF(AND($H236=1,WORKDAY.INTL($I236,NETWORKDAYS.INTL($I236,EDATE(Y236,$E237)-1,1,[1]holiday!$A$2:$A$101),1,[1]holiday!$A$2:$A$101)=$K236),"",IF(AND(IFERROR(IF(IF($K236&lt;EDATE(Y236,$E236),$K236,EDATE(Y236,$E236))=Y236,"",IF($K236&lt;EDATE(Y236,$E236),$K236,EDATE(Y236,$E236))),"")=$K236,$H236=1),"",IFERROR(IF(IF($K236&lt;EDATE(Y236,$E236),$K236,EDATE(Y236,$E236))=Y236,"",IF($K236&lt;EDATE(Y236,$E236),$K236,EDATE(Y236,$E236))),""))),"")</f>
        <v/>
      </c>
      <c r="AA236" s="70" t="str">
        <f>IFERROR(IF(AND($H236=1,WORKDAY.INTL($I236,NETWORKDAYS.INTL($I236,EDATE(Z236,$E237)-1,1,[1]holiday!$A$2:$A$101),1,[1]holiday!$A$2:$A$101)=$K236),"",IF(AND(IFERROR(IF(IF($K236&lt;EDATE(Z236,$E236),$K236,EDATE(Z236,$E236))=Z236,"",IF($K236&lt;EDATE(Z236,$E236),$K236,EDATE(Z236,$E236))),"")=$K236,$H236=1),"",IFERROR(IF(IF($K236&lt;EDATE(Z236,$E236),$K236,EDATE(Z236,$E236))=Z236,"",IF($K236&lt;EDATE(Z236,$E236),$K236,EDATE(Z236,$E236))),""))),"")</f>
        <v/>
      </c>
      <c r="AB236" s="70" t="str">
        <f>IFERROR(IF(AND($H236=1,WORKDAY.INTL($I236,NETWORKDAYS.INTL($I236,EDATE(AA236,$E237)-1,1,[1]holiday!$A$2:$A$101),1,[1]holiday!$A$2:$A$101)=$K236),"",IF(AND(IFERROR(IF(IF($K236&lt;EDATE(AA236,$E236),$K236,EDATE(AA236,$E236))=AA236,"",IF($K236&lt;EDATE(AA236,$E236),$K236,EDATE(AA236,$E236))),"")=$K236,$H236=1),"",IFERROR(IF(IF($K236&lt;EDATE(AA236,$E236),$K236,EDATE(AA236,$E236))=AA236,"",IF($K236&lt;EDATE(AA236,$E236),$K236,EDATE(AA236,$E236))),""))),"")</f>
        <v/>
      </c>
      <c r="AC236" s="70" t="str">
        <f>IFERROR(IF(AND($H236=1,WORKDAY.INTL($I236,NETWORKDAYS.INTL($I236,EDATE(AB236,$E237)-1,1,[1]holiday!$A$2:$A$101),1,[1]holiday!$A$2:$A$101)=$K236),"",IF(AND(IFERROR(IF(IF($K236&lt;EDATE(AB236,$E236),$K236,EDATE(AB236,$E236))=AB236,"",IF($K236&lt;EDATE(AB236,$E236),$K236,EDATE(AB236,$E236))),"")=$K236,$H236=1),"",IFERROR(IF(IF($K236&lt;EDATE(AB236,$E236),$K236,EDATE(AB236,$E236))=AB236,"",IF($K236&lt;EDATE(AB236,$E236),$K236,EDATE(AB236,$E236))),""))),"")</f>
        <v/>
      </c>
      <c r="AD236" s="70" t="str">
        <f>IFERROR(IF(AND($H236=1,WORKDAY.INTL($I236,NETWORKDAYS.INTL($I236,EDATE(AC236,$E237)-1,1,[1]holiday!$A$2:$A$101),1,[1]holiday!$A$2:$A$101)=$K236),"",IF(AND(IFERROR(IF(IF($K236&lt;EDATE(AC236,$E236),$K236,EDATE(AC236,$E236))=AC236,"",IF($K236&lt;EDATE(AC236,$E236),$K236,EDATE(AC236,$E236))),"")=$K236,$H236=1),"",IFERROR(IF(IF($K236&lt;EDATE(AC236,$E236),$K236,EDATE(AC236,$E236))=AC236,"",IF($K236&lt;EDATE(AC236,$E236),$K236,EDATE(AC236,$E236))),""))),"")</f>
        <v/>
      </c>
      <c r="AE236" s="70" t="str">
        <f>IFERROR(IF(AND($H236=1,WORKDAY.INTL($I236,NETWORKDAYS.INTL($I236,EDATE(AD236,$E237)-1,1,[1]holiday!$A$2:$A$101),1,[1]holiday!$A$2:$A$101)=$K236),"",IF(AND(IFERROR(IF(IF($K236&lt;EDATE(AD236,$E236),$K236,EDATE(AD236,$E236))=AD236,"",IF($K236&lt;EDATE(AD236,$E236),$K236,EDATE(AD236,$E236))),"")=$K236,$H236=1),"",IFERROR(IF(IF($K236&lt;EDATE(AD236,$E236),$K236,EDATE(AD236,$E236))=AD236,"",IF($K236&lt;EDATE(AD236,$E236),$K236,EDATE(AD236,$E236))),""))),"")</f>
        <v/>
      </c>
      <c r="AF236" s="70" t="str">
        <f>IFERROR(IF(AND($H236=1,WORKDAY.INTL($I236,NETWORKDAYS.INTL($I236,EDATE(AE236,$E237)-1,1,[1]holiday!$A$2:$A$101),1,[1]holiday!$A$2:$A$101)=$K236),"",IF(AND(IFERROR(IF(IF($K236&lt;EDATE(AE236,$E236),$K236,EDATE(AE236,$E236))=AE236,"",IF($K236&lt;EDATE(AE236,$E236),$K236,EDATE(AE236,$E236))),"")=$K236,$H236=1),"",IFERROR(IF(IF($K236&lt;EDATE(AE236,$E236),$K236,EDATE(AE236,$E236))=AE236,"",IF($K236&lt;EDATE(AE236,$E236),$K236,EDATE(AE236,$E236))),""))),"")</f>
        <v/>
      </c>
      <c r="AG236" s="70" t="str">
        <f>IFERROR(IF(AND($H236=1,WORKDAY.INTL($I236,NETWORKDAYS.INTL($I236,EDATE(AF236,$E237)-1,1,[1]holiday!$A$2:$A$101),1,[1]holiday!$A$2:$A$101)=$K236),"",IF(AND(IFERROR(IF(IF($K236&lt;EDATE(AF236,$E236),$K236,EDATE(AF236,$E236))=AF236,"",IF($K236&lt;EDATE(AF236,$E236),$K236,EDATE(AF236,$E236))),"")=$K236,$H236=1),"",IFERROR(IF(IF($K236&lt;EDATE(AF236,$E236),$K236,EDATE(AF236,$E236))=AF236,"",IF($K236&lt;EDATE(AF236,$E236),$K236,EDATE(AF236,$E236))),""))),"")</f>
        <v/>
      </c>
      <c r="AH236" s="70" t="str">
        <f>IFERROR(IF(AND($H236=1,WORKDAY.INTL($I236,NETWORKDAYS.INTL($I236,EDATE(AG236,$E237)-1,1,[1]holiday!$A$2:$A$101),1,[1]holiday!$A$2:$A$101)=$K236),"",IF(AND(IFERROR(IF(IF($K236&lt;EDATE(AG236,$E236),$K236,EDATE(AG236,$E236))=AG236,"",IF($K236&lt;EDATE(AG236,$E236),$K236,EDATE(AG236,$E236))),"")=$K236,$H236=1),"",IFERROR(IF(IF($K236&lt;EDATE(AG236,$E236),$K236,EDATE(AG236,$E236))=AG236,"",IF($K236&lt;EDATE(AG236,$E236),$K236,EDATE(AG236,$E236))),""))),"")</f>
        <v/>
      </c>
      <c r="AI236" s="70"/>
      <c r="AJ236" s="25" t="e">
        <f t="shared" si="160"/>
        <v>#REF!</v>
      </c>
      <c r="AK236" s="25" t="e">
        <f t="shared" si="161"/>
        <v>#REF!</v>
      </c>
      <c r="AL236" s="25" t="e">
        <f t="shared" si="162"/>
        <v>#REF!</v>
      </c>
      <c r="AM236" s="25" t="e">
        <f t="shared" si="163"/>
        <v>#REF!</v>
      </c>
      <c r="AN236" s="25" t="e">
        <f t="shared" si="164"/>
        <v>#REF!</v>
      </c>
      <c r="AO236" s="25" t="e">
        <f t="shared" si="165"/>
        <v>#REF!</v>
      </c>
      <c r="AP236" s="25" t="e">
        <f t="shared" si="166"/>
        <v>#REF!</v>
      </c>
      <c r="AQ236" s="25" t="e">
        <f t="shared" si="167"/>
        <v>#REF!</v>
      </c>
      <c r="AR236" s="25" t="e">
        <f t="shared" si="168"/>
        <v>#REF!</v>
      </c>
      <c r="AS236" s="25" t="e">
        <f t="shared" si="169"/>
        <v>#REF!</v>
      </c>
      <c r="AT236" s="25" t="e">
        <f t="shared" si="170"/>
        <v>#REF!</v>
      </c>
      <c r="AU236" s="25" t="e">
        <f t="shared" si="171"/>
        <v>#REF!</v>
      </c>
      <c r="AV236" s="25" t="e">
        <f t="shared" si="172"/>
        <v>#REF!</v>
      </c>
      <c r="AW236" s="106" t="e">
        <f t="shared" si="141"/>
        <v>#REF!</v>
      </c>
      <c r="AX236" s="107" t="e">
        <f t="shared" ca="1" si="142"/>
        <v>#REF!</v>
      </c>
      <c r="AY236" s="107" t="e">
        <f t="shared" ca="1" si="143"/>
        <v>#REF!</v>
      </c>
      <c r="AZ236" s="108" t="e">
        <f t="shared" ca="1" si="144"/>
        <v>#REF!</v>
      </c>
      <c r="BA236" s="25">
        <f t="shared" ca="1" si="136"/>
        <v>0</v>
      </c>
      <c r="BB236" s="25" t="e">
        <f t="shared" si="173"/>
        <v>#REF!</v>
      </c>
      <c r="BC236" s="25" t="e">
        <f t="shared" ca="1" si="145"/>
        <v>#REF!</v>
      </c>
      <c r="BD236" s="83" t="e">
        <f>PS!#REF!</f>
        <v>#REF!</v>
      </c>
      <c r="BE236" s="78" t="str">
        <f t="shared" ca="1" si="146"/>
        <v>Lần 0</v>
      </c>
      <c r="BF236" s="109" t="e">
        <f t="shared" ca="1" si="147"/>
        <v>#REF!</v>
      </c>
      <c r="BG236" s="109" t="e">
        <f t="shared" ca="1" si="148"/>
        <v>#REF!</v>
      </c>
      <c r="BH236" s="109" t="e">
        <f t="shared" ca="1" si="149"/>
        <v>#REF!</v>
      </c>
      <c r="BI236" s="109" t="e">
        <f t="shared" ca="1" si="150"/>
        <v>#REF!</v>
      </c>
      <c r="BJ236" s="109" t="e">
        <f t="shared" ca="1" si="151"/>
        <v>#REF!</v>
      </c>
      <c r="BK236" s="109" t="e">
        <f t="shared" ca="1" si="152"/>
        <v>#REF!</v>
      </c>
      <c r="BL236" s="109" t="e">
        <f t="shared" ca="1" si="153"/>
        <v>#REF!</v>
      </c>
      <c r="BM236" s="109" t="e">
        <f t="shared" ca="1" si="154"/>
        <v>#REF!</v>
      </c>
      <c r="BN236" s="109" t="e">
        <f t="shared" ca="1" si="155"/>
        <v>#REF!</v>
      </c>
      <c r="BO236" s="109" t="e">
        <f t="shared" ca="1" si="156"/>
        <v>#REF!</v>
      </c>
      <c r="BP236" s="109" t="e">
        <f t="shared" ca="1" si="157"/>
        <v>#REF!</v>
      </c>
      <c r="BQ236" s="109" t="e">
        <f t="shared" ca="1" si="158"/>
        <v>#REF!</v>
      </c>
      <c r="BR236" s="109" t="e">
        <f t="shared" ca="1" si="159"/>
        <v>#REF!</v>
      </c>
    </row>
    <row r="237" spans="1:70" ht="12.75" x14ac:dyDescent="0.2">
      <c r="A237" s="82" t="e">
        <f>PS!#REF!</f>
        <v>#REF!</v>
      </c>
      <c r="B237" s="83" t="e">
        <f>PS!#REF!</f>
        <v>#REF!</v>
      </c>
      <c r="C237" s="83" t="e">
        <f>PS!#REF!</f>
        <v>#REF!</v>
      </c>
      <c r="D237" s="83" t="e">
        <f>VLOOKUP(B237,CTV!$A$3:$D$1048576,4,0)</f>
        <v>#REF!</v>
      </c>
      <c r="E237" s="83" t="e">
        <f>VLOOKUP(B237,CTV!$A$3:$G$1048576,7,0)</f>
        <v>#REF!</v>
      </c>
      <c r="F237" s="83" t="e">
        <f>IF(ISNA(VLOOKUP(D237,CTV!$A$3:$H$1048576,8,0)),"",VLOOKUP(D237,CTV!$A$3:$H$1048576,8,0))</f>
        <v>#REF!</v>
      </c>
      <c r="G237" s="83" t="e">
        <f>VLOOKUP(B237,CTV!$A$3:$I$1048576,9,0)</f>
        <v>#REF!</v>
      </c>
      <c r="H237" s="83" t="e">
        <f>VLOOKUP(B237,CTV!$A$3:$J$1048576,10,0)</f>
        <v>#REF!</v>
      </c>
      <c r="I237" s="102" t="e">
        <f>PS!#REF!</f>
        <v>#REF!</v>
      </c>
      <c r="J237" s="83" t="e">
        <f>PS!#REF!</f>
        <v>#REF!</v>
      </c>
      <c r="K237" s="103" t="e">
        <f>PS!#REF!</f>
        <v>#REF!</v>
      </c>
      <c r="L237" s="83" t="e">
        <f t="shared" si="137"/>
        <v>#REF!</v>
      </c>
      <c r="M237" s="120" t="e">
        <f>PS!#REF!</f>
        <v>#REF!</v>
      </c>
      <c r="N237" s="83" t="e">
        <f>PS!#REF!</f>
        <v>#REF!</v>
      </c>
      <c r="O237" s="104" t="e">
        <f>PS!#REF!</f>
        <v>#REF!</v>
      </c>
      <c r="P237" s="104" t="e">
        <f t="shared" si="138"/>
        <v>#REF!</v>
      </c>
      <c r="Q237" s="104">
        <v>0</v>
      </c>
      <c r="R237" s="170" t="e">
        <f t="shared" si="139"/>
        <v>#REF!</v>
      </c>
      <c r="S237" s="130" t="e">
        <f>VLOOKUP(B237,CTV!$A$3:$K$1048576,11,0)</f>
        <v>#REF!</v>
      </c>
      <c r="T237" s="105" t="e">
        <f>IF(VLOOKUP(B237,CTV!$A$3:$E$1048576,5,0)-R237+S237&lt;0,0,VLOOKUP(B237,CTV!$A$3:$E$1048576,5,0)-R237+S237)</f>
        <v>#REF!</v>
      </c>
      <c r="U237" s="105" t="e">
        <f>IF(VLOOKUP(B237,CTV!$A$3:$F$1048576,6,0)-R237+S237&lt;0,0,VLOOKUP(B237,CTV!$A$3:$F$1048576,6,0)-R237+S237)</f>
        <v>#REF!</v>
      </c>
      <c r="V237" s="70" t="e">
        <f t="shared" si="140"/>
        <v>#REF!</v>
      </c>
      <c r="W237" s="70" t="str">
        <f>IFERROR(IF(AND($H237=1,WORKDAY.INTL($I237,NETWORKDAYS.INTL($I237,EDATE(V237,$E238)-1,1,[1]holiday!$A$2:$A$101),1,[1]holiday!$A$2:$A$101)=$K237),"",IF(AND(IFERROR(IF(IF($K237&lt;EDATE(V237,$E237),$K237,EDATE(V237,$E237))=V237,"",IF($K237&lt;EDATE(V237,$E237),$K237,EDATE(V237,$E237))),"")=$K237,$H237=1),"",IFERROR(IF(IF($K237&lt;EDATE(V237,$E237),$K237,EDATE(V237,$E237))=V237,"",IF($K237&lt;EDATE(V237,$E237),$K237,EDATE(V237,$E237))),""))),"")</f>
        <v/>
      </c>
      <c r="X237" s="70" t="str">
        <f>IFERROR(IF(AND($H237=1,WORKDAY.INTL($I237,NETWORKDAYS.INTL($I237,EDATE(W237,$E238)-1,1,[1]holiday!$A$2:$A$101),1,[1]holiday!$A$2:$A$101)=$K237),"",IF(AND(IFERROR(IF(IF($K237&lt;EDATE(W237,$E237),$K237,EDATE(W237,$E237))=W237,"",IF($K237&lt;EDATE(W237,$E237),$K237,EDATE(W237,$E237))),"")=$K237,$H237=1),"",IFERROR(IF(IF($K237&lt;EDATE(W237,$E237),$K237,EDATE(W237,$E237))=W237,"",IF($K237&lt;EDATE(W237,$E237),$K237,EDATE(W237,$E237))),""))),"")</f>
        <v/>
      </c>
      <c r="Y237" s="70" t="str">
        <f>IFERROR(IF(AND($H237=1,WORKDAY.INTL($I237,NETWORKDAYS.INTL($I237,EDATE(X237,$E238)-1,1,[1]holiday!$A$2:$A$101),1,[1]holiday!$A$2:$A$101)=$K237),"",IF(AND(IFERROR(IF(IF($K237&lt;EDATE(X237,$E237),$K237,EDATE(X237,$E237))=X237,"",IF($K237&lt;EDATE(X237,$E237),$K237,EDATE(X237,$E237))),"")=$K237,$H237=1),"",IFERROR(IF(IF($K237&lt;EDATE(X237,$E237),$K237,EDATE(X237,$E237))=X237,"",IF($K237&lt;EDATE(X237,$E237),$K237,EDATE(X237,$E237))),""))),"")</f>
        <v/>
      </c>
      <c r="Z237" s="70" t="str">
        <f>IFERROR(IF(AND($H237=1,WORKDAY.INTL($I237,NETWORKDAYS.INTL($I237,EDATE(Y237,$E238)-1,1,[1]holiday!$A$2:$A$101),1,[1]holiday!$A$2:$A$101)=$K237),"",IF(AND(IFERROR(IF(IF($K237&lt;EDATE(Y237,$E237),$K237,EDATE(Y237,$E237))=Y237,"",IF($K237&lt;EDATE(Y237,$E237),$K237,EDATE(Y237,$E237))),"")=$K237,$H237=1),"",IFERROR(IF(IF($K237&lt;EDATE(Y237,$E237),$K237,EDATE(Y237,$E237))=Y237,"",IF($K237&lt;EDATE(Y237,$E237),$K237,EDATE(Y237,$E237))),""))),"")</f>
        <v/>
      </c>
      <c r="AA237" s="70" t="str">
        <f>IFERROR(IF(AND($H237=1,WORKDAY.INTL($I237,NETWORKDAYS.INTL($I237,EDATE(Z237,$E238)-1,1,[1]holiday!$A$2:$A$101),1,[1]holiday!$A$2:$A$101)=$K237),"",IF(AND(IFERROR(IF(IF($K237&lt;EDATE(Z237,$E237),$K237,EDATE(Z237,$E237))=Z237,"",IF($K237&lt;EDATE(Z237,$E237),$K237,EDATE(Z237,$E237))),"")=$K237,$H237=1),"",IFERROR(IF(IF($K237&lt;EDATE(Z237,$E237),$K237,EDATE(Z237,$E237))=Z237,"",IF($K237&lt;EDATE(Z237,$E237),$K237,EDATE(Z237,$E237))),""))),"")</f>
        <v/>
      </c>
      <c r="AB237" s="70" t="str">
        <f>IFERROR(IF(AND($H237=1,WORKDAY.INTL($I237,NETWORKDAYS.INTL($I237,EDATE(AA237,$E238)-1,1,[1]holiday!$A$2:$A$101),1,[1]holiday!$A$2:$A$101)=$K237),"",IF(AND(IFERROR(IF(IF($K237&lt;EDATE(AA237,$E237),$K237,EDATE(AA237,$E237))=AA237,"",IF($K237&lt;EDATE(AA237,$E237),$K237,EDATE(AA237,$E237))),"")=$K237,$H237=1),"",IFERROR(IF(IF($K237&lt;EDATE(AA237,$E237),$K237,EDATE(AA237,$E237))=AA237,"",IF($K237&lt;EDATE(AA237,$E237),$K237,EDATE(AA237,$E237))),""))),"")</f>
        <v/>
      </c>
      <c r="AC237" s="70" t="str">
        <f>IFERROR(IF(AND($H237=1,WORKDAY.INTL($I237,NETWORKDAYS.INTL($I237,EDATE(AB237,$E238)-1,1,[1]holiday!$A$2:$A$101),1,[1]holiday!$A$2:$A$101)=$K237),"",IF(AND(IFERROR(IF(IF($K237&lt;EDATE(AB237,$E237),$K237,EDATE(AB237,$E237))=AB237,"",IF($K237&lt;EDATE(AB237,$E237),$K237,EDATE(AB237,$E237))),"")=$K237,$H237=1),"",IFERROR(IF(IF($K237&lt;EDATE(AB237,$E237),$K237,EDATE(AB237,$E237))=AB237,"",IF($K237&lt;EDATE(AB237,$E237),$K237,EDATE(AB237,$E237))),""))),"")</f>
        <v/>
      </c>
      <c r="AD237" s="70" t="str">
        <f>IFERROR(IF(AND($H237=1,WORKDAY.INTL($I237,NETWORKDAYS.INTL($I237,EDATE(AC237,$E238)-1,1,[1]holiday!$A$2:$A$101),1,[1]holiday!$A$2:$A$101)=$K237),"",IF(AND(IFERROR(IF(IF($K237&lt;EDATE(AC237,$E237),$K237,EDATE(AC237,$E237))=AC237,"",IF($K237&lt;EDATE(AC237,$E237),$K237,EDATE(AC237,$E237))),"")=$K237,$H237=1),"",IFERROR(IF(IF($K237&lt;EDATE(AC237,$E237),$K237,EDATE(AC237,$E237))=AC237,"",IF($K237&lt;EDATE(AC237,$E237),$K237,EDATE(AC237,$E237))),""))),"")</f>
        <v/>
      </c>
      <c r="AE237" s="70" t="str">
        <f>IFERROR(IF(AND($H237=1,WORKDAY.INTL($I237,NETWORKDAYS.INTL($I237,EDATE(AD237,$E238)-1,1,[1]holiday!$A$2:$A$101),1,[1]holiday!$A$2:$A$101)=$K237),"",IF(AND(IFERROR(IF(IF($K237&lt;EDATE(AD237,$E237),$K237,EDATE(AD237,$E237))=AD237,"",IF($K237&lt;EDATE(AD237,$E237),$K237,EDATE(AD237,$E237))),"")=$K237,$H237=1),"",IFERROR(IF(IF($K237&lt;EDATE(AD237,$E237),$K237,EDATE(AD237,$E237))=AD237,"",IF($K237&lt;EDATE(AD237,$E237),$K237,EDATE(AD237,$E237))),""))),"")</f>
        <v/>
      </c>
      <c r="AF237" s="70" t="str">
        <f>IFERROR(IF(AND($H237=1,WORKDAY.INTL($I237,NETWORKDAYS.INTL($I237,EDATE(AE237,$E238)-1,1,[1]holiday!$A$2:$A$101),1,[1]holiday!$A$2:$A$101)=$K237),"",IF(AND(IFERROR(IF(IF($K237&lt;EDATE(AE237,$E237),$K237,EDATE(AE237,$E237))=AE237,"",IF($K237&lt;EDATE(AE237,$E237),$K237,EDATE(AE237,$E237))),"")=$K237,$H237=1),"",IFERROR(IF(IF($K237&lt;EDATE(AE237,$E237),$K237,EDATE(AE237,$E237))=AE237,"",IF($K237&lt;EDATE(AE237,$E237),$K237,EDATE(AE237,$E237))),""))),"")</f>
        <v/>
      </c>
      <c r="AG237" s="70" t="str">
        <f>IFERROR(IF(AND($H237=1,WORKDAY.INTL($I237,NETWORKDAYS.INTL($I237,EDATE(AF237,$E238)-1,1,[1]holiday!$A$2:$A$101),1,[1]holiday!$A$2:$A$101)=$K237),"",IF(AND(IFERROR(IF(IF($K237&lt;EDATE(AF237,$E237),$K237,EDATE(AF237,$E237))=AF237,"",IF($K237&lt;EDATE(AF237,$E237),$K237,EDATE(AF237,$E237))),"")=$K237,$H237=1),"",IFERROR(IF(IF($K237&lt;EDATE(AF237,$E237),$K237,EDATE(AF237,$E237))=AF237,"",IF($K237&lt;EDATE(AF237,$E237),$K237,EDATE(AF237,$E237))),""))),"")</f>
        <v/>
      </c>
      <c r="AH237" s="70" t="str">
        <f>IFERROR(IF(AND($H237=1,WORKDAY.INTL($I237,NETWORKDAYS.INTL($I237,EDATE(AG237,$E238)-1,1,[1]holiday!$A$2:$A$101),1,[1]holiday!$A$2:$A$101)=$K237),"",IF(AND(IFERROR(IF(IF($K237&lt;EDATE(AG237,$E237),$K237,EDATE(AG237,$E237))=AG237,"",IF($K237&lt;EDATE(AG237,$E237),$K237,EDATE(AG237,$E237))),"")=$K237,$H237=1),"",IFERROR(IF(IF($K237&lt;EDATE(AG237,$E237),$K237,EDATE(AG237,$E237))=AG237,"",IF($K237&lt;EDATE(AG237,$E237),$K237,EDATE(AG237,$E237))),""))),"")</f>
        <v/>
      </c>
      <c r="AI237" s="70"/>
      <c r="AJ237" s="25" t="e">
        <f t="shared" si="160"/>
        <v>#REF!</v>
      </c>
      <c r="AK237" s="25" t="e">
        <f t="shared" si="161"/>
        <v>#REF!</v>
      </c>
      <c r="AL237" s="25" t="e">
        <f t="shared" si="162"/>
        <v>#REF!</v>
      </c>
      <c r="AM237" s="25" t="e">
        <f t="shared" si="163"/>
        <v>#REF!</v>
      </c>
      <c r="AN237" s="25" t="e">
        <f t="shared" si="164"/>
        <v>#REF!</v>
      </c>
      <c r="AO237" s="25" t="e">
        <f t="shared" si="165"/>
        <v>#REF!</v>
      </c>
      <c r="AP237" s="25" t="e">
        <f t="shared" si="166"/>
        <v>#REF!</v>
      </c>
      <c r="AQ237" s="25" t="e">
        <f t="shared" si="167"/>
        <v>#REF!</v>
      </c>
      <c r="AR237" s="25" t="e">
        <f t="shared" si="168"/>
        <v>#REF!</v>
      </c>
      <c r="AS237" s="25" t="e">
        <f t="shared" si="169"/>
        <v>#REF!</v>
      </c>
      <c r="AT237" s="25" t="e">
        <f t="shared" si="170"/>
        <v>#REF!</v>
      </c>
      <c r="AU237" s="25" t="e">
        <f t="shared" si="171"/>
        <v>#REF!</v>
      </c>
      <c r="AV237" s="25" t="e">
        <f t="shared" si="172"/>
        <v>#REF!</v>
      </c>
      <c r="AW237" s="106" t="e">
        <f t="shared" si="141"/>
        <v>#REF!</v>
      </c>
      <c r="AX237" s="107" t="e">
        <f t="shared" ca="1" si="142"/>
        <v>#REF!</v>
      </c>
      <c r="AY237" s="107" t="e">
        <f t="shared" ca="1" si="143"/>
        <v>#REF!</v>
      </c>
      <c r="AZ237" s="108" t="e">
        <f t="shared" ca="1" si="144"/>
        <v>#REF!</v>
      </c>
      <c r="BA237" s="25">
        <f t="shared" ca="1" si="136"/>
        <v>0</v>
      </c>
      <c r="BB237" s="25" t="e">
        <f t="shared" si="173"/>
        <v>#REF!</v>
      </c>
      <c r="BC237" s="25" t="e">
        <f t="shared" ca="1" si="145"/>
        <v>#REF!</v>
      </c>
      <c r="BD237" s="83" t="e">
        <f>PS!#REF!</f>
        <v>#REF!</v>
      </c>
      <c r="BE237" s="78" t="str">
        <f t="shared" ca="1" si="146"/>
        <v>Lần 0</v>
      </c>
      <c r="BF237" s="109" t="e">
        <f t="shared" ca="1" si="147"/>
        <v>#REF!</v>
      </c>
      <c r="BG237" s="109" t="e">
        <f t="shared" ca="1" si="148"/>
        <v>#REF!</v>
      </c>
      <c r="BH237" s="109" t="e">
        <f t="shared" ca="1" si="149"/>
        <v>#REF!</v>
      </c>
      <c r="BI237" s="109" t="e">
        <f t="shared" ca="1" si="150"/>
        <v>#REF!</v>
      </c>
      <c r="BJ237" s="109" t="e">
        <f t="shared" ca="1" si="151"/>
        <v>#REF!</v>
      </c>
      <c r="BK237" s="109" t="e">
        <f t="shared" ca="1" si="152"/>
        <v>#REF!</v>
      </c>
      <c r="BL237" s="109" t="e">
        <f t="shared" ca="1" si="153"/>
        <v>#REF!</v>
      </c>
      <c r="BM237" s="109" t="e">
        <f t="shared" ca="1" si="154"/>
        <v>#REF!</v>
      </c>
      <c r="BN237" s="109" t="e">
        <f t="shared" ca="1" si="155"/>
        <v>#REF!</v>
      </c>
      <c r="BO237" s="109" t="e">
        <f t="shared" ca="1" si="156"/>
        <v>#REF!</v>
      </c>
      <c r="BP237" s="109" t="e">
        <f t="shared" ca="1" si="157"/>
        <v>#REF!</v>
      </c>
      <c r="BQ237" s="109" t="e">
        <f t="shared" ca="1" si="158"/>
        <v>#REF!</v>
      </c>
      <c r="BR237" s="109" t="e">
        <f t="shared" ca="1" si="159"/>
        <v>#REF!</v>
      </c>
    </row>
    <row r="238" spans="1:70" ht="12.75" x14ac:dyDescent="0.2">
      <c r="A238" s="82" t="e">
        <f>PS!#REF!</f>
        <v>#REF!</v>
      </c>
      <c r="B238" s="83" t="e">
        <f>PS!#REF!</f>
        <v>#REF!</v>
      </c>
      <c r="C238" s="83" t="e">
        <f>PS!#REF!</f>
        <v>#REF!</v>
      </c>
      <c r="D238" s="83" t="e">
        <f>VLOOKUP(B238,CTV!$A$3:$D$1048576,4,0)</f>
        <v>#REF!</v>
      </c>
      <c r="E238" s="83" t="e">
        <f>VLOOKUP(B238,CTV!$A$3:$G$1048576,7,0)</f>
        <v>#REF!</v>
      </c>
      <c r="F238" s="83" t="e">
        <f>IF(ISNA(VLOOKUP(D238,CTV!$A$3:$H$1048576,8,0)),"",VLOOKUP(D238,CTV!$A$3:$H$1048576,8,0))</f>
        <v>#REF!</v>
      </c>
      <c r="G238" s="83" t="e">
        <f>VLOOKUP(B238,CTV!$A$3:$I$1048576,9,0)</f>
        <v>#REF!</v>
      </c>
      <c r="H238" s="83" t="e">
        <f>VLOOKUP(B238,CTV!$A$3:$J$1048576,10,0)</f>
        <v>#REF!</v>
      </c>
      <c r="I238" s="102" t="e">
        <f>PS!#REF!</f>
        <v>#REF!</v>
      </c>
      <c r="J238" s="83" t="e">
        <f>PS!#REF!</f>
        <v>#REF!</v>
      </c>
      <c r="K238" s="103" t="e">
        <f>PS!#REF!</f>
        <v>#REF!</v>
      </c>
      <c r="L238" s="83" t="e">
        <f t="shared" si="137"/>
        <v>#REF!</v>
      </c>
      <c r="M238" s="120" t="e">
        <f>PS!#REF!</f>
        <v>#REF!</v>
      </c>
      <c r="N238" s="83" t="e">
        <f>PS!#REF!</f>
        <v>#REF!</v>
      </c>
      <c r="O238" s="104" t="e">
        <f>PS!#REF!</f>
        <v>#REF!</v>
      </c>
      <c r="P238" s="104" t="e">
        <f t="shared" si="138"/>
        <v>#REF!</v>
      </c>
      <c r="Q238" s="104">
        <v>0</v>
      </c>
      <c r="R238" s="170" t="e">
        <f t="shared" si="139"/>
        <v>#REF!</v>
      </c>
      <c r="S238" s="130" t="e">
        <f>VLOOKUP(B238,CTV!$A$3:$K$1048576,11,0)</f>
        <v>#REF!</v>
      </c>
      <c r="T238" s="105" t="e">
        <f>IF(VLOOKUP(B238,CTV!$A$3:$E$1048576,5,0)-R238+S238&lt;0,0,VLOOKUP(B238,CTV!$A$3:$E$1048576,5,0)-R238+S238)</f>
        <v>#REF!</v>
      </c>
      <c r="U238" s="105" t="e">
        <f>IF(VLOOKUP(B238,CTV!$A$3:$F$1048576,6,0)-R238+S238&lt;0,0,VLOOKUP(B238,CTV!$A$3:$F$1048576,6,0)-R238+S238)</f>
        <v>#REF!</v>
      </c>
      <c r="V238" s="70" t="e">
        <f t="shared" si="140"/>
        <v>#REF!</v>
      </c>
      <c r="W238" s="70" t="str">
        <f>IFERROR(IF(AND($H238=1,WORKDAY.INTL($I238,NETWORKDAYS.INTL($I238,EDATE(V238,$E239)-1,1,[1]holiday!$A$2:$A$101),1,[1]holiday!$A$2:$A$101)=$K238),"",IF(AND(IFERROR(IF(IF($K238&lt;EDATE(V238,$E238),$K238,EDATE(V238,$E238))=V238,"",IF($K238&lt;EDATE(V238,$E238),$K238,EDATE(V238,$E238))),"")=$K238,$H238=1),"",IFERROR(IF(IF($K238&lt;EDATE(V238,$E238),$K238,EDATE(V238,$E238))=V238,"",IF($K238&lt;EDATE(V238,$E238),$K238,EDATE(V238,$E238))),""))),"")</f>
        <v/>
      </c>
      <c r="X238" s="70" t="str">
        <f>IFERROR(IF(AND($H238=1,WORKDAY.INTL($I238,NETWORKDAYS.INTL($I238,EDATE(W238,$E239)-1,1,[1]holiday!$A$2:$A$101),1,[1]holiday!$A$2:$A$101)=$K238),"",IF(AND(IFERROR(IF(IF($K238&lt;EDATE(W238,$E238),$K238,EDATE(W238,$E238))=W238,"",IF($K238&lt;EDATE(W238,$E238),$K238,EDATE(W238,$E238))),"")=$K238,$H238=1),"",IFERROR(IF(IF($K238&lt;EDATE(W238,$E238),$K238,EDATE(W238,$E238))=W238,"",IF($K238&lt;EDATE(W238,$E238),$K238,EDATE(W238,$E238))),""))),"")</f>
        <v/>
      </c>
      <c r="Y238" s="70" t="str">
        <f>IFERROR(IF(AND($H238=1,WORKDAY.INTL($I238,NETWORKDAYS.INTL($I238,EDATE(X238,$E239)-1,1,[1]holiday!$A$2:$A$101),1,[1]holiday!$A$2:$A$101)=$K238),"",IF(AND(IFERROR(IF(IF($K238&lt;EDATE(X238,$E238),$K238,EDATE(X238,$E238))=X238,"",IF($K238&lt;EDATE(X238,$E238),$K238,EDATE(X238,$E238))),"")=$K238,$H238=1),"",IFERROR(IF(IF($K238&lt;EDATE(X238,$E238),$K238,EDATE(X238,$E238))=X238,"",IF($K238&lt;EDATE(X238,$E238),$K238,EDATE(X238,$E238))),""))),"")</f>
        <v/>
      </c>
      <c r="Z238" s="70" t="str">
        <f>IFERROR(IF(AND($H238=1,WORKDAY.INTL($I238,NETWORKDAYS.INTL($I238,EDATE(Y238,$E239)-1,1,[1]holiday!$A$2:$A$101),1,[1]holiday!$A$2:$A$101)=$K238),"",IF(AND(IFERROR(IF(IF($K238&lt;EDATE(Y238,$E238),$K238,EDATE(Y238,$E238))=Y238,"",IF($K238&lt;EDATE(Y238,$E238),$K238,EDATE(Y238,$E238))),"")=$K238,$H238=1),"",IFERROR(IF(IF($K238&lt;EDATE(Y238,$E238),$K238,EDATE(Y238,$E238))=Y238,"",IF($K238&lt;EDATE(Y238,$E238),$K238,EDATE(Y238,$E238))),""))),"")</f>
        <v/>
      </c>
      <c r="AA238" s="70" t="str">
        <f>IFERROR(IF(AND($H238=1,WORKDAY.INTL($I238,NETWORKDAYS.INTL($I238,EDATE(Z238,$E239)-1,1,[1]holiday!$A$2:$A$101),1,[1]holiday!$A$2:$A$101)=$K238),"",IF(AND(IFERROR(IF(IF($K238&lt;EDATE(Z238,$E238),$K238,EDATE(Z238,$E238))=Z238,"",IF($K238&lt;EDATE(Z238,$E238),$K238,EDATE(Z238,$E238))),"")=$K238,$H238=1),"",IFERROR(IF(IF($K238&lt;EDATE(Z238,$E238),$K238,EDATE(Z238,$E238))=Z238,"",IF($K238&lt;EDATE(Z238,$E238),$K238,EDATE(Z238,$E238))),""))),"")</f>
        <v/>
      </c>
      <c r="AB238" s="70" t="str">
        <f>IFERROR(IF(AND($H238=1,WORKDAY.INTL($I238,NETWORKDAYS.INTL($I238,EDATE(AA238,$E239)-1,1,[1]holiday!$A$2:$A$101),1,[1]holiday!$A$2:$A$101)=$K238),"",IF(AND(IFERROR(IF(IF($K238&lt;EDATE(AA238,$E238),$K238,EDATE(AA238,$E238))=AA238,"",IF($K238&lt;EDATE(AA238,$E238),$K238,EDATE(AA238,$E238))),"")=$K238,$H238=1),"",IFERROR(IF(IF($K238&lt;EDATE(AA238,$E238),$K238,EDATE(AA238,$E238))=AA238,"",IF($K238&lt;EDATE(AA238,$E238),$K238,EDATE(AA238,$E238))),""))),"")</f>
        <v/>
      </c>
      <c r="AC238" s="70" t="str">
        <f>IFERROR(IF(AND($H238=1,WORKDAY.INTL($I238,NETWORKDAYS.INTL($I238,EDATE(AB238,$E239)-1,1,[1]holiday!$A$2:$A$101),1,[1]holiday!$A$2:$A$101)=$K238),"",IF(AND(IFERROR(IF(IF($K238&lt;EDATE(AB238,$E238),$K238,EDATE(AB238,$E238))=AB238,"",IF($K238&lt;EDATE(AB238,$E238),$K238,EDATE(AB238,$E238))),"")=$K238,$H238=1),"",IFERROR(IF(IF($K238&lt;EDATE(AB238,$E238),$K238,EDATE(AB238,$E238))=AB238,"",IF($K238&lt;EDATE(AB238,$E238),$K238,EDATE(AB238,$E238))),""))),"")</f>
        <v/>
      </c>
      <c r="AD238" s="70" t="str">
        <f>IFERROR(IF(AND($H238=1,WORKDAY.INTL($I238,NETWORKDAYS.INTL($I238,EDATE(AC238,$E239)-1,1,[1]holiday!$A$2:$A$101),1,[1]holiday!$A$2:$A$101)=$K238),"",IF(AND(IFERROR(IF(IF($K238&lt;EDATE(AC238,$E238),$K238,EDATE(AC238,$E238))=AC238,"",IF($K238&lt;EDATE(AC238,$E238),$K238,EDATE(AC238,$E238))),"")=$K238,$H238=1),"",IFERROR(IF(IF($K238&lt;EDATE(AC238,$E238),$K238,EDATE(AC238,$E238))=AC238,"",IF($K238&lt;EDATE(AC238,$E238),$K238,EDATE(AC238,$E238))),""))),"")</f>
        <v/>
      </c>
      <c r="AE238" s="70" t="str">
        <f>IFERROR(IF(AND($H238=1,WORKDAY.INTL($I238,NETWORKDAYS.INTL($I238,EDATE(AD238,$E239)-1,1,[1]holiday!$A$2:$A$101),1,[1]holiday!$A$2:$A$101)=$K238),"",IF(AND(IFERROR(IF(IF($K238&lt;EDATE(AD238,$E238),$K238,EDATE(AD238,$E238))=AD238,"",IF($K238&lt;EDATE(AD238,$E238),$K238,EDATE(AD238,$E238))),"")=$K238,$H238=1),"",IFERROR(IF(IF($K238&lt;EDATE(AD238,$E238),$K238,EDATE(AD238,$E238))=AD238,"",IF($K238&lt;EDATE(AD238,$E238),$K238,EDATE(AD238,$E238))),""))),"")</f>
        <v/>
      </c>
      <c r="AF238" s="70" t="str">
        <f>IFERROR(IF(AND($H238=1,WORKDAY.INTL($I238,NETWORKDAYS.INTL($I238,EDATE(AE238,$E239)-1,1,[1]holiday!$A$2:$A$101),1,[1]holiday!$A$2:$A$101)=$K238),"",IF(AND(IFERROR(IF(IF($K238&lt;EDATE(AE238,$E238),$K238,EDATE(AE238,$E238))=AE238,"",IF($K238&lt;EDATE(AE238,$E238),$K238,EDATE(AE238,$E238))),"")=$K238,$H238=1),"",IFERROR(IF(IF($K238&lt;EDATE(AE238,$E238),$K238,EDATE(AE238,$E238))=AE238,"",IF($K238&lt;EDATE(AE238,$E238),$K238,EDATE(AE238,$E238))),""))),"")</f>
        <v/>
      </c>
      <c r="AG238" s="70" t="str">
        <f>IFERROR(IF(AND($H238=1,WORKDAY.INTL($I238,NETWORKDAYS.INTL($I238,EDATE(AF238,$E239)-1,1,[1]holiday!$A$2:$A$101),1,[1]holiday!$A$2:$A$101)=$K238),"",IF(AND(IFERROR(IF(IF($K238&lt;EDATE(AF238,$E238),$K238,EDATE(AF238,$E238))=AF238,"",IF($K238&lt;EDATE(AF238,$E238),$K238,EDATE(AF238,$E238))),"")=$K238,$H238=1),"",IFERROR(IF(IF($K238&lt;EDATE(AF238,$E238),$K238,EDATE(AF238,$E238))=AF238,"",IF($K238&lt;EDATE(AF238,$E238),$K238,EDATE(AF238,$E238))),""))),"")</f>
        <v/>
      </c>
      <c r="AH238" s="70" t="str">
        <f>IFERROR(IF(AND($H238=1,WORKDAY.INTL($I238,NETWORKDAYS.INTL($I238,EDATE(AG238,$E239)-1,1,[1]holiday!$A$2:$A$101),1,[1]holiday!$A$2:$A$101)=$K238),"",IF(AND(IFERROR(IF(IF($K238&lt;EDATE(AG238,$E238),$K238,EDATE(AG238,$E238))=AG238,"",IF($K238&lt;EDATE(AG238,$E238),$K238,EDATE(AG238,$E238))),"")=$K238,$H238=1),"",IFERROR(IF(IF($K238&lt;EDATE(AG238,$E238),$K238,EDATE(AG238,$E238))=AG238,"",IF($K238&lt;EDATE(AG238,$E238),$K238,EDATE(AG238,$E238))),""))),"")</f>
        <v/>
      </c>
      <c r="AI238" s="70"/>
      <c r="AJ238" s="25" t="e">
        <f t="shared" si="160"/>
        <v>#REF!</v>
      </c>
      <c r="AK238" s="25" t="e">
        <f t="shared" si="161"/>
        <v>#REF!</v>
      </c>
      <c r="AL238" s="25" t="e">
        <f t="shared" si="162"/>
        <v>#REF!</v>
      </c>
      <c r="AM238" s="25" t="e">
        <f t="shared" si="163"/>
        <v>#REF!</v>
      </c>
      <c r="AN238" s="25" t="e">
        <f t="shared" si="164"/>
        <v>#REF!</v>
      </c>
      <c r="AO238" s="25" t="e">
        <f t="shared" si="165"/>
        <v>#REF!</v>
      </c>
      <c r="AP238" s="25" t="e">
        <f t="shared" si="166"/>
        <v>#REF!</v>
      </c>
      <c r="AQ238" s="25" t="e">
        <f t="shared" si="167"/>
        <v>#REF!</v>
      </c>
      <c r="AR238" s="25" t="e">
        <f t="shared" si="168"/>
        <v>#REF!</v>
      </c>
      <c r="AS238" s="25" t="e">
        <f t="shared" si="169"/>
        <v>#REF!</v>
      </c>
      <c r="AT238" s="25" t="e">
        <f t="shared" si="170"/>
        <v>#REF!</v>
      </c>
      <c r="AU238" s="25" t="e">
        <f t="shared" si="171"/>
        <v>#REF!</v>
      </c>
      <c r="AV238" s="25" t="e">
        <f t="shared" si="172"/>
        <v>#REF!</v>
      </c>
      <c r="AW238" s="106" t="e">
        <f t="shared" si="141"/>
        <v>#REF!</v>
      </c>
      <c r="AX238" s="107" t="e">
        <f t="shared" ca="1" si="142"/>
        <v>#REF!</v>
      </c>
      <c r="AY238" s="107" t="e">
        <f t="shared" ca="1" si="143"/>
        <v>#REF!</v>
      </c>
      <c r="AZ238" s="108" t="e">
        <f t="shared" ca="1" si="144"/>
        <v>#REF!</v>
      </c>
      <c r="BA238" s="25">
        <f t="shared" ca="1" si="136"/>
        <v>0</v>
      </c>
      <c r="BB238" s="25" t="e">
        <f t="shared" si="173"/>
        <v>#REF!</v>
      </c>
      <c r="BC238" s="25" t="e">
        <f t="shared" ca="1" si="145"/>
        <v>#REF!</v>
      </c>
      <c r="BD238" s="83" t="e">
        <f>PS!#REF!</f>
        <v>#REF!</v>
      </c>
      <c r="BE238" s="78" t="str">
        <f t="shared" ca="1" si="146"/>
        <v>Lần 0</v>
      </c>
      <c r="BF238" s="109" t="e">
        <f t="shared" ca="1" si="147"/>
        <v>#REF!</v>
      </c>
      <c r="BG238" s="109" t="e">
        <f t="shared" ca="1" si="148"/>
        <v>#REF!</v>
      </c>
      <c r="BH238" s="109" t="e">
        <f t="shared" ca="1" si="149"/>
        <v>#REF!</v>
      </c>
      <c r="BI238" s="109" t="e">
        <f t="shared" ca="1" si="150"/>
        <v>#REF!</v>
      </c>
      <c r="BJ238" s="109" t="e">
        <f t="shared" ca="1" si="151"/>
        <v>#REF!</v>
      </c>
      <c r="BK238" s="109" t="e">
        <f t="shared" ca="1" si="152"/>
        <v>#REF!</v>
      </c>
      <c r="BL238" s="109" t="e">
        <f t="shared" ca="1" si="153"/>
        <v>#REF!</v>
      </c>
      <c r="BM238" s="109" t="e">
        <f t="shared" ca="1" si="154"/>
        <v>#REF!</v>
      </c>
      <c r="BN238" s="109" t="e">
        <f t="shared" ca="1" si="155"/>
        <v>#REF!</v>
      </c>
      <c r="BO238" s="109" t="e">
        <f t="shared" ca="1" si="156"/>
        <v>#REF!</v>
      </c>
      <c r="BP238" s="109" t="e">
        <f t="shared" ca="1" si="157"/>
        <v>#REF!</v>
      </c>
      <c r="BQ238" s="109" t="e">
        <f t="shared" ca="1" si="158"/>
        <v>#REF!</v>
      </c>
      <c r="BR238" s="109" t="e">
        <f t="shared" ca="1" si="159"/>
        <v>#REF!</v>
      </c>
    </row>
    <row r="239" spans="1:70" ht="12.75" x14ac:dyDescent="0.2">
      <c r="A239" s="82" t="e">
        <f>PS!#REF!</f>
        <v>#REF!</v>
      </c>
      <c r="B239" s="83" t="e">
        <f>PS!#REF!</f>
        <v>#REF!</v>
      </c>
      <c r="C239" s="83" t="e">
        <f>PS!#REF!</f>
        <v>#REF!</v>
      </c>
      <c r="D239" s="83" t="e">
        <f>VLOOKUP(B239,CTV!$A$3:$D$1048576,4,0)</f>
        <v>#REF!</v>
      </c>
      <c r="E239" s="83" t="e">
        <f>VLOOKUP(B239,CTV!$A$3:$G$1048576,7,0)</f>
        <v>#REF!</v>
      </c>
      <c r="F239" s="83" t="e">
        <f>IF(ISNA(VLOOKUP(D239,CTV!$A$3:$H$1048576,8,0)),"",VLOOKUP(D239,CTV!$A$3:$H$1048576,8,0))</f>
        <v>#REF!</v>
      </c>
      <c r="G239" s="83" t="e">
        <f>VLOOKUP(B239,CTV!$A$3:$I$1048576,9,0)</f>
        <v>#REF!</v>
      </c>
      <c r="H239" s="83" t="e">
        <f>VLOOKUP(B239,CTV!$A$3:$J$1048576,10,0)</f>
        <v>#REF!</v>
      </c>
      <c r="I239" s="102" t="e">
        <f>PS!#REF!</f>
        <v>#REF!</v>
      </c>
      <c r="J239" s="83" t="e">
        <f>PS!#REF!</f>
        <v>#REF!</v>
      </c>
      <c r="K239" s="103" t="e">
        <f>PS!#REF!</f>
        <v>#REF!</v>
      </c>
      <c r="L239" s="83" t="e">
        <f t="shared" si="137"/>
        <v>#REF!</v>
      </c>
      <c r="M239" s="120" t="e">
        <f>PS!#REF!</f>
        <v>#REF!</v>
      </c>
      <c r="N239" s="83" t="e">
        <f>PS!#REF!</f>
        <v>#REF!</v>
      </c>
      <c r="O239" s="104" t="e">
        <f>PS!#REF!</f>
        <v>#REF!</v>
      </c>
      <c r="P239" s="104" t="e">
        <f t="shared" si="138"/>
        <v>#REF!</v>
      </c>
      <c r="Q239" s="104">
        <v>0</v>
      </c>
      <c r="R239" s="170" t="e">
        <f t="shared" si="139"/>
        <v>#REF!</v>
      </c>
      <c r="S239" s="130" t="e">
        <f>VLOOKUP(B239,CTV!$A$3:$K$1048576,11,0)</f>
        <v>#REF!</v>
      </c>
      <c r="T239" s="105" t="e">
        <f>IF(VLOOKUP(B239,CTV!$A$3:$E$1048576,5,0)-R239+S239&lt;0,0,VLOOKUP(B239,CTV!$A$3:$E$1048576,5,0)-R239+S239)</f>
        <v>#REF!</v>
      </c>
      <c r="U239" s="105" t="e">
        <f>IF(VLOOKUP(B239,CTV!$A$3:$F$1048576,6,0)-R239+S239&lt;0,0,VLOOKUP(B239,CTV!$A$3:$F$1048576,6,0)-R239+S239)</f>
        <v>#REF!</v>
      </c>
      <c r="V239" s="70" t="e">
        <f t="shared" si="140"/>
        <v>#REF!</v>
      </c>
      <c r="W239" s="70" t="str">
        <f>IFERROR(IF(AND($H239=1,WORKDAY.INTL($I239,NETWORKDAYS.INTL($I239,EDATE(V239,$E240)-1,1,[1]holiday!$A$2:$A$101),1,[1]holiday!$A$2:$A$101)=$K239),"",IF(AND(IFERROR(IF(IF($K239&lt;EDATE(V239,$E239),$K239,EDATE(V239,$E239))=V239,"",IF($K239&lt;EDATE(V239,$E239),$K239,EDATE(V239,$E239))),"")=$K239,$H239=1),"",IFERROR(IF(IF($K239&lt;EDATE(V239,$E239),$K239,EDATE(V239,$E239))=V239,"",IF($K239&lt;EDATE(V239,$E239),$K239,EDATE(V239,$E239))),""))),"")</f>
        <v/>
      </c>
      <c r="X239" s="70" t="str">
        <f>IFERROR(IF(AND($H239=1,WORKDAY.INTL($I239,NETWORKDAYS.INTL($I239,EDATE(W239,$E240)-1,1,[1]holiday!$A$2:$A$101),1,[1]holiday!$A$2:$A$101)=$K239),"",IF(AND(IFERROR(IF(IF($K239&lt;EDATE(W239,$E239),$K239,EDATE(W239,$E239))=W239,"",IF($K239&lt;EDATE(W239,$E239),$K239,EDATE(W239,$E239))),"")=$K239,$H239=1),"",IFERROR(IF(IF($K239&lt;EDATE(W239,$E239),$K239,EDATE(W239,$E239))=W239,"",IF($K239&lt;EDATE(W239,$E239),$K239,EDATE(W239,$E239))),""))),"")</f>
        <v/>
      </c>
      <c r="Y239" s="70" t="str">
        <f>IFERROR(IF(AND($H239=1,WORKDAY.INTL($I239,NETWORKDAYS.INTL($I239,EDATE(X239,$E240)-1,1,[1]holiday!$A$2:$A$101),1,[1]holiday!$A$2:$A$101)=$K239),"",IF(AND(IFERROR(IF(IF($K239&lt;EDATE(X239,$E239),$K239,EDATE(X239,$E239))=X239,"",IF($K239&lt;EDATE(X239,$E239),$K239,EDATE(X239,$E239))),"")=$K239,$H239=1),"",IFERROR(IF(IF($K239&lt;EDATE(X239,$E239),$K239,EDATE(X239,$E239))=X239,"",IF($K239&lt;EDATE(X239,$E239),$K239,EDATE(X239,$E239))),""))),"")</f>
        <v/>
      </c>
      <c r="Z239" s="70" t="str">
        <f>IFERROR(IF(AND($H239=1,WORKDAY.INTL($I239,NETWORKDAYS.INTL($I239,EDATE(Y239,$E240)-1,1,[1]holiday!$A$2:$A$101),1,[1]holiday!$A$2:$A$101)=$K239),"",IF(AND(IFERROR(IF(IF($K239&lt;EDATE(Y239,$E239),$K239,EDATE(Y239,$E239))=Y239,"",IF($K239&lt;EDATE(Y239,$E239),$K239,EDATE(Y239,$E239))),"")=$K239,$H239=1),"",IFERROR(IF(IF($K239&lt;EDATE(Y239,$E239),$K239,EDATE(Y239,$E239))=Y239,"",IF($K239&lt;EDATE(Y239,$E239),$K239,EDATE(Y239,$E239))),""))),"")</f>
        <v/>
      </c>
      <c r="AA239" s="70" t="str">
        <f>IFERROR(IF(AND($H239=1,WORKDAY.INTL($I239,NETWORKDAYS.INTL($I239,EDATE(Z239,$E240)-1,1,[1]holiday!$A$2:$A$101),1,[1]holiday!$A$2:$A$101)=$K239),"",IF(AND(IFERROR(IF(IF($K239&lt;EDATE(Z239,$E239),$K239,EDATE(Z239,$E239))=Z239,"",IF($K239&lt;EDATE(Z239,$E239),$K239,EDATE(Z239,$E239))),"")=$K239,$H239=1),"",IFERROR(IF(IF($K239&lt;EDATE(Z239,$E239),$K239,EDATE(Z239,$E239))=Z239,"",IF($K239&lt;EDATE(Z239,$E239),$K239,EDATE(Z239,$E239))),""))),"")</f>
        <v/>
      </c>
      <c r="AB239" s="70" t="str">
        <f>IFERROR(IF(AND($H239=1,WORKDAY.INTL($I239,NETWORKDAYS.INTL($I239,EDATE(AA239,$E240)-1,1,[1]holiday!$A$2:$A$101),1,[1]holiday!$A$2:$A$101)=$K239),"",IF(AND(IFERROR(IF(IF($K239&lt;EDATE(AA239,$E239),$K239,EDATE(AA239,$E239))=AA239,"",IF($K239&lt;EDATE(AA239,$E239),$K239,EDATE(AA239,$E239))),"")=$K239,$H239=1),"",IFERROR(IF(IF($K239&lt;EDATE(AA239,$E239),$K239,EDATE(AA239,$E239))=AA239,"",IF($K239&lt;EDATE(AA239,$E239),$K239,EDATE(AA239,$E239))),""))),"")</f>
        <v/>
      </c>
      <c r="AC239" s="70" t="str">
        <f>IFERROR(IF(AND($H239=1,WORKDAY.INTL($I239,NETWORKDAYS.INTL($I239,EDATE(AB239,$E240)-1,1,[1]holiday!$A$2:$A$101),1,[1]holiday!$A$2:$A$101)=$K239),"",IF(AND(IFERROR(IF(IF($K239&lt;EDATE(AB239,$E239),$K239,EDATE(AB239,$E239))=AB239,"",IF($K239&lt;EDATE(AB239,$E239),$K239,EDATE(AB239,$E239))),"")=$K239,$H239=1),"",IFERROR(IF(IF($K239&lt;EDATE(AB239,$E239),$K239,EDATE(AB239,$E239))=AB239,"",IF($K239&lt;EDATE(AB239,$E239),$K239,EDATE(AB239,$E239))),""))),"")</f>
        <v/>
      </c>
      <c r="AD239" s="70" t="str">
        <f>IFERROR(IF(AND($H239=1,WORKDAY.INTL($I239,NETWORKDAYS.INTL($I239,EDATE(AC239,$E240)-1,1,[1]holiday!$A$2:$A$101),1,[1]holiday!$A$2:$A$101)=$K239),"",IF(AND(IFERROR(IF(IF($K239&lt;EDATE(AC239,$E239),$K239,EDATE(AC239,$E239))=AC239,"",IF($K239&lt;EDATE(AC239,$E239),$K239,EDATE(AC239,$E239))),"")=$K239,$H239=1),"",IFERROR(IF(IF($K239&lt;EDATE(AC239,$E239),$K239,EDATE(AC239,$E239))=AC239,"",IF($K239&lt;EDATE(AC239,$E239),$K239,EDATE(AC239,$E239))),""))),"")</f>
        <v/>
      </c>
      <c r="AE239" s="70" t="str">
        <f>IFERROR(IF(AND($H239=1,WORKDAY.INTL($I239,NETWORKDAYS.INTL($I239,EDATE(AD239,$E240)-1,1,[1]holiday!$A$2:$A$101),1,[1]holiday!$A$2:$A$101)=$K239),"",IF(AND(IFERROR(IF(IF($K239&lt;EDATE(AD239,$E239),$K239,EDATE(AD239,$E239))=AD239,"",IF($K239&lt;EDATE(AD239,$E239),$K239,EDATE(AD239,$E239))),"")=$K239,$H239=1),"",IFERROR(IF(IF($K239&lt;EDATE(AD239,$E239),$K239,EDATE(AD239,$E239))=AD239,"",IF($K239&lt;EDATE(AD239,$E239),$K239,EDATE(AD239,$E239))),""))),"")</f>
        <v/>
      </c>
      <c r="AF239" s="70" t="str">
        <f>IFERROR(IF(AND($H239=1,WORKDAY.INTL($I239,NETWORKDAYS.INTL($I239,EDATE(AE239,$E240)-1,1,[1]holiday!$A$2:$A$101),1,[1]holiday!$A$2:$A$101)=$K239),"",IF(AND(IFERROR(IF(IF($K239&lt;EDATE(AE239,$E239),$K239,EDATE(AE239,$E239))=AE239,"",IF($K239&lt;EDATE(AE239,$E239),$K239,EDATE(AE239,$E239))),"")=$K239,$H239=1),"",IFERROR(IF(IF($K239&lt;EDATE(AE239,$E239),$K239,EDATE(AE239,$E239))=AE239,"",IF($K239&lt;EDATE(AE239,$E239),$K239,EDATE(AE239,$E239))),""))),"")</f>
        <v/>
      </c>
      <c r="AG239" s="70" t="str">
        <f>IFERROR(IF(AND($H239=1,WORKDAY.INTL($I239,NETWORKDAYS.INTL($I239,EDATE(AF239,$E240)-1,1,[1]holiday!$A$2:$A$101),1,[1]holiday!$A$2:$A$101)=$K239),"",IF(AND(IFERROR(IF(IF($K239&lt;EDATE(AF239,$E239),$K239,EDATE(AF239,$E239))=AF239,"",IF($K239&lt;EDATE(AF239,$E239),$K239,EDATE(AF239,$E239))),"")=$K239,$H239=1),"",IFERROR(IF(IF($K239&lt;EDATE(AF239,$E239),$K239,EDATE(AF239,$E239))=AF239,"",IF($K239&lt;EDATE(AF239,$E239),$K239,EDATE(AF239,$E239))),""))),"")</f>
        <v/>
      </c>
      <c r="AH239" s="70" t="str">
        <f>IFERROR(IF(AND($H239=1,WORKDAY.INTL($I239,NETWORKDAYS.INTL($I239,EDATE(AG239,$E240)-1,1,[1]holiday!$A$2:$A$101),1,[1]holiday!$A$2:$A$101)=$K239),"",IF(AND(IFERROR(IF(IF($K239&lt;EDATE(AG239,$E239),$K239,EDATE(AG239,$E239))=AG239,"",IF($K239&lt;EDATE(AG239,$E239),$K239,EDATE(AG239,$E239))),"")=$K239,$H239=1),"",IFERROR(IF(IF($K239&lt;EDATE(AG239,$E239),$K239,EDATE(AG239,$E239))=AG239,"",IF($K239&lt;EDATE(AG239,$E239),$K239,EDATE(AG239,$E239))),""))),"")</f>
        <v/>
      </c>
      <c r="AI239" s="70"/>
      <c r="AJ239" s="25" t="e">
        <f t="shared" si="160"/>
        <v>#REF!</v>
      </c>
      <c r="AK239" s="25" t="e">
        <f t="shared" si="161"/>
        <v>#REF!</v>
      </c>
      <c r="AL239" s="25" t="e">
        <f t="shared" si="162"/>
        <v>#REF!</v>
      </c>
      <c r="AM239" s="25" t="e">
        <f t="shared" si="163"/>
        <v>#REF!</v>
      </c>
      <c r="AN239" s="25" t="e">
        <f t="shared" si="164"/>
        <v>#REF!</v>
      </c>
      <c r="AO239" s="25" t="e">
        <f t="shared" si="165"/>
        <v>#REF!</v>
      </c>
      <c r="AP239" s="25" t="e">
        <f t="shared" si="166"/>
        <v>#REF!</v>
      </c>
      <c r="AQ239" s="25" t="e">
        <f t="shared" si="167"/>
        <v>#REF!</v>
      </c>
      <c r="AR239" s="25" t="e">
        <f t="shared" si="168"/>
        <v>#REF!</v>
      </c>
      <c r="AS239" s="25" t="e">
        <f t="shared" si="169"/>
        <v>#REF!</v>
      </c>
      <c r="AT239" s="25" t="e">
        <f t="shared" si="170"/>
        <v>#REF!</v>
      </c>
      <c r="AU239" s="25" t="e">
        <f t="shared" si="171"/>
        <v>#REF!</v>
      </c>
      <c r="AV239" s="25" t="e">
        <f t="shared" si="172"/>
        <v>#REF!</v>
      </c>
      <c r="AW239" s="106" t="e">
        <f t="shared" si="141"/>
        <v>#REF!</v>
      </c>
      <c r="AX239" s="107" t="e">
        <f t="shared" ca="1" si="142"/>
        <v>#REF!</v>
      </c>
      <c r="AY239" s="107" t="e">
        <f t="shared" ca="1" si="143"/>
        <v>#REF!</v>
      </c>
      <c r="AZ239" s="108" t="e">
        <f t="shared" ca="1" si="144"/>
        <v>#REF!</v>
      </c>
      <c r="BA239" s="25">
        <f t="shared" ca="1" si="136"/>
        <v>0</v>
      </c>
      <c r="BB239" s="25" t="e">
        <f t="shared" si="173"/>
        <v>#REF!</v>
      </c>
      <c r="BC239" s="25" t="e">
        <f t="shared" ca="1" si="145"/>
        <v>#REF!</v>
      </c>
      <c r="BD239" s="83" t="e">
        <f>PS!#REF!</f>
        <v>#REF!</v>
      </c>
      <c r="BE239" s="78" t="str">
        <f t="shared" ca="1" si="146"/>
        <v>Lần 0</v>
      </c>
      <c r="BF239" s="109" t="e">
        <f t="shared" ca="1" si="147"/>
        <v>#REF!</v>
      </c>
      <c r="BG239" s="109" t="e">
        <f t="shared" ca="1" si="148"/>
        <v>#REF!</v>
      </c>
      <c r="BH239" s="109" t="e">
        <f t="shared" ca="1" si="149"/>
        <v>#REF!</v>
      </c>
      <c r="BI239" s="109" t="e">
        <f t="shared" ca="1" si="150"/>
        <v>#REF!</v>
      </c>
      <c r="BJ239" s="109" t="e">
        <f t="shared" ca="1" si="151"/>
        <v>#REF!</v>
      </c>
      <c r="BK239" s="109" t="e">
        <f t="shared" ca="1" si="152"/>
        <v>#REF!</v>
      </c>
      <c r="BL239" s="109" t="e">
        <f t="shared" ca="1" si="153"/>
        <v>#REF!</v>
      </c>
      <c r="BM239" s="109" t="e">
        <f t="shared" ca="1" si="154"/>
        <v>#REF!</v>
      </c>
      <c r="BN239" s="109" t="e">
        <f t="shared" ca="1" si="155"/>
        <v>#REF!</v>
      </c>
      <c r="BO239" s="109" t="e">
        <f t="shared" ca="1" si="156"/>
        <v>#REF!</v>
      </c>
      <c r="BP239" s="109" t="e">
        <f t="shared" ca="1" si="157"/>
        <v>#REF!</v>
      </c>
      <c r="BQ239" s="109" t="e">
        <f t="shared" ca="1" si="158"/>
        <v>#REF!</v>
      </c>
      <c r="BR239" s="109" t="e">
        <f t="shared" ca="1" si="159"/>
        <v>#REF!</v>
      </c>
    </row>
    <row r="240" spans="1:70" ht="12.75" x14ac:dyDescent="0.2">
      <c r="A240" s="82" t="e">
        <f>PS!#REF!</f>
        <v>#REF!</v>
      </c>
      <c r="B240" s="83" t="e">
        <f>PS!#REF!</f>
        <v>#REF!</v>
      </c>
      <c r="C240" s="83" t="e">
        <f>PS!#REF!</f>
        <v>#REF!</v>
      </c>
      <c r="D240" s="83" t="e">
        <f>VLOOKUP(B240,CTV!$A$3:$D$1048576,4,0)</f>
        <v>#REF!</v>
      </c>
      <c r="E240" s="83" t="e">
        <f>VLOOKUP(B240,CTV!$A$3:$G$1048576,7,0)</f>
        <v>#REF!</v>
      </c>
      <c r="F240" s="83" t="e">
        <f>IF(ISNA(VLOOKUP(D240,CTV!$A$3:$H$1048576,8,0)),"",VLOOKUP(D240,CTV!$A$3:$H$1048576,8,0))</f>
        <v>#REF!</v>
      </c>
      <c r="G240" s="83" t="e">
        <f>VLOOKUP(B240,CTV!$A$3:$I$1048576,9,0)</f>
        <v>#REF!</v>
      </c>
      <c r="H240" s="83" t="e">
        <f>VLOOKUP(B240,CTV!$A$3:$J$1048576,10,0)</f>
        <v>#REF!</v>
      </c>
      <c r="I240" s="102" t="e">
        <f>PS!#REF!</f>
        <v>#REF!</v>
      </c>
      <c r="J240" s="83" t="e">
        <f>PS!#REF!</f>
        <v>#REF!</v>
      </c>
      <c r="K240" s="103" t="e">
        <f>PS!#REF!</f>
        <v>#REF!</v>
      </c>
      <c r="L240" s="83" t="e">
        <f t="shared" si="137"/>
        <v>#REF!</v>
      </c>
      <c r="M240" s="120" t="e">
        <f>PS!#REF!</f>
        <v>#REF!</v>
      </c>
      <c r="N240" s="83" t="e">
        <f>PS!#REF!</f>
        <v>#REF!</v>
      </c>
      <c r="O240" s="104" t="e">
        <f>PS!#REF!</f>
        <v>#REF!</v>
      </c>
      <c r="P240" s="104" t="e">
        <f t="shared" si="138"/>
        <v>#REF!</v>
      </c>
      <c r="Q240" s="104">
        <v>0</v>
      </c>
      <c r="R240" s="170" t="e">
        <f t="shared" si="139"/>
        <v>#REF!</v>
      </c>
      <c r="S240" s="130" t="e">
        <f>VLOOKUP(B240,CTV!$A$3:$K$1048576,11,0)</f>
        <v>#REF!</v>
      </c>
      <c r="T240" s="105" t="e">
        <f>IF(VLOOKUP(B240,CTV!$A$3:$E$1048576,5,0)-R240+S240&lt;0,0,VLOOKUP(B240,CTV!$A$3:$E$1048576,5,0)-R240+S240)</f>
        <v>#REF!</v>
      </c>
      <c r="U240" s="105" t="e">
        <f>IF(VLOOKUP(B240,CTV!$A$3:$F$1048576,6,0)-R240+S240&lt;0,0,VLOOKUP(B240,CTV!$A$3:$F$1048576,6,0)-R240+S240)</f>
        <v>#REF!</v>
      </c>
      <c r="V240" s="70" t="e">
        <f t="shared" si="140"/>
        <v>#REF!</v>
      </c>
      <c r="W240" s="70" t="str">
        <f>IFERROR(IF(AND($H240=1,WORKDAY.INTL($I240,NETWORKDAYS.INTL($I240,EDATE(V240,$E241)-1,1,[1]holiday!$A$2:$A$101),1,[1]holiday!$A$2:$A$101)=$K240),"",IF(AND(IFERROR(IF(IF($K240&lt;EDATE(V240,$E240),$K240,EDATE(V240,$E240))=V240,"",IF($K240&lt;EDATE(V240,$E240),$K240,EDATE(V240,$E240))),"")=$K240,$H240=1),"",IFERROR(IF(IF($K240&lt;EDATE(V240,$E240),$K240,EDATE(V240,$E240))=V240,"",IF($K240&lt;EDATE(V240,$E240),$K240,EDATE(V240,$E240))),""))),"")</f>
        <v/>
      </c>
      <c r="X240" s="70" t="str">
        <f>IFERROR(IF(AND($H240=1,WORKDAY.INTL($I240,NETWORKDAYS.INTL($I240,EDATE(W240,$E241)-1,1,[1]holiday!$A$2:$A$101),1,[1]holiday!$A$2:$A$101)=$K240),"",IF(AND(IFERROR(IF(IF($K240&lt;EDATE(W240,$E240),$K240,EDATE(W240,$E240))=W240,"",IF($K240&lt;EDATE(W240,$E240),$K240,EDATE(W240,$E240))),"")=$K240,$H240=1),"",IFERROR(IF(IF($K240&lt;EDATE(W240,$E240),$K240,EDATE(W240,$E240))=W240,"",IF($K240&lt;EDATE(W240,$E240),$K240,EDATE(W240,$E240))),""))),"")</f>
        <v/>
      </c>
      <c r="Y240" s="70" t="str">
        <f>IFERROR(IF(AND($H240=1,WORKDAY.INTL($I240,NETWORKDAYS.INTL($I240,EDATE(X240,$E241)-1,1,[1]holiday!$A$2:$A$101),1,[1]holiday!$A$2:$A$101)=$K240),"",IF(AND(IFERROR(IF(IF($K240&lt;EDATE(X240,$E240),$K240,EDATE(X240,$E240))=X240,"",IF($K240&lt;EDATE(X240,$E240),$K240,EDATE(X240,$E240))),"")=$K240,$H240=1),"",IFERROR(IF(IF($K240&lt;EDATE(X240,$E240),$K240,EDATE(X240,$E240))=X240,"",IF($K240&lt;EDATE(X240,$E240),$K240,EDATE(X240,$E240))),""))),"")</f>
        <v/>
      </c>
      <c r="Z240" s="70" t="str">
        <f>IFERROR(IF(AND($H240=1,WORKDAY.INTL($I240,NETWORKDAYS.INTL($I240,EDATE(Y240,$E241)-1,1,[1]holiday!$A$2:$A$101),1,[1]holiday!$A$2:$A$101)=$K240),"",IF(AND(IFERROR(IF(IF($K240&lt;EDATE(Y240,$E240),$K240,EDATE(Y240,$E240))=Y240,"",IF($K240&lt;EDATE(Y240,$E240),$K240,EDATE(Y240,$E240))),"")=$K240,$H240=1),"",IFERROR(IF(IF($K240&lt;EDATE(Y240,$E240),$K240,EDATE(Y240,$E240))=Y240,"",IF($K240&lt;EDATE(Y240,$E240),$K240,EDATE(Y240,$E240))),""))),"")</f>
        <v/>
      </c>
      <c r="AA240" s="70" t="str">
        <f>IFERROR(IF(AND($H240=1,WORKDAY.INTL($I240,NETWORKDAYS.INTL($I240,EDATE(Z240,$E241)-1,1,[1]holiday!$A$2:$A$101),1,[1]holiday!$A$2:$A$101)=$K240),"",IF(AND(IFERROR(IF(IF($K240&lt;EDATE(Z240,$E240),$K240,EDATE(Z240,$E240))=Z240,"",IF($K240&lt;EDATE(Z240,$E240),$K240,EDATE(Z240,$E240))),"")=$K240,$H240=1),"",IFERROR(IF(IF($K240&lt;EDATE(Z240,$E240),$K240,EDATE(Z240,$E240))=Z240,"",IF($K240&lt;EDATE(Z240,$E240),$K240,EDATE(Z240,$E240))),""))),"")</f>
        <v/>
      </c>
      <c r="AB240" s="70" t="str">
        <f>IFERROR(IF(AND($H240=1,WORKDAY.INTL($I240,NETWORKDAYS.INTL($I240,EDATE(AA240,$E241)-1,1,[1]holiday!$A$2:$A$101),1,[1]holiday!$A$2:$A$101)=$K240),"",IF(AND(IFERROR(IF(IF($K240&lt;EDATE(AA240,$E240),$K240,EDATE(AA240,$E240))=AA240,"",IF($K240&lt;EDATE(AA240,$E240),$K240,EDATE(AA240,$E240))),"")=$K240,$H240=1),"",IFERROR(IF(IF($K240&lt;EDATE(AA240,$E240),$K240,EDATE(AA240,$E240))=AA240,"",IF($K240&lt;EDATE(AA240,$E240),$K240,EDATE(AA240,$E240))),""))),"")</f>
        <v/>
      </c>
      <c r="AC240" s="70" t="str">
        <f>IFERROR(IF(AND($H240=1,WORKDAY.INTL($I240,NETWORKDAYS.INTL($I240,EDATE(AB240,$E241)-1,1,[1]holiday!$A$2:$A$101),1,[1]holiday!$A$2:$A$101)=$K240),"",IF(AND(IFERROR(IF(IF($K240&lt;EDATE(AB240,$E240),$K240,EDATE(AB240,$E240))=AB240,"",IF($K240&lt;EDATE(AB240,$E240),$K240,EDATE(AB240,$E240))),"")=$K240,$H240=1),"",IFERROR(IF(IF($K240&lt;EDATE(AB240,$E240),$K240,EDATE(AB240,$E240))=AB240,"",IF($K240&lt;EDATE(AB240,$E240),$K240,EDATE(AB240,$E240))),""))),"")</f>
        <v/>
      </c>
      <c r="AD240" s="70" t="str">
        <f>IFERROR(IF(AND($H240=1,WORKDAY.INTL($I240,NETWORKDAYS.INTL($I240,EDATE(AC240,$E241)-1,1,[1]holiday!$A$2:$A$101),1,[1]holiday!$A$2:$A$101)=$K240),"",IF(AND(IFERROR(IF(IF($K240&lt;EDATE(AC240,$E240),$K240,EDATE(AC240,$E240))=AC240,"",IF($K240&lt;EDATE(AC240,$E240),$K240,EDATE(AC240,$E240))),"")=$K240,$H240=1),"",IFERROR(IF(IF($K240&lt;EDATE(AC240,$E240),$K240,EDATE(AC240,$E240))=AC240,"",IF($K240&lt;EDATE(AC240,$E240),$K240,EDATE(AC240,$E240))),""))),"")</f>
        <v/>
      </c>
      <c r="AE240" s="70" t="str">
        <f>IFERROR(IF(AND($H240=1,WORKDAY.INTL($I240,NETWORKDAYS.INTL($I240,EDATE(AD240,$E241)-1,1,[1]holiday!$A$2:$A$101),1,[1]holiday!$A$2:$A$101)=$K240),"",IF(AND(IFERROR(IF(IF($K240&lt;EDATE(AD240,$E240),$K240,EDATE(AD240,$E240))=AD240,"",IF($K240&lt;EDATE(AD240,$E240),$K240,EDATE(AD240,$E240))),"")=$K240,$H240=1),"",IFERROR(IF(IF($K240&lt;EDATE(AD240,$E240),$K240,EDATE(AD240,$E240))=AD240,"",IF($K240&lt;EDATE(AD240,$E240),$K240,EDATE(AD240,$E240))),""))),"")</f>
        <v/>
      </c>
      <c r="AF240" s="70" t="str">
        <f>IFERROR(IF(AND($H240=1,WORKDAY.INTL($I240,NETWORKDAYS.INTL($I240,EDATE(AE240,$E241)-1,1,[1]holiday!$A$2:$A$101),1,[1]holiday!$A$2:$A$101)=$K240),"",IF(AND(IFERROR(IF(IF($K240&lt;EDATE(AE240,$E240),$K240,EDATE(AE240,$E240))=AE240,"",IF($K240&lt;EDATE(AE240,$E240),$K240,EDATE(AE240,$E240))),"")=$K240,$H240=1),"",IFERROR(IF(IF($K240&lt;EDATE(AE240,$E240),$K240,EDATE(AE240,$E240))=AE240,"",IF($K240&lt;EDATE(AE240,$E240),$K240,EDATE(AE240,$E240))),""))),"")</f>
        <v/>
      </c>
      <c r="AG240" s="70" t="str">
        <f>IFERROR(IF(AND($H240=1,WORKDAY.INTL($I240,NETWORKDAYS.INTL($I240,EDATE(AF240,$E241)-1,1,[1]holiday!$A$2:$A$101),1,[1]holiday!$A$2:$A$101)=$K240),"",IF(AND(IFERROR(IF(IF($K240&lt;EDATE(AF240,$E240),$K240,EDATE(AF240,$E240))=AF240,"",IF($K240&lt;EDATE(AF240,$E240),$K240,EDATE(AF240,$E240))),"")=$K240,$H240=1),"",IFERROR(IF(IF($K240&lt;EDATE(AF240,$E240),$K240,EDATE(AF240,$E240))=AF240,"",IF($K240&lt;EDATE(AF240,$E240),$K240,EDATE(AF240,$E240))),""))),"")</f>
        <v/>
      </c>
      <c r="AH240" s="70" t="str">
        <f>IFERROR(IF(AND($H240=1,WORKDAY.INTL($I240,NETWORKDAYS.INTL($I240,EDATE(AG240,$E241)-1,1,[1]holiday!$A$2:$A$101),1,[1]holiday!$A$2:$A$101)=$K240),"",IF(AND(IFERROR(IF(IF($K240&lt;EDATE(AG240,$E240),$K240,EDATE(AG240,$E240))=AG240,"",IF($K240&lt;EDATE(AG240,$E240),$K240,EDATE(AG240,$E240))),"")=$K240,$H240=1),"",IFERROR(IF(IF($K240&lt;EDATE(AG240,$E240),$K240,EDATE(AG240,$E240))=AG240,"",IF($K240&lt;EDATE(AG240,$E240),$K240,EDATE(AG240,$E240))),""))),"")</f>
        <v/>
      </c>
      <c r="AI240" s="70"/>
      <c r="AJ240" s="25" t="e">
        <f t="shared" si="160"/>
        <v>#REF!</v>
      </c>
      <c r="AK240" s="25" t="e">
        <f t="shared" si="161"/>
        <v>#REF!</v>
      </c>
      <c r="AL240" s="25" t="e">
        <f t="shared" si="162"/>
        <v>#REF!</v>
      </c>
      <c r="AM240" s="25" t="e">
        <f t="shared" si="163"/>
        <v>#REF!</v>
      </c>
      <c r="AN240" s="25" t="e">
        <f t="shared" si="164"/>
        <v>#REF!</v>
      </c>
      <c r="AO240" s="25" t="e">
        <f t="shared" si="165"/>
        <v>#REF!</v>
      </c>
      <c r="AP240" s="25" t="e">
        <f t="shared" si="166"/>
        <v>#REF!</v>
      </c>
      <c r="AQ240" s="25" t="e">
        <f t="shared" si="167"/>
        <v>#REF!</v>
      </c>
      <c r="AR240" s="25" t="e">
        <f t="shared" si="168"/>
        <v>#REF!</v>
      </c>
      <c r="AS240" s="25" t="e">
        <f t="shared" si="169"/>
        <v>#REF!</v>
      </c>
      <c r="AT240" s="25" t="e">
        <f t="shared" si="170"/>
        <v>#REF!</v>
      </c>
      <c r="AU240" s="25" t="e">
        <f t="shared" si="171"/>
        <v>#REF!</v>
      </c>
      <c r="AV240" s="25" t="e">
        <f t="shared" si="172"/>
        <v>#REF!</v>
      </c>
      <c r="AW240" s="106" t="e">
        <f t="shared" si="141"/>
        <v>#REF!</v>
      </c>
      <c r="AX240" s="107" t="e">
        <f t="shared" ca="1" si="142"/>
        <v>#REF!</v>
      </c>
      <c r="AY240" s="107" t="e">
        <f t="shared" ca="1" si="143"/>
        <v>#REF!</v>
      </c>
      <c r="AZ240" s="108" t="e">
        <f t="shared" ca="1" si="144"/>
        <v>#REF!</v>
      </c>
      <c r="BA240" s="25">
        <f t="shared" ca="1" si="136"/>
        <v>0</v>
      </c>
      <c r="BB240" s="25" t="e">
        <f t="shared" si="173"/>
        <v>#REF!</v>
      </c>
      <c r="BC240" s="25" t="e">
        <f t="shared" ca="1" si="145"/>
        <v>#REF!</v>
      </c>
      <c r="BD240" s="83" t="e">
        <f>PS!#REF!</f>
        <v>#REF!</v>
      </c>
      <c r="BE240" s="78" t="str">
        <f t="shared" ca="1" si="146"/>
        <v>Lần 0</v>
      </c>
      <c r="BF240" s="109" t="e">
        <f t="shared" ca="1" si="147"/>
        <v>#REF!</v>
      </c>
      <c r="BG240" s="109" t="e">
        <f t="shared" ca="1" si="148"/>
        <v>#REF!</v>
      </c>
      <c r="BH240" s="109" t="e">
        <f t="shared" ca="1" si="149"/>
        <v>#REF!</v>
      </c>
      <c r="BI240" s="109" t="e">
        <f t="shared" ca="1" si="150"/>
        <v>#REF!</v>
      </c>
      <c r="BJ240" s="109" t="e">
        <f t="shared" ca="1" si="151"/>
        <v>#REF!</v>
      </c>
      <c r="BK240" s="109" t="e">
        <f t="shared" ca="1" si="152"/>
        <v>#REF!</v>
      </c>
      <c r="BL240" s="109" t="e">
        <f t="shared" ca="1" si="153"/>
        <v>#REF!</v>
      </c>
      <c r="BM240" s="109" t="e">
        <f t="shared" ca="1" si="154"/>
        <v>#REF!</v>
      </c>
      <c r="BN240" s="109" t="e">
        <f t="shared" ca="1" si="155"/>
        <v>#REF!</v>
      </c>
      <c r="BO240" s="109" t="e">
        <f t="shared" ca="1" si="156"/>
        <v>#REF!</v>
      </c>
      <c r="BP240" s="109" t="e">
        <f t="shared" ca="1" si="157"/>
        <v>#REF!</v>
      </c>
      <c r="BQ240" s="109" t="e">
        <f t="shared" ca="1" si="158"/>
        <v>#REF!</v>
      </c>
      <c r="BR240" s="109" t="e">
        <f t="shared" ca="1" si="159"/>
        <v>#REF!</v>
      </c>
    </row>
    <row r="241" spans="1:70" ht="12.75" x14ac:dyDescent="0.2">
      <c r="A241" s="82" t="e">
        <f>PS!#REF!</f>
        <v>#REF!</v>
      </c>
      <c r="B241" s="83" t="e">
        <f>PS!#REF!</f>
        <v>#REF!</v>
      </c>
      <c r="C241" s="83" t="e">
        <f>PS!#REF!</f>
        <v>#REF!</v>
      </c>
      <c r="D241" s="83" t="e">
        <f>VLOOKUP(B241,CTV!$A$3:$D$1048576,4,0)</f>
        <v>#REF!</v>
      </c>
      <c r="E241" s="83" t="e">
        <f>VLOOKUP(B241,CTV!$A$3:$G$1048576,7,0)</f>
        <v>#REF!</v>
      </c>
      <c r="F241" s="83" t="e">
        <f>IF(ISNA(VLOOKUP(D241,CTV!$A$3:$H$1048576,8,0)),"",VLOOKUP(D241,CTV!$A$3:$H$1048576,8,0))</f>
        <v>#REF!</v>
      </c>
      <c r="G241" s="83" t="e">
        <f>VLOOKUP(B241,CTV!$A$3:$I$1048576,9,0)</f>
        <v>#REF!</v>
      </c>
      <c r="H241" s="83" t="e">
        <f>VLOOKUP(B241,CTV!$A$3:$J$1048576,10,0)</f>
        <v>#REF!</v>
      </c>
      <c r="I241" s="102" t="e">
        <f>PS!#REF!</f>
        <v>#REF!</v>
      </c>
      <c r="J241" s="83" t="e">
        <f>PS!#REF!</f>
        <v>#REF!</v>
      </c>
      <c r="K241" s="103" t="e">
        <f>PS!#REF!</f>
        <v>#REF!</v>
      </c>
      <c r="L241" s="83" t="e">
        <f t="shared" si="137"/>
        <v>#REF!</v>
      </c>
      <c r="M241" s="120" t="e">
        <f>PS!#REF!</f>
        <v>#REF!</v>
      </c>
      <c r="N241" s="83" t="e">
        <f>PS!#REF!</f>
        <v>#REF!</v>
      </c>
      <c r="O241" s="104" t="e">
        <f>PS!#REF!</f>
        <v>#REF!</v>
      </c>
      <c r="P241" s="104" t="e">
        <f t="shared" si="138"/>
        <v>#REF!</v>
      </c>
      <c r="Q241" s="104">
        <v>0</v>
      </c>
      <c r="R241" s="170" t="e">
        <f t="shared" si="139"/>
        <v>#REF!</v>
      </c>
      <c r="S241" s="130" t="e">
        <f>VLOOKUP(B241,CTV!$A$3:$K$1048576,11,0)</f>
        <v>#REF!</v>
      </c>
      <c r="T241" s="105" t="e">
        <f>IF(VLOOKUP(B241,CTV!$A$3:$E$1048576,5,0)-R241+S241&lt;0,0,VLOOKUP(B241,CTV!$A$3:$E$1048576,5,0)-R241+S241)</f>
        <v>#REF!</v>
      </c>
      <c r="U241" s="105" t="e">
        <f>IF(VLOOKUP(B241,CTV!$A$3:$F$1048576,6,0)-R241+S241&lt;0,0,VLOOKUP(B241,CTV!$A$3:$F$1048576,6,0)-R241+S241)</f>
        <v>#REF!</v>
      </c>
      <c r="V241" s="70" t="e">
        <f t="shared" si="140"/>
        <v>#REF!</v>
      </c>
      <c r="W241" s="70" t="str">
        <f>IFERROR(IF(AND($H241=1,WORKDAY.INTL($I241,NETWORKDAYS.INTL($I241,EDATE(V241,$E242)-1,1,[1]holiday!$A$2:$A$101),1,[1]holiday!$A$2:$A$101)=$K241),"",IF(AND(IFERROR(IF(IF($K241&lt;EDATE(V241,$E241),$K241,EDATE(V241,$E241))=V241,"",IF($K241&lt;EDATE(V241,$E241),$K241,EDATE(V241,$E241))),"")=$K241,$H241=1),"",IFERROR(IF(IF($K241&lt;EDATE(V241,$E241),$K241,EDATE(V241,$E241))=V241,"",IF($K241&lt;EDATE(V241,$E241),$K241,EDATE(V241,$E241))),""))),"")</f>
        <v/>
      </c>
      <c r="X241" s="70" t="str">
        <f>IFERROR(IF(AND($H241=1,WORKDAY.INTL($I241,NETWORKDAYS.INTL($I241,EDATE(W241,$E242)-1,1,[1]holiday!$A$2:$A$101),1,[1]holiday!$A$2:$A$101)=$K241),"",IF(AND(IFERROR(IF(IF($K241&lt;EDATE(W241,$E241),$K241,EDATE(W241,$E241))=W241,"",IF($K241&lt;EDATE(W241,$E241),$K241,EDATE(W241,$E241))),"")=$K241,$H241=1),"",IFERROR(IF(IF($K241&lt;EDATE(W241,$E241),$K241,EDATE(W241,$E241))=W241,"",IF($K241&lt;EDATE(W241,$E241),$K241,EDATE(W241,$E241))),""))),"")</f>
        <v/>
      </c>
      <c r="Y241" s="70" t="str">
        <f>IFERROR(IF(AND($H241=1,WORKDAY.INTL($I241,NETWORKDAYS.INTL($I241,EDATE(X241,$E242)-1,1,[1]holiday!$A$2:$A$101),1,[1]holiday!$A$2:$A$101)=$K241),"",IF(AND(IFERROR(IF(IF($K241&lt;EDATE(X241,$E241),$K241,EDATE(X241,$E241))=X241,"",IF($K241&lt;EDATE(X241,$E241),$K241,EDATE(X241,$E241))),"")=$K241,$H241=1),"",IFERROR(IF(IF($K241&lt;EDATE(X241,$E241),$K241,EDATE(X241,$E241))=X241,"",IF($K241&lt;EDATE(X241,$E241),$K241,EDATE(X241,$E241))),""))),"")</f>
        <v/>
      </c>
      <c r="Z241" s="70" t="str">
        <f>IFERROR(IF(AND($H241=1,WORKDAY.INTL($I241,NETWORKDAYS.INTL($I241,EDATE(Y241,$E242)-1,1,[1]holiday!$A$2:$A$101),1,[1]holiday!$A$2:$A$101)=$K241),"",IF(AND(IFERROR(IF(IF($K241&lt;EDATE(Y241,$E241),$K241,EDATE(Y241,$E241))=Y241,"",IF($K241&lt;EDATE(Y241,$E241),$K241,EDATE(Y241,$E241))),"")=$K241,$H241=1),"",IFERROR(IF(IF($K241&lt;EDATE(Y241,$E241),$K241,EDATE(Y241,$E241))=Y241,"",IF($K241&lt;EDATE(Y241,$E241),$K241,EDATE(Y241,$E241))),""))),"")</f>
        <v/>
      </c>
      <c r="AA241" s="70" t="str">
        <f>IFERROR(IF(AND($H241=1,WORKDAY.INTL($I241,NETWORKDAYS.INTL($I241,EDATE(Z241,$E242)-1,1,[1]holiday!$A$2:$A$101),1,[1]holiday!$A$2:$A$101)=$K241),"",IF(AND(IFERROR(IF(IF($K241&lt;EDATE(Z241,$E241),$K241,EDATE(Z241,$E241))=Z241,"",IF($K241&lt;EDATE(Z241,$E241),$K241,EDATE(Z241,$E241))),"")=$K241,$H241=1),"",IFERROR(IF(IF($K241&lt;EDATE(Z241,$E241),$K241,EDATE(Z241,$E241))=Z241,"",IF($K241&lt;EDATE(Z241,$E241),$K241,EDATE(Z241,$E241))),""))),"")</f>
        <v/>
      </c>
      <c r="AB241" s="70" t="str">
        <f>IFERROR(IF(AND($H241=1,WORKDAY.INTL($I241,NETWORKDAYS.INTL($I241,EDATE(AA241,$E242)-1,1,[1]holiday!$A$2:$A$101),1,[1]holiday!$A$2:$A$101)=$K241),"",IF(AND(IFERROR(IF(IF($K241&lt;EDATE(AA241,$E241),$K241,EDATE(AA241,$E241))=AA241,"",IF($K241&lt;EDATE(AA241,$E241),$K241,EDATE(AA241,$E241))),"")=$K241,$H241=1),"",IFERROR(IF(IF($K241&lt;EDATE(AA241,$E241),$K241,EDATE(AA241,$E241))=AA241,"",IF($K241&lt;EDATE(AA241,$E241),$K241,EDATE(AA241,$E241))),""))),"")</f>
        <v/>
      </c>
      <c r="AC241" s="70" t="str">
        <f>IFERROR(IF(AND($H241=1,WORKDAY.INTL($I241,NETWORKDAYS.INTL($I241,EDATE(AB241,$E242)-1,1,[1]holiday!$A$2:$A$101),1,[1]holiday!$A$2:$A$101)=$K241),"",IF(AND(IFERROR(IF(IF($K241&lt;EDATE(AB241,$E241),$K241,EDATE(AB241,$E241))=AB241,"",IF($K241&lt;EDATE(AB241,$E241),$K241,EDATE(AB241,$E241))),"")=$K241,$H241=1),"",IFERROR(IF(IF($K241&lt;EDATE(AB241,$E241),$K241,EDATE(AB241,$E241))=AB241,"",IF($K241&lt;EDATE(AB241,$E241),$K241,EDATE(AB241,$E241))),""))),"")</f>
        <v/>
      </c>
      <c r="AD241" s="70" t="str">
        <f>IFERROR(IF(AND($H241=1,WORKDAY.INTL($I241,NETWORKDAYS.INTL($I241,EDATE(AC241,$E242)-1,1,[1]holiday!$A$2:$A$101),1,[1]holiday!$A$2:$A$101)=$K241),"",IF(AND(IFERROR(IF(IF($K241&lt;EDATE(AC241,$E241),$K241,EDATE(AC241,$E241))=AC241,"",IF($K241&lt;EDATE(AC241,$E241),$K241,EDATE(AC241,$E241))),"")=$K241,$H241=1),"",IFERROR(IF(IF($K241&lt;EDATE(AC241,$E241),$K241,EDATE(AC241,$E241))=AC241,"",IF($K241&lt;EDATE(AC241,$E241),$K241,EDATE(AC241,$E241))),""))),"")</f>
        <v/>
      </c>
      <c r="AE241" s="70" t="str">
        <f>IFERROR(IF(AND($H241=1,WORKDAY.INTL($I241,NETWORKDAYS.INTL($I241,EDATE(AD241,$E242)-1,1,[1]holiday!$A$2:$A$101),1,[1]holiday!$A$2:$A$101)=$K241),"",IF(AND(IFERROR(IF(IF($K241&lt;EDATE(AD241,$E241),$K241,EDATE(AD241,$E241))=AD241,"",IF($K241&lt;EDATE(AD241,$E241),$K241,EDATE(AD241,$E241))),"")=$K241,$H241=1),"",IFERROR(IF(IF($K241&lt;EDATE(AD241,$E241),$K241,EDATE(AD241,$E241))=AD241,"",IF($K241&lt;EDATE(AD241,$E241),$K241,EDATE(AD241,$E241))),""))),"")</f>
        <v/>
      </c>
      <c r="AF241" s="70" t="str">
        <f>IFERROR(IF(AND($H241=1,WORKDAY.INTL($I241,NETWORKDAYS.INTL($I241,EDATE(AE241,$E242)-1,1,[1]holiday!$A$2:$A$101),1,[1]holiday!$A$2:$A$101)=$K241),"",IF(AND(IFERROR(IF(IF($K241&lt;EDATE(AE241,$E241),$K241,EDATE(AE241,$E241))=AE241,"",IF($K241&lt;EDATE(AE241,$E241),$K241,EDATE(AE241,$E241))),"")=$K241,$H241=1),"",IFERROR(IF(IF($K241&lt;EDATE(AE241,$E241),$K241,EDATE(AE241,$E241))=AE241,"",IF($K241&lt;EDATE(AE241,$E241),$K241,EDATE(AE241,$E241))),""))),"")</f>
        <v/>
      </c>
      <c r="AG241" s="70" t="str">
        <f>IFERROR(IF(AND($H241=1,WORKDAY.INTL($I241,NETWORKDAYS.INTL($I241,EDATE(AF241,$E242)-1,1,[1]holiday!$A$2:$A$101),1,[1]holiday!$A$2:$A$101)=$K241),"",IF(AND(IFERROR(IF(IF($K241&lt;EDATE(AF241,$E241),$K241,EDATE(AF241,$E241))=AF241,"",IF($K241&lt;EDATE(AF241,$E241),$K241,EDATE(AF241,$E241))),"")=$K241,$H241=1),"",IFERROR(IF(IF($K241&lt;EDATE(AF241,$E241),$K241,EDATE(AF241,$E241))=AF241,"",IF($K241&lt;EDATE(AF241,$E241),$K241,EDATE(AF241,$E241))),""))),"")</f>
        <v/>
      </c>
      <c r="AH241" s="70" t="str">
        <f>IFERROR(IF(AND($H241=1,WORKDAY.INTL($I241,NETWORKDAYS.INTL($I241,EDATE(AG241,$E242)-1,1,[1]holiday!$A$2:$A$101),1,[1]holiday!$A$2:$A$101)=$K241),"",IF(AND(IFERROR(IF(IF($K241&lt;EDATE(AG241,$E241),$K241,EDATE(AG241,$E241))=AG241,"",IF($K241&lt;EDATE(AG241,$E241),$K241,EDATE(AG241,$E241))),"")=$K241,$H241=1),"",IFERROR(IF(IF($K241&lt;EDATE(AG241,$E241),$K241,EDATE(AG241,$E241))=AG241,"",IF($K241&lt;EDATE(AG241,$E241),$K241,EDATE(AG241,$E241))),""))),"")</f>
        <v/>
      </c>
      <c r="AI241" s="70"/>
      <c r="AJ241" s="25" t="e">
        <f t="shared" si="160"/>
        <v>#REF!</v>
      </c>
      <c r="AK241" s="25" t="e">
        <f t="shared" si="161"/>
        <v>#REF!</v>
      </c>
      <c r="AL241" s="25" t="e">
        <f t="shared" si="162"/>
        <v>#REF!</v>
      </c>
      <c r="AM241" s="25" t="e">
        <f t="shared" si="163"/>
        <v>#REF!</v>
      </c>
      <c r="AN241" s="25" t="e">
        <f t="shared" si="164"/>
        <v>#REF!</v>
      </c>
      <c r="AO241" s="25" t="e">
        <f t="shared" si="165"/>
        <v>#REF!</v>
      </c>
      <c r="AP241" s="25" t="e">
        <f t="shared" si="166"/>
        <v>#REF!</v>
      </c>
      <c r="AQ241" s="25" t="e">
        <f t="shared" si="167"/>
        <v>#REF!</v>
      </c>
      <c r="AR241" s="25" t="e">
        <f t="shared" si="168"/>
        <v>#REF!</v>
      </c>
      <c r="AS241" s="25" t="e">
        <f t="shared" si="169"/>
        <v>#REF!</v>
      </c>
      <c r="AT241" s="25" t="e">
        <f t="shared" si="170"/>
        <v>#REF!</v>
      </c>
      <c r="AU241" s="25" t="e">
        <f t="shared" si="171"/>
        <v>#REF!</v>
      </c>
      <c r="AV241" s="25" t="e">
        <f t="shared" si="172"/>
        <v>#REF!</v>
      </c>
      <c r="AW241" s="106" t="e">
        <f t="shared" si="141"/>
        <v>#REF!</v>
      </c>
      <c r="AX241" s="107" t="e">
        <f t="shared" ca="1" si="142"/>
        <v>#REF!</v>
      </c>
      <c r="AY241" s="107" t="e">
        <f t="shared" ca="1" si="143"/>
        <v>#REF!</v>
      </c>
      <c r="AZ241" s="108" t="e">
        <f t="shared" ca="1" si="144"/>
        <v>#REF!</v>
      </c>
      <c r="BA241" s="25">
        <f t="shared" ca="1" si="136"/>
        <v>0</v>
      </c>
      <c r="BB241" s="25" t="e">
        <f t="shared" si="173"/>
        <v>#REF!</v>
      </c>
      <c r="BC241" s="25" t="e">
        <f t="shared" ca="1" si="145"/>
        <v>#REF!</v>
      </c>
      <c r="BD241" s="83" t="e">
        <f>PS!#REF!</f>
        <v>#REF!</v>
      </c>
      <c r="BE241" s="78" t="str">
        <f t="shared" ca="1" si="146"/>
        <v>Lần 0</v>
      </c>
      <c r="BF241" s="109" t="e">
        <f t="shared" ca="1" si="147"/>
        <v>#REF!</v>
      </c>
      <c r="BG241" s="109" t="e">
        <f t="shared" ca="1" si="148"/>
        <v>#REF!</v>
      </c>
      <c r="BH241" s="109" t="e">
        <f t="shared" ca="1" si="149"/>
        <v>#REF!</v>
      </c>
      <c r="BI241" s="109" t="e">
        <f t="shared" ca="1" si="150"/>
        <v>#REF!</v>
      </c>
      <c r="BJ241" s="109" t="e">
        <f t="shared" ca="1" si="151"/>
        <v>#REF!</v>
      </c>
      <c r="BK241" s="109" t="e">
        <f t="shared" ca="1" si="152"/>
        <v>#REF!</v>
      </c>
      <c r="BL241" s="109" t="e">
        <f t="shared" ca="1" si="153"/>
        <v>#REF!</v>
      </c>
      <c r="BM241" s="109" t="e">
        <f t="shared" ca="1" si="154"/>
        <v>#REF!</v>
      </c>
      <c r="BN241" s="109" t="e">
        <f t="shared" ca="1" si="155"/>
        <v>#REF!</v>
      </c>
      <c r="BO241" s="109" t="e">
        <f t="shared" ca="1" si="156"/>
        <v>#REF!</v>
      </c>
      <c r="BP241" s="109" t="e">
        <f t="shared" ca="1" si="157"/>
        <v>#REF!</v>
      </c>
      <c r="BQ241" s="109" t="e">
        <f t="shared" ca="1" si="158"/>
        <v>#REF!</v>
      </c>
      <c r="BR241" s="109" t="e">
        <f t="shared" ca="1" si="159"/>
        <v>#REF!</v>
      </c>
    </row>
    <row r="242" spans="1:70" ht="12.75" x14ac:dyDescent="0.2">
      <c r="A242" s="82" t="e">
        <f>PS!#REF!</f>
        <v>#REF!</v>
      </c>
      <c r="B242" s="83" t="e">
        <f>PS!#REF!</f>
        <v>#REF!</v>
      </c>
      <c r="C242" s="83" t="e">
        <f>PS!#REF!</f>
        <v>#REF!</v>
      </c>
      <c r="D242" s="83" t="e">
        <f>VLOOKUP(B242,CTV!$A$3:$D$1048576,4,0)</f>
        <v>#REF!</v>
      </c>
      <c r="E242" s="83" t="e">
        <f>VLOOKUP(B242,CTV!$A$3:$G$1048576,7,0)</f>
        <v>#REF!</v>
      </c>
      <c r="F242" s="83" t="e">
        <f>IF(ISNA(VLOOKUP(D242,CTV!$A$3:$H$1048576,8,0)),"",VLOOKUP(D242,CTV!$A$3:$H$1048576,8,0))</f>
        <v>#REF!</v>
      </c>
      <c r="G242" s="83" t="e">
        <f>VLOOKUP(B242,CTV!$A$3:$I$1048576,9,0)</f>
        <v>#REF!</v>
      </c>
      <c r="H242" s="83" t="e">
        <f>VLOOKUP(B242,CTV!$A$3:$J$1048576,10,0)</f>
        <v>#REF!</v>
      </c>
      <c r="I242" s="102" t="e">
        <f>PS!#REF!</f>
        <v>#REF!</v>
      </c>
      <c r="J242" s="83" t="e">
        <f>PS!#REF!</f>
        <v>#REF!</v>
      </c>
      <c r="K242" s="103" t="e">
        <f>PS!#REF!</f>
        <v>#REF!</v>
      </c>
      <c r="L242" s="83" t="e">
        <f t="shared" si="137"/>
        <v>#REF!</v>
      </c>
      <c r="M242" s="120" t="e">
        <f>PS!#REF!</f>
        <v>#REF!</v>
      </c>
      <c r="N242" s="83" t="e">
        <f>PS!#REF!</f>
        <v>#REF!</v>
      </c>
      <c r="O242" s="104" t="e">
        <f>PS!#REF!</f>
        <v>#REF!</v>
      </c>
      <c r="P242" s="104" t="e">
        <f t="shared" si="138"/>
        <v>#REF!</v>
      </c>
      <c r="Q242" s="104">
        <v>0</v>
      </c>
      <c r="R242" s="170" t="e">
        <f t="shared" si="139"/>
        <v>#REF!</v>
      </c>
      <c r="S242" s="130" t="e">
        <f>VLOOKUP(B242,CTV!$A$3:$K$1048576,11,0)</f>
        <v>#REF!</v>
      </c>
      <c r="T242" s="105" t="e">
        <f>IF(VLOOKUP(B242,CTV!$A$3:$E$1048576,5,0)-R242+S242&lt;0,0,VLOOKUP(B242,CTV!$A$3:$E$1048576,5,0)-R242+S242)</f>
        <v>#REF!</v>
      </c>
      <c r="U242" s="105" t="e">
        <f>IF(VLOOKUP(B242,CTV!$A$3:$F$1048576,6,0)-R242+S242&lt;0,0,VLOOKUP(B242,CTV!$A$3:$F$1048576,6,0)-R242+S242)</f>
        <v>#REF!</v>
      </c>
      <c r="V242" s="70" t="e">
        <f t="shared" si="140"/>
        <v>#REF!</v>
      </c>
      <c r="W242" s="70" t="str">
        <f>IFERROR(IF(AND($H242=1,WORKDAY.INTL($I242,NETWORKDAYS.INTL($I242,EDATE(V242,$E243)-1,1,[1]holiday!$A$2:$A$101),1,[1]holiday!$A$2:$A$101)=$K242),"",IF(AND(IFERROR(IF(IF($K242&lt;EDATE(V242,$E242),$K242,EDATE(V242,$E242))=V242,"",IF($K242&lt;EDATE(V242,$E242),$K242,EDATE(V242,$E242))),"")=$K242,$H242=1),"",IFERROR(IF(IF($K242&lt;EDATE(V242,$E242),$K242,EDATE(V242,$E242))=V242,"",IF($K242&lt;EDATE(V242,$E242),$K242,EDATE(V242,$E242))),""))),"")</f>
        <v/>
      </c>
      <c r="X242" s="70" t="str">
        <f>IFERROR(IF(AND($H242=1,WORKDAY.INTL($I242,NETWORKDAYS.INTL($I242,EDATE(W242,$E243)-1,1,[1]holiday!$A$2:$A$101),1,[1]holiday!$A$2:$A$101)=$K242),"",IF(AND(IFERROR(IF(IF($K242&lt;EDATE(W242,$E242),$K242,EDATE(W242,$E242))=W242,"",IF($K242&lt;EDATE(W242,$E242),$K242,EDATE(W242,$E242))),"")=$K242,$H242=1),"",IFERROR(IF(IF($K242&lt;EDATE(W242,$E242),$K242,EDATE(W242,$E242))=W242,"",IF($K242&lt;EDATE(W242,$E242),$K242,EDATE(W242,$E242))),""))),"")</f>
        <v/>
      </c>
      <c r="Y242" s="70" t="str">
        <f>IFERROR(IF(AND($H242=1,WORKDAY.INTL($I242,NETWORKDAYS.INTL($I242,EDATE(X242,$E243)-1,1,[1]holiday!$A$2:$A$101),1,[1]holiday!$A$2:$A$101)=$K242),"",IF(AND(IFERROR(IF(IF($K242&lt;EDATE(X242,$E242),$K242,EDATE(X242,$E242))=X242,"",IF($K242&lt;EDATE(X242,$E242),$K242,EDATE(X242,$E242))),"")=$K242,$H242=1),"",IFERROR(IF(IF($K242&lt;EDATE(X242,$E242),$K242,EDATE(X242,$E242))=X242,"",IF($K242&lt;EDATE(X242,$E242),$K242,EDATE(X242,$E242))),""))),"")</f>
        <v/>
      </c>
      <c r="Z242" s="70" t="str">
        <f>IFERROR(IF(AND($H242=1,WORKDAY.INTL($I242,NETWORKDAYS.INTL($I242,EDATE(Y242,$E243)-1,1,[1]holiday!$A$2:$A$101),1,[1]holiday!$A$2:$A$101)=$K242),"",IF(AND(IFERROR(IF(IF($K242&lt;EDATE(Y242,$E242),$K242,EDATE(Y242,$E242))=Y242,"",IF($K242&lt;EDATE(Y242,$E242),$K242,EDATE(Y242,$E242))),"")=$K242,$H242=1),"",IFERROR(IF(IF($K242&lt;EDATE(Y242,$E242),$K242,EDATE(Y242,$E242))=Y242,"",IF($K242&lt;EDATE(Y242,$E242),$K242,EDATE(Y242,$E242))),""))),"")</f>
        <v/>
      </c>
      <c r="AA242" s="70" t="str">
        <f>IFERROR(IF(AND($H242=1,WORKDAY.INTL($I242,NETWORKDAYS.INTL($I242,EDATE(Z242,$E243)-1,1,[1]holiday!$A$2:$A$101),1,[1]holiday!$A$2:$A$101)=$K242),"",IF(AND(IFERROR(IF(IF($K242&lt;EDATE(Z242,$E242),$K242,EDATE(Z242,$E242))=Z242,"",IF($K242&lt;EDATE(Z242,$E242),$K242,EDATE(Z242,$E242))),"")=$K242,$H242=1),"",IFERROR(IF(IF($K242&lt;EDATE(Z242,$E242),$K242,EDATE(Z242,$E242))=Z242,"",IF($K242&lt;EDATE(Z242,$E242),$K242,EDATE(Z242,$E242))),""))),"")</f>
        <v/>
      </c>
      <c r="AB242" s="70" t="str">
        <f>IFERROR(IF(AND($H242=1,WORKDAY.INTL($I242,NETWORKDAYS.INTL($I242,EDATE(AA242,$E243)-1,1,[1]holiday!$A$2:$A$101),1,[1]holiday!$A$2:$A$101)=$K242),"",IF(AND(IFERROR(IF(IF($K242&lt;EDATE(AA242,$E242),$K242,EDATE(AA242,$E242))=AA242,"",IF($K242&lt;EDATE(AA242,$E242),$K242,EDATE(AA242,$E242))),"")=$K242,$H242=1),"",IFERROR(IF(IF($K242&lt;EDATE(AA242,$E242),$K242,EDATE(AA242,$E242))=AA242,"",IF($K242&lt;EDATE(AA242,$E242),$K242,EDATE(AA242,$E242))),""))),"")</f>
        <v/>
      </c>
      <c r="AC242" s="70" t="str">
        <f>IFERROR(IF(AND($H242=1,WORKDAY.INTL($I242,NETWORKDAYS.INTL($I242,EDATE(AB242,$E243)-1,1,[1]holiday!$A$2:$A$101),1,[1]holiday!$A$2:$A$101)=$K242),"",IF(AND(IFERROR(IF(IF($K242&lt;EDATE(AB242,$E242),$K242,EDATE(AB242,$E242))=AB242,"",IF($K242&lt;EDATE(AB242,$E242),$K242,EDATE(AB242,$E242))),"")=$K242,$H242=1),"",IFERROR(IF(IF($K242&lt;EDATE(AB242,$E242),$K242,EDATE(AB242,$E242))=AB242,"",IF($K242&lt;EDATE(AB242,$E242),$K242,EDATE(AB242,$E242))),""))),"")</f>
        <v/>
      </c>
      <c r="AD242" s="70" t="str">
        <f>IFERROR(IF(AND($H242=1,WORKDAY.INTL($I242,NETWORKDAYS.INTL($I242,EDATE(AC242,$E243)-1,1,[1]holiday!$A$2:$A$101),1,[1]holiday!$A$2:$A$101)=$K242),"",IF(AND(IFERROR(IF(IF($K242&lt;EDATE(AC242,$E242),$K242,EDATE(AC242,$E242))=AC242,"",IF($K242&lt;EDATE(AC242,$E242),$K242,EDATE(AC242,$E242))),"")=$K242,$H242=1),"",IFERROR(IF(IF($K242&lt;EDATE(AC242,$E242),$K242,EDATE(AC242,$E242))=AC242,"",IF($K242&lt;EDATE(AC242,$E242),$K242,EDATE(AC242,$E242))),""))),"")</f>
        <v/>
      </c>
      <c r="AE242" s="70" t="str">
        <f>IFERROR(IF(AND($H242=1,WORKDAY.INTL($I242,NETWORKDAYS.INTL($I242,EDATE(AD242,$E243)-1,1,[1]holiday!$A$2:$A$101),1,[1]holiday!$A$2:$A$101)=$K242),"",IF(AND(IFERROR(IF(IF($K242&lt;EDATE(AD242,$E242),$K242,EDATE(AD242,$E242))=AD242,"",IF($K242&lt;EDATE(AD242,$E242),$K242,EDATE(AD242,$E242))),"")=$K242,$H242=1),"",IFERROR(IF(IF($K242&lt;EDATE(AD242,$E242),$K242,EDATE(AD242,$E242))=AD242,"",IF($K242&lt;EDATE(AD242,$E242),$K242,EDATE(AD242,$E242))),""))),"")</f>
        <v/>
      </c>
      <c r="AF242" s="70" t="str">
        <f>IFERROR(IF(AND($H242=1,WORKDAY.INTL($I242,NETWORKDAYS.INTL($I242,EDATE(AE242,$E243)-1,1,[1]holiday!$A$2:$A$101),1,[1]holiday!$A$2:$A$101)=$K242),"",IF(AND(IFERROR(IF(IF($K242&lt;EDATE(AE242,$E242),$K242,EDATE(AE242,$E242))=AE242,"",IF($K242&lt;EDATE(AE242,$E242),$K242,EDATE(AE242,$E242))),"")=$K242,$H242=1),"",IFERROR(IF(IF($K242&lt;EDATE(AE242,$E242),$K242,EDATE(AE242,$E242))=AE242,"",IF($K242&lt;EDATE(AE242,$E242),$K242,EDATE(AE242,$E242))),""))),"")</f>
        <v/>
      </c>
      <c r="AG242" s="70" t="str">
        <f>IFERROR(IF(AND($H242=1,WORKDAY.INTL($I242,NETWORKDAYS.INTL($I242,EDATE(AF242,$E243)-1,1,[1]holiday!$A$2:$A$101),1,[1]holiday!$A$2:$A$101)=$K242),"",IF(AND(IFERROR(IF(IF($K242&lt;EDATE(AF242,$E242),$K242,EDATE(AF242,$E242))=AF242,"",IF($K242&lt;EDATE(AF242,$E242),$K242,EDATE(AF242,$E242))),"")=$K242,$H242=1),"",IFERROR(IF(IF($K242&lt;EDATE(AF242,$E242),$K242,EDATE(AF242,$E242))=AF242,"",IF($K242&lt;EDATE(AF242,$E242),$K242,EDATE(AF242,$E242))),""))),"")</f>
        <v/>
      </c>
      <c r="AH242" s="70" t="str">
        <f>IFERROR(IF(AND($H242=1,WORKDAY.INTL($I242,NETWORKDAYS.INTL($I242,EDATE(AG242,$E243)-1,1,[1]holiday!$A$2:$A$101),1,[1]holiday!$A$2:$A$101)=$K242),"",IF(AND(IFERROR(IF(IF($K242&lt;EDATE(AG242,$E242),$K242,EDATE(AG242,$E242))=AG242,"",IF($K242&lt;EDATE(AG242,$E242),$K242,EDATE(AG242,$E242))),"")=$K242,$H242=1),"",IFERROR(IF(IF($K242&lt;EDATE(AG242,$E242),$K242,EDATE(AG242,$E242))=AG242,"",IF($K242&lt;EDATE(AG242,$E242),$K242,EDATE(AG242,$E242))),""))),"")</f>
        <v/>
      </c>
      <c r="AI242" s="70"/>
      <c r="AJ242" s="25" t="e">
        <f t="shared" si="160"/>
        <v>#REF!</v>
      </c>
      <c r="AK242" s="25" t="e">
        <f t="shared" si="161"/>
        <v>#REF!</v>
      </c>
      <c r="AL242" s="25" t="e">
        <f t="shared" si="162"/>
        <v>#REF!</v>
      </c>
      <c r="AM242" s="25" t="e">
        <f t="shared" si="163"/>
        <v>#REF!</v>
      </c>
      <c r="AN242" s="25" t="e">
        <f t="shared" si="164"/>
        <v>#REF!</v>
      </c>
      <c r="AO242" s="25" t="e">
        <f t="shared" si="165"/>
        <v>#REF!</v>
      </c>
      <c r="AP242" s="25" t="e">
        <f t="shared" si="166"/>
        <v>#REF!</v>
      </c>
      <c r="AQ242" s="25" t="e">
        <f t="shared" si="167"/>
        <v>#REF!</v>
      </c>
      <c r="AR242" s="25" t="e">
        <f t="shared" si="168"/>
        <v>#REF!</v>
      </c>
      <c r="AS242" s="25" t="e">
        <f t="shared" si="169"/>
        <v>#REF!</v>
      </c>
      <c r="AT242" s="25" t="e">
        <f t="shared" si="170"/>
        <v>#REF!</v>
      </c>
      <c r="AU242" s="25" t="e">
        <f t="shared" si="171"/>
        <v>#REF!</v>
      </c>
      <c r="AV242" s="25" t="e">
        <f t="shared" si="172"/>
        <v>#REF!</v>
      </c>
      <c r="AW242" s="106" t="e">
        <f t="shared" si="141"/>
        <v>#REF!</v>
      </c>
      <c r="AX242" s="107" t="e">
        <f t="shared" ca="1" si="142"/>
        <v>#REF!</v>
      </c>
      <c r="AY242" s="107" t="e">
        <f t="shared" ca="1" si="143"/>
        <v>#REF!</v>
      </c>
      <c r="AZ242" s="108" t="e">
        <f t="shared" ca="1" si="144"/>
        <v>#REF!</v>
      </c>
      <c r="BA242" s="25">
        <f t="shared" ca="1" si="136"/>
        <v>0</v>
      </c>
      <c r="BB242" s="25" t="e">
        <f t="shared" si="173"/>
        <v>#REF!</v>
      </c>
      <c r="BC242" s="25" t="e">
        <f t="shared" ca="1" si="145"/>
        <v>#REF!</v>
      </c>
      <c r="BD242" s="83" t="e">
        <f>PS!#REF!</f>
        <v>#REF!</v>
      </c>
      <c r="BE242" s="78" t="str">
        <f t="shared" ca="1" si="146"/>
        <v>Lần 0</v>
      </c>
      <c r="BF242" s="109" t="e">
        <f t="shared" ca="1" si="147"/>
        <v>#REF!</v>
      </c>
      <c r="BG242" s="109" t="e">
        <f t="shared" ca="1" si="148"/>
        <v>#REF!</v>
      </c>
      <c r="BH242" s="109" t="e">
        <f t="shared" ca="1" si="149"/>
        <v>#REF!</v>
      </c>
      <c r="BI242" s="109" t="e">
        <f t="shared" ca="1" si="150"/>
        <v>#REF!</v>
      </c>
      <c r="BJ242" s="109" t="e">
        <f t="shared" ca="1" si="151"/>
        <v>#REF!</v>
      </c>
      <c r="BK242" s="109" t="e">
        <f t="shared" ca="1" si="152"/>
        <v>#REF!</v>
      </c>
      <c r="BL242" s="109" t="e">
        <f t="shared" ca="1" si="153"/>
        <v>#REF!</v>
      </c>
      <c r="BM242" s="109" t="e">
        <f t="shared" ca="1" si="154"/>
        <v>#REF!</v>
      </c>
      <c r="BN242" s="109" t="e">
        <f t="shared" ca="1" si="155"/>
        <v>#REF!</v>
      </c>
      <c r="BO242" s="109" t="e">
        <f t="shared" ca="1" si="156"/>
        <v>#REF!</v>
      </c>
      <c r="BP242" s="109" t="e">
        <f t="shared" ca="1" si="157"/>
        <v>#REF!</v>
      </c>
      <c r="BQ242" s="109" t="e">
        <f t="shared" ca="1" si="158"/>
        <v>#REF!</v>
      </c>
      <c r="BR242" s="109" t="e">
        <f t="shared" ca="1" si="159"/>
        <v>#REF!</v>
      </c>
    </row>
    <row r="243" spans="1:70" ht="12.75" x14ac:dyDescent="0.2">
      <c r="A243" s="82" t="e">
        <f>PS!#REF!</f>
        <v>#REF!</v>
      </c>
      <c r="B243" s="83" t="e">
        <f>PS!#REF!</f>
        <v>#REF!</v>
      </c>
      <c r="C243" s="83" t="e">
        <f>PS!#REF!</f>
        <v>#REF!</v>
      </c>
      <c r="D243" s="83" t="e">
        <f>VLOOKUP(B243,CTV!$A$3:$D$1048576,4,0)</f>
        <v>#REF!</v>
      </c>
      <c r="E243" s="83" t="e">
        <f>VLOOKUP(B243,CTV!$A$3:$G$1048576,7,0)</f>
        <v>#REF!</v>
      </c>
      <c r="F243" s="83" t="e">
        <f>IF(ISNA(VLOOKUP(D243,CTV!$A$3:$H$1048576,8,0)),"",VLOOKUP(D243,CTV!$A$3:$H$1048576,8,0))</f>
        <v>#REF!</v>
      </c>
      <c r="G243" s="83" t="e">
        <f>VLOOKUP(B243,CTV!$A$3:$I$1048576,9,0)</f>
        <v>#REF!</v>
      </c>
      <c r="H243" s="83" t="e">
        <f>VLOOKUP(B243,CTV!$A$3:$J$1048576,10,0)</f>
        <v>#REF!</v>
      </c>
      <c r="I243" s="102" t="e">
        <f>PS!#REF!</f>
        <v>#REF!</v>
      </c>
      <c r="J243" s="83" t="e">
        <f>PS!#REF!</f>
        <v>#REF!</v>
      </c>
      <c r="K243" s="103" t="e">
        <f>PS!#REF!</f>
        <v>#REF!</v>
      </c>
      <c r="L243" s="83" t="e">
        <f t="shared" si="137"/>
        <v>#REF!</v>
      </c>
      <c r="M243" s="120" t="e">
        <f>PS!#REF!</f>
        <v>#REF!</v>
      </c>
      <c r="N243" s="83" t="e">
        <f>PS!#REF!</f>
        <v>#REF!</v>
      </c>
      <c r="O243" s="104" t="e">
        <f>PS!#REF!</f>
        <v>#REF!</v>
      </c>
      <c r="P243" s="104" t="e">
        <f t="shared" si="138"/>
        <v>#REF!</v>
      </c>
      <c r="Q243" s="104">
        <v>0</v>
      </c>
      <c r="R243" s="170" t="e">
        <f t="shared" si="139"/>
        <v>#REF!</v>
      </c>
      <c r="S243" s="130" t="e">
        <f>VLOOKUP(B243,CTV!$A$3:$K$1048576,11,0)</f>
        <v>#REF!</v>
      </c>
      <c r="T243" s="105" t="e">
        <f>IF(VLOOKUP(B243,CTV!$A$3:$E$1048576,5,0)-R243+S243&lt;0,0,VLOOKUP(B243,CTV!$A$3:$E$1048576,5,0)-R243+S243)</f>
        <v>#REF!</v>
      </c>
      <c r="U243" s="105" t="e">
        <f>IF(VLOOKUP(B243,CTV!$A$3:$F$1048576,6,0)-R243+S243&lt;0,0,VLOOKUP(B243,CTV!$A$3:$F$1048576,6,0)-R243+S243)</f>
        <v>#REF!</v>
      </c>
      <c r="V243" s="70" t="e">
        <f t="shared" si="140"/>
        <v>#REF!</v>
      </c>
      <c r="W243" s="70" t="str">
        <f>IFERROR(IF(AND($H243=1,WORKDAY.INTL($I243,NETWORKDAYS.INTL($I243,EDATE(V243,$E244)-1,1,[1]holiday!$A$2:$A$101),1,[1]holiday!$A$2:$A$101)=$K243),"",IF(AND(IFERROR(IF(IF($K243&lt;EDATE(V243,$E243),$K243,EDATE(V243,$E243))=V243,"",IF($K243&lt;EDATE(V243,$E243),$K243,EDATE(V243,$E243))),"")=$K243,$H243=1),"",IFERROR(IF(IF($K243&lt;EDATE(V243,$E243),$K243,EDATE(V243,$E243))=V243,"",IF($K243&lt;EDATE(V243,$E243),$K243,EDATE(V243,$E243))),""))),"")</f>
        <v/>
      </c>
      <c r="X243" s="70" t="str">
        <f>IFERROR(IF(AND($H243=1,WORKDAY.INTL($I243,NETWORKDAYS.INTL($I243,EDATE(W243,$E244)-1,1,[1]holiday!$A$2:$A$101),1,[1]holiday!$A$2:$A$101)=$K243),"",IF(AND(IFERROR(IF(IF($K243&lt;EDATE(W243,$E243),$K243,EDATE(W243,$E243))=W243,"",IF($K243&lt;EDATE(W243,$E243),$K243,EDATE(W243,$E243))),"")=$K243,$H243=1),"",IFERROR(IF(IF($K243&lt;EDATE(W243,$E243),$K243,EDATE(W243,$E243))=W243,"",IF($K243&lt;EDATE(W243,$E243),$K243,EDATE(W243,$E243))),""))),"")</f>
        <v/>
      </c>
      <c r="Y243" s="70" t="str">
        <f>IFERROR(IF(AND($H243=1,WORKDAY.INTL($I243,NETWORKDAYS.INTL($I243,EDATE(X243,$E244)-1,1,[1]holiday!$A$2:$A$101),1,[1]holiday!$A$2:$A$101)=$K243),"",IF(AND(IFERROR(IF(IF($K243&lt;EDATE(X243,$E243),$K243,EDATE(X243,$E243))=X243,"",IF($K243&lt;EDATE(X243,$E243),$K243,EDATE(X243,$E243))),"")=$K243,$H243=1),"",IFERROR(IF(IF($K243&lt;EDATE(X243,$E243),$K243,EDATE(X243,$E243))=X243,"",IF($K243&lt;EDATE(X243,$E243),$K243,EDATE(X243,$E243))),""))),"")</f>
        <v/>
      </c>
      <c r="Z243" s="70" t="str">
        <f>IFERROR(IF(AND($H243=1,WORKDAY.INTL($I243,NETWORKDAYS.INTL($I243,EDATE(Y243,$E244)-1,1,[1]holiday!$A$2:$A$101),1,[1]holiday!$A$2:$A$101)=$K243),"",IF(AND(IFERROR(IF(IF($K243&lt;EDATE(Y243,$E243),$K243,EDATE(Y243,$E243))=Y243,"",IF($K243&lt;EDATE(Y243,$E243),$K243,EDATE(Y243,$E243))),"")=$K243,$H243=1),"",IFERROR(IF(IF($K243&lt;EDATE(Y243,$E243),$K243,EDATE(Y243,$E243))=Y243,"",IF($K243&lt;EDATE(Y243,$E243),$K243,EDATE(Y243,$E243))),""))),"")</f>
        <v/>
      </c>
      <c r="AA243" s="70" t="str">
        <f>IFERROR(IF(AND($H243=1,WORKDAY.INTL($I243,NETWORKDAYS.INTL($I243,EDATE(Z243,$E244)-1,1,[1]holiday!$A$2:$A$101),1,[1]holiday!$A$2:$A$101)=$K243),"",IF(AND(IFERROR(IF(IF($K243&lt;EDATE(Z243,$E243),$K243,EDATE(Z243,$E243))=Z243,"",IF($K243&lt;EDATE(Z243,$E243),$K243,EDATE(Z243,$E243))),"")=$K243,$H243=1),"",IFERROR(IF(IF($K243&lt;EDATE(Z243,$E243),$K243,EDATE(Z243,$E243))=Z243,"",IF($K243&lt;EDATE(Z243,$E243),$K243,EDATE(Z243,$E243))),""))),"")</f>
        <v/>
      </c>
      <c r="AB243" s="70" t="str">
        <f>IFERROR(IF(AND($H243=1,WORKDAY.INTL($I243,NETWORKDAYS.INTL($I243,EDATE(AA243,$E244)-1,1,[1]holiday!$A$2:$A$101),1,[1]holiday!$A$2:$A$101)=$K243),"",IF(AND(IFERROR(IF(IF($K243&lt;EDATE(AA243,$E243),$K243,EDATE(AA243,$E243))=AA243,"",IF($K243&lt;EDATE(AA243,$E243),$K243,EDATE(AA243,$E243))),"")=$K243,$H243=1),"",IFERROR(IF(IF($K243&lt;EDATE(AA243,$E243),$K243,EDATE(AA243,$E243))=AA243,"",IF($K243&lt;EDATE(AA243,$E243),$K243,EDATE(AA243,$E243))),""))),"")</f>
        <v/>
      </c>
      <c r="AC243" s="70" t="str">
        <f>IFERROR(IF(AND($H243=1,WORKDAY.INTL($I243,NETWORKDAYS.INTL($I243,EDATE(AB243,$E244)-1,1,[1]holiday!$A$2:$A$101),1,[1]holiday!$A$2:$A$101)=$K243),"",IF(AND(IFERROR(IF(IF($K243&lt;EDATE(AB243,$E243),$K243,EDATE(AB243,$E243))=AB243,"",IF($K243&lt;EDATE(AB243,$E243),$K243,EDATE(AB243,$E243))),"")=$K243,$H243=1),"",IFERROR(IF(IF($K243&lt;EDATE(AB243,$E243),$K243,EDATE(AB243,$E243))=AB243,"",IF($K243&lt;EDATE(AB243,$E243),$K243,EDATE(AB243,$E243))),""))),"")</f>
        <v/>
      </c>
      <c r="AD243" s="70" t="str">
        <f>IFERROR(IF(AND($H243=1,WORKDAY.INTL($I243,NETWORKDAYS.INTL($I243,EDATE(AC243,$E244)-1,1,[1]holiday!$A$2:$A$101),1,[1]holiday!$A$2:$A$101)=$K243),"",IF(AND(IFERROR(IF(IF($K243&lt;EDATE(AC243,$E243),$K243,EDATE(AC243,$E243))=AC243,"",IF($K243&lt;EDATE(AC243,$E243),$K243,EDATE(AC243,$E243))),"")=$K243,$H243=1),"",IFERROR(IF(IF($K243&lt;EDATE(AC243,$E243),$K243,EDATE(AC243,$E243))=AC243,"",IF($K243&lt;EDATE(AC243,$E243),$K243,EDATE(AC243,$E243))),""))),"")</f>
        <v/>
      </c>
      <c r="AE243" s="70" t="str">
        <f>IFERROR(IF(AND($H243=1,WORKDAY.INTL($I243,NETWORKDAYS.INTL($I243,EDATE(AD243,$E244)-1,1,[1]holiday!$A$2:$A$101),1,[1]holiday!$A$2:$A$101)=$K243),"",IF(AND(IFERROR(IF(IF($K243&lt;EDATE(AD243,$E243),$K243,EDATE(AD243,$E243))=AD243,"",IF($K243&lt;EDATE(AD243,$E243),$K243,EDATE(AD243,$E243))),"")=$K243,$H243=1),"",IFERROR(IF(IF($K243&lt;EDATE(AD243,$E243),$K243,EDATE(AD243,$E243))=AD243,"",IF($K243&lt;EDATE(AD243,$E243),$K243,EDATE(AD243,$E243))),""))),"")</f>
        <v/>
      </c>
      <c r="AF243" s="70" t="str">
        <f>IFERROR(IF(AND($H243=1,WORKDAY.INTL($I243,NETWORKDAYS.INTL($I243,EDATE(AE243,$E244)-1,1,[1]holiday!$A$2:$A$101),1,[1]holiday!$A$2:$A$101)=$K243),"",IF(AND(IFERROR(IF(IF($K243&lt;EDATE(AE243,$E243),$K243,EDATE(AE243,$E243))=AE243,"",IF($K243&lt;EDATE(AE243,$E243),$K243,EDATE(AE243,$E243))),"")=$K243,$H243=1),"",IFERROR(IF(IF($K243&lt;EDATE(AE243,$E243),$K243,EDATE(AE243,$E243))=AE243,"",IF($K243&lt;EDATE(AE243,$E243),$K243,EDATE(AE243,$E243))),""))),"")</f>
        <v/>
      </c>
      <c r="AG243" s="70" t="str">
        <f>IFERROR(IF(AND($H243=1,WORKDAY.INTL($I243,NETWORKDAYS.INTL($I243,EDATE(AF243,$E244)-1,1,[1]holiday!$A$2:$A$101),1,[1]holiday!$A$2:$A$101)=$K243),"",IF(AND(IFERROR(IF(IF($K243&lt;EDATE(AF243,$E243),$K243,EDATE(AF243,$E243))=AF243,"",IF($K243&lt;EDATE(AF243,$E243),$K243,EDATE(AF243,$E243))),"")=$K243,$H243=1),"",IFERROR(IF(IF($K243&lt;EDATE(AF243,$E243),$K243,EDATE(AF243,$E243))=AF243,"",IF($K243&lt;EDATE(AF243,$E243),$K243,EDATE(AF243,$E243))),""))),"")</f>
        <v/>
      </c>
      <c r="AH243" s="70" t="str">
        <f>IFERROR(IF(AND($H243=1,WORKDAY.INTL($I243,NETWORKDAYS.INTL($I243,EDATE(AG243,$E244)-1,1,[1]holiday!$A$2:$A$101),1,[1]holiday!$A$2:$A$101)=$K243),"",IF(AND(IFERROR(IF(IF($K243&lt;EDATE(AG243,$E243),$K243,EDATE(AG243,$E243))=AG243,"",IF($K243&lt;EDATE(AG243,$E243),$K243,EDATE(AG243,$E243))),"")=$K243,$H243=1),"",IFERROR(IF(IF($K243&lt;EDATE(AG243,$E243),$K243,EDATE(AG243,$E243))=AG243,"",IF($K243&lt;EDATE(AG243,$E243),$K243,EDATE(AG243,$E243))),""))),"")</f>
        <v/>
      </c>
      <c r="AI243" s="70"/>
      <c r="AJ243" s="25" t="e">
        <f t="shared" si="160"/>
        <v>#REF!</v>
      </c>
      <c r="AK243" s="25" t="e">
        <f t="shared" si="161"/>
        <v>#REF!</v>
      </c>
      <c r="AL243" s="25" t="e">
        <f t="shared" si="162"/>
        <v>#REF!</v>
      </c>
      <c r="AM243" s="25" t="e">
        <f t="shared" si="163"/>
        <v>#REF!</v>
      </c>
      <c r="AN243" s="25" t="e">
        <f t="shared" si="164"/>
        <v>#REF!</v>
      </c>
      <c r="AO243" s="25" t="e">
        <f t="shared" si="165"/>
        <v>#REF!</v>
      </c>
      <c r="AP243" s="25" t="e">
        <f t="shared" si="166"/>
        <v>#REF!</v>
      </c>
      <c r="AQ243" s="25" t="e">
        <f t="shared" si="167"/>
        <v>#REF!</v>
      </c>
      <c r="AR243" s="25" t="e">
        <f t="shared" si="168"/>
        <v>#REF!</v>
      </c>
      <c r="AS243" s="25" t="e">
        <f t="shared" si="169"/>
        <v>#REF!</v>
      </c>
      <c r="AT243" s="25" t="e">
        <f t="shared" si="170"/>
        <v>#REF!</v>
      </c>
      <c r="AU243" s="25" t="e">
        <f t="shared" si="171"/>
        <v>#REF!</v>
      </c>
      <c r="AV243" s="25" t="e">
        <f t="shared" si="172"/>
        <v>#REF!</v>
      </c>
      <c r="AW243" s="106" t="e">
        <f t="shared" si="141"/>
        <v>#REF!</v>
      </c>
      <c r="AX243" s="107" t="e">
        <f t="shared" ca="1" si="142"/>
        <v>#REF!</v>
      </c>
      <c r="AY243" s="107" t="e">
        <f t="shared" ca="1" si="143"/>
        <v>#REF!</v>
      </c>
      <c r="AZ243" s="108" t="e">
        <f t="shared" ca="1" si="144"/>
        <v>#REF!</v>
      </c>
      <c r="BA243" s="25">
        <f t="shared" ca="1" si="136"/>
        <v>0</v>
      </c>
      <c r="BB243" s="25" t="e">
        <f t="shared" si="173"/>
        <v>#REF!</v>
      </c>
      <c r="BC243" s="25" t="e">
        <f t="shared" ca="1" si="145"/>
        <v>#REF!</v>
      </c>
      <c r="BD243" s="83" t="e">
        <f>PS!#REF!</f>
        <v>#REF!</v>
      </c>
      <c r="BE243" s="78" t="str">
        <f t="shared" ca="1" si="146"/>
        <v>Lần 0</v>
      </c>
      <c r="BF243" s="109" t="e">
        <f t="shared" ca="1" si="147"/>
        <v>#REF!</v>
      </c>
      <c r="BG243" s="109" t="e">
        <f t="shared" ca="1" si="148"/>
        <v>#REF!</v>
      </c>
      <c r="BH243" s="109" t="e">
        <f t="shared" ca="1" si="149"/>
        <v>#REF!</v>
      </c>
      <c r="BI243" s="109" t="e">
        <f t="shared" ca="1" si="150"/>
        <v>#REF!</v>
      </c>
      <c r="BJ243" s="109" t="e">
        <f t="shared" ca="1" si="151"/>
        <v>#REF!</v>
      </c>
      <c r="BK243" s="109" t="e">
        <f t="shared" ca="1" si="152"/>
        <v>#REF!</v>
      </c>
      <c r="BL243" s="109" t="e">
        <f t="shared" ca="1" si="153"/>
        <v>#REF!</v>
      </c>
      <c r="BM243" s="109" t="e">
        <f t="shared" ca="1" si="154"/>
        <v>#REF!</v>
      </c>
      <c r="BN243" s="109" t="e">
        <f t="shared" ca="1" si="155"/>
        <v>#REF!</v>
      </c>
      <c r="BO243" s="109" t="e">
        <f t="shared" ca="1" si="156"/>
        <v>#REF!</v>
      </c>
      <c r="BP243" s="109" t="e">
        <f t="shared" ca="1" si="157"/>
        <v>#REF!</v>
      </c>
      <c r="BQ243" s="109" t="e">
        <f t="shared" ca="1" si="158"/>
        <v>#REF!</v>
      </c>
      <c r="BR243" s="109" t="e">
        <f t="shared" ca="1" si="159"/>
        <v>#REF!</v>
      </c>
    </row>
    <row r="244" spans="1:70" ht="12.75" x14ac:dyDescent="0.2">
      <c r="A244" s="82" t="e">
        <f>PS!#REF!</f>
        <v>#REF!</v>
      </c>
      <c r="B244" s="83" t="e">
        <f>PS!#REF!</f>
        <v>#REF!</v>
      </c>
      <c r="C244" s="83" t="e">
        <f>PS!#REF!</f>
        <v>#REF!</v>
      </c>
      <c r="D244" s="83" t="e">
        <f>VLOOKUP(B244,CTV!$A$3:$D$1048576,4,0)</f>
        <v>#REF!</v>
      </c>
      <c r="E244" s="83" t="e">
        <f>VLOOKUP(B244,CTV!$A$3:$G$1048576,7,0)</f>
        <v>#REF!</v>
      </c>
      <c r="F244" s="83" t="e">
        <f>IF(ISNA(VLOOKUP(D244,CTV!$A$3:$H$1048576,8,0)),"",VLOOKUP(D244,CTV!$A$3:$H$1048576,8,0))</f>
        <v>#REF!</v>
      </c>
      <c r="G244" s="83" t="e">
        <f>VLOOKUP(B244,CTV!$A$3:$I$1048576,9,0)</f>
        <v>#REF!</v>
      </c>
      <c r="H244" s="83" t="e">
        <f>VLOOKUP(B244,CTV!$A$3:$J$1048576,10,0)</f>
        <v>#REF!</v>
      </c>
      <c r="I244" s="102" t="e">
        <f>PS!#REF!</f>
        <v>#REF!</v>
      </c>
      <c r="J244" s="83" t="e">
        <f>PS!#REF!</f>
        <v>#REF!</v>
      </c>
      <c r="K244" s="103" t="e">
        <f>PS!#REF!</f>
        <v>#REF!</v>
      </c>
      <c r="L244" s="83" t="e">
        <f t="shared" si="137"/>
        <v>#REF!</v>
      </c>
      <c r="M244" s="120" t="e">
        <f>PS!#REF!</f>
        <v>#REF!</v>
      </c>
      <c r="N244" s="83" t="e">
        <f>PS!#REF!</f>
        <v>#REF!</v>
      </c>
      <c r="O244" s="104" t="e">
        <f>PS!#REF!</f>
        <v>#REF!</v>
      </c>
      <c r="P244" s="104" t="e">
        <f t="shared" si="138"/>
        <v>#REF!</v>
      </c>
      <c r="Q244" s="104">
        <v>0</v>
      </c>
      <c r="R244" s="170" t="e">
        <f t="shared" si="139"/>
        <v>#REF!</v>
      </c>
      <c r="S244" s="130" t="e">
        <f>VLOOKUP(B244,CTV!$A$3:$K$1048576,11,0)</f>
        <v>#REF!</v>
      </c>
      <c r="T244" s="105" t="e">
        <f>IF(VLOOKUP(B244,CTV!$A$3:$E$1048576,5,0)-R244+S244&lt;0,0,VLOOKUP(B244,CTV!$A$3:$E$1048576,5,0)-R244+S244)</f>
        <v>#REF!</v>
      </c>
      <c r="U244" s="105" t="e">
        <f>IF(VLOOKUP(B244,CTV!$A$3:$F$1048576,6,0)-R244+S244&lt;0,0,VLOOKUP(B244,CTV!$A$3:$F$1048576,6,0)-R244+S244)</f>
        <v>#REF!</v>
      </c>
      <c r="V244" s="70" t="e">
        <f t="shared" si="140"/>
        <v>#REF!</v>
      </c>
      <c r="W244" s="70" t="str">
        <f>IFERROR(IF(AND($H244=1,WORKDAY.INTL($I244,NETWORKDAYS.INTL($I244,EDATE(V244,$E245)-1,1,[1]holiday!$A$2:$A$101),1,[1]holiday!$A$2:$A$101)=$K244),"",IF(AND(IFERROR(IF(IF($K244&lt;EDATE(V244,$E244),$K244,EDATE(V244,$E244))=V244,"",IF($K244&lt;EDATE(V244,$E244),$K244,EDATE(V244,$E244))),"")=$K244,$H244=1),"",IFERROR(IF(IF($K244&lt;EDATE(V244,$E244),$K244,EDATE(V244,$E244))=V244,"",IF($K244&lt;EDATE(V244,$E244),$K244,EDATE(V244,$E244))),""))),"")</f>
        <v/>
      </c>
      <c r="X244" s="70" t="str">
        <f>IFERROR(IF(AND($H244=1,WORKDAY.INTL($I244,NETWORKDAYS.INTL($I244,EDATE(W244,$E245)-1,1,[1]holiday!$A$2:$A$101),1,[1]holiday!$A$2:$A$101)=$K244),"",IF(AND(IFERROR(IF(IF($K244&lt;EDATE(W244,$E244),$K244,EDATE(W244,$E244))=W244,"",IF($K244&lt;EDATE(W244,$E244),$K244,EDATE(W244,$E244))),"")=$K244,$H244=1),"",IFERROR(IF(IF($K244&lt;EDATE(W244,$E244),$K244,EDATE(W244,$E244))=W244,"",IF($K244&lt;EDATE(W244,$E244),$K244,EDATE(W244,$E244))),""))),"")</f>
        <v/>
      </c>
      <c r="Y244" s="70" t="str">
        <f>IFERROR(IF(AND($H244=1,WORKDAY.INTL($I244,NETWORKDAYS.INTL($I244,EDATE(X244,$E245)-1,1,[1]holiday!$A$2:$A$101),1,[1]holiday!$A$2:$A$101)=$K244),"",IF(AND(IFERROR(IF(IF($K244&lt;EDATE(X244,$E244),$K244,EDATE(X244,$E244))=X244,"",IF($K244&lt;EDATE(X244,$E244),$K244,EDATE(X244,$E244))),"")=$K244,$H244=1),"",IFERROR(IF(IF($K244&lt;EDATE(X244,$E244),$K244,EDATE(X244,$E244))=X244,"",IF($K244&lt;EDATE(X244,$E244),$K244,EDATE(X244,$E244))),""))),"")</f>
        <v/>
      </c>
      <c r="Z244" s="70" t="str">
        <f>IFERROR(IF(AND($H244=1,WORKDAY.INTL($I244,NETWORKDAYS.INTL($I244,EDATE(Y244,$E245)-1,1,[1]holiday!$A$2:$A$101),1,[1]holiday!$A$2:$A$101)=$K244),"",IF(AND(IFERROR(IF(IF($K244&lt;EDATE(Y244,$E244),$K244,EDATE(Y244,$E244))=Y244,"",IF($K244&lt;EDATE(Y244,$E244),$K244,EDATE(Y244,$E244))),"")=$K244,$H244=1),"",IFERROR(IF(IF($K244&lt;EDATE(Y244,$E244),$K244,EDATE(Y244,$E244))=Y244,"",IF($K244&lt;EDATE(Y244,$E244),$K244,EDATE(Y244,$E244))),""))),"")</f>
        <v/>
      </c>
      <c r="AA244" s="70" t="str">
        <f>IFERROR(IF(AND($H244=1,WORKDAY.INTL($I244,NETWORKDAYS.INTL($I244,EDATE(Z244,$E245)-1,1,[1]holiday!$A$2:$A$101),1,[1]holiday!$A$2:$A$101)=$K244),"",IF(AND(IFERROR(IF(IF($K244&lt;EDATE(Z244,$E244),$K244,EDATE(Z244,$E244))=Z244,"",IF($K244&lt;EDATE(Z244,$E244),$K244,EDATE(Z244,$E244))),"")=$K244,$H244=1),"",IFERROR(IF(IF($K244&lt;EDATE(Z244,$E244),$K244,EDATE(Z244,$E244))=Z244,"",IF($K244&lt;EDATE(Z244,$E244),$K244,EDATE(Z244,$E244))),""))),"")</f>
        <v/>
      </c>
      <c r="AB244" s="70" t="str">
        <f>IFERROR(IF(AND($H244=1,WORKDAY.INTL($I244,NETWORKDAYS.INTL($I244,EDATE(AA244,$E245)-1,1,[1]holiday!$A$2:$A$101),1,[1]holiday!$A$2:$A$101)=$K244),"",IF(AND(IFERROR(IF(IF($K244&lt;EDATE(AA244,$E244),$K244,EDATE(AA244,$E244))=AA244,"",IF($K244&lt;EDATE(AA244,$E244),$K244,EDATE(AA244,$E244))),"")=$K244,$H244=1),"",IFERROR(IF(IF($K244&lt;EDATE(AA244,$E244),$K244,EDATE(AA244,$E244))=AA244,"",IF($K244&lt;EDATE(AA244,$E244),$K244,EDATE(AA244,$E244))),""))),"")</f>
        <v/>
      </c>
      <c r="AC244" s="70" t="str">
        <f>IFERROR(IF(AND($H244=1,WORKDAY.INTL($I244,NETWORKDAYS.INTL($I244,EDATE(AB244,$E245)-1,1,[1]holiday!$A$2:$A$101),1,[1]holiday!$A$2:$A$101)=$K244),"",IF(AND(IFERROR(IF(IF($K244&lt;EDATE(AB244,$E244),$K244,EDATE(AB244,$E244))=AB244,"",IF($K244&lt;EDATE(AB244,$E244),$K244,EDATE(AB244,$E244))),"")=$K244,$H244=1),"",IFERROR(IF(IF($K244&lt;EDATE(AB244,$E244),$K244,EDATE(AB244,$E244))=AB244,"",IF($K244&lt;EDATE(AB244,$E244),$K244,EDATE(AB244,$E244))),""))),"")</f>
        <v/>
      </c>
      <c r="AD244" s="70" t="str">
        <f>IFERROR(IF(AND($H244=1,WORKDAY.INTL($I244,NETWORKDAYS.INTL($I244,EDATE(AC244,$E245)-1,1,[1]holiday!$A$2:$A$101),1,[1]holiday!$A$2:$A$101)=$K244),"",IF(AND(IFERROR(IF(IF($K244&lt;EDATE(AC244,$E244),$K244,EDATE(AC244,$E244))=AC244,"",IF($K244&lt;EDATE(AC244,$E244),$K244,EDATE(AC244,$E244))),"")=$K244,$H244=1),"",IFERROR(IF(IF($K244&lt;EDATE(AC244,$E244),$K244,EDATE(AC244,$E244))=AC244,"",IF($K244&lt;EDATE(AC244,$E244),$K244,EDATE(AC244,$E244))),""))),"")</f>
        <v/>
      </c>
      <c r="AE244" s="70" t="str">
        <f>IFERROR(IF(AND($H244=1,WORKDAY.INTL($I244,NETWORKDAYS.INTL($I244,EDATE(AD244,$E245)-1,1,[1]holiday!$A$2:$A$101),1,[1]holiday!$A$2:$A$101)=$K244),"",IF(AND(IFERROR(IF(IF($K244&lt;EDATE(AD244,$E244),$K244,EDATE(AD244,$E244))=AD244,"",IF($K244&lt;EDATE(AD244,$E244),$K244,EDATE(AD244,$E244))),"")=$K244,$H244=1),"",IFERROR(IF(IF($K244&lt;EDATE(AD244,$E244),$K244,EDATE(AD244,$E244))=AD244,"",IF($K244&lt;EDATE(AD244,$E244),$K244,EDATE(AD244,$E244))),""))),"")</f>
        <v/>
      </c>
      <c r="AF244" s="70" t="str">
        <f>IFERROR(IF(AND($H244=1,WORKDAY.INTL($I244,NETWORKDAYS.INTL($I244,EDATE(AE244,$E245)-1,1,[1]holiday!$A$2:$A$101),1,[1]holiday!$A$2:$A$101)=$K244),"",IF(AND(IFERROR(IF(IF($K244&lt;EDATE(AE244,$E244),$K244,EDATE(AE244,$E244))=AE244,"",IF($K244&lt;EDATE(AE244,$E244),$K244,EDATE(AE244,$E244))),"")=$K244,$H244=1),"",IFERROR(IF(IF($K244&lt;EDATE(AE244,$E244),$K244,EDATE(AE244,$E244))=AE244,"",IF($K244&lt;EDATE(AE244,$E244),$K244,EDATE(AE244,$E244))),""))),"")</f>
        <v/>
      </c>
      <c r="AG244" s="70" t="str">
        <f>IFERROR(IF(AND($H244=1,WORKDAY.INTL($I244,NETWORKDAYS.INTL($I244,EDATE(AF244,$E245)-1,1,[1]holiday!$A$2:$A$101),1,[1]holiday!$A$2:$A$101)=$K244),"",IF(AND(IFERROR(IF(IF($K244&lt;EDATE(AF244,$E244),$K244,EDATE(AF244,$E244))=AF244,"",IF($K244&lt;EDATE(AF244,$E244),$K244,EDATE(AF244,$E244))),"")=$K244,$H244=1),"",IFERROR(IF(IF($K244&lt;EDATE(AF244,$E244),$K244,EDATE(AF244,$E244))=AF244,"",IF($K244&lt;EDATE(AF244,$E244),$K244,EDATE(AF244,$E244))),""))),"")</f>
        <v/>
      </c>
      <c r="AH244" s="70" t="str">
        <f>IFERROR(IF(AND($H244=1,WORKDAY.INTL($I244,NETWORKDAYS.INTL($I244,EDATE(AG244,$E245)-1,1,[1]holiday!$A$2:$A$101),1,[1]holiday!$A$2:$A$101)=$K244),"",IF(AND(IFERROR(IF(IF($K244&lt;EDATE(AG244,$E244),$K244,EDATE(AG244,$E244))=AG244,"",IF($K244&lt;EDATE(AG244,$E244),$K244,EDATE(AG244,$E244))),"")=$K244,$H244=1),"",IFERROR(IF(IF($K244&lt;EDATE(AG244,$E244),$K244,EDATE(AG244,$E244))=AG244,"",IF($K244&lt;EDATE(AG244,$E244),$K244,EDATE(AG244,$E244))),""))),"")</f>
        <v/>
      </c>
      <c r="AI244" s="70"/>
      <c r="AJ244" s="25" t="e">
        <f t="shared" si="160"/>
        <v>#REF!</v>
      </c>
      <c r="AK244" s="25" t="e">
        <f t="shared" si="161"/>
        <v>#REF!</v>
      </c>
      <c r="AL244" s="25" t="e">
        <f t="shared" si="162"/>
        <v>#REF!</v>
      </c>
      <c r="AM244" s="25" t="e">
        <f t="shared" si="163"/>
        <v>#REF!</v>
      </c>
      <c r="AN244" s="25" t="e">
        <f t="shared" si="164"/>
        <v>#REF!</v>
      </c>
      <c r="AO244" s="25" t="e">
        <f t="shared" si="165"/>
        <v>#REF!</v>
      </c>
      <c r="AP244" s="25" t="e">
        <f t="shared" si="166"/>
        <v>#REF!</v>
      </c>
      <c r="AQ244" s="25" t="e">
        <f t="shared" si="167"/>
        <v>#REF!</v>
      </c>
      <c r="AR244" s="25" t="e">
        <f t="shared" si="168"/>
        <v>#REF!</v>
      </c>
      <c r="AS244" s="25" t="e">
        <f t="shared" si="169"/>
        <v>#REF!</v>
      </c>
      <c r="AT244" s="25" t="e">
        <f t="shared" si="170"/>
        <v>#REF!</v>
      </c>
      <c r="AU244" s="25" t="e">
        <f t="shared" si="171"/>
        <v>#REF!</v>
      </c>
      <c r="AV244" s="25" t="e">
        <f t="shared" si="172"/>
        <v>#REF!</v>
      </c>
      <c r="AW244" s="106" t="e">
        <f t="shared" si="141"/>
        <v>#REF!</v>
      </c>
      <c r="AX244" s="107" t="e">
        <f t="shared" ca="1" si="142"/>
        <v>#REF!</v>
      </c>
      <c r="AY244" s="107" t="e">
        <f t="shared" ca="1" si="143"/>
        <v>#REF!</v>
      </c>
      <c r="AZ244" s="108" t="e">
        <f t="shared" ca="1" si="144"/>
        <v>#REF!</v>
      </c>
      <c r="BA244" s="25">
        <f t="shared" ca="1" si="136"/>
        <v>0</v>
      </c>
      <c r="BB244" s="25" t="e">
        <f t="shared" si="173"/>
        <v>#REF!</v>
      </c>
      <c r="BC244" s="25" t="e">
        <f t="shared" ca="1" si="145"/>
        <v>#REF!</v>
      </c>
      <c r="BD244" s="83" t="e">
        <f>PS!#REF!</f>
        <v>#REF!</v>
      </c>
      <c r="BE244" s="78" t="str">
        <f t="shared" ca="1" si="146"/>
        <v>Lần 0</v>
      </c>
      <c r="BF244" s="109" t="e">
        <f t="shared" ca="1" si="147"/>
        <v>#REF!</v>
      </c>
      <c r="BG244" s="109" t="e">
        <f t="shared" ca="1" si="148"/>
        <v>#REF!</v>
      </c>
      <c r="BH244" s="109" t="e">
        <f t="shared" ca="1" si="149"/>
        <v>#REF!</v>
      </c>
      <c r="BI244" s="109" t="e">
        <f t="shared" ca="1" si="150"/>
        <v>#REF!</v>
      </c>
      <c r="BJ244" s="109" t="e">
        <f t="shared" ca="1" si="151"/>
        <v>#REF!</v>
      </c>
      <c r="BK244" s="109" t="e">
        <f t="shared" ca="1" si="152"/>
        <v>#REF!</v>
      </c>
      <c r="BL244" s="109" t="e">
        <f t="shared" ca="1" si="153"/>
        <v>#REF!</v>
      </c>
      <c r="BM244" s="109" t="e">
        <f t="shared" ca="1" si="154"/>
        <v>#REF!</v>
      </c>
      <c r="BN244" s="109" t="e">
        <f t="shared" ca="1" si="155"/>
        <v>#REF!</v>
      </c>
      <c r="BO244" s="109" t="e">
        <f t="shared" ca="1" si="156"/>
        <v>#REF!</v>
      </c>
      <c r="BP244" s="109" t="e">
        <f t="shared" ca="1" si="157"/>
        <v>#REF!</v>
      </c>
      <c r="BQ244" s="109" t="e">
        <f t="shared" ca="1" si="158"/>
        <v>#REF!</v>
      </c>
      <c r="BR244" s="109" t="e">
        <f t="shared" ca="1" si="159"/>
        <v>#REF!</v>
      </c>
    </row>
    <row r="245" spans="1:70" ht="12.75" x14ac:dyDescent="0.2">
      <c r="A245" s="82" t="e">
        <f>PS!#REF!</f>
        <v>#REF!</v>
      </c>
      <c r="B245" s="83" t="e">
        <f>PS!#REF!</f>
        <v>#REF!</v>
      </c>
      <c r="C245" s="83" t="e">
        <f>PS!#REF!</f>
        <v>#REF!</v>
      </c>
      <c r="D245" s="83" t="e">
        <f>VLOOKUP(B245,CTV!$A$3:$D$1048576,4,0)</f>
        <v>#REF!</v>
      </c>
      <c r="E245" s="83" t="e">
        <f>VLOOKUP(B245,CTV!$A$3:$G$1048576,7,0)</f>
        <v>#REF!</v>
      </c>
      <c r="F245" s="83" t="e">
        <f>IF(ISNA(VLOOKUP(D245,CTV!$A$3:$H$1048576,8,0)),"",VLOOKUP(D245,CTV!$A$3:$H$1048576,8,0))</f>
        <v>#REF!</v>
      </c>
      <c r="G245" s="83" t="e">
        <f>VLOOKUP(B245,CTV!$A$3:$I$1048576,9,0)</f>
        <v>#REF!</v>
      </c>
      <c r="H245" s="83" t="e">
        <f>VLOOKUP(B245,CTV!$A$3:$J$1048576,10,0)</f>
        <v>#REF!</v>
      </c>
      <c r="I245" s="102" t="e">
        <f>PS!#REF!</f>
        <v>#REF!</v>
      </c>
      <c r="J245" s="83" t="e">
        <f>PS!#REF!</f>
        <v>#REF!</v>
      </c>
      <c r="K245" s="103" t="e">
        <f>PS!#REF!</f>
        <v>#REF!</v>
      </c>
      <c r="L245" s="83" t="e">
        <f t="shared" si="137"/>
        <v>#REF!</v>
      </c>
      <c r="M245" s="120" t="e">
        <f>PS!#REF!</f>
        <v>#REF!</v>
      </c>
      <c r="N245" s="83" t="e">
        <f>PS!#REF!</f>
        <v>#REF!</v>
      </c>
      <c r="O245" s="104" t="e">
        <f>PS!#REF!</f>
        <v>#REF!</v>
      </c>
      <c r="P245" s="104" t="e">
        <f t="shared" si="138"/>
        <v>#REF!</v>
      </c>
      <c r="Q245" s="104">
        <v>0</v>
      </c>
      <c r="R245" s="170" t="e">
        <f t="shared" si="139"/>
        <v>#REF!</v>
      </c>
      <c r="S245" s="130" t="e">
        <f>VLOOKUP(B245,CTV!$A$3:$K$1048576,11,0)</f>
        <v>#REF!</v>
      </c>
      <c r="T245" s="105" t="e">
        <f>IF(VLOOKUP(B245,CTV!$A$3:$E$1048576,5,0)-R245+S245&lt;0,0,VLOOKUP(B245,CTV!$A$3:$E$1048576,5,0)-R245+S245)</f>
        <v>#REF!</v>
      </c>
      <c r="U245" s="105" t="e">
        <f>IF(VLOOKUP(B245,CTV!$A$3:$F$1048576,6,0)-R245+S245&lt;0,0,VLOOKUP(B245,CTV!$A$3:$F$1048576,6,0)-R245+S245)</f>
        <v>#REF!</v>
      </c>
      <c r="V245" s="70" t="e">
        <f t="shared" si="140"/>
        <v>#REF!</v>
      </c>
      <c r="W245" s="70" t="str">
        <f>IFERROR(IF(AND($H245=1,WORKDAY.INTL($I245,NETWORKDAYS.INTL($I245,EDATE(V245,$E246)-1,1,[1]holiday!$A$2:$A$101),1,[1]holiday!$A$2:$A$101)=$K245),"",IF(AND(IFERROR(IF(IF($K245&lt;EDATE(V245,$E245),$K245,EDATE(V245,$E245))=V245,"",IF($K245&lt;EDATE(V245,$E245),$K245,EDATE(V245,$E245))),"")=$K245,$H245=1),"",IFERROR(IF(IF($K245&lt;EDATE(V245,$E245),$K245,EDATE(V245,$E245))=V245,"",IF($K245&lt;EDATE(V245,$E245),$K245,EDATE(V245,$E245))),""))),"")</f>
        <v/>
      </c>
      <c r="X245" s="70" t="str">
        <f>IFERROR(IF(AND($H245=1,WORKDAY.INTL($I245,NETWORKDAYS.INTL($I245,EDATE(W245,$E246)-1,1,[1]holiday!$A$2:$A$101),1,[1]holiday!$A$2:$A$101)=$K245),"",IF(AND(IFERROR(IF(IF($K245&lt;EDATE(W245,$E245),$K245,EDATE(W245,$E245))=W245,"",IF($K245&lt;EDATE(W245,$E245),$K245,EDATE(W245,$E245))),"")=$K245,$H245=1),"",IFERROR(IF(IF($K245&lt;EDATE(W245,$E245),$K245,EDATE(W245,$E245))=W245,"",IF($K245&lt;EDATE(W245,$E245),$K245,EDATE(W245,$E245))),""))),"")</f>
        <v/>
      </c>
      <c r="Y245" s="70" t="str">
        <f>IFERROR(IF(AND($H245=1,WORKDAY.INTL($I245,NETWORKDAYS.INTL($I245,EDATE(X245,$E246)-1,1,[1]holiday!$A$2:$A$101),1,[1]holiday!$A$2:$A$101)=$K245),"",IF(AND(IFERROR(IF(IF($K245&lt;EDATE(X245,$E245),$K245,EDATE(X245,$E245))=X245,"",IF($K245&lt;EDATE(X245,$E245),$K245,EDATE(X245,$E245))),"")=$K245,$H245=1),"",IFERROR(IF(IF($K245&lt;EDATE(X245,$E245),$K245,EDATE(X245,$E245))=X245,"",IF($K245&lt;EDATE(X245,$E245),$K245,EDATE(X245,$E245))),""))),"")</f>
        <v/>
      </c>
      <c r="Z245" s="70" t="str">
        <f>IFERROR(IF(AND($H245=1,WORKDAY.INTL($I245,NETWORKDAYS.INTL($I245,EDATE(Y245,$E246)-1,1,[1]holiday!$A$2:$A$101),1,[1]holiday!$A$2:$A$101)=$K245),"",IF(AND(IFERROR(IF(IF($K245&lt;EDATE(Y245,$E245),$K245,EDATE(Y245,$E245))=Y245,"",IF($K245&lt;EDATE(Y245,$E245),$K245,EDATE(Y245,$E245))),"")=$K245,$H245=1),"",IFERROR(IF(IF($K245&lt;EDATE(Y245,$E245),$K245,EDATE(Y245,$E245))=Y245,"",IF($K245&lt;EDATE(Y245,$E245),$K245,EDATE(Y245,$E245))),""))),"")</f>
        <v/>
      </c>
      <c r="AA245" s="70" t="str">
        <f>IFERROR(IF(AND($H245=1,WORKDAY.INTL($I245,NETWORKDAYS.INTL($I245,EDATE(Z245,$E246)-1,1,[1]holiday!$A$2:$A$101),1,[1]holiday!$A$2:$A$101)=$K245),"",IF(AND(IFERROR(IF(IF($K245&lt;EDATE(Z245,$E245),$K245,EDATE(Z245,$E245))=Z245,"",IF($K245&lt;EDATE(Z245,$E245),$K245,EDATE(Z245,$E245))),"")=$K245,$H245=1),"",IFERROR(IF(IF($K245&lt;EDATE(Z245,$E245),$K245,EDATE(Z245,$E245))=Z245,"",IF($K245&lt;EDATE(Z245,$E245),$K245,EDATE(Z245,$E245))),""))),"")</f>
        <v/>
      </c>
      <c r="AB245" s="70" t="str">
        <f>IFERROR(IF(AND($H245=1,WORKDAY.INTL($I245,NETWORKDAYS.INTL($I245,EDATE(AA245,$E246)-1,1,[1]holiday!$A$2:$A$101),1,[1]holiday!$A$2:$A$101)=$K245),"",IF(AND(IFERROR(IF(IF($K245&lt;EDATE(AA245,$E245),$K245,EDATE(AA245,$E245))=AA245,"",IF($K245&lt;EDATE(AA245,$E245),$K245,EDATE(AA245,$E245))),"")=$K245,$H245=1),"",IFERROR(IF(IF($K245&lt;EDATE(AA245,$E245),$K245,EDATE(AA245,$E245))=AA245,"",IF($K245&lt;EDATE(AA245,$E245),$K245,EDATE(AA245,$E245))),""))),"")</f>
        <v/>
      </c>
      <c r="AC245" s="70" t="str">
        <f>IFERROR(IF(AND($H245=1,WORKDAY.INTL($I245,NETWORKDAYS.INTL($I245,EDATE(AB245,$E246)-1,1,[1]holiday!$A$2:$A$101),1,[1]holiday!$A$2:$A$101)=$K245),"",IF(AND(IFERROR(IF(IF($K245&lt;EDATE(AB245,$E245),$K245,EDATE(AB245,$E245))=AB245,"",IF($K245&lt;EDATE(AB245,$E245),$K245,EDATE(AB245,$E245))),"")=$K245,$H245=1),"",IFERROR(IF(IF($K245&lt;EDATE(AB245,$E245),$K245,EDATE(AB245,$E245))=AB245,"",IF($K245&lt;EDATE(AB245,$E245),$K245,EDATE(AB245,$E245))),""))),"")</f>
        <v/>
      </c>
      <c r="AD245" s="70" t="str">
        <f>IFERROR(IF(AND($H245=1,WORKDAY.INTL($I245,NETWORKDAYS.INTL($I245,EDATE(AC245,$E246)-1,1,[1]holiday!$A$2:$A$101),1,[1]holiday!$A$2:$A$101)=$K245),"",IF(AND(IFERROR(IF(IF($K245&lt;EDATE(AC245,$E245),$K245,EDATE(AC245,$E245))=AC245,"",IF($K245&lt;EDATE(AC245,$E245),$K245,EDATE(AC245,$E245))),"")=$K245,$H245=1),"",IFERROR(IF(IF($K245&lt;EDATE(AC245,$E245),$K245,EDATE(AC245,$E245))=AC245,"",IF($K245&lt;EDATE(AC245,$E245),$K245,EDATE(AC245,$E245))),""))),"")</f>
        <v/>
      </c>
      <c r="AE245" s="70" t="str">
        <f>IFERROR(IF(AND($H245=1,WORKDAY.INTL($I245,NETWORKDAYS.INTL($I245,EDATE(AD245,$E246)-1,1,[1]holiday!$A$2:$A$101),1,[1]holiday!$A$2:$A$101)=$K245),"",IF(AND(IFERROR(IF(IF($K245&lt;EDATE(AD245,$E245),$K245,EDATE(AD245,$E245))=AD245,"",IF($K245&lt;EDATE(AD245,$E245),$K245,EDATE(AD245,$E245))),"")=$K245,$H245=1),"",IFERROR(IF(IF($K245&lt;EDATE(AD245,$E245),$K245,EDATE(AD245,$E245))=AD245,"",IF($K245&lt;EDATE(AD245,$E245),$K245,EDATE(AD245,$E245))),""))),"")</f>
        <v/>
      </c>
      <c r="AF245" s="70" t="str">
        <f>IFERROR(IF(AND($H245=1,WORKDAY.INTL($I245,NETWORKDAYS.INTL($I245,EDATE(AE245,$E246)-1,1,[1]holiday!$A$2:$A$101),1,[1]holiday!$A$2:$A$101)=$K245),"",IF(AND(IFERROR(IF(IF($K245&lt;EDATE(AE245,$E245),$K245,EDATE(AE245,$E245))=AE245,"",IF($K245&lt;EDATE(AE245,$E245),$K245,EDATE(AE245,$E245))),"")=$K245,$H245=1),"",IFERROR(IF(IF($K245&lt;EDATE(AE245,$E245),$K245,EDATE(AE245,$E245))=AE245,"",IF($K245&lt;EDATE(AE245,$E245),$K245,EDATE(AE245,$E245))),""))),"")</f>
        <v/>
      </c>
      <c r="AG245" s="70" t="str">
        <f>IFERROR(IF(AND($H245=1,WORKDAY.INTL($I245,NETWORKDAYS.INTL($I245,EDATE(AF245,$E246)-1,1,[1]holiday!$A$2:$A$101),1,[1]holiday!$A$2:$A$101)=$K245),"",IF(AND(IFERROR(IF(IF($K245&lt;EDATE(AF245,$E245),$K245,EDATE(AF245,$E245))=AF245,"",IF($K245&lt;EDATE(AF245,$E245),$K245,EDATE(AF245,$E245))),"")=$K245,$H245=1),"",IFERROR(IF(IF($K245&lt;EDATE(AF245,$E245),$K245,EDATE(AF245,$E245))=AF245,"",IF($K245&lt;EDATE(AF245,$E245),$K245,EDATE(AF245,$E245))),""))),"")</f>
        <v/>
      </c>
      <c r="AH245" s="70" t="str">
        <f>IFERROR(IF(AND($H245=1,WORKDAY.INTL($I245,NETWORKDAYS.INTL($I245,EDATE(AG245,$E246)-1,1,[1]holiday!$A$2:$A$101),1,[1]holiday!$A$2:$A$101)=$K245),"",IF(AND(IFERROR(IF(IF($K245&lt;EDATE(AG245,$E245),$K245,EDATE(AG245,$E245))=AG245,"",IF($K245&lt;EDATE(AG245,$E245),$K245,EDATE(AG245,$E245))),"")=$K245,$H245=1),"",IFERROR(IF(IF($K245&lt;EDATE(AG245,$E245),$K245,EDATE(AG245,$E245))=AG245,"",IF($K245&lt;EDATE(AG245,$E245),$K245,EDATE(AG245,$E245))),""))),"")</f>
        <v/>
      </c>
      <c r="AI245" s="70"/>
      <c r="AJ245" s="25" t="e">
        <f t="shared" si="160"/>
        <v>#REF!</v>
      </c>
      <c r="AK245" s="25" t="e">
        <f t="shared" si="161"/>
        <v>#REF!</v>
      </c>
      <c r="AL245" s="25" t="e">
        <f t="shared" si="162"/>
        <v>#REF!</v>
      </c>
      <c r="AM245" s="25" t="e">
        <f t="shared" si="163"/>
        <v>#REF!</v>
      </c>
      <c r="AN245" s="25" t="e">
        <f t="shared" si="164"/>
        <v>#REF!</v>
      </c>
      <c r="AO245" s="25" t="e">
        <f t="shared" si="165"/>
        <v>#REF!</v>
      </c>
      <c r="AP245" s="25" t="e">
        <f t="shared" si="166"/>
        <v>#REF!</v>
      </c>
      <c r="AQ245" s="25" t="e">
        <f t="shared" si="167"/>
        <v>#REF!</v>
      </c>
      <c r="AR245" s="25" t="e">
        <f t="shared" si="168"/>
        <v>#REF!</v>
      </c>
      <c r="AS245" s="25" t="e">
        <f t="shared" si="169"/>
        <v>#REF!</v>
      </c>
      <c r="AT245" s="25" t="e">
        <f t="shared" si="170"/>
        <v>#REF!</v>
      </c>
      <c r="AU245" s="25" t="e">
        <f t="shared" si="171"/>
        <v>#REF!</v>
      </c>
      <c r="AV245" s="25" t="e">
        <f t="shared" si="172"/>
        <v>#REF!</v>
      </c>
      <c r="AW245" s="106" t="e">
        <f t="shared" si="141"/>
        <v>#REF!</v>
      </c>
      <c r="AX245" s="107" t="e">
        <f t="shared" ca="1" si="142"/>
        <v>#REF!</v>
      </c>
      <c r="AY245" s="107" t="e">
        <f t="shared" ca="1" si="143"/>
        <v>#REF!</v>
      </c>
      <c r="AZ245" s="108" t="e">
        <f t="shared" ca="1" si="144"/>
        <v>#REF!</v>
      </c>
      <c r="BA245" s="25">
        <f t="shared" ca="1" si="136"/>
        <v>0</v>
      </c>
      <c r="BB245" s="25" t="e">
        <f t="shared" si="173"/>
        <v>#REF!</v>
      </c>
      <c r="BC245" s="25" t="e">
        <f t="shared" ca="1" si="145"/>
        <v>#REF!</v>
      </c>
      <c r="BD245" s="83" t="e">
        <f>PS!#REF!</f>
        <v>#REF!</v>
      </c>
      <c r="BE245" s="78" t="str">
        <f t="shared" ca="1" si="146"/>
        <v>Lần 0</v>
      </c>
      <c r="BF245" s="109" t="e">
        <f t="shared" ca="1" si="147"/>
        <v>#REF!</v>
      </c>
      <c r="BG245" s="109" t="e">
        <f t="shared" ca="1" si="148"/>
        <v>#REF!</v>
      </c>
      <c r="BH245" s="109" t="e">
        <f t="shared" ca="1" si="149"/>
        <v>#REF!</v>
      </c>
      <c r="BI245" s="109" t="e">
        <f t="shared" ca="1" si="150"/>
        <v>#REF!</v>
      </c>
      <c r="BJ245" s="109" t="e">
        <f t="shared" ca="1" si="151"/>
        <v>#REF!</v>
      </c>
      <c r="BK245" s="109" t="e">
        <f t="shared" ca="1" si="152"/>
        <v>#REF!</v>
      </c>
      <c r="BL245" s="109" t="e">
        <f t="shared" ca="1" si="153"/>
        <v>#REF!</v>
      </c>
      <c r="BM245" s="109" t="e">
        <f t="shared" ca="1" si="154"/>
        <v>#REF!</v>
      </c>
      <c r="BN245" s="109" t="e">
        <f t="shared" ca="1" si="155"/>
        <v>#REF!</v>
      </c>
      <c r="BO245" s="109" t="e">
        <f t="shared" ca="1" si="156"/>
        <v>#REF!</v>
      </c>
      <c r="BP245" s="109" t="e">
        <f t="shared" ca="1" si="157"/>
        <v>#REF!</v>
      </c>
      <c r="BQ245" s="109" t="e">
        <f t="shared" ca="1" si="158"/>
        <v>#REF!</v>
      </c>
      <c r="BR245" s="109" t="e">
        <f t="shared" ca="1" si="159"/>
        <v>#REF!</v>
      </c>
    </row>
    <row r="246" spans="1:70" ht="19.5" customHeight="1" x14ac:dyDescent="0.2">
      <c r="A246" s="82" t="e">
        <f>PS!#REF!</f>
        <v>#REF!</v>
      </c>
      <c r="B246" s="83" t="e">
        <f>PS!#REF!</f>
        <v>#REF!</v>
      </c>
      <c r="C246" s="83" t="e">
        <f>PS!#REF!</f>
        <v>#REF!</v>
      </c>
      <c r="D246" s="83" t="e">
        <f>VLOOKUP(B246,CTV!$A$3:$D$1048576,4,0)</f>
        <v>#REF!</v>
      </c>
      <c r="E246" s="83" t="e">
        <f>VLOOKUP(B246,CTV!$A$3:$G$1048576,7,0)</f>
        <v>#REF!</v>
      </c>
      <c r="F246" s="83" t="e">
        <f>IF(ISNA(VLOOKUP(D246,CTV!$A$3:$H$1048576,8,0)),"",VLOOKUP(D246,CTV!$A$3:$H$1048576,8,0))</f>
        <v>#REF!</v>
      </c>
      <c r="G246" s="83" t="e">
        <f>VLOOKUP(B246,CTV!$A$3:$I$1048576,9,0)</f>
        <v>#REF!</v>
      </c>
      <c r="H246" s="83" t="e">
        <f>VLOOKUP(B246,CTV!$A$3:$J$1048576,10,0)</f>
        <v>#REF!</v>
      </c>
      <c r="I246" s="102" t="e">
        <f>PS!#REF!</f>
        <v>#REF!</v>
      </c>
      <c r="J246" s="83" t="e">
        <f>PS!#REF!</f>
        <v>#REF!</v>
      </c>
      <c r="K246" s="103" t="e">
        <f>PS!#REF!</f>
        <v>#REF!</v>
      </c>
      <c r="L246" s="83" t="e">
        <f t="shared" si="137"/>
        <v>#REF!</v>
      </c>
      <c r="M246" s="120" t="e">
        <f>PS!#REF!</f>
        <v>#REF!</v>
      </c>
      <c r="N246" s="83" t="e">
        <f>PS!#REF!</f>
        <v>#REF!</v>
      </c>
      <c r="O246" s="104" t="e">
        <f>PS!#REF!</f>
        <v>#REF!</v>
      </c>
      <c r="P246" s="104" t="e">
        <f t="shared" si="138"/>
        <v>#REF!</v>
      </c>
      <c r="Q246" s="104">
        <v>0</v>
      </c>
      <c r="R246" s="170" t="e">
        <f t="shared" si="139"/>
        <v>#REF!</v>
      </c>
      <c r="S246" s="130" t="e">
        <f>VLOOKUP(B246,CTV!$A$3:$K$1048576,11,0)</f>
        <v>#REF!</v>
      </c>
      <c r="T246" s="105" t="e">
        <f>IF(VLOOKUP(B246,CTV!$A$3:$E$1048576,5,0)-R246+S246&lt;0,0,VLOOKUP(B246,CTV!$A$3:$E$1048576,5,0)-R246+S246)</f>
        <v>#REF!</v>
      </c>
      <c r="U246" s="105" t="e">
        <f>IF(VLOOKUP(B246,CTV!$A$3:$F$1048576,6,0)-R246+S246&lt;0,0,VLOOKUP(B246,CTV!$A$3:$F$1048576,6,0)-R246+S246)</f>
        <v>#REF!</v>
      </c>
      <c r="V246" s="70" t="e">
        <f t="shared" si="140"/>
        <v>#REF!</v>
      </c>
      <c r="W246" s="70" t="str">
        <f>IFERROR(IF(AND($H246=1,WORKDAY.INTL($I246,NETWORKDAYS.INTL($I246,EDATE(V246,$E247)-1,1,[1]holiday!$A$2:$A$101),1,[1]holiday!$A$2:$A$101)=$K246),"",IF(AND(IFERROR(IF(IF($K246&lt;EDATE(V246,$E246),$K246,EDATE(V246,$E246))=V246,"",IF($K246&lt;EDATE(V246,$E246),$K246,EDATE(V246,$E246))),"")=$K246,$H246=1),"",IFERROR(IF(IF($K246&lt;EDATE(V246,$E246),$K246,EDATE(V246,$E246))=V246,"",IF($K246&lt;EDATE(V246,$E246),$K246,EDATE(V246,$E246))),""))),"")</f>
        <v/>
      </c>
      <c r="X246" s="70" t="str">
        <f>IFERROR(IF(AND($H246=1,WORKDAY.INTL($I246,NETWORKDAYS.INTL($I246,EDATE(W246,$E247)-1,1,[1]holiday!$A$2:$A$101),1,[1]holiday!$A$2:$A$101)=$K246),"",IF(AND(IFERROR(IF(IF($K246&lt;EDATE(W246,$E246),$K246,EDATE(W246,$E246))=W246,"",IF($K246&lt;EDATE(W246,$E246),$K246,EDATE(W246,$E246))),"")=$K246,$H246=1),"",IFERROR(IF(IF($K246&lt;EDATE(W246,$E246),$K246,EDATE(W246,$E246))=W246,"",IF($K246&lt;EDATE(W246,$E246),$K246,EDATE(W246,$E246))),""))),"")</f>
        <v/>
      </c>
      <c r="Y246" s="70" t="str">
        <f>IFERROR(IF(AND($H246=1,WORKDAY.INTL($I246,NETWORKDAYS.INTL($I246,EDATE(X246,$E247)-1,1,[1]holiday!$A$2:$A$101),1,[1]holiday!$A$2:$A$101)=$K246),"",IF(AND(IFERROR(IF(IF($K246&lt;EDATE(X246,$E246),$K246,EDATE(X246,$E246))=X246,"",IF($K246&lt;EDATE(X246,$E246),$K246,EDATE(X246,$E246))),"")=$K246,$H246=1),"",IFERROR(IF(IF($K246&lt;EDATE(X246,$E246),$K246,EDATE(X246,$E246))=X246,"",IF($K246&lt;EDATE(X246,$E246),$K246,EDATE(X246,$E246))),""))),"")</f>
        <v/>
      </c>
      <c r="Z246" s="70" t="str">
        <f>IFERROR(IF(AND($H246=1,WORKDAY.INTL($I246,NETWORKDAYS.INTL($I246,EDATE(Y246,$E247)-1,1,[1]holiday!$A$2:$A$101),1,[1]holiday!$A$2:$A$101)=$K246),"",IF(AND(IFERROR(IF(IF($K246&lt;EDATE(Y246,$E246),$K246,EDATE(Y246,$E246))=Y246,"",IF($K246&lt;EDATE(Y246,$E246),$K246,EDATE(Y246,$E246))),"")=$K246,$H246=1),"",IFERROR(IF(IF($K246&lt;EDATE(Y246,$E246),$K246,EDATE(Y246,$E246))=Y246,"",IF($K246&lt;EDATE(Y246,$E246),$K246,EDATE(Y246,$E246))),""))),"")</f>
        <v/>
      </c>
      <c r="AA246" s="70" t="str">
        <f>IFERROR(IF(AND($H246=1,WORKDAY.INTL($I246,NETWORKDAYS.INTL($I246,EDATE(Z246,$E247)-1,1,[1]holiday!$A$2:$A$101),1,[1]holiday!$A$2:$A$101)=$K246),"",IF(AND(IFERROR(IF(IF($K246&lt;EDATE(Z246,$E246),$K246,EDATE(Z246,$E246))=Z246,"",IF($K246&lt;EDATE(Z246,$E246),$K246,EDATE(Z246,$E246))),"")=$K246,$H246=1),"",IFERROR(IF(IF($K246&lt;EDATE(Z246,$E246),$K246,EDATE(Z246,$E246))=Z246,"",IF($K246&lt;EDATE(Z246,$E246),$K246,EDATE(Z246,$E246))),""))),"")</f>
        <v/>
      </c>
      <c r="AB246" s="70" t="str">
        <f>IFERROR(IF(AND($H246=1,WORKDAY.INTL($I246,NETWORKDAYS.INTL($I246,EDATE(AA246,$E247)-1,1,[1]holiday!$A$2:$A$101),1,[1]holiday!$A$2:$A$101)=$K246),"",IF(AND(IFERROR(IF(IF($K246&lt;EDATE(AA246,$E246),$K246,EDATE(AA246,$E246))=AA246,"",IF($K246&lt;EDATE(AA246,$E246),$K246,EDATE(AA246,$E246))),"")=$K246,$H246=1),"",IFERROR(IF(IF($K246&lt;EDATE(AA246,$E246),$K246,EDATE(AA246,$E246))=AA246,"",IF($K246&lt;EDATE(AA246,$E246),$K246,EDATE(AA246,$E246))),""))),"")</f>
        <v/>
      </c>
      <c r="AC246" s="70" t="str">
        <f>IFERROR(IF(AND($H246=1,WORKDAY.INTL($I246,NETWORKDAYS.INTL($I246,EDATE(AB246,$E247)-1,1,[1]holiday!$A$2:$A$101),1,[1]holiday!$A$2:$A$101)=$K246),"",IF(AND(IFERROR(IF(IF($K246&lt;EDATE(AB246,$E246),$K246,EDATE(AB246,$E246))=AB246,"",IF($K246&lt;EDATE(AB246,$E246),$K246,EDATE(AB246,$E246))),"")=$K246,$H246=1),"",IFERROR(IF(IF($K246&lt;EDATE(AB246,$E246),$K246,EDATE(AB246,$E246))=AB246,"",IF($K246&lt;EDATE(AB246,$E246),$K246,EDATE(AB246,$E246))),""))),"")</f>
        <v/>
      </c>
      <c r="AD246" s="70" t="str">
        <f>IFERROR(IF(AND($H246=1,WORKDAY.INTL($I246,NETWORKDAYS.INTL($I246,EDATE(AC246,$E247)-1,1,[1]holiday!$A$2:$A$101),1,[1]holiday!$A$2:$A$101)=$K246),"",IF(AND(IFERROR(IF(IF($K246&lt;EDATE(AC246,$E246),$K246,EDATE(AC246,$E246))=AC246,"",IF($K246&lt;EDATE(AC246,$E246),$K246,EDATE(AC246,$E246))),"")=$K246,$H246=1),"",IFERROR(IF(IF($K246&lt;EDATE(AC246,$E246),$K246,EDATE(AC246,$E246))=AC246,"",IF($K246&lt;EDATE(AC246,$E246),$K246,EDATE(AC246,$E246))),""))),"")</f>
        <v/>
      </c>
      <c r="AE246" s="70" t="str">
        <f>IFERROR(IF(AND($H246=1,WORKDAY.INTL($I246,NETWORKDAYS.INTL($I246,EDATE(AD246,$E247)-1,1,[1]holiday!$A$2:$A$101),1,[1]holiday!$A$2:$A$101)=$K246),"",IF(AND(IFERROR(IF(IF($K246&lt;EDATE(AD246,$E246),$K246,EDATE(AD246,$E246))=AD246,"",IF($K246&lt;EDATE(AD246,$E246),$K246,EDATE(AD246,$E246))),"")=$K246,$H246=1),"",IFERROR(IF(IF($K246&lt;EDATE(AD246,$E246),$K246,EDATE(AD246,$E246))=AD246,"",IF($K246&lt;EDATE(AD246,$E246),$K246,EDATE(AD246,$E246))),""))),"")</f>
        <v/>
      </c>
      <c r="AF246" s="70" t="str">
        <f>IFERROR(IF(AND($H246=1,WORKDAY.INTL($I246,NETWORKDAYS.INTL($I246,EDATE(AE246,$E247)-1,1,[1]holiday!$A$2:$A$101),1,[1]holiday!$A$2:$A$101)=$K246),"",IF(AND(IFERROR(IF(IF($K246&lt;EDATE(AE246,$E246),$K246,EDATE(AE246,$E246))=AE246,"",IF($K246&lt;EDATE(AE246,$E246),$K246,EDATE(AE246,$E246))),"")=$K246,$H246=1),"",IFERROR(IF(IF($K246&lt;EDATE(AE246,$E246),$K246,EDATE(AE246,$E246))=AE246,"",IF($K246&lt;EDATE(AE246,$E246),$K246,EDATE(AE246,$E246))),""))),"")</f>
        <v/>
      </c>
      <c r="AG246" s="70" t="str">
        <f>IFERROR(IF(AND($H246=1,WORKDAY.INTL($I246,NETWORKDAYS.INTL($I246,EDATE(AF246,$E247)-1,1,[1]holiday!$A$2:$A$101),1,[1]holiday!$A$2:$A$101)=$K246),"",IF(AND(IFERROR(IF(IF($K246&lt;EDATE(AF246,$E246),$K246,EDATE(AF246,$E246))=AF246,"",IF($K246&lt;EDATE(AF246,$E246),$K246,EDATE(AF246,$E246))),"")=$K246,$H246=1),"",IFERROR(IF(IF($K246&lt;EDATE(AF246,$E246),$K246,EDATE(AF246,$E246))=AF246,"",IF($K246&lt;EDATE(AF246,$E246),$K246,EDATE(AF246,$E246))),""))),"")</f>
        <v/>
      </c>
      <c r="AH246" s="70" t="str">
        <f>IFERROR(IF(AND($H246=1,WORKDAY.INTL($I246,NETWORKDAYS.INTL($I246,EDATE(AG246,$E247)-1,1,[1]holiday!$A$2:$A$101),1,[1]holiday!$A$2:$A$101)=$K246),"",IF(AND(IFERROR(IF(IF($K246&lt;EDATE(AG246,$E246),$K246,EDATE(AG246,$E246))=AG246,"",IF($K246&lt;EDATE(AG246,$E246),$K246,EDATE(AG246,$E246))),"")=$K246,$H246=1),"",IFERROR(IF(IF($K246&lt;EDATE(AG246,$E246),$K246,EDATE(AG246,$E246))=AG246,"",IF($K246&lt;EDATE(AG246,$E246),$K246,EDATE(AG246,$E246))),""))),"")</f>
        <v/>
      </c>
      <c r="AI246" s="70"/>
      <c r="AJ246" s="25" t="e">
        <f t="shared" si="160"/>
        <v>#REF!</v>
      </c>
      <c r="AK246" s="25" t="e">
        <f t="shared" si="161"/>
        <v>#REF!</v>
      </c>
      <c r="AL246" s="25" t="e">
        <f t="shared" si="162"/>
        <v>#REF!</v>
      </c>
      <c r="AM246" s="25" t="e">
        <f t="shared" si="163"/>
        <v>#REF!</v>
      </c>
      <c r="AN246" s="25" t="e">
        <f t="shared" si="164"/>
        <v>#REF!</v>
      </c>
      <c r="AO246" s="25" t="e">
        <f t="shared" si="165"/>
        <v>#REF!</v>
      </c>
      <c r="AP246" s="25" t="e">
        <f t="shared" si="166"/>
        <v>#REF!</v>
      </c>
      <c r="AQ246" s="25" t="e">
        <f t="shared" si="167"/>
        <v>#REF!</v>
      </c>
      <c r="AR246" s="25" t="e">
        <f t="shared" si="168"/>
        <v>#REF!</v>
      </c>
      <c r="AS246" s="25" t="e">
        <f t="shared" si="169"/>
        <v>#REF!</v>
      </c>
      <c r="AT246" s="25" t="e">
        <f t="shared" si="170"/>
        <v>#REF!</v>
      </c>
      <c r="AU246" s="25" t="e">
        <f t="shared" si="171"/>
        <v>#REF!</v>
      </c>
      <c r="AV246" s="25" t="e">
        <f t="shared" si="172"/>
        <v>#REF!</v>
      </c>
      <c r="AW246" s="106" t="e">
        <f t="shared" si="141"/>
        <v>#REF!</v>
      </c>
      <c r="AX246" s="107" t="e">
        <f t="shared" ca="1" si="142"/>
        <v>#REF!</v>
      </c>
      <c r="AY246" s="107" t="e">
        <f t="shared" ca="1" si="143"/>
        <v>#REF!</v>
      </c>
      <c r="AZ246" s="108" t="e">
        <f t="shared" ca="1" si="144"/>
        <v>#REF!</v>
      </c>
      <c r="BA246" s="25">
        <f t="shared" ca="1" si="136"/>
        <v>0</v>
      </c>
      <c r="BB246" s="25" t="e">
        <f t="shared" si="173"/>
        <v>#REF!</v>
      </c>
      <c r="BC246" s="25" t="e">
        <f t="shared" ca="1" si="145"/>
        <v>#REF!</v>
      </c>
      <c r="BD246" s="83" t="e">
        <f>PS!#REF!</f>
        <v>#REF!</v>
      </c>
      <c r="BE246" s="78" t="str">
        <f t="shared" ca="1" si="146"/>
        <v>Lần 0</v>
      </c>
      <c r="BF246" s="109" t="e">
        <f t="shared" ca="1" si="147"/>
        <v>#REF!</v>
      </c>
      <c r="BG246" s="109" t="e">
        <f t="shared" ca="1" si="148"/>
        <v>#REF!</v>
      </c>
      <c r="BH246" s="109" t="e">
        <f t="shared" ca="1" si="149"/>
        <v>#REF!</v>
      </c>
      <c r="BI246" s="109" t="e">
        <f t="shared" ca="1" si="150"/>
        <v>#REF!</v>
      </c>
      <c r="BJ246" s="109" t="e">
        <f t="shared" ca="1" si="151"/>
        <v>#REF!</v>
      </c>
      <c r="BK246" s="109" t="e">
        <f t="shared" ca="1" si="152"/>
        <v>#REF!</v>
      </c>
      <c r="BL246" s="109" t="e">
        <f t="shared" ca="1" si="153"/>
        <v>#REF!</v>
      </c>
      <c r="BM246" s="109" t="e">
        <f t="shared" ca="1" si="154"/>
        <v>#REF!</v>
      </c>
      <c r="BN246" s="109" t="e">
        <f t="shared" ca="1" si="155"/>
        <v>#REF!</v>
      </c>
      <c r="BO246" s="109" t="e">
        <f t="shared" ca="1" si="156"/>
        <v>#REF!</v>
      </c>
      <c r="BP246" s="109" t="e">
        <f t="shared" ca="1" si="157"/>
        <v>#REF!</v>
      </c>
      <c r="BQ246" s="109" t="e">
        <f t="shared" ca="1" si="158"/>
        <v>#REF!</v>
      </c>
      <c r="BR246" s="109" t="e">
        <f t="shared" ca="1" si="159"/>
        <v>#REF!</v>
      </c>
    </row>
    <row r="247" spans="1:70" ht="19.5" customHeight="1" x14ac:dyDescent="0.2">
      <c r="A247" s="82" t="e">
        <f>PS!#REF!</f>
        <v>#REF!</v>
      </c>
      <c r="B247" s="83" t="e">
        <f>PS!#REF!</f>
        <v>#REF!</v>
      </c>
      <c r="C247" s="83" t="e">
        <f>PS!#REF!</f>
        <v>#REF!</v>
      </c>
      <c r="D247" s="83" t="e">
        <f>VLOOKUP(B247,CTV!$A$3:$D$1048576,4,0)</f>
        <v>#REF!</v>
      </c>
      <c r="E247" s="83" t="e">
        <f>VLOOKUP(B247,CTV!$A$3:$G$1048576,7,0)</f>
        <v>#REF!</v>
      </c>
      <c r="F247" s="83" t="e">
        <f>IF(ISNA(VLOOKUP(D247,CTV!$A$3:$H$1048576,8,0)),"",VLOOKUP(D247,CTV!$A$3:$H$1048576,8,0))</f>
        <v>#REF!</v>
      </c>
      <c r="G247" s="83" t="e">
        <f>VLOOKUP(B247,CTV!$A$3:$I$1048576,9,0)</f>
        <v>#REF!</v>
      </c>
      <c r="H247" s="83" t="e">
        <f>VLOOKUP(B247,CTV!$A$3:$J$1048576,10,0)</f>
        <v>#REF!</v>
      </c>
      <c r="I247" s="102" t="e">
        <f>PS!#REF!</f>
        <v>#REF!</v>
      </c>
      <c r="J247" s="83" t="e">
        <f>PS!#REF!</f>
        <v>#REF!</v>
      </c>
      <c r="K247" s="103" t="e">
        <f>PS!#REF!</f>
        <v>#REF!</v>
      </c>
      <c r="L247" s="83" t="e">
        <f t="shared" si="137"/>
        <v>#REF!</v>
      </c>
      <c r="M247" s="120" t="e">
        <f>PS!#REF!</f>
        <v>#REF!</v>
      </c>
      <c r="N247" s="83" t="e">
        <f>PS!#REF!</f>
        <v>#REF!</v>
      </c>
      <c r="O247" s="104" t="e">
        <f>PS!#REF!</f>
        <v>#REF!</v>
      </c>
      <c r="P247" s="104" t="e">
        <f t="shared" si="138"/>
        <v>#REF!</v>
      </c>
      <c r="Q247" s="104">
        <v>0</v>
      </c>
      <c r="R247" s="170" t="e">
        <f t="shared" si="139"/>
        <v>#REF!</v>
      </c>
      <c r="S247" s="130" t="e">
        <f>VLOOKUP(B247,CTV!$A$3:$K$1048576,11,0)</f>
        <v>#REF!</v>
      </c>
      <c r="T247" s="105" t="e">
        <f>IF(VLOOKUP(B247,CTV!$A$3:$E$1048576,5,0)-R247+S247&lt;0,0,VLOOKUP(B247,CTV!$A$3:$E$1048576,5,0)-R247+S247)</f>
        <v>#REF!</v>
      </c>
      <c r="U247" s="105" t="e">
        <f>IF(VLOOKUP(B247,CTV!$A$3:$F$1048576,6,0)-R247+S247&lt;0,0,VLOOKUP(B247,CTV!$A$3:$F$1048576,6,0)-R247+S247)</f>
        <v>#REF!</v>
      </c>
      <c r="V247" s="70" t="e">
        <f t="shared" si="140"/>
        <v>#REF!</v>
      </c>
      <c r="W247" s="70" t="str">
        <f>IFERROR(IF(AND($H247=1,WORKDAY.INTL($I247,NETWORKDAYS.INTL($I247,EDATE(V247,$E248)-1,1,[1]holiday!$A$2:$A$101),1,[1]holiday!$A$2:$A$101)=$K247),"",IF(AND(IFERROR(IF(IF($K247&lt;EDATE(V247,$E247),$K247,EDATE(V247,$E247))=V247,"",IF($K247&lt;EDATE(V247,$E247),$K247,EDATE(V247,$E247))),"")=$K247,$H247=1),"",IFERROR(IF(IF($K247&lt;EDATE(V247,$E247),$K247,EDATE(V247,$E247))=V247,"",IF($K247&lt;EDATE(V247,$E247),$K247,EDATE(V247,$E247))),""))),"")</f>
        <v/>
      </c>
      <c r="X247" s="70" t="str">
        <f>IFERROR(IF(AND($H247=1,WORKDAY.INTL($I247,NETWORKDAYS.INTL($I247,EDATE(W247,$E248)-1,1,[1]holiday!$A$2:$A$101),1,[1]holiday!$A$2:$A$101)=$K247),"",IF(AND(IFERROR(IF(IF($K247&lt;EDATE(W247,$E247),$K247,EDATE(W247,$E247))=W247,"",IF($K247&lt;EDATE(W247,$E247),$K247,EDATE(W247,$E247))),"")=$K247,$H247=1),"",IFERROR(IF(IF($K247&lt;EDATE(W247,$E247),$K247,EDATE(W247,$E247))=W247,"",IF($K247&lt;EDATE(W247,$E247),$K247,EDATE(W247,$E247))),""))),"")</f>
        <v/>
      </c>
      <c r="Y247" s="70" t="str">
        <f>IFERROR(IF(AND($H247=1,WORKDAY.INTL($I247,NETWORKDAYS.INTL($I247,EDATE(X247,$E248)-1,1,[1]holiday!$A$2:$A$101),1,[1]holiday!$A$2:$A$101)=$K247),"",IF(AND(IFERROR(IF(IF($K247&lt;EDATE(X247,$E247),$K247,EDATE(X247,$E247))=X247,"",IF($K247&lt;EDATE(X247,$E247),$K247,EDATE(X247,$E247))),"")=$K247,$H247=1),"",IFERROR(IF(IF($K247&lt;EDATE(X247,$E247),$K247,EDATE(X247,$E247))=X247,"",IF($K247&lt;EDATE(X247,$E247),$K247,EDATE(X247,$E247))),""))),"")</f>
        <v/>
      </c>
      <c r="Z247" s="70" t="str">
        <f>IFERROR(IF(AND($H247=1,WORKDAY.INTL($I247,NETWORKDAYS.INTL($I247,EDATE(Y247,$E248)-1,1,[1]holiday!$A$2:$A$101),1,[1]holiday!$A$2:$A$101)=$K247),"",IF(AND(IFERROR(IF(IF($K247&lt;EDATE(Y247,$E247),$K247,EDATE(Y247,$E247))=Y247,"",IF($K247&lt;EDATE(Y247,$E247),$K247,EDATE(Y247,$E247))),"")=$K247,$H247=1),"",IFERROR(IF(IF($K247&lt;EDATE(Y247,$E247),$K247,EDATE(Y247,$E247))=Y247,"",IF($K247&lt;EDATE(Y247,$E247),$K247,EDATE(Y247,$E247))),""))),"")</f>
        <v/>
      </c>
      <c r="AA247" s="70" t="str">
        <f>IFERROR(IF(AND($H247=1,WORKDAY.INTL($I247,NETWORKDAYS.INTL($I247,EDATE(Z247,$E248)-1,1,[1]holiday!$A$2:$A$101),1,[1]holiday!$A$2:$A$101)=$K247),"",IF(AND(IFERROR(IF(IF($K247&lt;EDATE(Z247,$E247),$K247,EDATE(Z247,$E247))=Z247,"",IF($K247&lt;EDATE(Z247,$E247),$K247,EDATE(Z247,$E247))),"")=$K247,$H247=1),"",IFERROR(IF(IF($K247&lt;EDATE(Z247,$E247),$K247,EDATE(Z247,$E247))=Z247,"",IF($K247&lt;EDATE(Z247,$E247),$K247,EDATE(Z247,$E247))),""))),"")</f>
        <v/>
      </c>
      <c r="AB247" s="70" t="str">
        <f>IFERROR(IF(AND($H247=1,WORKDAY.INTL($I247,NETWORKDAYS.INTL($I247,EDATE(AA247,$E248)-1,1,[1]holiday!$A$2:$A$101),1,[1]holiday!$A$2:$A$101)=$K247),"",IF(AND(IFERROR(IF(IF($K247&lt;EDATE(AA247,$E247),$K247,EDATE(AA247,$E247))=AA247,"",IF($K247&lt;EDATE(AA247,$E247),$K247,EDATE(AA247,$E247))),"")=$K247,$H247=1),"",IFERROR(IF(IF($K247&lt;EDATE(AA247,$E247),$K247,EDATE(AA247,$E247))=AA247,"",IF($K247&lt;EDATE(AA247,$E247),$K247,EDATE(AA247,$E247))),""))),"")</f>
        <v/>
      </c>
      <c r="AC247" s="70" t="str">
        <f>IFERROR(IF(AND($H247=1,WORKDAY.INTL($I247,NETWORKDAYS.INTL($I247,EDATE(AB247,$E248)-1,1,[1]holiday!$A$2:$A$101),1,[1]holiday!$A$2:$A$101)=$K247),"",IF(AND(IFERROR(IF(IF($K247&lt;EDATE(AB247,$E247),$K247,EDATE(AB247,$E247))=AB247,"",IF($K247&lt;EDATE(AB247,$E247),$K247,EDATE(AB247,$E247))),"")=$K247,$H247=1),"",IFERROR(IF(IF($K247&lt;EDATE(AB247,$E247),$K247,EDATE(AB247,$E247))=AB247,"",IF($K247&lt;EDATE(AB247,$E247),$K247,EDATE(AB247,$E247))),""))),"")</f>
        <v/>
      </c>
      <c r="AD247" s="70" t="str">
        <f>IFERROR(IF(AND($H247=1,WORKDAY.INTL($I247,NETWORKDAYS.INTL($I247,EDATE(AC247,$E248)-1,1,[1]holiday!$A$2:$A$101),1,[1]holiday!$A$2:$A$101)=$K247),"",IF(AND(IFERROR(IF(IF($K247&lt;EDATE(AC247,$E247),$K247,EDATE(AC247,$E247))=AC247,"",IF($K247&lt;EDATE(AC247,$E247),$K247,EDATE(AC247,$E247))),"")=$K247,$H247=1),"",IFERROR(IF(IF($K247&lt;EDATE(AC247,$E247),$K247,EDATE(AC247,$E247))=AC247,"",IF($K247&lt;EDATE(AC247,$E247),$K247,EDATE(AC247,$E247))),""))),"")</f>
        <v/>
      </c>
      <c r="AE247" s="70" t="str">
        <f>IFERROR(IF(AND($H247=1,WORKDAY.INTL($I247,NETWORKDAYS.INTL($I247,EDATE(AD247,$E248)-1,1,[1]holiday!$A$2:$A$101),1,[1]holiday!$A$2:$A$101)=$K247),"",IF(AND(IFERROR(IF(IF($K247&lt;EDATE(AD247,$E247),$K247,EDATE(AD247,$E247))=AD247,"",IF($K247&lt;EDATE(AD247,$E247),$K247,EDATE(AD247,$E247))),"")=$K247,$H247=1),"",IFERROR(IF(IF($K247&lt;EDATE(AD247,$E247),$K247,EDATE(AD247,$E247))=AD247,"",IF($K247&lt;EDATE(AD247,$E247),$K247,EDATE(AD247,$E247))),""))),"")</f>
        <v/>
      </c>
      <c r="AF247" s="70" t="str">
        <f>IFERROR(IF(AND($H247=1,WORKDAY.INTL($I247,NETWORKDAYS.INTL($I247,EDATE(AE247,$E248)-1,1,[1]holiday!$A$2:$A$101),1,[1]holiday!$A$2:$A$101)=$K247),"",IF(AND(IFERROR(IF(IF($K247&lt;EDATE(AE247,$E247),$K247,EDATE(AE247,$E247))=AE247,"",IF($K247&lt;EDATE(AE247,$E247),$K247,EDATE(AE247,$E247))),"")=$K247,$H247=1),"",IFERROR(IF(IF($K247&lt;EDATE(AE247,$E247),$K247,EDATE(AE247,$E247))=AE247,"",IF($K247&lt;EDATE(AE247,$E247),$K247,EDATE(AE247,$E247))),""))),"")</f>
        <v/>
      </c>
      <c r="AG247" s="70" t="str">
        <f>IFERROR(IF(AND($H247=1,WORKDAY.INTL($I247,NETWORKDAYS.INTL($I247,EDATE(AF247,$E248)-1,1,[1]holiday!$A$2:$A$101),1,[1]holiday!$A$2:$A$101)=$K247),"",IF(AND(IFERROR(IF(IF($K247&lt;EDATE(AF247,$E247),$K247,EDATE(AF247,$E247))=AF247,"",IF($K247&lt;EDATE(AF247,$E247),$K247,EDATE(AF247,$E247))),"")=$K247,$H247=1),"",IFERROR(IF(IF($K247&lt;EDATE(AF247,$E247),$K247,EDATE(AF247,$E247))=AF247,"",IF($K247&lt;EDATE(AF247,$E247),$K247,EDATE(AF247,$E247))),""))),"")</f>
        <v/>
      </c>
      <c r="AH247" s="70" t="str">
        <f>IFERROR(IF(AND($H247=1,WORKDAY.INTL($I247,NETWORKDAYS.INTL($I247,EDATE(AG247,$E248)-1,1,[1]holiday!$A$2:$A$101),1,[1]holiday!$A$2:$A$101)=$K247),"",IF(AND(IFERROR(IF(IF($K247&lt;EDATE(AG247,$E247),$K247,EDATE(AG247,$E247))=AG247,"",IF($K247&lt;EDATE(AG247,$E247),$K247,EDATE(AG247,$E247))),"")=$K247,$H247=1),"",IFERROR(IF(IF($K247&lt;EDATE(AG247,$E247),$K247,EDATE(AG247,$E247))=AG247,"",IF($K247&lt;EDATE(AG247,$E247),$K247,EDATE(AG247,$E247))),""))),"")</f>
        <v/>
      </c>
      <c r="AI247" s="70"/>
      <c r="AJ247" s="25" t="e">
        <f t="shared" si="160"/>
        <v>#REF!</v>
      </c>
      <c r="AK247" s="25" t="e">
        <f t="shared" si="161"/>
        <v>#REF!</v>
      </c>
      <c r="AL247" s="25" t="e">
        <f t="shared" si="162"/>
        <v>#REF!</v>
      </c>
      <c r="AM247" s="25" t="e">
        <f t="shared" si="163"/>
        <v>#REF!</v>
      </c>
      <c r="AN247" s="25" t="e">
        <f t="shared" si="164"/>
        <v>#REF!</v>
      </c>
      <c r="AO247" s="25" t="e">
        <f t="shared" si="165"/>
        <v>#REF!</v>
      </c>
      <c r="AP247" s="25" t="e">
        <f t="shared" si="166"/>
        <v>#REF!</v>
      </c>
      <c r="AQ247" s="25" t="e">
        <f t="shared" si="167"/>
        <v>#REF!</v>
      </c>
      <c r="AR247" s="25" t="e">
        <f t="shared" si="168"/>
        <v>#REF!</v>
      </c>
      <c r="AS247" s="25" t="e">
        <f t="shared" si="169"/>
        <v>#REF!</v>
      </c>
      <c r="AT247" s="25" t="e">
        <f t="shared" si="170"/>
        <v>#REF!</v>
      </c>
      <c r="AU247" s="25" t="e">
        <f t="shared" si="171"/>
        <v>#REF!</v>
      </c>
      <c r="AV247" s="25" t="e">
        <f t="shared" si="172"/>
        <v>#REF!</v>
      </c>
      <c r="AW247" s="106" t="e">
        <f t="shared" si="141"/>
        <v>#REF!</v>
      </c>
      <c r="AX247" s="107" t="e">
        <f t="shared" ca="1" si="142"/>
        <v>#REF!</v>
      </c>
      <c r="AY247" s="107" t="e">
        <f t="shared" ca="1" si="143"/>
        <v>#REF!</v>
      </c>
      <c r="AZ247" s="108" t="e">
        <f t="shared" ca="1" si="144"/>
        <v>#REF!</v>
      </c>
      <c r="BA247" s="25">
        <f t="shared" ca="1" si="136"/>
        <v>0</v>
      </c>
      <c r="BB247" s="25" t="e">
        <f t="shared" si="173"/>
        <v>#REF!</v>
      </c>
      <c r="BC247" s="25" t="e">
        <f t="shared" ca="1" si="145"/>
        <v>#REF!</v>
      </c>
      <c r="BD247" s="83" t="e">
        <f>PS!#REF!</f>
        <v>#REF!</v>
      </c>
      <c r="BE247" s="78" t="str">
        <f t="shared" ca="1" si="146"/>
        <v>Lần 0</v>
      </c>
      <c r="BF247" s="109" t="e">
        <f t="shared" ca="1" si="147"/>
        <v>#REF!</v>
      </c>
      <c r="BG247" s="109" t="e">
        <f t="shared" ca="1" si="148"/>
        <v>#REF!</v>
      </c>
      <c r="BH247" s="109" t="e">
        <f t="shared" ca="1" si="149"/>
        <v>#REF!</v>
      </c>
      <c r="BI247" s="109" t="e">
        <f t="shared" ca="1" si="150"/>
        <v>#REF!</v>
      </c>
      <c r="BJ247" s="109" t="e">
        <f t="shared" ca="1" si="151"/>
        <v>#REF!</v>
      </c>
      <c r="BK247" s="109" t="e">
        <f t="shared" ca="1" si="152"/>
        <v>#REF!</v>
      </c>
      <c r="BL247" s="109" t="e">
        <f t="shared" ca="1" si="153"/>
        <v>#REF!</v>
      </c>
      <c r="BM247" s="109" t="e">
        <f t="shared" ca="1" si="154"/>
        <v>#REF!</v>
      </c>
      <c r="BN247" s="109" t="e">
        <f t="shared" ca="1" si="155"/>
        <v>#REF!</v>
      </c>
      <c r="BO247" s="109" t="e">
        <f t="shared" ca="1" si="156"/>
        <v>#REF!</v>
      </c>
      <c r="BP247" s="109" t="e">
        <f t="shared" ca="1" si="157"/>
        <v>#REF!</v>
      </c>
      <c r="BQ247" s="109" t="e">
        <f t="shared" ca="1" si="158"/>
        <v>#REF!</v>
      </c>
      <c r="BR247" s="109" t="e">
        <f t="shared" ca="1" si="159"/>
        <v>#REF!</v>
      </c>
    </row>
    <row r="248" spans="1:70" ht="12.75" x14ac:dyDescent="0.2">
      <c r="A248" s="82" t="e">
        <f>PS!#REF!</f>
        <v>#REF!</v>
      </c>
      <c r="B248" s="83" t="e">
        <f>PS!#REF!</f>
        <v>#REF!</v>
      </c>
      <c r="C248" s="83" t="e">
        <f>PS!#REF!</f>
        <v>#REF!</v>
      </c>
      <c r="D248" s="83" t="e">
        <f>VLOOKUP(B248,CTV!$A$3:$D$1048576,4,0)</f>
        <v>#REF!</v>
      </c>
      <c r="E248" s="83" t="e">
        <f>VLOOKUP(B248,CTV!$A$3:$G$1048576,7,0)</f>
        <v>#REF!</v>
      </c>
      <c r="F248" s="83" t="e">
        <f>IF(ISNA(VLOOKUP(D248,CTV!$A$3:$H$1048576,8,0)),"",VLOOKUP(D248,CTV!$A$3:$H$1048576,8,0))</f>
        <v>#REF!</v>
      </c>
      <c r="G248" s="83" t="e">
        <f>VLOOKUP(B248,CTV!$A$3:$I$1048576,9,0)</f>
        <v>#REF!</v>
      </c>
      <c r="H248" s="83" t="e">
        <f>VLOOKUP(B248,CTV!$A$3:$J$1048576,10,0)</f>
        <v>#REF!</v>
      </c>
      <c r="I248" s="102" t="e">
        <f>PS!#REF!</f>
        <v>#REF!</v>
      </c>
      <c r="J248" s="83" t="e">
        <f>PS!#REF!</f>
        <v>#REF!</v>
      </c>
      <c r="K248" s="103" t="e">
        <f>PS!#REF!</f>
        <v>#REF!</v>
      </c>
      <c r="L248" s="83" t="e">
        <f t="shared" si="137"/>
        <v>#REF!</v>
      </c>
      <c r="M248" s="120" t="e">
        <f>PS!#REF!</f>
        <v>#REF!</v>
      </c>
      <c r="N248" s="83" t="e">
        <f>PS!#REF!</f>
        <v>#REF!</v>
      </c>
      <c r="O248" s="104" t="e">
        <f>PS!#REF!</f>
        <v>#REF!</v>
      </c>
      <c r="P248" s="104" t="e">
        <f t="shared" si="138"/>
        <v>#REF!</v>
      </c>
      <c r="Q248" s="104">
        <v>0</v>
      </c>
      <c r="R248" s="170" t="e">
        <f t="shared" si="139"/>
        <v>#REF!</v>
      </c>
      <c r="S248" s="130" t="e">
        <f>VLOOKUP(B248,CTV!$A$3:$K$1048576,11,0)</f>
        <v>#REF!</v>
      </c>
      <c r="T248" s="105" t="e">
        <f>IF(VLOOKUP(B248,CTV!$A$3:$E$1048576,5,0)-R248+S248&lt;0,0,VLOOKUP(B248,CTV!$A$3:$E$1048576,5,0)-R248+S248)</f>
        <v>#REF!</v>
      </c>
      <c r="U248" s="105" t="e">
        <f>IF(VLOOKUP(B248,CTV!$A$3:$F$1048576,6,0)-R248+S248&lt;0,0,VLOOKUP(B248,CTV!$A$3:$F$1048576,6,0)-R248+S248)</f>
        <v>#REF!</v>
      </c>
      <c r="V248" s="70" t="e">
        <f t="shared" si="140"/>
        <v>#REF!</v>
      </c>
      <c r="W248" s="70" t="str">
        <f>IFERROR(IF(AND($H248=1,WORKDAY.INTL($I248,NETWORKDAYS.INTL($I248,EDATE(V248,$E249)-1,1,[1]holiday!$A$2:$A$101),1,[1]holiday!$A$2:$A$101)=$K248),"",IF(AND(IFERROR(IF(IF($K248&lt;EDATE(V248,$E248),$K248,EDATE(V248,$E248))=V248,"",IF($K248&lt;EDATE(V248,$E248),$K248,EDATE(V248,$E248))),"")=$K248,$H248=1),"",IFERROR(IF(IF($K248&lt;EDATE(V248,$E248),$K248,EDATE(V248,$E248))=V248,"",IF($K248&lt;EDATE(V248,$E248),$K248,EDATE(V248,$E248))),""))),"")</f>
        <v/>
      </c>
      <c r="X248" s="70" t="str">
        <f>IFERROR(IF(AND($H248=1,WORKDAY.INTL($I248,NETWORKDAYS.INTL($I248,EDATE(W248,$E249)-1,1,[1]holiday!$A$2:$A$101),1,[1]holiday!$A$2:$A$101)=$K248),"",IF(AND(IFERROR(IF(IF($K248&lt;EDATE(W248,$E248),$K248,EDATE(W248,$E248))=W248,"",IF($K248&lt;EDATE(W248,$E248),$K248,EDATE(W248,$E248))),"")=$K248,$H248=1),"",IFERROR(IF(IF($K248&lt;EDATE(W248,$E248),$K248,EDATE(W248,$E248))=W248,"",IF($K248&lt;EDATE(W248,$E248),$K248,EDATE(W248,$E248))),""))),"")</f>
        <v/>
      </c>
      <c r="Y248" s="70" t="str">
        <f>IFERROR(IF(AND($H248=1,WORKDAY.INTL($I248,NETWORKDAYS.INTL($I248,EDATE(X248,$E249)-1,1,[1]holiday!$A$2:$A$101),1,[1]holiday!$A$2:$A$101)=$K248),"",IF(AND(IFERROR(IF(IF($K248&lt;EDATE(X248,$E248),$K248,EDATE(X248,$E248))=X248,"",IF($K248&lt;EDATE(X248,$E248),$K248,EDATE(X248,$E248))),"")=$K248,$H248=1),"",IFERROR(IF(IF($K248&lt;EDATE(X248,$E248),$K248,EDATE(X248,$E248))=X248,"",IF($K248&lt;EDATE(X248,$E248),$K248,EDATE(X248,$E248))),""))),"")</f>
        <v/>
      </c>
      <c r="Z248" s="70" t="str">
        <f>IFERROR(IF(AND($H248=1,WORKDAY.INTL($I248,NETWORKDAYS.INTL($I248,EDATE(Y248,$E249)-1,1,[1]holiday!$A$2:$A$101),1,[1]holiday!$A$2:$A$101)=$K248),"",IF(AND(IFERROR(IF(IF($K248&lt;EDATE(Y248,$E248),$K248,EDATE(Y248,$E248))=Y248,"",IF($K248&lt;EDATE(Y248,$E248),$K248,EDATE(Y248,$E248))),"")=$K248,$H248=1),"",IFERROR(IF(IF($K248&lt;EDATE(Y248,$E248),$K248,EDATE(Y248,$E248))=Y248,"",IF($K248&lt;EDATE(Y248,$E248),$K248,EDATE(Y248,$E248))),""))),"")</f>
        <v/>
      </c>
      <c r="AA248" s="70" t="str">
        <f>IFERROR(IF(AND($H248=1,WORKDAY.INTL($I248,NETWORKDAYS.INTL($I248,EDATE(Z248,$E249)-1,1,[1]holiday!$A$2:$A$101),1,[1]holiday!$A$2:$A$101)=$K248),"",IF(AND(IFERROR(IF(IF($K248&lt;EDATE(Z248,$E248),$K248,EDATE(Z248,$E248))=Z248,"",IF($K248&lt;EDATE(Z248,$E248),$K248,EDATE(Z248,$E248))),"")=$K248,$H248=1),"",IFERROR(IF(IF($K248&lt;EDATE(Z248,$E248),$K248,EDATE(Z248,$E248))=Z248,"",IF($K248&lt;EDATE(Z248,$E248),$K248,EDATE(Z248,$E248))),""))),"")</f>
        <v/>
      </c>
      <c r="AB248" s="70" t="str">
        <f>IFERROR(IF(AND($H248=1,WORKDAY.INTL($I248,NETWORKDAYS.INTL($I248,EDATE(AA248,$E249)-1,1,[1]holiday!$A$2:$A$101),1,[1]holiday!$A$2:$A$101)=$K248),"",IF(AND(IFERROR(IF(IF($K248&lt;EDATE(AA248,$E248),$K248,EDATE(AA248,$E248))=AA248,"",IF($K248&lt;EDATE(AA248,$E248),$K248,EDATE(AA248,$E248))),"")=$K248,$H248=1),"",IFERROR(IF(IF($K248&lt;EDATE(AA248,$E248),$K248,EDATE(AA248,$E248))=AA248,"",IF($K248&lt;EDATE(AA248,$E248),$K248,EDATE(AA248,$E248))),""))),"")</f>
        <v/>
      </c>
      <c r="AC248" s="70" t="str">
        <f>IFERROR(IF(AND($H248=1,WORKDAY.INTL($I248,NETWORKDAYS.INTL($I248,EDATE(AB248,$E249)-1,1,[1]holiday!$A$2:$A$101),1,[1]holiday!$A$2:$A$101)=$K248),"",IF(AND(IFERROR(IF(IF($K248&lt;EDATE(AB248,$E248),$K248,EDATE(AB248,$E248))=AB248,"",IF($K248&lt;EDATE(AB248,$E248),$K248,EDATE(AB248,$E248))),"")=$K248,$H248=1),"",IFERROR(IF(IF($K248&lt;EDATE(AB248,$E248),$K248,EDATE(AB248,$E248))=AB248,"",IF($K248&lt;EDATE(AB248,$E248),$K248,EDATE(AB248,$E248))),""))),"")</f>
        <v/>
      </c>
      <c r="AD248" s="70" t="str">
        <f>IFERROR(IF(AND($H248=1,WORKDAY.INTL($I248,NETWORKDAYS.INTL($I248,EDATE(AC248,$E249)-1,1,[1]holiday!$A$2:$A$101),1,[1]holiday!$A$2:$A$101)=$K248),"",IF(AND(IFERROR(IF(IF($K248&lt;EDATE(AC248,$E248),$K248,EDATE(AC248,$E248))=AC248,"",IF($K248&lt;EDATE(AC248,$E248),$K248,EDATE(AC248,$E248))),"")=$K248,$H248=1),"",IFERROR(IF(IF($K248&lt;EDATE(AC248,$E248),$K248,EDATE(AC248,$E248))=AC248,"",IF($K248&lt;EDATE(AC248,$E248),$K248,EDATE(AC248,$E248))),""))),"")</f>
        <v/>
      </c>
      <c r="AE248" s="70" t="str">
        <f>IFERROR(IF(AND($H248=1,WORKDAY.INTL($I248,NETWORKDAYS.INTL($I248,EDATE(AD248,$E249)-1,1,[1]holiday!$A$2:$A$101),1,[1]holiday!$A$2:$A$101)=$K248),"",IF(AND(IFERROR(IF(IF($K248&lt;EDATE(AD248,$E248),$K248,EDATE(AD248,$E248))=AD248,"",IF($K248&lt;EDATE(AD248,$E248),$K248,EDATE(AD248,$E248))),"")=$K248,$H248=1),"",IFERROR(IF(IF($K248&lt;EDATE(AD248,$E248),$K248,EDATE(AD248,$E248))=AD248,"",IF($K248&lt;EDATE(AD248,$E248),$K248,EDATE(AD248,$E248))),""))),"")</f>
        <v/>
      </c>
      <c r="AF248" s="70" t="str">
        <f>IFERROR(IF(AND($H248=1,WORKDAY.INTL($I248,NETWORKDAYS.INTL($I248,EDATE(AE248,$E249)-1,1,[1]holiday!$A$2:$A$101),1,[1]holiday!$A$2:$A$101)=$K248),"",IF(AND(IFERROR(IF(IF($K248&lt;EDATE(AE248,$E248),$K248,EDATE(AE248,$E248))=AE248,"",IF($K248&lt;EDATE(AE248,$E248),$K248,EDATE(AE248,$E248))),"")=$K248,$H248=1),"",IFERROR(IF(IF($K248&lt;EDATE(AE248,$E248),$K248,EDATE(AE248,$E248))=AE248,"",IF($K248&lt;EDATE(AE248,$E248),$K248,EDATE(AE248,$E248))),""))),"")</f>
        <v/>
      </c>
      <c r="AG248" s="70" t="str">
        <f>IFERROR(IF(AND($H248=1,WORKDAY.INTL($I248,NETWORKDAYS.INTL($I248,EDATE(AF248,$E249)-1,1,[1]holiday!$A$2:$A$101),1,[1]holiday!$A$2:$A$101)=$K248),"",IF(AND(IFERROR(IF(IF($K248&lt;EDATE(AF248,$E248),$K248,EDATE(AF248,$E248))=AF248,"",IF($K248&lt;EDATE(AF248,$E248),$K248,EDATE(AF248,$E248))),"")=$K248,$H248=1),"",IFERROR(IF(IF($K248&lt;EDATE(AF248,$E248),$K248,EDATE(AF248,$E248))=AF248,"",IF($K248&lt;EDATE(AF248,$E248),$K248,EDATE(AF248,$E248))),""))),"")</f>
        <v/>
      </c>
      <c r="AH248" s="70" t="str">
        <f>IFERROR(IF(AND($H248=1,WORKDAY.INTL($I248,NETWORKDAYS.INTL($I248,EDATE(AG248,$E249)-1,1,[1]holiday!$A$2:$A$101),1,[1]holiday!$A$2:$A$101)=$K248),"",IF(AND(IFERROR(IF(IF($K248&lt;EDATE(AG248,$E248),$K248,EDATE(AG248,$E248))=AG248,"",IF($K248&lt;EDATE(AG248,$E248),$K248,EDATE(AG248,$E248))),"")=$K248,$H248=1),"",IFERROR(IF(IF($K248&lt;EDATE(AG248,$E248),$K248,EDATE(AG248,$E248))=AG248,"",IF($K248&lt;EDATE(AG248,$E248),$K248,EDATE(AG248,$E248))),""))),"")</f>
        <v/>
      </c>
      <c r="AI248" s="70"/>
      <c r="AJ248" s="25" t="e">
        <f t="shared" si="160"/>
        <v>#REF!</v>
      </c>
      <c r="AK248" s="25" t="e">
        <f t="shared" si="161"/>
        <v>#REF!</v>
      </c>
      <c r="AL248" s="25" t="e">
        <f t="shared" si="162"/>
        <v>#REF!</v>
      </c>
      <c r="AM248" s="25" t="e">
        <f t="shared" si="163"/>
        <v>#REF!</v>
      </c>
      <c r="AN248" s="25" t="e">
        <f t="shared" si="164"/>
        <v>#REF!</v>
      </c>
      <c r="AO248" s="25" t="e">
        <f t="shared" si="165"/>
        <v>#REF!</v>
      </c>
      <c r="AP248" s="25" t="e">
        <f t="shared" si="166"/>
        <v>#REF!</v>
      </c>
      <c r="AQ248" s="25" t="e">
        <f t="shared" si="167"/>
        <v>#REF!</v>
      </c>
      <c r="AR248" s="25" t="e">
        <f t="shared" si="168"/>
        <v>#REF!</v>
      </c>
      <c r="AS248" s="25" t="e">
        <f t="shared" si="169"/>
        <v>#REF!</v>
      </c>
      <c r="AT248" s="25" t="e">
        <f t="shared" si="170"/>
        <v>#REF!</v>
      </c>
      <c r="AU248" s="25" t="e">
        <f t="shared" si="171"/>
        <v>#REF!</v>
      </c>
      <c r="AV248" s="25" t="e">
        <f t="shared" si="172"/>
        <v>#REF!</v>
      </c>
      <c r="AW248" s="106" t="e">
        <f t="shared" si="141"/>
        <v>#REF!</v>
      </c>
      <c r="AX248" s="107" t="e">
        <f t="shared" ca="1" si="142"/>
        <v>#REF!</v>
      </c>
      <c r="AY248" s="107" t="e">
        <f t="shared" ca="1" si="143"/>
        <v>#REF!</v>
      </c>
      <c r="AZ248" s="108" t="e">
        <f t="shared" ca="1" si="144"/>
        <v>#REF!</v>
      </c>
      <c r="BA248" s="25">
        <f t="shared" ca="1" si="136"/>
        <v>0</v>
      </c>
      <c r="BB248" s="25" t="e">
        <f t="shared" si="173"/>
        <v>#REF!</v>
      </c>
      <c r="BC248" s="25" t="e">
        <f t="shared" ca="1" si="145"/>
        <v>#REF!</v>
      </c>
      <c r="BD248" s="83" t="e">
        <f>PS!#REF!</f>
        <v>#REF!</v>
      </c>
      <c r="BE248" s="78" t="str">
        <f t="shared" ca="1" si="146"/>
        <v>Lần 0</v>
      </c>
      <c r="BF248" s="109" t="e">
        <f t="shared" ca="1" si="147"/>
        <v>#REF!</v>
      </c>
      <c r="BG248" s="109" t="e">
        <f t="shared" ca="1" si="148"/>
        <v>#REF!</v>
      </c>
      <c r="BH248" s="109" t="e">
        <f t="shared" ca="1" si="149"/>
        <v>#REF!</v>
      </c>
      <c r="BI248" s="109" t="e">
        <f t="shared" ca="1" si="150"/>
        <v>#REF!</v>
      </c>
      <c r="BJ248" s="109" t="e">
        <f t="shared" ca="1" si="151"/>
        <v>#REF!</v>
      </c>
      <c r="BK248" s="109" t="e">
        <f t="shared" ca="1" si="152"/>
        <v>#REF!</v>
      </c>
      <c r="BL248" s="109" t="e">
        <f t="shared" ca="1" si="153"/>
        <v>#REF!</v>
      </c>
      <c r="BM248" s="109" t="e">
        <f t="shared" ca="1" si="154"/>
        <v>#REF!</v>
      </c>
      <c r="BN248" s="109" t="e">
        <f t="shared" ca="1" si="155"/>
        <v>#REF!</v>
      </c>
      <c r="BO248" s="109" t="e">
        <f t="shared" ca="1" si="156"/>
        <v>#REF!</v>
      </c>
      <c r="BP248" s="109" t="e">
        <f t="shared" ca="1" si="157"/>
        <v>#REF!</v>
      </c>
      <c r="BQ248" s="109" t="e">
        <f t="shared" ca="1" si="158"/>
        <v>#REF!</v>
      </c>
      <c r="BR248" s="109" t="e">
        <f t="shared" ca="1" si="159"/>
        <v>#REF!</v>
      </c>
    </row>
    <row r="249" spans="1:70" ht="12.75" x14ac:dyDescent="0.2">
      <c r="A249" s="82" t="e">
        <f>PS!#REF!</f>
        <v>#REF!</v>
      </c>
      <c r="B249" s="83" t="e">
        <f>PS!#REF!</f>
        <v>#REF!</v>
      </c>
      <c r="C249" s="83" t="e">
        <f>PS!#REF!</f>
        <v>#REF!</v>
      </c>
      <c r="D249" s="83" t="e">
        <f>VLOOKUP(B249,CTV!$A$3:$D$1048576,4,0)</f>
        <v>#REF!</v>
      </c>
      <c r="E249" s="83" t="e">
        <f>VLOOKUP(B249,CTV!$A$3:$G$1048576,7,0)</f>
        <v>#REF!</v>
      </c>
      <c r="F249" s="83" t="e">
        <f>IF(ISNA(VLOOKUP(D249,CTV!$A$3:$H$1048576,8,0)),"",VLOOKUP(D249,CTV!$A$3:$H$1048576,8,0))</f>
        <v>#REF!</v>
      </c>
      <c r="G249" s="83" t="e">
        <f>VLOOKUP(B249,CTV!$A$3:$I$1048576,9,0)</f>
        <v>#REF!</v>
      </c>
      <c r="H249" s="83" t="e">
        <f>VLOOKUP(B249,CTV!$A$3:$J$1048576,10,0)</f>
        <v>#REF!</v>
      </c>
      <c r="I249" s="102" t="e">
        <f>PS!#REF!</f>
        <v>#REF!</v>
      </c>
      <c r="J249" s="83" t="e">
        <f>PS!#REF!</f>
        <v>#REF!</v>
      </c>
      <c r="K249" s="103" t="e">
        <f>PS!#REF!</f>
        <v>#REF!</v>
      </c>
      <c r="L249" s="83" t="e">
        <f t="shared" si="137"/>
        <v>#REF!</v>
      </c>
      <c r="M249" s="120" t="e">
        <f>PS!#REF!</f>
        <v>#REF!</v>
      </c>
      <c r="N249" s="83" t="e">
        <f>PS!#REF!</f>
        <v>#REF!</v>
      </c>
      <c r="O249" s="104" t="e">
        <f>PS!#REF!</f>
        <v>#REF!</v>
      </c>
      <c r="P249" s="104" t="e">
        <f t="shared" si="138"/>
        <v>#REF!</v>
      </c>
      <c r="Q249" s="104">
        <v>0</v>
      </c>
      <c r="R249" s="170" t="e">
        <f t="shared" si="139"/>
        <v>#REF!</v>
      </c>
      <c r="S249" s="130" t="e">
        <f>VLOOKUP(B249,CTV!$A$3:$K$1048576,11,0)</f>
        <v>#REF!</v>
      </c>
      <c r="T249" s="105" t="e">
        <f>IF(VLOOKUP(B249,CTV!$A$3:$E$1048576,5,0)-R249+S249&lt;0,0,VLOOKUP(B249,CTV!$A$3:$E$1048576,5,0)-R249+S249)</f>
        <v>#REF!</v>
      </c>
      <c r="U249" s="105" t="e">
        <f>IF(VLOOKUP(B249,CTV!$A$3:$F$1048576,6,0)-R249+S249&lt;0,0,VLOOKUP(B249,CTV!$A$3:$F$1048576,6,0)-R249+S249)</f>
        <v>#REF!</v>
      </c>
      <c r="V249" s="70" t="e">
        <f t="shared" si="140"/>
        <v>#REF!</v>
      </c>
      <c r="W249" s="70" t="str">
        <f>IFERROR(IF(AND($H249=1,WORKDAY.INTL($I249,NETWORKDAYS.INTL($I249,EDATE(V249,$E250)-1,1,[1]holiday!$A$2:$A$101),1,[1]holiday!$A$2:$A$101)=$K249),"",IF(AND(IFERROR(IF(IF($K249&lt;EDATE(V249,$E249),$K249,EDATE(V249,$E249))=V249,"",IF($K249&lt;EDATE(V249,$E249),$K249,EDATE(V249,$E249))),"")=$K249,$H249=1),"",IFERROR(IF(IF($K249&lt;EDATE(V249,$E249),$K249,EDATE(V249,$E249))=V249,"",IF($K249&lt;EDATE(V249,$E249),$K249,EDATE(V249,$E249))),""))),"")</f>
        <v/>
      </c>
      <c r="X249" s="70" t="str">
        <f>IFERROR(IF(AND($H249=1,WORKDAY.INTL($I249,NETWORKDAYS.INTL($I249,EDATE(W249,$E250)-1,1,[1]holiday!$A$2:$A$101),1,[1]holiday!$A$2:$A$101)=$K249),"",IF(AND(IFERROR(IF(IF($K249&lt;EDATE(W249,$E249),$K249,EDATE(W249,$E249))=W249,"",IF($K249&lt;EDATE(W249,$E249),$K249,EDATE(W249,$E249))),"")=$K249,$H249=1),"",IFERROR(IF(IF($K249&lt;EDATE(W249,$E249),$K249,EDATE(W249,$E249))=W249,"",IF($K249&lt;EDATE(W249,$E249),$K249,EDATE(W249,$E249))),""))),"")</f>
        <v/>
      </c>
      <c r="Y249" s="70" t="str">
        <f>IFERROR(IF(AND($H249=1,WORKDAY.INTL($I249,NETWORKDAYS.INTL($I249,EDATE(X249,$E250)-1,1,[1]holiday!$A$2:$A$101),1,[1]holiday!$A$2:$A$101)=$K249),"",IF(AND(IFERROR(IF(IF($K249&lt;EDATE(X249,$E249),$K249,EDATE(X249,$E249))=X249,"",IF($K249&lt;EDATE(X249,$E249),$K249,EDATE(X249,$E249))),"")=$K249,$H249=1),"",IFERROR(IF(IF($K249&lt;EDATE(X249,$E249),$K249,EDATE(X249,$E249))=X249,"",IF($K249&lt;EDATE(X249,$E249),$K249,EDATE(X249,$E249))),""))),"")</f>
        <v/>
      </c>
      <c r="Z249" s="70" t="str">
        <f>IFERROR(IF(AND($H249=1,WORKDAY.INTL($I249,NETWORKDAYS.INTL($I249,EDATE(Y249,$E250)-1,1,[1]holiday!$A$2:$A$101),1,[1]holiday!$A$2:$A$101)=$K249),"",IF(AND(IFERROR(IF(IF($K249&lt;EDATE(Y249,$E249),$K249,EDATE(Y249,$E249))=Y249,"",IF($K249&lt;EDATE(Y249,$E249),$K249,EDATE(Y249,$E249))),"")=$K249,$H249=1),"",IFERROR(IF(IF($K249&lt;EDATE(Y249,$E249),$K249,EDATE(Y249,$E249))=Y249,"",IF($K249&lt;EDATE(Y249,$E249),$K249,EDATE(Y249,$E249))),""))),"")</f>
        <v/>
      </c>
      <c r="AA249" s="70" t="str">
        <f>IFERROR(IF(AND($H249=1,WORKDAY.INTL($I249,NETWORKDAYS.INTL($I249,EDATE(Z249,$E250)-1,1,[1]holiday!$A$2:$A$101),1,[1]holiday!$A$2:$A$101)=$K249),"",IF(AND(IFERROR(IF(IF($K249&lt;EDATE(Z249,$E249),$K249,EDATE(Z249,$E249))=Z249,"",IF($K249&lt;EDATE(Z249,$E249),$K249,EDATE(Z249,$E249))),"")=$K249,$H249=1),"",IFERROR(IF(IF($K249&lt;EDATE(Z249,$E249),$K249,EDATE(Z249,$E249))=Z249,"",IF($K249&lt;EDATE(Z249,$E249),$K249,EDATE(Z249,$E249))),""))),"")</f>
        <v/>
      </c>
      <c r="AB249" s="70" t="str">
        <f>IFERROR(IF(AND($H249=1,WORKDAY.INTL($I249,NETWORKDAYS.INTL($I249,EDATE(AA249,$E250)-1,1,[1]holiday!$A$2:$A$101),1,[1]holiday!$A$2:$A$101)=$K249),"",IF(AND(IFERROR(IF(IF($K249&lt;EDATE(AA249,$E249),$K249,EDATE(AA249,$E249))=AA249,"",IF($K249&lt;EDATE(AA249,$E249),$K249,EDATE(AA249,$E249))),"")=$K249,$H249=1),"",IFERROR(IF(IF($K249&lt;EDATE(AA249,$E249),$K249,EDATE(AA249,$E249))=AA249,"",IF($K249&lt;EDATE(AA249,$E249),$K249,EDATE(AA249,$E249))),""))),"")</f>
        <v/>
      </c>
      <c r="AC249" s="70" t="str">
        <f>IFERROR(IF(AND($H249=1,WORKDAY.INTL($I249,NETWORKDAYS.INTL($I249,EDATE(AB249,$E250)-1,1,[1]holiday!$A$2:$A$101),1,[1]holiday!$A$2:$A$101)=$K249),"",IF(AND(IFERROR(IF(IF($K249&lt;EDATE(AB249,$E249),$K249,EDATE(AB249,$E249))=AB249,"",IF($K249&lt;EDATE(AB249,$E249),$K249,EDATE(AB249,$E249))),"")=$K249,$H249=1),"",IFERROR(IF(IF($K249&lt;EDATE(AB249,$E249),$K249,EDATE(AB249,$E249))=AB249,"",IF($K249&lt;EDATE(AB249,$E249),$K249,EDATE(AB249,$E249))),""))),"")</f>
        <v/>
      </c>
      <c r="AD249" s="70" t="str">
        <f>IFERROR(IF(AND($H249=1,WORKDAY.INTL($I249,NETWORKDAYS.INTL($I249,EDATE(AC249,$E250)-1,1,[1]holiday!$A$2:$A$101),1,[1]holiday!$A$2:$A$101)=$K249),"",IF(AND(IFERROR(IF(IF($K249&lt;EDATE(AC249,$E249),$K249,EDATE(AC249,$E249))=AC249,"",IF($K249&lt;EDATE(AC249,$E249),$K249,EDATE(AC249,$E249))),"")=$K249,$H249=1),"",IFERROR(IF(IF($K249&lt;EDATE(AC249,$E249),$K249,EDATE(AC249,$E249))=AC249,"",IF($K249&lt;EDATE(AC249,$E249),$K249,EDATE(AC249,$E249))),""))),"")</f>
        <v/>
      </c>
      <c r="AE249" s="70" t="str">
        <f>IFERROR(IF(AND($H249=1,WORKDAY.INTL($I249,NETWORKDAYS.INTL($I249,EDATE(AD249,$E250)-1,1,[1]holiday!$A$2:$A$101),1,[1]holiday!$A$2:$A$101)=$K249),"",IF(AND(IFERROR(IF(IF($K249&lt;EDATE(AD249,$E249),$K249,EDATE(AD249,$E249))=AD249,"",IF($K249&lt;EDATE(AD249,$E249),$K249,EDATE(AD249,$E249))),"")=$K249,$H249=1),"",IFERROR(IF(IF($K249&lt;EDATE(AD249,$E249),$K249,EDATE(AD249,$E249))=AD249,"",IF($K249&lt;EDATE(AD249,$E249),$K249,EDATE(AD249,$E249))),""))),"")</f>
        <v/>
      </c>
      <c r="AF249" s="70" t="str">
        <f>IFERROR(IF(AND($H249=1,WORKDAY.INTL($I249,NETWORKDAYS.INTL($I249,EDATE(AE249,$E250)-1,1,[1]holiday!$A$2:$A$101),1,[1]holiday!$A$2:$A$101)=$K249),"",IF(AND(IFERROR(IF(IF($K249&lt;EDATE(AE249,$E249),$K249,EDATE(AE249,$E249))=AE249,"",IF($K249&lt;EDATE(AE249,$E249),$K249,EDATE(AE249,$E249))),"")=$K249,$H249=1),"",IFERROR(IF(IF($K249&lt;EDATE(AE249,$E249),$K249,EDATE(AE249,$E249))=AE249,"",IF($K249&lt;EDATE(AE249,$E249),$K249,EDATE(AE249,$E249))),""))),"")</f>
        <v/>
      </c>
      <c r="AG249" s="70" t="str">
        <f>IFERROR(IF(AND($H249=1,WORKDAY.INTL($I249,NETWORKDAYS.INTL($I249,EDATE(AF249,$E250)-1,1,[1]holiday!$A$2:$A$101),1,[1]holiday!$A$2:$A$101)=$K249),"",IF(AND(IFERROR(IF(IF($K249&lt;EDATE(AF249,$E249),$K249,EDATE(AF249,$E249))=AF249,"",IF($K249&lt;EDATE(AF249,$E249),$K249,EDATE(AF249,$E249))),"")=$K249,$H249=1),"",IFERROR(IF(IF($K249&lt;EDATE(AF249,$E249),$K249,EDATE(AF249,$E249))=AF249,"",IF($K249&lt;EDATE(AF249,$E249),$K249,EDATE(AF249,$E249))),""))),"")</f>
        <v/>
      </c>
      <c r="AH249" s="70" t="str">
        <f>IFERROR(IF(AND($H249=1,WORKDAY.INTL($I249,NETWORKDAYS.INTL($I249,EDATE(AG249,$E250)-1,1,[1]holiday!$A$2:$A$101),1,[1]holiday!$A$2:$A$101)=$K249),"",IF(AND(IFERROR(IF(IF($K249&lt;EDATE(AG249,$E249),$K249,EDATE(AG249,$E249))=AG249,"",IF($K249&lt;EDATE(AG249,$E249),$K249,EDATE(AG249,$E249))),"")=$K249,$H249=1),"",IFERROR(IF(IF($K249&lt;EDATE(AG249,$E249),$K249,EDATE(AG249,$E249))=AG249,"",IF($K249&lt;EDATE(AG249,$E249),$K249,EDATE(AG249,$E249))),""))),"")</f>
        <v/>
      </c>
      <c r="AI249" s="70"/>
      <c r="AJ249" s="25" t="e">
        <f t="shared" si="160"/>
        <v>#REF!</v>
      </c>
      <c r="AK249" s="25" t="e">
        <f t="shared" si="161"/>
        <v>#REF!</v>
      </c>
      <c r="AL249" s="25" t="e">
        <f t="shared" si="162"/>
        <v>#REF!</v>
      </c>
      <c r="AM249" s="25" t="e">
        <f t="shared" si="163"/>
        <v>#REF!</v>
      </c>
      <c r="AN249" s="25" t="e">
        <f t="shared" si="164"/>
        <v>#REF!</v>
      </c>
      <c r="AO249" s="25" t="e">
        <f t="shared" si="165"/>
        <v>#REF!</v>
      </c>
      <c r="AP249" s="25" t="e">
        <f t="shared" si="166"/>
        <v>#REF!</v>
      </c>
      <c r="AQ249" s="25" t="e">
        <f t="shared" si="167"/>
        <v>#REF!</v>
      </c>
      <c r="AR249" s="25" t="e">
        <f t="shared" si="168"/>
        <v>#REF!</v>
      </c>
      <c r="AS249" s="25" t="e">
        <f t="shared" si="169"/>
        <v>#REF!</v>
      </c>
      <c r="AT249" s="25" t="e">
        <f t="shared" si="170"/>
        <v>#REF!</v>
      </c>
      <c r="AU249" s="25" t="e">
        <f t="shared" si="171"/>
        <v>#REF!</v>
      </c>
      <c r="AV249" s="25" t="e">
        <f t="shared" si="172"/>
        <v>#REF!</v>
      </c>
      <c r="AW249" s="106" t="e">
        <f t="shared" si="141"/>
        <v>#REF!</v>
      </c>
      <c r="AX249" s="107" t="e">
        <f t="shared" ca="1" si="142"/>
        <v>#REF!</v>
      </c>
      <c r="AY249" s="107" t="e">
        <f t="shared" ca="1" si="143"/>
        <v>#REF!</v>
      </c>
      <c r="AZ249" s="108" t="e">
        <f t="shared" ca="1" si="144"/>
        <v>#REF!</v>
      </c>
      <c r="BA249" s="25">
        <f t="shared" ca="1" si="136"/>
        <v>0</v>
      </c>
      <c r="BB249" s="25" t="e">
        <f t="shared" si="173"/>
        <v>#REF!</v>
      </c>
      <c r="BC249" s="25" t="e">
        <f t="shared" ca="1" si="145"/>
        <v>#REF!</v>
      </c>
      <c r="BD249" s="83" t="e">
        <f>PS!#REF!</f>
        <v>#REF!</v>
      </c>
      <c r="BE249" s="78" t="str">
        <f t="shared" ca="1" si="146"/>
        <v>Lần 0</v>
      </c>
      <c r="BF249" s="109" t="e">
        <f t="shared" ca="1" si="147"/>
        <v>#REF!</v>
      </c>
      <c r="BG249" s="109" t="e">
        <f t="shared" ca="1" si="148"/>
        <v>#REF!</v>
      </c>
      <c r="BH249" s="109" t="e">
        <f t="shared" ca="1" si="149"/>
        <v>#REF!</v>
      </c>
      <c r="BI249" s="109" t="e">
        <f t="shared" ca="1" si="150"/>
        <v>#REF!</v>
      </c>
      <c r="BJ249" s="109" t="e">
        <f t="shared" ca="1" si="151"/>
        <v>#REF!</v>
      </c>
      <c r="BK249" s="109" t="e">
        <f t="shared" ca="1" si="152"/>
        <v>#REF!</v>
      </c>
      <c r="BL249" s="109" t="e">
        <f t="shared" ca="1" si="153"/>
        <v>#REF!</v>
      </c>
      <c r="BM249" s="109" t="e">
        <f t="shared" ca="1" si="154"/>
        <v>#REF!</v>
      </c>
      <c r="BN249" s="109" t="e">
        <f t="shared" ca="1" si="155"/>
        <v>#REF!</v>
      </c>
      <c r="BO249" s="109" t="e">
        <f t="shared" ca="1" si="156"/>
        <v>#REF!</v>
      </c>
      <c r="BP249" s="109" t="e">
        <f t="shared" ca="1" si="157"/>
        <v>#REF!</v>
      </c>
      <c r="BQ249" s="109" t="e">
        <f t="shared" ca="1" si="158"/>
        <v>#REF!</v>
      </c>
      <c r="BR249" s="109" t="e">
        <f t="shared" ca="1" si="159"/>
        <v>#REF!</v>
      </c>
    </row>
    <row r="250" spans="1:70" ht="19.5" customHeight="1" x14ac:dyDescent="0.2">
      <c r="A250" s="82" t="e">
        <f>PS!#REF!</f>
        <v>#REF!</v>
      </c>
      <c r="B250" s="83" t="e">
        <f>PS!#REF!</f>
        <v>#REF!</v>
      </c>
      <c r="C250" s="83" t="e">
        <f>PS!#REF!</f>
        <v>#REF!</v>
      </c>
      <c r="D250" s="83" t="e">
        <f>VLOOKUP(B250,CTV!$A$3:$D$1048576,4,0)</f>
        <v>#REF!</v>
      </c>
      <c r="E250" s="83" t="e">
        <f>VLOOKUP(B250,CTV!$A$3:$G$1048576,7,0)</f>
        <v>#REF!</v>
      </c>
      <c r="F250" s="83" t="e">
        <f>IF(ISNA(VLOOKUP(D250,CTV!$A$3:$H$1048576,8,0)),"",VLOOKUP(D250,CTV!$A$3:$H$1048576,8,0))</f>
        <v>#REF!</v>
      </c>
      <c r="G250" s="83" t="e">
        <f>VLOOKUP(B250,CTV!$A$3:$I$1048576,9,0)</f>
        <v>#REF!</v>
      </c>
      <c r="H250" s="83" t="e">
        <f>VLOOKUP(B250,CTV!$A$3:$J$1048576,10,0)</f>
        <v>#REF!</v>
      </c>
      <c r="I250" s="102" t="e">
        <f>PS!#REF!</f>
        <v>#REF!</v>
      </c>
      <c r="J250" s="83" t="e">
        <f>PS!#REF!</f>
        <v>#REF!</v>
      </c>
      <c r="K250" s="103" t="e">
        <f>PS!#REF!</f>
        <v>#REF!</v>
      </c>
      <c r="L250" s="83" t="e">
        <f t="shared" si="137"/>
        <v>#REF!</v>
      </c>
      <c r="M250" s="120" t="e">
        <f>PS!#REF!</f>
        <v>#REF!</v>
      </c>
      <c r="N250" s="83" t="e">
        <f>PS!#REF!</f>
        <v>#REF!</v>
      </c>
      <c r="O250" s="104" t="e">
        <f>PS!#REF!</f>
        <v>#REF!</v>
      </c>
      <c r="P250" s="104" t="e">
        <f t="shared" si="138"/>
        <v>#REF!</v>
      </c>
      <c r="Q250" s="104">
        <v>0</v>
      </c>
      <c r="R250" s="170" t="e">
        <f t="shared" si="139"/>
        <v>#REF!</v>
      </c>
      <c r="S250" s="130" t="e">
        <f>VLOOKUP(B250,CTV!$A$3:$K$1048576,11,0)</f>
        <v>#REF!</v>
      </c>
      <c r="T250" s="105" t="e">
        <f>IF(VLOOKUP(B250,CTV!$A$3:$E$1048576,5,0)-R250+S250&lt;0,0,VLOOKUP(B250,CTV!$A$3:$E$1048576,5,0)-R250+S250)</f>
        <v>#REF!</v>
      </c>
      <c r="U250" s="105" t="e">
        <f>IF(VLOOKUP(B250,CTV!$A$3:$F$1048576,6,0)-R250+S250&lt;0,0,VLOOKUP(B250,CTV!$A$3:$F$1048576,6,0)-R250+S250)</f>
        <v>#REF!</v>
      </c>
      <c r="V250" s="70" t="e">
        <f t="shared" si="140"/>
        <v>#REF!</v>
      </c>
      <c r="W250" s="70" t="str">
        <f>IFERROR(IF(AND($H250=1,WORKDAY.INTL($I250,NETWORKDAYS.INTL($I250,EDATE(V250,$E251)-1,1,[1]holiday!$A$2:$A$101),1,[1]holiday!$A$2:$A$101)=$K250),"",IF(AND(IFERROR(IF(IF($K250&lt;EDATE(V250,$E250),$K250,EDATE(V250,$E250))=V250,"",IF($K250&lt;EDATE(V250,$E250),$K250,EDATE(V250,$E250))),"")=$K250,$H250=1),"",IFERROR(IF(IF($K250&lt;EDATE(V250,$E250),$K250,EDATE(V250,$E250))=V250,"",IF($K250&lt;EDATE(V250,$E250),$K250,EDATE(V250,$E250))),""))),"")</f>
        <v/>
      </c>
      <c r="X250" s="70" t="str">
        <f>IFERROR(IF(AND($H250=1,WORKDAY.INTL($I250,NETWORKDAYS.INTL($I250,EDATE(W250,$E251)-1,1,[1]holiday!$A$2:$A$101),1,[1]holiday!$A$2:$A$101)=$K250),"",IF(AND(IFERROR(IF(IF($K250&lt;EDATE(W250,$E250),$K250,EDATE(W250,$E250))=W250,"",IF($K250&lt;EDATE(W250,$E250),$K250,EDATE(W250,$E250))),"")=$K250,$H250=1),"",IFERROR(IF(IF($K250&lt;EDATE(W250,$E250),$K250,EDATE(W250,$E250))=W250,"",IF($K250&lt;EDATE(W250,$E250),$K250,EDATE(W250,$E250))),""))),"")</f>
        <v/>
      </c>
      <c r="Y250" s="70" t="str">
        <f>IFERROR(IF(AND($H250=1,WORKDAY.INTL($I250,NETWORKDAYS.INTL($I250,EDATE(X250,$E251)-1,1,[1]holiday!$A$2:$A$101),1,[1]holiday!$A$2:$A$101)=$K250),"",IF(AND(IFERROR(IF(IF($K250&lt;EDATE(X250,$E250),$K250,EDATE(X250,$E250))=X250,"",IF($K250&lt;EDATE(X250,$E250),$K250,EDATE(X250,$E250))),"")=$K250,$H250=1),"",IFERROR(IF(IF($K250&lt;EDATE(X250,$E250),$K250,EDATE(X250,$E250))=X250,"",IF($K250&lt;EDATE(X250,$E250),$K250,EDATE(X250,$E250))),""))),"")</f>
        <v/>
      </c>
      <c r="Z250" s="70" t="str">
        <f>IFERROR(IF(AND($H250=1,WORKDAY.INTL($I250,NETWORKDAYS.INTL($I250,EDATE(Y250,$E251)-1,1,[1]holiday!$A$2:$A$101),1,[1]holiday!$A$2:$A$101)=$K250),"",IF(AND(IFERROR(IF(IF($K250&lt;EDATE(Y250,$E250),$K250,EDATE(Y250,$E250))=Y250,"",IF($K250&lt;EDATE(Y250,$E250),$K250,EDATE(Y250,$E250))),"")=$K250,$H250=1),"",IFERROR(IF(IF($K250&lt;EDATE(Y250,$E250),$K250,EDATE(Y250,$E250))=Y250,"",IF($K250&lt;EDATE(Y250,$E250),$K250,EDATE(Y250,$E250))),""))),"")</f>
        <v/>
      </c>
      <c r="AA250" s="70" t="str">
        <f>IFERROR(IF(AND($H250=1,WORKDAY.INTL($I250,NETWORKDAYS.INTL($I250,EDATE(Z250,$E251)-1,1,[1]holiday!$A$2:$A$101),1,[1]holiday!$A$2:$A$101)=$K250),"",IF(AND(IFERROR(IF(IF($K250&lt;EDATE(Z250,$E250),$K250,EDATE(Z250,$E250))=Z250,"",IF($K250&lt;EDATE(Z250,$E250),$K250,EDATE(Z250,$E250))),"")=$K250,$H250=1),"",IFERROR(IF(IF($K250&lt;EDATE(Z250,$E250),$K250,EDATE(Z250,$E250))=Z250,"",IF($K250&lt;EDATE(Z250,$E250),$K250,EDATE(Z250,$E250))),""))),"")</f>
        <v/>
      </c>
      <c r="AB250" s="70" t="str">
        <f>IFERROR(IF(AND($H250=1,WORKDAY.INTL($I250,NETWORKDAYS.INTL($I250,EDATE(AA250,$E251)-1,1,[1]holiday!$A$2:$A$101),1,[1]holiday!$A$2:$A$101)=$K250),"",IF(AND(IFERROR(IF(IF($K250&lt;EDATE(AA250,$E250),$K250,EDATE(AA250,$E250))=AA250,"",IF($K250&lt;EDATE(AA250,$E250),$K250,EDATE(AA250,$E250))),"")=$K250,$H250=1),"",IFERROR(IF(IF($K250&lt;EDATE(AA250,$E250),$K250,EDATE(AA250,$E250))=AA250,"",IF($K250&lt;EDATE(AA250,$E250),$K250,EDATE(AA250,$E250))),""))),"")</f>
        <v/>
      </c>
      <c r="AC250" s="70" t="str">
        <f>IFERROR(IF(AND($H250=1,WORKDAY.INTL($I250,NETWORKDAYS.INTL($I250,EDATE(AB250,$E251)-1,1,[1]holiday!$A$2:$A$101),1,[1]holiday!$A$2:$A$101)=$K250),"",IF(AND(IFERROR(IF(IF($K250&lt;EDATE(AB250,$E250),$K250,EDATE(AB250,$E250))=AB250,"",IF($K250&lt;EDATE(AB250,$E250),$K250,EDATE(AB250,$E250))),"")=$K250,$H250=1),"",IFERROR(IF(IF($K250&lt;EDATE(AB250,$E250),$K250,EDATE(AB250,$E250))=AB250,"",IF($K250&lt;EDATE(AB250,$E250),$K250,EDATE(AB250,$E250))),""))),"")</f>
        <v/>
      </c>
      <c r="AD250" s="70" t="str">
        <f>IFERROR(IF(AND($H250=1,WORKDAY.INTL($I250,NETWORKDAYS.INTL($I250,EDATE(AC250,$E251)-1,1,[1]holiday!$A$2:$A$101),1,[1]holiday!$A$2:$A$101)=$K250),"",IF(AND(IFERROR(IF(IF($K250&lt;EDATE(AC250,$E250),$K250,EDATE(AC250,$E250))=AC250,"",IF($K250&lt;EDATE(AC250,$E250),$K250,EDATE(AC250,$E250))),"")=$K250,$H250=1),"",IFERROR(IF(IF($K250&lt;EDATE(AC250,$E250),$K250,EDATE(AC250,$E250))=AC250,"",IF($K250&lt;EDATE(AC250,$E250),$K250,EDATE(AC250,$E250))),""))),"")</f>
        <v/>
      </c>
      <c r="AE250" s="70" t="str">
        <f>IFERROR(IF(AND($H250=1,WORKDAY.INTL($I250,NETWORKDAYS.INTL($I250,EDATE(AD250,$E251)-1,1,[1]holiday!$A$2:$A$101),1,[1]holiday!$A$2:$A$101)=$K250),"",IF(AND(IFERROR(IF(IF($K250&lt;EDATE(AD250,$E250),$K250,EDATE(AD250,$E250))=AD250,"",IF($K250&lt;EDATE(AD250,$E250),$K250,EDATE(AD250,$E250))),"")=$K250,$H250=1),"",IFERROR(IF(IF($K250&lt;EDATE(AD250,$E250),$K250,EDATE(AD250,$E250))=AD250,"",IF($K250&lt;EDATE(AD250,$E250),$K250,EDATE(AD250,$E250))),""))),"")</f>
        <v/>
      </c>
      <c r="AF250" s="70" t="str">
        <f>IFERROR(IF(AND($H250=1,WORKDAY.INTL($I250,NETWORKDAYS.INTL($I250,EDATE(AE250,$E251)-1,1,[1]holiday!$A$2:$A$101),1,[1]holiday!$A$2:$A$101)=$K250),"",IF(AND(IFERROR(IF(IF($K250&lt;EDATE(AE250,$E250),$K250,EDATE(AE250,$E250))=AE250,"",IF($K250&lt;EDATE(AE250,$E250),$K250,EDATE(AE250,$E250))),"")=$K250,$H250=1),"",IFERROR(IF(IF($K250&lt;EDATE(AE250,$E250),$K250,EDATE(AE250,$E250))=AE250,"",IF($K250&lt;EDATE(AE250,$E250),$K250,EDATE(AE250,$E250))),""))),"")</f>
        <v/>
      </c>
      <c r="AG250" s="70" t="str">
        <f>IFERROR(IF(AND($H250=1,WORKDAY.INTL($I250,NETWORKDAYS.INTL($I250,EDATE(AF250,$E251)-1,1,[1]holiday!$A$2:$A$101),1,[1]holiday!$A$2:$A$101)=$K250),"",IF(AND(IFERROR(IF(IF($K250&lt;EDATE(AF250,$E250),$K250,EDATE(AF250,$E250))=AF250,"",IF($K250&lt;EDATE(AF250,$E250),$K250,EDATE(AF250,$E250))),"")=$K250,$H250=1),"",IFERROR(IF(IF($K250&lt;EDATE(AF250,$E250),$K250,EDATE(AF250,$E250))=AF250,"",IF($K250&lt;EDATE(AF250,$E250),$K250,EDATE(AF250,$E250))),""))),"")</f>
        <v/>
      </c>
      <c r="AH250" s="70" t="str">
        <f>IFERROR(IF(AND($H250=1,WORKDAY.INTL($I250,NETWORKDAYS.INTL($I250,EDATE(AG250,$E251)-1,1,[1]holiday!$A$2:$A$101),1,[1]holiday!$A$2:$A$101)=$K250),"",IF(AND(IFERROR(IF(IF($K250&lt;EDATE(AG250,$E250),$K250,EDATE(AG250,$E250))=AG250,"",IF($K250&lt;EDATE(AG250,$E250),$K250,EDATE(AG250,$E250))),"")=$K250,$H250=1),"",IFERROR(IF(IF($K250&lt;EDATE(AG250,$E250),$K250,EDATE(AG250,$E250))=AG250,"",IF($K250&lt;EDATE(AG250,$E250),$K250,EDATE(AG250,$E250))),""))),"")</f>
        <v/>
      </c>
      <c r="AI250" s="70"/>
      <c r="AJ250" s="25" t="e">
        <f t="shared" si="160"/>
        <v>#REF!</v>
      </c>
      <c r="AK250" s="25" t="e">
        <f t="shared" si="161"/>
        <v>#REF!</v>
      </c>
      <c r="AL250" s="25" t="e">
        <f t="shared" si="162"/>
        <v>#REF!</v>
      </c>
      <c r="AM250" s="25" t="e">
        <f t="shared" si="163"/>
        <v>#REF!</v>
      </c>
      <c r="AN250" s="25" t="e">
        <f t="shared" si="164"/>
        <v>#REF!</v>
      </c>
      <c r="AO250" s="25" t="e">
        <f t="shared" si="165"/>
        <v>#REF!</v>
      </c>
      <c r="AP250" s="25" t="e">
        <f t="shared" si="166"/>
        <v>#REF!</v>
      </c>
      <c r="AQ250" s="25" t="e">
        <f t="shared" si="167"/>
        <v>#REF!</v>
      </c>
      <c r="AR250" s="25" t="e">
        <f t="shared" si="168"/>
        <v>#REF!</v>
      </c>
      <c r="AS250" s="25" t="e">
        <f t="shared" si="169"/>
        <v>#REF!</v>
      </c>
      <c r="AT250" s="25" t="e">
        <f t="shared" si="170"/>
        <v>#REF!</v>
      </c>
      <c r="AU250" s="25" t="e">
        <f t="shared" si="171"/>
        <v>#REF!</v>
      </c>
      <c r="AV250" s="25" t="e">
        <f t="shared" si="172"/>
        <v>#REF!</v>
      </c>
      <c r="AW250" s="106" t="e">
        <f t="shared" si="141"/>
        <v>#REF!</v>
      </c>
      <c r="AX250" s="107" t="e">
        <f t="shared" ca="1" si="142"/>
        <v>#REF!</v>
      </c>
      <c r="AY250" s="107" t="e">
        <f t="shared" ca="1" si="143"/>
        <v>#REF!</v>
      </c>
      <c r="AZ250" s="108" t="e">
        <f t="shared" ca="1" si="144"/>
        <v>#REF!</v>
      </c>
      <c r="BA250" s="25">
        <f t="shared" ca="1" si="136"/>
        <v>0</v>
      </c>
      <c r="BB250" s="25" t="e">
        <f t="shared" si="173"/>
        <v>#REF!</v>
      </c>
      <c r="BC250" s="25" t="e">
        <f t="shared" ca="1" si="145"/>
        <v>#REF!</v>
      </c>
      <c r="BD250" s="83" t="e">
        <f>PS!#REF!</f>
        <v>#REF!</v>
      </c>
      <c r="BE250" s="78" t="str">
        <f t="shared" ca="1" si="146"/>
        <v>Lần 0</v>
      </c>
      <c r="BF250" s="109" t="e">
        <f t="shared" ca="1" si="147"/>
        <v>#REF!</v>
      </c>
      <c r="BG250" s="109" t="e">
        <f t="shared" ca="1" si="148"/>
        <v>#REF!</v>
      </c>
      <c r="BH250" s="109" t="e">
        <f t="shared" ca="1" si="149"/>
        <v>#REF!</v>
      </c>
      <c r="BI250" s="109" t="e">
        <f t="shared" ca="1" si="150"/>
        <v>#REF!</v>
      </c>
      <c r="BJ250" s="109" t="e">
        <f t="shared" ca="1" si="151"/>
        <v>#REF!</v>
      </c>
      <c r="BK250" s="109" t="e">
        <f t="shared" ca="1" si="152"/>
        <v>#REF!</v>
      </c>
      <c r="BL250" s="109" t="e">
        <f t="shared" ca="1" si="153"/>
        <v>#REF!</v>
      </c>
      <c r="BM250" s="109" t="e">
        <f t="shared" ca="1" si="154"/>
        <v>#REF!</v>
      </c>
      <c r="BN250" s="109" t="e">
        <f t="shared" ca="1" si="155"/>
        <v>#REF!</v>
      </c>
      <c r="BO250" s="109" t="e">
        <f t="shared" ca="1" si="156"/>
        <v>#REF!</v>
      </c>
      <c r="BP250" s="109" t="e">
        <f t="shared" ca="1" si="157"/>
        <v>#REF!</v>
      </c>
      <c r="BQ250" s="109" t="e">
        <f t="shared" ca="1" si="158"/>
        <v>#REF!</v>
      </c>
      <c r="BR250" s="109" t="e">
        <f t="shared" ca="1" si="159"/>
        <v>#REF!</v>
      </c>
    </row>
    <row r="251" spans="1:70" ht="19.5" customHeight="1" x14ac:dyDescent="0.2">
      <c r="A251" s="82" t="e">
        <f>PS!#REF!</f>
        <v>#REF!</v>
      </c>
      <c r="B251" s="83" t="e">
        <f>PS!#REF!</f>
        <v>#REF!</v>
      </c>
      <c r="C251" s="83" t="e">
        <f>PS!#REF!</f>
        <v>#REF!</v>
      </c>
      <c r="D251" s="83" t="e">
        <f>VLOOKUP(B251,CTV!$A$3:$D$1048576,4,0)</f>
        <v>#REF!</v>
      </c>
      <c r="E251" s="83" t="e">
        <f>VLOOKUP(B251,CTV!$A$3:$G$1048576,7,0)</f>
        <v>#REF!</v>
      </c>
      <c r="F251" s="83" t="e">
        <f>IF(ISNA(VLOOKUP(D251,CTV!$A$3:$H$1048576,8,0)),"",VLOOKUP(D251,CTV!$A$3:$H$1048576,8,0))</f>
        <v>#REF!</v>
      </c>
      <c r="G251" s="83" t="e">
        <f>VLOOKUP(B251,CTV!$A$3:$I$1048576,9,0)</f>
        <v>#REF!</v>
      </c>
      <c r="H251" s="83" t="e">
        <f>VLOOKUP(B251,CTV!$A$3:$J$1048576,10,0)</f>
        <v>#REF!</v>
      </c>
      <c r="I251" s="102" t="e">
        <f>PS!#REF!</f>
        <v>#REF!</v>
      </c>
      <c r="J251" s="83" t="e">
        <f>PS!#REF!</f>
        <v>#REF!</v>
      </c>
      <c r="K251" s="103" t="e">
        <f>PS!#REF!</f>
        <v>#REF!</v>
      </c>
      <c r="L251" s="83" t="e">
        <f t="shared" si="137"/>
        <v>#REF!</v>
      </c>
      <c r="M251" s="120" t="e">
        <f>PS!#REF!</f>
        <v>#REF!</v>
      </c>
      <c r="N251" s="83" t="e">
        <f>PS!#REF!</f>
        <v>#REF!</v>
      </c>
      <c r="O251" s="104" t="e">
        <f>PS!#REF!</f>
        <v>#REF!</v>
      </c>
      <c r="P251" s="104" t="e">
        <f t="shared" si="138"/>
        <v>#REF!</v>
      </c>
      <c r="Q251" s="104">
        <v>0</v>
      </c>
      <c r="R251" s="170" t="e">
        <f t="shared" si="139"/>
        <v>#REF!</v>
      </c>
      <c r="S251" s="130" t="e">
        <f>VLOOKUP(B251,CTV!$A$3:$K$1048576,11,0)</f>
        <v>#REF!</v>
      </c>
      <c r="T251" s="105" t="e">
        <f>IF(VLOOKUP(B251,CTV!$A$3:$E$1048576,5,0)-R251+S251&lt;0,0,VLOOKUP(B251,CTV!$A$3:$E$1048576,5,0)-R251+S251)</f>
        <v>#REF!</v>
      </c>
      <c r="U251" s="105" t="e">
        <f>IF(VLOOKUP(B251,CTV!$A$3:$F$1048576,6,0)-R251+S251&lt;0,0,VLOOKUP(B251,CTV!$A$3:$F$1048576,6,0)-R251+S251)</f>
        <v>#REF!</v>
      </c>
      <c r="V251" s="70" t="e">
        <f t="shared" si="140"/>
        <v>#REF!</v>
      </c>
      <c r="W251" s="70" t="str">
        <f>IFERROR(IF(AND($H251=1,WORKDAY.INTL($I251,NETWORKDAYS.INTL($I251,EDATE(V251,$E252)-1,1,[1]holiday!$A$2:$A$101),1,[1]holiday!$A$2:$A$101)=$K251),"",IF(AND(IFERROR(IF(IF($K251&lt;EDATE(V251,$E251),$K251,EDATE(V251,$E251))=V251,"",IF($K251&lt;EDATE(V251,$E251),$K251,EDATE(V251,$E251))),"")=$K251,$H251=1),"",IFERROR(IF(IF($K251&lt;EDATE(V251,$E251),$K251,EDATE(V251,$E251))=V251,"",IF($K251&lt;EDATE(V251,$E251),$K251,EDATE(V251,$E251))),""))),"")</f>
        <v/>
      </c>
      <c r="X251" s="70" t="str">
        <f>IFERROR(IF(AND($H251=1,WORKDAY.INTL($I251,NETWORKDAYS.INTL($I251,EDATE(W251,$E252)-1,1,[1]holiday!$A$2:$A$101),1,[1]holiday!$A$2:$A$101)=$K251),"",IF(AND(IFERROR(IF(IF($K251&lt;EDATE(W251,$E251),$K251,EDATE(W251,$E251))=W251,"",IF($K251&lt;EDATE(W251,$E251),$K251,EDATE(W251,$E251))),"")=$K251,$H251=1),"",IFERROR(IF(IF($K251&lt;EDATE(W251,$E251),$K251,EDATE(W251,$E251))=W251,"",IF($K251&lt;EDATE(W251,$E251),$K251,EDATE(W251,$E251))),""))),"")</f>
        <v/>
      </c>
      <c r="Y251" s="70" t="str">
        <f>IFERROR(IF(AND($H251=1,WORKDAY.INTL($I251,NETWORKDAYS.INTL($I251,EDATE(X251,$E252)-1,1,[1]holiday!$A$2:$A$101),1,[1]holiday!$A$2:$A$101)=$K251),"",IF(AND(IFERROR(IF(IF($K251&lt;EDATE(X251,$E251),$K251,EDATE(X251,$E251))=X251,"",IF($K251&lt;EDATE(X251,$E251),$K251,EDATE(X251,$E251))),"")=$K251,$H251=1),"",IFERROR(IF(IF($K251&lt;EDATE(X251,$E251),$K251,EDATE(X251,$E251))=X251,"",IF($K251&lt;EDATE(X251,$E251),$K251,EDATE(X251,$E251))),""))),"")</f>
        <v/>
      </c>
      <c r="Z251" s="70" t="str">
        <f>IFERROR(IF(AND($H251=1,WORKDAY.INTL($I251,NETWORKDAYS.INTL($I251,EDATE(Y251,$E252)-1,1,[1]holiday!$A$2:$A$101),1,[1]holiday!$A$2:$A$101)=$K251),"",IF(AND(IFERROR(IF(IF($K251&lt;EDATE(Y251,$E251),$K251,EDATE(Y251,$E251))=Y251,"",IF($K251&lt;EDATE(Y251,$E251),$K251,EDATE(Y251,$E251))),"")=$K251,$H251=1),"",IFERROR(IF(IF($K251&lt;EDATE(Y251,$E251),$K251,EDATE(Y251,$E251))=Y251,"",IF($K251&lt;EDATE(Y251,$E251),$K251,EDATE(Y251,$E251))),""))),"")</f>
        <v/>
      </c>
      <c r="AA251" s="70" t="str">
        <f>IFERROR(IF(AND($H251=1,WORKDAY.INTL($I251,NETWORKDAYS.INTL($I251,EDATE(Z251,$E252)-1,1,[1]holiday!$A$2:$A$101),1,[1]holiday!$A$2:$A$101)=$K251),"",IF(AND(IFERROR(IF(IF($K251&lt;EDATE(Z251,$E251),$K251,EDATE(Z251,$E251))=Z251,"",IF($K251&lt;EDATE(Z251,$E251),$K251,EDATE(Z251,$E251))),"")=$K251,$H251=1),"",IFERROR(IF(IF($K251&lt;EDATE(Z251,$E251),$K251,EDATE(Z251,$E251))=Z251,"",IF($K251&lt;EDATE(Z251,$E251),$K251,EDATE(Z251,$E251))),""))),"")</f>
        <v/>
      </c>
      <c r="AB251" s="70" t="str">
        <f>IFERROR(IF(AND($H251=1,WORKDAY.INTL($I251,NETWORKDAYS.INTL($I251,EDATE(AA251,$E252)-1,1,[1]holiday!$A$2:$A$101),1,[1]holiday!$A$2:$A$101)=$K251),"",IF(AND(IFERROR(IF(IF($K251&lt;EDATE(AA251,$E251),$K251,EDATE(AA251,$E251))=AA251,"",IF($K251&lt;EDATE(AA251,$E251),$K251,EDATE(AA251,$E251))),"")=$K251,$H251=1),"",IFERROR(IF(IF($K251&lt;EDATE(AA251,$E251),$K251,EDATE(AA251,$E251))=AA251,"",IF($K251&lt;EDATE(AA251,$E251),$K251,EDATE(AA251,$E251))),""))),"")</f>
        <v/>
      </c>
      <c r="AC251" s="70" t="str">
        <f>IFERROR(IF(AND($H251=1,WORKDAY.INTL($I251,NETWORKDAYS.INTL($I251,EDATE(AB251,$E252)-1,1,[1]holiday!$A$2:$A$101),1,[1]holiday!$A$2:$A$101)=$K251),"",IF(AND(IFERROR(IF(IF($K251&lt;EDATE(AB251,$E251),$K251,EDATE(AB251,$E251))=AB251,"",IF($K251&lt;EDATE(AB251,$E251),$K251,EDATE(AB251,$E251))),"")=$K251,$H251=1),"",IFERROR(IF(IF($K251&lt;EDATE(AB251,$E251),$K251,EDATE(AB251,$E251))=AB251,"",IF($K251&lt;EDATE(AB251,$E251),$K251,EDATE(AB251,$E251))),""))),"")</f>
        <v/>
      </c>
      <c r="AD251" s="70" t="str">
        <f>IFERROR(IF(AND($H251=1,WORKDAY.INTL($I251,NETWORKDAYS.INTL($I251,EDATE(AC251,$E252)-1,1,[1]holiday!$A$2:$A$101),1,[1]holiday!$A$2:$A$101)=$K251),"",IF(AND(IFERROR(IF(IF($K251&lt;EDATE(AC251,$E251),$K251,EDATE(AC251,$E251))=AC251,"",IF($K251&lt;EDATE(AC251,$E251),$K251,EDATE(AC251,$E251))),"")=$K251,$H251=1),"",IFERROR(IF(IF($K251&lt;EDATE(AC251,$E251),$K251,EDATE(AC251,$E251))=AC251,"",IF($K251&lt;EDATE(AC251,$E251),$K251,EDATE(AC251,$E251))),""))),"")</f>
        <v/>
      </c>
      <c r="AE251" s="70" t="str">
        <f>IFERROR(IF(AND($H251=1,WORKDAY.INTL($I251,NETWORKDAYS.INTL($I251,EDATE(AD251,$E252)-1,1,[1]holiday!$A$2:$A$101),1,[1]holiday!$A$2:$A$101)=$K251),"",IF(AND(IFERROR(IF(IF($K251&lt;EDATE(AD251,$E251),$K251,EDATE(AD251,$E251))=AD251,"",IF($K251&lt;EDATE(AD251,$E251),$K251,EDATE(AD251,$E251))),"")=$K251,$H251=1),"",IFERROR(IF(IF($K251&lt;EDATE(AD251,$E251),$K251,EDATE(AD251,$E251))=AD251,"",IF($K251&lt;EDATE(AD251,$E251),$K251,EDATE(AD251,$E251))),""))),"")</f>
        <v/>
      </c>
      <c r="AF251" s="70" t="str">
        <f>IFERROR(IF(AND($H251=1,WORKDAY.INTL($I251,NETWORKDAYS.INTL($I251,EDATE(AE251,$E252)-1,1,[1]holiday!$A$2:$A$101),1,[1]holiday!$A$2:$A$101)=$K251),"",IF(AND(IFERROR(IF(IF($K251&lt;EDATE(AE251,$E251),$K251,EDATE(AE251,$E251))=AE251,"",IF($K251&lt;EDATE(AE251,$E251),$K251,EDATE(AE251,$E251))),"")=$K251,$H251=1),"",IFERROR(IF(IF($K251&lt;EDATE(AE251,$E251),$K251,EDATE(AE251,$E251))=AE251,"",IF($K251&lt;EDATE(AE251,$E251),$K251,EDATE(AE251,$E251))),""))),"")</f>
        <v/>
      </c>
      <c r="AG251" s="70" t="str">
        <f>IFERROR(IF(AND($H251=1,WORKDAY.INTL($I251,NETWORKDAYS.INTL($I251,EDATE(AF251,$E252)-1,1,[1]holiday!$A$2:$A$101),1,[1]holiday!$A$2:$A$101)=$K251),"",IF(AND(IFERROR(IF(IF($K251&lt;EDATE(AF251,$E251),$K251,EDATE(AF251,$E251))=AF251,"",IF($K251&lt;EDATE(AF251,$E251),$K251,EDATE(AF251,$E251))),"")=$K251,$H251=1),"",IFERROR(IF(IF($K251&lt;EDATE(AF251,$E251),$K251,EDATE(AF251,$E251))=AF251,"",IF($K251&lt;EDATE(AF251,$E251),$K251,EDATE(AF251,$E251))),""))),"")</f>
        <v/>
      </c>
      <c r="AH251" s="70" t="str">
        <f>IFERROR(IF(AND($H251=1,WORKDAY.INTL($I251,NETWORKDAYS.INTL($I251,EDATE(AG251,$E252)-1,1,[1]holiday!$A$2:$A$101),1,[1]holiday!$A$2:$A$101)=$K251),"",IF(AND(IFERROR(IF(IF($K251&lt;EDATE(AG251,$E251),$K251,EDATE(AG251,$E251))=AG251,"",IF($K251&lt;EDATE(AG251,$E251),$K251,EDATE(AG251,$E251))),"")=$K251,$H251=1),"",IFERROR(IF(IF($K251&lt;EDATE(AG251,$E251),$K251,EDATE(AG251,$E251))=AG251,"",IF($K251&lt;EDATE(AG251,$E251),$K251,EDATE(AG251,$E251))),""))),"")</f>
        <v/>
      </c>
      <c r="AI251" s="70"/>
      <c r="AJ251" s="25" t="e">
        <f t="shared" si="160"/>
        <v>#REF!</v>
      </c>
      <c r="AK251" s="25" t="e">
        <f t="shared" si="161"/>
        <v>#REF!</v>
      </c>
      <c r="AL251" s="25" t="e">
        <f t="shared" si="162"/>
        <v>#REF!</v>
      </c>
      <c r="AM251" s="25" t="e">
        <f t="shared" si="163"/>
        <v>#REF!</v>
      </c>
      <c r="AN251" s="25" t="e">
        <f t="shared" si="164"/>
        <v>#REF!</v>
      </c>
      <c r="AO251" s="25" t="e">
        <f t="shared" si="165"/>
        <v>#REF!</v>
      </c>
      <c r="AP251" s="25" t="e">
        <f t="shared" si="166"/>
        <v>#REF!</v>
      </c>
      <c r="AQ251" s="25" t="e">
        <f t="shared" si="167"/>
        <v>#REF!</v>
      </c>
      <c r="AR251" s="25" t="e">
        <f t="shared" si="168"/>
        <v>#REF!</v>
      </c>
      <c r="AS251" s="25" t="e">
        <f t="shared" si="169"/>
        <v>#REF!</v>
      </c>
      <c r="AT251" s="25" t="e">
        <f t="shared" si="170"/>
        <v>#REF!</v>
      </c>
      <c r="AU251" s="25" t="e">
        <f t="shared" si="171"/>
        <v>#REF!</v>
      </c>
      <c r="AV251" s="25" t="e">
        <f t="shared" si="172"/>
        <v>#REF!</v>
      </c>
      <c r="AW251" s="106" t="e">
        <f t="shared" si="141"/>
        <v>#REF!</v>
      </c>
      <c r="AX251" s="107" t="e">
        <f t="shared" ca="1" si="142"/>
        <v>#REF!</v>
      </c>
      <c r="AY251" s="107" t="e">
        <f t="shared" ca="1" si="143"/>
        <v>#REF!</v>
      </c>
      <c r="AZ251" s="108" t="e">
        <f t="shared" ca="1" si="144"/>
        <v>#REF!</v>
      </c>
      <c r="BA251" s="25">
        <f t="shared" ca="1" si="136"/>
        <v>0</v>
      </c>
      <c r="BB251" s="25" t="e">
        <f t="shared" si="173"/>
        <v>#REF!</v>
      </c>
      <c r="BC251" s="25" t="e">
        <f t="shared" ca="1" si="145"/>
        <v>#REF!</v>
      </c>
      <c r="BD251" s="83" t="e">
        <f>PS!#REF!</f>
        <v>#REF!</v>
      </c>
      <c r="BE251" s="78" t="str">
        <f t="shared" ca="1" si="146"/>
        <v>Lần 0</v>
      </c>
      <c r="BF251" s="109" t="e">
        <f t="shared" ca="1" si="147"/>
        <v>#REF!</v>
      </c>
      <c r="BG251" s="109" t="e">
        <f t="shared" ca="1" si="148"/>
        <v>#REF!</v>
      </c>
      <c r="BH251" s="109" t="e">
        <f t="shared" ca="1" si="149"/>
        <v>#REF!</v>
      </c>
      <c r="BI251" s="109" t="e">
        <f t="shared" ca="1" si="150"/>
        <v>#REF!</v>
      </c>
      <c r="BJ251" s="109" t="e">
        <f t="shared" ca="1" si="151"/>
        <v>#REF!</v>
      </c>
      <c r="BK251" s="109" t="e">
        <f t="shared" ca="1" si="152"/>
        <v>#REF!</v>
      </c>
      <c r="BL251" s="109" t="e">
        <f t="shared" ca="1" si="153"/>
        <v>#REF!</v>
      </c>
      <c r="BM251" s="109" t="e">
        <f t="shared" ca="1" si="154"/>
        <v>#REF!</v>
      </c>
      <c r="BN251" s="109" t="e">
        <f t="shared" ca="1" si="155"/>
        <v>#REF!</v>
      </c>
      <c r="BO251" s="109" t="e">
        <f t="shared" ca="1" si="156"/>
        <v>#REF!</v>
      </c>
      <c r="BP251" s="109" t="e">
        <f t="shared" ca="1" si="157"/>
        <v>#REF!</v>
      </c>
      <c r="BQ251" s="109" t="e">
        <f t="shared" ca="1" si="158"/>
        <v>#REF!</v>
      </c>
      <c r="BR251" s="109" t="e">
        <f t="shared" ca="1" si="159"/>
        <v>#REF!</v>
      </c>
    </row>
    <row r="252" spans="1:70" ht="12.75" x14ac:dyDescent="0.2">
      <c r="A252" s="82" t="e">
        <f>PS!#REF!</f>
        <v>#REF!</v>
      </c>
      <c r="B252" s="83" t="e">
        <f>PS!#REF!</f>
        <v>#REF!</v>
      </c>
      <c r="C252" s="83" t="e">
        <f>PS!#REF!</f>
        <v>#REF!</v>
      </c>
      <c r="D252" s="83" t="e">
        <f>VLOOKUP(B252,CTV!$A$3:$D$1048576,4,0)</f>
        <v>#REF!</v>
      </c>
      <c r="E252" s="83" t="e">
        <f>VLOOKUP(B252,CTV!$A$3:$G$1048576,7,0)</f>
        <v>#REF!</v>
      </c>
      <c r="F252" s="83" t="e">
        <f>IF(ISNA(VLOOKUP(D252,CTV!$A$3:$H$1048576,8,0)),"",VLOOKUP(D252,CTV!$A$3:$H$1048576,8,0))</f>
        <v>#REF!</v>
      </c>
      <c r="G252" s="83" t="e">
        <f>VLOOKUP(B252,CTV!$A$3:$I$1048576,9,0)</f>
        <v>#REF!</v>
      </c>
      <c r="H252" s="83" t="e">
        <f>VLOOKUP(B252,CTV!$A$3:$J$1048576,10,0)</f>
        <v>#REF!</v>
      </c>
      <c r="I252" s="102" t="e">
        <f>PS!#REF!</f>
        <v>#REF!</v>
      </c>
      <c r="J252" s="83" t="e">
        <f>PS!#REF!</f>
        <v>#REF!</v>
      </c>
      <c r="K252" s="103" t="e">
        <f>PS!#REF!</f>
        <v>#REF!</v>
      </c>
      <c r="L252" s="83" t="e">
        <f t="shared" si="137"/>
        <v>#REF!</v>
      </c>
      <c r="M252" s="120" t="e">
        <f>PS!#REF!</f>
        <v>#REF!</v>
      </c>
      <c r="N252" s="83" t="e">
        <f>PS!#REF!</f>
        <v>#REF!</v>
      </c>
      <c r="O252" s="104" t="e">
        <f>PS!#REF!</f>
        <v>#REF!</v>
      </c>
      <c r="P252" s="104" t="e">
        <f t="shared" si="138"/>
        <v>#REF!</v>
      </c>
      <c r="Q252" s="104">
        <v>0</v>
      </c>
      <c r="R252" s="170" t="e">
        <f t="shared" si="139"/>
        <v>#REF!</v>
      </c>
      <c r="S252" s="130" t="e">
        <f>VLOOKUP(B252,CTV!$A$3:$K$1048576,11,0)</f>
        <v>#REF!</v>
      </c>
      <c r="T252" s="105" t="e">
        <f>IF(VLOOKUP(B252,CTV!$A$3:$E$1048576,5,0)-R252+S252&lt;0,0,VLOOKUP(B252,CTV!$A$3:$E$1048576,5,0)-R252+S252)</f>
        <v>#REF!</v>
      </c>
      <c r="U252" s="105" t="e">
        <f>IF(VLOOKUP(B252,CTV!$A$3:$F$1048576,6,0)-R252+S252&lt;0,0,VLOOKUP(B252,CTV!$A$3:$F$1048576,6,0)-R252+S252)</f>
        <v>#REF!</v>
      </c>
      <c r="V252" s="70" t="e">
        <f t="shared" si="140"/>
        <v>#REF!</v>
      </c>
      <c r="W252" s="70" t="str">
        <f>IFERROR(IF(AND($H252=1,WORKDAY.INTL($I252,NETWORKDAYS.INTL($I252,EDATE(V252,$E253)-1,1,[1]holiday!$A$2:$A$101),1,[1]holiday!$A$2:$A$101)=$K252),"",IF(AND(IFERROR(IF(IF($K252&lt;EDATE(V252,$E252),$K252,EDATE(V252,$E252))=V252,"",IF($K252&lt;EDATE(V252,$E252),$K252,EDATE(V252,$E252))),"")=$K252,$H252=1),"",IFERROR(IF(IF($K252&lt;EDATE(V252,$E252),$K252,EDATE(V252,$E252))=V252,"",IF($K252&lt;EDATE(V252,$E252),$K252,EDATE(V252,$E252))),""))),"")</f>
        <v/>
      </c>
      <c r="X252" s="70" t="str">
        <f>IFERROR(IF(AND($H252=1,WORKDAY.INTL($I252,NETWORKDAYS.INTL($I252,EDATE(W252,$E253)-1,1,[1]holiday!$A$2:$A$101),1,[1]holiday!$A$2:$A$101)=$K252),"",IF(AND(IFERROR(IF(IF($K252&lt;EDATE(W252,$E252),$K252,EDATE(W252,$E252))=W252,"",IF($K252&lt;EDATE(W252,$E252),$K252,EDATE(W252,$E252))),"")=$K252,$H252=1),"",IFERROR(IF(IF($K252&lt;EDATE(W252,$E252),$K252,EDATE(W252,$E252))=W252,"",IF($K252&lt;EDATE(W252,$E252),$K252,EDATE(W252,$E252))),""))),"")</f>
        <v/>
      </c>
      <c r="Y252" s="70" t="str">
        <f>IFERROR(IF(AND($H252=1,WORKDAY.INTL($I252,NETWORKDAYS.INTL($I252,EDATE(X252,$E253)-1,1,[1]holiday!$A$2:$A$101),1,[1]holiday!$A$2:$A$101)=$K252),"",IF(AND(IFERROR(IF(IF($K252&lt;EDATE(X252,$E252),$K252,EDATE(X252,$E252))=X252,"",IF($K252&lt;EDATE(X252,$E252),$K252,EDATE(X252,$E252))),"")=$K252,$H252=1),"",IFERROR(IF(IF($K252&lt;EDATE(X252,$E252),$K252,EDATE(X252,$E252))=X252,"",IF($K252&lt;EDATE(X252,$E252),$K252,EDATE(X252,$E252))),""))),"")</f>
        <v/>
      </c>
      <c r="Z252" s="70" t="str">
        <f>IFERROR(IF(AND($H252=1,WORKDAY.INTL($I252,NETWORKDAYS.INTL($I252,EDATE(Y252,$E253)-1,1,[1]holiday!$A$2:$A$101),1,[1]holiday!$A$2:$A$101)=$K252),"",IF(AND(IFERROR(IF(IF($K252&lt;EDATE(Y252,$E252),$K252,EDATE(Y252,$E252))=Y252,"",IF($K252&lt;EDATE(Y252,$E252),$K252,EDATE(Y252,$E252))),"")=$K252,$H252=1),"",IFERROR(IF(IF($K252&lt;EDATE(Y252,$E252),$K252,EDATE(Y252,$E252))=Y252,"",IF($K252&lt;EDATE(Y252,$E252),$K252,EDATE(Y252,$E252))),""))),"")</f>
        <v/>
      </c>
      <c r="AA252" s="70" t="str">
        <f>IFERROR(IF(AND($H252=1,WORKDAY.INTL($I252,NETWORKDAYS.INTL($I252,EDATE(Z252,$E253)-1,1,[1]holiday!$A$2:$A$101),1,[1]holiday!$A$2:$A$101)=$K252),"",IF(AND(IFERROR(IF(IF($K252&lt;EDATE(Z252,$E252),$K252,EDATE(Z252,$E252))=Z252,"",IF($K252&lt;EDATE(Z252,$E252),$K252,EDATE(Z252,$E252))),"")=$K252,$H252=1),"",IFERROR(IF(IF($K252&lt;EDATE(Z252,$E252),$K252,EDATE(Z252,$E252))=Z252,"",IF($K252&lt;EDATE(Z252,$E252),$K252,EDATE(Z252,$E252))),""))),"")</f>
        <v/>
      </c>
      <c r="AB252" s="70" t="str">
        <f>IFERROR(IF(AND($H252=1,WORKDAY.INTL($I252,NETWORKDAYS.INTL($I252,EDATE(AA252,$E253)-1,1,[1]holiday!$A$2:$A$101),1,[1]holiday!$A$2:$A$101)=$K252),"",IF(AND(IFERROR(IF(IF($K252&lt;EDATE(AA252,$E252),$K252,EDATE(AA252,$E252))=AA252,"",IF($K252&lt;EDATE(AA252,$E252),$K252,EDATE(AA252,$E252))),"")=$K252,$H252=1),"",IFERROR(IF(IF($K252&lt;EDATE(AA252,$E252),$K252,EDATE(AA252,$E252))=AA252,"",IF($K252&lt;EDATE(AA252,$E252),$K252,EDATE(AA252,$E252))),""))),"")</f>
        <v/>
      </c>
      <c r="AC252" s="70" t="str">
        <f>IFERROR(IF(AND($H252=1,WORKDAY.INTL($I252,NETWORKDAYS.INTL($I252,EDATE(AB252,$E253)-1,1,[1]holiday!$A$2:$A$101),1,[1]holiday!$A$2:$A$101)=$K252),"",IF(AND(IFERROR(IF(IF($K252&lt;EDATE(AB252,$E252),$K252,EDATE(AB252,$E252))=AB252,"",IF($K252&lt;EDATE(AB252,$E252),$K252,EDATE(AB252,$E252))),"")=$K252,$H252=1),"",IFERROR(IF(IF($K252&lt;EDATE(AB252,$E252),$K252,EDATE(AB252,$E252))=AB252,"",IF($K252&lt;EDATE(AB252,$E252),$K252,EDATE(AB252,$E252))),""))),"")</f>
        <v/>
      </c>
      <c r="AD252" s="70" t="str">
        <f>IFERROR(IF(AND($H252=1,WORKDAY.INTL($I252,NETWORKDAYS.INTL($I252,EDATE(AC252,$E253)-1,1,[1]holiday!$A$2:$A$101),1,[1]holiday!$A$2:$A$101)=$K252),"",IF(AND(IFERROR(IF(IF($K252&lt;EDATE(AC252,$E252),$K252,EDATE(AC252,$E252))=AC252,"",IF($K252&lt;EDATE(AC252,$E252),$K252,EDATE(AC252,$E252))),"")=$K252,$H252=1),"",IFERROR(IF(IF($K252&lt;EDATE(AC252,$E252),$K252,EDATE(AC252,$E252))=AC252,"",IF($K252&lt;EDATE(AC252,$E252),$K252,EDATE(AC252,$E252))),""))),"")</f>
        <v/>
      </c>
      <c r="AE252" s="70" t="str">
        <f>IFERROR(IF(AND($H252=1,WORKDAY.INTL($I252,NETWORKDAYS.INTL($I252,EDATE(AD252,$E253)-1,1,[1]holiday!$A$2:$A$101),1,[1]holiday!$A$2:$A$101)=$K252),"",IF(AND(IFERROR(IF(IF($K252&lt;EDATE(AD252,$E252),$K252,EDATE(AD252,$E252))=AD252,"",IF($K252&lt;EDATE(AD252,$E252),$K252,EDATE(AD252,$E252))),"")=$K252,$H252=1),"",IFERROR(IF(IF($K252&lt;EDATE(AD252,$E252),$K252,EDATE(AD252,$E252))=AD252,"",IF($K252&lt;EDATE(AD252,$E252),$K252,EDATE(AD252,$E252))),""))),"")</f>
        <v/>
      </c>
      <c r="AF252" s="70" t="str">
        <f>IFERROR(IF(AND($H252=1,WORKDAY.INTL($I252,NETWORKDAYS.INTL($I252,EDATE(AE252,$E253)-1,1,[1]holiday!$A$2:$A$101),1,[1]holiday!$A$2:$A$101)=$K252),"",IF(AND(IFERROR(IF(IF($K252&lt;EDATE(AE252,$E252),$K252,EDATE(AE252,$E252))=AE252,"",IF($K252&lt;EDATE(AE252,$E252),$K252,EDATE(AE252,$E252))),"")=$K252,$H252=1),"",IFERROR(IF(IF($K252&lt;EDATE(AE252,$E252),$K252,EDATE(AE252,$E252))=AE252,"",IF($K252&lt;EDATE(AE252,$E252),$K252,EDATE(AE252,$E252))),""))),"")</f>
        <v/>
      </c>
      <c r="AG252" s="70" t="str">
        <f>IFERROR(IF(AND($H252=1,WORKDAY.INTL($I252,NETWORKDAYS.INTL($I252,EDATE(AF252,$E253)-1,1,[1]holiday!$A$2:$A$101),1,[1]holiday!$A$2:$A$101)=$K252),"",IF(AND(IFERROR(IF(IF($K252&lt;EDATE(AF252,$E252),$K252,EDATE(AF252,$E252))=AF252,"",IF($K252&lt;EDATE(AF252,$E252),$K252,EDATE(AF252,$E252))),"")=$K252,$H252=1),"",IFERROR(IF(IF($K252&lt;EDATE(AF252,$E252),$K252,EDATE(AF252,$E252))=AF252,"",IF($K252&lt;EDATE(AF252,$E252),$K252,EDATE(AF252,$E252))),""))),"")</f>
        <v/>
      </c>
      <c r="AH252" s="70" t="str">
        <f>IFERROR(IF(AND($H252=1,WORKDAY.INTL($I252,NETWORKDAYS.INTL($I252,EDATE(AG252,$E253)-1,1,[1]holiday!$A$2:$A$101),1,[1]holiday!$A$2:$A$101)=$K252),"",IF(AND(IFERROR(IF(IF($K252&lt;EDATE(AG252,$E252),$K252,EDATE(AG252,$E252))=AG252,"",IF($K252&lt;EDATE(AG252,$E252),$K252,EDATE(AG252,$E252))),"")=$K252,$H252=1),"",IFERROR(IF(IF($K252&lt;EDATE(AG252,$E252),$K252,EDATE(AG252,$E252))=AG252,"",IF($K252&lt;EDATE(AG252,$E252),$K252,EDATE(AG252,$E252))),""))),"")</f>
        <v/>
      </c>
      <c r="AI252" s="70"/>
      <c r="AJ252" s="25" t="e">
        <f t="shared" si="160"/>
        <v>#REF!</v>
      </c>
      <c r="AK252" s="25" t="e">
        <f t="shared" si="161"/>
        <v>#REF!</v>
      </c>
      <c r="AL252" s="25" t="e">
        <f t="shared" si="162"/>
        <v>#REF!</v>
      </c>
      <c r="AM252" s="25" t="e">
        <f t="shared" si="163"/>
        <v>#REF!</v>
      </c>
      <c r="AN252" s="25" t="e">
        <f t="shared" si="164"/>
        <v>#REF!</v>
      </c>
      <c r="AO252" s="25" t="e">
        <f t="shared" si="165"/>
        <v>#REF!</v>
      </c>
      <c r="AP252" s="25" t="e">
        <f t="shared" si="166"/>
        <v>#REF!</v>
      </c>
      <c r="AQ252" s="25" t="e">
        <f t="shared" si="167"/>
        <v>#REF!</v>
      </c>
      <c r="AR252" s="25" t="e">
        <f t="shared" si="168"/>
        <v>#REF!</v>
      </c>
      <c r="AS252" s="25" t="e">
        <f t="shared" si="169"/>
        <v>#REF!</v>
      </c>
      <c r="AT252" s="25" t="e">
        <f t="shared" si="170"/>
        <v>#REF!</v>
      </c>
      <c r="AU252" s="25" t="e">
        <f t="shared" si="171"/>
        <v>#REF!</v>
      </c>
      <c r="AV252" s="25" t="e">
        <f t="shared" si="172"/>
        <v>#REF!</v>
      </c>
      <c r="AW252" s="106" t="e">
        <f t="shared" si="141"/>
        <v>#REF!</v>
      </c>
      <c r="AX252" s="107" t="e">
        <f t="shared" ca="1" si="142"/>
        <v>#REF!</v>
      </c>
      <c r="AY252" s="107" t="e">
        <f t="shared" ca="1" si="143"/>
        <v>#REF!</v>
      </c>
      <c r="AZ252" s="108" t="e">
        <f t="shared" ca="1" si="144"/>
        <v>#REF!</v>
      </c>
      <c r="BA252" s="25">
        <f t="shared" ca="1" si="136"/>
        <v>0</v>
      </c>
      <c r="BB252" s="25" t="e">
        <f t="shared" si="173"/>
        <v>#REF!</v>
      </c>
      <c r="BC252" s="25" t="e">
        <f t="shared" ca="1" si="145"/>
        <v>#REF!</v>
      </c>
      <c r="BD252" s="83" t="e">
        <f>PS!#REF!</f>
        <v>#REF!</v>
      </c>
      <c r="BE252" s="78" t="str">
        <f t="shared" ca="1" si="146"/>
        <v>Lần 0</v>
      </c>
      <c r="BF252" s="109" t="e">
        <f t="shared" ca="1" si="147"/>
        <v>#REF!</v>
      </c>
      <c r="BG252" s="109" t="e">
        <f t="shared" ca="1" si="148"/>
        <v>#REF!</v>
      </c>
      <c r="BH252" s="109" t="e">
        <f t="shared" ca="1" si="149"/>
        <v>#REF!</v>
      </c>
      <c r="BI252" s="109" t="e">
        <f t="shared" ca="1" si="150"/>
        <v>#REF!</v>
      </c>
      <c r="BJ252" s="109" t="e">
        <f t="shared" ca="1" si="151"/>
        <v>#REF!</v>
      </c>
      <c r="BK252" s="109" t="e">
        <f t="shared" ca="1" si="152"/>
        <v>#REF!</v>
      </c>
      <c r="BL252" s="109" t="e">
        <f t="shared" ca="1" si="153"/>
        <v>#REF!</v>
      </c>
      <c r="BM252" s="109" t="e">
        <f t="shared" ca="1" si="154"/>
        <v>#REF!</v>
      </c>
      <c r="BN252" s="109" t="e">
        <f t="shared" ca="1" si="155"/>
        <v>#REF!</v>
      </c>
      <c r="BO252" s="109" t="e">
        <f t="shared" ca="1" si="156"/>
        <v>#REF!</v>
      </c>
      <c r="BP252" s="109" t="e">
        <f t="shared" ca="1" si="157"/>
        <v>#REF!</v>
      </c>
      <c r="BQ252" s="109" t="e">
        <f t="shared" ca="1" si="158"/>
        <v>#REF!</v>
      </c>
      <c r="BR252" s="109" t="e">
        <f t="shared" ca="1" si="159"/>
        <v>#REF!</v>
      </c>
    </row>
    <row r="253" spans="1:70" ht="21" customHeight="1" x14ac:dyDescent="0.2">
      <c r="A253" s="82" t="e">
        <f>PS!#REF!</f>
        <v>#REF!</v>
      </c>
      <c r="B253" s="83" t="e">
        <f>PS!#REF!</f>
        <v>#REF!</v>
      </c>
      <c r="C253" s="83" t="e">
        <f>PS!#REF!</f>
        <v>#REF!</v>
      </c>
      <c r="D253" s="83" t="e">
        <f>VLOOKUP(B253,CTV!$A$3:$D$1048576,4,0)</f>
        <v>#REF!</v>
      </c>
      <c r="E253" s="83" t="e">
        <f>VLOOKUP(B253,CTV!$A$3:$G$1048576,7,0)</f>
        <v>#REF!</v>
      </c>
      <c r="F253" s="83" t="e">
        <f>IF(ISNA(VLOOKUP(D253,CTV!$A$3:$H$1048576,8,0)),"",VLOOKUP(D253,CTV!$A$3:$H$1048576,8,0))</f>
        <v>#REF!</v>
      </c>
      <c r="G253" s="83" t="e">
        <f>VLOOKUP(B253,CTV!$A$3:$I$1048576,9,0)</f>
        <v>#REF!</v>
      </c>
      <c r="H253" s="83" t="e">
        <f>VLOOKUP(B253,CTV!$A$3:$J$1048576,10,0)</f>
        <v>#REF!</v>
      </c>
      <c r="I253" s="102" t="e">
        <f>PS!#REF!</f>
        <v>#REF!</v>
      </c>
      <c r="J253" s="83" t="e">
        <f>PS!#REF!</f>
        <v>#REF!</v>
      </c>
      <c r="K253" s="103" t="e">
        <f>PS!#REF!</f>
        <v>#REF!</v>
      </c>
      <c r="L253" s="83" t="e">
        <f t="shared" si="137"/>
        <v>#REF!</v>
      </c>
      <c r="M253" s="120" t="e">
        <f>PS!#REF!</f>
        <v>#REF!</v>
      </c>
      <c r="N253" s="83" t="e">
        <f>PS!#REF!</f>
        <v>#REF!</v>
      </c>
      <c r="O253" s="104" t="e">
        <f>PS!#REF!</f>
        <v>#REF!</v>
      </c>
      <c r="P253" s="104" t="e">
        <f t="shared" si="138"/>
        <v>#REF!</v>
      </c>
      <c r="Q253" s="104">
        <v>0</v>
      </c>
      <c r="R253" s="170" t="e">
        <f t="shared" si="139"/>
        <v>#REF!</v>
      </c>
      <c r="S253" s="130" t="e">
        <f>VLOOKUP(B253,CTV!$A$3:$K$1048576,11,0)</f>
        <v>#REF!</v>
      </c>
      <c r="T253" s="105" t="e">
        <f>IF(VLOOKUP(B253,CTV!$A$3:$E$1048576,5,0)-R253+S253&lt;0,0,VLOOKUP(B253,CTV!$A$3:$E$1048576,5,0)-R253+S253)</f>
        <v>#REF!</v>
      </c>
      <c r="U253" s="105" t="e">
        <f>IF(VLOOKUP(B253,CTV!$A$3:$F$1048576,6,0)-R253+S253&lt;0,0,VLOOKUP(B253,CTV!$A$3:$F$1048576,6,0)-R253+S253)</f>
        <v>#REF!</v>
      </c>
      <c r="V253" s="70" t="e">
        <f t="shared" si="140"/>
        <v>#REF!</v>
      </c>
      <c r="W253" s="70" t="str">
        <f>IFERROR(IF(AND($H253=1,WORKDAY.INTL($I253,NETWORKDAYS.INTL($I253,EDATE(V253,$E254)-1,1,[1]holiday!$A$2:$A$101),1,[1]holiday!$A$2:$A$101)=$K253),"",IF(AND(IFERROR(IF(IF($K253&lt;EDATE(V253,$E253),$K253,EDATE(V253,$E253))=V253,"",IF($K253&lt;EDATE(V253,$E253),$K253,EDATE(V253,$E253))),"")=$K253,$H253=1),"",IFERROR(IF(IF($K253&lt;EDATE(V253,$E253),$K253,EDATE(V253,$E253))=V253,"",IF($K253&lt;EDATE(V253,$E253),$K253,EDATE(V253,$E253))),""))),"")</f>
        <v/>
      </c>
      <c r="X253" s="70" t="str">
        <f>IFERROR(IF(AND($H253=1,WORKDAY.INTL($I253,NETWORKDAYS.INTL($I253,EDATE(W253,$E254)-1,1,[1]holiday!$A$2:$A$101),1,[1]holiday!$A$2:$A$101)=$K253),"",IF(AND(IFERROR(IF(IF($K253&lt;EDATE(W253,$E253),$K253,EDATE(W253,$E253))=W253,"",IF($K253&lt;EDATE(W253,$E253),$K253,EDATE(W253,$E253))),"")=$K253,$H253=1),"",IFERROR(IF(IF($K253&lt;EDATE(W253,$E253),$K253,EDATE(W253,$E253))=W253,"",IF($K253&lt;EDATE(W253,$E253),$K253,EDATE(W253,$E253))),""))),"")</f>
        <v/>
      </c>
      <c r="Y253" s="70" t="str">
        <f>IFERROR(IF(AND($H253=1,WORKDAY.INTL($I253,NETWORKDAYS.INTL($I253,EDATE(X253,$E254)-1,1,[1]holiday!$A$2:$A$101),1,[1]holiday!$A$2:$A$101)=$K253),"",IF(AND(IFERROR(IF(IF($K253&lt;EDATE(X253,$E253),$K253,EDATE(X253,$E253))=X253,"",IF($K253&lt;EDATE(X253,$E253),$K253,EDATE(X253,$E253))),"")=$K253,$H253=1),"",IFERROR(IF(IF($K253&lt;EDATE(X253,$E253),$K253,EDATE(X253,$E253))=X253,"",IF($K253&lt;EDATE(X253,$E253),$K253,EDATE(X253,$E253))),""))),"")</f>
        <v/>
      </c>
      <c r="Z253" s="70" t="str">
        <f>IFERROR(IF(AND($H253=1,WORKDAY.INTL($I253,NETWORKDAYS.INTL($I253,EDATE(Y253,$E254)-1,1,[1]holiday!$A$2:$A$101),1,[1]holiday!$A$2:$A$101)=$K253),"",IF(AND(IFERROR(IF(IF($K253&lt;EDATE(Y253,$E253),$K253,EDATE(Y253,$E253))=Y253,"",IF($K253&lt;EDATE(Y253,$E253),$K253,EDATE(Y253,$E253))),"")=$K253,$H253=1),"",IFERROR(IF(IF($K253&lt;EDATE(Y253,$E253),$K253,EDATE(Y253,$E253))=Y253,"",IF($K253&lt;EDATE(Y253,$E253),$K253,EDATE(Y253,$E253))),""))),"")</f>
        <v/>
      </c>
      <c r="AA253" s="70" t="str">
        <f>IFERROR(IF(AND($H253=1,WORKDAY.INTL($I253,NETWORKDAYS.INTL($I253,EDATE(Z253,$E254)-1,1,[1]holiday!$A$2:$A$101),1,[1]holiday!$A$2:$A$101)=$K253),"",IF(AND(IFERROR(IF(IF($K253&lt;EDATE(Z253,$E253),$K253,EDATE(Z253,$E253))=Z253,"",IF($K253&lt;EDATE(Z253,$E253),$K253,EDATE(Z253,$E253))),"")=$K253,$H253=1),"",IFERROR(IF(IF($K253&lt;EDATE(Z253,$E253),$K253,EDATE(Z253,$E253))=Z253,"",IF($K253&lt;EDATE(Z253,$E253),$K253,EDATE(Z253,$E253))),""))),"")</f>
        <v/>
      </c>
      <c r="AB253" s="70" t="str">
        <f>IFERROR(IF(AND($H253=1,WORKDAY.INTL($I253,NETWORKDAYS.INTL($I253,EDATE(AA253,$E254)-1,1,[1]holiday!$A$2:$A$101),1,[1]holiday!$A$2:$A$101)=$K253),"",IF(AND(IFERROR(IF(IF($K253&lt;EDATE(AA253,$E253),$K253,EDATE(AA253,$E253))=AA253,"",IF($K253&lt;EDATE(AA253,$E253),$K253,EDATE(AA253,$E253))),"")=$K253,$H253=1),"",IFERROR(IF(IF($K253&lt;EDATE(AA253,$E253),$K253,EDATE(AA253,$E253))=AA253,"",IF($K253&lt;EDATE(AA253,$E253),$K253,EDATE(AA253,$E253))),""))),"")</f>
        <v/>
      </c>
      <c r="AC253" s="70" t="str">
        <f>IFERROR(IF(AND($H253=1,WORKDAY.INTL($I253,NETWORKDAYS.INTL($I253,EDATE(AB253,$E254)-1,1,[1]holiday!$A$2:$A$101),1,[1]holiday!$A$2:$A$101)=$K253),"",IF(AND(IFERROR(IF(IF($K253&lt;EDATE(AB253,$E253),$K253,EDATE(AB253,$E253))=AB253,"",IF($K253&lt;EDATE(AB253,$E253),$K253,EDATE(AB253,$E253))),"")=$K253,$H253=1),"",IFERROR(IF(IF($K253&lt;EDATE(AB253,$E253),$K253,EDATE(AB253,$E253))=AB253,"",IF($K253&lt;EDATE(AB253,$E253),$K253,EDATE(AB253,$E253))),""))),"")</f>
        <v/>
      </c>
      <c r="AD253" s="70" t="str">
        <f>IFERROR(IF(AND($H253=1,WORKDAY.INTL($I253,NETWORKDAYS.INTL($I253,EDATE(AC253,$E254)-1,1,[1]holiday!$A$2:$A$101),1,[1]holiday!$A$2:$A$101)=$K253),"",IF(AND(IFERROR(IF(IF($K253&lt;EDATE(AC253,$E253),$K253,EDATE(AC253,$E253))=AC253,"",IF($K253&lt;EDATE(AC253,$E253),$K253,EDATE(AC253,$E253))),"")=$K253,$H253=1),"",IFERROR(IF(IF($K253&lt;EDATE(AC253,$E253),$K253,EDATE(AC253,$E253))=AC253,"",IF($K253&lt;EDATE(AC253,$E253),$K253,EDATE(AC253,$E253))),""))),"")</f>
        <v/>
      </c>
      <c r="AE253" s="70" t="str">
        <f>IFERROR(IF(AND($H253=1,WORKDAY.INTL($I253,NETWORKDAYS.INTL($I253,EDATE(AD253,$E254)-1,1,[1]holiday!$A$2:$A$101),1,[1]holiday!$A$2:$A$101)=$K253),"",IF(AND(IFERROR(IF(IF($K253&lt;EDATE(AD253,$E253),$K253,EDATE(AD253,$E253))=AD253,"",IF($K253&lt;EDATE(AD253,$E253),$K253,EDATE(AD253,$E253))),"")=$K253,$H253=1),"",IFERROR(IF(IF($K253&lt;EDATE(AD253,$E253),$K253,EDATE(AD253,$E253))=AD253,"",IF($K253&lt;EDATE(AD253,$E253),$K253,EDATE(AD253,$E253))),""))),"")</f>
        <v/>
      </c>
      <c r="AF253" s="70" t="str">
        <f>IFERROR(IF(AND($H253=1,WORKDAY.INTL($I253,NETWORKDAYS.INTL($I253,EDATE(AE253,$E254)-1,1,[1]holiday!$A$2:$A$101),1,[1]holiday!$A$2:$A$101)=$K253),"",IF(AND(IFERROR(IF(IF($K253&lt;EDATE(AE253,$E253),$K253,EDATE(AE253,$E253))=AE253,"",IF($K253&lt;EDATE(AE253,$E253),$K253,EDATE(AE253,$E253))),"")=$K253,$H253=1),"",IFERROR(IF(IF($K253&lt;EDATE(AE253,$E253),$K253,EDATE(AE253,$E253))=AE253,"",IF($K253&lt;EDATE(AE253,$E253),$K253,EDATE(AE253,$E253))),""))),"")</f>
        <v/>
      </c>
      <c r="AG253" s="70" t="str">
        <f>IFERROR(IF(AND($H253=1,WORKDAY.INTL($I253,NETWORKDAYS.INTL($I253,EDATE(AF253,$E254)-1,1,[1]holiday!$A$2:$A$101),1,[1]holiday!$A$2:$A$101)=$K253),"",IF(AND(IFERROR(IF(IF($K253&lt;EDATE(AF253,$E253),$K253,EDATE(AF253,$E253))=AF253,"",IF($K253&lt;EDATE(AF253,$E253),$K253,EDATE(AF253,$E253))),"")=$K253,$H253=1),"",IFERROR(IF(IF($K253&lt;EDATE(AF253,$E253),$K253,EDATE(AF253,$E253))=AF253,"",IF($K253&lt;EDATE(AF253,$E253),$K253,EDATE(AF253,$E253))),""))),"")</f>
        <v/>
      </c>
      <c r="AH253" s="70" t="str">
        <f>IFERROR(IF(AND($H253=1,WORKDAY.INTL($I253,NETWORKDAYS.INTL($I253,EDATE(AG253,$E254)-1,1,[1]holiday!$A$2:$A$101),1,[1]holiday!$A$2:$A$101)=$K253),"",IF(AND(IFERROR(IF(IF($K253&lt;EDATE(AG253,$E253),$K253,EDATE(AG253,$E253))=AG253,"",IF($K253&lt;EDATE(AG253,$E253),$K253,EDATE(AG253,$E253))),"")=$K253,$H253=1),"",IFERROR(IF(IF($K253&lt;EDATE(AG253,$E253),$K253,EDATE(AG253,$E253))=AG253,"",IF($K253&lt;EDATE(AG253,$E253),$K253,EDATE(AG253,$E253))),""))),"")</f>
        <v/>
      </c>
      <c r="AI253" s="70"/>
      <c r="AJ253" s="25" t="e">
        <f t="shared" si="160"/>
        <v>#REF!</v>
      </c>
      <c r="AK253" s="25" t="e">
        <f t="shared" si="161"/>
        <v>#REF!</v>
      </c>
      <c r="AL253" s="25" t="e">
        <f t="shared" si="162"/>
        <v>#REF!</v>
      </c>
      <c r="AM253" s="25" t="e">
        <f t="shared" si="163"/>
        <v>#REF!</v>
      </c>
      <c r="AN253" s="25" t="e">
        <f t="shared" si="164"/>
        <v>#REF!</v>
      </c>
      <c r="AO253" s="25" t="e">
        <f t="shared" si="165"/>
        <v>#REF!</v>
      </c>
      <c r="AP253" s="25" t="e">
        <f t="shared" si="166"/>
        <v>#REF!</v>
      </c>
      <c r="AQ253" s="25" t="e">
        <f t="shared" si="167"/>
        <v>#REF!</v>
      </c>
      <c r="AR253" s="25" t="e">
        <f t="shared" si="168"/>
        <v>#REF!</v>
      </c>
      <c r="AS253" s="25" t="e">
        <f t="shared" si="169"/>
        <v>#REF!</v>
      </c>
      <c r="AT253" s="25" t="e">
        <f t="shared" si="170"/>
        <v>#REF!</v>
      </c>
      <c r="AU253" s="25" t="e">
        <f t="shared" si="171"/>
        <v>#REF!</v>
      </c>
      <c r="AV253" s="25" t="e">
        <f t="shared" si="172"/>
        <v>#REF!</v>
      </c>
      <c r="AW253" s="106" t="e">
        <f t="shared" si="141"/>
        <v>#REF!</v>
      </c>
      <c r="AX253" s="107" t="e">
        <f t="shared" ca="1" si="142"/>
        <v>#REF!</v>
      </c>
      <c r="AY253" s="107" t="e">
        <f t="shared" ca="1" si="143"/>
        <v>#REF!</v>
      </c>
      <c r="AZ253" s="108" t="e">
        <f t="shared" ca="1" si="144"/>
        <v>#REF!</v>
      </c>
      <c r="BA253" s="25">
        <f t="shared" ca="1" si="136"/>
        <v>0</v>
      </c>
      <c r="BB253" s="25" t="e">
        <f t="shared" si="173"/>
        <v>#REF!</v>
      </c>
      <c r="BC253" s="25" t="e">
        <f t="shared" ca="1" si="145"/>
        <v>#REF!</v>
      </c>
      <c r="BD253" s="83" t="e">
        <f>PS!#REF!</f>
        <v>#REF!</v>
      </c>
      <c r="BE253" s="78" t="str">
        <f t="shared" ca="1" si="146"/>
        <v>Lần 0</v>
      </c>
      <c r="BF253" s="109" t="e">
        <f t="shared" ca="1" si="147"/>
        <v>#REF!</v>
      </c>
      <c r="BG253" s="109" t="e">
        <f t="shared" ca="1" si="148"/>
        <v>#REF!</v>
      </c>
      <c r="BH253" s="109" t="e">
        <f t="shared" ca="1" si="149"/>
        <v>#REF!</v>
      </c>
      <c r="BI253" s="109" t="e">
        <f t="shared" ca="1" si="150"/>
        <v>#REF!</v>
      </c>
      <c r="BJ253" s="109" t="e">
        <f t="shared" ca="1" si="151"/>
        <v>#REF!</v>
      </c>
      <c r="BK253" s="109" t="e">
        <f t="shared" ca="1" si="152"/>
        <v>#REF!</v>
      </c>
      <c r="BL253" s="109" t="e">
        <f t="shared" ca="1" si="153"/>
        <v>#REF!</v>
      </c>
      <c r="BM253" s="109" t="e">
        <f t="shared" ca="1" si="154"/>
        <v>#REF!</v>
      </c>
      <c r="BN253" s="109" t="e">
        <f t="shared" ca="1" si="155"/>
        <v>#REF!</v>
      </c>
      <c r="BO253" s="109" t="e">
        <f t="shared" ca="1" si="156"/>
        <v>#REF!</v>
      </c>
      <c r="BP253" s="109" t="e">
        <f t="shared" ca="1" si="157"/>
        <v>#REF!</v>
      </c>
      <c r="BQ253" s="109" t="e">
        <f t="shared" ca="1" si="158"/>
        <v>#REF!</v>
      </c>
      <c r="BR253" s="109" t="e">
        <f t="shared" ca="1" si="159"/>
        <v>#REF!</v>
      </c>
    </row>
    <row r="254" spans="1:70" ht="19.5" customHeight="1" x14ac:dyDescent="0.2">
      <c r="A254" s="82" t="e">
        <f>PS!#REF!</f>
        <v>#REF!</v>
      </c>
      <c r="B254" s="83" t="e">
        <f>PS!#REF!</f>
        <v>#REF!</v>
      </c>
      <c r="C254" s="83" t="e">
        <f>PS!#REF!</f>
        <v>#REF!</v>
      </c>
      <c r="D254" s="83" t="e">
        <f>VLOOKUP(B254,CTV!$A$3:$D$1048576,4,0)</f>
        <v>#REF!</v>
      </c>
      <c r="E254" s="83" t="e">
        <f>VLOOKUP(B254,CTV!$A$3:$G$1048576,7,0)</f>
        <v>#REF!</v>
      </c>
      <c r="F254" s="83" t="e">
        <f>IF(ISNA(VLOOKUP(D254,CTV!$A$3:$H$1048576,8,0)),"",VLOOKUP(D254,CTV!$A$3:$H$1048576,8,0))</f>
        <v>#REF!</v>
      </c>
      <c r="G254" s="83" t="e">
        <f>VLOOKUP(B254,CTV!$A$3:$I$1048576,9,0)</f>
        <v>#REF!</v>
      </c>
      <c r="H254" s="83" t="e">
        <f>VLOOKUP(B254,CTV!$A$3:$J$1048576,10,0)</f>
        <v>#REF!</v>
      </c>
      <c r="I254" s="102" t="e">
        <f>PS!#REF!</f>
        <v>#REF!</v>
      </c>
      <c r="J254" s="83" t="e">
        <f>PS!#REF!</f>
        <v>#REF!</v>
      </c>
      <c r="K254" s="103" t="e">
        <f>PS!#REF!</f>
        <v>#REF!</v>
      </c>
      <c r="L254" s="83" t="e">
        <f t="shared" si="137"/>
        <v>#REF!</v>
      </c>
      <c r="M254" s="120" t="e">
        <f>PS!#REF!</f>
        <v>#REF!</v>
      </c>
      <c r="N254" s="83" t="e">
        <f>PS!#REF!</f>
        <v>#REF!</v>
      </c>
      <c r="O254" s="104" t="e">
        <f>PS!#REF!</f>
        <v>#REF!</v>
      </c>
      <c r="P254" s="104" t="e">
        <f t="shared" si="138"/>
        <v>#REF!</v>
      </c>
      <c r="Q254" s="104">
        <v>0</v>
      </c>
      <c r="R254" s="170" t="e">
        <f t="shared" si="139"/>
        <v>#REF!</v>
      </c>
      <c r="S254" s="130" t="e">
        <f>VLOOKUP(B254,CTV!$A$3:$K$1048576,11,0)</f>
        <v>#REF!</v>
      </c>
      <c r="T254" s="105" t="e">
        <f>IF(VLOOKUP(B254,CTV!$A$3:$E$1048576,5,0)-R254+S254&lt;0,0,VLOOKUP(B254,CTV!$A$3:$E$1048576,5,0)-R254+S254)</f>
        <v>#REF!</v>
      </c>
      <c r="U254" s="105" t="e">
        <f>IF(VLOOKUP(B254,CTV!$A$3:$F$1048576,6,0)-R254+S254&lt;0,0,VLOOKUP(B254,CTV!$A$3:$F$1048576,6,0)-R254+S254)</f>
        <v>#REF!</v>
      </c>
      <c r="V254" s="70" t="e">
        <f t="shared" si="140"/>
        <v>#REF!</v>
      </c>
      <c r="W254" s="70" t="str">
        <f>IFERROR(IF(AND($H254=1,WORKDAY.INTL($I254,NETWORKDAYS.INTL($I254,EDATE(V254,$E255)-1,1,[1]holiday!$A$2:$A$101),1,[1]holiday!$A$2:$A$101)=$K254),"",IF(AND(IFERROR(IF(IF($K254&lt;EDATE(V254,$E254),$K254,EDATE(V254,$E254))=V254,"",IF($K254&lt;EDATE(V254,$E254),$K254,EDATE(V254,$E254))),"")=$K254,$H254=1),"",IFERROR(IF(IF($K254&lt;EDATE(V254,$E254),$K254,EDATE(V254,$E254))=V254,"",IF($K254&lt;EDATE(V254,$E254),$K254,EDATE(V254,$E254))),""))),"")</f>
        <v/>
      </c>
      <c r="X254" s="70" t="str">
        <f>IFERROR(IF(AND($H254=1,WORKDAY.INTL($I254,NETWORKDAYS.INTL($I254,EDATE(W254,$E255)-1,1,[1]holiday!$A$2:$A$101),1,[1]holiday!$A$2:$A$101)=$K254),"",IF(AND(IFERROR(IF(IF($K254&lt;EDATE(W254,$E254),$K254,EDATE(W254,$E254))=W254,"",IF($K254&lt;EDATE(W254,$E254),$K254,EDATE(W254,$E254))),"")=$K254,$H254=1),"",IFERROR(IF(IF($K254&lt;EDATE(W254,$E254),$K254,EDATE(W254,$E254))=W254,"",IF($K254&lt;EDATE(W254,$E254),$K254,EDATE(W254,$E254))),""))),"")</f>
        <v/>
      </c>
      <c r="Y254" s="70" t="str">
        <f>IFERROR(IF(AND($H254=1,WORKDAY.INTL($I254,NETWORKDAYS.INTL($I254,EDATE(X254,$E255)-1,1,[1]holiday!$A$2:$A$101),1,[1]holiday!$A$2:$A$101)=$K254),"",IF(AND(IFERROR(IF(IF($K254&lt;EDATE(X254,$E254),$K254,EDATE(X254,$E254))=X254,"",IF($K254&lt;EDATE(X254,$E254),$K254,EDATE(X254,$E254))),"")=$K254,$H254=1),"",IFERROR(IF(IF($K254&lt;EDATE(X254,$E254),$K254,EDATE(X254,$E254))=X254,"",IF($K254&lt;EDATE(X254,$E254),$K254,EDATE(X254,$E254))),""))),"")</f>
        <v/>
      </c>
      <c r="Z254" s="70" t="str">
        <f>IFERROR(IF(AND($H254=1,WORKDAY.INTL($I254,NETWORKDAYS.INTL($I254,EDATE(Y254,$E255)-1,1,[1]holiday!$A$2:$A$101),1,[1]holiday!$A$2:$A$101)=$K254),"",IF(AND(IFERROR(IF(IF($K254&lt;EDATE(Y254,$E254),$K254,EDATE(Y254,$E254))=Y254,"",IF($K254&lt;EDATE(Y254,$E254),$K254,EDATE(Y254,$E254))),"")=$K254,$H254=1),"",IFERROR(IF(IF($K254&lt;EDATE(Y254,$E254),$K254,EDATE(Y254,$E254))=Y254,"",IF($K254&lt;EDATE(Y254,$E254),$K254,EDATE(Y254,$E254))),""))),"")</f>
        <v/>
      </c>
      <c r="AA254" s="70" t="str">
        <f>IFERROR(IF(AND($H254=1,WORKDAY.INTL($I254,NETWORKDAYS.INTL($I254,EDATE(Z254,$E255)-1,1,[1]holiday!$A$2:$A$101),1,[1]holiday!$A$2:$A$101)=$K254),"",IF(AND(IFERROR(IF(IF($K254&lt;EDATE(Z254,$E254),$K254,EDATE(Z254,$E254))=Z254,"",IF($K254&lt;EDATE(Z254,$E254),$K254,EDATE(Z254,$E254))),"")=$K254,$H254=1),"",IFERROR(IF(IF($K254&lt;EDATE(Z254,$E254),$K254,EDATE(Z254,$E254))=Z254,"",IF($K254&lt;EDATE(Z254,$E254),$K254,EDATE(Z254,$E254))),""))),"")</f>
        <v/>
      </c>
      <c r="AB254" s="70" t="str">
        <f>IFERROR(IF(AND($H254=1,WORKDAY.INTL($I254,NETWORKDAYS.INTL($I254,EDATE(AA254,$E255)-1,1,[1]holiday!$A$2:$A$101),1,[1]holiday!$A$2:$A$101)=$K254),"",IF(AND(IFERROR(IF(IF($K254&lt;EDATE(AA254,$E254),$K254,EDATE(AA254,$E254))=AA254,"",IF($K254&lt;EDATE(AA254,$E254),$K254,EDATE(AA254,$E254))),"")=$K254,$H254=1),"",IFERROR(IF(IF($K254&lt;EDATE(AA254,$E254),$K254,EDATE(AA254,$E254))=AA254,"",IF($K254&lt;EDATE(AA254,$E254),$K254,EDATE(AA254,$E254))),""))),"")</f>
        <v/>
      </c>
      <c r="AC254" s="70" t="str">
        <f>IFERROR(IF(AND($H254=1,WORKDAY.INTL($I254,NETWORKDAYS.INTL($I254,EDATE(AB254,$E255)-1,1,[1]holiday!$A$2:$A$101),1,[1]holiday!$A$2:$A$101)=$K254),"",IF(AND(IFERROR(IF(IF($K254&lt;EDATE(AB254,$E254),$K254,EDATE(AB254,$E254))=AB254,"",IF($K254&lt;EDATE(AB254,$E254),$K254,EDATE(AB254,$E254))),"")=$K254,$H254=1),"",IFERROR(IF(IF($K254&lt;EDATE(AB254,$E254),$K254,EDATE(AB254,$E254))=AB254,"",IF($K254&lt;EDATE(AB254,$E254),$K254,EDATE(AB254,$E254))),""))),"")</f>
        <v/>
      </c>
      <c r="AD254" s="70" t="str">
        <f>IFERROR(IF(AND($H254=1,WORKDAY.INTL($I254,NETWORKDAYS.INTL($I254,EDATE(AC254,$E255)-1,1,[1]holiday!$A$2:$A$101),1,[1]holiday!$A$2:$A$101)=$K254),"",IF(AND(IFERROR(IF(IF($K254&lt;EDATE(AC254,$E254),$K254,EDATE(AC254,$E254))=AC254,"",IF($K254&lt;EDATE(AC254,$E254),$K254,EDATE(AC254,$E254))),"")=$K254,$H254=1),"",IFERROR(IF(IF($K254&lt;EDATE(AC254,$E254),$K254,EDATE(AC254,$E254))=AC254,"",IF($K254&lt;EDATE(AC254,$E254),$K254,EDATE(AC254,$E254))),""))),"")</f>
        <v/>
      </c>
      <c r="AE254" s="70" t="str">
        <f>IFERROR(IF(AND($H254=1,WORKDAY.INTL($I254,NETWORKDAYS.INTL($I254,EDATE(AD254,$E255)-1,1,[1]holiday!$A$2:$A$101),1,[1]holiday!$A$2:$A$101)=$K254),"",IF(AND(IFERROR(IF(IF($K254&lt;EDATE(AD254,$E254),$K254,EDATE(AD254,$E254))=AD254,"",IF($K254&lt;EDATE(AD254,$E254),$K254,EDATE(AD254,$E254))),"")=$K254,$H254=1),"",IFERROR(IF(IF($K254&lt;EDATE(AD254,$E254),$K254,EDATE(AD254,$E254))=AD254,"",IF($K254&lt;EDATE(AD254,$E254),$K254,EDATE(AD254,$E254))),""))),"")</f>
        <v/>
      </c>
      <c r="AF254" s="70" t="str">
        <f>IFERROR(IF(AND($H254=1,WORKDAY.INTL($I254,NETWORKDAYS.INTL($I254,EDATE(AE254,$E255)-1,1,[1]holiday!$A$2:$A$101),1,[1]holiday!$A$2:$A$101)=$K254),"",IF(AND(IFERROR(IF(IF($K254&lt;EDATE(AE254,$E254),$K254,EDATE(AE254,$E254))=AE254,"",IF($K254&lt;EDATE(AE254,$E254),$K254,EDATE(AE254,$E254))),"")=$K254,$H254=1),"",IFERROR(IF(IF($K254&lt;EDATE(AE254,$E254),$K254,EDATE(AE254,$E254))=AE254,"",IF($K254&lt;EDATE(AE254,$E254),$K254,EDATE(AE254,$E254))),""))),"")</f>
        <v/>
      </c>
      <c r="AG254" s="70" t="str">
        <f>IFERROR(IF(AND($H254=1,WORKDAY.INTL($I254,NETWORKDAYS.INTL($I254,EDATE(AF254,$E255)-1,1,[1]holiday!$A$2:$A$101),1,[1]holiday!$A$2:$A$101)=$K254),"",IF(AND(IFERROR(IF(IF($K254&lt;EDATE(AF254,$E254),$K254,EDATE(AF254,$E254))=AF254,"",IF($K254&lt;EDATE(AF254,$E254),$K254,EDATE(AF254,$E254))),"")=$K254,$H254=1),"",IFERROR(IF(IF($K254&lt;EDATE(AF254,$E254),$K254,EDATE(AF254,$E254))=AF254,"",IF($K254&lt;EDATE(AF254,$E254),$K254,EDATE(AF254,$E254))),""))),"")</f>
        <v/>
      </c>
      <c r="AH254" s="70" t="str">
        <f>IFERROR(IF(AND($H254=1,WORKDAY.INTL($I254,NETWORKDAYS.INTL($I254,EDATE(AG254,$E255)-1,1,[1]holiday!$A$2:$A$101),1,[1]holiday!$A$2:$A$101)=$K254),"",IF(AND(IFERROR(IF(IF($K254&lt;EDATE(AG254,$E254),$K254,EDATE(AG254,$E254))=AG254,"",IF($K254&lt;EDATE(AG254,$E254),$K254,EDATE(AG254,$E254))),"")=$K254,$H254=1),"",IFERROR(IF(IF($K254&lt;EDATE(AG254,$E254),$K254,EDATE(AG254,$E254))=AG254,"",IF($K254&lt;EDATE(AG254,$E254),$K254,EDATE(AG254,$E254))),""))),"")</f>
        <v/>
      </c>
      <c r="AI254" s="70"/>
      <c r="AJ254" s="25" t="e">
        <f t="shared" si="160"/>
        <v>#REF!</v>
      </c>
      <c r="AK254" s="25" t="e">
        <f t="shared" si="161"/>
        <v>#REF!</v>
      </c>
      <c r="AL254" s="25" t="e">
        <f t="shared" si="162"/>
        <v>#REF!</v>
      </c>
      <c r="AM254" s="25" t="e">
        <f t="shared" si="163"/>
        <v>#REF!</v>
      </c>
      <c r="AN254" s="25" t="e">
        <f t="shared" si="164"/>
        <v>#REF!</v>
      </c>
      <c r="AO254" s="25" t="e">
        <f t="shared" si="165"/>
        <v>#REF!</v>
      </c>
      <c r="AP254" s="25" t="e">
        <f t="shared" si="166"/>
        <v>#REF!</v>
      </c>
      <c r="AQ254" s="25" t="e">
        <f t="shared" si="167"/>
        <v>#REF!</v>
      </c>
      <c r="AR254" s="25" t="e">
        <f t="shared" si="168"/>
        <v>#REF!</v>
      </c>
      <c r="AS254" s="25" t="e">
        <f t="shared" si="169"/>
        <v>#REF!</v>
      </c>
      <c r="AT254" s="25" t="e">
        <f t="shared" si="170"/>
        <v>#REF!</v>
      </c>
      <c r="AU254" s="25" t="e">
        <f t="shared" si="171"/>
        <v>#REF!</v>
      </c>
      <c r="AV254" s="25" t="e">
        <f t="shared" si="172"/>
        <v>#REF!</v>
      </c>
      <c r="AW254" s="106" t="e">
        <f t="shared" si="141"/>
        <v>#REF!</v>
      </c>
      <c r="AX254" s="107" t="e">
        <f t="shared" ca="1" si="142"/>
        <v>#REF!</v>
      </c>
      <c r="AY254" s="107" t="e">
        <f t="shared" ca="1" si="143"/>
        <v>#REF!</v>
      </c>
      <c r="AZ254" s="108" t="e">
        <f t="shared" ca="1" si="144"/>
        <v>#REF!</v>
      </c>
      <c r="BA254" s="25">
        <f t="shared" ca="1" si="136"/>
        <v>0</v>
      </c>
      <c r="BB254" s="25" t="e">
        <f t="shared" si="173"/>
        <v>#REF!</v>
      </c>
      <c r="BC254" s="25" t="e">
        <f t="shared" ca="1" si="145"/>
        <v>#REF!</v>
      </c>
      <c r="BD254" s="83" t="e">
        <f>PS!#REF!</f>
        <v>#REF!</v>
      </c>
      <c r="BE254" s="78" t="str">
        <f t="shared" ca="1" si="146"/>
        <v>Lần 0</v>
      </c>
      <c r="BF254" s="109" t="e">
        <f t="shared" ca="1" si="147"/>
        <v>#REF!</v>
      </c>
      <c r="BG254" s="109" t="e">
        <f t="shared" ca="1" si="148"/>
        <v>#REF!</v>
      </c>
      <c r="BH254" s="109" t="e">
        <f t="shared" ca="1" si="149"/>
        <v>#REF!</v>
      </c>
      <c r="BI254" s="109" t="e">
        <f t="shared" ca="1" si="150"/>
        <v>#REF!</v>
      </c>
      <c r="BJ254" s="109" t="e">
        <f t="shared" ca="1" si="151"/>
        <v>#REF!</v>
      </c>
      <c r="BK254" s="109" t="e">
        <f t="shared" ca="1" si="152"/>
        <v>#REF!</v>
      </c>
      <c r="BL254" s="109" t="e">
        <f t="shared" ca="1" si="153"/>
        <v>#REF!</v>
      </c>
      <c r="BM254" s="109" t="e">
        <f t="shared" ca="1" si="154"/>
        <v>#REF!</v>
      </c>
      <c r="BN254" s="109" t="e">
        <f t="shared" ca="1" si="155"/>
        <v>#REF!</v>
      </c>
      <c r="BO254" s="109" t="e">
        <f t="shared" ca="1" si="156"/>
        <v>#REF!</v>
      </c>
      <c r="BP254" s="109" t="e">
        <f t="shared" ca="1" si="157"/>
        <v>#REF!</v>
      </c>
      <c r="BQ254" s="109" t="e">
        <f t="shared" ca="1" si="158"/>
        <v>#REF!</v>
      </c>
      <c r="BR254" s="109" t="e">
        <f t="shared" ca="1" si="159"/>
        <v>#REF!</v>
      </c>
    </row>
    <row r="255" spans="1:70" ht="12.75" x14ac:dyDescent="0.2">
      <c r="A255" s="82" t="e">
        <f>PS!#REF!</f>
        <v>#REF!</v>
      </c>
      <c r="B255" s="83" t="e">
        <f>PS!#REF!</f>
        <v>#REF!</v>
      </c>
      <c r="C255" s="83" t="e">
        <f>PS!#REF!</f>
        <v>#REF!</v>
      </c>
      <c r="D255" s="83" t="e">
        <f>VLOOKUP(B255,CTV!$A$3:$D$1048576,4,0)</f>
        <v>#REF!</v>
      </c>
      <c r="E255" s="83" t="e">
        <f>VLOOKUP(B255,CTV!$A$3:$G$1048576,7,0)</f>
        <v>#REF!</v>
      </c>
      <c r="F255" s="83" t="e">
        <f>IF(ISNA(VLOOKUP(D255,CTV!$A$3:$H$1048576,8,0)),"",VLOOKUP(D255,CTV!$A$3:$H$1048576,8,0))</f>
        <v>#REF!</v>
      </c>
      <c r="G255" s="83" t="e">
        <f>VLOOKUP(B255,CTV!$A$3:$I$1048576,9,0)</f>
        <v>#REF!</v>
      </c>
      <c r="H255" s="83" t="e">
        <f>VLOOKUP(B255,CTV!$A$3:$J$1048576,10,0)</f>
        <v>#REF!</v>
      </c>
      <c r="I255" s="102" t="e">
        <f>PS!#REF!</f>
        <v>#REF!</v>
      </c>
      <c r="J255" s="83" t="e">
        <f>PS!#REF!</f>
        <v>#REF!</v>
      </c>
      <c r="K255" s="103" t="e">
        <f>PS!#REF!</f>
        <v>#REF!</v>
      </c>
      <c r="L255" s="83" t="e">
        <f t="shared" si="137"/>
        <v>#REF!</v>
      </c>
      <c r="M255" s="120" t="e">
        <f>PS!#REF!</f>
        <v>#REF!</v>
      </c>
      <c r="N255" s="83" t="e">
        <f>PS!#REF!</f>
        <v>#REF!</v>
      </c>
      <c r="O255" s="104" t="e">
        <f>PS!#REF!</f>
        <v>#REF!</v>
      </c>
      <c r="P255" s="104" t="e">
        <f t="shared" si="138"/>
        <v>#REF!</v>
      </c>
      <c r="Q255" s="104">
        <v>0</v>
      </c>
      <c r="R255" s="170" t="e">
        <f t="shared" si="139"/>
        <v>#REF!</v>
      </c>
      <c r="S255" s="130" t="e">
        <f>VLOOKUP(B255,CTV!$A$3:$K$1048576,11,0)</f>
        <v>#REF!</v>
      </c>
      <c r="T255" s="105" t="e">
        <f>IF(VLOOKUP(B255,CTV!$A$3:$E$1048576,5,0)-R255+S255&lt;0,0,VLOOKUP(B255,CTV!$A$3:$E$1048576,5,0)-R255+S255)</f>
        <v>#REF!</v>
      </c>
      <c r="U255" s="105" t="e">
        <f>IF(VLOOKUP(B255,CTV!$A$3:$F$1048576,6,0)-R255+S255&lt;0,0,VLOOKUP(B255,CTV!$A$3:$F$1048576,6,0)-R255+S255)</f>
        <v>#REF!</v>
      </c>
      <c r="V255" s="70" t="e">
        <f t="shared" si="140"/>
        <v>#REF!</v>
      </c>
      <c r="W255" s="70" t="str">
        <f>IFERROR(IF(AND($H255=1,WORKDAY.INTL($I255,NETWORKDAYS.INTL($I255,EDATE(V255,$E256)-1,1,[1]holiday!$A$2:$A$101),1,[1]holiday!$A$2:$A$101)=$K255),"",IF(AND(IFERROR(IF(IF($K255&lt;EDATE(V255,$E255),$K255,EDATE(V255,$E255))=V255,"",IF($K255&lt;EDATE(V255,$E255),$K255,EDATE(V255,$E255))),"")=$K255,$H255=1),"",IFERROR(IF(IF($K255&lt;EDATE(V255,$E255),$K255,EDATE(V255,$E255))=V255,"",IF($K255&lt;EDATE(V255,$E255),$K255,EDATE(V255,$E255))),""))),"")</f>
        <v/>
      </c>
      <c r="X255" s="70" t="str">
        <f>IFERROR(IF(AND($H255=1,WORKDAY.INTL($I255,NETWORKDAYS.INTL($I255,EDATE(W255,$E256)-1,1,[1]holiday!$A$2:$A$101),1,[1]holiday!$A$2:$A$101)=$K255),"",IF(AND(IFERROR(IF(IF($K255&lt;EDATE(W255,$E255),$K255,EDATE(W255,$E255))=W255,"",IF($K255&lt;EDATE(W255,$E255),$K255,EDATE(W255,$E255))),"")=$K255,$H255=1),"",IFERROR(IF(IF($K255&lt;EDATE(W255,$E255),$K255,EDATE(W255,$E255))=W255,"",IF($K255&lt;EDATE(W255,$E255),$K255,EDATE(W255,$E255))),""))),"")</f>
        <v/>
      </c>
      <c r="Y255" s="70" t="str">
        <f>IFERROR(IF(AND($H255=1,WORKDAY.INTL($I255,NETWORKDAYS.INTL($I255,EDATE(X255,$E256)-1,1,[1]holiday!$A$2:$A$101),1,[1]holiday!$A$2:$A$101)=$K255),"",IF(AND(IFERROR(IF(IF($K255&lt;EDATE(X255,$E255),$K255,EDATE(X255,$E255))=X255,"",IF($K255&lt;EDATE(X255,$E255),$K255,EDATE(X255,$E255))),"")=$K255,$H255=1),"",IFERROR(IF(IF($K255&lt;EDATE(X255,$E255),$K255,EDATE(X255,$E255))=X255,"",IF($K255&lt;EDATE(X255,$E255),$K255,EDATE(X255,$E255))),""))),"")</f>
        <v/>
      </c>
      <c r="Z255" s="70" t="str">
        <f>IFERROR(IF(AND($H255=1,WORKDAY.INTL($I255,NETWORKDAYS.INTL($I255,EDATE(Y255,$E256)-1,1,[1]holiday!$A$2:$A$101),1,[1]holiday!$A$2:$A$101)=$K255),"",IF(AND(IFERROR(IF(IF($K255&lt;EDATE(Y255,$E255),$K255,EDATE(Y255,$E255))=Y255,"",IF($K255&lt;EDATE(Y255,$E255),$K255,EDATE(Y255,$E255))),"")=$K255,$H255=1),"",IFERROR(IF(IF($K255&lt;EDATE(Y255,$E255),$K255,EDATE(Y255,$E255))=Y255,"",IF($K255&lt;EDATE(Y255,$E255),$K255,EDATE(Y255,$E255))),""))),"")</f>
        <v/>
      </c>
      <c r="AA255" s="70" t="str">
        <f>IFERROR(IF(AND($H255=1,WORKDAY.INTL($I255,NETWORKDAYS.INTL($I255,EDATE(Z255,$E256)-1,1,[1]holiday!$A$2:$A$101),1,[1]holiday!$A$2:$A$101)=$K255),"",IF(AND(IFERROR(IF(IF($K255&lt;EDATE(Z255,$E255),$K255,EDATE(Z255,$E255))=Z255,"",IF($K255&lt;EDATE(Z255,$E255),$K255,EDATE(Z255,$E255))),"")=$K255,$H255=1),"",IFERROR(IF(IF($K255&lt;EDATE(Z255,$E255),$K255,EDATE(Z255,$E255))=Z255,"",IF($K255&lt;EDATE(Z255,$E255),$K255,EDATE(Z255,$E255))),""))),"")</f>
        <v/>
      </c>
      <c r="AB255" s="70" t="str">
        <f>IFERROR(IF(AND($H255=1,WORKDAY.INTL($I255,NETWORKDAYS.INTL($I255,EDATE(AA255,$E256)-1,1,[1]holiday!$A$2:$A$101),1,[1]holiday!$A$2:$A$101)=$K255),"",IF(AND(IFERROR(IF(IF($K255&lt;EDATE(AA255,$E255),$K255,EDATE(AA255,$E255))=AA255,"",IF($K255&lt;EDATE(AA255,$E255),$K255,EDATE(AA255,$E255))),"")=$K255,$H255=1),"",IFERROR(IF(IF($K255&lt;EDATE(AA255,$E255),$K255,EDATE(AA255,$E255))=AA255,"",IF($K255&lt;EDATE(AA255,$E255),$K255,EDATE(AA255,$E255))),""))),"")</f>
        <v/>
      </c>
      <c r="AC255" s="70" t="str">
        <f>IFERROR(IF(AND($H255=1,WORKDAY.INTL($I255,NETWORKDAYS.INTL($I255,EDATE(AB255,$E256)-1,1,[1]holiday!$A$2:$A$101),1,[1]holiday!$A$2:$A$101)=$K255),"",IF(AND(IFERROR(IF(IF($K255&lt;EDATE(AB255,$E255),$K255,EDATE(AB255,$E255))=AB255,"",IF($K255&lt;EDATE(AB255,$E255),$K255,EDATE(AB255,$E255))),"")=$K255,$H255=1),"",IFERROR(IF(IF($K255&lt;EDATE(AB255,$E255),$K255,EDATE(AB255,$E255))=AB255,"",IF($K255&lt;EDATE(AB255,$E255),$K255,EDATE(AB255,$E255))),""))),"")</f>
        <v/>
      </c>
      <c r="AD255" s="70" t="str">
        <f>IFERROR(IF(AND($H255=1,WORKDAY.INTL($I255,NETWORKDAYS.INTL($I255,EDATE(AC255,$E256)-1,1,[1]holiday!$A$2:$A$101),1,[1]holiday!$A$2:$A$101)=$K255),"",IF(AND(IFERROR(IF(IF($K255&lt;EDATE(AC255,$E255),$K255,EDATE(AC255,$E255))=AC255,"",IF($K255&lt;EDATE(AC255,$E255),$K255,EDATE(AC255,$E255))),"")=$K255,$H255=1),"",IFERROR(IF(IF($K255&lt;EDATE(AC255,$E255),$K255,EDATE(AC255,$E255))=AC255,"",IF($K255&lt;EDATE(AC255,$E255),$K255,EDATE(AC255,$E255))),""))),"")</f>
        <v/>
      </c>
      <c r="AE255" s="70" t="str">
        <f>IFERROR(IF(AND($H255=1,WORKDAY.INTL($I255,NETWORKDAYS.INTL($I255,EDATE(AD255,$E256)-1,1,[1]holiday!$A$2:$A$101),1,[1]holiday!$A$2:$A$101)=$K255),"",IF(AND(IFERROR(IF(IF($K255&lt;EDATE(AD255,$E255),$K255,EDATE(AD255,$E255))=AD255,"",IF($K255&lt;EDATE(AD255,$E255),$K255,EDATE(AD255,$E255))),"")=$K255,$H255=1),"",IFERROR(IF(IF($K255&lt;EDATE(AD255,$E255),$K255,EDATE(AD255,$E255))=AD255,"",IF($K255&lt;EDATE(AD255,$E255),$K255,EDATE(AD255,$E255))),""))),"")</f>
        <v/>
      </c>
      <c r="AF255" s="70" t="str">
        <f>IFERROR(IF(AND($H255=1,WORKDAY.INTL($I255,NETWORKDAYS.INTL($I255,EDATE(AE255,$E256)-1,1,[1]holiday!$A$2:$A$101),1,[1]holiday!$A$2:$A$101)=$K255),"",IF(AND(IFERROR(IF(IF($K255&lt;EDATE(AE255,$E255),$K255,EDATE(AE255,$E255))=AE255,"",IF($K255&lt;EDATE(AE255,$E255),$K255,EDATE(AE255,$E255))),"")=$K255,$H255=1),"",IFERROR(IF(IF($K255&lt;EDATE(AE255,$E255),$K255,EDATE(AE255,$E255))=AE255,"",IF($K255&lt;EDATE(AE255,$E255),$K255,EDATE(AE255,$E255))),""))),"")</f>
        <v/>
      </c>
      <c r="AG255" s="70" t="str">
        <f>IFERROR(IF(AND($H255=1,WORKDAY.INTL($I255,NETWORKDAYS.INTL($I255,EDATE(AF255,$E256)-1,1,[1]holiday!$A$2:$A$101),1,[1]holiday!$A$2:$A$101)=$K255),"",IF(AND(IFERROR(IF(IF($K255&lt;EDATE(AF255,$E255),$K255,EDATE(AF255,$E255))=AF255,"",IF($K255&lt;EDATE(AF255,$E255),$K255,EDATE(AF255,$E255))),"")=$K255,$H255=1),"",IFERROR(IF(IF($K255&lt;EDATE(AF255,$E255),$K255,EDATE(AF255,$E255))=AF255,"",IF($K255&lt;EDATE(AF255,$E255),$K255,EDATE(AF255,$E255))),""))),"")</f>
        <v/>
      </c>
      <c r="AH255" s="70" t="str">
        <f>IFERROR(IF(AND($H255=1,WORKDAY.INTL($I255,NETWORKDAYS.INTL($I255,EDATE(AG255,$E256)-1,1,[1]holiday!$A$2:$A$101),1,[1]holiday!$A$2:$A$101)=$K255),"",IF(AND(IFERROR(IF(IF($K255&lt;EDATE(AG255,$E255),$K255,EDATE(AG255,$E255))=AG255,"",IF($K255&lt;EDATE(AG255,$E255),$K255,EDATE(AG255,$E255))),"")=$K255,$H255=1),"",IFERROR(IF(IF($K255&lt;EDATE(AG255,$E255),$K255,EDATE(AG255,$E255))=AG255,"",IF($K255&lt;EDATE(AG255,$E255),$K255,EDATE(AG255,$E255))),""))),"")</f>
        <v/>
      </c>
      <c r="AI255" s="70"/>
      <c r="AJ255" s="25" t="e">
        <f t="shared" si="160"/>
        <v>#REF!</v>
      </c>
      <c r="AK255" s="25" t="e">
        <f t="shared" si="161"/>
        <v>#REF!</v>
      </c>
      <c r="AL255" s="25" t="e">
        <f t="shared" si="162"/>
        <v>#REF!</v>
      </c>
      <c r="AM255" s="25" t="e">
        <f t="shared" si="163"/>
        <v>#REF!</v>
      </c>
      <c r="AN255" s="25" t="e">
        <f t="shared" si="164"/>
        <v>#REF!</v>
      </c>
      <c r="AO255" s="25" t="e">
        <f t="shared" si="165"/>
        <v>#REF!</v>
      </c>
      <c r="AP255" s="25" t="e">
        <f t="shared" si="166"/>
        <v>#REF!</v>
      </c>
      <c r="AQ255" s="25" t="e">
        <f t="shared" si="167"/>
        <v>#REF!</v>
      </c>
      <c r="AR255" s="25" t="e">
        <f t="shared" si="168"/>
        <v>#REF!</v>
      </c>
      <c r="AS255" s="25" t="e">
        <f t="shared" si="169"/>
        <v>#REF!</v>
      </c>
      <c r="AT255" s="25" t="e">
        <f t="shared" si="170"/>
        <v>#REF!</v>
      </c>
      <c r="AU255" s="25" t="e">
        <f t="shared" si="171"/>
        <v>#REF!</v>
      </c>
      <c r="AV255" s="25" t="e">
        <f t="shared" si="172"/>
        <v>#REF!</v>
      </c>
      <c r="AW255" s="106" t="e">
        <f t="shared" si="141"/>
        <v>#REF!</v>
      </c>
      <c r="AX255" s="107" t="e">
        <f t="shared" ca="1" si="142"/>
        <v>#REF!</v>
      </c>
      <c r="AY255" s="107" t="e">
        <f t="shared" ca="1" si="143"/>
        <v>#REF!</v>
      </c>
      <c r="AZ255" s="108" t="e">
        <f t="shared" ca="1" si="144"/>
        <v>#REF!</v>
      </c>
      <c r="BA255" s="25">
        <f t="shared" ca="1" si="136"/>
        <v>0</v>
      </c>
      <c r="BB255" s="25" t="e">
        <f t="shared" si="173"/>
        <v>#REF!</v>
      </c>
      <c r="BC255" s="25" t="e">
        <f t="shared" ca="1" si="145"/>
        <v>#REF!</v>
      </c>
      <c r="BD255" s="83" t="e">
        <f>PS!#REF!</f>
        <v>#REF!</v>
      </c>
      <c r="BE255" s="78" t="str">
        <f t="shared" ca="1" si="146"/>
        <v>Lần 0</v>
      </c>
      <c r="BF255" s="109" t="e">
        <f t="shared" ca="1" si="147"/>
        <v>#REF!</v>
      </c>
      <c r="BG255" s="109" t="e">
        <f t="shared" ca="1" si="148"/>
        <v>#REF!</v>
      </c>
      <c r="BH255" s="109" t="e">
        <f t="shared" ca="1" si="149"/>
        <v>#REF!</v>
      </c>
      <c r="BI255" s="109" t="e">
        <f t="shared" ca="1" si="150"/>
        <v>#REF!</v>
      </c>
      <c r="BJ255" s="109" t="e">
        <f t="shared" ca="1" si="151"/>
        <v>#REF!</v>
      </c>
      <c r="BK255" s="109" t="e">
        <f t="shared" ca="1" si="152"/>
        <v>#REF!</v>
      </c>
      <c r="BL255" s="109" t="e">
        <f t="shared" ca="1" si="153"/>
        <v>#REF!</v>
      </c>
      <c r="BM255" s="109" t="e">
        <f t="shared" ca="1" si="154"/>
        <v>#REF!</v>
      </c>
      <c r="BN255" s="109" t="e">
        <f t="shared" ca="1" si="155"/>
        <v>#REF!</v>
      </c>
      <c r="BO255" s="109" t="e">
        <f t="shared" ca="1" si="156"/>
        <v>#REF!</v>
      </c>
      <c r="BP255" s="109" t="e">
        <f t="shared" ca="1" si="157"/>
        <v>#REF!</v>
      </c>
      <c r="BQ255" s="109" t="e">
        <f t="shared" ca="1" si="158"/>
        <v>#REF!</v>
      </c>
      <c r="BR255" s="109" t="e">
        <f t="shared" ca="1" si="159"/>
        <v>#REF!</v>
      </c>
    </row>
    <row r="256" spans="1:70" ht="12.75" x14ac:dyDescent="0.2">
      <c r="A256" s="82" t="e">
        <f>PS!#REF!</f>
        <v>#REF!</v>
      </c>
      <c r="B256" s="83" t="e">
        <f>PS!#REF!</f>
        <v>#REF!</v>
      </c>
      <c r="C256" s="83" t="e">
        <f>PS!#REF!</f>
        <v>#REF!</v>
      </c>
      <c r="D256" s="83" t="e">
        <f>VLOOKUP(B256,CTV!$A$3:$D$1048576,4,0)</f>
        <v>#REF!</v>
      </c>
      <c r="E256" s="83" t="e">
        <f>VLOOKUP(B256,CTV!$A$3:$G$1048576,7,0)</f>
        <v>#REF!</v>
      </c>
      <c r="F256" s="83" t="e">
        <f>IF(ISNA(VLOOKUP(D256,CTV!$A$3:$H$1048576,8,0)),"",VLOOKUP(D256,CTV!$A$3:$H$1048576,8,0))</f>
        <v>#REF!</v>
      </c>
      <c r="G256" s="83" t="e">
        <f>VLOOKUP(B256,CTV!$A$3:$I$1048576,9,0)</f>
        <v>#REF!</v>
      </c>
      <c r="H256" s="83" t="e">
        <f>VLOOKUP(B256,CTV!$A$3:$J$1048576,10,0)</f>
        <v>#REF!</v>
      </c>
      <c r="I256" s="102" t="e">
        <f>PS!#REF!</f>
        <v>#REF!</v>
      </c>
      <c r="J256" s="83" t="e">
        <f>PS!#REF!</f>
        <v>#REF!</v>
      </c>
      <c r="K256" s="103" t="e">
        <f>PS!#REF!</f>
        <v>#REF!</v>
      </c>
      <c r="L256" s="83" t="e">
        <f t="shared" si="137"/>
        <v>#REF!</v>
      </c>
      <c r="M256" s="120" t="e">
        <f>PS!#REF!</f>
        <v>#REF!</v>
      </c>
      <c r="N256" s="83" t="e">
        <f>PS!#REF!</f>
        <v>#REF!</v>
      </c>
      <c r="O256" s="104" t="e">
        <f>PS!#REF!</f>
        <v>#REF!</v>
      </c>
      <c r="P256" s="104" t="e">
        <f t="shared" si="138"/>
        <v>#REF!</v>
      </c>
      <c r="Q256" s="104">
        <v>0</v>
      </c>
      <c r="R256" s="170" t="e">
        <f t="shared" si="139"/>
        <v>#REF!</v>
      </c>
      <c r="S256" s="130" t="e">
        <f>VLOOKUP(B256,CTV!$A$3:$K$1048576,11,0)</f>
        <v>#REF!</v>
      </c>
      <c r="T256" s="105" t="e">
        <f>IF(VLOOKUP(B256,CTV!$A$3:$E$1048576,5,0)-R256+S256&lt;0,0,VLOOKUP(B256,CTV!$A$3:$E$1048576,5,0)-R256+S256)</f>
        <v>#REF!</v>
      </c>
      <c r="U256" s="105" t="e">
        <f>IF(VLOOKUP(B256,CTV!$A$3:$F$1048576,6,0)-R256+S256&lt;0,0,VLOOKUP(B256,CTV!$A$3:$F$1048576,6,0)-R256+S256)</f>
        <v>#REF!</v>
      </c>
      <c r="V256" s="70" t="e">
        <f t="shared" si="140"/>
        <v>#REF!</v>
      </c>
      <c r="W256" s="70" t="str">
        <f>IFERROR(IF(AND($H256=1,WORKDAY.INTL($I256,NETWORKDAYS.INTL($I256,EDATE(V256,$E257)-1,1,[1]holiday!$A$2:$A$101),1,[1]holiday!$A$2:$A$101)=$K256),"",IF(AND(IFERROR(IF(IF($K256&lt;EDATE(V256,$E256),$K256,EDATE(V256,$E256))=V256,"",IF($K256&lt;EDATE(V256,$E256),$K256,EDATE(V256,$E256))),"")=$K256,$H256=1),"",IFERROR(IF(IF($K256&lt;EDATE(V256,$E256),$K256,EDATE(V256,$E256))=V256,"",IF($K256&lt;EDATE(V256,$E256),$K256,EDATE(V256,$E256))),""))),"")</f>
        <v/>
      </c>
      <c r="X256" s="70" t="str">
        <f>IFERROR(IF(AND($H256=1,WORKDAY.INTL($I256,NETWORKDAYS.INTL($I256,EDATE(W256,$E257)-1,1,[1]holiday!$A$2:$A$101),1,[1]holiday!$A$2:$A$101)=$K256),"",IF(AND(IFERROR(IF(IF($K256&lt;EDATE(W256,$E256),$K256,EDATE(W256,$E256))=W256,"",IF($K256&lt;EDATE(W256,$E256),$K256,EDATE(W256,$E256))),"")=$K256,$H256=1),"",IFERROR(IF(IF($K256&lt;EDATE(W256,$E256),$K256,EDATE(W256,$E256))=W256,"",IF($K256&lt;EDATE(W256,$E256),$K256,EDATE(W256,$E256))),""))),"")</f>
        <v/>
      </c>
      <c r="Y256" s="70" t="str">
        <f>IFERROR(IF(AND($H256=1,WORKDAY.INTL($I256,NETWORKDAYS.INTL($I256,EDATE(X256,$E257)-1,1,[1]holiday!$A$2:$A$101),1,[1]holiday!$A$2:$A$101)=$K256),"",IF(AND(IFERROR(IF(IF($K256&lt;EDATE(X256,$E256),$K256,EDATE(X256,$E256))=X256,"",IF($K256&lt;EDATE(X256,$E256),$K256,EDATE(X256,$E256))),"")=$K256,$H256=1),"",IFERROR(IF(IF($K256&lt;EDATE(X256,$E256),$K256,EDATE(X256,$E256))=X256,"",IF($K256&lt;EDATE(X256,$E256),$K256,EDATE(X256,$E256))),""))),"")</f>
        <v/>
      </c>
      <c r="Z256" s="70" t="str">
        <f>IFERROR(IF(AND($H256=1,WORKDAY.INTL($I256,NETWORKDAYS.INTL($I256,EDATE(Y256,$E257)-1,1,[1]holiday!$A$2:$A$101),1,[1]holiday!$A$2:$A$101)=$K256),"",IF(AND(IFERROR(IF(IF($K256&lt;EDATE(Y256,$E256),$K256,EDATE(Y256,$E256))=Y256,"",IF($K256&lt;EDATE(Y256,$E256),$K256,EDATE(Y256,$E256))),"")=$K256,$H256=1),"",IFERROR(IF(IF($K256&lt;EDATE(Y256,$E256),$K256,EDATE(Y256,$E256))=Y256,"",IF($K256&lt;EDATE(Y256,$E256),$K256,EDATE(Y256,$E256))),""))),"")</f>
        <v/>
      </c>
      <c r="AA256" s="70" t="str">
        <f>IFERROR(IF(AND($H256=1,WORKDAY.INTL($I256,NETWORKDAYS.INTL($I256,EDATE(Z256,$E257)-1,1,[1]holiday!$A$2:$A$101),1,[1]holiday!$A$2:$A$101)=$K256),"",IF(AND(IFERROR(IF(IF($K256&lt;EDATE(Z256,$E256),$K256,EDATE(Z256,$E256))=Z256,"",IF($K256&lt;EDATE(Z256,$E256),$K256,EDATE(Z256,$E256))),"")=$K256,$H256=1),"",IFERROR(IF(IF($K256&lt;EDATE(Z256,$E256),$K256,EDATE(Z256,$E256))=Z256,"",IF($K256&lt;EDATE(Z256,$E256),$K256,EDATE(Z256,$E256))),""))),"")</f>
        <v/>
      </c>
      <c r="AB256" s="70" t="str">
        <f>IFERROR(IF(AND($H256=1,WORKDAY.INTL($I256,NETWORKDAYS.INTL($I256,EDATE(AA256,$E257)-1,1,[1]holiday!$A$2:$A$101),1,[1]holiday!$A$2:$A$101)=$K256),"",IF(AND(IFERROR(IF(IF($K256&lt;EDATE(AA256,$E256),$K256,EDATE(AA256,$E256))=AA256,"",IF($K256&lt;EDATE(AA256,$E256),$K256,EDATE(AA256,$E256))),"")=$K256,$H256=1),"",IFERROR(IF(IF($K256&lt;EDATE(AA256,$E256),$K256,EDATE(AA256,$E256))=AA256,"",IF($K256&lt;EDATE(AA256,$E256),$K256,EDATE(AA256,$E256))),""))),"")</f>
        <v/>
      </c>
      <c r="AC256" s="70" t="str">
        <f>IFERROR(IF(AND($H256=1,WORKDAY.INTL($I256,NETWORKDAYS.INTL($I256,EDATE(AB256,$E257)-1,1,[1]holiday!$A$2:$A$101),1,[1]holiday!$A$2:$A$101)=$K256),"",IF(AND(IFERROR(IF(IF($K256&lt;EDATE(AB256,$E256),$K256,EDATE(AB256,$E256))=AB256,"",IF($K256&lt;EDATE(AB256,$E256),$K256,EDATE(AB256,$E256))),"")=$K256,$H256=1),"",IFERROR(IF(IF($K256&lt;EDATE(AB256,$E256),$K256,EDATE(AB256,$E256))=AB256,"",IF($K256&lt;EDATE(AB256,$E256),$K256,EDATE(AB256,$E256))),""))),"")</f>
        <v/>
      </c>
      <c r="AD256" s="70" t="str">
        <f>IFERROR(IF(AND($H256=1,WORKDAY.INTL($I256,NETWORKDAYS.INTL($I256,EDATE(AC256,$E257)-1,1,[1]holiday!$A$2:$A$101),1,[1]holiday!$A$2:$A$101)=$K256),"",IF(AND(IFERROR(IF(IF($K256&lt;EDATE(AC256,$E256),$K256,EDATE(AC256,$E256))=AC256,"",IF($K256&lt;EDATE(AC256,$E256),$K256,EDATE(AC256,$E256))),"")=$K256,$H256=1),"",IFERROR(IF(IF($K256&lt;EDATE(AC256,$E256),$K256,EDATE(AC256,$E256))=AC256,"",IF($K256&lt;EDATE(AC256,$E256),$K256,EDATE(AC256,$E256))),""))),"")</f>
        <v/>
      </c>
      <c r="AE256" s="70" t="str">
        <f>IFERROR(IF(AND($H256=1,WORKDAY.INTL($I256,NETWORKDAYS.INTL($I256,EDATE(AD256,$E257)-1,1,[1]holiday!$A$2:$A$101),1,[1]holiday!$A$2:$A$101)=$K256),"",IF(AND(IFERROR(IF(IF($K256&lt;EDATE(AD256,$E256),$K256,EDATE(AD256,$E256))=AD256,"",IF($K256&lt;EDATE(AD256,$E256),$K256,EDATE(AD256,$E256))),"")=$K256,$H256=1),"",IFERROR(IF(IF($K256&lt;EDATE(AD256,$E256),$K256,EDATE(AD256,$E256))=AD256,"",IF($K256&lt;EDATE(AD256,$E256),$K256,EDATE(AD256,$E256))),""))),"")</f>
        <v/>
      </c>
      <c r="AF256" s="70" t="str">
        <f>IFERROR(IF(AND($H256=1,WORKDAY.INTL($I256,NETWORKDAYS.INTL($I256,EDATE(AE256,$E257)-1,1,[1]holiday!$A$2:$A$101),1,[1]holiday!$A$2:$A$101)=$K256),"",IF(AND(IFERROR(IF(IF($K256&lt;EDATE(AE256,$E256),$K256,EDATE(AE256,$E256))=AE256,"",IF($K256&lt;EDATE(AE256,$E256),$K256,EDATE(AE256,$E256))),"")=$K256,$H256=1),"",IFERROR(IF(IF($K256&lt;EDATE(AE256,$E256),$K256,EDATE(AE256,$E256))=AE256,"",IF($K256&lt;EDATE(AE256,$E256),$K256,EDATE(AE256,$E256))),""))),"")</f>
        <v/>
      </c>
      <c r="AG256" s="70" t="str">
        <f>IFERROR(IF(AND($H256=1,WORKDAY.INTL($I256,NETWORKDAYS.INTL($I256,EDATE(AF256,$E257)-1,1,[1]holiday!$A$2:$A$101),1,[1]holiday!$A$2:$A$101)=$K256),"",IF(AND(IFERROR(IF(IF($K256&lt;EDATE(AF256,$E256),$K256,EDATE(AF256,$E256))=AF256,"",IF($K256&lt;EDATE(AF256,$E256),$K256,EDATE(AF256,$E256))),"")=$K256,$H256=1),"",IFERROR(IF(IF($K256&lt;EDATE(AF256,$E256),$K256,EDATE(AF256,$E256))=AF256,"",IF($K256&lt;EDATE(AF256,$E256),$K256,EDATE(AF256,$E256))),""))),"")</f>
        <v/>
      </c>
      <c r="AH256" s="70" t="str">
        <f>IFERROR(IF(AND($H256=1,WORKDAY.INTL($I256,NETWORKDAYS.INTL($I256,EDATE(AG256,$E257)-1,1,[1]holiday!$A$2:$A$101),1,[1]holiday!$A$2:$A$101)=$K256),"",IF(AND(IFERROR(IF(IF($K256&lt;EDATE(AG256,$E256),$K256,EDATE(AG256,$E256))=AG256,"",IF($K256&lt;EDATE(AG256,$E256),$K256,EDATE(AG256,$E256))),"")=$K256,$H256=1),"",IFERROR(IF(IF($K256&lt;EDATE(AG256,$E256),$K256,EDATE(AG256,$E256))=AG256,"",IF($K256&lt;EDATE(AG256,$E256),$K256,EDATE(AG256,$E256))),""))),"")</f>
        <v/>
      </c>
      <c r="AI256" s="70"/>
      <c r="AJ256" s="25" t="e">
        <f t="shared" si="160"/>
        <v>#REF!</v>
      </c>
      <c r="AK256" s="25" t="e">
        <f t="shared" si="161"/>
        <v>#REF!</v>
      </c>
      <c r="AL256" s="25" t="e">
        <f t="shared" si="162"/>
        <v>#REF!</v>
      </c>
      <c r="AM256" s="25" t="e">
        <f t="shared" si="163"/>
        <v>#REF!</v>
      </c>
      <c r="AN256" s="25" t="e">
        <f t="shared" si="164"/>
        <v>#REF!</v>
      </c>
      <c r="AO256" s="25" t="e">
        <f t="shared" si="165"/>
        <v>#REF!</v>
      </c>
      <c r="AP256" s="25" t="e">
        <f t="shared" si="166"/>
        <v>#REF!</v>
      </c>
      <c r="AQ256" s="25" t="e">
        <f t="shared" si="167"/>
        <v>#REF!</v>
      </c>
      <c r="AR256" s="25" t="e">
        <f t="shared" si="168"/>
        <v>#REF!</v>
      </c>
      <c r="AS256" s="25" t="e">
        <f t="shared" si="169"/>
        <v>#REF!</v>
      </c>
      <c r="AT256" s="25" t="e">
        <f t="shared" si="170"/>
        <v>#REF!</v>
      </c>
      <c r="AU256" s="25" t="e">
        <f t="shared" si="171"/>
        <v>#REF!</v>
      </c>
      <c r="AV256" s="25" t="e">
        <f t="shared" si="172"/>
        <v>#REF!</v>
      </c>
      <c r="AW256" s="106" t="e">
        <f t="shared" si="141"/>
        <v>#REF!</v>
      </c>
      <c r="AX256" s="107" t="e">
        <f t="shared" ca="1" si="142"/>
        <v>#REF!</v>
      </c>
      <c r="AY256" s="107" t="e">
        <f t="shared" ca="1" si="143"/>
        <v>#REF!</v>
      </c>
      <c r="AZ256" s="108" t="e">
        <f t="shared" ca="1" si="144"/>
        <v>#REF!</v>
      </c>
      <c r="BA256" s="25">
        <f t="shared" ca="1" si="136"/>
        <v>0</v>
      </c>
      <c r="BB256" s="25" t="e">
        <f t="shared" si="173"/>
        <v>#REF!</v>
      </c>
      <c r="BC256" s="25" t="e">
        <f t="shared" ca="1" si="145"/>
        <v>#REF!</v>
      </c>
      <c r="BD256" s="83" t="e">
        <f>PS!#REF!</f>
        <v>#REF!</v>
      </c>
      <c r="BE256" s="78" t="str">
        <f t="shared" ca="1" si="146"/>
        <v>Lần 0</v>
      </c>
      <c r="BF256" s="109" t="e">
        <f t="shared" ca="1" si="147"/>
        <v>#REF!</v>
      </c>
      <c r="BG256" s="109" t="e">
        <f t="shared" ca="1" si="148"/>
        <v>#REF!</v>
      </c>
      <c r="BH256" s="109" t="e">
        <f t="shared" ca="1" si="149"/>
        <v>#REF!</v>
      </c>
      <c r="BI256" s="109" t="e">
        <f t="shared" ca="1" si="150"/>
        <v>#REF!</v>
      </c>
      <c r="BJ256" s="109" t="e">
        <f t="shared" ca="1" si="151"/>
        <v>#REF!</v>
      </c>
      <c r="BK256" s="109" t="e">
        <f t="shared" ca="1" si="152"/>
        <v>#REF!</v>
      </c>
      <c r="BL256" s="109" t="e">
        <f t="shared" ca="1" si="153"/>
        <v>#REF!</v>
      </c>
      <c r="BM256" s="109" t="e">
        <f t="shared" ca="1" si="154"/>
        <v>#REF!</v>
      </c>
      <c r="BN256" s="109" t="e">
        <f t="shared" ca="1" si="155"/>
        <v>#REF!</v>
      </c>
      <c r="BO256" s="109" t="e">
        <f t="shared" ca="1" si="156"/>
        <v>#REF!</v>
      </c>
      <c r="BP256" s="109" t="e">
        <f t="shared" ca="1" si="157"/>
        <v>#REF!</v>
      </c>
      <c r="BQ256" s="109" t="e">
        <f t="shared" ca="1" si="158"/>
        <v>#REF!</v>
      </c>
      <c r="BR256" s="109" t="e">
        <f t="shared" ca="1" si="159"/>
        <v>#REF!</v>
      </c>
    </row>
    <row r="257" spans="1:70" ht="12.75" x14ac:dyDescent="0.2">
      <c r="A257" s="82" t="e">
        <f>PS!#REF!</f>
        <v>#REF!</v>
      </c>
      <c r="B257" s="83" t="e">
        <f>PS!#REF!</f>
        <v>#REF!</v>
      </c>
      <c r="C257" s="83" t="e">
        <f>PS!#REF!</f>
        <v>#REF!</v>
      </c>
      <c r="D257" s="83" t="e">
        <f>VLOOKUP(B257,CTV!$A$3:$D$1048576,4,0)</f>
        <v>#REF!</v>
      </c>
      <c r="E257" s="83" t="e">
        <f>VLOOKUP(B257,CTV!$A$3:$G$1048576,7,0)</f>
        <v>#REF!</v>
      </c>
      <c r="F257" s="83" t="e">
        <f>IF(ISNA(VLOOKUP(D257,CTV!$A$3:$H$1048576,8,0)),"",VLOOKUP(D257,CTV!$A$3:$H$1048576,8,0))</f>
        <v>#REF!</v>
      </c>
      <c r="G257" s="83" t="e">
        <f>VLOOKUP(B257,CTV!$A$3:$I$1048576,9,0)</f>
        <v>#REF!</v>
      </c>
      <c r="H257" s="83" t="e">
        <f>VLOOKUP(B257,CTV!$A$3:$J$1048576,10,0)</f>
        <v>#REF!</v>
      </c>
      <c r="I257" s="102" t="e">
        <f>PS!#REF!</f>
        <v>#REF!</v>
      </c>
      <c r="J257" s="83" t="e">
        <f>PS!#REF!</f>
        <v>#REF!</v>
      </c>
      <c r="K257" s="103" t="e">
        <f>PS!#REF!</f>
        <v>#REF!</v>
      </c>
      <c r="L257" s="83" t="e">
        <f t="shared" si="137"/>
        <v>#REF!</v>
      </c>
      <c r="M257" s="120" t="e">
        <f>PS!#REF!</f>
        <v>#REF!</v>
      </c>
      <c r="N257" s="83" t="e">
        <f>PS!#REF!</f>
        <v>#REF!</v>
      </c>
      <c r="O257" s="104" t="e">
        <f>PS!#REF!</f>
        <v>#REF!</v>
      </c>
      <c r="P257" s="104" t="e">
        <f t="shared" si="138"/>
        <v>#REF!</v>
      </c>
      <c r="Q257" s="104">
        <v>0</v>
      </c>
      <c r="R257" s="170" t="e">
        <f t="shared" si="139"/>
        <v>#REF!</v>
      </c>
      <c r="S257" s="130" t="e">
        <f>VLOOKUP(B257,CTV!$A$3:$K$1048576,11,0)</f>
        <v>#REF!</v>
      </c>
      <c r="T257" s="105" t="e">
        <f>IF(VLOOKUP(B257,CTV!$A$3:$E$1048576,5,0)-R257+S257&lt;0,0,VLOOKUP(B257,CTV!$A$3:$E$1048576,5,0)-R257+S257)</f>
        <v>#REF!</v>
      </c>
      <c r="U257" s="105" t="e">
        <f>IF(VLOOKUP(B257,CTV!$A$3:$F$1048576,6,0)-R257+S257&lt;0,0,VLOOKUP(B257,CTV!$A$3:$F$1048576,6,0)-R257+S257)</f>
        <v>#REF!</v>
      </c>
      <c r="V257" s="70" t="e">
        <f t="shared" si="140"/>
        <v>#REF!</v>
      </c>
      <c r="W257" s="70" t="str">
        <f>IFERROR(IF(AND($H257=1,WORKDAY.INTL($I257,NETWORKDAYS.INTL($I257,EDATE(V257,$E258)-1,1,[1]holiday!$A$2:$A$101),1,[1]holiday!$A$2:$A$101)=$K257),"",IF(AND(IFERROR(IF(IF($K257&lt;EDATE(V257,$E257),$K257,EDATE(V257,$E257))=V257,"",IF($K257&lt;EDATE(V257,$E257),$K257,EDATE(V257,$E257))),"")=$K257,$H257=1),"",IFERROR(IF(IF($K257&lt;EDATE(V257,$E257),$K257,EDATE(V257,$E257))=V257,"",IF($K257&lt;EDATE(V257,$E257),$K257,EDATE(V257,$E257))),""))),"")</f>
        <v/>
      </c>
      <c r="X257" s="70" t="str">
        <f>IFERROR(IF(AND($H257=1,WORKDAY.INTL($I257,NETWORKDAYS.INTL($I257,EDATE(W257,$E258)-1,1,[1]holiday!$A$2:$A$101),1,[1]holiday!$A$2:$A$101)=$K257),"",IF(AND(IFERROR(IF(IF($K257&lt;EDATE(W257,$E257),$K257,EDATE(W257,$E257))=W257,"",IF($K257&lt;EDATE(W257,$E257),$K257,EDATE(W257,$E257))),"")=$K257,$H257=1),"",IFERROR(IF(IF($K257&lt;EDATE(W257,$E257),$K257,EDATE(W257,$E257))=W257,"",IF($K257&lt;EDATE(W257,$E257),$K257,EDATE(W257,$E257))),""))),"")</f>
        <v/>
      </c>
      <c r="Y257" s="70" t="str">
        <f>IFERROR(IF(AND($H257=1,WORKDAY.INTL($I257,NETWORKDAYS.INTL($I257,EDATE(X257,$E258)-1,1,[1]holiday!$A$2:$A$101),1,[1]holiday!$A$2:$A$101)=$K257),"",IF(AND(IFERROR(IF(IF($K257&lt;EDATE(X257,$E257),$K257,EDATE(X257,$E257))=X257,"",IF($K257&lt;EDATE(X257,$E257),$K257,EDATE(X257,$E257))),"")=$K257,$H257=1),"",IFERROR(IF(IF($K257&lt;EDATE(X257,$E257),$K257,EDATE(X257,$E257))=X257,"",IF($K257&lt;EDATE(X257,$E257),$K257,EDATE(X257,$E257))),""))),"")</f>
        <v/>
      </c>
      <c r="Z257" s="70" t="str">
        <f>IFERROR(IF(AND($H257=1,WORKDAY.INTL($I257,NETWORKDAYS.INTL($I257,EDATE(Y257,$E258)-1,1,[1]holiday!$A$2:$A$101),1,[1]holiday!$A$2:$A$101)=$K257),"",IF(AND(IFERROR(IF(IF($K257&lt;EDATE(Y257,$E257),$K257,EDATE(Y257,$E257))=Y257,"",IF($K257&lt;EDATE(Y257,$E257),$K257,EDATE(Y257,$E257))),"")=$K257,$H257=1),"",IFERROR(IF(IF($K257&lt;EDATE(Y257,$E257),$K257,EDATE(Y257,$E257))=Y257,"",IF($K257&lt;EDATE(Y257,$E257),$K257,EDATE(Y257,$E257))),""))),"")</f>
        <v/>
      </c>
      <c r="AA257" s="70" t="str">
        <f>IFERROR(IF(AND($H257=1,WORKDAY.INTL($I257,NETWORKDAYS.INTL($I257,EDATE(Z257,$E258)-1,1,[1]holiday!$A$2:$A$101),1,[1]holiday!$A$2:$A$101)=$K257),"",IF(AND(IFERROR(IF(IF($K257&lt;EDATE(Z257,$E257),$K257,EDATE(Z257,$E257))=Z257,"",IF($K257&lt;EDATE(Z257,$E257),$K257,EDATE(Z257,$E257))),"")=$K257,$H257=1),"",IFERROR(IF(IF($K257&lt;EDATE(Z257,$E257),$K257,EDATE(Z257,$E257))=Z257,"",IF($K257&lt;EDATE(Z257,$E257),$K257,EDATE(Z257,$E257))),""))),"")</f>
        <v/>
      </c>
      <c r="AB257" s="70" t="str">
        <f>IFERROR(IF(AND($H257=1,WORKDAY.INTL($I257,NETWORKDAYS.INTL($I257,EDATE(AA257,$E258)-1,1,[1]holiday!$A$2:$A$101),1,[1]holiday!$A$2:$A$101)=$K257),"",IF(AND(IFERROR(IF(IF($K257&lt;EDATE(AA257,$E257),$K257,EDATE(AA257,$E257))=AA257,"",IF($K257&lt;EDATE(AA257,$E257),$K257,EDATE(AA257,$E257))),"")=$K257,$H257=1),"",IFERROR(IF(IF($K257&lt;EDATE(AA257,$E257),$K257,EDATE(AA257,$E257))=AA257,"",IF($K257&lt;EDATE(AA257,$E257),$K257,EDATE(AA257,$E257))),""))),"")</f>
        <v/>
      </c>
      <c r="AC257" s="70" t="str">
        <f>IFERROR(IF(AND($H257=1,WORKDAY.INTL($I257,NETWORKDAYS.INTL($I257,EDATE(AB257,$E258)-1,1,[1]holiday!$A$2:$A$101),1,[1]holiday!$A$2:$A$101)=$K257),"",IF(AND(IFERROR(IF(IF($K257&lt;EDATE(AB257,$E257),$K257,EDATE(AB257,$E257))=AB257,"",IF($K257&lt;EDATE(AB257,$E257),$K257,EDATE(AB257,$E257))),"")=$K257,$H257=1),"",IFERROR(IF(IF($K257&lt;EDATE(AB257,$E257),$K257,EDATE(AB257,$E257))=AB257,"",IF($K257&lt;EDATE(AB257,$E257),$K257,EDATE(AB257,$E257))),""))),"")</f>
        <v/>
      </c>
      <c r="AD257" s="70" t="str">
        <f>IFERROR(IF(AND($H257=1,WORKDAY.INTL($I257,NETWORKDAYS.INTL($I257,EDATE(AC257,$E258)-1,1,[1]holiday!$A$2:$A$101),1,[1]holiday!$A$2:$A$101)=$K257),"",IF(AND(IFERROR(IF(IF($K257&lt;EDATE(AC257,$E257),$K257,EDATE(AC257,$E257))=AC257,"",IF($K257&lt;EDATE(AC257,$E257),$K257,EDATE(AC257,$E257))),"")=$K257,$H257=1),"",IFERROR(IF(IF($K257&lt;EDATE(AC257,$E257),$K257,EDATE(AC257,$E257))=AC257,"",IF($K257&lt;EDATE(AC257,$E257),$K257,EDATE(AC257,$E257))),""))),"")</f>
        <v/>
      </c>
      <c r="AE257" s="70" t="str">
        <f>IFERROR(IF(AND($H257=1,WORKDAY.INTL($I257,NETWORKDAYS.INTL($I257,EDATE(AD257,$E258)-1,1,[1]holiday!$A$2:$A$101),1,[1]holiday!$A$2:$A$101)=$K257),"",IF(AND(IFERROR(IF(IF($K257&lt;EDATE(AD257,$E257),$K257,EDATE(AD257,$E257))=AD257,"",IF($K257&lt;EDATE(AD257,$E257),$K257,EDATE(AD257,$E257))),"")=$K257,$H257=1),"",IFERROR(IF(IF($K257&lt;EDATE(AD257,$E257),$K257,EDATE(AD257,$E257))=AD257,"",IF($K257&lt;EDATE(AD257,$E257),$K257,EDATE(AD257,$E257))),""))),"")</f>
        <v/>
      </c>
      <c r="AF257" s="70" t="str">
        <f>IFERROR(IF(AND($H257=1,WORKDAY.INTL($I257,NETWORKDAYS.INTL($I257,EDATE(AE257,$E258)-1,1,[1]holiday!$A$2:$A$101),1,[1]holiday!$A$2:$A$101)=$K257),"",IF(AND(IFERROR(IF(IF($K257&lt;EDATE(AE257,$E257),$K257,EDATE(AE257,$E257))=AE257,"",IF($K257&lt;EDATE(AE257,$E257),$K257,EDATE(AE257,$E257))),"")=$K257,$H257=1),"",IFERROR(IF(IF($K257&lt;EDATE(AE257,$E257),$K257,EDATE(AE257,$E257))=AE257,"",IF($K257&lt;EDATE(AE257,$E257),$K257,EDATE(AE257,$E257))),""))),"")</f>
        <v/>
      </c>
      <c r="AG257" s="70" t="str">
        <f>IFERROR(IF(AND($H257=1,WORKDAY.INTL($I257,NETWORKDAYS.INTL($I257,EDATE(AF257,$E258)-1,1,[1]holiday!$A$2:$A$101),1,[1]holiday!$A$2:$A$101)=$K257),"",IF(AND(IFERROR(IF(IF($K257&lt;EDATE(AF257,$E257),$K257,EDATE(AF257,$E257))=AF257,"",IF($K257&lt;EDATE(AF257,$E257),$K257,EDATE(AF257,$E257))),"")=$K257,$H257=1),"",IFERROR(IF(IF($K257&lt;EDATE(AF257,$E257),$K257,EDATE(AF257,$E257))=AF257,"",IF($K257&lt;EDATE(AF257,$E257),$K257,EDATE(AF257,$E257))),""))),"")</f>
        <v/>
      </c>
      <c r="AH257" s="70" t="str">
        <f>IFERROR(IF(AND($H257=1,WORKDAY.INTL($I257,NETWORKDAYS.INTL($I257,EDATE(AG257,$E258)-1,1,[1]holiday!$A$2:$A$101),1,[1]holiday!$A$2:$A$101)=$K257),"",IF(AND(IFERROR(IF(IF($K257&lt;EDATE(AG257,$E257),$K257,EDATE(AG257,$E257))=AG257,"",IF($K257&lt;EDATE(AG257,$E257),$K257,EDATE(AG257,$E257))),"")=$K257,$H257=1),"",IFERROR(IF(IF($K257&lt;EDATE(AG257,$E257),$K257,EDATE(AG257,$E257))=AG257,"",IF($K257&lt;EDATE(AG257,$E257),$K257,EDATE(AG257,$E257))),""))),"")</f>
        <v/>
      </c>
      <c r="AI257" s="70"/>
      <c r="AJ257" s="25" t="e">
        <f t="shared" si="160"/>
        <v>#REF!</v>
      </c>
      <c r="AK257" s="25" t="e">
        <f t="shared" si="161"/>
        <v>#REF!</v>
      </c>
      <c r="AL257" s="25" t="e">
        <f t="shared" si="162"/>
        <v>#REF!</v>
      </c>
      <c r="AM257" s="25" t="e">
        <f t="shared" si="163"/>
        <v>#REF!</v>
      </c>
      <c r="AN257" s="25" t="e">
        <f t="shared" si="164"/>
        <v>#REF!</v>
      </c>
      <c r="AO257" s="25" t="e">
        <f t="shared" si="165"/>
        <v>#REF!</v>
      </c>
      <c r="AP257" s="25" t="e">
        <f t="shared" si="166"/>
        <v>#REF!</v>
      </c>
      <c r="AQ257" s="25" t="e">
        <f t="shared" si="167"/>
        <v>#REF!</v>
      </c>
      <c r="AR257" s="25" t="e">
        <f t="shared" si="168"/>
        <v>#REF!</v>
      </c>
      <c r="AS257" s="25" t="e">
        <f t="shared" si="169"/>
        <v>#REF!</v>
      </c>
      <c r="AT257" s="25" t="e">
        <f t="shared" si="170"/>
        <v>#REF!</v>
      </c>
      <c r="AU257" s="25" t="e">
        <f t="shared" si="171"/>
        <v>#REF!</v>
      </c>
      <c r="AV257" s="25" t="e">
        <f t="shared" si="172"/>
        <v>#REF!</v>
      </c>
      <c r="AW257" s="106" t="e">
        <f t="shared" si="141"/>
        <v>#REF!</v>
      </c>
      <c r="AX257" s="107" t="e">
        <f t="shared" ca="1" si="142"/>
        <v>#REF!</v>
      </c>
      <c r="AY257" s="107" t="e">
        <f t="shared" ca="1" si="143"/>
        <v>#REF!</v>
      </c>
      <c r="AZ257" s="108" t="e">
        <f t="shared" ca="1" si="144"/>
        <v>#REF!</v>
      </c>
      <c r="BA257" s="25">
        <f t="shared" ca="1" si="136"/>
        <v>0</v>
      </c>
      <c r="BB257" s="25" t="e">
        <f t="shared" si="173"/>
        <v>#REF!</v>
      </c>
      <c r="BC257" s="25" t="e">
        <f t="shared" ca="1" si="145"/>
        <v>#REF!</v>
      </c>
      <c r="BD257" s="83" t="e">
        <f>PS!#REF!</f>
        <v>#REF!</v>
      </c>
      <c r="BE257" s="78" t="str">
        <f t="shared" ca="1" si="146"/>
        <v>Lần 0</v>
      </c>
      <c r="BF257" s="109" t="e">
        <f t="shared" ca="1" si="147"/>
        <v>#REF!</v>
      </c>
      <c r="BG257" s="109" t="e">
        <f t="shared" ca="1" si="148"/>
        <v>#REF!</v>
      </c>
      <c r="BH257" s="109" t="e">
        <f t="shared" ca="1" si="149"/>
        <v>#REF!</v>
      </c>
      <c r="BI257" s="109" t="e">
        <f t="shared" ca="1" si="150"/>
        <v>#REF!</v>
      </c>
      <c r="BJ257" s="109" t="e">
        <f t="shared" ca="1" si="151"/>
        <v>#REF!</v>
      </c>
      <c r="BK257" s="109" t="e">
        <f t="shared" ca="1" si="152"/>
        <v>#REF!</v>
      </c>
      <c r="BL257" s="109" t="e">
        <f t="shared" ca="1" si="153"/>
        <v>#REF!</v>
      </c>
      <c r="BM257" s="109" t="e">
        <f t="shared" ca="1" si="154"/>
        <v>#REF!</v>
      </c>
      <c r="BN257" s="109" t="e">
        <f t="shared" ca="1" si="155"/>
        <v>#REF!</v>
      </c>
      <c r="BO257" s="109" t="e">
        <f t="shared" ca="1" si="156"/>
        <v>#REF!</v>
      </c>
      <c r="BP257" s="109" t="e">
        <f t="shared" ca="1" si="157"/>
        <v>#REF!</v>
      </c>
      <c r="BQ257" s="109" t="e">
        <f t="shared" ca="1" si="158"/>
        <v>#REF!</v>
      </c>
      <c r="BR257" s="109" t="e">
        <f t="shared" ca="1" si="159"/>
        <v>#REF!</v>
      </c>
    </row>
    <row r="258" spans="1:70" ht="19.5" customHeight="1" x14ac:dyDescent="0.2">
      <c r="A258" s="82" t="e">
        <f>PS!#REF!</f>
        <v>#REF!</v>
      </c>
      <c r="B258" s="83" t="e">
        <f>PS!#REF!</f>
        <v>#REF!</v>
      </c>
      <c r="C258" s="83" t="e">
        <f>PS!#REF!</f>
        <v>#REF!</v>
      </c>
      <c r="D258" s="83" t="e">
        <f>VLOOKUP(B258,CTV!$A$3:$D$1048576,4,0)</f>
        <v>#REF!</v>
      </c>
      <c r="E258" s="83" t="e">
        <f>VLOOKUP(B258,CTV!$A$3:$G$1048576,7,0)</f>
        <v>#REF!</v>
      </c>
      <c r="F258" s="83" t="e">
        <f>IF(ISNA(VLOOKUP(D258,CTV!$A$3:$H$1048576,8,0)),"",VLOOKUP(D258,CTV!$A$3:$H$1048576,8,0))</f>
        <v>#REF!</v>
      </c>
      <c r="G258" s="83" t="e">
        <f>VLOOKUP(B258,CTV!$A$3:$I$1048576,9,0)</f>
        <v>#REF!</v>
      </c>
      <c r="H258" s="83" t="e">
        <f>VLOOKUP(B258,CTV!$A$3:$J$1048576,10,0)</f>
        <v>#REF!</v>
      </c>
      <c r="I258" s="102" t="e">
        <f>PS!#REF!</f>
        <v>#REF!</v>
      </c>
      <c r="J258" s="83" t="e">
        <f>PS!#REF!</f>
        <v>#REF!</v>
      </c>
      <c r="K258" s="103" t="e">
        <f>PS!#REF!</f>
        <v>#REF!</v>
      </c>
      <c r="L258" s="83" t="e">
        <f t="shared" si="137"/>
        <v>#REF!</v>
      </c>
      <c r="M258" s="120" t="e">
        <f>PS!#REF!</f>
        <v>#REF!</v>
      </c>
      <c r="N258" s="83" t="e">
        <f>PS!#REF!</f>
        <v>#REF!</v>
      </c>
      <c r="O258" s="104" t="e">
        <f>PS!#REF!</f>
        <v>#REF!</v>
      </c>
      <c r="P258" s="104" t="e">
        <f t="shared" si="138"/>
        <v>#REF!</v>
      </c>
      <c r="Q258" s="104">
        <v>0</v>
      </c>
      <c r="R258" s="170" t="e">
        <f t="shared" si="139"/>
        <v>#REF!</v>
      </c>
      <c r="S258" s="130" t="e">
        <f>VLOOKUP(B258,CTV!$A$3:$K$1048576,11,0)</f>
        <v>#REF!</v>
      </c>
      <c r="T258" s="105" t="e">
        <f>IF(VLOOKUP(B258,CTV!$A$3:$E$1048576,5,0)-R258+S258&lt;0,0,VLOOKUP(B258,CTV!$A$3:$E$1048576,5,0)-R258+S258)</f>
        <v>#REF!</v>
      </c>
      <c r="U258" s="105" t="e">
        <f>IF(VLOOKUP(B258,CTV!$A$3:$F$1048576,6,0)-R258+S258&lt;0,0,VLOOKUP(B258,CTV!$A$3:$F$1048576,6,0)-R258+S258)</f>
        <v>#REF!</v>
      </c>
      <c r="V258" s="70" t="e">
        <f t="shared" si="140"/>
        <v>#REF!</v>
      </c>
      <c r="W258" s="70" t="str">
        <f>IFERROR(IF(AND($H258=1,WORKDAY.INTL($I258,NETWORKDAYS.INTL($I258,EDATE(V258,$E259)-1,1,[1]holiday!$A$2:$A$101),1,[1]holiday!$A$2:$A$101)=$K258),"",IF(AND(IFERROR(IF(IF($K258&lt;EDATE(V258,$E258),$K258,EDATE(V258,$E258))=V258,"",IF($K258&lt;EDATE(V258,$E258),$K258,EDATE(V258,$E258))),"")=$K258,$H258=1),"",IFERROR(IF(IF($K258&lt;EDATE(V258,$E258),$K258,EDATE(V258,$E258))=V258,"",IF($K258&lt;EDATE(V258,$E258),$K258,EDATE(V258,$E258))),""))),"")</f>
        <v/>
      </c>
      <c r="X258" s="70" t="str">
        <f>IFERROR(IF(AND($H258=1,WORKDAY.INTL($I258,NETWORKDAYS.INTL($I258,EDATE(W258,$E259)-1,1,[1]holiday!$A$2:$A$101),1,[1]holiday!$A$2:$A$101)=$K258),"",IF(AND(IFERROR(IF(IF($K258&lt;EDATE(W258,$E258),$K258,EDATE(W258,$E258))=W258,"",IF($K258&lt;EDATE(W258,$E258),$K258,EDATE(W258,$E258))),"")=$K258,$H258=1),"",IFERROR(IF(IF($K258&lt;EDATE(W258,$E258),$K258,EDATE(W258,$E258))=W258,"",IF($K258&lt;EDATE(W258,$E258),$K258,EDATE(W258,$E258))),""))),"")</f>
        <v/>
      </c>
      <c r="Y258" s="70" t="str">
        <f>IFERROR(IF(AND($H258=1,WORKDAY.INTL($I258,NETWORKDAYS.INTL($I258,EDATE(X258,$E259)-1,1,[1]holiday!$A$2:$A$101),1,[1]holiday!$A$2:$A$101)=$K258),"",IF(AND(IFERROR(IF(IF($K258&lt;EDATE(X258,$E258),$K258,EDATE(X258,$E258))=X258,"",IF($K258&lt;EDATE(X258,$E258),$K258,EDATE(X258,$E258))),"")=$K258,$H258=1),"",IFERROR(IF(IF($K258&lt;EDATE(X258,$E258),$K258,EDATE(X258,$E258))=X258,"",IF($K258&lt;EDATE(X258,$E258),$K258,EDATE(X258,$E258))),""))),"")</f>
        <v/>
      </c>
      <c r="Z258" s="70" t="str">
        <f>IFERROR(IF(AND($H258=1,WORKDAY.INTL($I258,NETWORKDAYS.INTL($I258,EDATE(Y258,$E259)-1,1,[1]holiday!$A$2:$A$101),1,[1]holiday!$A$2:$A$101)=$K258),"",IF(AND(IFERROR(IF(IF($K258&lt;EDATE(Y258,$E258),$K258,EDATE(Y258,$E258))=Y258,"",IF($K258&lt;EDATE(Y258,$E258),$K258,EDATE(Y258,$E258))),"")=$K258,$H258=1),"",IFERROR(IF(IF($K258&lt;EDATE(Y258,$E258),$K258,EDATE(Y258,$E258))=Y258,"",IF($K258&lt;EDATE(Y258,$E258),$K258,EDATE(Y258,$E258))),""))),"")</f>
        <v/>
      </c>
      <c r="AA258" s="70" t="str">
        <f>IFERROR(IF(AND($H258=1,WORKDAY.INTL($I258,NETWORKDAYS.INTL($I258,EDATE(Z258,$E259)-1,1,[1]holiday!$A$2:$A$101),1,[1]holiday!$A$2:$A$101)=$K258),"",IF(AND(IFERROR(IF(IF($K258&lt;EDATE(Z258,$E258),$K258,EDATE(Z258,$E258))=Z258,"",IF($K258&lt;EDATE(Z258,$E258),$K258,EDATE(Z258,$E258))),"")=$K258,$H258=1),"",IFERROR(IF(IF($K258&lt;EDATE(Z258,$E258),$K258,EDATE(Z258,$E258))=Z258,"",IF($K258&lt;EDATE(Z258,$E258),$K258,EDATE(Z258,$E258))),""))),"")</f>
        <v/>
      </c>
      <c r="AB258" s="70" t="str">
        <f>IFERROR(IF(AND($H258=1,WORKDAY.INTL($I258,NETWORKDAYS.INTL($I258,EDATE(AA258,$E259)-1,1,[1]holiday!$A$2:$A$101),1,[1]holiday!$A$2:$A$101)=$K258),"",IF(AND(IFERROR(IF(IF($K258&lt;EDATE(AA258,$E258),$K258,EDATE(AA258,$E258))=AA258,"",IF($K258&lt;EDATE(AA258,$E258),$K258,EDATE(AA258,$E258))),"")=$K258,$H258=1),"",IFERROR(IF(IF($K258&lt;EDATE(AA258,$E258),$K258,EDATE(AA258,$E258))=AA258,"",IF($K258&lt;EDATE(AA258,$E258),$K258,EDATE(AA258,$E258))),""))),"")</f>
        <v/>
      </c>
      <c r="AC258" s="70" t="str">
        <f>IFERROR(IF(AND($H258=1,WORKDAY.INTL($I258,NETWORKDAYS.INTL($I258,EDATE(AB258,$E259)-1,1,[1]holiday!$A$2:$A$101),1,[1]holiday!$A$2:$A$101)=$K258),"",IF(AND(IFERROR(IF(IF($K258&lt;EDATE(AB258,$E258),$K258,EDATE(AB258,$E258))=AB258,"",IF($K258&lt;EDATE(AB258,$E258),$K258,EDATE(AB258,$E258))),"")=$K258,$H258=1),"",IFERROR(IF(IF($K258&lt;EDATE(AB258,$E258),$K258,EDATE(AB258,$E258))=AB258,"",IF($K258&lt;EDATE(AB258,$E258),$K258,EDATE(AB258,$E258))),""))),"")</f>
        <v/>
      </c>
      <c r="AD258" s="70" t="str">
        <f>IFERROR(IF(AND($H258=1,WORKDAY.INTL($I258,NETWORKDAYS.INTL($I258,EDATE(AC258,$E259)-1,1,[1]holiday!$A$2:$A$101),1,[1]holiday!$A$2:$A$101)=$K258),"",IF(AND(IFERROR(IF(IF($K258&lt;EDATE(AC258,$E258),$K258,EDATE(AC258,$E258))=AC258,"",IF($K258&lt;EDATE(AC258,$E258),$K258,EDATE(AC258,$E258))),"")=$K258,$H258=1),"",IFERROR(IF(IF($K258&lt;EDATE(AC258,$E258),$K258,EDATE(AC258,$E258))=AC258,"",IF($K258&lt;EDATE(AC258,$E258),$K258,EDATE(AC258,$E258))),""))),"")</f>
        <v/>
      </c>
      <c r="AE258" s="70" t="str">
        <f>IFERROR(IF(AND($H258=1,WORKDAY.INTL($I258,NETWORKDAYS.INTL($I258,EDATE(AD258,$E259)-1,1,[1]holiday!$A$2:$A$101),1,[1]holiday!$A$2:$A$101)=$K258),"",IF(AND(IFERROR(IF(IF($K258&lt;EDATE(AD258,$E258),$K258,EDATE(AD258,$E258))=AD258,"",IF($K258&lt;EDATE(AD258,$E258),$K258,EDATE(AD258,$E258))),"")=$K258,$H258=1),"",IFERROR(IF(IF($K258&lt;EDATE(AD258,$E258),$K258,EDATE(AD258,$E258))=AD258,"",IF($K258&lt;EDATE(AD258,$E258),$K258,EDATE(AD258,$E258))),""))),"")</f>
        <v/>
      </c>
      <c r="AF258" s="70" t="str">
        <f>IFERROR(IF(AND($H258=1,WORKDAY.INTL($I258,NETWORKDAYS.INTL($I258,EDATE(AE258,$E259)-1,1,[1]holiday!$A$2:$A$101),1,[1]holiday!$A$2:$A$101)=$K258),"",IF(AND(IFERROR(IF(IF($K258&lt;EDATE(AE258,$E258),$K258,EDATE(AE258,$E258))=AE258,"",IF($K258&lt;EDATE(AE258,$E258),$K258,EDATE(AE258,$E258))),"")=$K258,$H258=1),"",IFERROR(IF(IF($K258&lt;EDATE(AE258,$E258),$K258,EDATE(AE258,$E258))=AE258,"",IF($K258&lt;EDATE(AE258,$E258),$K258,EDATE(AE258,$E258))),""))),"")</f>
        <v/>
      </c>
      <c r="AG258" s="70" t="str">
        <f>IFERROR(IF(AND($H258=1,WORKDAY.INTL($I258,NETWORKDAYS.INTL($I258,EDATE(AF258,$E259)-1,1,[1]holiday!$A$2:$A$101),1,[1]holiday!$A$2:$A$101)=$K258),"",IF(AND(IFERROR(IF(IF($K258&lt;EDATE(AF258,$E258),$K258,EDATE(AF258,$E258))=AF258,"",IF($K258&lt;EDATE(AF258,$E258),$K258,EDATE(AF258,$E258))),"")=$K258,$H258=1),"",IFERROR(IF(IF($K258&lt;EDATE(AF258,$E258),$K258,EDATE(AF258,$E258))=AF258,"",IF($K258&lt;EDATE(AF258,$E258),$K258,EDATE(AF258,$E258))),""))),"")</f>
        <v/>
      </c>
      <c r="AH258" s="70" t="str">
        <f>IFERROR(IF(AND($H258=1,WORKDAY.INTL($I258,NETWORKDAYS.INTL($I258,EDATE(AG258,$E259)-1,1,[1]holiday!$A$2:$A$101),1,[1]holiday!$A$2:$A$101)=$K258),"",IF(AND(IFERROR(IF(IF($K258&lt;EDATE(AG258,$E258),$K258,EDATE(AG258,$E258))=AG258,"",IF($K258&lt;EDATE(AG258,$E258),$K258,EDATE(AG258,$E258))),"")=$K258,$H258=1),"",IFERROR(IF(IF($K258&lt;EDATE(AG258,$E258),$K258,EDATE(AG258,$E258))=AG258,"",IF($K258&lt;EDATE(AG258,$E258),$K258,EDATE(AG258,$E258))),""))),"")</f>
        <v/>
      </c>
      <c r="AI258" s="70"/>
      <c r="AJ258" s="25" t="e">
        <f t="shared" si="160"/>
        <v>#REF!</v>
      </c>
      <c r="AK258" s="25" t="e">
        <f t="shared" si="161"/>
        <v>#REF!</v>
      </c>
      <c r="AL258" s="25" t="e">
        <f t="shared" si="162"/>
        <v>#REF!</v>
      </c>
      <c r="AM258" s="25" t="e">
        <f t="shared" si="163"/>
        <v>#REF!</v>
      </c>
      <c r="AN258" s="25" t="e">
        <f t="shared" si="164"/>
        <v>#REF!</v>
      </c>
      <c r="AO258" s="25" t="e">
        <f t="shared" si="165"/>
        <v>#REF!</v>
      </c>
      <c r="AP258" s="25" t="e">
        <f t="shared" si="166"/>
        <v>#REF!</v>
      </c>
      <c r="AQ258" s="25" t="e">
        <f t="shared" si="167"/>
        <v>#REF!</v>
      </c>
      <c r="AR258" s="25" t="e">
        <f t="shared" si="168"/>
        <v>#REF!</v>
      </c>
      <c r="AS258" s="25" t="e">
        <f t="shared" si="169"/>
        <v>#REF!</v>
      </c>
      <c r="AT258" s="25" t="e">
        <f t="shared" si="170"/>
        <v>#REF!</v>
      </c>
      <c r="AU258" s="25" t="e">
        <f t="shared" si="171"/>
        <v>#REF!</v>
      </c>
      <c r="AV258" s="25" t="e">
        <f t="shared" si="172"/>
        <v>#REF!</v>
      </c>
      <c r="AW258" s="106" t="e">
        <f t="shared" si="141"/>
        <v>#REF!</v>
      </c>
      <c r="AX258" s="107" t="e">
        <f t="shared" ca="1" si="142"/>
        <v>#REF!</v>
      </c>
      <c r="AY258" s="107" t="e">
        <f t="shared" ca="1" si="143"/>
        <v>#REF!</v>
      </c>
      <c r="AZ258" s="108" t="e">
        <f t="shared" ca="1" si="144"/>
        <v>#REF!</v>
      </c>
      <c r="BA258" s="25">
        <f t="shared" ref="BA258:BA321" ca="1" si="174">SUMIF($BF258:$BP258,1,$AJ258:$AV258)</f>
        <v>0</v>
      </c>
      <c r="BB258" s="25" t="e">
        <f t="shared" si="173"/>
        <v>#REF!</v>
      </c>
      <c r="BC258" s="25" t="e">
        <f t="shared" ca="1" si="145"/>
        <v>#REF!</v>
      </c>
      <c r="BD258" s="83" t="e">
        <f>PS!#REF!</f>
        <v>#REF!</v>
      </c>
      <c r="BE258" s="78" t="str">
        <f t="shared" ca="1" si="146"/>
        <v>Lần 0</v>
      </c>
      <c r="BF258" s="109" t="e">
        <f t="shared" ca="1" si="147"/>
        <v>#REF!</v>
      </c>
      <c r="BG258" s="109" t="e">
        <f t="shared" ca="1" si="148"/>
        <v>#REF!</v>
      </c>
      <c r="BH258" s="109" t="e">
        <f t="shared" ca="1" si="149"/>
        <v>#REF!</v>
      </c>
      <c r="BI258" s="109" t="e">
        <f t="shared" ca="1" si="150"/>
        <v>#REF!</v>
      </c>
      <c r="BJ258" s="109" t="e">
        <f t="shared" ca="1" si="151"/>
        <v>#REF!</v>
      </c>
      <c r="BK258" s="109" t="e">
        <f t="shared" ca="1" si="152"/>
        <v>#REF!</v>
      </c>
      <c r="BL258" s="109" t="e">
        <f t="shared" ca="1" si="153"/>
        <v>#REF!</v>
      </c>
      <c r="BM258" s="109" t="e">
        <f t="shared" ca="1" si="154"/>
        <v>#REF!</v>
      </c>
      <c r="BN258" s="109" t="e">
        <f t="shared" ca="1" si="155"/>
        <v>#REF!</v>
      </c>
      <c r="BO258" s="109" t="e">
        <f t="shared" ca="1" si="156"/>
        <v>#REF!</v>
      </c>
      <c r="BP258" s="109" t="e">
        <f t="shared" ca="1" si="157"/>
        <v>#REF!</v>
      </c>
      <c r="BQ258" s="109" t="e">
        <f t="shared" ca="1" si="158"/>
        <v>#REF!</v>
      </c>
      <c r="BR258" s="109" t="e">
        <f t="shared" ca="1" si="159"/>
        <v>#REF!</v>
      </c>
    </row>
    <row r="259" spans="1:70" ht="12.75" x14ac:dyDescent="0.2">
      <c r="A259" s="82" t="e">
        <f>PS!#REF!</f>
        <v>#REF!</v>
      </c>
      <c r="B259" s="83" t="e">
        <f>PS!#REF!</f>
        <v>#REF!</v>
      </c>
      <c r="C259" s="83" t="e">
        <f>PS!#REF!</f>
        <v>#REF!</v>
      </c>
      <c r="D259" s="83" t="e">
        <f>VLOOKUP(B259,CTV!$A$3:$D$1048576,4,0)</f>
        <v>#REF!</v>
      </c>
      <c r="E259" s="83" t="e">
        <f>VLOOKUP(B259,CTV!$A$3:$G$1048576,7,0)</f>
        <v>#REF!</v>
      </c>
      <c r="F259" s="83" t="e">
        <f>IF(ISNA(VLOOKUP(D259,CTV!$A$3:$H$1048576,8,0)),"",VLOOKUP(D259,CTV!$A$3:$H$1048576,8,0))</f>
        <v>#REF!</v>
      </c>
      <c r="G259" s="83" t="e">
        <f>VLOOKUP(B259,CTV!$A$3:$I$1048576,9,0)</f>
        <v>#REF!</v>
      </c>
      <c r="H259" s="83" t="e">
        <f>VLOOKUP(B259,CTV!$A$3:$J$1048576,10,0)</f>
        <v>#REF!</v>
      </c>
      <c r="I259" s="102" t="e">
        <f>PS!#REF!</f>
        <v>#REF!</v>
      </c>
      <c r="J259" s="83" t="e">
        <f>PS!#REF!</f>
        <v>#REF!</v>
      </c>
      <c r="K259" s="103" t="e">
        <f>PS!#REF!</f>
        <v>#REF!</v>
      </c>
      <c r="L259" s="83" t="e">
        <f t="shared" ref="L259:L322" si="175">K259-I259</f>
        <v>#REF!</v>
      </c>
      <c r="M259" s="120" t="e">
        <f>PS!#REF!</f>
        <v>#REF!</v>
      </c>
      <c r="N259" s="83" t="e">
        <f>PS!#REF!</f>
        <v>#REF!</v>
      </c>
      <c r="O259" s="104" t="e">
        <f>PS!#REF!</f>
        <v>#REF!</v>
      </c>
      <c r="P259" s="104" t="e">
        <f t="shared" ref="P259:P322" si="176">O259-Q259</f>
        <v>#REF!</v>
      </c>
      <c r="Q259" s="104">
        <v>0</v>
      </c>
      <c r="R259" s="170" t="e">
        <f t="shared" ref="R259:R322" si="177">M259-N259</f>
        <v>#REF!</v>
      </c>
      <c r="S259" s="130" t="e">
        <f>VLOOKUP(B259,CTV!$A$3:$K$1048576,11,0)</f>
        <v>#REF!</v>
      </c>
      <c r="T259" s="105" t="e">
        <f>IF(VLOOKUP(B259,CTV!$A$3:$E$1048576,5,0)-R259+S259&lt;0,0,VLOOKUP(B259,CTV!$A$3:$E$1048576,5,0)-R259+S259)</f>
        <v>#REF!</v>
      </c>
      <c r="U259" s="105" t="e">
        <f>IF(VLOOKUP(B259,CTV!$A$3:$F$1048576,6,0)-R259+S259&lt;0,0,VLOOKUP(B259,CTV!$A$3:$F$1048576,6,0)-R259+S259)</f>
        <v>#REF!</v>
      </c>
      <c r="V259" s="70" t="e">
        <f t="shared" ref="V259:V322" si="178">IF($H259=1,I259,IF(AND(DAY(I259)&lt;F259,F259&lt;&gt;""),DATEVALUE(F259&amp;"/"&amp;MONTH(I259)&amp;"/"&amp;YEAR(I259)),IF(AND(DAY(I259)&gt;F259,F259&lt;&gt;""),EDATE(F259&amp;"/"&amp;MONTH(I259)&amp;"/"&amp;YEAR(I259),1),IF($K259&gt;EDATE(I259,$E259),EDATE(I259,$E259),$K259))))</f>
        <v>#REF!</v>
      </c>
      <c r="W259" s="70" t="str">
        <f>IFERROR(IF(AND($H259=1,WORKDAY.INTL($I259,NETWORKDAYS.INTL($I259,EDATE(V259,$E260)-1,1,[1]holiday!$A$2:$A$101),1,[1]holiday!$A$2:$A$101)=$K259),"",IF(AND(IFERROR(IF(IF($K259&lt;EDATE(V259,$E259),$K259,EDATE(V259,$E259))=V259,"",IF($K259&lt;EDATE(V259,$E259),$K259,EDATE(V259,$E259))),"")=$K259,$H259=1),"",IFERROR(IF(IF($K259&lt;EDATE(V259,$E259),$K259,EDATE(V259,$E259))=V259,"",IF($K259&lt;EDATE(V259,$E259),$K259,EDATE(V259,$E259))),""))),"")</f>
        <v/>
      </c>
      <c r="X259" s="70" t="str">
        <f>IFERROR(IF(AND($H259=1,WORKDAY.INTL($I259,NETWORKDAYS.INTL($I259,EDATE(W259,$E260)-1,1,[1]holiday!$A$2:$A$101),1,[1]holiday!$A$2:$A$101)=$K259),"",IF(AND(IFERROR(IF(IF($K259&lt;EDATE(W259,$E259),$K259,EDATE(W259,$E259))=W259,"",IF($K259&lt;EDATE(W259,$E259),$K259,EDATE(W259,$E259))),"")=$K259,$H259=1),"",IFERROR(IF(IF($K259&lt;EDATE(W259,$E259),$K259,EDATE(W259,$E259))=W259,"",IF($K259&lt;EDATE(W259,$E259),$K259,EDATE(W259,$E259))),""))),"")</f>
        <v/>
      </c>
      <c r="Y259" s="70" t="str">
        <f>IFERROR(IF(AND($H259=1,WORKDAY.INTL($I259,NETWORKDAYS.INTL($I259,EDATE(X259,$E260)-1,1,[1]holiday!$A$2:$A$101),1,[1]holiday!$A$2:$A$101)=$K259),"",IF(AND(IFERROR(IF(IF($K259&lt;EDATE(X259,$E259),$K259,EDATE(X259,$E259))=X259,"",IF($K259&lt;EDATE(X259,$E259),$K259,EDATE(X259,$E259))),"")=$K259,$H259=1),"",IFERROR(IF(IF($K259&lt;EDATE(X259,$E259),$K259,EDATE(X259,$E259))=X259,"",IF($K259&lt;EDATE(X259,$E259),$K259,EDATE(X259,$E259))),""))),"")</f>
        <v/>
      </c>
      <c r="Z259" s="70" t="str">
        <f>IFERROR(IF(AND($H259=1,WORKDAY.INTL($I259,NETWORKDAYS.INTL($I259,EDATE(Y259,$E260)-1,1,[1]holiday!$A$2:$A$101),1,[1]holiday!$A$2:$A$101)=$K259),"",IF(AND(IFERROR(IF(IF($K259&lt;EDATE(Y259,$E259),$K259,EDATE(Y259,$E259))=Y259,"",IF($K259&lt;EDATE(Y259,$E259),$K259,EDATE(Y259,$E259))),"")=$K259,$H259=1),"",IFERROR(IF(IF($K259&lt;EDATE(Y259,$E259),$K259,EDATE(Y259,$E259))=Y259,"",IF($K259&lt;EDATE(Y259,$E259),$K259,EDATE(Y259,$E259))),""))),"")</f>
        <v/>
      </c>
      <c r="AA259" s="70" t="str">
        <f>IFERROR(IF(AND($H259=1,WORKDAY.INTL($I259,NETWORKDAYS.INTL($I259,EDATE(Z259,$E260)-1,1,[1]holiday!$A$2:$A$101),1,[1]holiday!$A$2:$A$101)=$K259),"",IF(AND(IFERROR(IF(IF($K259&lt;EDATE(Z259,$E259),$K259,EDATE(Z259,$E259))=Z259,"",IF($K259&lt;EDATE(Z259,$E259),$K259,EDATE(Z259,$E259))),"")=$K259,$H259=1),"",IFERROR(IF(IF($K259&lt;EDATE(Z259,$E259),$K259,EDATE(Z259,$E259))=Z259,"",IF($K259&lt;EDATE(Z259,$E259),$K259,EDATE(Z259,$E259))),""))),"")</f>
        <v/>
      </c>
      <c r="AB259" s="70" t="str">
        <f>IFERROR(IF(AND($H259=1,WORKDAY.INTL($I259,NETWORKDAYS.INTL($I259,EDATE(AA259,$E260)-1,1,[1]holiday!$A$2:$A$101),1,[1]holiday!$A$2:$A$101)=$K259),"",IF(AND(IFERROR(IF(IF($K259&lt;EDATE(AA259,$E259),$K259,EDATE(AA259,$E259))=AA259,"",IF($K259&lt;EDATE(AA259,$E259),$K259,EDATE(AA259,$E259))),"")=$K259,$H259=1),"",IFERROR(IF(IF($K259&lt;EDATE(AA259,$E259),$K259,EDATE(AA259,$E259))=AA259,"",IF($K259&lt;EDATE(AA259,$E259),$K259,EDATE(AA259,$E259))),""))),"")</f>
        <v/>
      </c>
      <c r="AC259" s="70" t="str">
        <f>IFERROR(IF(AND($H259=1,WORKDAY.INTL($I259,NETWORKDAYS.INTL($I259,EDATE(AB259,$E260)-1,1,[1]holiday!$A$2:$A$101),1,[1]holiday!$A$2:$A$101)=$K259),"",IF(AND(IFERROR(IF(IF($K259&lt;EDATE(AB259,$E259),$K259,EDATE(AB259,$E259))=AB259,"",IF($K259&lt;EDATE(AB259,$E259),$K259,EDATE(AB259,$E259))),"")=$K259,$H259=1),"",IFERROR(IF(IF($K259&lt;EDATE(AB259,$E259),$K259,EDATE(AB259,$E259))=AB259,"",IF($K259&lt;EDATE(AB259,$E259),$K259,EDATE(AB259,$E259))),""))),"")</f>
        <v/>
      </c>
      <c r="AD259" s="70" t="str">
        <f>IFERROR(IF(AND($H259=1,WORKDAY.INTL($I259,NETWORKDAYS.INTL($I259,EDATE(AC259,$E260)-1,1,[1]holiday!$A$2:$A$101),1,[1]holiday!$A$2:$A$101)=$K259),"",IF(AND(IFERROR(IF(IF($K259&lt;EDATE(AC259,$E259),$K259,EDATE(AC259,$E259))=AC259,"",IF($K259&lt;EDATE(AC259,$E259),$K259,EDATE(AC259,$E259))),"")=$K259,$H259=1),"",IFERROR(IF(IF($K259&lt;EDATE(AC259,$E259),$K259,EDATE(AC259,$E259))=AC259,"",IF($K259&lt;EDATE(AC259,$E259),$K259,EDATE(AC259,$E259))),""))),"")</f>
        <v/>
      </c>
      <c r="AE259" s="70" t="str">
        <f>IFERROR(IF(AND($H259=1,WORKDAY.INTL($I259,NETWORKDAYS.INTL($I259,EDATE(AD259,$E260)-1,1,[1]holiday!$A$2:$A$101),1,[1]holiday!$A$2:$A$101)=$K259),"",IF(AND(IFERROR(IF(IF($K259&lt;EDATE(AD259,$E259),$K259,EDATE(AD259,$E259))=AD259,"",IF($K259&lt;EDATE(AD259,$E259),$K259,EDATE(AD259,$E259))),"")=$K259,$H259=1),"",IFERROR(IF(IF($K259&lt;EDATE(AD259,$E259),$K259,EDATE(AD259,$E259))=AD259,"",IF($K259&lt;EDATE(AD259,$E259),$K259,EDATE(AD259,$E259))),""))),"")</f>
        <v/>
      </c>
      <c r="AF259" s="70" t="str">
        <f>IFERROR(IF(AND($H259=1,WORKDAY.INTL($I259,NETWORKDAYS.INTL($I259,EDATE(AE259,$E260)-1,1,[1]holiday!$A$2:$A$101),1,[1]holiday!$A$2:$A$101)=$K259),"",IF(AND(IFERROR(IF(IF($K259&lt;EDATE(AE259,$E259),$K259,EDATE(AE259,$E259))=AE259,"",IF($K259&lt;EDATE(AE259,$E259),$K259,EDATE(AE259,$E259))),"")=$K259,$H259=1),"",IFERROR(IF(IF($K259&lt;EDATE(AE259,$E259),$K259,EDATE(AE259,$E259))=AE259,"",IF($K259&lt;EDATE(AE259,$E259),$K259,EDATE(AE259,$E259))),""))),"")</f>
        <v/>
      </c>
      <c r="AG259" s="70" t="str">
        <f>IFERROR(IF(AND($H259=1,WORKDAY.INTL($I259,NETWORKDAYS.INTL($I259,EDATE(AF259,$E260)-1,1,[1]holiday!$A$2:$A$101),1,[1]holiday!$A$2:$A$101)=$K259),"",IF(AND(IFERROR(IF(IF($K259&lt;EDATE(AF259,$E259),$K259,EDATE(AF259,$E259))=AF259,"",IF($K259&lt;EDATE(AF259,$E259),$K259,EDATE(AF259,$E259))),"")=$K259,$H259=1),"",IFERROR(IF(IF($K259&lt;EDATE(AF259,$E259),$K259,EDATE(AF259,$E259))=AF259,"",IF($K259&lt;EDATE(AF259,$E259),$K259,EDATE(AF259,$E259))),""))),"")</f>
        <v/>
      </c>
      <c r="AH259" s="70" t="str">
        <f>IFERROR(IF(AND($H259=1,WORKDAY.INTL($I259,NETWORKDAYS.INTL($I259,EDATE(AG259,$E260)-1,1,[1]holiday!$A$2:$A$101),1,[1]holiday!$A$2:$A$101)=$K259),"",IF(AND(IFERROR(IF(IF($K259&lt;EDATE(AG259,$E259),$K259,EDATE(AG259,$E259))=AG259,"",IF($K259&lt;EDATE(AG259,$E259),$K259,EDATE(AG259,$E259))),"")=$K259,$H259=1),"",IFERROR(IF(IF($K259&lt;EDATE(AG259,$E259),$K259,EDATE(AG259,$E259))=AG259,"",IF($K259&lt;EDATE(AG259,$E259),$K259,EDATE(AG259,$E259))),""))),"")</f>
        <v/>
      </c>
      <c r="AI259" s="70"/>
      <c r="AJ259" s="25" t="e">
        <f t="shared" si="160"/>
        <v>#REF!</v>
      </c>
      <c r="AK259" s="25" t="e">
        <f t="shared" si="161"/>
        <v>#REF!</v>
      </c>
      <c r="AL259" s="25" t="e">
        <f t="shared" si="162"/>
        <v>#REF!</v>
      </c>
      <c r="AM259" s="25" t="e">
        <f t="shared" si="163"/>
        <v>#REF!</v>
      </c>
      <c r="AN259" s="25" t="e">
        <f t="shared" si="164"/>
        <v>#REF!</v>
      </c>
      <c r="AO259" s="25" t="e">
        <f t="shared" si="165"/>
        <v>#REF!</v>
      </c>
      <c r="AP259" s="25" t="e">
        <f t="shared" si="166"/>
        <v>#REF!</v>
      </c>
      <c r="AQ259" s="25" t="e">
        <f t="shared" si="167"/>
        <v>#REF!</v>
      </c>
      <c r="AR259" s="25" t="e">
        <f t="shared" si="168"/>
        <v>#REF!</v>
      </c>
      <c r="AS259" s="25" t="e">
        <f t="shared" si="169"/>
        <v>#REF!</v>
      </c>
      <c r="AT259" s="25" t="e">
        <f t="shared" si="170"/>
        <v>#REF!</v>
      </c>
      <c r="AU259" s="25" t="e">
        <f t="shared" si="171"/>
        <v>#REF!</v>
      </c>
      <c r="AV259" s="25" t="e">
        <f t="shared" si="172"/>
        <v>#REF!</v>
      </c>
      <c r="AW259" s="106" t="e">
        <f t="shared" ref="AW259:AW322" si="179">K259</f>
        <v>#REF!</v>
      </c>
      <c r="AX259" s="107" t="e">
        <f t="shared" ref="AX259:AX322" ca="1" si="180">EDATE(AY259,-1)+1</f>
        <v>#REF!</v>
      </c>
      <c r="AY259" s="107" t="e">
        <f t="shared" ref="AY259:AY322" ca="1" si="181">DATEVALUE(G259&amp;"/"&amp;MONTH(TODAY())&amp;"/"&amp;YEAR(TODAY()))</f>
        <v>#REF!</v>
      </c>
      <c r="AZ259" s="108" t="e">
        <f t="shared" ref="AZ259:AZ322" ca="1" si="182">IF(BC259&lt;&gt;0,0,IF(AW259&lt;K259,BB259-BA259,SUMIF($BF259:$BR259,2,$AJ259:$AV259)))</f>
        <v>#REF!</v>
      </c>
      <c r="BA259" s="25">
        <f t="shared" ca="1" si="174"/>
        <v>0</v>
      </c>
      <c r="BB259" s="25" t="e">
        <f t="shared" si="173"/>
        <v>#REF!</v>
      </c>
      <c r="BC259" s="25" t="e">
        <f t="shared" ref="BC259:BC322" ca="1" si="183">IF(AND(AW259&gt;=AX259,AW259&lt;=AY259),IF(BA259-BB259&lt;0,0,BB259-BA259),0)</f>
        <v>#REF!</v>
      </c>
      <c r="BD259" s="83" t="e">
        <f>PS!#REF!</f>
        <v>#REF!</v>
      </c>
      <c r="BE259" s="78" t="str">
        <f t="shared" ref="BE259:BE322" ca="1" si="184">"Lần "&amp;SUMIF($BF259:$BR259,2,$BF$1:$BR$1)</f>
        <v>Lần 0</v>
      </c>
      <c r="BF259" s="109" t="e">
        <f t="shared" ref="BF259:BF322" ca="1" si="185">IF(V259&lt;$AX259,1,IF(V259&lt;=$AY259,2,""))</f>
        <v>#REF!</v>
      </c>
      <c r="BG259" s="109" t="e">
        <f t="shared" ref="BG259:BG322" ca="1" si="186">IF(W259&lt;$AX259,1,IF(W259&lt;=$AY259,2,""))</f>
        <v>#REF!</v>
      </c>
      <c r="BH259" s="109" t="e">
        <f t="shared" ref="BH259:BH322" ca="1" si="187">IF(X259&lt;$AX259,1,IF(X259&lt;=$AY259,2,""))</f>
        <v>#REF!</v>
      </c>
      <c r="BI259" s="109" t="e">
        <f t="shared" ref="BI259:BI322" ca="1" si="188">IF(Y259&lt;$AX259,1,IF(Y259&lt;=$AY259,2,""))</f>
        <v>#REF!</v>
      </c>
      <c r="BJ259" s="109" t="e">
        <f t="shared" ref="BJ259:BJ322" ca="1" si="189">IF(Z259&lt;$AX259,1,IF(Z259&lt;=$AY259,2,""))</f>
        <v>#REF!</v>
      </c>
      <c r="BK259" s="109" t="e">
        <f t="shared" ref="BK259:BK322" ca="1" si="190">IF(AA259&lt;$AX259,1,IF(AA259&lt;=$AY259,2,""))</f>
        <v>#REF!</v>
      </c>
      <c r="BL259" s="109" t="e">
        <f t="shared" ref="BL259:BL322" ca="1" si="191">IF(AB259&lt;$AX259,1,IF(AB259&lt;=$AY259,2,""))</f>
        <v>#REF!</v>
      </c>
      <c r="BM259" s="109" t="e">
        <f t="shared" ref="BM259:BM322" ca="1" si="192">IF(AC259&lt;$AX259,1,IF(AC259&lt;=$AY259,2,""))</f>
        <v>#REF!</v>
      </c>
      <c r="BN259" s="109" t="e">
        <f t="shared" ref="BN259:BN322" ca="1" si="193">IF(AD259&lt;$AX259,1,IF(AD259&lt;=$AY259,2,""))</f>
        <v>#REF!</v>
      </c>
      <c r="BO259" s="109" t="e">
        <f t="shared" ref="BO259:BO322" ca="1" si="194">IF(AE259&lt;$AX259,1,IF(AE259&lt;=$AY259,2,""))</f>
        <v>#REF!</v>
      </c>
      <c r="BP259" s="109" t="e">
        <f t="shared" ref="BP259:BP322" ca="1" si="195">IF(AF259&lt;$AX259,1,IF(AF259&lt;=$AY259,2,""))</f>
        <v>#REF!</v>
      </c>
      <c r="BQ259" s="109" t="e">
        <f t="shared" ref="BQ259:BQ322" ca="1" si="196">IF(AG259&lt;$AX259,1,IF(AG259&lt;=$AY259,2,""))</f>
        <v>#REF!</v>
      </c>
      <c r="BR259" s="109" t="e">
        <f t="shared" ref="BR259:BR322" ca="1" si="197">IF(AH259&lt;$AX259,1,IF(AH259&lt;=$AY259,2,""))</f>
        <v>#REF!</v>
      </c>
    </row>
    <row r="260" spans="1:70" ht="12.75" x14ac:dyDescent="0.2">
      <c r="A260" s="82" t="e">
        <f>PS!#REF!</f>
        <v>#REF!</v>
      </c>
      <c r="B260" s="83" t="e">
        <f>PS!#REF!</f>
        <v>#REF!</v>
      </c>
      <c r="C260" s="83" t="e">
        <f>PS!#REF!</f>
        <v>#REF!</v>
      </c>
      <c r="D260" s="83" t="e">
        <f>VLOOKUP(B260,CTV!$A$3:$D$1048576,4,0)</f>
        <v>#REF!</v>
      </c>
      <c r="E260" s="83" t="e">
        <f>VLOOKUP(B260,CTV!$A$3:$G$1048576,7,0)</f>
        <v>#REF!</v>
      </c>
      <c r="F260" s="83" t="e">
        <f>IF(ISNA(VLOOKUP(D260,CTV!$A$3:$H$1048576,8,0)),"",VLOOKUP(D260,CTV!$A$3:$H$1048576,8,0))</f>
        <v>#REF!</v>
      </c>
      <c r="G260" s="83" t="e">
        <f>VLOOKUP(B260,CTV!$A$3:$I$1048576,9,0)</f>
        <v>#REF!</v>
      </c>
      <c r="H260" s="83" t="e">
        <f>VLOOKUP(B260,CTV!$A$3:$J$1048576,10,0)</f>
        <v>#REF!</v>
      </c>
      <c r="I260" s="102" t="e">
        <f>PS!#REF!</f>
        <v>#REF!</v>
      </c>
      <c r="J260" s="83" t="e">
        <f>PS!#REF!</f>
        <v>#REF!</v>
      </c>
      <c r="K260" s="103" t="e">
        <f>PS!#REF!</f>
        <v>#REF!</v>
      </c>
      <c r="L260" s="83" t="e">
        <f t="shared" si="175"/>
        <v>#REF!</v>
      </c>
      <c r="M260" s="120" t="e">
        <f>PS!#REF!</f>
        <v>#REF!</v>
      </c>
      <c r="N260" s="83" t="e">
        <f>PS!#REF!</f>
        <v>#REF!</v>
      </c>
      <c r="O260" s="104" t="e">
        <f>PS!#REF!</f>
        <v>#REF!</v>
      </c>
      <c r="P260" s="104" t="e">
        <f t="shared" si="176"/>
        <v>#REF!</v>
      </c>
      <c r="Q260" s="104">
        <v>0</v>
      </c>
      <c r="R260" s="170" t="e">
        <f t="shared" si="177"/>
        <v>#REF!</v>
      </c>
      <c r="S260" s="130" t="e">
        <f>VLOOKUP(B260,CTV!$A$3:$K$1048576,11,0)</f>
        <v>#REF!</v>
      </c>
      <c r="T260" s="105" t="e">
        <f>IF(VLOOKUP(B260,CTV!$A$3:$E$1048576,5,0)-R260+S260&lt;0,0,VLOOKUP(B260,CTV!$A$3:$E$1048576,5,0)-R260+S260)</f>
        <v>#REF!</v>
      </c>
      <c r="U260" s="105" t="e">
        <f>IF(VLOOKUP(B260,CTV!$A$3:$F$1048576,6,0)-R260+S260&lt;0,0,VLOOKUP(B260,CTV!$A$3:$F$1048576,6,0)-R260+S260)</f>
        <v>#REF!</v>
      </c>
      <c r="V260" s="70" t="e">
        <f t="shared" si="178"/>
        <v>#REF!</v>
      </c>
      <c r="W260" s="70" t="str">
        <f>IFERROR(IF(AND($H260=1,WORKDAY.INTL($I260,NETWORKDAYS.INTL($I260,EDATE(V260,$E261)-1,1,[1]holiday!$A$2:$A$101),1,[1]holiday!$A$2:$A$101)=$K260),"",IF(AND(IFERROR(IF(IF($K260&lt;EDATE(V260,$E260),$K260,EDATE(V260,$E260))=V260,"",IF($K260&lt;EDATE(V260,$E260),$K260,EDATE(V260,$E260))),"")=$K260,$H260=1),"",IFERROR(IF(IF($K260&lt;EDATE(V260,$E260),$K260,EDATE(V260,$E260))=V260,"",IF($K260&lt;EDATE(V260,$E260),$K260,EDATE(V260,$E260))),""))),"")</f>
        <v/>
      </c>
      <c r="X260" s="70" t="str">
        <f>IFERROR(IF(AND($H260=1,WORKDAY.INTL($I260,NETWORKDAYS.INTL($I260,EDATE(W260,$E261)-1,1,[1]holiday!$A$2:$A$101),1,[1]holiday!$A$2:$A$101)=$K260),"",IF(AND(IFERROR(IF(IF($K260&lt;EDATE(W260,$E260),$K260,EDATE(W260,$E260))=W260,"",IF($K260&lt;EDATE(W260,$E260),$K260,EDATE(W260,$E260))),"")=$K260,$H260=1),"",IFERROR(IF(IF($K260&lt;EDATE(W260,$E260),$K260,EDATE(W260,$E260))=W260,"",IF($K260&lt;EDATE(W260,$E260),$K260,EDATE(W260,$E260))),""))),"")</f>
        <v/>
      </c>
      <c r="Y260" s="70" t="str">
        <f>IFERROR(IF(AND($H260=1,WORKDAY.INTL($I260,NETWORKDAYS.INTL($I260,EDATE(X260,$E261)-1,1,[1]holiday!$A$2:$A$101),1,[1]holiday!$A$2:$A$101)=$K260),"",IF(AND(IFERROR(IF(IF($K260&lt;EDATE(X260,$E260),$K260,EDATE(X260,$E260))=X260,"",IF($K260&lt;EDATE(X260,$E260),$K260,EDATE(X260,$E260))),"")=$K260,$H260=1),"",IFERROR(IF(IF($K260&lt;EDATE(X260,$E260),$K260,EDATE(X260,$E260))=X260,"",IF($K260&lt;EDATE(X260,$E260),$K260,EDATE(X260,$E260))),""))),"")</f>
        <v/>
      </c>
      <c r="Z260" s="70" t="str">
        <f>IFERROR(IF(AND($H260=1,WORKDAY.INTL($I260,NETWORKDAYS.INTL($I260,EDATE(Y260,$E261)-1,1,[1]holiday!$A$2:$A$101),1,[1]holiday!$A$2:$A$101)=$K260),"",IF(AND(IFERROR(IF(IF($K260&lt;EDATE(Y260,$E260),$K260,EDATE(Y260,$E260))=Y260,"",IF($K260&lt;EDATE(Y260,$E260),$K260,EDATE(Y260,$E260))),"")=$K260,$H260=1),"",IFERROR(IF(IF($K260&lt;EDATE(Y260,$E260),$K260,EDATE(Y260,$E260))=Y260,"",IF($K260&lt;EDATE(Y260,$E260),$K260,EDATE(Y260,$E260))),""))),"")</f>
        <v/>
      </c>
      <c r="AA260" s="70" t="str">
        <f>IFERROR(IF(AND($H260=1,WORKDAY.INTL($I260,NETWORKDAYS.INTL($I260,EDATE(Z260,$E261)-1,1,[1]holiday!$A$2:$A$101),1,[1]holiday!$A$2:$A$101)=$K260),"",IF(AND(IFERROR(IF(IF($K260&lt;EDATE(Z260,$E260),$K260,EDATE(Z260,$E260))=Z260,"",IF($K260&lt;EDATE(Z260,$E260),$K260,EDATE(Z260,$E260))),"")=$K260,$H260=1),"",IFERROR(IF(IF($K260&lt;EDATE(Z260,$E260),$K260,EDATE(Z260,$E260))=Z260,"",IF($K260&lt;EDATE(Z260,$E260),$K260,EDATE(Z260,$E260))),""))),"")</f>
        <v/>
      </c>
      <c r="AB260" s="70" t="str">
        <f>IFERROR(IF(AND($H260=1,WORKDAY.INTL($I260,NETWORKDAYS.INTL($I260,EDATE(AA260,$E261)-1,1,[1]holiday!$A$2:$A$101),1,[1]holiday!$A$2:$A$101)=$K260),"",IF(AND(IFERROR(IF(IF($K260&lt;EDATE(AA260,$E260),$K260,EDATE(AA260,$E260))=AA260,"",IF($K260&lt;EDATE(AA260,$E260),$K260,EDATE(AA260,$E260))),"")=$K260,$H260=1),"",IFERROR(IF(IF($K260&lt;EDATE(AA260,$E260),$K260,EDATE(AA260,$E260))=AA260,"",IF($K260&lt;EDATE(AA260,$E260),$K260,EDATE(AA260,$E260))),""))),"")</f>
        <v/>
      </c>
      <c r="AC260" s="70" t="str">
        <f>IFERROR(IF(AND($H260=1,WORKDAY.INTL($I260,NETWORKDAYS.INTL($I260,EDATE(AB260,$E261)-1,1,[1]holiday!$A$2:$A$101),1,[1]holiday!$A$2:$A$101)=$K260),"",IF(AND(IFERROR(IF(IF($K260&lt;EDATE(AB260,$E260),$K260,EDATE(AB260,$E260))=AB260,"",IF($K260&lt;EDATE(AB260,$E260),$K260,EDATE(AB260,$E260))),"")=$K260,$H260=1),"",IFERROR(IF(IF($K260&lt;EDATE(AB260,$E260),$K260,EDATE(AB260,$E260))=AB260,"",IF($K260&lt;EDATE(AB260,$E260),$K260,EDATE(AB260,$E260))),""))),"")</f>
        <v/>
      </c>
      <c r="AD260" s="70" t="str">
        <f>IFERROR(IF(AND($H260=1,WORKDAY.INTL($I260,NETWORKDAYS.INTL($I260,EDATE(AC260,$E261)-1,1,[1]holiday!$A$2:$A$101),1,[1]holiday!$A$2:$A$101)=$K260),"",IF(AND(IFERROR(IF(IF($K260&lt;EDATE(AC260,$E260),$K260,EDATE(AC260,$E260))=AC260,"",IF($K260&lt;EDATE(AC260,$E260),$K260,EDATE(AC260,$E260))),"")=$K260,$H260=1),"",IFERROR(IF(IF($K260&lt;EDATE(AC260,$E260),$K260,EDATE(AC260,$E260))=AC260,"",IF($K260&lt;EDATE(AC260,$E260),$K260,EDATE(AC260,$E260))),""))),"")</f>
        <v/>
      </c>
      <c r="AE260" s="70" t="str">
        <f>IFERROR(IF(AND($H260=1,WORKDAY.INTL($I260,NETWORKDAYS.INTL($I260,EDATE(AD260,$E261)-1,1,[1]holiday!$A$2:$A$101),1,[1]holiday!$A$2:$A$101)=$K260),"",IF(AND(IFERROR(IF(IF($K260&lt;EDATE(AD260,$E260),$K260,EDATE(AD260,$E260))=AD260,"",IF($K260&lt;EDATE(AD260,$E260),$K260,EDATE(AD260,$E260))),"")=$K260,$H260=1),"",IFERROR(IF(IF($K260&lt;EDATE(AD260,$E260),$K260,EDATE(AD260,$E260))=AD260,"",IF($K260&lt;EDATE(AD260,$E260),$K260,EDATE(AD260,$E260))),""))),"")</f>
        <v/>
      </c>
      <c r="AF260" s="70" t="str">
        <f>IFERROR(IF(AND($H260=1,WORKDAY.INTL($I260,NETWORKDAYS.INTL($I260,EDATE(AE260,$E261)-1,1,[1]holiday!$A$2:$A$101),1,[1]holiday!$A$2:$A$101)=$K260),"",IF(AND(IFERROR(IF(IF($K260&lt;EDATE(AE260,$E260),$K260,EDATE(AE260,$E260))=AE260,"",IF($K260&lt;EDATE(AE260,$E260),$K260,EDATE(AE260,$E260))),"")=$K260,$H260=1),"",IFERROR(IF(IF($K260&lt;EDATE(AE260,$E260),$K260,EDATE(AE260,$E260))=AE260,"",IF($K260&lt;EDATE(AE260,$E260),$K260,EDATE(AE260,$E260))),""))),"")</f>
        <v/>
      </c>
      <c r="AG260" s="70" t="str">
        <f>IFERROR(IF(AND($H260=1,WORKDAY.INTL($I260,NETWORKDAYS.INTL($I260,EDATE(AF260,$E261)-1,1,[1]holiday!$A$2:$A$101),1,[1]holiday!$A$2:$A$101)=$K260),"",IF(AND(IFERROR(IF(IF($K260&lt;EDATE(AF260,$E260),$K260,EDATE(AF260,$E260))=AF260,"",IF($K260&lt;EDATE(AF260,$E260),$K260,EDATE(AF260,$E260))),"")=$K260,$H260=1),"",IFERROR(IF(IF($K260&lt;EDATE(AF260,$E260),$K260,EDATE(AF260,$E260))=AF260,"",IF($K260&lt;EDATE(AF260,$E260),$K260,EDATE(AF260,$E260))),""))),"")</f>
        <v/>
      </c>
      <c r="AH260" s="70" t="str">
        <f>IFERROR(IF(AND($H260=1,WORKDAY.INTL($I260,NETWORKDAYS.INTL($I260,EDATE(AG260,$E261)-1,1,[1]holiday!$A$2:$A$101),1,[1]holiday!$A$2:$A$101)=$K260),"",IF(AND(IFERROR(IF(IF($K260&lt;EDATE(AG260,$E260),$K260,EDATE(AG260,$E260))=AG260,"",IF($K260&lt;EDATE(AG260,$E260),$K260,EDATE(AG260,$E260))),"")=$K260,$H260=1),"",IFERROR(IF(IF($K260&lt;EDATE(AG260,$E260),$K260,EDATE(AG260,$E260))=AG260,"",IF($K260&lt;EDATE(AG260,$E260),$K260,EDATE(AG260,$E260))),""))),"")</f>
        <v/>
      </c>
      <c r="AI260" s="70"/>
      <c r="AJ260" s="25" t="e">
        <f t="shared" si="160"/>
        <v>#REF!</v>
      </c>
      <c r="AK260" s="25" t="e">
        <f t="shared" si="161"/>
        <v>#REF!</v>
      </c>
      <c r="AL260" s="25" t="e">
        <f t="shared" si="162"/>
        <v>#REF!</v>
      </c>
      <c r="AM260" s="25" t="e">
        <f t="shared" si="163"/>
        <v>#REF!</v>
      </c>
      <c r="AN260" s="25" t="e">
        <f t="shared" si="164"/>
        <v>#REF!</v>
      </c>
      <c r="AO260" s="25" t="e">
        <f t="shared" si="165"/>
        <v>#REF!</v>
      </c>
      <c r="AP260" s="25" t="e">
        <f t="shared" si="166"/>
        <v>#REF!</v>
      </c>
      <c r="AQ260" s="25" t="e">
        <f t="shared" si="167"/>
        <v>#REF!</v>
      </c>
      <c r="AR260" s="25" t="e">
        <f t="shared" si="168"/>
        <v>#REF!</v>
      </c>
      <c r="AS260" s="25" t="e">
        <f t="shared" si="169"/>
        <v>#REF!</v>
      </c>
      <c r="AT260" s="25" t="e">
        <f t="shared" si="170"/>
        <v>#REF!</v>
      </c>
      <c r="AU260" s="25" t="e">
        <f t="shared" si="171"/>
        <v>#REF!</v>
      </c>
      <c r="AV260" s="25" t="e">
        <f t="shared" si="172"/>
        <v>#REF!</v>
      </c>
      <c r="AW260" s="106" t="e">
        <f t="shared" si="179"/>
        <v>#REF!</v>
      </c>
      <c r="AX260" s="107" t="e">
        <f t="shared" ca="1" si="180"/>
        <v>#REF!</v>
      </c>
      <c r="AY260" s="107" t="e">
        <f t="shared" ca="1" si="181"/>
        <v>#REF!</v>
      </c>
      <c r="AZ260" s="108" t="e">
        <f t="shared" ca="1" si="182"/>
        <v>#REF!</v>
      </c>
      <c r="BA260" s="25">
        <f t="shared" ca="1" si="174"/>
        <v>0</v>
      </c>
      <c r="BB260" s="25" t="e">
        <f t="shared" si="173"/>
        <v>#REF!</v>
      </c>
      <c r="BC260" s="25" t="e">
        <f t="shared" ca="1" si="183"/>
        <v>#REF!</v>
      </c>
      <c r="BD260" s="83" t="e">
        <f>PS!#REF!</f>
        <v>#REF!</v>
      </c>
      <c r="BE260" s="78" t="str">
        <f t="shared" ca="1" si="184"/>
        <v>Lần 0</v>
      </c>
      <c r="BF260" s="109" t="e">
        <f t="shared" ca="1" si="185"/>
        <v>#REF!</v>
      </c>
      <c r="BG260" s="109" t="e">
        <f t="shared" ca="1" si="186"/>
        <v>#REF!</v>
      </c>
      <c r="BH260" s="109" t="e">
        <f t="shared" ca="1" si="187"/>
        <v>#REF!</v>
      </c>
      <c r="BI260" s="109" t="e">
        <f t="shared" ca="1" si="188"/>
        <v>#REF!</v>
      </c>
      <c r="BJ260" s="109" t="e">
        <f t="shared" ca="1" si="189"/>
        <v>#REF!</v>
      </c>
      <c r="BK260" s="109" t="e">
        <f t="shared" ca="1" si="190"/>
        <v>#REF!</v>
      </c>
      <c r="BL260" s="109" t="e">
        <f t="shared" ca="1" si="191"/>
        <v>#REF!</v>
      </c>
      <c r="BM260" s="109" t="e">
        <f t="shared" ca="1" si="192"/>
        <v>#REF!</v>
      </c>
      <c r="BN260" s="109" t="e">
        <f t="shared" ca="1" si="193"/>
        <v>#REF!</v>
      </c>
      <c r="BO260" s="109" t="e">
        <f t="shared" ca="1" si="194"/>
        <v>#REF!</v>
      </c>
      <c r="BP260" s="109" t="e">
        <f t="shared" ca="1" si="195"/>
        <v>#REF!</v>
      </c>
      <c r="BQ260" s="109" t="e">
        <f t="shared" ca="1" si="196"/>
        <v>#REF!</v>
      </c>
      <c r="BR260" s="109" t="e">
        <f t="shared" ca="1" si="197"/>
        <v>#REF!</v>
      </c>
    </row>
    <row r="261" spans="1:70" ht="12.75" x14ac:dyDescent="0.2">
      <c r="A261" s="82" t="e">
        <f>PS!#REF!</f>
        <v>#REF!</v>
      </c>
      <c r="B261" s="83" t="e">
        <f>PS!#REF!</f>
        <v>#REF!</v>
      </c>
      <c r="C261" s="83" t="e">
        <f>PS!#REF!</f>
        <v>#REF!</v>
      </c>
      <c r="D261" s="83" t="e">
        <f>VLOOKUP(B261,CTV!$A$3:$D$1048576,4,0)</f>
        <v>#REF!</v>
      </c>
      <c r="E261" s="83" t="e">
        <f>VLOOKUP(B261,CTV!$A$3:$G$1048576,7,0)</f>
        <v>#REF!</v>
      </c>
      <c r="F261" s="83" t="e">
        <f>IF(ISNA(VLOOKUP(D261,CTV!$A$3:$H$1048576,8,0)),"",VLOOKUP(D261,CTV!$A$3:$H$1048576,8,0))</f>
        <v>#REF!</v>
      </c>
      <c r="G261" s="83" t="e">
        <f>VLOOKUP(B261,CTV!$A$3:$I$1048576,9,0)</f>
        <v>#REF!</v>
      </c>
      <c r="H261" s="83" t="e">
        <f>VLOOKUP(B261,CTV!$A$3:$J$1048576,10,0)</f>
        <v>#REF!</v>
      </c>
      <c r="I261" s="102" t="e">
        <f>PS!#REF!</f>
        <v>#REF!</v>
      </c>
      <c r="J261" s="83" t="e">
        <f>PS!#REF!</f>
        <v>#REF!</v>
      </c>
      <c r="K261" s="103" t="e">
        <f>PS!#REF!</f>
        <v>#REF!</v>
      </c>
      <c r="L261" s="83" t="e">
        <f t="shared" si="175"/>
        <v>#REF!</v>
      </c>
      <c r="M261" s="120" t="e">
        <f>PS!#REF!</f>
        <v>#REF!</v>
      </c>
      <c r="N261" s="83" t="e">
        <f>PS!#REF!</f>
        <v>#REF!</v>
      </c>
      <c r="O261" s="104" t="e">
        <f>PS!#REF!</f>
        <v>#REF!</v>
      </c>
      <c r="P261" s="104" t="e">
        <f t="shared" si="176"/>
        <v>#REF!</v>
      </c>
      <c r="Q261" s="104">
        <v>0</v>
      </c>
      <c r="R261" s="170" t="e">
        <f t="shared" si="177"/>
        <v>#REF!</v>
      </c>
      <c r="S261" s="130" t="e">
        <f>VLOOKUP(B261,CTV!$A$3:$K$1048576,11,0)</f>
        <v>#REF!</v>
      </c>
      <c r="T261" s="105" t="e">
        <f>IF(VLOOKUP(B261,CTV!$A$3:$E$1048576,5,0)-R261+S261&lt;0,0,VLOOKUP(B261,CTV!$A$3:$E$1048576,5,0)-R261+S261)</f>
        <v>#REF!</v>
      </c>
      <c r="U261" s="105" t="e">
        <f>IF(VLOOKUP(B261,CTV!$A$3:$F$1048576,6,0)-R261+S261&lt;0,0,VLOOKUP(B261,CTV!$A$3:$F$1048576,6,0)-R261+S261)</f>
        <v>#REF!</v>
      </c>
      <c r="V261" s="70" t="e">
        <f t="shared" si="178"/>
        <v>#REF!</v>
      </c>
      <c r="W261" s="70" t="str">
        <f>IFERROR(IF(AND($H261=1,WORKDAY.INTL($I261,NETWORKDAYS.INTL($I261,EDATE(V261,$E262)-1,1,[1]holiday!$A$2:$A$101),1,[1]holiday!$A$2:$A$101)=$K261),"",IF(AND(IFERROR(IF(IF($K261&lt;EDATE(V261,$E261),$K261,EDATE(V261,$E261))=V261,"",IF($K261&lt;EDATE(V261,$E261),$K261,EDATE(V261,$E261))),"")=$K261,$H261=1),"",IFERROR(IF(IF($K261&lt;EDATE(V261,$E261),$K261,EDATE(V261,$E261))=V261,"",IF($K261&lt;EDATE(V261,$E261),$K261,EDATE(V261,$E261))),""))),"")</f>
        <v/>
      </c>
      <c r="X261" s="70" t="str">
        <f>IFERROR(IF(AND($H261=1,WORKDAY.INTL($I261,NETWORKDAYS.INTL($I261,EDATE(W261,$E262)-1,1,[1]holiday!$A$2:$A$101),1,[1]holiday!$A$2:$A$101)=$K261),"",IF(AND(IFERROR(IF(IF($K261&lt;EDATE(W261,$E261),$K261,EDATE(W261,$E261))=W261,"",IF($K261&lt;EDATE(W261,$E261),$K261,EDATE(W261,$E261))),"")=$K261,$H261=1),"",IFERROR(IF(IF($K261&lt;EDATE(W261,$E261),$K261,EDATE(W261,$E261))=W261,"",IF($K261&lt;EDATE(W261,$E261),$K261,EDATE(W261,$E261))),""))),"")</f>
        <v/>
      </c>
      <c r="Y261" s="70" t="str">
        <f>IFERROR(IF(AND($H261=1,WORKDAY.INTL($I261,NETWORKDAYS.INTL($I261,EDATE(X261,$E262)-1,1,[1]holiday!$A$2:$A$101),1,[1]holiday!$A$2:$A$101)=$K261),"",IF(AND(IFERROR(IF(IF($K261&lt;EDATE(X261,$E261),$K261,EDATE(X261,$E261))=X261,"",IF($K261&lt;EDATE(X261,$E261),$K261,EDATE(X261,$E261))),"")=$K261,$H261=1),"",IFERROR(IF(IF($K261&lt;EDATE(X261,$E261),$K261,EDATE(X261,$E261))=X261,"",IF($K261&lt;EDATE(X261,$E261),$K261,EDATE(X261,$E261))),""))),"")</f>
        <v/>
      </c>
      <c r="Z261" s="70" t="str">
        <f>IFERROR(IF(AND($H261=1,WORKDAY.INTL($I261,NETWORKDAYS.INTL($I261,EDATE(Y261,$E262)-1,1,[1]holiday!$A$2:$A$101),1,[1]holiday!$A$2:$A$101)=$K261),"",IF(AND(IFERROR(IF(IF($K261&lt;EDATE(Y261,$E261),$K261,EDATE(Y261,$E261))=Y261,"",IF($K261&lt;EDATE(Y261,$E261),$K261,EDATE(Y261,$E261))),"")=$K261,$H261=1),"",IFERROR(IF(IF($K261&lt;EDATE(Y261,$E261),$K261,EDATE(Y261,$E261))=Y261,"",IF($K261&lt;EDATE(Y261,$E261),$K261,EDATE(Y261,$E261))),""))),"")</f>
        <v/>
      </c>
      <c r="AA261" s="70" t="str">
        <f>IFERROR(IF(AND($H261=1,WORKDAY.INTL($I261,NETWORKDAYS.INTL($I261,EDATE(Z261,$E262)-1,1,[1]holiday!$A$2:$A$101),1,[1]holiday!$A$2:$A$101)=$K261),"",IF(AND(IFERROR(IF(IF($K261&lt;EDATE(Z261,$E261),$K261,EDATE(Z261,$E261))=Z261,"",IF($K261&lt;EDATE(Z261,$E261),$K261,EDATE(Z261,$E261))),"")=$K261,$H261=1),"",IFERROR(IF(IF($K261&lt;EDATE(Z261,$E261),$K261,EDATE(Z261,$E261))=Z261,"",IF($K261&lt;EDATE(Z261,$E261),$K261,EDATE(Z261,$E261))),""))),"")</f>
        <v/>
      </c>
      <c r="AB261" s="70" t="str">
        <f>IFERROR(IF(AND($H261=1,WORKDAY.INTL($I261,NETWORKDAYS.INTL($I261,EDATE(AA261,$E262)-1,1,[1]holiday!$A$2:$A$101),1,[1]holiday!$A$2:$A$101)=$K261),"",IF(AND(IFERROR(IF(IF($K261&lt;EDATE(AA261,$E261),$K261,EDATE(AA261,$E261))=AA261,"",IF($K261&lt;EDATE(AA261,$E261),$K261,EDATE(AA261,$E261))),"")=$K261,$H261=1),"",IFERROR(IF(IF($K261&lt;EDATE(AA261,$E261),$K261,EDATE(AA261,$E261))=AA261,"",IF($K261&lt;EDATE(AA261,$E261),$K261,EDATE(AA261,$E261))),""))),"")</f>
        <v/>
      </c>
      <c r="AC261" s="70" t="str">
        <f>IFERROR(IF(AND($H261=1,WORKDAY.INTL($I261,NETWORKDAYS.INTL($I261,EDATE(AB261,$E262)-1,1,[1]holiday!$A$2:$A$101),1,[1]holiday!$A$2:$A$101)=$K261),"",IF(AND(IFERROR(IF(IF($K261&lt;EDATE(AB261,$E261),$K261,EDATE(AB261,$E261))=AB261,"",IF($K261&lt;EDATE(AB261,$E261),$K261,EDATE(AB261,$E261))),"")=$K261,$H261=1),"",IFERROR(IF(IF($K261&lt;EDATE(AB261,$E261),$K261,EDATE(AB261,$E261))=AB261,"",IF($K261&lt;EDATE(AB261,$E261),$K261,EDATE(AB261,$E261))),""))),"")</f>
        <v/>
      </c>
      <c r="AD261" s="70" t="str">
        <f>IFERROR(IF(AND($H261=1,WORKDAY.INTL($I261,NETWORKDAYS.INTL($I261,EDATE(AC261,$E262)-1,1,[1]holiday!$A$2:$A$101),1,[1]holiday!$A$2:$A$101)=$K261),"",IF(AND(IFERROR(IF(IF($K261&lt;EDATE(AC261,$E261),$K261,EDATE(AC261,$E261))=AC261,"",IF($K261&lt;EDATE(AC261,$E261),$K261,EDATE(AC261,$E261))),"")=$K261,$H261=1),"",IFERROR(IF(IF($K261&lt;EDATE(AC261,$E261),$K261,EDATE(AC261,$E261))=AC261,"",IF($K261&lt;EDATE(AC261,$E261),$K261,EDATE(AC261,$E261))),""))),"")</f>
        <v/>
      </c>
      <c r="AE261" s="70" t="str">
        <f>IFERROR(IF(AND($H261=1,WORKDAY.INTL($I261,NETWORKDAYS.INTL($I261,EDATE(AD261,$E262)-1,1,[1]holiday!$A$2:$A$101),1,[1]holiday!$A$2:$A$101)=$K261),"",IF(AND(IFERROR(IF(IF($K261&lt;EDATE(AD261,$E261),$K261,EDATE(AD261,$E261))=AD261,"",IF($K261&lt;EDATE(AD261,$E261),$K261,EDATE(AD261,$E261))),"")=$K261,$H261=1),"",IFERROR(IF(IF($K261&lt;EDATE(AD261,$E261),$K261,EDATE(AD261,$E261))=AD261,"",IF($K261&lt;EDATE(AD261,$E261),$K261,EDATE(AD261,$E261))),""))),"")</f>
        <v/>
      </c>
      <c r="AF261" s="70" t="str">
        <f>IFERROR(IF(AND($H261=1,WORKDAY.INTL($I261,NETWORKDAYS.INTL($I261,EDATE(AE261,$E262)-1,1,[1]holiday!$A$2:$A$101),1,[1]holiday!$A$2:$A$101)=$K261),"",IF(AND(IFERROR(IF(IF($K261&lt;EDATE(AE261,$E261),$K261,EDATE(AE261,$E261))=AE261,"",IF($K261&lt;EDATE(AE261,$E261),$K261,EDATE(AE261,$E261))),"")=$K261,$H261=1),"",IFERROR(IF(IF($K261&lt;EDATE(AE261,$E261),$K261,EDATE(AE261,$E261))=AE261,"",IF($K261&lt;EDATE(AE261,$E261),$K261,EDATE(AE261,$E261))),""))),"")</f>
        <v/>
      </c>
      <c r="AG261" s="70" t="str">
        <f>IFERROR(IF(AND($H261=1,WORKDAY.INTL($I261,NETWORKDAYS.INTL($I261,EDATE(AF261,$E262)-1,1,[1]holiday!$A$2:$A$101),1,[1]holiday!$A$2:$A$101)=$K261),"",IF(AND(IFERROR(IF(IF($K261&lt;EDATE(AF261,$E261),$K261,EDATE(AF261,$E261))=AF261,"",IF($K261&lt;EDATE(AF261,$E261),$K261,EDATE(AF261,$E261))),"")=$K261,$H261=1),"",IFERROR(IF(IF($K261&lt;EDATE(AF261,$E261),$K261,EDATE(AF261,$E261))=AF261,"",IF($K261&lt;EDATE(AF261,$E261),$K261,EDATE(AF261,$E261))),""))),"")</f>
        <v/>
      </c>
      <c r="AH261" s="70" t="str">
        <f>IFERROR(IF(AND($H261=1,WORKDAY.INTL($I261,NETWORKDAYS.INTL($I261,EDATE(AG261,$E262)-1,1,[1]holiday!$A$2:$A$101),1,[1]holiday!$A$2:$A$101)=$K261),"",IF(AND(IFERROR(IF(IF($K261&lt;EDATE(AG261,$E261),$K261,EDATE(AG261,$E261))=AG261,"",IF($K261&lt;EDATE(AG261,$E261),$K261,EDATE(AG261,$E261))),"")=$K261,$H261=1),"",IFERROR(IF(IF($K261&lt;EDATE(AG261,$E261),$K261,EDATE(AG261,$E261))=AG261,"",IF($K261&lt;EDATE(AG261,$E261),$K261,EDATE(AG261,$E261))),""))),"")</f>
        <v/>
      </c>
      <c r="AI261" s="70"/>
      <c r="AJ261" s="25" t="e">
        <f t="shared" si="160"/>
        <v>#REF!</v>
      </c>
      <c r="AK261" s="25" t="e">
        <f t="shared" si="161"/>
        <v>#REF!</v>
      </c>
      <c r="AL261" s="25" t="e">
        <f t="shared" si="162"/>
        <v>#REF!</v>
      </c>
      <c r="AM261" s="25" t="e">
        <f t="shared" si="163"/>
        <v>#REF!</v>
      </c>
      <c r="AN261" s="25" t="e">
        <f t="shared" si="164"/>
        <v>#REF!</v>
      </c>
      <c r="AO261" s="25" t="e">
        <f t="shared" si="165"/>
        <v>#REF!</v>
      </c>
      <c r="AP261" s="25" t="e">
        <f t="shared" si="166"/>
        <v>#REF!</v>
      </c>
      <c r="AQ261" s="25" t="e">
        <f t="shared" si="167"/>
        <v>#REF!</v>
      </c>
      <c r="AR261" s="25" t="e">
        <f t="shared" si="168"/>
        <v>#REF!</v>
      </c>
      <c r="AS261" s="25" t="e">
        <f t="shared" si="169"/>
        <v>#REF!</v>
      </c>
      <c r="AT261" s="25" t="e">
        <f t="shared" si="170"/>
        <v>#REF!</v>
      </c>
      <c r="AU261" s="25" t="e">
        <f t="shared" si="171"/>
        <v>#REF!</v>
      </c>
      <c r="AV261" s="25" t="e">
        <f t="shared" si="172"/>
        <v>#REF!</v>
      </c>
      <c r="AW261" s="106" t="e">
        <f t="shared" si="179"/>
        <v>#REF!</v>
      </c>
      <c r="AX261" s="107" t="e">
        <f t="shared" ca="1" si="180"/>
        <v>#REF!</v>
      </c>
      <c r="AY261" s="107" t="e">
        <f t="shared" ca="1" si="181"/>
        <v>#REF!</v>
      </c>
      <c r="AZ261" s="108" t="e">
        <f t="shared" ca="1" si="182"/>
        <v>#REF!</v>
      </c>
      <c r="BA261" s="25">
        <f t="shared" ca="1" si="174"/>
        <v>0</v>
      </c>
      <c r="BB261" s="25" t="e">
        <f t="shared" si="173"/>
        <v>#REF!</v>
      </c>
      <c r="BC261" s="25" t="e">
        <f t="shared" ca="1" si="183"/>
        <v>#REF!</v>
      </c>
      <c r="BD261" s="83" t="e">
        <f>PS!#REF!</f>
        <v>#REF!</v>
      </c>
      <c r="BE261" s="78" t="str">
        <f t="shared" ca="1" si="184"/>
        <v>Lần 0</v>
      </c>
      <c r="BF261" s="109" t="e">
        <f t="shared" ca="1" si="185"/>
        <v>#REF!</v>
      </c>
      <c r="BG261" s="109" t="e">
        <f t="shared" ca="1" si="186"/>
        <v>#REF!</v>
      </c>
      <c r="BH261" s="109" t="e">
        <f t="shared" ca="1" si="187"/>
        <v>#REF!</v>
      </c>
      <c r="BI261" s="109" t="e">
        <f t="shared" ca="1" si="188"/>
        <v>#REF!</v>
      </c>
      <c r="BJ261" s="109" t="e">
        <f t="shared" ca="1" si="189"/>
        <v>#REF!</v>
      </c>
      <c r="BK261" s="109" t="e">
        <f t="shared" ca="1" si="190"/>
        <v>#REF!</v>
      </c>
      <c r="BL261" s="109" t="e">
        <f t="shared" ca="1" si="191"/>
        <v>#REF!</v>
      </c>
      <c r="BM261" s="109" t="e">
        <f t="shared" ca="1" si="192"/>
        <v>#REF!</v>
      </c>
      <c r="BN261" s="109" t="e">
        <f t="shared" ca="1" si="193"/>
        <v>#REF!</v>
      </c>
      <c r="BO261" s="109" t="e">
        <f t="shared" ca="1" si="194"/>
        <v>#REF!</v>
      </c>
      <c r="BP261" s="109" t="e">
        <f t="shared" ca="1" si="195"/>
        <v>#REF!</v>
      </c>
      <c r="BQ261" s="109" t="e">
        <f t="shared" ca="1" si="196"/>
        <v>#REF!</v>
      </c>
      <c r="BR261" s="109" t="e">
        <f t="shared" ca="1" si="197"/>
        <v>#REF!</v>
      </c>
    </row>
    <row r="262" spans="1:70" ht="12.75" x14ac:dyDescent="0.2">
      <c r="A262" s="82" t="e">
        <f>PS!#REF!</f>
        <v>#REF!</v>
      </c>
      <c r="B262" s="83" t="e">
        <f>PS!#REF!</f>
        <v>#REF!</v>
      </c>
      <c r="C262" s="83" t="e">
        <f>PS!#REF!</f>
        <v>#REF!</v>
      </c>
      <c r="D262" s="83" t="e">
        <f>VLOOKUP(B262,CTV!$A$3:$D$1048576,4,0)</f>
        <v>#REF!</v>
      </c>
      <c r="E262" s="83" t="e">
        <f>VLOOKUP(B262,CTV!$A$3:$G$1048576,7,0)</f>
        <v>#REF!</v>
      </c>
      <c r="F262" s="83" t="e">
        <f>IF(ISNA(VLOOKUP(D262,CTV!$A$3:$H$1048576,8,0)),"",VLOOKUP(D262,CTV!$A$3:$H$1048576,8,0))</f>
        <v>#REF!</v>
      </c>
      <c r="G262" s="83" t="e">
        <f>VLOOKUP(B262,CTV!$A$3:$I$1048576,9,0)</f>
        <v>#REF!</v>
      </c>
      <c r="H262" s="83" t="e">
        <f>VLOOKUP(B262,CTV!$A$3:$J$1048576,10,0)</f>
        <v>#REF!</v>
      </c>
      <c r="I262" s="102" t="e">
        <f>PS!#REF!</f>
        <v>#REF!</v>
      </c>
      <c r="J262" s="83" t="e">
        <f>PS!#REF!</f>
        <v>#REF!</v>
      </c>
      <c r="K262" s="103" t="e">
        <f>PS!#REF!</f>
        <v>#REF!</v>
      </c>
      <c r="L262" s="83" t="e">
        <f t="shared" si="175"/>
        <v>#REF!</v>
      </c>
      <c r="M262" s="120" t="e">
        <f>PS!#REF!</f>
        <v>#REF!</v>
      </c>
      <c r="N262" s="83" t="e">
        <f>PS!#REF!</f>
        <v>#REF!</v>
      </c>
      <c r="O262" s="104" t="e">
        <f>PS!#REF!</f>
        <v>#REF!</v>
      </c>
      <c r="P262" s="104" t="e">
        <f t="shared" si="176"/>
        <v>#REF!</v>
      </c>
      <c r="Q262" s="104">
        <v>0</v>
      </c>
      <c r="R262" s="170" t="e">
        <f t="shared" si="177"/>
        <v>#REF!</v>
      </c>
      <c r="S262" s="130" t="e">
        <f>VLOOKUP(B262,CTV!$A$3:$K$1048576,11,0)</f>
        <v>#REF!</v>
      </c>
      <c r="T262" s="105" t="e">
        <f>IF(VLOOKUP(B262,CTV!$A$3:$E$1048576,5,0)-R262+S262&lt;0,0,VLOOKUP(B262,CTV!$A$3:$E$1048576,5,0)-R262+S262)</f>
        <v>#REF!</v>
      </c>
      <c r="U262" s="105" t="e">
        <f>IF(VLOOKUP(B262,CTV!$A$3:$F$1048576,6,0)-R262+S262&lt;0,0,VLOOKUP(B262,CTV!$A$3:$F$1048576,6,0)-R262+S262)</f>
        <v>#REF!</v>
      </c>
      <c r="V262" s="70" t="e">
        <f t="shared" si="178"/>
        <v>#REF!</v>
      </c>
      <c r="W262" s="70" t="str">
        <f>IFERROR(IF(AND($H262=1,WORKDAY.INTL($I262,NETWORKDAYS.INTL($I262,EDATE(V262,$E263)-1,1,[1]holiday!$A$2:$A$101),1,[1]holiday!$A$2:$A$101)=$K262),"",IF(AND(IFERROR(IF(IF($K262&lt;EDATE(V262,$E262),$K262,EDATE(V262,$E262))=V262,"",IF($K262&lt;EDATE(V262,$E262),$K262,EDATE(V262,$E262))),"")=$K262,$H262=1),"",IFERROR(IF(IF($K262&lt;EDATE(V262,$E262),$K262,EDATE(V262,$E262))=V262,"",IF($K262&lt;EDATE(V262,$E262),$K262,EDATE(V262,$E262))),""))),"")</f>
        <v/>
      </c>
      <c r="X262" s="70" t="str">
        <f>IFERROR(IF(AND($H262=1,WORKDAY.INTL($I262,NETWORKDAYS.INTL($I262,EDATE(W262,$E263)-1,1,[1]holiday!$A$2:$A$101),1,[1]holiday!$A$2:$A$101)=$K262),"",IF(AND(IFERROR(IF(IF($K262&lt;EDATE(W262,$E262),$K262,EDATE(W262,$E262))=W262,"",IF($K262&lt;EDATE(W262,$E262),$K262,EDATE(W262,$E262))),"")=$K262,$H262=1),"",IFERROR(IF(IF($K262&lt;EDATE(W262,$E262),$K262,EDATE(W262,$E262))=W262,"",IF($K262&lt;EDATE(W262,$E262),$K262,EDATE(W262,$E262))),""))),"")</f>
        <v/>
      </c>
      <c r="Y262" s="70" t="str">
        <f>IFERROR(IF(AND($H262=1,WORKDAY.INTL($I262,NETWORKDAYS.INTL($I262,EDATE(X262,$E263)-1,1,[1]holiday!$A$2:$A$101),1,[1]holiday!$A$2:$A$101)=$K262),"",IF(AND(IFERROR(IF(IF($K262&lt;EDATE(X262,$E262),$K262,EDATE(X262,$E262))=X262,"",IF($K262&lt;EDATE(X262,$E262),$K262,EDATE(X262,$E262))),"")=$K262,$H262=1),"",IFERROR(IF(IF($K262&lt;EDATE(X262,$E262),$K262,EDATE(X262,$E262))=X262,"",IF($K262&lt;EDATE(X262,$E262),$K262,EDATE(X262,$E262))),""))),"")</f>
        <v/>
      </c>
      <c r="Z262" s="70" t="str">
        <f>IFERROR(IF(AND($H262=1,WORKDAY.INTL($I262,NETWORKDAYS.INTL($I262,EDATE(Y262,$E263)-1,1,[1]holiday!$A$2:$A$101),1,[1]holiday!$A$2:$A$101)=$K262),"",IF(AND(IFERROR(IF(IF($K262&lt;EDATE(Y262,$E262),$K262,EDATE(Y262,$E262))=Y262,"",IF($K262&lt;EDATE(Y262,$E262),$K262,EDATE(Y262,$E262))),"")=$K262,$H262=1),"",IFERROR(IF(IF($K262&lt;EDATE(Y262,$E262),$K262,EDATE(Y262,$E262))=Y262,"",IF($K262&lt;EDATE(Y262,$E262),$K262,EDATE(Y262,$E262))),""))),"")</f>
        <v/>
      </c>
      <c r="AA262" s="70" t="str">
        <f>IFERROR(IF(AND($H262=1,WORKDAY.INTL($I262,NETWORKDAYS.INTL($I262,EDATE(Z262,$E263)-1,1,[1]holiday!$A$2:$A$101),1,[1]holiday!$A$2:$A$101)=$K262),"",IF(AND(IFERROR(IF(IF($K262&lt;EDATE(Z262,$E262),$K262,EDATE(Z262,$E262))=Z262,"",IF($K262&lt;EDATE(Z262,$E262),$K262,EDATE(Z262,$E262))),"")=$K262,$H262=1),"",IFERROR(IF(IF($K262&lt;EDATE(Z262,$E262),$K262,EDATE(Z262,$E262))=Z262,"",IF($K262&lt;EDATE(Z262,$E262),$K262,EDATE(Z262,$E262))),""))),"")</f>
        <v/>
      </c>
      <c r="AB262" s="70" t="str">
        <f>IFERROR(IF(AND($H262=1,WORKDAY.INTL($I262,NETWORKDAYS.INTL($I262,EDATE(AA262,$E263)-1,1,[1]holiday!$A$2:$A$101),1,[1]holiday!$A$2:$A$101)=$K262),"",IF(AND(IFERROR(IF(IF($K262&lt;EDATE(AA262,$E262),$K262,EDATE(AA262,$E262))=AA262,"",IF($K262&lt;EDATE(AA262,$E262),$K262,EDATE(AA262,$E262))),"")=$K262,$H262=1),"",IFERROR(IF(IF($K262&lt;EDATE(AA262,$E262),$K262,EDATE(AA262,$E262))=AA262,"",IF($K262&lt;EDATE(AA262,$E262),$K262,EDATE(AA262,$E262))),""))),"")</f>
        <v/>
      </c>
      <c r="AC262" s="70" t="str">
        <f>IFERROR(IF(AND($H262=1,WORKDAY.INTL($I262,NETWORKDAYS.INTL($I262,EDATE(AB262,$E263)-1,1,[1]holiday!$A$2:$A$101),1,[1]holiday!$A$2:$A$101)=$K262),"",IF(AND(IFERROR(IF(IF($K262&lt;EDATE(AB262,$E262),$K262,EDATE(AB262,$E262))=AB262,"",IF($K262&lt;EDATE(AB262,$E262),$K262,EDATE(AB262,$E262))),"")=$K262,$H262=1),"",IFERROR(IF(IF($K262&lt;EDATE(AB262,$E262),$K262,EDATE(AB262,$E262))=AB262,"",IF($K262&lt;EDATE(AB262,$E262),$K262,EDATE(AB262,$E262))),""))),"")</f>
        <v/>
      </c>
      <c r="AD262" s="70" t="str">
        <f>IFERROR(IF(AND($H262=1,WORKDAY.INTL($I262,NETWORKDAYS.INTL($I262,EDATE(AC262,$E263)-1,1,[1]holiday!$A$2:$A$101),1,[1]holiday!$A$2:$A$101)=$K262),"",IF(AND(IFERROR(IF(IF($K262&lt;EDATE(AC262,$E262),$K262,EDATE(AC262,$E262))=AC262,"",IF($K262&lt;EDATE(AC262,$E262),$K262,EDATE(AC262,$E262))),"")=$K262,$H262=1),"",IFERROR(IF(IF($K262&lt;EDATE(AC262,$E262),$K262,EDATE(AC262,$E262))=AC262,"",IF($K262&lt;EDATE(AC262,$E262),$K262,EDATE(AC262,$E262))),""))),"")</f>
        <v/>
      </c>
      <c r="AE262" s="70" t="str">
        <f>IFERROR(IF(AND($H262=1,WORKDAY.INTL($I262,NETWORKDAYS.INTL($I262,EDATE(AD262,$E263)-1,1,[1]holiday!$A$2:$A$101),1,[1]holiday!$A$2:$A$101)=$K262),"",IF(AND(IFERROR(IF(IF($K262&lt;EDATE(AD262,$E262),$K262,EDATE(AD262,$E262))=AD262,"",IF($K262&lt;EDATE(AD262,$E262),$K262,EDATE(AD262,$E262))),"")=$K262,$H262=1),"",IFERROR(IF(IF($K262&lt;EDATE(AD262,$E262),$K262,EDATE(AD262,$E262))=AD262,"",IF($K262&lt;EDATE(AD262,$E262),$K262,EDATE(AD262,$E262))),""))),"")</f>
        <v/>
      </c>
      <c r="AF262" s="70" t="str">
        <f>IFERROR(IF(AND($H262=1,WORKDAY.INTL($I262,NETWORKDAYS.INTL($I262,EDATE(AE262,$E263)-1,1,[1]holiday!$A$2:$A$101),1,[1]holiday!$A$2:$A$101)=$K262),"",IF(AND(IFERROR(IF(IF($K262&lt;EDATE(AE262,$E262),$K262,EDATE(AE262,$E262))=AE262,"",IF($K262&lt;EDATE(AE262,$E262),$K262,EDATE(AE262,$E262))),"")=$K262,$H262=1),"",IFERROR(IF(IF($K262&lt;EDATE(AE262,$E262),$K262,EDATE(AE262,$E262))=AE262,"",IF($K262&lt;EDATE(AE262,$E262),$K262,EDATE(AE262,$E262))),""))),"")</f>
        <v/>
      </c>
      <c r="AG262" s="70" t="str">
        <f>IFERROR(IF(AND($H262=1,WORKDAY.INTL($I262,NETWORKDAYS.INTL($I262,EDATE(AF262,$E263)-1,1,[1]holiday!$A$2:$A$101),1,[1]holiday!$A$2:$A$101)=$K262),"",IF(AND(IFERROR(IF(IF($K262&lt;EDATE(AF262,$E262),$K262,EDATE(AF262,$E262))=AF262,"",IF($K262&lt;EDATE(AF262,$E262),$K262,EDATE(AF262,$E262))),"")=$K262,$H262=1),"",IFERROR(IF(IF($K262&lt;EDATE(AF262,$E262),$K262,EDATE(AF262,$E262))=AF262,"",IF($K262&lt;EDATE(AF262,$E262),$K262,EDATE(AF262,$E262))),""))),"")</f>
        <v/>
      </c>
      <c r="AH262" s="70" t="str">
        <f>IFERROR(IF(AND($H262=1,WORKDAY.INTL($I262,NETWORKDAYS.INTL($I262,EDATE(AG262,$E263)-1,1,[1]holiday!$A$2:$A$101),1,[1]holiday!$A$2:$A$101)=$K262),"",IF(AND(IFERROR(IF(IF($K262&lt;EDATE(AG262,$E262),$K262,EDATE(AG262,$E262))=AG262,"",IF($K262&lt;EDATE(AG262,$E262),$K262,EDATE(AG262,$E262))),"")=$K262,$H262=1),"",IFERROR(IF(IF($K262&lt;EDATE(AG262,$E262),$K262,EDATE(AG262,$E262))=AG262,"",IF($K262&lt;EDATE(AG262,$E262),$K262,EDATE(AG262,$E262))),""))),"")</f>
        <v/>
      </c>
      <c r="AI262" s="70"/>
      <c r="AJ262" s="25" t="e">
        <f t="shared" si="160"/>
        <v>#REF!</v>
      </c>
      <c r="AK262" s="25" t="e">
        <f t="shared" si="161"/>
        <v>#REF!</v>
      </c>
      <c r="AL262" s="25" t="e">
        <f t="shared" si="162"/>
        <v>#REF!</v>
      </c>
      <c r="AM262" s="25" t="e">
        <f t="shared" si="163"/>
        <v>#REF!</v>
      </c>
      <c r="AN262" s="25" t="e">
        <f t="shared" si="164"/>
        <v>#REF!</v>
      </c>
      <c r="AO262" s="25" t="e">
        <f t="shared" si="165"/>
        <v>#REF!</v>
      </c>
      <c r="AP262" s="25" t="e">
        <f t="shared" si="166"/>
        <v>#REF!</v>
      </c>
      <c r="AQ262" s="25" t="e">
        <f t="shared" si="167"/>
        <v>#REF!</v>
      </c>
      <c r="AR262" s="25" t="e">
        <f t="shared" si="168"/>
        <v>#REF!</v>
      </c>
      <c r="AS262" s="25" t="e">
        <f t="shared" si="169"/>
        <v>#REF!</v>
      </c>
      <c r="AT262" s="25" t="e">
        <f t="shared" si="170"/>
        <v>#REF!</v>
      </c>
      <c r="AU262" s="25" t="e">
        <f t="shared" si="171"/>
        <v>#REF!</v>
      </c>
      <c r="AV262" s="25" t="e">
        <f t="shared" si="172"/>
        <v>#REF!</v>
      </c>
      <c r="AW262" s="106" t="e">
        <f t="shared" si="179"/>
        <v>#REF!</v>
      </c>
      <c r="AX262" s="107" t="e">
        <f t="shared" ca="1" si="180"/>
        <v>#REF!</v>
      </c>
      <c r="AY262" s="107" t="e">
        <f t="shared" ca="1" si="181"/>
        <v>#REF!</v>
      </c>
      <c r="AZ262" s="108" t="e">
        <f t="shared" ca="1" si="182"/>
        <v>#REF!</v>
      </c>
      <c r="BA262" s="25">
        <f t="shared" ca="1" si="174"/>
        <v>0</v>
      </c>
      <c r="BB262" s="25" t="e">
        <f t="shared" si="173"/>
        <v>#REF!</v>
      </c>
      <c r="BC262" s="25" t="e">
        <f t="shared" ca="1" si="183"/>
        <v>#REF!</v>
      </c>
      <c r="BD262" s="83" t="e">
        <f>PS!#REF!</f>
        <v>#REF!</v>
      </c>
      <c r="BE262" s="78" t="str">
        <f t="shared" ca="1" si="184"/>
        <v>Lần 0</v>
      </c>
      <c r="BF262" s="109" t="e">
        <f t="shared" ca="1" si="185"/>
        <v>#REF!</v>
      </c>
      <c r="BG262" s="109" t="e">
        <f t="shared" ca="1" si="186"/>
        <v>#REF!</v>
      </c>
      <c r="BH262" s="109" t="e">
        <f t="shared" ca="1" si="187"/>
        <v>#REF!</v>
      </c>
      <c r="BI262" s="109" t="e">
        <f t="shared" ca="1" si="188"/>
        <v>#REF!</v>
      </c>
      <c r="BJ262" s="109" t="e">
        <f t="shared" ca="1" si="189"/>
        <v>#REF!</v>
      </c>
      <c r="BK262" s="109" t="e">
        <f t="shared" ca="1" si="190"/>
        <v>#REF!</v>
      </c>
      <c r="BL262" s="109" t="e">
        <f t="shared" ca="1" si="191"/>
        <v>#REF!</v>
      </c>
      <c r="BM262" s="109" t="e">
        <f t="shared" ca="1" si="192"/>
        <v>#REF!</v>
      </c>
      <c r="BN262" s="109" t="e">
        <f t="shared" ca="1" si="193"/>
        <v>#REF!</v>
      </c>
      <c r="BO262" s="109" t="e">
        <f t="shared" ca="1" si="194"/>
        <v>#REF!</v>
      </c>
      <c r="BP262" s="109" t="e">
        <f t="shared" ca="1" si="195"/>
        <v>#REF!</v>
      </c>
      <c r="BQ262" s="109" t="e">
        <f t="shared" ca="1" si="196"/>
        <v>#REF!</v>
      </c>
      <c r="BR262" s="109" t="e">
        <f t="shared" ca="1" si="197"/>
        <v>#REF!</v>
      </c>
    </row>
    <row r="263" spans="1:70" ht="19.5" customHeight="1" x14ac:dyDescent="0.2">
      <c r="A263" s="82" t="e">
        <f>PS!#REF!</f>
        <v>#REF!</v>
      </c>
      <c r="B263" s="83" t="e">
        <f>PS!#REF!</f>
        <v>#REF!</v>
      </c>
      <c r="C263" s="83" t="e">
        <f>PS!#REF!</f>
        <v>#REF!</v>
      </c>
      <c r="D263" s="83" t="e">
        <f>VLOOKUP(B263,CTV!$A$3:$D$1048576,4,0)</f>
        <v>#REF!</v>
      </c>
      <c r="E263" s="83" t="e">
        <f>VLOOKUP(B263,CTV!$A$3:$G$1048576,7,0)</f>
        <v>#REF!</v>
      </c>
      <c r="F263" s="83" t="e">
        <f>IF(ISNA(VLOOKUP(D263,CTV!$A$3:$H$1048576,8,0)),"",VLOOKUP(D263,CTV!$A$3:$H$1048576,8,0))</f>
        <v>#REF!</v>
      </c>
      <c r="G263" s="83" t="e">
        <f>VLOOKUP(B263,CTV!$A$3:$I$1048576,9,0)</f>
        <v>#REF!</v>
      </c>
      <c r="H263" s="83" t="e">
        <f>VLOOKUP(B263,CTV!$A$3:$J$1048576,10,0)</f>
        <v>#REF!</v>
      </c>
      <c r="I263" s="102" t="e">
        <f>PS!#REF!</f>
        <v>#REF!</v>
      </c>
      <c r="J263" s="83" t="e">
        <f>PS!#REF!</f>
        <v>#REF!</v>
      </c>
      <c r="K263" s="103" t="e">
        <f>PS!#REF!</f>
        <v>#REF!</v>
      </c>
      <c r="L263" s="83" t="e">
        <f t="shared" si="175"/>
        <v>#REF!</v>
      </c>
      <c r="M263" s="120" t="e">
        <f>PS!#REF!</f>
        <v>#REF!</v>
      </c>
      <c r="N263" s="83" t="e">
        <f>PS!#REF!</f>
        <v>#REF!</v>
      </c>
      <c r="O263" s="104" t="e">
        <f>PS!#REF!</f>
        <v>#REF!</v>
      </c>
      <c r="P263" s="104" t="e">
        <f t="shared" si="176"/>
        <v>#REF!</v>
      </c>
      <c r="Q263" s="104">
        <v>0</v>
      </c>
      <c r="R263" s="170" t="e">
        <f t="shared" si="177"/>
        <v>#REF!</v>
      </c>
      <c r="S263" s="130" t="e">
        <f>VLOOKUP(B263,CTV!$A$3:$K$1048576,11,0)</f>
        <v>#REF!</v>
      </c>
      <c r="T263" s="105" t="e">
        <f>IF(VLOOKUP(B263,CTV!$A$3:$E$1048576,5,0)-R263+S263&lt;0,0,VLOOKUP(B263,CTV!$A$3:$E$1048576,5,0)-R263+S263)</f>
        <v>#REF!</v>
      </c>
      <c r="U263" s="105" t="e">
        <f>IF(VLOOKUP(B263,CTV!$A$3:$F$1048576,6,0)-R263+S263&lt;0,0,VLOOKUP(B263,CTV!$A$3:$F$1048576,6,0)-R263+S263)</f>
        <v>#REF!</v>
      </c>
      <c r="V263" s="70" t="e">
        <f t="shared" si="178"/>
        <v>#REF!</v>
      </c>
      <c r="W263" s="70" t="str">
        <f>IFERROR(IF(AND($H263=1,WORKDAY.INTL($I263,NETWORKDAYS.INTL($I263,EDATE(V263,$E264)-1,1,[1]holiday!$A$2:$A$101),1,[1]holiday!$A$2:$A$101)=$K263),"",IF(AND(IFERROR(IF(IF($K263&lt;EDATE(V263,$E263),$K263,EDATE(V263,$E263))=V263,"",IF($K263&lt;EDATE(V263,$E263),$K263,EDATE(V263,$E263))),"")=$K263,$H263=1),"",IFERROR(IF(IF($K263&lt;EDATE(V263,$E263),$K263,EDATE(V263,$E263))=V263,"",IF($K263&lt;EDATE(V263,$E263),$K263,EDATE(V263,$E263))),""))),"")</f>
        <v/>
      </c>
      <c r="X263" s="70" t="str">
        <f>IFERROR(IF(AND($H263=1,WORKDAY.INTL($I263,NETWORKDAYS.INTL($I263,EDATE(W263,$E264)-1,1,[1]holiday!$A$2:$A$101),1,[1]holiday!$A$2:$A$101)=$K263),"",IF(AND(IFERROR(IF(IF($K263&lt;EDATE(W263,$E263),$K263,EDATE(W263,$E263))=W263,"",IF($K263&lt;EDATE(W263,$E263),$K263,EDATE(W263,$E263))),"")=$K263,$H263=1),"",IFERROR(IF(IF($K263&lt;EDATE(W263,$E263),$K263,EDATE(W263,$E263))=W263,"",IF($K263&lt;EDATE(W263,$E263),$K263,EDATE(W263,$E263))),""))),"")</f>
        <v/>
      </c>
      <c r="Y263" s="70" t="str">
        <f>IFERROR(IF(AND($H263=1,WORKDAY.INTL($I263,NETWORKDAYS.INTL($I263,EDATE(X263,$E264)-1,1,[1]holiday!$A$2:$A$101),1,[1]holiday!$A$2:$A$101)=$K263),"",IF(AND(IFERROR(IF(IF($K263&lt;EDATE(X263,$E263),$K263,EDATE(X263,$E263))=X263,"",IF($K263&lt;EDATE(X263,$E263),$K263,EDATE(X263,$E263))),"")=$K263,$H263=1),"",IFERROR(IF(IF($K263&lt;EDATE(X263,$E263),$K263,EDATE(X263,$E263))=X263,"",IF($K263&lt;EDATE(X263,$E263),$K263,EDATE(X263,$E263))),""))),"")</f>
        <v/>
      </c>
      <c r="Z263" s="70" t="str">
        <f>IFERROR(IF(AND($H263=1,WORKDAY.INTL($I263,NETWORKDAYS.INTL($I263,EDATE(Y263,$E264)-1,1,[1]holiday!$A$2:$A$101),1,[1]holiday!$A$2:$A$101)=$K263),"",IF(AND(IFERROR(IF(IF($K263&lt;EDATE(Y263,$E263),$K263,EDATE(Y263,$E263))=Y263,"",IF($K263&lt;EDATE(Y263,$E263),$K263,EDATE(Y263,$E263))),"")=$K263,$H263=1),"",IFERROR(IF(IF($K263&lt;EDATE(Y263,$E263),$K263,EDATE(Y263,$E263))=Y263,"",IF($K263&lt;EDATE(Y263,$E263),$K263,EDATE(Y263,$E263))),""))),"")</f>
        <v/>
      </c>
      <c r="AA263" s="70" t="str">
        <f>IFERROR(IF(AND($H263=1,WORKDAY.INTL($I263,NETWORKDAYS.INTL($I263,EDATE(Z263,$E264)-1,1,[1]holiday!$A$2:$A$101),1,[1]holiday!$A$2:$A$101)=$K263),"",IF(AND(IFERROR(IF(IF($K263&lt;EDATE(Z263,$E263),$K263,EDATE(Z263,$E263))=Z263,"",IF($K263&lt;EDATE(Z263,$E263),$K263,EDATE(Z263,$E263))),"")=$K263,$H263=1),"",IFERROR(IF(IF($K263&lt;EDATE(Z263,$E263),$K263,EDATE(Z263,$E263))=Z263,"",IF($K263&lt;EDATE(Z263,$E263),$K263,EDATE(Z263,$E263))),""))),"")</f>
        <v/>
      </c>
      <c r="AB263" s="70" t="str">
        <f>IFERROR(IF(AND($H263=1,WORKDAY.INTL($I263,NETWORKDAYS.INTL($I263,EDATE(AA263,$E264)-1,1,[1]holiday!$A$2:$A$101),1,[1]holiday!$A$2:$A$101)=$K263),"",IF(AND(IFERROR(IF(IF($K263&lt;EDATE(AA263,$E263),$K263,EDATE(AA263,$E263))=AA263,"",IF($K263&lt;EDATE(AA263,$E263),$K263,EDATE(AA263,$E263))),"")=$K263,$H263=1),"",IFERROR(IF(IF($K263&lt;EDATE(AA263,$E263),$K263,EDATE(AA263,$E263))=AA263,"",IF($K263&lt;EDATE(AA263,$E263),$K263,EDATE(AA263,$E263))),""))),"")</f>
        <v/>
      </c>
      <c r="AC263" s="70" t="str">
        <f>IFERROR(IF(AND($H263=1,WORKDAY.INTL($I263,NETWORKDAYS.INTL($I263,EDATE(AB263,$E264)-1,1,[1]holiday!$A$2:$A$101),1,[1]holiday!$A$2:$A$101)=$K263),"",IF(AND(IFERROR(IF(IF($K263&lt;EDATE(AB263,$E263),$K263,EDATE(AB263,$E263))=AB263,"",IF($K263&lt;EDATE(AB263,$E263),$K263,EDATE(AB263,$E263))),"")=$K263,$H263=1),"",IFERROR(IF(IF($K263&lt;EDATE(AB263,$E263),$K263,EDATE(AB263,$E263))=AB263,"",IF($K263&lt;EDATE(AB263,$E263),$K263,EDATE(AB263,$E263))),""))),"")</f>
        <v/>
      </c>
      <c r="AD263" s="70" t="str">
        <f>IFERROR(IF(AND($H263=1,WORKDAY.INTL($I263,NETWORKDAYS.INTL($I263,EDATE(AC263,$E264)-1,1,[1]holiday!$A$2:$A$101),1,[1]holiday!$A$2:$A$101)=$K263),"",IF(AND(IFERROR(IF(IF($K263&lt;EDATE(AC263,$E263),$K263,EDATE(AC263,$E263))=AC263,"",IF($K263&lt;EDATE(AC263,$E263),$K263,EDATE(AC263,$E263))),"")=$K263,$H263=1),"",IFERROR(IF(IF($K263&lt;EDATE(AC263,$E263),$K263,EDATE(AC263,$E263))=AC263,"",IF($K263&lt;EDATE(AC263,$E263),$K263,EDATE(AC263,$E263))),""))),"")</f>
        <v/>
      </c>
      <c r="AE263" s="70" t="str">
        <f>IFERROR(IF(AND($H263=1,WORKDAY.INTL($I263,NETWORKDAYS.INTL($I263,EDATE(AD263,$E264)-1,1,[1]holiday!$A$2:$A$101),1,[1]holiday!$A$2:$A$101)=$K263),"",IF(AND(IFERROR(IF(IF($K263&lt;EDATE(AD263,$E263),$K263,EDATE(AD263,$E263))=AD263,"",IF($K263&lt;EDATE(AD263,$E263),$K263,EDATE(AD263,$E263))),"")=$K263,$H263=1),"",IFERROR(IF(IF($K263&lt;EDATE(AD263,$E263),$K263,EDATE(AD263,$E263))=AD263,"",IF($K263&lt;EDATE(AD263,$E263),$K263,EDATE(AD263,$E263))),""))),"")</f>
        <v/>
      </c>
      <c r="AF263" s="70" t="str">
        <f>IFERROR(IF(AND($H263=1,WORKDAY.INTL($I263,NETWORKDAYS.INTL($I263,EDATE(AE263,$E264)-1,1,[1]holiday!$A$2:$A$101),1,[1]holiday!$A$2:$A$101)=$K263),"",IF(AND(IFERROR(IF(IF($K263&lt;EDATE(AE263,$E263),$K263,EDATE(AE263,$E263))=AE263,"",IF($K263&lt;EDATE(AE263,$E263),$K263,EDATE(AE263,$E263))),"")=$K263,$H263=1),"",IFERROR(IF(IF($K263&lt;EDATE(AE263,$E263),$K263,EDATE(AE263,$E263))=AE263,"",IF($K263&lt;EDATE(AE263,$E263),$K263,EDATE(AE263,$E263))),""))),"")</f>
        <v/>
      </c>
      <c r="AG263" s="70" t="str">
        <f>IFERROR(IF(AND($H263=1,WORKDAY.INTL($I263,NETWORKDAYS.INTL($I263,EDATE(AF263,$E264)-1,1,[1]holiday!$A$2:$A$101),1,[1]holiday!$A$2:$A$101)=$K263),"",IF(AND(IFERROR(IF(IF($K263&lt;EDATE(AF263,$E263),$K263,EDATE(AF263,$E263))=AF263,"",IF($K263&lt;EDATE(AF263,$E263),$K263,EDATE(AF263,$E263))),"")=$K263,$H263=1),"",IFERROR(IF(IF($K263&lt;EDATE(AF263,$E263),$K263,EDATE(AF263,$E263))=AF263,"",IF($K263&lt;EDATE(AF263,$E263),$K263,EDATE(AF263,$E263))),""))),"")</f>
        <v/>
      </c>
      <c r="AH263" s="70" t="str">
        <f>IFERROR(IF(AND($H263=1,WORKDAY.INTL($I263,NETWORKDAYS.INTL($I263,EDATE(AG263,$E264)-1,1,[1]holiday!$A$2:$A$101),1,[1]holiday!$A$2:$A$101)=$K263),"",IF(AND(IFERROR(IF(IF($K263&lt;EDATE(AG263,$E263),$K263,EDATE(AG263,$E263))=AG263,"",IF($K263&lt;EDATE(AG263,$E263),$K263,EDATE(AG263,$E263))),"")=$K263,$H263=1),"",IFERROR(IF(IF($K263&lt;EDATE(AG263,$E263),$K263,EDATE(AG263,$E263))=AG263,"",IF($K263&lt;EDATE(AG263,$E263),$K263,EDATE(AG263,$E263))),""))),"")</f>
        <v/>
      </c>
      <c r="AI263" s="70"/>
      <c r="AJ263" s="25" t="e">
        <f t="shared" si="160"/>
        <v>#REF!</v>
      </c>
      <c r="AK263" s="25" t="e">
        <f t="shared" si="161"/>
        <v>#REF!</v>
      </c>
      <c r="AL263" s="25" t="e">
        <f t="shared" si="162"/>
        <v>#REF!</v>
      </c>
      <c r="AM263" s="25" t="e">
        <f t="shared" si="163"/>
        <v>#REF!</v>
      </c>
      <c r="AN263" s="25" t="e">
        <f t="shared" si="164"/>
        <v>#REF!</v>
      </c>
      <c r="AO263" s="25" t="e">
        <f t="shared" si="165"/>
        <v>#REF!</v>
      </c>
      <c r="AP263" s="25" t="e">
        <f t="shared" si="166"/>
        <v>#REF!</v>
      </c>
      <c r="AQ263" s="25" t="e">
        <f t="shared" si="167"/>
        <v>#REF!</v>
      </c>
      <c r="AR263" s="25" t="e">
        <f t="shared" si="168"/>
        <v>#REF!</v>
      </c>
      <c r="AS263" s="25" t="e">
        <f t="shared" si="169"/>
        <v>#REF!</v>
      </c>
      <c r="AT263" s="25" t="e">
        <f t="shared" si="170"/>
        <v>#REF!</v>
      </c>
      <c r="AU263" s="25" t="e">
        <f t="shared" si="171"/>
        <v>#REF!</v>
      </c>
      <c r="AV263" s="25" t="e">
        <f t="shared" si="172"/>
        <v>#REF!</v>
      </c>
      <c r="AW263" s="106" t="e">
        <f t="shared" si="179"/>
        <v>#REF!</v>
      </c>
      <c r="AX263" s="107" t="e">
        <f t="shared" ca="1" si="180"/>
        <v>#REF!</v>
      </c>
      <c r="AY263" s="107" t="e">
        <f t="shared" ca="1" si="181"/>
        <v>#REF!</v>
      </c>
      <c r="AZ263" s="108" t="e">
        <f t="shared" ca="1" si="182"/>
        <v>#REF!</v>
      </c>
      <c r="BA263" s="25">
        <f t="shared" ca="1" si="174"/>
        <v>0</v>
      </c>
      <c r="BB263" s="25" t="e">
        <f t="shared" si="173"/>
        <v>#REF!</v>
      </c>
      <c r="BC263" s="25" t="e">
        <f t="shared" ca="1" si="183"/>
        <v>#REF!</v>
      </c>
      <c r="BD263" s="83" t="e">
        <f>PS!#REF!</f>
        <v>#REF!</v>
      </c>
      <c r="BE263" s="78" t="str">
        <f t="shared" ca="1" si="184"/>
        <v>Lần 0</v>
      </c>
      <c r="BF263" s="109" t="e">
        <f t="shared" ca="1" si="185"/>
        <v>#REF!</v>
      </c>
      <c r="BG263" s="109" t="e">
        <f t="shared" ca="1" si="186"/>
        <v>#REF!</v>
      </c>
      <c r="BH263" s="109" t="e">
        <f t="shared" ca="1" si="187"/>
        <v>#REF!</v>
      </c>
      <c r="BI263" s="109" t="e">
        <f t="shared" ca="1" si="188"/>
        <v>#REF!</v>
      </c>
      <c r="BJ263" s="109" t="e">
        <f t="shared" ca="1" si="189"/>
        <v>#REF!</v>
      </c>
      <c r="BK263" s="109" t="e">
        <f t="shared" ca="1" si="190"/>
        <v>#REF!</v>
      </c>
      <c r="BL263" s="109" t="e">
        <f t="shared" ca="1" si="191"/>
        <v>#REF!</v>
      </c>
      <c r="BM263" s="109" t="e">
        <f t="shared" ca="1" si="192"/>
        <v>#REF!</v>
      </c>
      <c r="BN263" s="109" t="e">
        <f t="shared" ca="1" si="193"/>
        <v>#REF!</v>
      </c>
      <c r="BO263" s="109" t="e">
        <f t="shared" ca="1" si="194"/>
        <v>#REF!</v>
      </c>
      <c r="BP263" s="109" t="e">
        <f t="shared" ca="1" si="195"/>
        <v>#REF!</v>
      </c>
      <c r="BQ263" s="109" t="e">
        <f t="shared" ca="1" si="196"/>
        <v>#REF!</v>
      </c>
      <c r="BR263" s="109" t="e">
        <f t="shared" ca="1" si="197"/>
        <v>#REF!</v>
      </c>
    </row>
    <row r="264" spans="1:70" ht="12.75" x14ac:dyDescent="0.2">
      <c r="A264" s="82" t="e">
        <f>PS!#REF!</f>
        <v>#REF!</v>
      </c>
      <c r="B264" s="83" t="e">
        <f>PS!#REF!</f>
        <v>#REF!</v>
      </c>
      <c r="C264" s="83" t="e">
        <f>PS!#REF!</f>
        <v>#REF!</v>
      </c>
      <c r="D264" s="83" t="e">
        <f>VLOOKUP(B264,CTV!$A$3:$D$1048576,4,0)</f>
        <v>#REF!</v>
      </c>
      <c r="E264" s="83" t="e">
        <f>VLOOKUP(B264,CTV!$A$3:$G$1048576,7,0)</f>
        <v>#REF!</v>
      </c>
      <c r="F264" s="83" t="e">
        <f>IF(ISNA(VLOOKUP(D264,CTV!$A$3:$H$1048576,8,0)),"",VLOOKUP(D264,CTV!$A$3:$H$1048576,8,0))</f>
        <v>#REF!</v>
      </c>
      <c r="G264" s="83" t="e">
        <f>VLOOKUP(B264,CTV!$A$3:$I$1048576,9,0)</f>
        <v>#REF!</v>
      </c>
      <c r="H264" s="83" t="e">
        <f>VLOOKUP(B264,CTV!$A$3:$J$1048576,10,0)</f>
        <v>#REF!</v>
      </c>
      <c r="I264" s="102" t="e">
        <f>PS!#REF!</f>
        <v>#REF!</v>
      </c>
      <c r="J264" s="83" t="e">
        <f>PS!#REF!</f>
        <v>#REF!</v>
      </c>
      <c r="K264" s="103" t="e">
        <f>PS!#REF!</f>
        <v>#REF!</v>
      </c>
      <c r="L264" s="83" t="e">
        <f t="shared" si="175"/>
        <v>#REF!</v>
      </c>
      <c r="M264" s="120" t="e">
        <f>PS!#REF!</f>
        <v>#REF!</v>
      </c>
      <c r="N264" s="83" t="e">
        <f>PS!#REF!</f>
        <v>#REF!</v>
      </c>
      <c r="O264" s="104" t="e">
        <f>PS!#REF!</f>
        <v>#REF!</v>
      </c>
      <c r="P264" s="104" t="e">
        <f t="shared" si="176"/>
        <v>#REF!</v>
      </c>
      <c r="Q264" s="104">
        <v>0</v>
      </c>
      <c r="R264" s="170" t="e">
        <f t="shared" si="177"/>
        <v>#REF!</v>
      </c>
      <c r="S264" s="130" t="e">
        <f>VLOOKUP(B264,CTV!$A$3:$K$1048576,11,0)</f>
        <v>#REF!</v>
      </c>
      <c r="T264" s="105" t="e">
        <f>IF(VLOOKUP(B264,CTV!$A$3:$E$1048576,5,0)-R264+S264&lt;0,0,VLOOKUP(B264,CTV!$A$3:$E$1048576,5,0)-R264+S264)</f>
        <v>#REF!</v>
      </c>
      <c r="U264" s="105" t="e">
        <f>IF(VLOOKUP(B264,CTV!$A$3:$F$1048576,6,0)-R264+S264&lt;0,0,VLOOKUP(B264,CTV!$A$3:$F$1048576,6,0)-R264+S264)</f>
        <v>#REF!</v>
      </c>
      <c r="V264" s="70" t="e">
        <f t="shared" si="178"/>
        <v>#REF!</v>
      </c>
      <c r="W264" s="70" t="str">
        <f>IFERROR(IF(AND($H264=1,WORKDAY.INTL($I264,NETWORKDAYS.INTL($I264,EDATE(V264,$E265)-1,1,[1]holiday!$A$2:$A$101),1,[1]holiday!$A$2:$A$101)=$K264),"",IF(AND(IFERROR(IF(IF($K264&lt;EDATE(V264,$E264),$K264,EDATE(V264,$E264))=V264,"",IF($K264&lt;EDATE(V264,$E264),$K264,EDATE(V264,$E264))),"")=$K264,$H264=1),"",IFERROR(IF(IF($K264&lt;EDATE(V264,$E264),$K264,EDATE(V264,$E264))=V264,"",IF($K264&lt;EDATE(V264,$E264),$K264,EDATE(V264,$E264))),""))),"")</f>
        <v/>
      </c>
      <c r="X264" s="70" t="str">
        <f>IFERROR(IF(AND($H264=1,WORKDAY.INTL($I264,NETWORKDAYS.INTL($I264,EDATE(W264,$E265)-1,1,[1]holiday!$A$2:$A$101),1,[1]holiday!$A$2:$A$101)=$K264),"",IF(AND(IFERROR(IF(IF($K264&lt;EDATE(W264,$E264),$K264,EDATE(W264,$E264))=W264,"",IF($K264&lt;EDATE(W264,$E264),$K264,EDATE(W264,$E264))),"")=$K264,$H264=1),"",IFERROR(IF(IF($K264&lt;EDATE(W264,$E264),$K264,EDATE(W264,$E264))=W264,"",IF($K264&lt;EDATE(W264,$E264),$K264,EDATE(W264,$E264))),""))),"")</f>
        <v/>
      </c>
      <c r="Y264" s="70" t="str">
        <f>IFERROR(IF(AND($H264=1,WORKDAY.INTL($I264,NETWORKDAYS.INTL($I264,EDATE(X264,$E265)-1,1,[1]holiday!$A$2:$A$101),1,[1]holiday!$A$2:$A$101)=$K264),"",IF(AND(IFERROR(IF(IF($K264&lt;EDATE(X264,$E264),$K264,EDATE(X264,$E264))=X264,"",IF($K264&lt;EDATE(X264,$E264),$K264,EDATE(X264,$E264))),"")=$K264,$H264=1),"",IFERROR(IF(IF($K264&lt;EDATE(X264,$E264),$K264,EDATE(X264,$E264))=X264,"",IF($K264&lt;EDATE(X264,$E264),$K264,EDATE(X264,$E264))),""))),"")</f>
        <v/>
      </c>
      <c r="Z264" s="70" t="str">
        <f>IFERROR(IF(AND($H264=1,WORKDAY.INTL($I264,NETWORKDAYS.INTL($I264,EDATE(Y264,$E265)-1,1,[1]holiday!$A$2:$A$101),1,[1]holiday!$A$2:$A$101)=$K264),"",IF(AND(IFERROR(IF(IF($K264&lt;EDATE(Y264,$E264),$K264,EDATE(Y264,$E264))=Y264,"",IF($K264&lt;EDATE(Y264,$E264),$K264,EDATE(Y264,$E264))),"")=$K264,$H264=1),"",IFERROR(IF(IF($K264&lt;EDATE(Y264,$E264),$K264,EDATE(Y264,$E264))=Y264,"",IF($K264&lt;EDATE(Y264,$E264),$K264,EDATE(Y264,$E264))),""))),"")</f>
        <v/>
      </c>
      <c r="AA264" s="70" t="str">
        <f>IFERROR(IF(AND($H264=1,WORKDAY.INTL($I264,NETWORKDAYS.INTL($I264,EDATE(Z264,$E265)-1,1,[1]holiday!$A$2:$A$101),1,[1]holiday!$A$2:$A$101)=$K264),"",IF(AND(IFERROR(IF(IF($K264&lt;EDATE(Z264,$E264),$K264,EDATE(Z264,$E264))=Z264,"",IF($K264&lt;EDATE(Z264,$E264),$K264,EDATE(Z264,$E264))),"")=$K264,$H264=1),"",IFERROR(IF(IF($K264&lt;EDATE(Z264,$E264),$K264,EDATE(Z264,$E264))=Z264,"",IF($K264&lt;EDATE(Z264,$E264),$K264,EDATE(Z264,$E264))),""))),"")</f>
        <v/>
      </c>
      <c r="AB264" s="70" t="str">
        <f>IFERROR(IF(AND($H264=1,WORKDAY.INTL($I264,NETWORKDAYS.INTL($I264,EDATE(AA264,$E265)-1,1,[1]holiday!$A$2:$A$101),1,[1]holiday!$A$2:$A$101)=$K264),"",IF(AND(IFERROR(IF(IF($K264&lt;EDATE(AA264,$E264),$K264,EDATE(AA264,$E264))=AA264,"",IF($K264&lt;EDATE(AA264,$E264),$K264,EDATE(AA264,$E264))),"")=$K264,$H264=1),"",IFERROR(IF(IF($K264&lt;EDATE(AA264,$E264),$K264,EDATE(AA264,$E264))=AA264,"",IF($K264&lt;EDATE(AA264,$E264),$K264,EDATE(AA264,$E264))),""))),"")</f>
        <v/>
      </c>
      <c r="AC264" s="70" t="str">
        <f>IFERROR(IF(AND($H264=1,WORKDAY.INTL($I264,NETWORKDAYS.INTL($I264,EDATE(AB264,$E265)-1,1,[1]holiday!$A$2:$A$101),1,[1]holiday!$A$2:$A$101)=$K264),"",IF(AND(IFERROR(IF(IF($K264&lt;EDATE(AB264,$E264),$K264,EDATE(AB264,$E264))=AB264,"",IF($K264&lt;EDATE(AB264,$E264),$K264,EDATE(AB264,$E264))),"")=$K264,$H264=1),"",IFERROR(IF(IF($K264&lt;EDATE(AB264,$E264),$K264,EDATE(AB264,$E264))=AB264,"",IF($K264&lt;EDATE(AB264,$E264),$K264,EDATE(AB264,$E264))),""))),"")</f>
        <v/>
      </c>
      <c r="AD264" s="70" t="str">
        <f>IFERROR(IF(AND($H264=1,WORKDAY.INTL($I264,NETWORKDAYS.INTL($I264,EDATE(AC264,$E265)-1,1,[1]holiday!$A$2:$A$101),1,[1]holiday!$A$2:$A$101)=$K264),"",IF(AND(IFERROR(IF(IF($K264&lt;EDATE(AC264,$E264),$K264,EDATE(AC264,$E264))=AC264,"",IF($K264&lt;EDATE(AC264,$E264),$K264,EDATE(AC264,$E264))),"")=$K264,$H264=1),"",IFERROR(IF(IF($K264&lt;EDATE(AC264,$E264),$K264,EDATE(AC264,$E264))=AC264,"",IF($K264&lt;EDATE(AC264,$E264),$K264,EDATE(AC264,$E264))),""))),"")</f>
        <v/>
      </c>
      <c r="AE264" s="70" t="str">
        <f>IFERROR(IF(AND($H264=1,WORKDAY.INTL($I264,NETWORKDAYS.INTL($I264,EDATE(AD264,$E265)-1,1,[1]holiday!$A$2:$A$101),1,[1]holiday!$A$2:$A$101)=$K264),"",IF(AND(IFERROR(IF(IF($K264&lt;EDATE(AD264,$E264),$K264,EDATE(AD264,$E264))=AD264,"",IF($K264&lt;EDATE(AD264,$E264),$K264,EDATE(AD264,$E264))),"")=$K264,$H264=1),"",IFERROR(IF(IF($K264&lt;EDATE(AD264,$E264),$K264,EDATE(AD264,$E264))=AD264,"",IF($K264&lt;EDATE(AD264,$E264),$K264,EDATE(AD264,$E264))),""))),"")</f>
        <v/>
      </c>
      <c r="AF264" s="70" t="str">
        <f>IFERROR(IF(AND($H264=1,WORKDAY.INTL($I264,NETWORKDAYS.INTL($I264,EDATE(AE264,$E265)-1,1,[1]holiday!$A$2:$A$101),1,[1]holiday!$A$2:$A$101)=$K264),"",IF(AND(IFERROR(IF(IF($K264&lt;EDATE(AE264,$E264),$K264,EDATE(AE264,$E264))=AE264,"",IF($K264&lt;EDATE(AE264,$E264),$K264,EDATE(AE264,$E264))),"")=$K264,$H264=1),"",IFERROR(IF(IF($K264&lt;EDATE(AE264,$E264),$K264,EDATE(AE264,$E264))=AE264,"",IF($K264&lt;EDATE(AE264,$E264),$K264,EDATE(AE264,$E264))),""))),"")</f>
        <v/>
      </c>
      <c r="AG264" s="70" t="str">
        <f>IFERROR(IF(AND($H264=1,WORKDAY.INTL($I264,NETWORKDAYS.INTL($I264,EDATE(AF264,$E265)-1,1,[1]holiday!$A$2:$A$101),1,[1]holiday!$A$2:$A$101)=$K264),"",IF(AND(IFERROR(IF(IF($K264&lt;EDATE(AF264,$E264),$K264,EDATE(AF264,$E264))=AF264,"",IF($K264&lt;EDATE(AF264,$E264),$K264,EDATE(AF264,$E264))),"")=$K264,$H264=1),"",IFERROR(IF(IF($K264&lt;EDATE(AF264,$E264),$K264,EDATE(AF264,$E264))=AF264,"",IF($K264&lt;EDATE(AF264,$E264),$K264,EDATE(AF264,$E264))),""))),"")</f>
        <v/>
      </c>
      <c r="AH264" s="70" t="str">
        <f>IFERROR(IF(AND($H264=1,WORKDAY.INTL($I264,NETWORKDAYS.INTL($I264,EDATE(AG264,$E265)-1,1,[1]holiday!$A$2:$A$101),1,[1]holiday!$A$2:$A$101)=$K264),"",IF(AND(IFERROR(IF(IF($K264&lt;EDATE(AG264,$E264),$K264,EDATE(AG264,$E264))=AG264,"",IF($K264&lt;EDATE(AG264,$E264),$K264,EDATE(AG264,$E264))),"")=$K264,$H264=1),"",IFERROR(IF(IF($K264&lt;EDATE(AG264,$E264),$K264,EDATE(AG264,$E264))=AG264,"",IF($K264&lt;EDATE(AG264,$E264),$K264,EDATE(AG264,$E264))),""))),"")</f>
        <v/>
      </c>
      <c r="AI264" s="70"/>
      <c r="AJ264" s="25" t="e">
        <f t="shared" si="160"/>
        <v>#REF!</v>
      </c>
      <c r="AK264" s="25" t="e">
        <f t="shared" si="161"/>
        <v>#REF!</v>
      </c>
      <c r="AL264" s="25" t="e">
        <f t="shared" si="162"/>
        <v>#REF!</v>
      </c>
      <c r="AM264" s="25" t="e">
        <f t="shared" si="163"/>
        <v>#REF!</v>
      </c>
      <c r="AN264" s="25" t="e">
        <f t="shared" si="164"/>
        <v>#REF!</v>
      </c>
      <c r="AO264" s="25" t="e">
        <f t="shared" si="165"/>
        <v>#REF!</v>
      </c>
      <c r="AP264" s="25" t="e">
        <f t="shared" si="166"/>
        <v>#REF!</v>
      </c>
      <c r="AQ264" s="25" t="e">
        <f t="shared" si="167"/>
        <v>#REF!</v>
      </c>
      <c r="AR264" s="25" t="e">
        <f t="shared" si="168"/>
        <v>#REF!</v>
      </c>
      <c r="AS264" s="25" t="e">
        <f t="shared" si="169"/>
        <v>#REF!</v>
      </c>
      <c r="AT264" s="25" t="e">
        <f t="shared" si="170"/>
        <v>#REF!</v>
      </c>
      <c r="AU264" s="25" t="e">
        <f t="shared" si="171"/>
        <v>#REF!</v>
      </c>
      <c r="AV264" s="25" t="e">
        <f t="shared" si="172"/>
        <v>#REF!</v>
      </c>
      <c r="AW264" s="106" t="e">
        <f t="shared" si="179"/>
        <v>#REF!</v>
      </c>
      <c r="AX264" s="107" t="e">
        <f t="shared" ca="1" si="180"/>
        <v>#REF!</v>
      </c>
      <c r="AY264" s="107" t="e">
        <f t="shared" ca="1" si="181"/>
        <v>#REF!</v>
      </c>
      <c r="AZ264" s="108" t="e">
        <f t="shared" ca="1" si="182"/>
        <v>#REF!</v>
      </c>
      <c r="BA264" s="25">
        <f t="shared" ca="1" si="174"/>
        <v>0</v>
      </c>
      <c r="BB264" s="25" t="e">
        <f t="shared" si="173"/>
        <v>#REF!</v>
      </c>
      <c r="BC264" s="25" t="e">
        <f t="shared" ca="1" si="183"/>
        <v>#REF!</v>
      </c>
      <c r="BD264" s="83" t="e">
        <f>PS!#REF!</f>
        <v>#REF!</v>
      </c>
      <c r="BE264" s="78" t="str">
        <f t="shared" ca="1" si="184"/>
        <v>Lần 0</v>
      </c>
      <c r="BF264" s="109" t="e">
        <f t="shared" ca="1" si="185"/>
        <v>#REF!</v>
      </c>
      <c r="BG264" s="109" t="e">
        <f t="shared" ca="1" si="186"/>
        <v>#REF!</v>
      </c>
      <c r="BH264" s="109" t="e">
        <f t="shared" ca="1" si="187"/>
        <v>#REF!</v>
      </c>
      <c r="BI264" s="109" t="e">
        <f t="shared" ca="1" si="188"/>
        <v>#REF!</v>
      </c>
      <c r="BJ264" s="109" t="e">
        <f t="shared" ca="1" si="189"/>
        <v>#REF!</v>
      </c>
      <c r="BK264" s="109" t="e">
        <f t="shared" ca="1" si="190"/>
        <v>#REF!</v>
      </c>
      <c r="BL264" s="109" t="e">
        <f t="shared" ca="1" si="191"/>
        <v>#REF!</v>
      </c>
      <c r="BM264" s="109" t="e">
        <f t="shared" ca="1" si="192"/>
        <v>#REF!</v>
      </c>
      <c r="BN264" s="109" t="e">
        <f t="shared" ca="1" si="193"/>
        <v>#REF!</v>
      </c>
      <c r="BO264" s="109" t="e">
        <f t="shared" ca="1" si="194"/>
        <v>#REF!</v>
      </c>
      <c r="BP264" s="109" t="e">
        <f t="shared" ca="1" si="195"/>
        <v>#REF!</v>
      </c>
      <c r="BQ264" s="109" t="e">
        <f t="shared" ca="1" si="196"/>
        <v>#REF!</v>
      </c>
      <c r="BR264" s="109" t="e">
        <f t="shared" ca="1" si="197"/>
        <v>#REF!</v>
      </c>
    </row>
    <row r="265" spans="1:70" ht="12.75" x14ac:dyDescent="0.2">
      <c r="A265" s="82" t="e">
        <f>PS!#REF!</f>
        <v>#REF!</v>
      </c>
      <c r="B265" s="83" t="e">
        <f>PS!#REF!</f>
        <v>#REF!</v>
      </c>
      <c r="C265" s="83" t="e">
        <f>PS!#REF!</f>
        <v>#REF!</v>
      </c>
      <c r="D265" s="83" t="e">
        <f>VLOOKUP(B265,CTV!$A$3:$D$1048576,4,0)</f>
        <v>#REF!</v>
      </c>
      <c r="E265" s="83" t="e">
        <f>VLOOKUP(B265,CTV!$A$3:$G$1048576,7,0)</f>
        <v>#REF!</v>
      </c>
      <c r="F265" s="83" t="e">
        <f>IF(ISNA(VLOOKUP(D265,CTV!$A$3:$H$1048576,8,0)),"",VLOOKUP(D265,CTV!$A$3:$H$1048576,8,0))</f>
        <v>#REF!</v>
      </c>
      <c r="G265" s="83" t="e">
        <f>VLOOKUP(B265,CTV!$A$3:$I$1048576,9,0)</f>
        <v>#REF!</v>
      </c>
      <c r="H265" s="83" t="e">
        <f>VLOOKUP(B265,CTV!$A$3:$J$1048576,10,0)</f>
        <v>#REF!</v>
      </c>
      <c r="I265" s="102" t="e">
        <f>PS!#REF!</f>
        <v>#REF!</v>
      </c>
      <c r="J265" s="83" t="e">
        <f>PS!#REF!</f>
        <v>#REF!</v>
      </c>
      <c r="K265" s="103" t="e">
        <f>PS!#REF!</f>
        <v>#REF!</v>
      </c>
      <c r="L265" s="83" t="e">
        <f t="shared" si="175"/>
        <v>#REF!</v>
      </c>
      <c r="M265" s="120" t="e">
        <f>PS!#REF!</f>
        <v>#REF!</v>
      </c>
      <c r="N265" s="83" t="e">
        <f>PS!#REF!</f>
        <v>#REF!</v>
      </c>
      <c r="O265" s="104" t="e">
        <f>PS!#REF!</f>
        <v>#REF!</v>
      </c>
      <c r="P265" s="104" t="e">
        <f t="shared" si="176"/>
        <v>#REF!</v>
      </c>
      <c r="Q265" s="104">
        <v>0</v>
      </c>
      <c r="R265" s="170" t="e">
        <f t="shared" si="177"/>
        <v>#REF!</v>
      </c>
      <c r="S265" s="130" t="e">
        <f>VLOOKUP(B265,CTV!$A$3:$K$1048576,11,0)</f>
        <v>#REF!</v>
      </c>
      <c r="T265" s="105" t="e">
        <f>IF(VLOOKUP(B265,CTV!$A$3:$E$1048576,5,0)-R265+S265&lt;0,0,VLOOKUP(B265,CTV!$A$3:$E$1048576,5,0)-R265+S265)</f>
        <v>#REF!</v>
      </c>
      <c r="U265" s="105" t="e">
        <f>IF(VLOOKUP(B265,CTV!$A$3:$F$1048576,6,0)-R265+S265&lt;0,0,VLOOKUP(B265,CTV!$A$3:$F$1048576,6,0)-R265+S265)</f>
        <v>#REF!</v>
      </c>
      <c r="V265" s="70" t="e">
        <f t="shared" si="178"/>
        <v>#REF!</v>
      </c>
      <c r="W265" s="70" t="str">
        <f>IFERROR(IF(AND($H265=1,WORKDAY.INTL($I265,NETWORKDAYS.INTL($I265,EDATE(V265,$E266)-1,1,[1]holiday!$A$2:$A$101),1,[1]holiday!$A$2:$A$101)=$K265),"",IF(AND(IFERROR(IF(IF($K265&lt;EDATE(V265,$E265),$K265,EDATE(V265,$E265))=V265,"",IF($K265&lt;EDATE(V265,$E265),$K265,EDATE(V265,$E265))),"")=$K265,$H265=1),"",IFERROR(IF(IF($K265&lt;EDATE(V265,$E265),$K265,EDATE(V265,$E265))=V265,"",IF($K265&lt;EDATE(V265,$E265),$K265,EDATE(V265,$E265))),""))),"")</f>
        <v/>
      </c>
      <c r="X265" s="70" t="str">
        <f>IFERROR(IF(AND($H265=1,WORKDAY.INTL($I265,NETWORKDAYS.INTL($I265,EDATE(W265,$E266)-1,1,[1]holiday!$A$2:$A$101),1,[1]holiday!$A$2:$A$101)=$K265),"",IF(AND(IFERROR(IF(IF($K265&lt;EDATE(W265,$E265),$K265,EDATE(W265,$E265))=W265,"",IF($K265&lt;EDATE(W265,$E265),$K265,EDATE(W265,$E265))),"")=$K265,$H265=1),"",IFERROR(IF(IF($K265&lt;EDATE(W265,$E265),$K265,EDATE(W265,$E265))=W265,"",IF($K265&lt;EDATE(W265,$E265),$K265,EDATE(W265,$E265))),""))),"")</f>
        <v/>
      </c>
      <c r="Y265" s="70" t="str">
        <f>IFERROR(IF(AND($H265=1,WORKDAY.INTL($I265,NETWORKDAYS.INTL($I265,EDATE(X265,$E266)-1,1,[1]holiday!$A$2:$A$101),1,[1]holiday!$A$2:$A$101)=$K265),"",IF(AND(IFERROR(IF(IF($K265&lt;EDATE(X265,$E265),$K265,EDATE(X265,$E265))=X265,"",IF($K265&lt;EDATE(X265,$E265),$K265,EDATE(X265,$E265))),"")=$K265,$H265=1),"",IFERROR(IF(IF($K265&lt;EDATE(X265,$E265),$K265,EDATE(X265,$E265))=X265,"",IF($K265&lt;EDATE(X265,$E265),$K265,EDATE(X265,$E265))),""))),"")</f>
        <v/>
      </c>
      <c r="Z265" s="70" t="str">
        <f>IFERROR(IF(AND($H265=1,WORKDAY.INTL($I265,NETWORKDAYS.INTL($I265,EDATE(Y265,$E266)-1,1,[1]holiday!$A$2:$A$101),1,[1]holiday!$A$2:$A$101)=$K265),"",IF(AND(IFERROR(IF(IF($K265&lt;EDATE(Y265,$E265),$K265,EDATE(Y265,$E265))=Y265,"",IF($K265&lt;EDATE(Y265,$E265),$K265,EDATE(Y265,$E265))),"")=$K265,$H265=1),"",IFERROR(IF(IF($K265&lt;EDATE(Y265,$E265),$K265,EDATE(Y265,$E265))=Y265,"",IF($K265&lt;EDATE(Y265,$E265),$K265,EDATE(Y265,$E265))),""))),"")</f>
        <v/>
      </c>
      <c r="AA265" s="70" t="str">
        <f>IFERROR(IF(AND($H265=1,WORKDAY.INTL($I265,NETWORKDAYS.INTL($I265,EDATE(Z265,$E266)-1,1,[1]holiday!$A$2:$A$101),1,[1]holiday!$A$2:$A$101)=$K265),"",IF(AND(IFERROR(IF(IF($K265&lt;EDATE(Z265,$E265),$K265,EDATE(Z265,$E265))=Z265,"",IF($K265&lt;EDATE(Z265,$E265),$K265,EDATE(Z265,$E265))),"")=$K265,$H265=1),"",IFERROR(IF(IF($K265&lt;EDATE(Z265,$E265),$K265,EDATE(Z265,$E265))=Z265,"",IF($K265&lt;EDATE(Z265,$E265),$K265,EDATE(Z265,$E265))),""))),"")</f>
        <v/>
      </c>
      <c r="AB265" s="70" t="str">
        <f>IFERROR(IF(AND($H265=1,WORKDAY.INTL($I265,NETWORKDAYS.INTL($I265,EDATE(AA265,$E266)-1,1,[1]holiday!$A$2:$A$101),1,[1]holiday!$A$2:$A$101)=$K265),"",IF(AND(IFERROR(IF(IF($K265&lt;EDATE(AA265,$E265),$K265,EDATE(AA265,$E265))=AA265,"",IF($K265&lt;EDATE(AA265,$E265),$K265,EDATE(AA265,$E265))),"")=$K265,$H265=1),"",IFERROR(IF(IF($K265&lt;EDATE(AA265,$E265),$K265,EDATE(AA265,$E265))=AA265,"",IF($K265&lt;EDATE(AA265,$E265),$K265,EDATE(AA265,$E265))),""))),"")</f>
        <v/>
      </c>
      <c r="AC265" s="70" t="str">
        <f>IFERROR(IF(AND($H265=1,WORKDAY.INTL($I265,NETWORKDAYS.INTL($I265,EDATE(AB265,$E266)-1,1,[1]holiday!$A$2:$A$101),1,[1]holiday!$A$2:$A$101)=$K265),"",IF(AND(IFERROR(IF(IF($K265&lt;EDATE(AB265,$E265),$K265,EDATE(AB265,$E265))=AB265,"",IF($K265&lt;EDATE(AB265,$E265),$K265,EDATE(AB265,$E265))),"")=$K265,$H265=1),"",IFERROR(IF(IF($K265&lt;EDATE(AB265,$E265),$K265,EDATE(AB265,$E265))=AB265,"",IF($K265&lt;EDATE(AB265,$E265),$K265,EDATE(AB265,$E265))),""))),"")</f>
        <v/>
      </c>
      <c r="AD265" s="70" t="str">
        <f>IFERROR(IF(AND($H265=1,WORKDAY.INTL($I265,NETWORKDAYS.INTL($I265,EDATE(AC265,$E266)-1,1,[1]holiday!$A$2:$A$101),1,[1]holiday!$A$2:$A$101)=$K265),"",IF(AND(IFERROR(IF(IF($K265&lt;EDATE(AC265,$E265),$K265,EDATE(AC265,$E265))=AC265,"",IF($K265&lt;EDATE(AC265,$E265),$K265,EDATE(AC265,$E265))),"")=$K265,$H265=1),"",IFERROR(IF(IF($K265&lt;EDATE(AC265,$E265),$K265,EDATE(AC265,$E265))=AC265,"",IF($K265&lt;EDATE(AC265,$E265),$K265,EDATE(AC265,$E265))),""))),"")</f>
        <v/>
      </c>
      <c r="AE265" s="70" t="str">
        <f>IFERROR(IF(AND($H265=1,WORKDAY.INTL($I265,NETWORKDAYS.INTL($I265,EDATE(AD265,$E266)-1,1,[1]holiday!$A$2:$A$101),1,[1]holiday!$A$2:$A$101)=$K265),"",IF(AND(IFERROR(IF(IF($K265&lt;EDATE(AD265,$E265),$K265,EDATE(AD265,$E265))=AD265,"",IF($K265&lt;EDATE(AD265,$E265),$K265,EDATE(AD265,$E265))),"")=$K265,$H265=1),"",IFERROR(IF(IF($K265&lt;EDATE(AD265,$E265),$K265,EDATE(AD265,$E265))=AD265,"",IF($K265&lt;EDATE(AD265,$E265),$K265,EDATE(AD265,$E265))),""))),"")</f>
        <v/>
      </c>
      <c r="AF265" s="70" t="str">
        <f>IFERROR(IF(AND($H265=1,WORKDAY.INTL($I265,NETWORKDAYS.INTL($I265,EDATE(AE265,$E266)-1,1,[1]holiday!$A$2:$A$101),1,[1]holiday!$A$2:$A$101)=$K265),"",IF(AND(IFERROR(IF(IF($K265&lt;EDATE(AE265,$E265),$K265,EDATE(AE265,$E265))=AE265,"",IF($K265&lt;EDATE(AE265,$E265),$K265,EDATE(AE265,$E265))),"")=$K265,$H265=1),"",IFERROR(IF(IF($K265&lt;EDATE(AE265,$E265),$K265,EDATE(AE265,$E265))=AE265,"",IF($K265&lt;EDATE(AE265,$E265),$K265,EDATE(AE265,$E265))),""))),"")</f>
        <v/>
      </c>
      <c r="AG265" s="70" t="str">
        <f>IFERROR(IF(AND($H265=1,WORKDAY.INTL($I265,NETWORKDAYS.INTL($I265,EDATE(AF265,$E266)-1,1,[1]holiday!$A$2:$A$101),1,[1]holiday!$A$2:$A$101)=$K265),"",IF(AND(IFERROR(IF(IF($K265&lt;EDATE(AF265,$E265),$K265,EDATE(AF265,$E265))=AF265,"",IF($K265&lt;EDATE(AF265,$E265),$K265,EDATE(AF265,$E265))),"")=$K265,$H265=1),"",IFERROR(IF(IF($K265&lt;EDATE(AF265,$E265),$K265,EDATE(AF265,$E265))=AF265,"",IF($K265&lt;EDATE(AF265,$E265),$K265,EDATE(AF265,$E265))),""))),"")</f>
        <v/>
      </c>
      <c r="AH265" s="70" t="str">
        <f>IFERROR(IF(AND($H265=1,WORKDAY.INTL($I265,NETWORKDAYS.INTL($I265,EDATE(AG265,$E266)-1,1,[1]holiday!$A$2:$A$101),1,[1]holiday!$A$2:$A$101)=$K265),"",IF(AND(IFERROR(IF(IF($K265&lt;EDATE(AG265,$E265),$K265,EDATE(AG265,$E265))=AG265,"",IF($K265&lt;EDATE(AG265,$E265),$K265,EDATE(AG265,$E265))),"")=$K265,$H265=1),"",IFERROR(IF(IF($K265&lt;EDATE(AG265,$E265),$K265,EDATE(AG265,$E265))=AG265,"",IF($K265&lt;EDATE(AG265,$E265),$K265,EDATE(AG265,$E265))),""))),"")</f>
        <v/>
      </c>
      <c r="AI265" s="70"/>
      <c r="AJ265" s="25" t="e">
        <f t="shared" si="160"/>
        <v>#REF!</v>
      </c>
      <c r="AK265" s="25" t="e">
        <f t="shared" si="161"/>
        <v>#REF!</v>
      </c>
      <c r="AL265" s="25" t="e">
        <f t="shared" si="162"/>
        <v>#REF!</v>
      </c>
      <c r="AM265" s="25" t="e">
        <f t="shared" si="163"/>
        <v>#REF!</v>
      </c>
      <c r="AN265" s="25" t="e">
        <f t="shared" si="164"/>
        <v>#REF!</v>
      </c>
      <c r="AO265" s="25" t="e">
        <f t="shared" si="165"/>
        <v>#REF!</v>
      </c>
      <c r="AP265" s="25" t="e">
        <f t="shared" si="166"/>
        <v>#REF!</v>
      </c>
      <c r="AQ265" s="25" t="e">
        <f t="shared" si="167"/>
        <v>#REF!</v>
      </c>
      <c r="AR265" s="25" t="e">
        <f t="shared" si="168"/>
        <v>#REF!</v>
      </c>
      <c r="AS265" s="25" t="e">
        <f t="shared" si="169"/>
        <v>#REF!</v>
      </c>
      <c r="AT265" s="25" t="e">
        <f t="shared" si="170"/>
        <v>#REF!</v>
      </c>
      <c r="AU265" s="25" t="e">
        <f t="shared" si="171"/>
        <v>#REF!</v>
      </c>
      <c r="AV265" s="25" t="e">
        <f t="shared" si="172"/>
        <v>#REF!</v>
      </c>
      <c r="AW265" s="106" t="e">
        <f t="shared" si="179"/>
        <v>#REF!</v>
      </c>
      <c r="AX265" s="107" t="e">
        <f t="shared" ca="1" si="180"/>
        <v>#REF!</v>
      </c>
      <c r="AY265" s="107" t="e">
        <f t="shared" ca="1" si="181"/>
        <v>#REF!</v>
      </c>
      <c r="AZ265" s="108" t="e">
        <f t="shared" ca="1" si="182"/>
        <v>#REF!</v>
      </c>
      <c r="BA265" s="25">
        <f t="shared" ca="1" si="174"/>
        <v>0</v>
      </c>
      <c r="BB265" s="25" t="e">
        <f t="shared" si="173"/>
        <v>#REF!</v>
      </c>
      <c r="BC265" s="25" t="e">
        <f t="shared" ca="1" si="183"/>
        <v>#REF!</v>
      </c>
      <c r="BD265" s="83" t="e">
        <f>PS!#REF!</f>
        <v>#REF!</v>
      </c>
      <c r="BE265" s="78" t="str">
        <f t="shared" ca="1" si="184"/>
        <v>Lần 0</v>
      </c>
      <c r="BF265" s="109" t="e">
        <f t="shared" ca="1" si="185"/>
        <v>#REF!</v>
      </c>
      <c r="BG265" s="109" t="e">
        <f t="shared" ca="1" si="186"/>
        <v>#REF!</v>
      </c>
      <c r="BH265" s="109" t="e">
        <f t="shared" ca="1" si="187"/>
        <v>#REF!</v>
      </c>
      <c r="BI265" s="109" t="e">
        <f t="shared" ca="1" si="188"/>
        <v>#REF!</v>
      </c>
      <c r="BJ265" s="109" t="e">
        <f t="shared" ca="1" si="189"/>
        <v>#REF!</v>
      </c>
      <c r="BK265" s="109" t="e">
        <f t="shared" ca="1" si="190"/>
        <v>#REF!</v>
      </c>
      <c r="BL265" s="109" t="e">
        <f t="shared" ca="1" si="191"/>
        <v>#REF!</v>
      </c>
      <c r="BM265" s="109" t="e">
        <f t="shared" ca="1" si="192"/>
        <v>#REF!</v>
      </c>
      <c r="BN265" s="109" t="e">
        <f t="shared" ca="1" si="193"/>
        <v>#REF!</v>
      </c>
      <c r="BO265" s="109" t="e">
        <f t="shared" ca="1" si="194"/>
        <v>#REF!</v>
      </c>
      <c r="BP265" s="109" t="e">
        <f t="shared" ca="1" si="195"/>
        <v>#REF!</v>
      </c>
      <c r="BQ265" s="109" t="e">
        <f t="shared" ca="1" si="196"/>
        <v>#REF!</v>
      </c>
      <c r="BR265" s="109" t="e">
        <f t="shared" ca="1" si="197"/>
        <v>#REF!</v>
      </c>
    </row>
    <row r="266" spans="1:70" ht="12.75" x14ac:dyDescent="0.2">
      <c r="A266" s="82" t="e">
        <f>PS!#REF!</f>
        <v>#REF!</v>
      </c>
      <c r="B266" s="83" t="e">
        <f>PS!#REF!</f>
        <v>#REF!</v>
      </c>
      <c r="C266" s="83" t="e">
        <f>PS!#REF!</f>
        <v>#REF!</v>
      </c>
      <c r="D266" s="83" t="e">
        <f>VLOOKUP(B266,CTV!$A$3:$D$1048576,4,0)</f>
        <v>#REF!</v>
      </c>
      <c r="E266" s="83" t="e">
        <f>VLOOKUP(B266,CTV!$A$3:$G$1048576,7,0)</f>
        <v>#REF!</v>
      </c>
      <c r="F266" s="83" t="e">
        <f>IF(ISNA(VLOOKUP(D266,CTV!$A$3:$H$1048576,8,0)),"",VLOOKUP(D266,CTV!$A$3:$H$1048576,8,0))</f>
        <v>#REF!</v>
      </c>
      <c r="G266" s="83" t="e">
        <f>VLOOKUP(B266,CTV!$A$3:$I$1048576,9,0)</f>
        <v>#REF!</v>
      </c>
      <c r="H266" s="83" t="e">
        <f>VLOOKUP(B266,CTV!$A$3:$J$1048576,10,0)</f>
        <v>#REF!</v>
      </c>
      <c r="I266" s="102" t="e">
        <f>PS!#REF!</f>
        <v>#REF!</v>
      </c>
      <c r="J266" s="83" t="e">
        <f>PS!#REF!</f>
        <v>#REF!</v>
      </c>
      <c r="K266" s="103" t="e">
        <f>PS!#REF!</f>
        <v>#REF!</v>
      </c>
      <c r="L266" s="83" t="e">
        <f t="shared" si="175"/>
        <v>#REF!</v>
      </c>
      <c r="M266" s="120" t="e">
        <f>PS!#REF!</f>
        <v>#REF!</v>
      </c>
      <c r="N266" s="83" t="e">
        <f>PS!#REF!</f>
        <v>#REF!</v>
      </c>
      <c r="O266" s="104" t="e">
        <f>PS!#REF!</f>
        <v>#REF!</v>
      </c>
      <c r="P266" s="104" t="e">
        <f t="shared" si="176"/>
        <v>#REF!</v>
      </c>
      <c r="Q266" s="104">
        <v>0</v>
      </c>
      <c r="R266" s="170" t="e">
        <f t="shared" si="177"/>
        <v>#REF!</v>
      </c>
      <c r="S266" s="130" t="e">
        <f>VLOOKUP(B266,CTV!$A$3:$K$1048576,11,0)</f>
        <v>#REF!</v>
      </c>
      <c r="T266" s="105" t="e">
        <f>IF(VLOOKUP(B266,CTV!$A$3:$E$1048576,5,0)-R266+S266&lt;0,0,VLOOKUP(B266,CTV!$A$3:$E$1048576,5,0)-R266+S266)</f>
        <v>#REF!</v>
      </c>
      <c r="U266" s="105" t="e">
        <f>IF(VLOOKUP(B266,CTV!$A$3:$F$1048576,6,0)-R266+S266&lt;0,0,VLOOKUP(B266,CTV!$A$3:$F$1048576,6,0)-R266+S266)</f>
        <v>#REF!</v>
      </c>
      <c r="V266" s="70" t="e">
        <f t="shared" si="178"/>
        <v>#REF!</v>
      </c>
      <c r="W266" s="70" t="str">
        <f>IFERROR(IF(AND($H266=1,WORKDAY.INTL($I266,NETWORKDAYS.INTL($I266,EDATE(V266,$E267)-1,1,[1]holiday!$A$2:$A$101),1,[1]holiday!$A$2:$A$101)=$K266),"",IF(AND(IFERROR(IF(IF($K266&lt;EDATE(V266,$E266),$K266,EDATE(V266,$E266))=V266,"",IF($K266&lt;EDATE(V266,$E266),$K266,EDATE(V266,$E266))),"")=$K266,$H266=1),"",IFERROR(IF(IF($K266&lt;EDATE(V266,$E266),$K266,EDATE(V266,$E266))=V266,"",IF($K266&lt;EDATE(V266,$E266),$K266,EDATE(V266,$E266))),""))),"")</f>
        <v/>
      </c>
      <c r="X266" s="70" t="str">
        <f>IFERROR(IF(AND($H266=1,WORKDAY.INTL($I266,NETWORKDAYS.INTL($I266,EDATE(W266,$E267)-1,1,[1]holiday!$A$2:$A$101),1,[1]holiday!$A$2:$A$101)=$K266),"",IF(AND(IFERROR(IF(IF($K266&lt;EDATE(W266,$E266),$K266,EDATE(W266,$E266))=W266,"",IF($K266&lt;EDATE(W266,$E266),$K266,EDATE(W266,$E266))),"")=$K266,$H266=1),"",IFERROR(IF(IF($K266&lt;EDATE(W266,$E266),$K266,EDATE(W266,$E266))=W266,"",IF($K266&lt;EDATE(W266,$E266),$K266,EDATE(W266,$E266))),""))),"")</f>
        <v/>
      </c>
      <c r="Y266" s="70" t="str">
        <f>IFERROR(IF(AND($H266=1,WORKDAY.INTL($I266,NETWORKDAYS.INTL($I266,EDATE(X266,$E267)-1,1,[1]holiday!$A$2:$A$101),1,[1]holiday!$A$2:$A$101)=$K266),"",IF(AND(IFERROR(IF(IF($K266&lt;EDATE(X266,$E266),$K266,EDATE(X266,$E266))=X266,"",IF($K266&lt;EDATE(X266,$E266),$K266,EDATE(X266,$E266))),"")=$K266,$H266=1),"",IFERROR(IF(IF($K266&lt;EDATE(X266,$E266),$K266,EDATE(X266,$E266))=X266,"",IF($K266&lt;EDATE(X266,$E266),$K266,EDATE(X266,$E266))),""))),"")</f>
        <v/>
      </c>
      <c r="Z266" s="70" t="str">
        <f>IFERROR(IF(AND($H266=1,WORKDAY.INTL($I266,NETWORKDAYS.INTL($I266,EDATE(Y266,$E267)-1,1,[1]holiday!$A$2:$A$101),1,[1]holiday!$A$2:$A$101)=$K266),"",IF(AND(IFERROR(IF(IF($K266&lt;EDATE(Y266,$E266),$K266,EDATE(Y266,$E266))=Y266,"",IF($K266&lt;EDATE(Y266,$E266),$K266,EDATE(Y266,$E266))),"")=$K266,$H266=1),"",IFERROR(IF(IF($K266&lt;EDATE(Y266,$E266),$K266,EDATE(Y266,$E266))=Y266,"",IF($K266&lt;EDATE(Y266,$E266),$K266,EDATE(Y266,$E266))),""))),"")</f>
        <v/>
      </c>
      <c r="AA266" s="70" t="str">
        <f>IFERROR(IF(AND($H266=1,WORKDAY.INTL($I266,NETWORKDAYS.INTL($I266,EDATE(Z266,$E267)-1,1,[1]holiday!$A$2:$A$101),1,[1]holiday!$A$2:$A$101)=$K266),"",IF(AND(IFERROR(IF(IF($K266&lt;EDATE(Z266,$E266),$K266,EDATE(Z266,$E266))=Z266,"",IF($K266&lt;EDATE(Z266,$E266),$K266,EDATE(Z266,$E266))),"")=$K266,$H266=1),"",IFERROR(IF(IF($K266&lt;EDATE(Z266,$E266),$K266,EDATE(Z266,$E266))=Z266,"",IF($K266&lt;EDATE(Z266,$E266),$K266,EDATE(Z266,$E266))),""))),"")</f>
        <v/>
      </c>
      <c r="AB266" s="70" t="str">
        <f>IFERROR(IF(AND($H266=1,WORKDAY.INTL($I266,NETWORKDAYS.INTL($I266,EDATE(AA266,$E267)-1,1,[1]holiday!$A$2:$A$101),1,[1]holiday!$A$2:$A$101)=$K266),"",IF(AND(IFERROR(IF(IF($K266&lt;EDATE(AA266,$E266),$K266,EDATE(AA266,$E266))=AA266,"",IF($K266&lt;EDATE(AA266,$E266),$K266,EDATE(AA266,$E266))),"")=$K266,$H266=1),"",IFERROR(IF(IF($K266&lt;EDATE(AA266,$E266),$K266,EDATE(AA266,$E266))=AA266,"",IF($K266&lt;EDATE(AA266,$E266),$K266,EDATE(AA266,$E266))),""))),"")</f>
        <v/>
      </c>
      <c r="AC266" s="70" t="str">
        <f>IFERROR(IF(AND($H266=1,WORKDAY.INTL($I266,NETWORKDAYS.INTL($I266,EDATE(AB266,$E267)-1,1,[1]holiday!$A$2:$A$101),1,[1]holiday!$A$2:$A$101)=$K266),"",IF(AND(IFERROR(IF(IF($K266&lt;EDATE(AB266,$E266),$K266,EDATE(AB266,$E266))=AB266,"",IF($K266&lt;EDATE(AB266,$E266),$K266,EDATE(AB266,$E266))),"")=$K266,$H266=1),"",IFERROR(IF(IF($K266&lt;EDATE(AB266,$E266),$K266,EDATE(AB266,$E266))=AB266,"",IF($K266&lt;EDATE(AB266,$E266),$K266,EDATE(AB266,$E266))),""))),"")</f>
        <v/>
      </c>
      <c r="AD266" s="70" t="str">
        <f>IFERROR(IF(AND($H266=1,WORKDAY.INTL($I266,NETWORKDAYS.INTL($I266,EDATE(AC266,$E267)-1,1,[1]holiday!$A$2:$A$101),1,[1]holiday!$A$2:$A$101)=$K266),"",IF(AND(IFERROR(IF(IF($K266&lt;EDATE(AC266,$E266),$K266,EDATE(AC266,$E266))=AC266,"",IF($K266&lt;EDATE(AC266,$E266),$K266,EDATE(AC266,$E266))),"")=$K266,$H266=1),"",IFERROR(IF(IF($K266&lt;EDATE(AC266,$E266),$K266,EDATE(AC266,$E266))=AC266,"",IF($K266&lt;EDATE(AC266,$E266),$K266,EDATE(AC266,$E266))),""))),"")</f>
        <v/>
      </c>
      <c r="AE266" s="70" t="str">
        <f>IFERROR(IF(AND($H266=1,WORKDAY.INTL($I266,NETWORKDAYS.INTL($I266,EDATE(AD266,$E267)-1,1,[1]holiday!$A$2:$A$101),1,[1]holiday!$A$2:$A$101)=$K266),"",IF(AND(IFERROR(IF(IF($K266&lt;EDATE(AD266,$E266),$K266,EDATE(AD266,$E266))=AD266,"",IF($K266&lt;EDATE(AD266,$E266),$K266,EDATE(AD266,$E266))),"")=$K266,$H266=1),"",IFERROR(IF(IF($K266&lt;EDATE(AD266,$E266),$K266,EDATE(AD266,$E266))=AD266,"",IF($K266&lt;EDATE(AD266,$E266),$K266,EDATE(AD266,$E266))),""))),"")</f>
        <v/>
      </c>
      <c r="AF266" s="70" t="str">
        <f>IFERROR(IF(AND($H266=1,WORKDAY.INTL($I266,NETWORKDAYS.INTL($I266,EDATE(AE266,$E267)-1,1,[1]holiday!$A$2:$A$101),1,[1]holiday!$A$2:$A$101)=$K266),"",IF(AND(IFERROR(IF(IF($K266&lt;EDATE(AE266,$E266),$K266,EDATE(AE266,$E266))=AE266,"",IF($K266&lt;EDATE(AE266,$E266),$K266,EDATE(AE266,$E266))),"")=$K266,$H266=1),"",IFERROR(IF(IF($K266&lt;EDATE(AE266,$E266),$K266,EDATE(AE266,$E266))=AE266,"",IF($K266&lt;EDATE(AE266,$E266),$K266,EDATE(AE266,$E266))),""))),"")</f>
        <v/>
      </c>
      <c r="AG266" s="70" t="str">
        <f>IFERROR(IF(AND($H266=1,WORKDAY.INTL($I266,NETWORKDAYS.INTL($I266,EDATE(AF266,$E267)-1,1,[1]holiday!$A$2:$A$101),1,[1]holiday!$A$2:$A$101)=$K266),"",IF(AND(IFERROR(IF(IF($K266&lt;EDATE(AF266,$E266),$K266,EDATE(AF266,$E266))=AF266,"",IF($K266&lt;EDATE(AF266,$E266),$K266,EDATE(AF266,$E266))),"")=$K266,$H266=1),"",IFERROR(IF(IF($K266&lt;EDATE(AF266,$E266),$K266,EDATE(AF266,$E266))=AF266,"",IF($K266&lt;EDATE(AF266,$E266),$K266,EDATE(AF266,$E266))),""))),"")</f>
        <v/>
      </c>
      <c r="AH266" s="70" t="str">
        <f>IFERROR(IF(AND($H266=1,WORKDAY.INTL($I266,NETWORKDAYS.INTL($I266,EDATE(AG266,$E267)-1,1,[1]holiday!$A$2:$A$101),1,[1]holiday!$A$2:$A$101)=$K266),"",IF(AND(IFERROR(IF(IF($K266&lt;EDATE(AG266,$E266),$K266,EDATE(AG266,$E266))=AG266,"",IF($K266&lt;EDATE(AG266,$E266),$K266,EDATE(AG266,$E266))),"")=$K266,$H266=1),"",IFERROR(IF(IF($K266&lt;EDATE(AG266,$E266),$K266,EDATE(AG266,$E266))=AG266,"",IF($K266&lt;EDATE(AG266,$E266),$K266,EDATE(AG266,$E266))),""))),"")</f>
        <v/>
      </c>
      <c r="AI266" s="70"/>
      <c r="AJ266" s="25" t="e">
        <f t="shared" si="160"/>
        <v>#REF!</v>
      </c>
      <c r="AK266" s="25" t="e">
        <f t="shared" si="161"/>
        <v>#REF!</v>
      </c>
      <c r="AL266" s="25" t="e">
        <f t="shared" si="162"/>
        <v>#REF!</v>
      </c>
      <c r="AM266" s="25" t="e">
        <f t="shared" si="163"/>
        <v>#REF!</v>
      </c>
      <c r="AN266" s="25" t="e">
        <f t="shared" si="164"/>
        <v>#REF!</v>
      </c>
      <c r="AO266" s="25" t="e">
        <f t="shared" si="165"/>
        <v>#REF!</v>
      </c>
      <c r="AP266" s="25" t="e">
        <f t="shared" si="166"/>
        <v>#REF!</v>
      </c>
      <c r="AQ266" s="25" t="e">
        <f t="shared" si="167"/>
        <v>#REF!</v>
      </c>
      <c r="AR266" s="25" t="e">
        <f t="shared" si="168"/>
        <v>#REF!</v>
      </c>
      <c r="AS266" s="25" t="e">
        <f t="shared" si="169"/>
        <v>#REF!</v>
      </c>
      <c r="AT266" s="25" t="e">
        <f t="shared" si="170"/>
        <v>#REF!</v>
      </c>
      <c r="AU266" s="25" t="e">
        <f t="shared" si="171"/>
        <v>#REF!</v>
      </c>
      <c r="AV266" s="25" t="e">
        <f t="shared" si="172"/>
        <v>#REF!</v>
      </c>
      <c r="AW266" s="106" t="e">
        <f t="shared" si="179"/>
        <v>#REF!</v>
      </c>
      <c r="AX266" s="107" t="e">
        <f t="shared" ca="1" si="180"/>
        <v>#REF!</v>
      </c>
      <c r="AY266" s="107" t="e">
        <f t="shared" ca="1" si="181"/>
        <v>#REF!</v>
      </c>
      <c r="AZ266" s="108" t="e">
        <f t="shared" ca="1" si="182"/>
        <v>#REF!</v>
      </c>
      <c r="BA266" s="25">
        <f t="shared" ca="1" si="174"/>
        <v>0</v>
      </c>
      <c r="BB266" s="25" t="e">
        <f t="shared" si="173"/>
        <v>#REF!</v>
      </c>
      <c r="BC266" s="25" t="e">
        <f t="shared" ca="1" si="183"/>
        <v>#REF!</v>
      </c>
      <c r="BD266" s="83" t="e">
        <f>PS!#REF!</f>
        <v>#REF!</v>
      </c>
      <c r="BE266" s="78" t="str">
        <f t="shared" ca="1" si="184"/>
        <v>Lần 0</v>
      </c>
      <c r="BF266" s="109" t="e">
        <f t="shared" ca="1" si="185"/>
        <v>#REF!</v>
      </c>
      <c r="BG266" s="109" t="e">
        <f t="shared" ca="1" si="186"/>
        <v>#REF!</v>
      </c>
      <c r="BH266" s="109" t="e">
        <f t="shared" ca="1" si="187"/>
        <v>#REF!</v>
      </c>
      <c r="BI266" s="109" t="e">
        <f t="shared" ca="1" si="188"/>
        <v>#REF!</v>
      </c>
      <c r="BJ266" s="109" t="e">
        <f t="shared" ca="1" si="189"/>
        <v>#REF!</v>
      </c>
      <c r="BK266" s="109" t="e">
        <f t="shared" ca="1" si="190"/>
        <v>#REF!</v>
      </c>
      <c r="BL266" s="109" t="e">
        <f t="shared" ca="1" si="191"/>
        <v>#REF!</v>
      </c>
      <c r="BM266" s="109" t="e">
        <f t="shared" ca="1" si="192"/>
        <v>#REF!</v>
      </c>
      <c r="BN266" s="109" t="e">
        <f t="shared" ca="1" si="193"/>
        <v>#REF!</v>
      </c>
      <c r="BO266" s="109" t="e">
        <f t="shared" ca="1" si="194"/>
        <v>#REF!</v>
      </c>
      <c r="BP266" s="109" t="e">
        <f t="shared" ca="1" si="195"/>
        <v>#REF!</v>
      </c>
      <c r="BQ266" s="109" t="e">
        <f t="shared" ca="1" si="196"/>
        <v>#REF!</v>
      </c>
      <c r="BR266" s="109" t="e">
        <f t="shared" ca="1" si="197"/>
        <v>#REF!</v>
      </c>
    </row>
    <row r="267" spans="1:70" ht="12.75" x14ac:dyDescent="0.2">
      <c r="A267" s="82" t="e">
        <f>PS!#REF!</f>
        <v>#REF!</v>
      </c>
      <c r="B267" s="83" t="e">
        <f>PS!#REF!</f>
        <v>#REF!</v>
      </c>
      <c r="C267" s="83" t="e">
        <f>PS!#REF!</f>
        <v>#REF!</v>
      </c>
      <c r="D267" s="83" t="e">
        <f>VLOOKUP(B267,CTV!$A$3:$D$1048576,4,0)</f>
        <v>#REF!</v>
      </c>
      <c r="E267" s="83" t="e">
        <f>VLOOKUP(B267,CTV!$A$3:$G$1048576,7,0)</f>
        <v>#REF!</v>
      </c>
      <c r="F267" s="83" t="e">
        <f>IF(ISNA(VLOOKUP(D267,CTV!$A$3:$H$1048576,8,0)),"",VLOOKUP(D267,CTV!$A$3:$H$1048576,8,0))</f>
        <v>#REF!</v>
      </c>
      <c r="G267" s="83" t="e">
        <f>VLOOKUP(B267,CTV!$A$3:$I$1048576,9,0)</f>
        <v>#REF!</v>
      </c>
      <c r="H267" s="83" t="e">
        <f>VLOOKUP(B267,CTV!$A$3:$J$1048576,10,0)</f>
        <v>#REF!</v>
      </c>
      <c r="I267" s="102" t="e">
        <f>PS!#REF!</f>
        <v>#REF!</v>
      </c>
      <c r="J267" s="83" t="e">
        <f>PS!#REF!</f>
        <v>#REF!</v>
      </c>
      <c r="K267" s="103" t="e">
        <f>PS!#REF!</f>
        <v>#REF!</v>
      </c>
      <c r="L267" s="83" t="e">
        <f t="shared" si="175"/>
        <v>#REF!</v>
      </c>
      <c r="M267" s="120" t="e">
        <f>PS!#REF!</f>
        <v>#REF!</v>
      </c>
      <c r="N267" s="83" t="e">
        <f>PS!#REF!</f>
        <v>#REF!</v>
      </c>
      <c r="O267" s="104" t="e">
        <f>PS!#REF!</f>
        <v>#REF!</v>
      </c>
      <c r="P267" s="104" t="e">
        <f t="shared" si="176"/>
        <v>#REF!</v>
      </c>
      <c r="Q267" s="104">
        <v>0</v>
      </c>
      <c r="R267" s="170" t="e">
        <f t="shared" si="177"/>
        <v>#REF!</v>
      </c>
      <c r="S267" s="130" t="e">
        <f>VLOOKUP(B267,CTV!$A$3:$K$1048576,11,0)</f>
        <v>#REF!</v>
      </c>
      <c r="T267" s="105" t="e">
        <f>IF(VLOOKUP(B267,CTV!$A$3:$E$1048576,5,0)-R267+S267&lt;0,0,VLOOKUP(B267,CTV!$A$3:$E$1048576,5,0)-R267+S267)</f>
        <v>#REF!</v>
      </c>
      <c r="U267" s="105" t="e">
        <f>IF(VLOOKUP(B267,CTV!$A$3:$F$1048576,6,0)-R267+S267&lt;0,0,VLOOKUP(B267,CTV!$A$3:$F$1048576,6,0)-R267+S267)</f>
        <v>#REF!</v>
      </c>
      <c r="V267" s="70" t="e">
        <f t="shared" si="178"/>
        <v>#REF!</v>
      </c>
      <c r="W267" s="70" t="str">
        <f>IFERROR(IF(AND($H267=1,WORKDAY.INTL($I267,NETWORKDAYS.INTL($I267,EDATE(V267,$E268)-1,1,[1]holiday!$A$2:$A$101),1,[1]holiday!$A$2:$A$101)=$K267),"",IF(AND(IFERROR(IF(IF($K267&lt;EDATE(V267,$E267),$K267,EDATE(V267,$E267))=V267,"",IF($K267&lt;EDATE(V267,$E267),$K267,EDATE(V267,$E267))),"")=$K267,$H267=1),"",IFERROR(IF(IF($K267&lt;EDATE(V267,$E267),$K267,EDATE(V267,$E267))=V267,"",IF($K267&lt;EDATE(V267,$E267),$K267,EDATE(V267,$E267))),""))),"")</f>
        <v/>
      </c>
      <c r="X267" s="70" t="str">
        <f>IFERROR(IF(AND($H267=1,WORKDAY.INTL($I267,NETWORKDAYS.INTL($I267,EDATE(W267,$E268)-1,1,[1]holiday!$A$2:$A$101),1,[1]holiday!$A$2:$A$101)=$K267),"",IF(AND(IFERROR(IF(IF($K267&lt;EDATE(W267,$E267),$K267,EDATE(W267,$E267))=W267,"",IF($K267&lt;EDATE(W267,$E267),$K267,EDATE(W267,$E267))),"")=$K267,$H267=1),"",IFERROR(IF(IF($K267&lt;EDATE(W267,$E267),$K267,EDATE(W267,$E267))=W267,"",IF($K267&lt;EDATE(W267,$E267),$K267,EDATE(W267,$E267))),""))),"")</f>
        <v/>
      </c>
      <c r="Y267" s="70" t="str">
        <f>IFERROR(IF(AND($H267=1,WORKDAY.INTL($I267,NETWORKDAYS.INTL($I267,EDATE(X267,$E268)-1,1,[1]holiday!$A$2:$A$101),1,[1]holiday!$A$2:$A$101)=$K267),"",IF(AND(IFERROR(IF(IF($K267&lt;EDATE(X267,$E267),$K267,EDATE(X267,$E267))=X267,"",IF($K267&lt;EDATE(X267,$E267),$K267,EDATE(X267,$E267))),"")=$K267,$H267=1),"",IFERROR(IF(IF($K267&lt;EDATE(X267,$E267),$K267,EDATE(X267,$E267))=X267,"",IF($K267&lt;EDATE(X267,$E267),$K267,EDATE(X267,$E267))),""))),"")</f>
        <v/>
      </c>
      <c r="Z267" s="70" t="str">
        <f>IFERROR(IF(AND($H267=1,WORKDAY.INTL($I267,NETWORKDAYS.INTL($I267,EDATE(Y267,$E268)-1,1,[1]holiday!$A$2:$A$101),1,[1]holiday!$A$2:$A$101)=$K267),"",IF(AND(IFERROR(IF(IF($K267&lt;EDATE(Y267,$E267),$K267,EDATE(Y267,$E267))=Y267,"",IF($K267&lt;EDATE(Y267,$E267),$K267,EDATE(Y267,$E267))),"")=$K267,$H267=1),"",IFERROR(IF(IF($K267&lt;EDATE(Y267,$E267),$K267,EDATE(Y267,$E267))=Y267,"",IF($K267&lt;EDATE(Y267,$E267),$K267,EDATE(Y267,$E267))),""))),"")</f>
        <v/>
      </c>
      <c r="AA267" s="70" t="str">
        <f>IFERROR(IF(AND($H267=1,WORKDAY.INTL($I267,NETWORKDAYS.INTL($I267,EDATE(Z267,$E268)-1,1,[1]holiday!$A$2:$A$101),1,[1]holiday!$A$2:$A$101)=$K267),"",IF(AND(IFERROR(IF(IF($K267&lt;EDATE(Z267,$E267),$K267,EDATE(Z267,$E267))=Z267,"",IF($K267&lt;EDATE(Z267,$E267),$K267,EDATE(Z267,$E267))),"")=$K267,$H267=1),"",IFERROR(IF(IF($K267&lt;EDATE(Z267,$E267),$K267,EDATE(Z267,$E267))=Z267,"",IF($K267&lt;EDATE(Z267,$E267),$K267,EDATE(Z267,$E267))),""))),"")</f>
        <v/>
      </c>
      <c r="AB267" s="70" t="str">
        <f>IFERROR(IF(AND($H267=1,WORKDAY.INTL($I267,NETWORKDAYS.INTL($I267,EDATE(AA267,$E268)-1,1,[1]holiday!$A$2:$A$101),1,[1]holiday!$A$2:$A$101)=$K267),"",IF(AND(IFERROR(IF(IF($K267&lt;EDATE(AA267,$E267),$K267,EDATE(AA267,$E267))=AA267,"",IF($K267&lt;EDATE(AA267,$E267),$K267,EDATE(AA267,$E267))),"")=$K267,$H267=1),"",IFERROR(IF(IF($K267&lt;EDATE(AA267,$E267),$K267,EDATE(AA267,$E267))=AA267,"",IF($K267&lt;EDATE(AA267,$E267),$K267,EDATE(AA267,$E267))),""))),"")</f>
        <v/>
      </c>
      <c r="AC267" s="70" t="str">
        <f>IFERROR(IF(AND($H267=1,WORKDAY.INTL($I267,NETWORKDAYS.INTL($I267,EDATE(AB267,$E268)-1,1,[1]holiday!$A$2:$A$101),1,[1]holiday!$A$2:$A$101)=$K267),"",IF(AND(IFERROR(IF(IF($K267&lt;EDATE(AB267,$E267),$K267,EDATE(AB267,$E267))=AB267,"",IF($K267&lt;EDATE(AB267,$E267),$K267,EDATE(AB267,$E267))),"")=$K267,$H267=1),"",IFERROR(IF(IF($K267&lt;EDATE(AB267,$E267),$K267,EDATE(AB267,$E267))=AB267,"",IF($K267&lt;EDATE(AB267,$E267),$K267,EDATE(AB267,$E267))),""))),"")</f>
        <v/>
      </c>
      <c r="AD267" s="70" t="str">
        <f>IFERROR(IF(AND($H267=1,WORKDAY.INTL($I267,NETWORKDAYS.INTL($I267,EDATE(AC267,$E268)-1,1,[1]holiday!$A$2:$A$101),1,[1]holiday!$A$2:$A$101)=$K267),"",IF(AND(IFERROR(IF(IF($K267&lt;EDATE(AC267,$E267),$K267,EDATE(AC267,$E267))=AC267,"",IF($K267&lt;EDATE(AC267,$E267),$K267,EDATE(AC267,$E267))),"")=$K267,$H267=1),"",IFERROR(IF(IF($K267&lt;EDATE(AC267,$E267),$K267,EDATE(AC267,$E267))=AC267,"",IF($K267&lt;EDATE(AC267,$E267),$K267,EDATE(AC267,$E267))),""))),"")</f>
        <v/>
      </c>
      <c r="AE267" s="70" t="str">
        <f>IFERROR(IF(AND($H267=1,WORKDAY.INTL($I267,NETWORKDAYS.INTL($I267,EDATE(AD267,$E268)-1,1,[1]holiday!$A$2:$A$101),1,[1]holiday!$A$2:$A$101)=$K267),"",IF(AND(IFERROR(IF(IF($K267&lt;EDATE(AD267,$E267),$K267,EDATE(AD267,$E267))=AD267,"",IF($K267&lt;EDATE(AD267,$E267),$K267,EDATE(AD267,$E267))),"")=$K267,$H267=1),"",IFERROR(IF(IF($K267&lt;EDATE(AD267,$E267),$K267,EDATE(AD267,$E267))=AD267,"",IF($K267&lt;EDATE(AD267,$E267),$K267,EDATE(AD267,$E267))),""))),"")</f>
        <v/>
      </c>
      <c r="AF267" s="70" t="str">
        <f>IFERROR(IF(AND($H267=1,WORKDAY.INTL($I267,NETWORKDAYS.INTL($I267,EDATE(AE267,$E268)-1,1,[1]holiday!$A$2:$A$101),1,[1]holiday!$A$2:$A$101)=$K267),"",IF(AND(IFERROR(IF(IF($K267&lt;EDATE(AE267,$E267),$K267,EDATE(AE267,$E267))=AE267,"",IF($K267&lt;EDATE(AE267,$E267),$K267,EDATE(AE267,$E267))),"")=$K267,$H267=1),"",IFERROR(IF(IF($K267&lt;EDATE(AE267,$E267),$K267,EDATE(AE267,$E267))=AE267,"",IF($K267&lt;EDATE(AE267,$E267),$K267,EDATE(AE267,$E267))),""))),"")</f>
        <v/>
      </c>
      <c r="AG267" s="70" t="str">
        <f>IFERROR(IF(AND($H267=1,WORKDAY.INTL($I267,NETWORKDAYS.INTL($I267,EDATE(AF267,$E268)-1,1,[1]holiday!$A$2:$A$101),1,[1]holiday!$A$2:$A$101)=$K267),"",IF(AND(IFERROR(IF(IF($K267&lt;EDATE(AF267,$E267),$K267,EDATE(AF267,$E267))=AF267,"",IF($K267&lt;EDATE(AF267,$E267),$K267,EDATE(AF267,$E267))),"")=$K267,$H267=1),"",IFERROR(IF(IF($K267&lt;EDATE(AF267,$E267),$K267,EDATE(AF267,$E267))=AF267,"",IF($K267&lt;EDATE(AF267,$E267),$K267,EDATE(AF267,$E267))),""))),"")</f>
        <v/>
      </c>
      <c r="AH267" s="70" t="str">
        <f>IFERROR(IF(AND($H267=1,WORKDAY.INTL($I267,NETWORKDAYS.INTL($I267,EDATE(AG267,$E268)-1,1,[1]holiday!$A$2:$A$101),1,[1]holiday!$A$2:$A$101)=$K267),"",IF(AND(IFERROR(IF(IF($K267&lt;EDATE(AG267,$E267),$K267,EDATE(AG267,$E267))=AG267,"",IF($K267&lt;EDATE(AG267,$E267),$K267,EDATE(AG267,$E267))),"")=$K267,$H267=1),"",IFERROR(IF(IF($K267&lt;EDATE(AG267,$E267),$K267,EDATE(AG267,$E267))=AG267,"",IF($K267&lt;EDATE(AG267,$E267),$K267,EDATE(AG267,$E267))),""))),"")</f>
        <v/>
      </c>
      <c r="AI267" s="70"/>
      <c r="AJ267" s="25" t="e">
        <f t="shared" si="160"/>
        <v>#REF!</v>
      </c>
      <c r="AK267" s="25" t="e">
        <f t="shared" si="161"/>
        <v>#REF!</v>
      </c>
      <c r="AL267" s="25" t="e">
        <f t="shared" si="162"/>
        <v>#REF!</v>
      </c>
      <c r="AM267" s="25" t="e">
        <f t="shared" si="163"/>
        <v>#REF!</v>
      </c>
      <c r="AN267" s="25" t="e">
        <f t="shared" si="164"/>
        <v>#REF!</v>
      </c>
      <c r="AO267" s="25" t="e">
        <f t="shared" si="165"/>
        <v>#REF!</v>
      </c>
      <c r="AP267" s="25" t="e">
        <f t="shared" si="166"/>
        <v>#REF!</v>
      </c>
      <c r="AQ267" s="25" t="e">
        <f t="shared" si="167"/>
        <v>#REF!</v>
      </c>
      <c r="AR267" s="25" t="e">
        <f t="shared" si="168"/>
        <v>#REF!</v>
      </c>
      <c r="AS267" s="25" t="e">
        <f t="shared" si="169"/>
        <v>#REF!</v>
      </c>
      <c r="AT267" s="25" t="e">
        <f t="shared" si="170"/>
        <v>#REF!</v>
      </c>
      <c r="AU267" s="25" t="e">
        <f t="shared" si="171"/>
        <v>#REF!</v>
      </c>
      <c r="AV267" s="25" t="e">
        <f t="shared" si="172"/>
        <v>#REF!</v>
      </c>
      <c r="AW267" s="106" t="e">
        <f t="shared" si="179"/>
        <v>#REF!</v>
      </c>
      <c r="AX267" s="107" t="e">
        <f t="shared" ca="1" si="180"/>
        <v>#REF!</v>
      </c>
      <c r="AY267" s="107" t="e">
        <f t="shared" ca="1" si="181"/>
        <v>#REF!</v>
      </c>
      <c r="AZ267" s="108" t="e">
        <f t="shared" ca="1" si="182"/>
        <v>#REF!</v>
      </c>
      <c r="BA267" s="25">
        <f t="shared" ca="1" si="174"/>
        <v>0</v>
      </c>
      <c r="BB267" s="25" t="e">
        <f t="shared" si="173"/>
        <v>#REF!</v>
      </c>
      <c r="BC267" s="25" t="e">
        <f t="shared" ca="1" si="183"/>
        <v>#REF!</v>
      </c>
      <c r="BD267" s="83" t="e">
        <f>PS!#REF!</f>
        <v>#REF!</v>
      </c>
      <c r="BE267" s="78" t="str">
        <f t="shared" ca="1" si="184"/>
        <v>Lần 0</v>
      </c>
      <c r="BF267" s="109" t="e">
        <f t="shared" ca="1" si="185"/>
        <v>#REF!</v>
      </c>
      <c r="BG267" s="109" t="e">
        <f t="shared" ca="1" si="186"/>
        <v>#REF!</v>
      </c>
      <c r="BH267" s="109" t="e">
        <f t="shared" ca="1" si="187"/>
        <v>#REF!</v>
      </c>
      <c r="BI267" s="109" t="e">
        <f t="shared" ca="1" si="188"/>
        <v>#REF!</v>
      </c>
      <c r="BJ267" s="109" t="e">
        <f t="shared" ca="1" si="189"/>
        <v>#REF!</v>
      </c>
      <c r="BK267" s="109" t="e">
        <f t="shared" ca="1" si="190"/>
        <v>#REF!</v>
      </c>
      <c r="BL267" s="109" t="e">
        <f t="shared" ca="1" si="191"/>
        <v>#REF!</v>
      </c>
      <c r="BM267" s="109" t="e">
        <f t="shared" ca="1" si="192"/>
        <v>#REF!</v>
      </c>
      <c r="BN267" s="109" t="e">
        <f t="shared" ca="1" si="193"/>
        <v>#REF!</v>
      </c>
      <c r="BO267" s="109" t="e">
        <f t="shared" ca="1" si="194"/>
        <v>#REF!</v>
      </c>
      <c r="BP267" s="109" t="e">
        <f t="shared" ca="1" si="195"/>
        <v>#REF!</v>
      </c>
      <c r="BQ267" s="109" t="e">
        <f t="shared" ca="1" si="196"/>
        <v>#REF!</v>
      </c>
      <c r="BR267" s="109" t="e">
        <f t="shared" ca="1" si="197"/>
        <v>#REF!</v>
      </c>
    </row>
    <row r="268" spans="1:70" ht="12.75" x14ac:dyDescent="0.2">
      <c r="A268" s="82" t="e">
        <f>PS!#REF!</f>
        <v>#REF!</v>
      </c>
      <c r="B268" s="83" t="e">
        <f>PS!#REF!</f>
        <v>#REF!</v>
      </c>
      <c r="C268" s="83" t="e">
        <f>PS!#REF!</f>
        <v>#REF!</v>
      </c>
      <c r="D268" s="83" t="e">
        <f>VLOOKUP(B268,CTV!$A$3:$D$1048576,4,0)</f>
        <v>#REF!</v>
      </c>
      <c r="E268" s="83" t="e">
        <f>VLOOKUP(B268,CTV!$A$3:$G$1048576,7,0)</f>
        <v>#REF!</v>
      </c>
      <c r="F268" s="83" t="e">
        <f>IF(ISNA(VLOOKUP(D268,CTV!$A$3:$H$1048576,8,0)),"",VLOOKUP(D268,CTV!$A$3:$H$1048576,8,0))</f>
        <v>#REF!</v>
      </c>
      <c r="G268" s="83" t="e">
        <f>VLOOKUP(B268,CTV!$A$3:$I$1048576,9,0)</f>
        <v>#REF!</v>
      </c>
      <c r="H268" s="83" t="e">
        <f>VLOOKUP(B268,CTV!$A$3:$J$1048576,10,0)</f>
        <v>#REF!</v>
      </c>
      <c r="I268" s="102" t="e">
        <f>PS!#REF!</f>
        <v>#REF!</v>
      </c>
      <c r="J268" s="83" t="e">
        <f>PS!#REF!</f>
        <v>#REF!</v>
      </c>
      <c r="K268" s="103" t="e">
        <f>PS!#REF!</f>
        <v>#REF!</v>
      </c>
      <c r="L268" s="83" t="e">
        <f t="shared" si="175"/>
        <v>#REF!</v>
      </c>
      <c r="M268" s="120" t="e">
        <f>PS!#REF!</f>
        <v>#REF!</v>
      </c>
      <c r="N268" s="83" t="e">
        <f>PS!#REF!</f>
        <v>#REF!</v>
      </c>
      <c r="O268" s="104" t="e">
        <f>PS!#REF!</f>
        <v>#REF!</v>
      </c>
      <c r="P268" s="104" t="e">
        <f t="shared" si="176"/>
        <v>#REF!</v>
      </c>
      <c r="Q268" s="104">
        <v>0</v>
      </c>
      <c r="R268" s="170" t="e">
        <f t="shared" si="177"/>
        <v>#REF!</v>
      </c>
      <c r="S268" s="130" t="e">
        <f>VLOOKUP(B268,CTV!$A$3:$K$1048576,11,0)</f>
        <v>#REF!</v>
      </c>
      <c r="T268" s="105" t="e">
        <f>IF(VLOOKUP(B268,CTV!$A$3:$E$1048576,5,0)-R268+S268&lt;0,0,VLOOKUP(B268,CTV!$A$3:$E$1048576,5,0)-R268+S268)</f>
        <v>#REF!</v>
      </c>
      <c r="U268" s="105" t="e">
        <f>IF(VLOOKUP(B268,CTV!$A$3:$F$1048576,6,0)-R268+S268&lt;0,0,VLOOKUP(B268,CTV!$A$3:$F$1048576,6,0)-R268+S268)</f>
        <v>#REF!</v>
      </c>
      <c r="V268" s="70" t="e">
        <f t="shared" si="178"/>
        <v>#REF!</v>
      </c>
      <c r="W268" s="70" t="str">
        <f>IFERROR(IF(AND($H268=1,WORKDAY.INTL($I268,NETWORKDAYS.INTL($I268,EDATE(V268,$E269)-1,1,[1]holiday!$A$2:$A$101),1,[1]holiday!$A$2:$A$101)=$K268),"",IF(AND(IFERROR(IF(IF($K268&lt;EDATE(V268,$E268),$K268,EDATE(V268,$E268))=V268,"",IF($K268&lt;EDATE(V268,$E268),$K268,EDATE(V268,$E268))),"")=$K268,$H268=1),"",IFERROR(IF(IF($K268&lt;EDATE(V268,$E268),$K268,EDATE(V268,$E268))=V268,"",IF($K268&lt;EDATE(V268,$E268),$K268,EDATE(V268,$E268))),""))),"")</f>
        <v/>
      </c>
      <c r="X268" s="70" t="str">
        <f>IFERROR(IF(AND($H268=1,WORKDAY.INTL($I268,NETWORKDAYS.INTL($I268,EDATE(W268,$E269)-1,1,[1]holiday!$A$2:$A$101),1,[1]holiday!$A$2:$A$101)=$K268),"",IF(AND(IFERROR(IF(IF($K268&lt;EDATE(W268,$E268),$K268,EDATE(W268,$E268))=W268,"",IF($K268&lt;EDATE(W268,$E268),$K268,EDATE(W268,$E268))),"")=$K268,$H268=1),"",IFERROR(IF(IF($K268&lt;EDATE(W268,$E268),$K268,EDATE(W268,$E268))=W268,"",IF($K268&lt;EDATE(W268,$E268),$K268,EDATE(W268,$E268))),""))),"")</f>
        <v/>
      </c>
      <c r="Y268" s="70" t="str">
        <f>IFERROR(IF(AND($H268=1,WORKDAY.INTL($I268,NETWORKDAYS.INTL($I268,EDATE(X268,$E269)-1,1,[1]holiday!$A$2:$A$101),1,[1]holiday!$A$2:$A$101)=$K268),"",IF(AND(IFERROR(IF(IF($K268&lt;EDATE(X268,$E268),$K268,EDATE(X268,$E268))=X268,"",IF($K268&lt;EDATE(X268,$E268),$K268,EDATE(X268,$E268))),"")=$K268,$H268=1),"",IFERROR(IF(IF($K268&lt;EDATE(X268,$E268),$K268,EDATE(X268,$E268))=X268,"",IF($K268&lt;EDATE(X268,$E268),$K268,EDATE(X268,$E268))),""))),"")</f>
        <v/>
      </c>
      <c r="Z268" s="70" t="str">
        <f>IFERROR(IF(AND($H268=1,WORKDAY.INTL($I268,NETWORKDAYS.INTL($I268,EDATE(Y268,$E269)-1,1,[1]holiday!$A$2:$A$101),1,[1]holiday!$A$2:$A$101)=$K268),"",IF(AND(IFERROR(IF(IF($K268&lt;EDATE(Y268,$E268),$K268,EDATE(Y268,$E268))=Y268,"",IF($K268&lt;EDATE(Y268,$E268),$K268,EDATE(Y268,$E268))),"")=$K268,$H268=1),"",IFERROR(IF(IF($K268&lt;EDATE(Y268,$E268),$K268,EDATE(Y268,$E268))=Y268,"",IF($K268&lt;EDATE(Y268,$E268),$K268,EDATE(Y268,$E268))),""))),"")</f>
        <v/>
      </c>
      <c r="AA268" s="70" t="str">
        <f>IFERROR(IF(AND($H268=1,WORKDAY.INTL($I268,NETWORKDAYS.INTL($I268,EDATE(Z268,$E269)-1,1,[1]holiday!$A$2:$A$101),1,[1]holiday!$A$2:$A$101)=$K268),"",IF(AND(IFERROR(IF(IF($K268&lt;EDATE(Z268,$E268),$K268,EDATE(Z268,$E268))=Z268,"",IF($K268&lt;EDATE(Z268,$E268),$K268,EDATE(Z268,$E268))),"")=$K268,$H268=1),"",IFERROR(IF(IF($K268&lt;EDATE(Z268,$E268),$K268,EDATE(Z268,$E268))=Z268,"",IF($K268&lt;EDATE(Z268,$E268),$K268,EDATE(Z268,$E268))),""))),"")</f>
        <v/>
      </c>
      <c r="AB268" s="70" t="str">
        <f>IFERROR(IF(AND($H268=1,WORKDAY.INTL($I268,NETWORKDAYS.INTL($I268,EDATE(AA268,$E269)-1,1,[1]holiday!$A$2:$A$101),1,[1]holiday!$A$2:$A$101)=$K268),"",IF(AND(IFERROR(IF(IF($K268&lt;EDATE(AA268,$E268),$K268,EDATE(AA268,$E268))=AA268,"",IF($K268&lt;EDATE(AA268,$E268),$K268,EDATE(AA268,$E268))),"")=$K268,$H268=1),"",IFERROR(IF(IF($K268&lt;EDATE(AA268,$E268),$K268,EDATE(AA268,$E268))=AA268,"",IF($K268&lt;EDATE(AA268,$E268),$K268,EDATE(AA268,$E268))),""))),"")</f>
        <v/>
      </c>
      <c r="AC268" s="70" t="str">
        <f>IFERROR(IF(AND($H268=1,WORKDAY.INTL($I268,NETWORKDAYS.INTL($I268,EDATE(AB268,$E269)-1,1,[1]holiday!$A$2:$A$101),1,[1]holiday!$A$2:$A$101)=$K268),"",IF(AND(IFERROR(IF(IF($K268&lt;EDATE(AB268,$E268),$K268,EDATE(AB268,$E268))=AB268,"",IF($K268&lt;EDATE(AB268,$E268),$K268,EDATE(AB268,$E268))),"")=$K268,$H268=1),"",IFERROR(IF(IF($K268&lt;EDATE(AB268,$E268),$K268,EDATE(AB268,$E268))=AB268,"",IF($K268&lt;EDATE(AB268,$E268),$K268,EDATE(AB268,$E268))),""))),"")</f>
        <v/>
      </c>
      <c r="AD268" s="70" t="str">
        <f>IFERROR(IF(AND($H268=1,WORKDAY.INTL($I268,NETWORKDAYS.INTL($I268,EDATE(AC268,$E269)-1,1,[1]holiday!$A$2:$A$101),1,[1]holiday!$A$2:$A$101)=$K268),"",IF(AND(IFERROR(IF(IF($K268&lt;EDATE(AC268,$E268),$K268,EDATE(AC268,$E268))=AC268,"",IF($K268&lt;EDATE(AC268,$E268),$K268,EDATE(AC268,$E268))),"")=$K268,$H268=1),"",IFERROR(IF(IF($K268&lt;EDATE(AC268,$E268),$K268,EDATE(AC268,$E268))=AC268,"",IF($K268&lt;EDATE(AC268,$E268),$K268,EDATE(AC268,$E268))),""))),"")</f>
        <v/>
      </c>
      <c r="AE268" s="70" t="str">
        <f>IFERROR(IF(AND($H268=1,WORKDAY.INTL($I268,NETWORKDAYS.INTL($I268,EDATE(AD268,$E269)-1,1,[1]holiday!$A$2:$A$101),1,[1]holiday!$A$2:$A$101)=$K268),"",IF(AND(IFERROR(IF(IF($K268&lt;EDATE(AD268,$E268),$K268,EDATE(AD268,$E268))=AD268,"",IF($K268&lt;EDATE(AD268,$E268),$K268,EDATE(AD268,$E268))),"")=$K268,$H268=1),"",IFERROR(IF(IF($K268&lt;EDATE(AD268,$E268),$K268,EDATE(AD268,$E268))=AD268,"",IF($K268&lt;EDATE(AD268,$E268),$K268,EDATE(AD268,$E268))),""))),"")</f>
        <v/>
      </c>
      <c r="AF268" s="70" t="str">
        <f>IFERROR(IF(AND($H268=1,WORKDAY.INTL($I268,NETWORKDAYS.INTL($I268,EDATE(AE268,$E269)-1,1,[1]holiday!$A$2:$A$101),1,[1]holiday!$A$2:$A$101)=$K268),"",IF(AND(IFERROR(IF(IF($K268&lt;EDATE(AE268,$E268),$K268,EDATE(AE268,$E268))=AE268,"",IF($K268&lt;EDATE(AE268,$E268),$K268,EDATE(AE268,$E268))),"")=$K268,$H268=1),"",IFERROR(IF(IF($K268&lt;EDATE(AE268,$E268),$K268,EDATE(AE268,$E268))=AE268,"",IF($K268&lt;EDATE(AE268,$E268),$K268,EDATE(AE268,$E268))),""))),"")</f>
        <v/>
      </c>
      <c r="AG268" s="70" t="str">
        <f>IFERROR(IF(AND($H268=1,WORKDAY.INTL($I268,NETWORKDAYS.INTL($I268,EDATE(AF268,$E269)-1,1,[1]holiday!$A$2:$A$101),1,[1]holiday!$A$2:$A$101)=$K268),"",IF(AND(IFERROR(IF(IF($K268&lt;EDATE(AF268,$E268),$K268,EDATE(AF268,$E268))=AF268,"",IF($K268&lt;EDATE(AF268,$E268),$K268,EDATE(AF268,$E268))),"")=$K268,$H268=1),"",IFERROR(IF(IF($K268&lt;EDATE(AF268,$E268),$K268,EDATE(AF268,$E268))=AF268,"",IF($K268&lt;EDATE(AF268,$E268),$K268,EDATE(AF268,$E268))),""))),"")</f>
        <v/>
      </c>
      <c r="AH268" s="70" t="str">
        <f>IFERROR(IF(AND($H268=1,WORKDAY.INTL($I268,NETWORKDAYS.INTL($I268,EDATE(AG268,$E269)-1,1,[1]holiday!$A$2:$A$101),1,[1]holiday!$A$2:$A$101)=$K268),"",IF(AND(IFERROR(IF(IF($K268&lt;EDATE(AG268,$E268),$K268,EDATE(AG268,$E268))=AG268,"",IF($K268&lt;EDATE(AG268,$E268),$K268,EDATE(AG268,$E268))),"")=$K268,$H268=1),"",IFERROR(IF(IF($K268&lt;EDATE(AG268,$E268),$K268,EDATE(AG268,$E268))=AG268,"",IF($K268&lt;EDATE(AG268,$E268),$K268,EDATE(AG268,$E268))),""))),"")</f>
        <v/>
      </c>
      <c r="AI268" s="70"/>
      <c r="AJ268" s="25" t="e">
        <f t="shared" si="160"/>
        <v>#REF!</v>
      </c>
      <c r="AK268" s="25" t="e">
        <f t="shared" si="161"/>
        <v>#REF!</v>
      </c>
      <c r="AL268" s="25" t="e">
        <f t="shared" si="162"/>
        <v>#REF!</v>
      </c>
      <c r="AM268" s="25" t="e">
        <f t="shared" si="163"/>
        <v>#REF!</v>
      </c>
      <c r="AN268" s="25" t="e">
        <f t="shared" si="164"/>
        <v>#REF!</v>
      </c>
      <c r="AO268" s="25" t="e">
        <f t="shared" si="165"/>
        <v>#REF!</v>
      </c>
      <c r="AP268" s="25" t="e">
        <f t="shared" si="166"/>
        <v>#REF!</v>
      </c>
      <c r="AQ268" s="25" t="e">
        <f t="shared" si="167"/>
        <v>#REF!</v>
      </c>
      <c r="AR268" s="25" t="e">
        <f t="shared" si="168"/>
        <v>#REF!</v>
      </c>
      <c r="AS268" s="25" t="e">
        <f t="shared" si="169"/>
        <v>#REF!</v>
      </c>
      <c r="AT268" s="25" t="e">
        <f t="shared" si="170"/>
        <v>#REF!</v>
      </c>
      <c r="AU268" s="25" t="e">
        <f t="shared" si="171"/>
        <v>#REF!</v>
      </c>
      <c r="AV268" s="25" t="e">
        <f t="shared" si="172"/>
        <v>#REF!</v>
      </c>
      <c r="AW268" s="106" t="e">
        <f t="shared" si="179"/>
        <v>#REF!</v>
      </c>
      <c r="AX268" s="107" t="e">
        <f t="shared" ca="1" si="180"/>
        <v>#REF!</v>
      </c>
      <c r="AY268" s="107" t="e">
        <f t="shared" ca="1" si="181"/>
        <v>#REF!</v>
      </c>
      <c r="AZ268" s="108" t="e">
        <f t="shared" ca="1" si="182"/>
        <v>#REF!</v>
      </c>
      <c r="BA268" s="25">
        <f t="shared" ca="1" si="174"/>
        <v>0</v>
      </c>
      <c r="BB268" s="25" t="e">
        <f t="shared" si="173"/>
        <v>#REF!</v>
      </c>
      <c r="BC268" s="25" t="e">
        <f t="shared" ca="1" si="183"/>
        <v>#REF!</v>
      </c>
      <c r="BD268" s="83" t="e">
        <f>PS!#REF!</f>
        <v>#REF!</v>
      </c>
      <c r="BE268" s="78" t="str">
        <f t="shared" ca="1" si="184"/>
        <v>Lần 0</v>
      </c>
      <c r="BF268" s="109" t="e">
        <f t="shared" ca="1" si="185"/>
        <v>#REF!</v>
      </c>
      <c r="BG268" s="109" t="e">
        <f t="shared" ca="1" si="186"/>
        <v>#REF!</v>
      </c>
      <c r="BH268" s="109" t="e">
        <f t="shared" ca="1" si="187"/>
        <v>#REF!</v>
      </c>
      <c r="BI268" s="109" t="e">
        <f t="shared" ca="1" si="188"/>
        <v>#REF!</v>
      </c>
      <c r="BJ268" s="109" t="e">
        <f t="shared" ca="1" si="189"/>
        <v>#REF!</v>
      </c>
      <c r="BK268" s="109" t="e">
        <f t="shared" ca="1" si="190"/>
        <v>#REF!</v>
      </c>
      <c r="BL268" s="109" t="e">
        <f t="shared" ca="1" si="191"/>
        <v>#REF!</v>
      </c>
      <c r="BM268" s="109" t="e">
        <f t="shared" ca="1" si="192"/>
        <v>#REF!</v>
      </c>
      <c r="BN268" s="109" t="e">
        <f t="shared" ca="1" si="193"/>
        <v>#REF!</v>
      </c>
      <c r="BO268" s="109" t="e">
        <f t="shared" ca="1" si="194"/>
        <v>#REF!</v>
      </c>
      <c r="BP268" s="109" t="e">
        <f t="shared" ca="1" si="195"/>
        <v>#REF!</v>
      </c>
      <c r="BQ268" s="109" t="e">
        <f t="shared" ca="1" si="196"/>
        <v>#REF!</v>
      </c>
      <c r="BR268" s="109" t="e">
        <f t="shared" ca="1" si="197"/>
        <v>#REF!</v>
      </c>
    </row>
    <row r="269" spans="1:70" ht="19.5" customHeight="1" x14ac:dyDescent="0.2">
      <c r="A269" s="82" t="e">
        <f>PS!#REF!</f>
        <v>#REF!</v>
      </c>
      <c r="B269" s="83" t="e">
        <f>PS!#REF!</f>
        <v>#REF!</v>
      </c>
      <c r="C269" s="83" t="e">
        <f>PS!#REF!</f>
        <v>#REF!</v>
      </c>
      <c r="D269" s="83" t="e">
        <f>VLOOKUP(B269,CTV!$A$3:$D$1048576,4,0)</f>
        <v>#REF!</v>
      </c>
      <c r="E269" s="83" t="e">
        <f>VLOOKUP(B269,CTV!$A$3:$G$1048576,7,0)</f>
        <v>#REF!</v>
      </c>
      <c r="F269" s="83" t="e">
        <f>IF(ISNA(VLOOKUP(D269,CTV!$A$3:$H$1048576,8,0)),"",VLOOKUP(D269,CTV!$A$3:$H$1048576,8,0))</f>
        <v>#REF!</v>
      </c>
      <c r="G269" s="83" t="e">
        <f>VLOOKUP(B269,CTV!$A$3:$I$1048576,9,0)</f>
        <v>#REF!</v>
      </c>
      <c r="H269" s="83" t="e">
        <f>VLOOKUP(B269,CTV!$A$3:$J$1048576,10,0)</f>
        <v>#REF!</v>
      </c>
      <c r="I269" s="102" t="e">
        <f>PS!#REF!</f>
        <v>#REF!</v>
      </c>
      <c r="J269" s="83" t="e">
        <f>PS!#REF!</f>
        <v>#REF!</v>
      </c>
      <c r="K269" s="103" t="e">
        <f>PS!#REF!</f>
        <v>#REF!</v>
      </c>
      <c r="L269" s="83" t="e">
        <f t="shared" si="175"/>
        <v>#REF!</v>
      </c>
      <c r="M269" s="120" t="e">
        <f>PS!#REF!</f>
        <v>#REF!</v>
      </c>
      <c r="N269" s="83" t="e">
        <f>PS!#REF!</f>
        <v>#REF!</v>
      </c>
      <c r="O269" s="104" t="e">
        <f>PS!#REF!</f>
        <v>#REF!</v>
      </c>
      <c r="P269" s="104" t="e">
        <f t="shared" si="176"/>
        <v>#REF!</v>
      </c>
      <c r="Q269" s="104">
        <v>0</v>
      </c>
      <c r="R269" s="170" t="e">
        <f t="shared" si="177"/>
        <v>#REF!</v>
      </c>
      <c r="S269" s="130" t="e">
        <f>VLOOKUP(B269,CTV!$A$3:$K$1048576,11,0)</f>
        <v>#REF!</v>
      </c>
      <c r="T269" s="105" t="e">
        <f>IF(VLOOKUP(B269,CTV!$A$3:$E$1048576,5,0)-R269+S269&lt;0,0,VLOOKUP(B269,CTV!$A$3:$E$1048576,5,0)-R269+S269)</f>
        <v>#REF!</v>
      </c>
      <c r="U269" s="105" t="e">
        <f>IF(VLOOKUP(B269,CTV!$A$3:$F$1048576,6,0)-R269+S269&lt;0,0,VLOOKUP(B269,CTV!$A$3:$F$1048576,6,0)-R269+S269)</f>
        <v>#REF!</v>
      </c>
      <c r="V269" s="70" t="e">
        <f t="shared" si="178"/>
        <v>#REF!</v>
      </c>
      <c r="W269" s="70" t="str">
        <f>IFERROR(IF(AND($H269=1,WORKDAY.INTL($I269,NETWORKDAYS.INTL($I269,EDATE(V269,$E270)-1,1,[1]holiday!$A$2:$A$101),1,[1]holiday!$A$2:$A$101)=$K269),"",IF(AND(IFERROR(IF(IF($K269&lt;EDATE(V269,$E269),$K269,EDATE(V269,$E269))=V269,"",IF($K269&lt;EDATE(V269,$E269),$K269,EDATE(V269,$E269))),"")=$K269,$H269=1),"",IFERROR(IF(IF($K269&lt;EDATE(V269,$E269),$K269,EDATE(V269,$E269))=V269,"",IF($K269&lt;EDATE(V269,$E269),$K269,EDATE(V269,$E269))),""))),"")</f>
        <v/>
      </c>
      <c r="X269" s="70" t="str">
        <f>IFERROR(IF(AND($H269=1,WORKDAY.INTL($I269,NETWORKDAYS.INTL($I269,EDATE(W269,$E270)-1,1,[1]holiday!$A$2:$A$101),1,[1]holiday!$A$2:$A$101)=$K269),"",IF(AND(IFERROR(IF(IF($K269&lt;EDATE(W269,$E269),$K269,EDATE(W269,$E269))=W269,"",IF($K269&lt;EDATE(W269,$E269),$K269,EDATE(W269,$E269))),"")=$K269,$H269=1),"",IFERROR(IF(IF($K269&lt;EDATE(W269,$E269),$K269,EDATE(W269,$E269))=W269,"",IF($K269&lt;EDATE(W269,$E269),$K269,EDATE(W269,$E269))),""))),"")</f>
        <v/>
      </c>
      <c r="Y269" s="70" t="str">
        <f>IFERROR(IF(AND($H269=1,WORKDAY.INTL($I269,NETWORKDAYS.INTL($I269,EDATE(X269,$E270)-1,1,[1]holiday!$A$2:$A$101),1,[1]holiday!$A$2:$A$101)=$K269),"",IF(AND(IFERROR(IF(IF($K269&lt;EDATE(X269,$E269),$K269,EDATE(X269,$E269))=X269,"",IF($K269&lt;EDATE(X269,$E269),$K269,EDATE(X269,$E269))),"")=$K269,$H269=1),"",IFERROR(IF(IF($K269&lt;EDATE(X269,$E269),$K269,EDATE(X269,$E269))=X269,"",IF($K269&lt;EDATE(X269,$E269),$K269,EDATE(X269,$E269))),""))),"")</f>
        <v/>
      </c>
      <c r="Z269" s="70" t="str">
        <f>IFERROR(IF(AND($H269=1,WORKDAY.INTL($I269,NETWORKDAYS.INTL($I269,EDATE(Y269,$E270)-1,1,[1]holiday!$A$2:$A$101),1,[1]holiday!$A$2:$A$101)=$K269),"",IF(AND(IFERROR(IF(IF($K269&lt;EDATE(Y269,$E269),$K269,EDATE(Y269,$E269))=Y269,"",IF($K269&lt;EDATE(Y269,$E269),$K269,EDATE(Y269,$E269))),"")=$K269,$H269=1),"",IFERROR(IF(IF($K269&lt;EDATE(Y269,$E269),$K269,EDATE(Y269,$E269))=Y269,"",IF($K269&lt;EDATE(Y269,$E269),$K269,EDATE(Y269,$E269))),""))),"")</f>
        <v/>
      </c>
      <c r="AA269" s="70" t="str">
        <f>IFERROR(IF(AND($H269=1,WORKDAY.INTL($I269,NETWORKDAYS.INTL($I269,EDATE(Z269,$E270)-1,1,[1]holiday!$A$2:$A$101),1,[1]holiday!$A$2:$A$101)=$K269),"",IF(AND(IFERROR(IF(IF($K269&lt;EDATE(Z269,$E269),$K269,EDATE(Z269,$E269))=Z269,"",IF($K269&lt;EDATE(Z269,$E269),$K269,EDATE(Z269,$E269))),"")=$K269,$H269=1),"",IFERROR(IF(IF($K269&lt;EDATE(Z269,$E269),$K269,EDATE(Z269,$E269))=Z269,"",IF($K269&lt;EDATE(Z269,$E269),$K269,EDATE(Z269,$E269))),""))),"")</f>
        <v/>
      </c>
      <c r="AB269" s="70" t="str">
        <f>IFERROR(IF(AND($H269=1,WORKDAY.INTL($I269,NETWORKDAYS.INTL($I269,EDATE(AA269,$E270)-1,1,[1]holiday!$A$2:$A$101),1,[1]holiday!$A$2:$A$101)=$K269),"",IF(AND(IFERROR(IF(IF($K269&lt;EDATE(AA269,$E269),$K269,EDATE(AA269,$E269))=AA269,"",IF($K269&lt;EDATE(AA269,$E269),$K269,EDATE(AA269,$E269))),"")=$K269,$H269=1),"",IFERROR(IF(IF($K269&lt;EDATE(AA269,$E269),$K269,EDATE(AA269,$E269))=AA269,"",IF($K269&lt;EDATE(AA269,$E269),$K269,EDATE(AA269,$E269))),""))),"")</f>
        <v/>
      </c>
      <c r="AC269" s="70" t="str">
        <f>IFERROR(IF(AND($H269=1,WORKDAY.INTL($I269,NETWORKDAYS.INTL($I269,EDATE(AB269,$E270)-1,1,[1]holiday!$A$2:$A$101),1,[1]holiday!$A$2:$A$101)=$K269),"",IF(AND(IFERROR(IF(IF($K269&lt;EDATE(AB269,$E269),$K269,EDATE(AB269,$E269))=AB269,"",IF($K269&lt;EDATE(AB269,$E269),$K269,EDATE(AB269,$E269))),"")=$K269,$H269=1),"",IFERROR(IF(IF($K269&lt;EDATE(AB269,$E269),$K269,EDATE(AB269,$E269))=AB269,"",IF($K269&lt;EDATE(AB269,$E269),$K269,EDATE(AB269,$E269))),""))),"")</f>
        <v/>
      </c>
      <c r="AD269" s="70" t="str">
        <f>IFERROR(IF(AND($H269=1,WORKDAY.INTL($I269,NETWORKDAYS.INTL($I269,EDATE(AC269,$E270)-1,1,[1]holiday!$A$2:$A$101),1,[1]holiday!$A$2:$A$101)=$K269),"",IF(AND(IFERROR(IF(IF($K269&lt;EDATE(AC269,$E269),$K269,EDATE(AC269,$E269))=AC269,"",IF($K269&lt;EDATE(AC269,$E269),$K269,EDATE(AC269,$E269))),"")=$K269,$H269=1),"",IFERROR(IF(IF($K269&lt;EDATE(AC269,$E269),$K269,EDATE(AC269,$E269))=AC269,"",IF($K269&lt;EDATE(AC269,$E269),$K269,EDATE(AC269,$E269))),""))),"")</f>
        <v/>
      </c>
      <c r="AE269" s="70" t="str">
        <f>IFERROR(IF(AND($H269=1,WORKDAY.INTL($I269,NETWORKDAYS.INTL($I269,EDATE(AD269,$E270)-1,1,[1]holiday!$A$2:$A$101),1,[1]holiday!$A$2:$A$101)=$K269),"",IF(AND(IFERROR(IF(IF($K269&lt;EDATE(AD269,$E269),$K269,EDATE(AD269,$E269))=AD269,"",IF($K269&lt;EDATE(AD269,$E269),$K269,EDATE(AD269,$E269))),"")=$K269,$H269=1),"",IFERROR(IF(IF($K269&lt;EDATE(AD269,$E269),$K269,EDATE(AD269,$E269))=AD269,"",IF($K269&lt;EDATE(AD269,$E269),$K269,EDATE(AD269,$E269))),""))),"")</f>
        <v/>
      </c>
      <c r="AF269" s="70" t="str">
        <f>IFERROR(IF(AND($H269=1,WORKDAY.INTL($I269,NETWORKDAYS.INTL($I269,EDATE(AE269,$E270)-1,1,[1]holiday!$A$2:$A$101),1,[1]holiday!$A$2:$A$101)=$K269),"",IF(AND(IFERROR(IF(IF($K269&lt;EDATE(AE269,$E269),$K269,EDATE(AE269,$E269))=AE269,"",IF($K269&lt;EDATE(AE269,$E269),$K269,EDATE(AE269,$E269))),"")=$K269,$H269=1),"",IFERROR(IF(IF($K269&lt;EDATE(AE269,$E269),$K269,EDATE(AE269,$E269))=AE269,"",IF($K269&lt;EDATE(AE269,$E269),$K269,EDATE(AE269,$E269))),""))),"")</f>
        <v/>
      </c>
      <c r="AG269" s="70" t="str">
        <f>IFERROR(IF(AND($H269=1,WORKDAY.INTL($I269,NETWORKDAYS.INTL($I269,EDATE(AF269,$E270)-1,1,[1]holiday!$A$2:$A$101),1,[1]holiday!$A$2:$A$101)=$K269),"",IF(AND(IFERROR(IF(IF($K269&lt;EDATE(AF269,$E269),$K269,EDATE(AF269,$E269))=AF269,"",IF($K269&lt;EDATE(AF269,$E269),$K269,EDATE(AF269,$E269))),"")=$K269,$H269=1),"",IFERROR(IF(IF($K269&lt;EDATE(AF269,$E269),$K269,EDATE(AF269,$E269))=AF269,"",IF($K269&lt;EDATE(AF269,$E269),$K269,EDATE(AF269,$E269))),""))),"")</f>
        <v/>
      </c>
      <c r="AH269" s="70" t="str">
        <f>IFERROR(IF(AND($H269=1,WORKDAY.INTL($I269,NETWORKDAYS.INTL($I269,EDATE(AG269,$E270)-1,1,[1]holiday!$A$2:$A$101),1,[1]holiday!$A$2:$A$101)=$K269),"",IF(AND(IFERROR(IF(IF($K269&lt;EDATE(AG269,$E269),$K269,EDATE(AG269,$E269))=AG269,"",IF($K269&lt;EDATE(AG269,$E269),$K269,EDATE(AG269,$E269))),"")=$K269,$H269=1),"",IFERROR(IF(IF($K269&lt;EDATE(AG269,$E269),$K269,EDATE(AG269,$E269))=AG269,"",IF($K269&lt;EDATE(AG269,$E269),$K269,EDATE(AG269,$E269))),""))),"")</f>
        <v/>
      </c>
      <c r="AI269" s="70"/>
      <c r="AJ269" s="25" t="e">
        <f t="shared" si="160"/>
        <v>#REF!</v>
      </c>
      <c r="AK269" s="25" t="e">
        <f t="shared" si="161"/>
        <v>#REF!</v>
      </c>
      <c r="AL269" s="25" t="e">
        <f t="shared" si="162"/>
        <v>#REF!</v>
      </c>
      <c r="AM269" s="25" t="e">
        <f t="shared" si="163"/>
        <v>#REF!</v>
      </c>
      <c r="AN269" s="25" t="e">
        <f t="shared" si="164"/>
        <v>#REF!</v>
      </c>
      <c r="AO269" s="25" t="e">
        <f t="shared" si="165"/>
        <v>#REF!</v>
      </c>
      <c r="AP269" s="25" t="e">
        <f t="shared" si="166"/>
        <v>#REF!</v>
      </c>
      <c r="AQ269" s="25" t="e">
        <f t="shared" si="167"/>
        <v>#REF!</v>
      </c>
      <c r="AR269" s="25" t="e">
        <f t="shared" si="168"/>
        <v>#REF!</v>
      </c>
      <c r="AS269" s="25" t="e">
        <f t="shared" si="169"/>
        <v>#REF!</v>
      </c>
      <c r="AT269" s="25" t="e">
        <f t="shared" si="170"/>
        <v>#REF!</v>
      </c>
      <c r="AU269" s="25" t="e">
        <f t="shared" si="171"/>
        <v>#REF!</v>
      </c>
      <c r="AV269" s="25" t="e">
        <f t="shared" si="172"/>
        <v>#REF!</v>
      </c>
      <c r="AW269" s="106" t="e">
        <f t="shared" si="179"/>
        <v>#REF!</v>
      </c>
      <c r="AX269" s="107" t="e">
        <f t="shared" ca="1" si="180"/>
        <v>#REF!</v>
      </c>
      <c r="AY269" s="107" t="e">
        <f t="shared" ca="1" si="181"/>
        <v>#REF!</v>
      </c>
      <c r="AZ269" s="108" t="e">
        <f t="shared" ca="1" si="182"/>
        <v>#REF!</v>
      </c>
      <c r="BA269" s="25">
        <f t="shared" ca="1" si="174"/>
        <v>0</v>
      </c>
      <c r="BB269" s="25" t="e">
        <f t="shared" si="173"/>
        <v>#REF!</v>
      </c>
      <c r="BC269" s="25" t="e">
        <f t="shared" ca="1" si="183"/>
        <v>#REF!</v>
      </c>
      <c r="BD269" s="83" t="e">
        <f>PS!#REF!</f>
        <v>#REF!</v>
      </c>
      <c r="BE269" s="78" t="str">
        <f t="shared" ca="1" si="184"/>
        <v>Lần 0</v>
      </c>
      <c r="BF269" s="109" t="e">
        <f t="shared" ca="1" si="185"/>
        <v>#REF!</v>
      </c>
      <c r="BG269" s="109" t="e">
        <f t="shared" ca="1" si="186"/>
        <v>#REF!</v>
      </c>
      <c r="BH269" s="109" t="e">
        <f t="shared" ca="1" si="187"/>
        <v>#REF!</v>
      </c>
      <c r="BI269" s="109" t="e">
        <f t="shared" ca="1" si="188"/>
        <v>#REF!</v>
      </c>
      <c r="BJ269" s="109" t="e">
        <f t="shared" ca="1" si="189"/>
        <v>#REF!</v>
      </c>
      <c r="BK269" s="109" t="e">
        <f t="shared" ca="1" si="190"/>
        <v>#REF!</v>
      </c>
      <c r="BL269" s="109" t="e">
        <f t="shared" ca="1" si="191"/>
        <v>#REF!</v>
      </c>
      <c r="BM269" s="109" t="e">
        <f t="shared" ca="1" si="192"/>
        <v>#REF!</v>
      </c>
      <c r="BN269" s="109" t="e">
        <f t="shared" ca="1" si="193"/>
        <v>#REF!</v>
      </c>
      <c r="BO269" s="109" t="e">
        <f t="shared" ca="1" si="194"/>
        <v>#REF!</v>
      </c>
      <c r="BP269" s="109" t="e">
        <f t="shared" ca="1" si="195"/>
        <v>#REF!</v>
      </c>
      <c r="BQ269" s="109" t="e">
        <f t="shared" ca="1" si="196"/>
        <v>#REF!</v>
      </c>
      <c r="BR269" s="109" t="e">
        <f t="shared" ca="1" si="197"/>
        <v>#REF!</v>
      </c>
    </row>
    <row r="270" spans="1:70" ht="19.5" customHeight="1" x14ac:dyDescent="0.2">
      <c r="A270" s="82" t="e">
        <f>PS!#REF!</f>
        <v>#REF!</v>
      </c>
      <c r="B270" s="83" t="e">
        <f>PS!#REF!</f>
        <v>#REF!</v>
      </c>
      <c r="C270" s="83" t="e">
        <f>PS!#REF!</f>
        <v>#REF!</v>
      </c>
      <c r="D270" s="83" t="e">
        <f>VLOOKUP(B270,CTV!$A$3:$D$1048576,4,0)</f>
        <v>#REF!</v>
      </c>
      <c r="E270" s="83" t="e">
        <f>VLOOKUP(B270,CTV!$A$3:$G$1048576,7,0)</f>
        <v>#REF!</v>
      </c>
      <c r="F270" s="83" t="e">
        <f>IF(ISNA(VLOOKUP(D270,CTV!$A$3:$H$1048576,8,0)),"",VLOOKUP(D270,CTV!$A$3:$H$1048576,8,0))</f>
        <v>#REF!</v>
      </c>
      <c r="G270" s="83" t="e">
        <f>VLOOKUP(B270,CTV!$A$3:$I$1048576,9,0)</f>
        <v>#REF!</v>
      </c>
      <c r="H270" s="83" t="e">
        <f>VLOOKUP(B270,CTV!$A$3:$J$1048576,10,0)</f>
        <v>#REF!</v>
      </c>
      <c r="I270" s="102" t="e">
        <f>PS!#REF!</f>
        <v>#REF!</v>
      </c>
      <c r="J270" s="83" t="e">
        <f>PS!#REF!</f>
        <v>#REF!</v>
      </c>
      <c r="K270" s="103" t="e">
        <f>PS!#REF!</f>
        <v>#REF!</v>
      </c>
      <c r="L270" s="83" t="e">
        <f t="shared" si="175"/>
        <v>#REF!</v>
      </c>
      <c r="M270" s="120" t="e">
        <f>PS!#REF!</f>
        <v>#REF!</v>
      </c>
      <c r="N270" s="83" t="e">
        <f>PS!#REF!</f>
        <v>#REF!</v>
      </c>
      <c r="O270" s="104" t="e">
        <f>PS!#REF!</f>
        <v>#REF!</v>
      </c>
      <c r="P270" s="104" t="e">
        <f t="shared" si="176"/>
        <v>#REF!</v>
      </c>
      <c r="Q270" s="104">
        <v>0</v>
      </c>
      <c r="R270" s="170" t="e">
        <f t="shared" si="177"/>
        <v>#REF!</v>
      </c>
      <c r="S270" s="130" t="e">
        <f>VLOOKUP(B270,CTV!$A$3:$K$1048576,11,0)</f>
        <v>#REF!</v>
      </c>
      <c r="T270" s="105" t="e">
        <f>IF(VLOOKUP(B270,CTV!$A$3:$E$1048576,5,0)-R270+S270&lt;0,0,VLOOKUP(B270,CTV!$A$3:$E$1048576,5,0)-R270+S270)</f>
        <v>#REF!</v>
      </c>
      <c r="U270" s="105" t="e">
        <f>IF(VLOOKUP(B270,CTV!$A$3:$F$1048576,6,0)-R270+S270&lt;0,0,VLOOKUP(B270,CTV!$A$3:$F$1048576,6,0)-R270+S270)</f>
        <v>#REF!</v>
      </c>
      <c r="V270" s="70" t="e">
        <f t="shared" si="178"/>
        <v>#REF!</v>
      </c>
      <c r="W270" s="70" t="str">
        <f>IFERROR(IF(AND($H270=1,WORKDAY.INTL($I270,NETWORKDAYS.INTL($I270,EDATE(V270,$E271)-1,1,[1]holiday!$A$2:$A$101),1,[1]holiday!$A$2:$A$101)=$K270),"",IF(AND(IFERROR(IF(IF($K270&lt;EDATE(V270,$E270),$K270,EDATE(V270,$E270))=V270,"",IF($K270&lt;EDATE(V270,$E270),$K270,EDATE(V270,$E270))),"")=$K270,$H270=1),"",IFERROR(IF(IF($K270&lt;EDATE(V270,$E270),$K270,EDATE(V270,$E270))=V270,"",IF($K270&lt;EDATE(V270,$E270),$K270,EDATE(V270,$E270))),""))),"")</f>
        <v/>
      </c>
      <c r="X270" s="70" t="str">
        <f>IFERROR(IF(AND($H270=1,WORKDAY.INTL($I270,NETWORKDAYS.INTL($I270,EDATE(W270,$E271)-1,1,[1]holiday!$A$2:$A$101),1,[1]holiday!$A$2:$A$101)=$K270),"",IF(AND(IFERROR(IF(IF($K270&lt;EDATE(W270,$E270),$K270,EDATE(W270,$E270))=W270,"",IF($K270&lt;EDATE(W270,$E270),$K270,EDATE(W270,$E270))),"")=$K270,$H270=1),"",IFERROR(IF(IF($K270&lt;EDATE(W270,$E270),$K270,EDATE(W270,$E270))=W270,"",IF($K270&lt;EDATE(W270,$E270),$K270,EDATE(W270,$E270))),""))),"")</f>
        <v/>
      </c>
      <c r="Y270" s="70" t="str">
        <f>IFERROR(IF(AND($H270=1,WORKDAY.INTL($I270,NETWORKDAYS.INTL($I270,EDATE(X270,$E271)-1,1,[1]holiday!$A$2:$A$101),1,[1]holiday!$A$2:$A$101)=$K270),"",IF(AND(IFERROR(IF(IF($K270&lt;EDATE(X270,$E270),$K270,EDATE(X270,$E270))=X270,"",IF($K270&lt;EDATE(X270,$E270),$K270,EDATE(X270,$E270))),"")=$K270,$H270=1),"",IFERROR(IF(IF($K270&lt;EDATE(X270,$E270),$K270,EDATE(X270,$E270))=X270,"",IF($K270&lt;EDATE(X270,$E270),$K270,EDATE(X270,$E270))),""))),"")</f>
        <v/>
      </c>
      <c r="Z270" s="70" t="str">
        <f>IFERROR(IF(AND($H270=1,WORKDAY.INTL($I270,NETWORKDAYS.INTL($I270,EDATE(Y270,$E271)-1,1,[1]holiday!$A$2:$A$101),1,[1]holiday!$A$2:$A$101)=$K270),"",IF(AND(IFERROR(IF(IF($K270&lt;EDATE(Y270,$E270),$K270,EDATE(Y270,$E270))=Y270,"",IF($K270&lt;EDATE(Y270,$E270),$K270,EDATE(Y270,$E270))),"")=$K270,$H270=1),"",IFERROR(IF(IF($K270&lt;EDATE(Y270,$E270),$K270,EDATE(Y270,$E270))=Y270,"",IF($K270&lt;EDATE(Y270,$E270),$K270,EDATE(Y270,$E270))),""))),"")</f>
        <v/>
      </c>
      <c r="AA270" s="70" t="str">
        <f>IFERROR(IF(AND($H270=1,WORKDAY.INTL($I270,NETWORKDAYS.INTL($I270,EDATE(Z270,$E271)-1,1,[1]holiday!$A$2:$A$101),1,[1]holiday!$A$2:$A$101)=$K270),"",IF(AND(IFERROR(IF(IF($K270&lt;EDATE(Z270,$E270),$K270,EDATE(Z270,$E270))=Z270,"",IF($K270&lt;EDATE(Z270,$E270),$K270,EDATE(Z270,$E270))),"")=$K270,$H270=1),"",IFERROR(IF(IF($K270&lt;EDATE(Z270,$E270),$K270,EDATE(Z270,$E270))=Z270,"",IF($K270&lt;EDATE(Z270,$E270),$K270,EDATE(Z270,$E270))),""))),"")</f>
        <v/>
      </c>
      <c r="AB270" s="70" t="str">
        <f>IFERROR(IF(AND($H270=1,WORKDAY.INTL($I270,NETWORKDAYS.INTL($I270,EDATE(AA270,$E271)-1,1,[1]holiday!$A$2:$A$101),1,[1]holiday!$A$2:$A$101)=$K270),"",IF(AND(IFERROR(IF(IF($K270&lt;EDATE(AA270,$E270),$K270,EDATE(AA270,$E270))=AA270,"",IF($K270&lt;EDATE(AA270,$E270),$K270,EDATE(AA270,$E270))),"")=$K270,$H270=1),"",IFERROR(IF(IF($K270&lt;EDATE(AA270,$E270),$K270,EDATE(AA270,$E270))=AA270,"",IF($K270&lt;EDATE(AA270,$E270),$K270,EDATE(AA270,$E270))),""))),"")</f>
        <v/>
      </c>
      <c r="AC270" s="70" t="str">
        <f>IFERROR(IF(AND($H270=1,WORKDAY.INTL($I270,NETWORKDAYS.INTL($I270,EDATE(AB270,$E271)-1,1,[1]holiday!$A$2:$A$101),1,[1]holiday!$A$2:$A$101)=$K270),"",IF(AND(IFERROR(IF(IF($K270&lt;EDATE(AB270,$E270),$K270,EDATE(AB270,$E270))=AB270,"",IF($K270&lt;EDATE(AB270,$E270),$K270,EDATE(AB270,$E270))),"")=$K270,$H270=1),"",IFERROR(IF(IF($K270&lt;EDATE(AB270,$E270),$K270,EDATE(AB270,$E270))=AB270,"",IF($K270&lt;EDATE(AB270,$E270),$K270,EDATE(AB270,$E270))),""))),"")</f>
        <v/>
      </c>
      <c r="AD270" s="70" t="str">
        <f>IFERROR(IF(AND($H270=1,WORKDAY.INTL($I270,NETWORKDAYS.INTL($I270,EDATE(AC270,$E271)-1,1,[1]holiday!$A$2:$A$101),1,[1]holiday!$A$2:$A$101)=$K270),"",IF(AND(IFERROR(IF(IF($K270&lt;EDATE(AC270,$E270),$K270,EDATE(AC270,$E270))=AC270,"",IF($K270&lt;EDATE(AC270,$E270),$K270,EDATE(AC270,$E270))),"")=$K270,$H270=1),"",IFERROR(IF(IF($K270&lt;EDATE(AC270,$E270),$K270,EDATE(AC270,$E270))=AC270,"",IF($K270&lt;EDATE(AC270,$E270),$K270,EDATE(AC270,$E270))),""))),"")</f>
        <v/>
      </c>
      <c r="AE270" s="70" t="str">
        <f>IFERROR(IF(AND($H270=1,WORKDAY.INTL($I270,NETWORKDAYS.INTL($I270,EDATE(AD270,$E271)-1,1,[1]holiday!$A$2:$A$101),1,[1]holiday!$A$2:$A$101)=$K270),"",IF(AND(IFERROR(IF(IF($K270&lt;EDATE(AD270,$E270),$K270,EDATE(AD270,$E270))=AD270,"",IF($K270&lt;EDATE(AD270,$E270),$K270,EDATE(AD270,$E270))),"")=$K270,$H270=1),"",IFERROR(IF(IF($K270&lt;EDATE(AD270,$E270),$K270,EDATE(AD270,$E270))=AD270,"",IF($K270&lt;EDATE(AD270,$E270),$K270,EDATE(AD270,$E270))),""))),"")</f>
        <v/>
      </c>
      <c r="AF270" s="70" t="str">
        <f>IFERROR(IF(AND($H270=1,WORKDAY.INTL($I270,NETWORKDAYS.INTL($I270,EDATE(AE270,$E271)-1,1,[1]holiday!$A$2:$A$101),1,[1]holiday!$A$2:$A$101)=$K270),"",IF(AND(IFERROR(IF(IF($K270&lt;EDATE(AE270,$E270),$K270,EDATE(AE270,$E270))=AE270,"",IF($K270&lt;EDATE(AE270,$E270),$K270,EDATE(AE270,$E270))),"")=$K270,$H270=1),"",IFERROR(IF(IF($K270&lt;EDATE(AE270,$E270),$K270,EDATE(AE270,$E270))=AE270,"",IF($K270&lt;EDATE(AE270,$E270),$K270,EDATE(AE270,$E270))),""))),"")</f>
        <v/>
      </c>
      <c r="AG270" s="70" t="str">
        <f>IFERROR(IF(AND($H270=1,WORKDAY.INTL($I270,NETWORKDAYS.INTL($I270,EDATE(AF270,$E271)-1,1,[1]holiday!$A$2:$A$101),1,[1]holiday!$A$2:$A$101)=$K270),"",IF(AND(IFERROR(IF(IF($K270&lt;EDATE(AF270,$E270),$K270,EDATE(AF270,$E270))=AF270,"",IF($K270&lt;EDATE(AF270,$E270),$K270,EDATE(AF270,$E270))),"")=$K270,$H270=1),"",IFERROR(IF(IF($K270&lt;EDATE(AF270,$E270),$K270,EDATE(AF270,$E270))=AF270,"",IF($K270&lt;EDATE(AF270,$E270),$K270,EDATE(AF270,$E270))),""))),"")</f>
        <v/>
      </c>
      <c r="AH270" s="70" t="str">
        <f>IFERROR(IF(AND($H270=1,WORKDAY.INTL($I270,NETWORKDAYS.INTL($I270,EDATE(AG270,$E271)-1,1,[1]holiday!$A$2:$A$101),1,[1]holiday!$A$2:$A$101)=$K270),"",IF(AND(IFERROR(IF(IF($K270&lt;EDATE(AG270,$E270),$K270,EDATE(AG270,$E270))=AG270,"",IF($K270&lt;EDATE(AG270,$E270),$K270,EDATE(AG270,$E270))),"")=$K270,$H270=1),"",IFERROR(IF(IF($K270&lt;EDATE(AG270,$E270),$K270,EDATE(AG270,$E270))=AG270,"",IF($K270&lt;EDATE(AG270,$E270),$K270,EDATE(AG270,$E270))),""))),"")</f>
        <v/>
      </c>
      <c r="AI270" s="70"/>
      <c r="AJ270" s="25" t="e">
        <f t="shared" si="160"/>
        <v>#REF!</v>
      </c>
      <c r="AK270" s="25" t="e">
        <f t="shared" si="161"/>
        <v>#REF!</v>
      </c>
      <c r="AL270" s="25" t="e">
        <f t="shared" si="162"/>
        <v>#REF!</v>
      </c>
      <c r="AM270" s="25" t="e">
        <f t="shared" si="163"/>
        <v>#REF!</v>
      </c>
      <c r="AN270" s="25" t="e">
        <f t="shared" si="164"/>
        <v>#REF!</v>
      </c>
      <c r="AO270" s="25" t="e">
        <f t="shared" si="165"/>
        <v>#REF!</v>
      </c>
      <c r="AP270" s="25" t="e">
        <f t="shared" si="166"/>
        <v>#REF!</v>
      </c>
      <c r="AQ270" s="25" t="e">
        <f t="shared" si="167"/>
        <v>#REF!</v>
      </c>
      <c r="AR270" s="25" t="e">
        <f t="shared" si="168"/>
        <v>#REF!</v>
      </c>
      <c r="AS270" s="25" t="e">
        <f t="shared" si="169"/>
        <v>#REF!</v>
      </c>
      <c r="AT270" s="25" t="e">
        <f t="shared" si="170"/>
        <v>#REF!</v>
      </c>
      <c r="AU270" s="25" t="e">
        <f t="shared" si="171"/>
        <v>#REF!</v>
      </c>
      <c r="AV270" s="25" t="e">
        <f t="shared" si="172"/>
        <v>#REF!</v>
      </c>
      <c r="AW270" s="106" t="e">
        <f t="shared" si="179"/>
        <v>#REF!</v>
      </c>
      <c r="AX270" s="107" t="e">
        <f t="shared" ca="1" si="180"/>
        <v>#REF!</v>
      </c>
      <c r="AY270" s="107" t="e">
        <f t="shared" ca="1" si="181"/>
        <v>#REF!</v>
      </c>
      <c r="AZ270" s="108" t="e">
        <f t="shared" ca="1" si="182"/>
        <v>#REF!</v>
      </c>
      <c r="BA270" s="25">
        <f t="shared" ca="1" si="174"/>
        <v>0</v>
      </c>
      <c r="BB270" s="25" t="e">
        <f t="shared" si="173"/>
        <v>#REF!</v>
      </c>
      <c r="BC270" s="25" t="e">
        <f t="shared" ca="1" si="183"/>
        <v>#REF!</v>
      </c>
      <c r="BD270" s="83" t="e">
        <f>PS!#REF!</f>
        <v>#REF!</v>
      </c>
      <c r="BE270" s="78" t="str">
        <f t="shared" ca="1" si="184"/>
        <v>Lần 0</v>
      </c>
      <c r="BF270" s="109" t="e">
        <f t="shared" ca="1" si="185"/>
        <v>#REF!</v>
      </c>
      <c r="BG270" s="109" t="e">
        <f t="shared" ca="1" si="186"/>
        <v>#REF!</v>
      </c>
      <c r="BH270" s="109" t="e">
        <f t="shared" ca="1" si="187"/>
        <v>#REF!</v>
      </c>
      <c r="BI270" s="109" t="e">
        <f t="shared" ca="1" si="188"/>
        <v>#REF!</v>
      </c>
      <c r="BJ270" s="109" t="e">
        <f t="shared" ca="1" si="189"/>
        <v>#REF!</v>
      </c>
      <c r="BK270" s="109" t="e">
        <f t="shared" ca="1" si="190"/>
        <v>#REF!</v>
      </c>
      <c r="BL270" s="109" t="e">
        <f t="shared" ca="1" si="191"/>
        <v>#REF!</v>
      </c>
      <c r="BM270" s="109" t="e">
        <f t="shared" ca="1" si="192"/>
        <v>#REF!</v>
      </c>
      <c r="BN270" s="109" t="e">
        <f t="shared" ca="1" si="193"/>
        <v>#REF!</v>
      </c>
      <c r="BO270" s="109" t="e">
        <f t="shared" ca="1" si="194"/>
        <v>#REF!</v>
      </c>
      <c r="BP270" s="109" t="e">
        <f t="shared" ca="1" si="195"/>
        <v>#REF!</v>
      </c>
      <c r="BQ270" s="109" t="e">
        <f t="shared" ca="1" si="196"/>
        <v>#REF!</v>
      </c>
      <c r="BR270" s="109" t="e">
        <f t="shared" ca="1" si="197"/>
        <v>#REF!</v>
      </c>
    </row>
    <row r="271" spans="1:70" ht="19.5" customHeight="1" x14ac:dyDescent="0.2">
      <c r="A271" s="82" t="e">
        <f>PS!#REF!</f>
        <v>#REF!</v>
      </c>
      <c r="B271" s="83" t="e">
        <f>PS!#REF!</f>
        <v>#REF!</v>
      </c>
      <c r="C271" s="83" t="e">
        <f>PS!#REF!</f>
        <v>#REF!</v>
      </c>
      <c r="D271" s="83" t="e">
        <f>VLOOKUP(B271,CTV!$A$3:$D$1048576,4,0)</f>
        <v>#REF!</v>
      </c>
      <c r="E271" s="83" t="e">
        <f>VLOOKUP(B271,CTV!$A$3:$G$1048576,7,0)</f>
        <v>#REF!</v>
      </c>
      <c r="F271" s="83" t="e">
        <f>IF(ISNA(VLOOKUP(D271,CTV!$A$3:$H$1048576,8,0)),"",VLOOKUP(D271,CTV!$A$3:$H$1048576,8,0))</f>
        <v>#REF!</v>
      </c>
      <c r="G271" s="83" t="e">
        <f>VLOOKUP(B271,CTV!$A$3:$I$1048576,9,0)</f>
        <v>#REF!</v>
      </c>
      <c r="H271" s="83" t="e">
        <f>VLOOKUP(B271,CTV!$A$3:$J$1048576,10,0)</f>
        <v>#REF!</v>
      </c>
      <c r="I271" s="102" t="e">
        <f>PS!#REF!</f>
        <v>#REF!</v>
      </c>
      <c r="J271" s="83" t="e">
        <f>PS!#REF!</f>
        <v>#REF!</v>
      </c>
      <c r="K271" s="103" t="e">
        <f>PS!#REF!</f>
        <v>#REF!</v>
      </c>
      <c r="L271" s="83" t="e">
        <f t="shared" si="175"/>
        <v>#REF!</v>
      </c>
      <c r="M271" s="120" t="e">
        <f>PS!#REF!</f>
        <v>#REF!</v>
      </c>
      <c r="N271" s="83" t="e">
        <f>PS!#REF!</f>
        <v>#REF!</v>
      </c>
      <c r="O271" s="104" t="e">
        <f>PS!#REF!</f>
        <v>#REF!</v>
      </c>
      <c r="P271" s="104" t="e">
        <f t="shared" si="176"/>
        <v>#REF!</v>
      </c>
      <c r="Q271" s="104">
        <v>0</v>
      </c>
      <c r="R271" s="170" t="e">
        <f t="shared" si="177"/>
        <v>#REF!</v>
      </c>
      <c r="S271" s="130" t="e">
        <f>VLOOKUP(B271,CTV!$A$3:$K$1048576,11,0)</f>
        <v>#REF!</v>
      </c>
      <c r="T271" s="105" t="e">
        <f>IF(VLOOKUP(B271,CTV!$A$3:$E$1048576,5,0)-R271+S271&lt;0,0,VLOOKUP(B271,CTV!$A$3:$E$1048576,5,0)-R271+S271)</f>
        <v>#REF!</v>
      </c>
      <c r="U271" s="105" t="e">
        <f>IF(VLOOKUP(B271,CTV!$A$3:$F$1048576,6,0)-R271+S271&lt;0,0,VLOOKUP(B271,CTV!$A$3:$F$1048576,6,0)-R271+S271)</f>
        <v>#REF!</v>
      </c>
      <c r="V271" s="70" t="e">
        <f t="shared" si="178"/>
        <v>#REF!</v>
      </c>
      <c r="W271" s="70" t="str">
        <f>IFERROR(IF(AND($H271=1,WORKDAY.INTL($I271,NETWORKDAYS.INTL($I271,EDATE(V271,$E272)-1,1,[1]holiday!$A$2:$A$101),1,[1]holiday!$A$2:$A$101)=$K271),"",IF(AND(IFERROR(IF(IF($K271&lt;EDATE(V271,$E271),$K271,EDATE(V271,$E271))=V271,"",IF($K271&lt;EDATE(V271,$E271),$K271,EDATE(V271,$E271))),"")=$K271,$H271=1),"",IFERROR(IF(IF($K271&lt;EDATE(V271,$E271),$K271,EDATE(V271,$E271))=V271,"",IF($K271&lt;EDATE(V271,$E271),$K271,EDATE(V271,$E271))),""))),"")</f>
        <v/>
      </c>
      <c r="X271" s="70" t="str">
        <f>IFERROR(IF(AND($H271=1,WORKDAY.INTL($I271,NETWORKDAYS.INTL($I271,EDATE(W271,$E272)-1,1,[1]holiday!$A$2:$A$101),1,[1]holiday!$A$2:$A$101)=$K271),"",IF(AND(IFERROR(IF(IF($K271&lt;EDATE(W271,$E271),$K271,EDATE(W271,$E271))=W271,"",IF($K271&lt;EDATE(W271,$E271),$K271,EDATE(W271,$E271))),"")=$K271,$H271=1),"",IFERROR(IF(IF($K271&lt;EDATE(W271,$E271),$K271,EDATE(W271,$E271))=W271,"",IF($K271&lt;EDATE(W271,$E271),$K271,EDATE(W271,$E271))),""))),"")</f>
        <v/>
      </c>
      <c r="Y271" s="70" t="str">
        <f>IFERROR(IF(AND($H271=1,WORKDAY.INTL($I271,NETWORKDAYS.INTL($I271,EDATE(X271,$E272)-1,1,[1]holiday!$A$2:$A$101),1,[1]holiday!$A$2:$A$101)=$K271),"",IF(AND(IFERROR(IF(IF($K271&lt;EDATE(X271,$E271),$K271,EDATE(X271,$E271))=X271,"",IF($K271&lt;EDATE(X271,$E271),$K271,EDATE(X271,$E271))),"")=$K271,$H271=1),"",IFERROR(IF(IF($K271&lt;EDATE(X271,$E271),$K271,EDATE(X271,$E271))=X271,"",IF($K271&lt;EDATE(X271,$E271),$K271,EDATE(X271,$E271))),""))),"")</f>
        <v/>
      </c>
      <c r="Z271" s="70" t="str">
        <f>IFERROR(IF(AND($H271=1,WORKDAY.INTL($I271,NETWORKDAYS.INTL($I271,EDATE(Y271,$E272)-1,1,[1]holiday!$A$2:$A$101),1,[1]holiday!$A$2:$A$101)=$K271),"",IF(AND(IFERROR(IF(IF($K271&lt;EDATE(Y271,$E271),$K271,EDATE(Y271,$E271))=Y271,"",IF($K271&lt;EDATE(Y271,$E271),$K271,EDATE(Y271,$E271))),"")=$K271,$H271=1),"",IFERROR(IF(IF($K271&lt;EDATE(Y271,$E271),$K271,EDATE(Y271,$E271))=Y271,"",IF($K271&lt;EDATE(Y271,$E271),$K271,EDATE(Y271,$E271))),""))),"")</f>
        <v/>
      </c>
      <c r="AA271" s="70" t="str">
        <f>IFERROR(IF(AND($H271=1,WORKDAY.INTL($I271,NETWORKDAYS.INTL($I271,EDATE(Z271,$E272)-1,1,[1]holiday!$A$2:$A$101),1,[1]holiday!$A$2:$A$101)=$K271),"",IF(AND(IFERROR(IF(IF($K271&lt;EDATE(Z271,$E271),$K271,EDATE(Z271,$E271))=Z271,"",IF($K271&lt;EDATE(Z271,$E271),$K271,EDATE(Z271,$E271))),"")=$K271,$H271=1),"",IFERROR(IF(IF($K271&lt;EDATE(Z271,$E271),$K271,EDATE(Z271,$E271))=Z271,"",IF($K271&lt;EDATE(Z271,$E271),$K271,EDATE(Z271,$E271))),""))),"")</f>
        <v/>
      </c>
      <c r="AB271" s="70" t="str">
        <f>IFERROR(IF(AND($H271=1,WORKDAY.INTL($I271,NETWORKDAYS.INTL($I271,EDATE(AA271,$E272)-1,1,[1]holiday!$A$2:$A$101),1,[1]holiday!$A$2:$A$101)=$K271),"",IF(AND(IFERROR(IF(IF($K271&lt;EDATE(AA271,$E271),$K271,EDATE(AA271,$E271))=AA271,"",IF($K271&lt;EDATE(AA271,$E271),$K271,EDATE(AA271,$E271))),"")=$K271,$H271=1),"",IFERROR(IF(IF($K271&lt;EDATE(AA271,$E271),$K271,EDATE(AA271,$E271))=AA271,"",IF($K271&lt;EDATE(AA271,$E271),$K271,EDATE(AA271,$E271))),""))),"")</f>
        <v/>
      </c>
      <c r="AC271" s="70" t="str">
        <f>IFERROR(IF(AND($H271=1,WORKDAY.INTL($I271,NETWORKDAYS.INTL($I271,EDATE(AB271,$E272)-1,1,[1]holiday!$A$2:$A$101),1,[1]holiday!$A$2:$A$101)=$K271),"",IF(AND(IFERROR(IF(IF($K271&lt;EDATE(AB271,$E271),$K271,EDATE(AB271,$E271))=AB271,"",IF($K271&lt;EDATE(AB271,$E271),$K271,EDATE(AB271,$E271))),"")=$K271,$H271=1),"",IFERROR(IF(IF($K271&lt;EDATE(AB271,$E271),$K271,EDATE(AB271,$E271))=AB271,"",IF($K271&lt;EDATE(AB271,$E271),$K271,EDATE(AB271,$E271))),""))),"")</f>
        <v/>
      </c>
      <c r="AD271" s="70" t="str">
        <f>IFERROR(IF(AND($H271=1,WORKDAY.INTL($I271,NETWORKDAYS.INTL($I271,EDATE(AC271,$E272)-1,1,[1]holiday!$A$2:$A$101),1,[1]holiday!$A$2:$A$101)=$K271),"",IF(AND(IFERROR(IF(IF($K271&lt;EDATE(AC271,$E271),$K271,EDATE(AC271,$E271))=AC271,"",IF($K271&lt;EDATE(AC271,$E271),$K271,EDATE(AC271,$E271))),"")=$K271,$H271=1),"",IFERROR(IF(IF($K271&lt;EDATE(AC271,$E271),$K271,EDATE(AC271,$E271))=AC271,"",IF($K271&lt;EDATE(AC271,$E271),$K271,EDATE(AC271,$E271))),""))),"")</f>
        <v/>
      </c>
      <c r="AE271" s="70" t="str">
        <f>IFERROR(IF(AND($H271=1,WORKDAY.INTL($I271,NETWORKDAYS.INTL($I271,EDATE(AD271,$E272)-1,1,[1]holiday!$A$2:$A$101),1,[1]holiday!$A$2:$A$101)=$K271),"",IF(AND(IFERROR(IF(IF($K271&lt;EDATE(AD271,$E271),$K271,EDATE(AD271,$E271))=AD271,"",IF($K271&lt;EDATE(AD271,$E271),$K271,EDATE(AD271,$E271))),"")=$K271,$H271=1),"",IFERROR(IF(IF($K271&lt;EDATE(AD271,$E271),$K271,EDATE(AD271,$E271))=AD271,"",IF($K271&lt;EDATE(AD271,$E271),$K271,EDATE(AD271,$E271))),""))),"")</f>
        <v/>
      </c>
      <c r="AF271" s="70" t="str">
        <f>IFERROR(IF(AND($H271=1,WORKDAY.INTL($I271,NETWORKDAYS.INTL($I271,EDATE(AE271,$E272)-1,1,[1]holiday!$A$2:$A$101),1,[1]holiday!$A$2:$A$101)=$K271),"",IF(AND(IFERROR(IF(IF($K271&lt;EDATE(AE271,$E271),$K271,EDATE(AE271,$E271))=AE271,"",IF($K271&lt;EDATE(AE271,$E271),$K271,EDATE(AE271,$E271))),"")=$K271,$H271=1),"",IFERROR(IF(IF($K271&lt;EDATE(AE271,$E271),$K271,EDATE(AE271,$E271))=AE271,"",IF($K271&lt;EDATE(AE271,$E271),$K271,EDATE(AE271,$E271))),""))),"")</f>
        <v/>
      </c>
      <c r="AG271" s="70" t="str">
        <f>IFERROR(IF(AND($H271=1,WORKDAY.INTL($I271,NETWORKDAYS.INTL($I271,EDATE(AF271,$E272)-1,1,[1]holiday!$A$2:$A$101),1,[1]holiday!$A$2:$A$101)=$K271),"",IF(AND(IFERROR(IF(IF($K271&lt;EDATE(AF271,$E271),$K271,EDATE(AF271,$E271))=AF271,"",IF($K271&lt;EDATE(AF271,$E271),$K271,EDATE(AF271,$E271))),"")=$K271,$H271=1),"",IFERROR(IF(IF($K271&lt;EDATE(AF271,$E271),$K271,EDATE(AF271,$E271))=AF271,"",IF($K271&lt;EDATE(AF271,$E271),$K271,EDATE(AF271,$E271))),""))),"")</f>
        <v/>
      </c>
      <c r="AH271" s="70" t="str">
        <f>IFERROR(IF(AND($H271=1,WORKDAY.INTL($I271,NETWORKDAYS.INTL($I271,EDATE(AG271,$E272)-1,1,[1]holiday!$A$2:$A$101),1,[1]holiday!$A$2:$A$101)=$K271),"",IF(AND(IFERROR(IF(IF($K271&lt;EDATE(AG271,$E271),$K271,EDATE(AG271,$E271))=AG271,"",IF($K271&lt;EDATE(AG271,$E271),$K271,EDATE(AG271,$E271))),"")=$K271,$H271=1),"",IFERROR(IF(IF($K271&lt;EDATE(AG271,$E271),$K271,EDATE(AG271,$E271))=AG271,"",IF($K271&lt;EDATE(AG271,$E271),$K271,EDATE(AG271,$E271))),""))),"")</f>
        <v/>
      </c>
      <c r="AI271" s="70"/>
      <c r="AJ271" s="25" t="e">
        <f t="shared" si="160"/>
        <v>#REF!</v>
      </c>
      <c r="AK271" s="25" t="e">
        <f t="shared" si="161"/>
        <v>#REF!</v>
      </c>
      <c r="AL271" s="25" t="e">
        <f t="shared" si="162"/>
        <v>#REF!</v>
      </c>
      <c r="AM271" s="25" t="e">
        <f t="shared" si="163"/>
        <v>#REF!</v>
      </c>
      <c r="AN271" s="25" t="e">
        <f t="shared" si="164"/>
        <v>#REF!</v>
      </c>
      <c r="AO271" s="25" t="e">
        <f t="shared" si="165"/>
        <v>#REF!</v>
      </c>
      <c r="AP271" s="25" t="e">
        <f t="shared" si="166"/>
        <v>#REF!</v>
      </c>
      <c r="AQ271" s="25" t="e">
        <f t="shared" si="167"/>
        <v>#REF!</v>
      </c>
      <c r="AR271" s="25" t="e">
        <f t="shared" si="168"/>
        <v>#REF!</v>
      </c>
      <c r="AS271" s="25" t="e">
        <f t="shared" si="169"/>
        <v>#REF!</v>
      </c>
      <c r="AT271" s="25" t="e">
        <f t="shared" si="170"/>
        <v>#REF!</v>
      </c>
      <c r="AU271" s="25" t="e">
        <f t="shared" si="171"/>
        <v>#REF!</v>
      </c>
      <c r="AV271" s="25" t="e">
        <f t="shared" si="172"/>
        <v>#REF!</v>
      </c>
      <c r="AW271" s="106" t="e">
        <f t="shared" si="179"/>
        <v>#REF!</v>
      </c>
      <c r="AX271" s="107" t="e">
        <f t="shared" ca="1" si="180"/>
        <v>#REF!</v>
      </c>
      <c r="AY271" s="107" t="e">
        <f t="shared" ca="1" si="181"/>
        <v>#REF!</v>
      </c>
      <c r="AZ271" s="108" t="e">
        <f t="shared" ca="1" si="182"/>
        <v>#REF!</v>
      </c>
      <c r="BA271" s="25">
        <f t="shared" ca="1" si="174"/>
        <v>0</v>
      </c>
      <c r="BB271" s="25" t="e">
        <f t="shared" si="173"/>
        <v>#REF!</v>
      </c>
      <c r="BC271" s="25" t="e">
        <f t="shared" ca="1" si="183"/>
        <v>#REF!</v>
      </c>
      <c r="BD271" s="83" t="e">
        <f>PS!#REF!</f>
        <v>#REF!</v>
      </c>
      <c r="BE271" s="78" t="str">
        <f t="shared" ca="1" si="184"/>
        <v>Lần 0</v>
      </c>
      <c r="BF271" s="109" t="e">
        <f t="shared" ca="1" si="185"/>
        <v>#REF!</v>
      </c>
      <c r="BG271" s="109" t="e">
        <f t="shared" ca="1" si="186"/>
        <v>#REF!</v>
      </c>
      <c r="BH271" s="109" t="e">
        <f t="shared" ca="1" si="187"/>
        <v>#REF!</v>
      </c>
      <c r="BI271" s="109" t="e">
        <f t="shared" ca="1" si="188"/>
        <v>#REF!</v>
      </c>
      <c r="BJ271" s="109" t="e">
        <f t="shared" ca="1" si="189"/>
        <v>#REF!</v>
      </c>
      <c r="BK271" s="109" t="e">
        <f t="shared" ca="1" si="190"/>
        <v>#REF!</v>
      </c>
      <c r="BL271" s="109" t="e">
        <f t="shared" ca="1" si="191"/>
        <v>#REF!</v>
      </c>
      <c r="BM271" s="109" t="e">
        <f t="shared" ca="1" si="192"/>
        <v>#REF!</v>
      </c>
      <c r="BN271" s="109" t="e">
        <f t="shared" ca="1" si="193"/>
        <v>#REF!</v>
      </c>
      <c r="BO271" s="109" t="e">
        <f t="shared" ca="1" si="194"/>
        <v>#REF!</v>
      </c>
      <c r="BP271" s="109" t="e">
        <f t="shared" ca="1" si="195"/>
        <v>#REF!</v>
      </c>
      <c r="BQ271" s="109" t="e">
        <f t="shared" ca="1" si="196"/>
        <v>#REF!</v>
      </c>
      <c r="BR271" s="109" t="e">
        <f t="shared" ca="1" si="197"/>
        <v>#REF!</v>
      </c>
    </row>
    <row r="272" spans="1:70" ht="19.5" customHeight="1" x14ac:dyDescent="0.2">
      <c r="A272" s="82" t="e">
        <f>PS!#REF!</f>
        <v>#REF!</v>
      </c>
      <c r="B272" s="83" t="e">
        <f>PS!#REF!</f>
        <v>#REF!</v>
      </c>
      <c r="C272" s="83" t="e">
        <f>PS!#REF!</f>
        <v>#REF!</v>
      </c>
      <c r="D272" s="83" t="e">
        <f>VLOOKUP(B272,CTV!$A$3:$D$1048576,4,0)</f>
        <v>#REF!</v>
      </c>
      <c r="E272" s="83" t="e">
        <f>VLOOKUP(B272,CTV!$A$3:$G$1048576,7,0)</f>
        <v>#REF!</v>
      </c>
      <c r="F272" s="83" t="e">
        <f>IF(ISNA(VLOOKUP(D272,CTV!$A$3:$H$1048576,8,0)),"",VLOOKUP(D272,CTV!$A$3:$H$1048576,8,0))</f>
        <v>#REF!</v>
      </c>
      <c r="G272" s="83" t="e">
        <f>VLOOKUP(B272,CTV!$A$3:$I$1048576,9,0)</f>
        <v>#REF!</v>
      </c>
      <c r="H272" s="83" t="e">
        <f>VLOOKUP(B272,CTV!$A$3:$J$1048576,10,0)</f>
        <v>#REF!</v>
      </c>
      <c r="I272" s="102" t="e">
        <f>PS!#REF!</f>
        <v>#REF!</v>
      </c>
      <c r="J272" s="83" t="e">
        <f>PS!#REF!</f>
        <v>#REF!</v>
      </c>
      <c r="K272" s="103" t="e">
        <f>PS!#REF!</f>
        <v>#REF!</v>
      </c>
      <c r="L272" s="83" t="e">
        <f t="shared" si="175"/>
        <v>#REF!</v>
      </c>
      <c r="M272" s="120" t="e">
        <f>PS!#REF!</f>
        <v>#REF!</v>
      </c>
      <c r="N272" s="83" t="e">
        <f>PS!#REF!</f>
        <v>#REF!</v>
      </c>
      <c r="O272" s="104" t="e">
        <f>PS!#REF!</f>
        <v>#REF!</v>
      </c>
      <c r="P272" s="104" t="e">
        <f t="shared" si="176"/>
        <v>#REF!</v>
      </c>
      <c r="Q272" s="104">
        <v>0</v>
      </c>
      <c r="R272" s="170" t="e">
        <f t="shared" si="177"/>
        <v>#REF!</v>
      </c>
      <c r="S272" s="130" t="e">
        <f>VLOOKUP(B272,CTV!$A$3:$K$1048576,11,0)</f>
        <v>#REF!</v>
      </c>
      <c r="T272" s="105" t="e">
        <f>IF(VLOOKUP(B272,CTV!$A$3:$E$1048576,5,0)-R272+S272&lt;0,0,VLOOKUP(B272,CTV!$A$3:$E$1048576,5,0)-R272+S272)</f>
        <v>#REF!</v>
      </c>
      <c r="U272" s="105" t="e">
        <f>IF(VLOOKUP(B272,CTV!$A$3:$F$1048576,6,0)-R272+S272&lt;0,0,VLOOKUP(B272,CTV!$A$3:$F$1048576,6,0)-R272+S272)</f>
        <v>#REF!</v>
      </c>
      <c r="V272" s="70" t="e">
        <f t="shared" si="178"/>
        <v>#REF!</v>
      </c>
      <c r="W272" s="70" t="str">
        <f>IFERROR(IF(AND($H272=1,WORKDAY.INTL($I272,NETWORKDAYS.INTL($I272,EDATE(V272,$E273)-1,1,[1]holiday!$A$2:$A$101),1,[1]holiday!$A$2:$A$101)=$K272),"",IF(AND(IFERROR(IF(IF($K272&lt;EDATE(V272,$E272),$K272,EDATE(V272,$E272))=V272,"",IF($K272&lt;EDATE(V272,$E272),$K272,EDATE(V272,$E272))),"")=$K272,$H272=1),"",IFERROR(IF(IF($K272&lt;EDATE(V272,$E272),$K272,EDATE(V272,$E272))=V272,"",IF($K272&lt;EDATE(V272,$E272),$K272,EDATE(V272,$E272))),""))),"")</f>
        <v/>
      </c>
      <c r="X272" s="70" t="str">
        <f>IFERROR(IF(AND($H272=1,WORKDAY.INTL($I272,NETWORKDAYS.INTL($I272,EDATE(W272,$E273)-1,1,[1]holiday!$A$2:$A$101),1,[1]holiday!$A$2:$A$101)=$K272),"",IF(AND(IFERROR(IF(IF($K272&lt;EDATE(W272,$E272),$K272,EDATE(W272,$E272))=W272,"",IF($K272&lt;EDATE(W272,$E272),$K272,EDATE(W272,$E272))),"")=$K272,$H272=1),"",IFERROR(IF(IF($K272&lt;EDATE(W272,$E272),$K272,EDATE(W272,$E272))=W272,"",IF($K272&lt;EDATE(W272,$E272),$K272,EDATE(W272,$E272))),""))),"")</f>
        <v/>
      </c>
      <c r="Y272" s="70" t="str">
        <f>IFERROR(IF(AND($H272=1,WORKDAY.INTL($I272,NETWORKDAYS.INTL($I272,EDATE(X272,$E273)-1,1,[1]holiday!$A$2:$A$101),1,[1]holiday!$A$2:$A$101)=$K272),"",IF(AND(IFERROR(IF(IF($K272&lt;EDATE(X272,$E272),$K272,EDATE(X272,$E272))=X272,"",IF($K272&lt;EDATE(X272,$E272),$K272,EDATE(X272,$E272))),"")=$K272,$H272=1),"",IFERROR(IF(IF($K272&lt;EDATE(X272,$E272),$K272,EDATE(X272,$E272))=X272,"",IF($K272&lt;EDATE(X272,$E272),$K272,EDATE(X272,$E272))),""))),"")</f>
        <v/>
      </c>
      <c r="Z272" s="70" t="str">
        <f>IFERROR(IF(AND($H272=1,WORKDAY.INTL($I272,NETWORKDAYS.INTL($I272,EDATE(Y272,$E273)-1,1,[1]holiday!$A$2:$A$101),1,[1]holiday!$A$2:$A$101)=$K272),"",IF(AND(IFERROR(IF(IF($K272&lt;EDATE(Y272,$E272),$K272,EDATE(Y272,$E272))=Y272,"",IF($K272&lt;EDATE(Y272,$E272),$K272,EDATE(Y272,$E272))),"")=$K272,$H272=1),"",IFERROR(IF(IF($K272&lt;EDATE(Y272,$E272),$K272,EDATE(Y272,$E272))=Y272,"",IF($K272&lt;EDATE(Y272,$E272),$K272,EDATE(Y272,$E272))),""))),"")</f>
        <v/>
      </c>
      <c r="AA272" s="70" t="str">
        <f>IFERROR(IF(AND($H272=1,WORKDAY.INTL($I272,NETWORKDAYS.INTL($I272,EDATE(Z272,$E273)-1,1,[1]holiday!$A$2:$A$101),1,[1]holiday!$A$2:$A$101)=$K272),"",IF(AND(IFERROR(IF(IF($K272&lt;EDATE(Z272,$E272),$K272,EDATE(Z272,$E272))=Z272,"",IF($K272&lt;EDATE(Z272,$E272),$K272,EDATE(Z272,$E272))),"")=$K272,$H272=1),"",IFERROR(IF(IF($K272&lt;EDATE(Z272,$E272),$K272,EDATE(Z272,$E272))=Z272,"",IF($K272&lt;EDATE(Z272,$E272),$K272,EDATE(Z272,$E272))),""))),"")</f>
        <v/>
      </c>
      <c r="AB272" s="70" t="str">
        <f>IFERROR(IF(AND($H272=1,WORKDAY.INTL($I272,NETWORKDAYS.INTL($I272,EDATE(AA272,$E273)-1,1,[1]holiday!$A$2:$A$101),1,[1]holiday!$A$2:$A$101)=$K272),"",IF(AND(IFERROR(IF(IF($K272&lt;EDATE(AA272,$E272),$K272,EDATE(AA272,$E272))=AA272,"",IF($K272&lt;EDATE(AA272,$E272),$K272,EDATE(AA272,$E272))),"")=$K272,$H272=1),"",IFERROR(IF(IF($K272&lt;EDATE(AA272,$E272),$K272,EDATE(AA272,$E272))=AA272,"",IF($K272&lt;EDATE(AA272,$E272),$K272,EDATE(AA272,$E272))),""))),"")</f>
        <v/>
      </c>
      <c r="AC272" s="70" t="str">
        <f>IFERROR(IF(AND($H272=1,WORKDAY.INTL($I272,NETWORKDAYS.INTL($I272,EDATE(AB272,$E273)-1,1,[1]holiday!$A$2:$A$101),1,[1]holiday!$A$2:$A$101)=$K272),"",IF(AND(IFERROR(IF(IF($K272&lt;EDATE(AB272,$E272),$K272,EDATE(AB272,$E272))=AB272,"",IF($K272&lt;EDATE(AB272,$E272),$K272,EDATE(AB272,$E272))),"")=$K272,$H272=1),"",IFERROR(IF(IF($K272&lt;EDATE(AB272,$E272),$K272,EDATE(AB272,$E272))=AB272,"",IF($K272&lt;EDATE(AB272,$E272),$K272,EDATE(AB272,$E272))),""))),"")</f>
        <v/>
      </c>
      <c r="AD272" s="70" t="str">
        <f>IFERROR(IF(AND($H272=1,WORKDAY.INTL($I272,NETWORKDAYS.INTL($I272,EDATE(AC272,$E273)-1,1,[1]holiday!$A$2:$A$101),1,[1]holiday!$A$2:$A$101)=$K272),"",IF(AND(IFERROR(IF(IF($K272&lt;EDATE(AC272,$E272),$K272,EDATE(AC272,$E272))=AC272,"",IF($K272&lt;EDATE(AC272,$E272),$K272,EDATE(AC272,$E272))),"")=$K272,$H272=1),"",IFERROR(IF(IF($K272&lt;EDATE(AC272,$E272),$K272,EDATE(AC272,$E272))=AC272,"",IF($K272&lt;EDATE(AC272,$E272),$K272,EDATE(AC272,$E272))),""))),"")</f>
        <v/>
      </c>
      <c r="AE272" s="70" t="str">
        <f>IFERROR(IF(AND($H272=1,WORKDAY.INTL($I272,NETWORKDAYS.INTL($I272,EDATE(AD272,$E273)-1,1,[1]holiday!$A$2:$A$101),1,[1]holiday!$A$2:$A$101)=$K272),"",IF(AND(IFERROR(IF(IF($K272&lt;EDATE(AD272,$E272),$K272,EDATE(AD272,$E272))=AD272,"",IF($K272&lt;EDATE(AD272,$E272),$K272,EDATE(AD272,$E272))),"")=$K272,$H272=1),"",IFERROR(IF(IF($K272&lt;EDATE(AD272,$E272),$K272,EDATE(AD272,$E272))=AD272,"",IF($K272&lt;EDATE(AD272,$E272),$K272,EDATE(AD272,$E272))),""))),"")</f>
        <v/>
      </c>
      <c r="AF272" s="70" t="str">
        <f>IFERROR(IF(AND($H272=1,WORKDAY.INTL($I272,NETWORKDAYS.INTL($I272,EDATE(AE272,$E273)-1,1,[1]holiday!$A$2:$A$101),1,[1]holiday!$A$2:$A$101)=$K272),"",IF(AND(IFERROR(IF(IF($K272&lt;EDATE(AE272,$E272),$K272,EDATE(AE272,$E272))=AE272,"",IF($K272&lt;EDATE(AE272,$E272),$K272,EDATE(AE272,$E272))),"")=$K272,$H272=1),"",IFERROR(IF(IF($K272&lt;EDATE(AE272,$E272),$K272,EDATE(AE272,$E272))=AE272,"",IF($K272&lt;EDATE(AE272,$E272),$K272,EDATE(AE272,$E272))),""))),"")</f>
        <v/>
      </c>
      <c r="AG272" s="70" t="str">
        <f>IFERROR(IF(AND($H272=1,WORKDAY.INTL($I272,NETWORKDAYS.INTL($I272,EDATE(AF272,$E273)-1,1,[1]holiday!$A$2:$A$101),1,[1]holiday!$A$2:$A$101)=$K272),"",IF(AND(IFERROR(IF(IF($K272&lt;EDATE(AF272,$E272),$K272,EDATE(AF272,$E272))=AF272,"",IF($K272&lt;EDATE(AF272,$E272),$K272,EDATE(AF272,$E272))),"")=$K272,$H272=1),"",IFERROR(IF(IF($K272&lt;EDATE(AF272,$E272),$K272,EDATE(AF272,$E272))=AF272,"",IF($K272&lt;EDATE(AF272,$E272),$K272,EDATE(AF272,$E272))),""))),"")</f>
        <v/>
      </c>
      <c r="AH272" s="70" t="str">
        <f>IFERROR(IF(AND($H272=1,WORKDAY.INTL($I272,NETWORKDAYS.INTL($I272,EDATE(AG272,$E273)-1,1,[1]holiday!$A$2:$A$101),1,[1]holiday!$A$2:$A$101)=$K272),"",IF(AND(IFERROR(IF(IF($K272&lt;EDATE(AG272,$E272),$K272,EDATE(AG272,$E272))=AG272,"",IF($K272&lt;EDATE(AG272,$E272),$K272,EDATE(AG272,$E272))),"")=$K272,$H272=1),"",IFERROR(IF(IF($K272&lt;EDATE(AG272,$E272),$K272,EDATE(AG272,$E272))=AG272,"",IF($K272&lt;EDATE(AG272,$E272),$K272,EDATE(AG272,$E272))),""))),"")</f>
        <v/>
      </c>
      <c r="AI272" s="70"/>
      <c r="AJ272" s="25" t="e">
        <f t="shared" si="160"/>
        <v>#REF!</v>
      </c>
      <c r="AK272" s="25" t="e">
        <f t="shared" si="161"/>
        <v>#REF!</v>
      </c>
      <c r="AL272" s="25" t="e">
        <f t="shared" si="162"/>
        <v>#REF!</v>
      </c>
      <c r="AM272" s="25" t="e">
        <f t="shared" si="163"/>
        <v>#REF!</v>
      </c>
      <c r="AN272" s="25" t="e">
        <f t="shared" si="164"/>
        <v>#REF!</v>
      </c>
      <c r="AO272" s="25" t="e">
        <f t="shared" si="165"/>
        <v>#REF!</v>
      </c>
      <c r="AP272" s="25" t="e">
        <f t="shared" si="166"/>
        <v>#REF!</v>
      </c>
      <c r="AQ272" s="25" t="e">
        <f t="shared" si="167"/>
        <v>#REF!</v>
      </c>
      <c r="AR272" s="25" t="e">
        <f t="shared" si="168"/>
        <v>#REF!</v>
      </c>
      <c r="AS272" s="25" t="e">
        <f t="shared" si="169"/>
        <v>#REF!</v>
      </c>
      <c r="AT272" s="25" t="e">
        <f t="shared" si="170"/>
        <v>#REF!</v>
      </c>
      <c r="AU272" s="25" t="e">
        <f t="shared" si="171"/>
        <v>#REF!</v>
      </c>
      <c r="AV272" s="25" t="e">
        <f t="shared" si="172"/>
        <v>#REF!</v>
      </c>
      <c r="AW272" s="106" t="e">
        <f t="shared" si="179"/>
        <v>#REF!</v>
      </c>
      <c r="AX272" s="107" t="e">
        <f t="shared" ca="1" si="180"/>
        <v>#REF!</v>
      </c>
      <c r="AY272" s="107" t="e">
        <f t="shared" ca="1" si="181"/>
        <v>#REF!</v>
      </c>
      <c r="AZ272" s="108" t="e">
        <f t="shared" ca="1" si="182"/>
        <v>#REF!</v>
      </c>
      <c r="BA272" s="25">
        <f t="shared" ca="1" si="174"/>
        <v>0</v>
      </c>
      <c r="BB272" s="25" t="e">
        <f t="shared" si="173"/>
        <v>#REF!</v>
      </c>
      <c r="BC272" s="25" t="e">
        <f t="shared" ca="1" si="183"/>
        <v>#REF!</v>
      </c>
      <c r="BD272" s="83" t="e">
        <f>PS!#REF!</f>
        <v>#REF!</v>
      </c>
      <c r="BE272" s="78" t="str">
        <f t="shared" ca="1" si="184"/>
        <v>Lần 0</v>
      </c>
      <c r="BF272" s="109" t="e">
        <f t="shared" ca="1" si="185"/>
        <v>#REF!</v>
      </c>
      <c r="BG272" s="109" t="e">
        <f t="shared" ca="1" si="186"/>
        <v>#REF!</v>
      </c>
      <c r="BH272" s="109" t="e">
        <f t="shared" ca="1" si="187"/>
        <v>#REF!</v>
      </c>
      <c r="BI272" s="109" t="e">
        <f t="shared" ca="1" si="188"/>
        <v>#REF!</v>
      </c>
      <c r="BJ272" s="109" t="e">
        <f t="shared" ca="1" si="189"/>
        <v>#REF!</v>
      </c>
      <c r="BK272" s="109" t="e">
        <f t="shared" ca="1" si="190"/>
        <v>#REF!</v>
      </c>
      <c r="BL272" s="109" t="e">
        <f t="shared" ca="1" si="191"/>
        <v>#REF!</v>
      </c>
      <c r="BM272" s="109" t="e">
        <f t="shared" ca="1" si="192"/>
        <v>#REF!</v>
      </c>
      <c r="BN272" s="109" t="e">
        <f t="shared" ca="1" si="193"/>
        <v>#REF!</v>
      </c>
      <c r="BO272" s="109" t="e">
        <f t="shared" ca="1" si="194"/>
        <v>#REF!</v>
      </c>
      <c r="BP272" s="109" t="e">
        <f t="shared" ca="1" si="195"/>
        <v>#REF!</v>
      </c>
      <c r="BQ272" s="109" t="e">
        <f t="shared" ca="1" si="196"/>
        <v>#REF!</v>
      </c>
      <c r="BR272" s="109" t="e">
        <f t="shared" ca="1" si="197"/>
        <v>#REF!</v>
      </c>
    </row>
    <row r="273" spans="1:70" ht="19.5" customHeight="1" x14ac:dyDescent="0.2">
      <c r="A273" s="82" t="e">
        <f>PS!#REF!</f>
        <v>#REF!</v>
      </c>
      <c r="B273" s="83" t="e">
        <f>PS!#REF!</f>
        <v>#REF!</v>
      </c>
      <c r="C273" s="83" t="e">
        <f>PS!#REF!</f>
        <v>#REF!</v>
      </c>
      <c r="D273" s="83" t="e">
        <f>VLOOKUP(B273,CTV!$A$3:$D$1048576,4,0)</f>
        <v>#REF!</v>
      </c>
      <c r="E273" s="83" t="e">
        <f>VLOOKUP(B273,CTV!$A$3:$G$1048576,7,0)</f>
        <v>#REF!</v>
      </c>
      <c r="F273" s="83" t="e">
        <f>IF(ISNA(VLOOKUP(D273,CTV!$A$3:$H$1048576,8,0)),"",VLOOKUP(D273,CTV!$A$3:$H$1048576,8,0))</f>
        <v>#REF!</v>
      </c>
      <c r="G273" s="83" t="e">
        <f>VLOOKUP(B273,CTV!$A$3:$I$1048576,9,0)</f>
        <v>#REF!</v>
      </c>
      <c r="H273" s="83" t="e">
        <f>VLOOKUP(B273,CTV!$A$3:$J$1048576,10,0)</f>
        <v>#REF!</v>
      </c>
      <c r="I273" s="102" t="e">
        <f>PS!#REF!</f>
        <v>#REF!</v>
      </c>
      <c r="J273" s="83" t="e">
        <f>PS!#REF!</f>
        <v>#REF!</v>
      </c>
      <c r="K273" s="103" t="e">
        <f>PS!#REF!</f>
        <v>#REF!</v>
      </c>
      <c r="L273" s="83" t="e">
        <f t="shared" si="175"/>
        <v>#REF!</v>
      </c>
      <c r="M273" s="120" t="e">
        <f>PS!#REF!</f>
        <v>#REF!</v>
      </c>
      <c r="N273" s="83" t="e">
        <f>PS!#REF!</f>
        <v>#REF!</v>
      </c>
      <c r="O273" s="104" t="e">
        <f>PS!#REF!</f>
        <v>#REF!</v>
      </c>
      <c r="P273" s="104" t="e">
        <f t="shared" si="176"/>
        <v>#REF!</v>
      </c>
      <c r="Q273" s="104">
        <v>0</v>
      </c>
      <c r="R273" s="170" t="e">
        <f t="shared" si="177"/>
        <v>#REF!</v>
      </c>
      <c r="S273" s="130" t="e">
        <f>VLOOKUP(B273,CTV!$A$3:$K$1048576,11,0)</f>
        <v>#REF!</v>
      </c>
      <c r="T273" s="105" t="e">
        <f>IF(VLOOKUP(B273,CTV!$A$3:$E$1048576,5,0)-R273+S273&lt;0,0,VLOOKUP(B273,CTV!$A$3:$E$1048576,5,0)-R273+S273)</f>
        <v>#REF!</v>
      </c>
      <c r="U273" s="105" t="e">
        <f>IF(VLOOKUP(B273,CTV!$A$3:$F$1048576,6,0)-R273+S273&lt;0,0,VLOOKUP(B273,CTV!$A$3:$F$1048576,6,0)-R273+S273)</f>
        <v>#REF!</v>
      </c>
      <c r="V273" s="70" t="e">
        <f t="shared" si="178"/>
        <v>#REF!</v>
      </c>
      <c r="W273" s="70" t="str">
        <f>IFERROR(IF(AND($H273=1,WORKDAY.INTL($I273,NETWORKDAYS.INTL($I273,EDATE(V273,$E274)-1,1,[1]holiday!$A$2:$A$101),1,[1]holiday!$A$2:$A$101)=$K273),"",IF(AND(IFERROR(IF(IF($K273&lt;EDATE(V273,$E273),$K273,EDATE(V273,$E273))=V273,"",IF($K273&lt;EDATE(V273,$E273),$K273,EDATE(V273,$E273))),"")=$K273,$H273=1),"",IFERROR(IF(IF($K273&lt;EDATE(V273,$E273),$K273,EDATE(V273,$E273))=V273,"",IF($K273&lt;EDATE(V273,$E273),$K273,EDATE(V273,$E273))),""))),"")</f>
        <v/>
      </c>
      <c r="X273" s="70" t="str">
        <f>IFERROR(IF(AND($H273=1,WORKDAY.INTL($I273,NETWORKDAYS.INTL($I273,EDATE(W273,$E274)-1,1,[1]holiday!$A$2:$A$101),1,[1]holiday!$A$2:$A$101)=$K273),"",IF(AND(IFERROR(IF(IF($K273&lt;EDATE(W273,$E273),$K273,EDATE(W273,$E273))=W273,"",IF($K273&lt;EDATE(W273,$E273),$K273,EDATE(W273,$E273))),"")=$K273,$H273=1),"",IFERROR(IF(IF($K273&lt;EDATE(W273,$E273),$K273,EDATE(W273,$E273))=W273,"",IF($K273&lt;EDATE(W273,$E273),$K273,EDATE(W273,$E273))),""))),"")</f>
        <v/>
      </c>
      <c r="Y273" s="70" t="str">
        <f>IFERROR(IF(AND($H273=1,WORKDAY.INTL($I273,NETWORKDAYS.INTL($I273,EDATE(X273,$E274)-1,1,[1]holiday!$A$2:$A$101),1,[1]holiday!$A$2:$A$101)=$K273),"",IF(AND(IFERROR(IF(IF($K273&lt;EDATE(X273,$E273),$K273,EDATE(X273,$E273))=X273,"",IF($K273&lt;EDATE(X273,$E273),$K273,EDATE(X273,$E273))),"")=$K273,$H273=1),"",IFERROR(IF(IF($K273&lt;EDATE(X273,$E273),$K273,EDATE(X273,$E273))=X273,"",IF($K273&lt;EDATE(X273,$E273),$K273,EDATE(X273,$E273))),""))),"")</f>
        <v/>
      </c>
      <c r="Z273" s="70" t="str">
        <f>IFERROR(IF(AND($H273=1,WORKDAY.INTL($I273,NETWORKDAYS.INTL($I273,EDATE(Y273,$E274)-1,1,[1]holiday!$A$2:$A$101),1,[1]holiday!$A$2:$A$101)=$K273),"",IF(AND(IFERROR(IF(IF($K273&lt;EDATE(Y273,$E273),$K273,EDATE(Y273,$E273))=Y273,"",IF($K273&lt;EDATE(Y273,$E273),$K273,EDATE(Y273,$E273))),"")=$K273,$H273=1),"",IFERROR(IF(IF($K273&lt;EDATE(Y273,$E273),$K273,EDATE(Y273,$E273))=Y273,"",IF($K273&lt;EDATE(Y273,$E273),$K273,EDATE(Y273,$E273))),""))),"")</f>
        <v/>
      </c>
      <c r="AA273" s="70" t="str">
        <f>IFERROR(IF(AND($H273=1,WORKDAY.INTL($I273,NETWORKDAYS.INTL($I273,EDATE(Z273,$E274)-1,1,[1]holiday!$A$2:$A$101),1,[1]holiday!$A$2:$A$101)=$K273),"",IF(AND(IFERROR(IF(IF($K273&lt;EDATE(Z273,$E273),$K273,EDATE(Z273,$E273))=Z273,"",IF($K273&lt;EDATE(Z273,$E273),$K273,EDATE(Z273,$E273))),"")=$K273,$H273=1),"",IFERROR(IF(IF($K273&lt;EDATE(Z273,$E273),$K273,EDATE(Z273,$E273))=Z273,"",IF($K273&lt;EDATE(Z273,$E273),$K273,EDATE(Z273,$E273))),""))),"")</f>
        <v/>
      </c>
      <c r="AB273" s="70" t="str">
        <f>IFERROR(IF(AND($H273=1,WORKDAY.INTL($I273,NETWORKDAYS.INTL($I273,EDATE(AA273,$E274)-1,1,[1]holiday!$A$2:$A$101),1,[1]holiday!$A$2:$A$101)=$K273),"",IF(AND(IFERROR(IF(IF($K273&lt;EDATE(AA273,$E273),$K273,EDATE(AA273,$E273))=AA273,"",IF($K273&lt;EDATE(AA273,$E273),$K273,EDATE(AA273,$E273))),"")=$K273,$H273=1),"",IFERROR(IF(IF($K273&lt;EDATE(AA273,$E273),$K273,EDATE(AA273,$E273))=AA273,"",IF($K273&lt;EDATE(AA273,$E273),$K273,EDATE(AA273,$E273))),""))),"")</f>
        <v/>
      </c>
      <c r="AC273" s="70" t="str">
        <f>IFERROR(IF(AND($H273=1,WORKDAY.INTL($I273,NETWORKDAYS.INTL($I273,EDATE(AB273,$E274)-1,1,[1]holiday!$A$2:$A$101),1,[1]holiday!$A$2:$A$101)=$K273),"",IF(AND(IFERROR(IF(IF($K273&lt;EDATE(AB273,$E273),$K273,EDATE(AB273,$E273))=AB273,"",IF($K273&lt;EDATE(AB273,$E273),$K273,EDATE(AB273,$E273))),"")=$K273,$H273=1),"",IFERROR(IF(IF($K273&lt;EDATE(AB273,$E273),$K273,EDATE(AB273,$E273))=AB273,"",IF($K273&lt;EDATE(AB273,$E273),$K273,EDATE(AB273,$E273))),""))),"")</f>
        <v/>
      </c>
      <c r="AD273" s="70" t="str">
        <f>IFERROR(IF(AND($H273=1,WORKDAY.INTL($I273,NETWORKDAYS.INTL($I273,EDATE(AC273,$E274)-1,1,[1]holiday!$A$2:$A$101),1,[1]holiday!$A$2:$A$101)=$K273),"",IF(AND(IFERROR(IF(IF($K273&lt;EDATE(AC273,$E273),$K273,EDATE(AC273,$E273))=AC273,"",IF($K273&lt;EDATE(AC273,$E273),$K273,EDATE(AC273,$E273))),"")=$K273,$H273=1),"",IFERROR(IF(IF($K273&lt;EDATE(AC273,$E273),$K273,EDATE(AC273,$E273))=AC273,"",IF($K273&lt;EDATE(AC273,$E273),$K273,EDATE(AC273,$E273))),""))),"")</f>
        <v/>
      </c>
      <c r="AE273" s="70" t="str">
        <f>IFERROR(IF(AND($H273=1,WORKDAY.INTL($I273,NETWORKDAYS.INTL($I273,EDATE(AD273,$E274)-1,1,[1]holiday!$A$2:$A$101),1,[1]holiday!$A$2:$A$101)=$K273),"",IF(AND(IFERROR(IF(IF($K273&lt;EDATE(AD273,$E273),$K273,EDATE(AD273,$E273))=AD273,"",IF($K273&lt;EDATE(AD273,$E273),$K273,EDATE(AD273,$E273))),"")=$K273,$H273=1),"",IFERROR(IF(IF($K273&lt;EDATE(AD273,$E273),$K273,EDATE(AD273,$E273))=AD273,"",IF($K273&lt;EDATE(AD273,$E273),$K273,EDATE(AD273,$E273))),""))),"")</f>
        <v/>
      </c>
      <c r="AF273" s="70" t="str">
        <f>IFERROR(IF(AND($H273=1,WORKDAY.INTL($I273,NETWORKDAYS.INTL($I273,EDATE(AE273,$E274)-1,1,[1]holiday!$A$2:$A$101),1,[1]holiday!$A$2:$A$101)=$K273),"",IF(AND(IFERROR(IF(IF($K273&lt;EDATE(AE273,$E273),$K273,EDATE(AE273,$E273))=AE273,"",IF($K273&lt;EDATE(AE273,$E273),$K273,EDATE(AE273,$E273))),"")=$K273,$H273=1),"",IFERROR(IF(IF($K273&lt;EDATE(AE273,$E273),$K273,EDATE(AE273,$E273))=AE273,"",IF($K273&lt;EDATE(AE273,$E273),$K273,EDATE(AE273,$E273))),""))),"")</f>
        <v/>
      </c>
      <c r="AG273" s="70" t="str">
        <f>IFERROR(IF(AND($H273=1,WORKDAY.INTL($I273,NETWORKDAYS.INTL($I273,EDATE(AF273,$E274)-1,1,[1]holiday!$A$2:$A$101),1,[1]holiday!$A$2:$A$101)=$K273),"",IF(AND(IFERROR(IF(IF($K273&lt;EDATE(AF273,$E273),$K273,EDATE(AF273,$E273))=AF273,"",IF($K273&lt;EDATE(AF273,$E273),$K273,EDATE(AF273,$E273))),"")=$K273,$H273=1),"",IFERROR(IF(IF($K273&lt;EDATE(AF273,$E273),$K273,EDATE(AF273,$E273))=AF273,"",IF($K273&lt;EDATE(AF273,$E273),$K273,EDATE(AF273,$E273))),""))),"")</f>
        <v/>
      </c>
      <c r="AH273" s="70" t="str">
        <f>IFERROR(IF(AND($H273=1,WORKDAY.INTL($I273,NETWORKDAYS.INTL($I273,EDATE(AG273,$E274)-1,1,[1]holiday!$A$2:$A$101),1,[1]holiday!$A$2:$A$101)=$K273),"",IF(AND(IFERROR(IF(IF($K273&lt;EDATE(AG273,$E273),$K273,EDATE(AG273,$E273))=AG273,"",IF($K273&lt;EDATE(AG273,$E273),$K273,EDATE(AG273,$E273))),"")=$K273,$H273=1),"",IFERROR(IF(IF($K273&lt;EDATE(AG273,$E273),$K273,EDATE(AG273,$E273))=AG273,"",IF($K273&lt;EDATE(AG273,$E273),$K273,EDATE(AG273,$E273))),""))),"")</f>
        <v/>
      </c>
      <c r="AI273" s="70"/>
      <c r="AJ273" s="25" t="e">
        <f t="shared" si="160"/>
        <v>#REF!</v>
      </c>
      <c r="AK273" s="25" t="e">
        <f t="shared" si="161"/>
        <v>#REF!</v>
      </c>
      <c r="AL273" s="25" t="e">
        <f t="shared" si="162"/>
        <v>#REF!</v>
      </c>
      <c r="AM273" s="25" t="e">
        <f t="shared" si="163"/>
        <v>#REF!</v>
      </c>
      <c r="AN273" s="25" t="e">
        <f t="shared" si="164"/>
        <v>#REF!</v>
      </c>
      <c r="AO273" s="25" t="e">
        <f t="shared" si="165"/>
        <v>#REF!</v>
      </c>
      <c r="AP273" s="25" t="e">
        <f t="shared" si="166"/>
        <v>#REF!</v>
      </c>
      <c r="AQ273" s="25" t="e">
        <f t="shared" si="167"/>
        <v>#REF!</v>
      </c>
      <c r="AR273" s="25" t="e">
        <f t="shared" si="168"/>
        <v>#REF!</v>
      </c>
      <c r="AS273" s="25" t="e">
        <f t="shared" si="169"/>
        <v>#REF!</v>
      </c>
      <c r="AT273" s="25" t="e">
        <f t="shared" si="170"/>
        <v>#REF!</v>
      </c>
      <c r="AU273" s="25" t="e">
        <f t="shared" si="171"/>
        <v>#REF!</v>
      </c>
      <c r="AV273" s="25" t="e">
        <f t="shared" si="172"/>
        <v>#REF!</v>
      </c>
      <c r="AW273" s="106" t="e">
        <f t="shared" si="179"/>
        <v>#REF!</v>
      </c>
      <c r="AX273" s="107" t="e">
        <f t="shared" ca="1" si="180"/>
        <v>#REF!</v>
      </c>
      <c r="AY273" s="107" t="e">
        <f t="shared" ca="1" si="181"/>
        <v>#REF!</v>
      </c>
      <c r="AZ273" s="108" t="e">
        <f t="shared" ca="1" si="182"/>
        <v>#REF!</v>
      </c>
      <c r="BA273" s="25">
        <f t="shared" ca="1" si="174"/>
        <v>0</v>
      </c>
      <c r="BB273" s="25" t="e">
        <f t="shared" si="173"/>
        <v>#REF!</v>
      </c>
      <c r="BC273" s="25" t="e">
        <f t="shared" ca="1" si="183"/>
        <v>#REF!</v>
      </c>
      <c r="BD273" s="83" t="e">
        <f>PS!#REF!</f>
        <v>#REF!</v>
      </c>
      <c r="BE273" s="78" t="str">
        <f t="shared" ca="1" si="184"/>
        <v>Lần 0</v>
      </c>
      <c r="BF273" s="109" t="e">
        <f t="shared" ca="1" si="185"/>
        <v>#REF!</v>
      </c>
      <c r="BG273" s="109" t="e">
        <f t="shared" ca="1" si="186"/>
        <v>#REF!</v>
      </c>
      <c r="BH273" s="109" t="e">
        <f t="shared" ca="1" si="187"/>
        <v>#REF!</v>
      </c>
      <c r="BI273" s="109" t="e">
        <f t="shared" ca="1" si="188"/>
        <v>#REF!</v>
      </c>
      <c r="BJ273" s="109" t="e">
        <f t="shared" ca="1" si="189"/>
        <v>#REF!</v>
      </c>
      <c r="BK273" s="109" t="e">
        <f t="shared" ca="1" si="190"/>
        <v>#REF!</v>
      </c>
      <c r="BL273" s="109" t="e">
        <f t="shared" ca="1" si="191"/>
        <v>#REF!</v>
      </c>
      <c r="BM273" s="109" t="e">
        <f t="shared" ca="1" si="192"/>
        <v>#REF!</v>
      </c>
      <c r="BN273" s="109" t="e">
        <f t="shared" ca="1" si="193"/>
        <v>#REF!</v>
      </c>
      <c r="BO273" s="109" t="e">
        <f t="shared" ca="1" si="194"/>
        <v>#REF!</v>
      </c>
      <c r="BP273" s="109" t="e">
        <f t="shared" ca="1" si="195"/>
        <v>#REF!</v>
      </c>
      <c r="BQ273" s="109" t="e">
        <f t="shared" ca="1" si="196"/>
        <v>#REF!</v>
      </c>
      <c r="BR273" s="109" t="e">
        <f t="shared" ca="1" si="197"/>
        <v>#REF!</v>
      </c>
    </row>
    <row r="274" spans="1:70" ht="19.5" customHeight="1" x14ac:dyDescent="0.2">
      <c r="A274" s="82" t="e">
        <f>PS!#REF!</f>
        <v>#REF!</v>
      </c>
      <c r="B274" s="83" t="e">
        <f>PS!#REF!</f>
        <v>#REF!</v>
      </c>
      <c r="C274" s="83" t="e">
        <f>PS!#REF!</f>
        <v>#REF!</v>
      </c>
      <c r="D274" s="83" t="e">
        <f>VLOOKUP(B274,CTV!$A$3:$D$1048576,4,0)</f>
        <v>#REF!</v>
      </c>
      <c r="E274" s="83" t="e">
        <f>VLOOKUP(B274,CTV!$A$3:$G$1048576,7,0)</f>
        <v>#REF!</v>
      </c>
      <c r="F274" s="83" t="e">
        <f>IF(ISNA(VLOOKUP(D274,CTV!$A$3:$H$1048576,8,0)),"",VLOOKUP(D274,CTV!$A$3:$H$1048576,8,0))</f>
        <v>#REF!</v>
      </c>
      <c r="G274" s="83" t="e">
        <f>VLOOKUP(B274,CTV!$A$3:$I$1048576,9,0)</f>
        <v>#REF!</v>
      </c>
      <c r="H274" s="83" t="e">
        <f>VLOOKUP(B274,CTV!$A$3:$J$1048576,10,0)</f>
        <v>#REF!</v>
      </c>
      <c r="I274" s="102" t="e">
        <f>PS!#REF!</f>
        <v>#REF!</v>
      </c>
      <c r="J274" s="83" t="e">
        <f>PS!#REF!</f>
        <v>#REF!</v>
      </c>
      <c r="K274" s="103" t="e">
        <f>PS!#REF!</f>
        <v>#REF!</v>
      </c>
      <c r="L274" s="83" t="e">
        <f t="shared" si="175"/>
        <v>#REF!</v>
      </c>
      <c r="M274" s="120" t="e">
        <f>PS!#REF!</f>
        <v>#REF!</v>
      </c>
      <c r="N274" s="83" t="e">
        <f>PS!#REF!</f>
        <v>#REF!</v>
      </c>
      <c r="O274" s="104" t="e">
        <f>PS!#REF!</f>
        <v>#REF!</v>
      </c>
      <c r="P274" s="104" t="e">
        <f t="shared" si="176"/>
        <v>#REF!</v>
      </c>
      <c r="Q274" s="104">
        <v>0</v>
      </c>
      <c r="R274" s="170" t="e">
        <f t="shared" si="177"/>
        <v>#REF!</v>
      </c>
      <c r="S274" s="130" t="e">
        <f>VLOOKUP(B274,CTV!$A$3:$K$1048576,11,0)</f>
        <v>#REF!</v>
      </c>
      <c r="T274" s="105" t="e">
        <f>IF(VLOOKUP(B274,CTV!$A$3:$E$1048576,5,0)-R274+S274&lt;0,0,VLOOKUP(B274,CTV!$A$3:$E$1048576,5,0)-R274+S274)</f>
        <v>#REF!</v>
      </c>
      <c r="U274" s="105" t="e">
        <f>IF(VLOOKUP(B274,CTV!$A$3:$F$1048576,6,0)-R274+S274&lt;0,0,VLOOKUP(B274,CTV!$A$3:$F$1048576,6,0)-R274+S274)</f>
        <v>#REF!</v>
      </c>
      <c r="V274" s="70" t="e">
        <f t="shared" si="178"/>
        <v>#REF!</v>
      </c>
      <c r="W274" s="70" t="str">
        <f>IFERROR(IF(AND($H274=1,WORKDAY.INTL($I274,NETWORKDAYS.INTL($I274,EDATE(V274,$E275)-1,1,[1]holiday!$A$2:$A$101),1,[1]holiday!$A$2:$A$101)=$K274),"",IF(AND(IFERROR(IF(IF($K274&lt;EDATE(V274,$E274),$K274,EDATE(V274,$E274))=V274,"",IF($K274&lt;EDATE(V274,$E274),$K274,EDATE(V274,$E274))),"")=$K274,$H274=1),"",IFERROR(IF(IF($K274&lt;EDATE(V274,$E274),$K274,EDATE(V274,$E274))=V274,"",IF($K274&lt;EDATE(V274,$E274),$K274,EDATE(V274,$E274))),""))),"")</f>
        <v/>
      </c>
      <c r="X274" s="70" t="str">
        <f>IFERROR(IF(AND($H274=1,WORKDAY.INTL($I274,NETWORKDAYS.INTL($I274,EDATE(W274,$E275)-1,1,[1]holiday!$A$2:$A$101),1,[1]holiday!$A$2:$A$101)=$K274),"",IF(AND(IFERROR(IF(IF($K274&lt;EDATE(W274,$E274),$K274,EDATE(W274,$E274))=W274,"",IF($K274&lt;EDATE(W274,$E274),$K274,EDATE(W274,$E274))),"")=$K274,$H274=1),"",IFERROR(IF(IF($K274&lt;EDATE(W274,$E274),$K274,EDATE(W274,$E274))=W274,"",IF($K274&lt;EDATE(W274,$E274),$K274,EDATE(W274,$E274))),""))),"")</f>
        <v/>
      </c>
      <c r="Y274" s="70" t="str">
        <f>IFERROR(IF(AND($H274=1,WORKDAY.INTL($I274,NETWORKDAYS.INTL($I274,EDATE(X274,$E275)-1,1,[1]holiday!$A$2:$A$101),1,[1]holiday!$A$2:$A$101)=$K274),"",IF(AND(IFERROR(IF(IF($K274&lt;EDATE(X274,$E274),$K274,EDATE(X274,$E274))=X274,"",IF($K274&lt;EDATE(X274,$E274),$K274,EDATE(X274,$E274))),"")=$K274,$H274=1),"",IFERROR(IF(IF($K274&lt;EDATE(X274,$E274),$K274,EDATE(X274,$E274))=X274,"",IF($K274&lt;EDATE(X274,$E274),$K274,EDATE(X274,$E274))),""))),"")</f>
        <v/>
      </c>
      <c r="Z274" s="70" t="str">
        <f>IFERROR(IF(AND($H274=1,WORKDAY.INTL($I274,NETWORKDAYS.INTL($I274,EDATE(Y274,$E275)-1,1,[1]holiday!$A$2:$A$101),1,[1]holiday!$A$2:$A$101)=$K274),"",IF(AND(IFERROR(IF(IF($K274&lt;EDATE(Y274,$E274),$K274,EDATE(Y274,$E274))=Y274,"",IF($K274&lt;EDATE(Y274,$E274),$K274,EDATE(Y274,$E274))),"")=$K274,$H274=1),"",IFERROR(IF(IF($K274&lt;EDATE(Y274,$E274),$K274,EDATE(Y274,$E274))=Y274,"",IF($K274&lt;EDATE(Y274,$E274),$K274,EDATE(Y274,$E274))),""))),"")</f>
        <v/>
      </c>
      <c r="AA274" s="70" t="str">
        <f>IFERROR(IF(AND($H274=1,WORKDAY.INTL($I274,NETWORKDAYS.INTL($I274,EDATE(Z274,$E275)-1,1,[1]holiday!$A$2:$A$101),1,[1]holiday!$A$2:$A$101)=$K274),"",IF(AND(IFERROR(IF(IF($K274&lt;EDATE(Z274,$E274),$K274,EDATE(Z274,$E274))=Z274,"",IF($K274&lt;EDATE(Z274,$E274),$K274,EDATE(Z274,$E274))),"")=$K274,$H274=1),"",IFERROR(IF(IF($K274&lt;EDATE(Z274,$E274),$K274,EDATE(Z274,$E274))=Z274,"",IF($K274&lt;EDATE(Z274,$E274),$K274,EDATE(Z274,$E274))),""))),"")</f>
        <v/>
      </c>
      <c r="AB274" s="70" t="str">
        <f>IFERROR(IF(AND($H274=1,WORKDAY.INTL($I274,NETWORKDAYS.INTL($I274,EDATE(AA274,$E275)-1,1,[1]holiday!$A$2:$A$101),1,[1]holiday!$A$2:$A$101)=$K274),"",IF(AND(IFERROR(IF(IF($K274&lt;EDATE(AA274,$E274),$K274,EDATE(AA274,$E274))=AA274,"",IF($K274&lt;EDATE(AA274,$E274),$K274,EDATE(AA274,$E274))),"")=$K274,$H274=1),"",IFERROR(IF(IF($K274&lt;EDATE(AA274,$E274),$K274,EDATE(AA274,$E274))=AA274,"",IF($K274&lt;EDATE(AA274,$E274),$K274,EDATE(AA274,$E274))),""))),"")</f>
        <v/>
      </c>
      <c r="AC274" s="70" t="str">
        <f>IFERROR(IF(AND($H274=1,WORKDAY.INTL($I274,NETWORKDAYS.INTL($I274,EDATE(AB274,$E275)-1,1,[1]holiday!$A$2:$A$101),1,[1]holiday!$A$2:$A$101)=$K274),"",IF(AND(IFERROR(IF(IF($K274&lt;EDATE(AB274,$E274),$K274,EDATE(AB274,$E274))=AB274,"",IF($K274&lt;EDATE(AB274,$E274),$K274,EDATE(AB274,$E274))),"")=$K274,$H274=1),"",IFERROR(IF(IF($K274&lt;EDATE(AB274,$E274),$K274,EDATE(AB274,$E274))=AB274,"",IF($K274&lt;EDATE(AB274,$E274),$K274,EDATE(AB274,$E274))),""))),"")</f>
        <v/>
      </c>
      <c r="AD274" s="70" t="str">
        <f>IFERROR(IF(AND($H274=1,WORKDAY.INTL($I274,NETWORKDAYS.INTL($I274,EDATE(AC274,$E275)-1,1,[1]holiday!$A$2:$A$101),1,[1]holiday!$A$2:$A$101)=$K274),"",IF(AND(IFERROR(IF(IF($K274&lt;EDATE(AC274,$E274),$K274,EDATE(AC274,$E274))=AC274,"",IF($K274&lt;EDATE(AC274,$E274),$K274,EDATE(AC274,$E274))),"")=$K274,$H274=1),"",IFERROR(IF(IF($K274&lt;EDATE(AC274,$E274),$K274,EDATE(AC274,$E274))=AC274,"",IF($K274&lt;EDATE(AC274,$E274),$K274,EDATE(AC274,$E274))),""))),"")</f>
        <v/>
      </c>
      <c r="AE274" s="70" t="str">
        <f>IFERROR(IF(AND($H274=1,WORKDAY.INTL($I274,NETWORKDAYS.INTL($I274,EDATE(AD274,$E275)-1,1,[1]holiday!$A$2:$A$101),1,[1]holiday!$A$2:$A$101)=$K274),"",IF(AND(IFERROR(IF(IF($K274&lt;EDATE(AD274,$E274),$K274,EDATE(AD274,$E274))=AD274,"",IF($K274&lt;EDATE(AD274,$E274),$K274,EDATE(AD274,$E274))),"")=$K274,$H274=1),"",IFERROR(IF(IF($K274&lt;EDATE(AD274,$E274),$K274,EDATE(AD274,$E274))=AD274,"",IF($K274&lt;EDATE(AD274,$E274),$K274,EDATE(AD274,$E274))),""))),"")</f>
        <v/>
      </c>
      <c r="AF274" s="70" t="str">
        <f>IFERROR(IF(AND($H274=1,WORKDAY.INTL($I274,NETWORKDAYS.INTL($I274,EDATE(AE274,$E275)-1,1,[1]holiday!$A$2:$A$101),1,[1]holiday!$A$2:$A$101)=$K274),"",IF(AND(IFERROR(IF(IF($K274&lt;EDATE(AE274,$E274),$K274,EDATE(AE274,$E274))=AE274,"",IF($K274&lt;EDATE(AE274,$E274),$K274,EDATE(AE274,$E274))),"")=$K274,$H274=1),"",IFERROR(IF(IF($K274&lt;EDATE(AE274,$E274),$K274,EDATE(AE274,$E274))=AE274,"",IF($K274&lt;EDATE(AE274,$E274),$K274,EDATE(AE274,$E274))),""))),"")</f>
        <v/>
      </c>
      <c r="AG274" s="70" t="str">
        <f>IFERROR(IF(AND($H274=1,WORKDAY.INTL($I274,NETWORKDAYS.INTL($I274,EDATE(AF274,$E275)-1,1,[1]holiday!$A$2:$A$101),1,[1]holiday!$A$2:$A$101)=$K274),"",IF(AND(IFERROR(IF(IF($K274&lt;EDATE(AF274,$E274),$K274,EDATE(AF274,$E274))=AF274,"",IF($K274&lt;EDATE(AF274,$E274),$K274,EDATE(AF274,$E274))),"")=$K274,$H274=1),"",IFERROR(IF(IF($K274&lt;EDATE(AF274,$E274),$K274,EDATE(AF274,$E274))=AF274,"",IF($K274&lt;EDATE(AF274,$E274),$K274,EDATE(AF274,$E274))),""))),"")</f>
        <v/>
      </c>
      <c r="AH274" s="70" t="str">
        <f>IFERROR(IF(AND($H274=1,WORKDAY.INTL($I274,NETWORKDAYS.INTL($I274,EDATE(AG274,$E275)-1,1,[1]holiday!$A$2:$A$101),1,[1]holiday!$A$2:$A$101)=$K274),"",IF(AND(IFERROR(IF(IF($K274&lt;EDATE(AG274,$E274),$K274,EDATE(AG274,$E274))=AG274,"",IF($K274&lt;EDATE(AG274,$E274),$K274,EDATE(AG274,$E274))),"")=$K274,$H274=1),"",IFERROR(IF(IF($K274&lt;EDATE(AG274,$E274),$K274,EDATE(AG274,$E274))=AG274,"",IF($K274&lt;EDATE(AG274,$E274),$K274,EDATE(AG274,$E274))),""))),"")</f>
        <v/>
      </c>
      <c r="AI274" s="70"/>
      <c r="AJ274" s="25" t="e">
        <f t="shared" si="160"/>
        <v>#REF!</v>
      </c>
      <c r="AK274" s="25" t="e">
        <f t="shared" si="161"/>
        <v>#REF!</v>
      </c>
      <c r="AL274" s="25" t="e">
        <f t="shared" si="162"/>
        <v>#REF!</v>
      </c>
      <c r="AM274" s="25" t="e">
        <f t="shared" si="163"/>
        <v>#REF!</v>
      </c>
      <c r="AN274" s="25" t="e">
        <f t="shared" si="164"/>
        <v>#REF!</v>
      </c>
      <c r="AO274" s="25" t="e">
        <f t="shared" si="165"/>
        <v>#REF!</v>
      </c>
      <c r="AP274" s="25" t="e">
        <f t="shared" si="166"/>
        <v>#REF!</v>
      </c>
      <c r="AQ274" s="25" t="e">
        <f t="shared" si="167"/>
        <v>#REF!</v>
      </c>
      <c r="AR274" s="25" t="e">
        <f t="shared" si="168"/>
        <v>#REF!</v>
      </c>
      <c r="AS274" s="25" t="e">
        <f t="shared" si="169"/>
        <v>#REF!</v>
      </c>
      <c r="AT274" s="25" t="e">
        <f t="shared" si="170"/>
        <v>#REF!</v>
      </c>
      <c r="AU274" s="25" t="e">
        <f t="shared" si="171"/>
        <v>#REF!</v>
      </c>
      <c r="AV274" s="25" t="e">
        <f t="shared" si="172"/>
        <v>#REF!</v>
      </c>
      <c r="AW274" s="106" t="e">
        <f t="shared" si="179"/>
        <v>#REF!</v>
      </c>
      <c r="AX274" s="107" t="e">
        <f t="shared" ca="1" si="180"/>
        <v>#REF!</v>
      </c>
      <c r="AY274" s="107" t="e">
        <f t="shared" ca="1" si="181"/>
        <v>#REF!</v>
      </c>
      <c r="AZ274" s="108" t="e">
        <f t="shared" ca="1" si="182"/>
        <v>#REF!</v>
      </c>
      <c r="BA274" s="25">
        <f t="shared" ca="1" si="174"/>
        <v>0</v>
      </c>
      <c r="BB274" s="25" t="e">
        <f t="shared" si="173"/>
        <v>#REF!</v>
      </c>
      <c r="BC274" s="25" t="e">
        <f t="shared" ca="1" si="183"/>
        <v>#REF!</v>
      </c>
      <c r="BD274" s="83" t="e">
        <f>PS!#REF!</f>
        <v>#REF!</v>
      </c>
      <c r="BE274" s="78" t="str">
        <f t="shared" ca="1" si="184"/>
        <v>Lần 0</v>
      </c>
      <c r="BF274" s="109" t="e">
        <f t="shared" ca="1" si="185"/>
        <v>#REF!</v>
      </c>
      <c r="BG274" s="109" t="e">
        <f t="shared" ca="1" si="186"/>
        <v>#REF!</v>
      </c>
      <c r="BH274" s="109" t="e">
        <f t="shared" ca="1" si="187"/>
        <v>#REF!</v>
      </c>
      <c r="BI274" s="109" t="e">
        <f t="shared" ca="1" si="188"/>
        <v>#REF!</v>
      </c>
      <c r="BJ274" s="109" t="e">
        <f t="shared" ca="1" si="189"/>
        <v>#REF!</v>
      </c>
      <c r="BK274" s="109" t="e">
        <f t="shared" ca="1" si="190"/>
        <v>#REF!</v>
      </c>
      <c r="BL274" s="109" t="e">
        <f t="shared" ca="1" si="191"/>
        <v>#REF!</v>
      </c>
      <c r="BM274" s="109" t="e">
        <f t="shared" ca="1" si="192"/>
        <v>#REF!</v>
      </c>
      <c r="BN274" s="109" t="e">
        <f t="shared" ca="1" si="193"/>
        <v>#REF!</v>
      </c>
      <c r="BO274" s="109" t="e">
        <f t="shared" ca="1" si="194"/>
        <v>#REF!</v>
      </c>
      <c r="BP274" s="109" t="e">
        <f t="shared" ca="1" si="195"/>
        <v>#REF!</v>
      </c>
      <c r="BQ274" s="109" t="e">
        <f t="shared" ca="1" si="196"/>
        <v>#REF!</v>
      </c>
      <c r="BR274" s="109" t="e">
        <f t="shared" ca="1" si="197"/>
        <v>#REF!</v>
      </c>
    </row>
    <row r="275" spans="1:70" ht="12.75" x14ac:dyDescent="0.2">
      <c r="A275" s="82" t="e">
        <f>PS!#REF!</f>
        <v>#REF!</v>
      </c>
      <c r="B275" s="83" t="e">
        <f>PS!#REF!</f>
        <v>#REF!</v>
      </c>
      <c r="C275" s="83" t="e">
        <f>PS!#REF!</f>
        <v>#REF!</v>
      </c>
      <c r="D275" s="83" t="e">
        <f>VLOOKUP(B275,CTV!$A$3:$D$1048576,4,0)</f>
        <v>#REF!</v>
      </c>
      <c r="E275" s="83" t="e">
        <f>VLOOKUP(B275,CTV!$A$3:$G$1048576,7,0)</f>
        <v>#REF!</v>
      </c>
      <c r="F275" s="83" t="e">
        <f>IF(ISNA(VLOOKUP(D275,CTV!$A$3:$H$1048576,8,0)),"",VLOOKUP(D275,CTV!$A$3:$H$1048576,8,0))</f>
        <v>#REF!</v>
      </c>
      <c r="G275" s="83" t="e">
        <f>VLOOKUP(B275,CTV!$A$3:$I$1048576,9,0)</f>
        <v>#REF!</v>
      </c>
      <c r="H275" s="83" t="e">
        <f>VLOOKUP(B275,CTV!$A$3:$J$1048576,10,0)</f>
        <v>#REF!</v>
      </c>
      <c r="I275" s="102" t="e">
        <f>PS!#REF!</f>
        <v>#REF!</v>
      </c>
      <c r="J275" s="83" t="e">
        <f>PS!#REF!</f>
        <v>#REF!</v>
      </c>
      <c r="K275" s="103" t="e">
        <f>PS!#REF!</f>
        <v>#REF!</v>
      </c>
      <c r="L275" s="83" t="e">
        <f t="shared" si="175"/>
        <v>#REF!</v>
      </c>
      <c r="M275" s="120" t="e">
        <f>PS!#REF!</f>
        <v>#REF!</v>
      </c>
      <c r="N275" s="83" t="e">
        <f>PS!#REF!</f>
        <v>#REF!</v>
      </c>
      <c r="O275" s="104" t="e">
        <f>PS!#REF!</f>
        <v>#REF!</v>
      </c>
      <c r="P275" s="104" t="e">
        <f t="shared" si="176"/>
        <v>#REF!</v>
      </c>
      <c r="Q275" s="104">
        <v>0</v>
      </c>
      <c r="R275" s="170" t="e">
        <f t="shared" si="177"/>
        <v>#REF!</v>
      </c>
      <c r="S275" s="130" t="e">
        <f>VLOOKUP(B275,CTV!$A$3:$K$1048576,11,0)</f>
        <v>#REF!</v>
      </c>
      <c r="T275" s="105" t="e">
        <f>IF(VLOOKUP(B275,CTV!$A$3:$E$1048576,5,0)-R275+S275&lt;0,0,VLOOKUP(B275,CTV!$A$3:$E$1048576,5,0)-R275+S275)</f>
        <v>#REF!</v>
      </c>
      <c r="U275" s="105" t="e">
        <f>IF(VLOOKUP(B275,CTV!$A$3:$F$1048576,6,0)-R275+S275&lt;0,0,VLOOKUP(B275,CTV!$A$3:$F$1048576,6,0)-R275+S275)</f>
        <v>#REF!</v>
      </c>
      <c r="V275" s="70" t="e">
        <f t="shared" si="178"/>
        <v>#REF!</v>
      </c>
      <c r="W275" s="70" t="str">
        <f>IFERROR(IF(AND($H275=1,WORKDAY.INTL($I275,NETWORKDAYS.INTL($I275,EDATE(V275,$E276)-1,1,[1]holiday!$A$2:$A$101),1,[1]holiday!$A$2:$A$101)=$K275),"",IF(AND(IFERROR(IF(IF($K275&lt;EDATE(V275,$E275),$K275,EDATE(V275,$E275))=V275,"",IF($K275&lt;EDATE(V275,$E275),$K275,EDATE(V275,$E275))),"")=$K275,$H275=1),"",IFERROR(IF(IF($K275&lt;EDATE(V275,$E275),$K275,EDATE(V275,$E275))=V275,"",IF($K275&lt;EDATE(V275,$E275),$K275,EDATE(V275,$E275))),""))),"")</f>
        <v/>
      </c>
      <c r="X275" s="70" t="str">
        <f>IFERROR(IF(AND($H275=1,WORKDAY.INTL($I275,NETWORKDAYS.INTL($I275,EDATE(W275,$E276)-1,1,[1]holiday!$A$2:$A$101),1,[1]holiday!$A$2:$A$101)=$K275),"",IF(AND(IFERROR(IF(IF($K275&lt;EDATE(W275,$E275),$K275,EDATE(W275,$E275))=W275,"",IF($K275&lt;EDATE(W275,$E275),$K275,EDATE(W275,$E275))),"")=$K275,$H275=1),"",IFERROR(IF(IF($K275&lt;EDATE(W275,$E275),$K275,EDATE(W275,$E275))=W275,"",IF($K275&lt;EDATE(W275,$E275),$K275,EDATE(W275,$E275))),""))),"")</f>
        <v/>
      </c>
      <c r="Y275" s="70" t="str">
        <f>IFERROR(IF(AND($H275=1,WORKDAY.INTL($I275,NETWORKDAYS.INTL($I275,EDATE(X275,$E276)-1,1,[1]holiday!$A$2:$A$101),1,[1]holiday!$A$2:$A$101)=$K275),"",IF(AND(IFERROR(IF(IF($K275&lt;EDATE(X275,$E275),$K275,EDATE(X275,$E275))=X275,"",IF($K275&lt;EDATE(X275,$E275),$K275,EDATE(X275,$E275))),"")=$K275,$H275=1),"",IFERROR(IF(IF($K275&lt;EDATE(X275,$E275),$K275,EDATE(X275,$E275))=X275,"",IF($K275&lt;EDATE(X275,$E275),$K275,EDATE(X275,$E275))),""))),"")</f>
        <v/>
      </c>
      <c r="Z275" s="70" t="str">
        <f>IFERROR(IF(AND($H275=1,WORKDAY.INTL($I275,NETWORKDAYS.INTL($I275,EDATE(Y275,$E276)-1,1,[1]holiday!$A$2:$A$101),1,[1]holiday!$A$2:$A$101)=$K275),"",IF(AND(IFERROR(IF(IF($K275&lt;EDATE(Y275,$E275),$K275,EDATE(Y275,$E275))=Y275,"",IF($K275&lt;EDATE(Y275,$E275),$K275,EDATE(Y275,$E275))),"")=$K275,$H275=1),"",IFERROR(IF(IF($K275&lt;EDATE(Y275,$E275),$K275,EDATE(Y275,$E275))=Y275,"",IF($K275&lt;EDATE(Y275,$E275),$K275,EDATE(Y275,$E275))),""))),"")</f>
        <v/>
      </c>
      <c r="AA275" s="70" t="str">
        <f>IFERROR(IF(AND($H275=1,WORKDAY.INTL($I275,NETWORKDAYS.INTL($I275,EDATE(Z275,$E276)-1,1,[1]holiday!$A$2:$A$101),1,[1]holiday!$A$2:$A$101)=$K275),"",IF(AND(IFERROR(IF(IF($K275&lt;EDATE(Z275,$E275),$K275,EDATE(Z275,$E275))=Z275,"",IF($K275&lt;EDATE(Z275,$E275),$K275,EDATE(Z275,$E275))),"")=$K275,$H275=1),"",IFERROR(IF(IF($K275&lt;EDATE(Z275,$E275),$K275,EDATE(Z275,$E275))=Z275,"",IF($K275&lt;EDATE(Z275,$E275),$K275,EDATE(Z275,$E275))),""))),"")</f>
        <v/>
      </c>
      <c r="AB275" s="70" t="str">
        <f>IFERROR(IF(AND($H275=1,WORKDAY.INTL($I275,NETWORKDAYS.INTL($I275,EDATE(AA275,$E276)-1,1,[1]holiday!$A$2:$A$101),1,[1]holiday!$A$2:$A$101)=$K275),"",IF(AND(IFERROR(IF(IF($K275&lt;EDATE(AA275,$E275),$K275,EDATE(AA275,$E275))=AA275,"",IF($K275&lt;EDATE(AA275,$E275),$K275,EDATE(AA275,$E275))),"")=$K275,$H275=1),"",IFERROR(IF(IF($K275&lt;EDATE(AA275,$E275),$K275,EDATE(AA275,$E275))=AA275,"",IF($K275&lt;EDATE(AA275,$E275),$K275,EDATE(AA275,$E275))),""))),"")</f>
        <v/>
      </c>
      <c r="AC275" s="70" t="str">
        <f>IFERROR(IF(AND($H275=1,WORKDAY.INTL($I275,NETWORKDAYS.INTL($I275,EDATE(AB275,$E276)-1,1,[1]holiday!$A$2:$A$101),1,[1]holiday!$A$2:$A$101)=$K275),"",IF(AND(IFERROR(IF(IF($K275&lt;EDATE(AB275,$E275),$K275,EDATE(AB275,$E275))=AB275,"",IF($K275&lt;EDATE(AB275,$E275),$K275,EDATE(AB275,$E275))),"")=$K275,$H275=1),"",IFERROR(IF(IF($K275&lt;EDATE(AB275,$E275),$K275,EDATE(AB275,$E275))=AB275,"",IF($K275&lt;EDATE(AB275,$E275),$K275,EDATE(AB275,$E275))),""))),"")</f>
        <v/>
      </c>
      <c r="AD275" s="70" t="str">
        <f>IFERROR(IF(AND($H275=1,WORKDAY.INTL($I275,NETWORKDAYS.INTL($I275,EDATE(AC275,$E276)-1,1,[1]holiday!$A$2:$A$101),1,[1]holiday!$A$2:$A$101)=$K275),"",IF(AND(IFERROR(IF(IF($K275&lt;EDATE(AC275,$E275),$K275,EDATE(AC275,$E275))=AC275,"",IF($K275&lt;EDATE(AC275,$E275),$K275,EDATE(AC275,$E275))),"")=$K275,$H275=1),"",IFERROR(IF(IF($K275&lt;EDATE(AC275,$E275),$K275,EDATE(AC275,$E275))=AC275,"",IF($K275&lt;EDATE(AC275,$E275),$K275,EDATE(AC275,$E275))),""))),"")</f>
        <v/>
      </c>
      <c r="AE275" s="70" t="str">
        <f>IFERROR(IF(AND($H275=1,WORKDAY.INTL($I275,NETWORKDAYS.INTL($I275,EDATE(AD275,$E276)-1,1,[1]holiday!$A$2:$A$101),1,[1]holiday!$A$2:$A$101)=$K275),"",IF(AND(IFERROR(IF(IF($K275&lt;EDATE(AD275,$E275),$K275,EDATE(AD275,$E275))=AD275,"",IF($K275&lt;EDATE(AD275,$E275),$K275,EDATE(AD275,$E275))),"")=$K275,$H275=1),"",IFERROR(IF(IF($K275&lt;EDATE(AD275,$E275),$K275,EDATE(AD275,$E275))=AD275,"",IF($K275&lt;EDATE(AD275,$E275),$K275,EDATE(AD275,$E275))),""))),"")</f>
        <v/>
      </c>
      <c r="AF275" s="70" t="str">
        <f>IFERROR(IF(AND($H275=1,WORKDAY.INTL($I275,NETWORKDAYS.INTL($I275,EDATE(AE275,$E276)-1,1,[1]holiday!$A$2:$A$101),1,[1]holiday!$A$2:$A$101)=$K275),"",IF(AND(IFERROR(IF(IF($K275&lt;EDATE(AE275,$E275),$K275,EDATE(AE275,$E275))=AE275,"",IF($K275&lt;EDATE(AE275,$E275),$K275,EDATE(AE275,$E275))),"")=$K275,$H275=1),"",IFERROR(IF(IF($K275&lt;EDATE(AE275,$E275),$K275,EDATE(AE275,$E275))=AE275,"",IF($K275&lt;EDATE(AE275,$E275),$K275,EDATE(AE275,$E275))),""))),"")</f>
        <v/>
      </c>
      <c r="AG275" s="70" t="str">
        <f>IFERROR(IF(AND($H275=1,WORKDAY.INTL($I275,NETWORKDAYS.INTL($I275,EDATE(AF275,$E276)-1,1,[1]holiday!$A$2:$A$101),1,[1]holiday!$A$2:$A$101)=$K275),"",IF(AND(IFERROR(IF(IF($K275&lt;EDATE(AF275,$E275),$K275,EDATE(AF275,$E275))=AF275,"",IF($K275&lt;EDATE(AF275,$E275),$K275,EDATE(AF275,$E275))),"")=$K275,$H275=1),"",IFERROR(IF(IF($K275&lt;EDATE(AF275,$E275),$K275,EDATE(AF275,$E275))=AF275,"",IF($K275&lt;EDATE(AF275,$E275),$K275,EDATE(AF275,$E275))),""))),"")</f>
        <v/>
      </c>
      <c r="AH275" s="70" t="str">
        <f>IFERROR(IF(AND($H275=1,WORKDAY.INTL($I275,NETWORKDAYS.INTL($I275,EDATE(AG275,$E276)-1,1,[1]holiday!$A$2:$A$101),1,[1]holiday!$A$2:$A$101)=$K275),"",IF(AND(IFERROR(IF(IF($K275&lt;EDATE(AG275,$E275),$K275,EDATE(AG275,$E275))=AG275,"",IF($K275&lt;EDATE(AG275,$E275),$K275,EDATE(AG275,$E275))),"")=$K275,$H275=1),"",IFERROR(IF(IF($K275&lt;EDATE(AG275,$E275),$K275,EDATE(AG275,$E275))=AG275,"",IF($K275&lt;EDATE(AG275,$E275),$K275,EDATE(AG275,$E275))),""))),"")</f>
        <v/>
      </c>
      <c r="AI275" s="70"/>
      <c r="AJ275" s="25" t="e">
        <f t="shared" si="160"/>
        <v>#REF!</v>
      </c>
      <c r="AK275" s="25" t="e">
        <f t="shared" si="161"/>
        <v>#REF!</v>
      </c>
      <c r="AL275" s="25" t="e">
        <f t="shared" si="162"/>
        <v>#REF!</v>
      </c>
      <c r="AM275" s="25" t="e">
        <f t="shared" si="163"/>
        <v>#REF!</v>
      </c>
      <c r="AN275" s="25" t="e">
        <f t="shared" si="164"/>
        <v>#REF!</v>
      </c>
      <c r="AO275" s="25" t="e">
        <f t="shared" si="165"/>
        <v>#REF!</v>
      </c>
      <c r="AP275" s="25" t="e">
        <f t="shared" si="166"/>
        <v>#REF!</v>
      </c>
      <c r="AQ275" s="25" t="e">
        <f t="shared" si="167"/>
        <v>#REF!</v>
      </c>
      <c r="AR275" s="25" t="e">
        <f t="shared" si="168"/>
        <v>#REF!</v>
      </c>
      <c r="AS275" s="25" t="e">
        <f t="shared" si="169"/>
        <v>#REF!</v>
      </c>
      <c r="AT275" s="25" t="e">
        <f t="shared" si="170"/>
        <v>#REF!</v>
      </c>
      <c r="AU275" s="25" t="e">
        <f t="shared" si="171"/>
        <v>#REF!</v>
      </c>
      <c r="AV275" s="25" t="e">
        <f t="shared" si="172"/>
        <v>#REF!</v>
      </c>
      <c r="AW275" s="106" t="e">
        <f t="shared" si="179"/>
        <v>#REF!</v>
      </c>
      <c r="AX275" s="107" t="e">
        <f t="shared" ca="1" si="180"/>
        <v>#REF!</v>
      </c>
      <c r="AY275" s="107" t="e">
        <f t="shared" ca="1" si="181"/>
        <v>#REF!</v>
      </c>
      <c r="AZ275" s="108" t="e">
        <f t="shared" ca="1" si="182"/>
        <v>#REF!</v>
      </c>
      <c r="BA275" s="25">
        <f t="shared" ca="1" si="174"/>
        <v>0</v>
      </c>
      <c r="BB275" s="25" t="e">
        <f t="shared" si="173"/>
        <v>#REF!</v>
      </c>
      <c r="BC275" s="25" t="e">
        <f t="shared" ca="1" si="183"/>
        <v>#REF!</v>
      </c>
      <c r="BD275" s="83" t="e">
        <f>PS!#REF!</f>
        <v>#REF!</v>
      </c>
      <c r="BE275" s="78" t="str">
        <f t="shared" ca="1" si="184"/>
        <v>Lần 0</v>
      </c>
      <c r="BF275" s="109" t="e">
        <f t="shared" ca="1" si="185"/>
        <v>#REF!</v>
      </c>
      <c r="BG275" s="109" t="e">
        <f t="shared" ca="1" si="186"/>
        <v>#REF!</v>
      </c>
      <c r="BH275" s="109" t="e">
        <f t="shared" ca="1" si="187"/>
        <v>#REF!</v>
      </c>
      <c r="BI275" s="109" t="e">
        <f t="shared" ca="1" si="188"/>
        <v>#REF!</v>
      </c>
      <c r="BJ275" s="109" t="e">
        <f t="shared" ca="1" si="189"/>
        <v>#REF!</v>
      </c>
      <c r="BK275" s="109" t="e">
        <f t="shared" ca="1" si="190"/>
        <v>#REF!</v>
      </c>
      <c r="BL275" s="109" t="e">
        <f t="shared" ca="1" si="191"/>
        <v>#REF!</v>
      </c>
      <c r="BM275" s="109" t="e">
        <f t="shared" ca="1" si="192"/>
        <v>#REF!</v>
      </c>
      <c r="BN275" s="109" t="e">
        <f t="shared" ca="1" si="193"/>
        <v>#REF!</v>
      </c>
      <c r="BO275" s="109" t="e">
        <f t="shared" ca="1" si="194"/>
        <v>#REF!</v>
      </c>
      <c r="BP275" s="109" t="e">
        <f t="shared" ca="1" si="195"/>
        <v>#REF!</v>
      </c>
      <c r="BQ275" s="109" t="e">
        <f t="shared" ca="1" si="196"/>
        <v>#REF!</v>
      </c>
      <c r="BR275" s="109" t="e">
        <f t="shared" ca="1" si="197"/>
        <v>#REF!</v>
      </c>
    </row>
    <row r="276" spans="1:70" ht="12.75" x14ac:dyDescent="0.2">
      <c r="A276" s="82" t="e">
        <f>PS!#REF!</f>
        <v>#REF!</v>
      </c>
      <c r="B276" s="83" t="e">
        <f>PS!#REF!</f>
        <v>#REF!</v>
      </c>
      <c r="C276" s="83" t="e">
        <f>PS!#REF!</f>
        <v>#REF!</v>
      </c>
      <c r="D276" s="83" t="e">
        <f>VLOOKUP(B276,CTV!$A$3:$D$1048576,4,0)</f>
        <v>#REF!</v>
      </c>
      <c r="E276" s="83" t="e">
        <f>VLOOKUP(B276,CTV!$A$3:$G$1048576,7,0)</f>
        <v>#REF!</v>
      </c>
      <c r="F276" s="83" t="e">
        <f>IF(ISNA(VLOOKUP(D276,CTV!$A$3:$H$1048576,8,0)),"",VLOOKUP(D276,CTV!$A$3:$H$1048576,8,0))</f>
        <v>#REF!</v>
      </c>
      <c r="G276" s="83" t="e">
        <f>VLOOKUP(B276,CTV!$A$3:$I$1048576,9,0)</f>
        <v>#REF!</v>
      </c>
      <c r="H276" s="83" t="e">
        <f>VLOOKUP(B276,CTV!$A$3:$J$1048576,10,0)</f>
        <v>#REF!</v>
      </c>
      <c r="I276" s="102" t="e">
        <f>PS!#REF!</f>
        <v>#REF!</v>
      </c>
      <c r="J276" s="83" t="e">
        <f>PS!#REF!</f>
        <v>#REF!</v>
      </c>
      <c r="K276" s="103" t="e">
        <f>PS!#REF!</f>
        <v>#REF!</v>
      </c>
      <c r="L276" s="83" t="e">
        <f t="shared" si="175"/>
        <v>#REF!</v>
      </c>
      <c r="M276" s="120" t="e">
        <f>PS!#REF!</f>
        <v>#REF!</v>
      </c>
      <c r="N276" s="83" t="e">
        <f>PS!#REF!</f>
        <v>#REF!</v>
      </c>
      <c r="O276" s="104" t="e">
        <f>PS!#REF!</f>
        <v>#REF!</v>
      </c>
      <c r="P276" s="104" t="e">
        <f t="shared" si="176"/>
        <v>#REF!</v>
      </c>
      <c r="Q276" s="104">
        <v>0</v>
      </c>
      <c r="R276" s="170" t="e">
        <f t="shared" si="177"/>
        <v>#REF!</v>
      </c>
      <c r="S276" s="130" t="e">
        <f>VLOOKUP(B276,CTV!$A$3:$K$1048576,11,0)</f>
        <v>#REF!</v>
      </c>
      <c r="T276" s="105" t="e">
        <f>IF(VLOOKUP(B276,CTV!$A$3:$E$1048576,5,0)-R276+S276&lt;0,0,VLOOKUP(B276,CTV!$A$3:$E$1048576,5,0)-R276+S276)</f>
        <v>#REF!</v>
      </c>
      <c r="U276" s="105" t="e">
        <f>IF(VLOOKUP(B276,CTV!$A$3:$F$1048576,6,0)-R276+S276&lt;0,0,VLOOKUP(B276,CTV!$A$3:$F$1048576,6,0)-R276+S276)</f>
        <v>#REF!</v>
      </c>
      <c r="V276" s="70" t="e">
        <f t="shared" si="178"/>
        <v>#REF!</v>
      </c>
      <c r="W276" s="70" t="str">
        <f>IFERROR(IF(AND($H276=1,WORKDAY.INTL($I276,NETWORKDAYS.INTL($I276,EDATE(V276,$E277)-1,1,[1]holiday!$A$2:$A$101),1,[1]holiday!$A$2:$A$101)=$K276),"",IF(AND(IFERROR(IF(IF($K276&lt;EDATE(V276,$E276),$K276,EDATE(V276,$E276))=V276,"",IF($K276&lt;EDATE(V276,$E276),$K276,EDATE(V276,$E276))),"")=$K276,$H276=1),"",IFERROR(IF(IF($K276&lt;EDATE(V276,$E276),$K276,EDATE(V276,$E276))=V276,"",IF($K276&lt;EDATE(V276,$E276),$K276,EDATE(V276,$E276))),""))),"")</f>
        <v/>
      </c>
      <c r="X276" s="70" t="str">
        <f>IFERROR(IF(AND($H276=1,WORKDAY.INTL($I276,NETWORKDAYS.INTL($I276,EDATE(W276,$E277)-1,1,[1]holiday!$A$2:$A$101),1,[1]holiday!$A$2:$A$101)=$K276),"",IF(AND(IFERROR(IF(IF($K276&lt;EDATE(W276,$E276),$K276,EDATE(W276,$E276))=W276,"",IF($K276&lt;EDATE(W276,$E276),$K276,EDATE(W276,$E276))),"")=$K276,$H276=1),"",IFERROR(IF(IF($K276&lt;EDATE(W276,$E276),$K276,EDATE(W276,$E276))=W276,"",IF($K276&lt;EDATE(W276,$E276),$K276,EDATE(W276,$E276))),""))),"")</f>
        <v/>
      </c>
      <c r="Y276" s="70" t="str">
        <f>IFERROR(IF(AND($H276=1,WORKDAY.INTL($I276,NETWORKDAYS.INTL($I276,EDATE(X276,$E277)-1,1,[1]holiday!$A$2:$A$101),1,[1]holiday!$A$2:$A$101)=$K276),"",IF(AND(IFERROR(IF(IF($K276&lt;EDATE(X276,$E276),$K276,EDATE(X276,$E276))=X276,"",IF($K276&lt;EDATE(X276,$E276),$K276,EDATE(X276,$E276))),"")=$K276,$H276=1),"",IFERROR(IF(IF($K276&lt;EDATE(X276,$E276),$K276,EDATE(X276,$E276))=X276,"",IF($K276&lt;EDATE(X276,$E276),$K276,EDATE(X276,$E276))),""))),"")</f>
        <v/>
      </c>
      <c r="Z276" s="70" t="str">
        <f>IFERROR(IF(AND($H276=1,WORKDAY.INTL($I276,NETWORKDAYS.INTL($I276,EDATE(Y276,$E277)-1,1,[1]holiday!$A$2:$A$101),1,[1]holiday!$A$2:$A$101)=$K276),"",IF(AND(IFERROR(IF(IF($K276&lt;EDATE(Y276,$E276),$K276,EDATE(Y276,$E276))=Y276,"",IF($K276&lt;EDATE(Y276,$E276),$K276,EDATE(Y276,$E276))),"")=$K276,$H276=1),"",IFERROR(IF(IF($K276&lt;EDATE(Y276,$E276),$K276,EDATE(Y276,$E276))=Y276,"",IF($K276&lt;EDATE(Y276,$E276),$K276,EDATE(Y276,$E276))),""))),"")</f>
        <v/>
      </c>
      <c r="AA276" s="70" t="str">
        <f>IFERROR(IF(AND($H276=1,WORKDAY.INTL($I276,NETWORKDAYS.INTL($I276,EDATE(Z276,$E277)-1,1,[1]holiday!$A$2:$A$101),1,[1]holiday!$A$2:$A$101)=$K276),"",IF(AND(IFERROR(IF(IF($K276&lt;EDATE(Z276,$E276),$K276,EDATE(Z276,$E276))=Z276,"",IF($K276&lt;EDATE(Z276,$E276),$K276,EDATE(Z276,$E276))),"")=$K276,$H276=1),"",IFERROR(IF(IF($K276&lt;EDATE(Z276,$E276),$K276,EDATE(Z276,$E276))=Z276,"",IF($K276&lt;EDATE(Z276,$E276),$K276,EDATE(Z276,$E276))),""))),"")</f>
        <v/>
      </c>
      <c r="AB276" s="70" t="str">
        <f>IFERROR(IF(AND($H276=1,WORKDAY.INTL($I276,NETWORKDAYS.INTL($I276,EDATE(AA276,$E277)-1,1,[1]holiday!$A$2:$A$101),1,[1]holiday!$A$2:$A$101)=$K276),"",IF(AND(IFERROR(IF(IF($K276&lt;EDATE(AA276,$E276),$K276,EDATE(AA276,$E276))=AA276,"",IF($K276&lt;EDATE(AA276,$E276),$K276,EDATE(AA276,$E276))),"")=$K276,$H276=1),"",IFERROR(IF(IF($K276&lt;EDATE(AA276,$E276),$K276,EDATE(AA276,$E276))=AA276,"",IF($K276&lt;EDATE(AA276,$E276),$K276,EDATE(AA276,$E276))),""))),"")</f>
        <v/>
      </c>
      <c r="AC276" s="70" t="str">
        <f>IFERROR(IF(AND($H276=1,WORKDAY.INTL($I276,NETWORKDAYS.INTL($I276,EDATE(AB276,$E277)-1,1,[1]holiday!$A$2:$A$101),1,[1]holiday!$A$2:$A$101)=$K276),"",IF(AND(IFERROR(IF(IF($K276&lt;EDATE(AB276,$E276),$K276,EDATE(AB276,$E276))=AB276,"",IF($K276&lt;EDATE(AB276,$E276),$K276,EDATE(AB276,$E276))),"")=$K276,$H276=1),"",IFERROR(IF(IF($K276&lt;EDATE(AB276,$E276),$K276,EDATE(AB276,$E276))=AB276,"",IF($K276&lt;EDATE(AB276,$E276),$K276,EDATE(AB276,$E276))),""))),"")</f>
        <v/>
      </c>
      <c r="AD276" s="70" t="str">
        <f>IFERROR(IF(AND($H276=1,WORKDAY.INTL($I276,NETWORKDAYS.INTL($I276,EDATE(AC276,$E277)-1,1,[1]holiday!$A$2:$A$101),1,[1]holiday!$A$2:$A$101)=$K276),"",IF(AND(IFERROR(IF(IF($K276&lt;EDATE(AC276,$E276),$K276,EDATE(AC276,$E276))=AC276,"",IF($K276&lt;EDATE(AC276,$E276),$K276,EDATE(AC276,$E276))),"")=$K276,$H276=1),"",IFERROR(IF(IF($K276&lt;EDATE(AC276,$E276),$K276,EDATE(AC276,$E276))=AC276,"",IF($K276&lt;EDATE(AC276,$E276),$K276,EDATE(AC276,$E276))),""))),"")</f>
        <v/>
      </c>
      <c r="AE276" s="70" t="str">
        <f>IFERROR(IF(AND($H276=1,WORKDAY.INTL($I276,NETWORKDAYS.INTL($I276,EDATE(AD276,$E277)-1,1,[1]holiday!$A$2:$A$101),1,[1]holiday!$A$2:$A$101)=$K276),"",IF(AND(IFERROR(IF(IF($K276&lt;EDATE(AD276,$E276),$K276,EDATE(AD276,$E276))=AD276,"",IF($K276&lt;EDATE(AD276,$E276),$K276,EDATE(AD276,$E276))),"")=$K276,$H276=1),"",IFERROR(IF(IF($K276&lt;EDATE(AD276,$E276),$K276,EDATE(AD276,$E276))=AD276,"",IF($K276&lt;EDATE(AD276,$E276),$K276,EDATE(AD276,$E276))),""))),"")</f>
        <v/>
      </c>
      <c r="AF276" s="70" t="str">
        <f>IFERROR(IF(AND($H276=1,WORKDAY.INTL($I276,NETWORKDAYS.INTL($I276,EDATE(AE276,$E277)-1,1,[1]holiday!$A$2:$A$101),1,[1]holiday!$A$2:$A$101)=$K276),"",IF(AND(IFERROR(IF(IF($K276&lt;EDATE(AE276,$E276),$K276,EDATE(AE276,$E276))=AE276,"",IF($K276&lt;EDATE(AE276,$E276),$K276,EDATE(AE276,$E276))),"")=$K276,$H276=1),"",IFERROR(IF(IF($K276&lt;EDATE(AE276,$E276),$K276,EDATE(AE276,$E276))=AE276,"",IF($K276&lt;EDATE(AE276,$E276),$K276,EDATE(AE276,$E276))),""))),"")</f>
        <v/>
      </c>
      <c r="AG276" s="70" t="str">
        <f>IFERROR(IF(AND($H276=1,WORKDAY.INTL($I276,NETWORKDAYS.INTL($I276,EDATE(AF276,$E277)-1,1,[1]holiday!$A$2:$A$101),1,[1]holiday!$A$2:$A$101)=$K276),"",IF(AND(IFERROR(IF(IF($K276&lt;EDATE(AF276,$E276),$K276,EDATE(AF276,$E276))=AF276,"",IF($K276&lt;EDATE(AF276,$E276),$K276,EDATE(AF276,$E276))),"")=$K276,$H276=1),"",IFERROR(IF(IF($K276&lt;EDATE(AF276,$E276),$K276,EDATE(AF276,$E276))=AF276,"",IF($K276&lt;EDATE(AF276,$E276),$K276,EDATE(AF276,$E276))),""))),"")</f>
        <v/>
      </c>
      <c r="AH276" s="70" t="str">
        <f>IFERROR(IF(AND($H276=1,WORKDAY.INTL($I276,NETWORKDAYS.INTL($I276,EDATE(AG276,$E277)-1,1,[1]holiday!$A$2:$A$101),1,[1]holiday!$A$2:$A$101)=$K276),"",IF(AND(IFERROR(IF(IF($K276&lt;EDATE(AG276,$E276),$K276,EDATE(AG276,$E276))=AG276,"",IF($K276&lt;EDATE(AG276,$E276),$K276,EDATE(AG276,$E276))),"")=$K276,$H276=1),"",IFERROR(IF(IF($K276&lt;EDATE(AG276,$E276),$K276,EDATE(AG276,$E276))=AG276,"",IF($K276&lt;EDATE(AG276,$E276),$K276,EDATE(AG276,$E276))),""))),"")</f>
        <v/>
      </c>
      <c r="AI276" s="70"/>
      <c r="AJ276" s="25" t="e">
        <f t="shared" si="160"/>
        <v>#REF!</v>
      </c>
      <c r="AK276" s="25" t="e">
        <f t="shared" si="161"/>
        <v>#REF!</v>
      </c>
      <c r="AL276" s="25" t="e">
        <f t="shared" si="162"/>
        <v>#REF!</v>
      </c>
      <c r="AM276" s="25" t="e">
        <f t="shared" si="163"/>
        <v>#REF!</v>
      </c>
      <c r="AN276" s="25" t="e">
        <f t="shared" si="164"/>
        <v>#REF!</v>
      </c>
      <c r="AO276" s="25" t="e">
        <f t="shared" si="165"/>
        <v>#REF!</v>
      </c>
      <c r="AP276" s="25" t="e">
        <f t="shared" si="166"/>
        <v>#REF!</v>
      </c>
      <c r="AQ276" s="25" t="e">
        <f t="shared" si="167"/>
        <v>#REF!</v>
      </c>
      <c r="AR276" s="25" t="e">
        <f t="shared" si="168"/>
        <v>#REF!</v>
      </c>
      <c r="AS276" s="25" t="e">
        <f t="shared" si="169"/>
        <v>#REF!</v>
      </c>
      <c r="AT276" s="25" t="e">
        <f t="shared" si="170"/>
        <v>#REF!</v>
      </c>
      <c r="AU276" s="25" t="e">
        <f t="shared" si="171"/>
        <v>#REF!</v>
      </c>
      <c r="AV276" s="25" t="e">
        <f t="shared" si="172"/>
        <v>#REF!</v>
      </c>
      <c r="AW276" s="106" t="e">
        <f t="shared" si="179"/>
        <v>#REF!</v>
      </c>
      <c r="AX276" s="107" t="e">
        <f t="shared" ca="1" si="180"/>
        <v>#REF!</v>
      </c>
      <c r="AY276" s="107" t="e">
        <f t="shared" ca="1" si="181"/>
        <v>#REF!</v>
      </c>
      <c r="AZ276" s="108" t="e">
        <f t="shared" ca="1" si="182"/>
        <v>#REF!</v>
      </c>
      <c r="BA276" s="25">
        <f t="shared" ca="1" si="174"/>
        <v>0</v>
      </c>
      <c r="BB276" s="25" t="e">
        <f t="shared" si="173"/>
        <v>#REF!</v>
      </c>
      <c r="BC276" s="25" t="e">
        <f t="shared" ca="1" si="183"/>
        <v>#REF!</v>
      </c>
      <c r="BD276" s="83" t="e">
        <f>PS!#REF!</f>
        <v>#REF!</v>
      </c>
      <c r="BE276" s="78" t="str">
        <f t="shared" ca="1" si="184"/>
        <v>Lần 0</v>
      </c>
      <c r="BF276" s="109" t="e">
        <f t="shared" ca="1" si="185"/>
        <v>#REF!</v>
      </c>
      <c r="BG276" s="109" t="e">
        <f t="shared" ca="1" si="186"/>
        <v>#REF!</v>
      </c>
      <c r="BH276" s="109" t="e">
        <f t="shared" ca="1" si="187"/>
        <v>#REF!</v>
      </c>
      <c r="BI276" s="109" t="e">
        <f t="shared" ca="1" si="188"/>
        <v>#REF!</v>
      </c>
      <c r="BJ276" s="109" t="e">
        <f t="shared" ca="1" si="189"/>
        <v>#REF!</v>
      </c>
      <c r="BK276" s="109" t="e">
        <f t="shared" ca="1" si="190"/>
        <v>#REF!</v>
      </c>
      <c r="BL276" s="109" t="e">
        <f t="shared" ca="1" si="191"/>
        <v>#REF!</v>
      </c>
      <c r="BM276" s="109" t="e">
        <f t="shared" ca="1" si="192"/>
        <v>#REF!</v>
      </c>
      <c r="BN276" s="109" t="e">
        <f t="shared" ca="1" si="193"/>
        <v>#REF!</v>
      </c>
      <c r="BO276" s="109" t="e">
        <f t="shared" ca="1" si="194"/>
        <v>#REF!</v>
      </c>
      <c r="BP276" s="109" t="e">
        <f t="shared" ca="1" si="195"/>
        <v>#REF!</v>
      </c>
      <c r="BQ276" s="109" t="e">
        <f t="shared" ca="1" si="196"/>
        <v>#REF!</v>
      </c>
      <c r="BR276" s="109" t="e">
        <f t="shared" ca="1" si="197"/>
        <v>#REF!</v>
      </c>
    </row>
    <row r="277" spans="1:70" ht="12.75" x14ac:dyDescent="0.2">
      <c r="A277" s="82" t="e">
        <f>PS!#REF!</f>
        <v>#REF!</v>
      </c>
      <c r="B277" s="83" t="e">
        <f>PS!#REF!</f>
        <v>#REF!</v>
      </c>
      <c r="C277" s="83" t="e">
        <f>PS!#REF!</f>
        <v>#REF!</v>
      </c>
      <c r="D277" s="83" t="e">
        <f>VLOOKUP(B277,CTV!$A$3:$D$1048576,4,0)</f>
        <v>#REF!</v>
      </c>
      <c r="E277" s="83" t="e">
        <f>VLOOKUP(B277,CTV!$A$3:$G$1048576,7,0)</f>
        <v>#REF!</v>
      </c>
      <c r="F277" s="83" t="e">
        <f>IF(ISNA(VLOOKUP(D277,CTV!$A$3:$H$1048576,8,0)),"",VLOOKUP(D277,CTV!$A$3:$H$1048576,8,0))</f>
        <v>#REF!</v>
      </c>
      <c r="G277" s="83" t="e">
        <f>VLOOKUP(B277,CTV!$A$3:$I$1048576,9,0)</f>
        <v>#REF!</v>
      </c>
      <c r="H277" s="83" t="e">
        <f>VLOOKUP(B277,CTV!$A$3:$J$1048576,10,0)</f>
        <v>#REF!</v>
      </c>
      <c r="I277" s="102" t="e">
        <f>PS!#REF!</f>
        <v>#REF!</v>
      </c>
      <c r="J277" s="83" t="e">
        <f>PS!#REF!</f>
        <v>#REF!</v>
      </c>
      <c r="K277" s="103" t="e">
        <f>PS!#REF!</f>
        <v>#REF!</v>
      </c>
      <c r="L277" s="83" t="e">
        <f t="shared" si="175"/>
        <v>#REF!</v>
      </c>
      <c r="M277" s="120" t="e">
        <f>PS!#REF!</f>
        <v>#REF!</v>
      </c>
      <c r="N277" s="83" t="e">
        <f>PS!#REF!</f>
        <v>#REF!</v>
      </c>
      <c r="O277" s="104" t="e">
        <f>PS!#REF!</f>
        <v>#REF!</v>
      </c>
      <c r="P277" s="104" t="e">
        <f t="shared" si="176"/>
        <v>#REF!</v>
      </c>
      <c r="Q277" s="104">
        <v>0</v>
      </c>
      <c r="R277" s="170" t="e">
        <f t="shared" si="177"/>
        <v>#REF!</v>
      </c>
      <c r="S277" s="130" t="e">
        <f>VLOOKUP(B277,CTV!$A$3:$K$1048576,11,0)</f>
        <v>#REF!</v>
      </c>
      <c r="T277" s="105" t="e">
        <f>IF(VLOOKUP(B277,CTV!$A$3:$E$1048576,5,0)-R277+S277&lt;0,0,VLOOKUP(B277,CTV!$A$3:$E$1048576,5,0)-R277+S277)</f>
        <v>#REF!</v>
      </c>
      <c r="U277" s="105" t="e">
        <f>IF(VLOOKUP(B277,CTV!$A$3:$F$1048576,6,0)-R277+S277&lt;0,0,VLOOKUP(B277,CTV!$A$3:$F$1048576,6,0)-R277+S277)</f>
        <v>#REF!</v>
      </c>
      <c r="V277" s="70" t="e">
        <f t="shared" si="178"/>
        <v>#REF!</v>
      </c>
      <c r="W277" s="70" t="str">
        <f>IFERROR(IF(AND($H277=1,WORKDAY.INTL($I277,NETWORKDAYS.INTL($I277,EDATE(V277,$E278)-1,1,[1]holiday!$A$2:$A$101),1,[1]holiday!$A$2:$A$101)=$K277),"",IF(AND(IFERROR(IF(IF($K277&lt;EDATE(V277,$E277),$K277,EDATE(V277,$E277))=V277,"",IF($K277&lt;EDATE(V277,$E277),$K277,EDATE(V277,$E277))),"")=$K277,$H277=1),"",IFERROR(IF(IF($K277&lt;EDATE(V277,$E277),$K277,EDATE(V277,$E277))=V277,"",IF($K277&lt;EDATE(V277,$E277),$K277,EDATE(V277,$E277))),""))),"")</f>
        <v/>
      </c>
      <c r="X277" s="70" t="str">
        <f>IFERROR(IF(AND($H277=1,WORKDAY.INTL($I277,NETWORKDAYS.INTL($I277,EDATE(W277,$E278)-1,1,[1]holiday!$A$2:$A$101),1,[1]holiday!$A$2:$A$101)=$K277),"",IF(AND(IFERROR(IF(IF($K277&lt;EDATE(W277,$E277),$K277,EDATE(W277,$E277))=W277,"",IF($K277&lt;EDATE(W277,$E277),$K277,EDATE(W277,$E277))),"")=$K277,$H277=1),"",IFERROR(IF(IF($K277&lt;EDATE(W277,$E277),$K277,EDATE(W277,$E277))=W277,"",IF($K277&lt;EDATE(W277,$E277),$K277,EDATE(W277,$E277))),""))),"")</f>
        <v/>
      </c>
      <c r="Y277" s="70" t="str">
        <f>IFERROR(IF(AND($H277=1,WORKDAY.INTL($I277,NETWORKDAYS.INTL($I277,EDATE(X277,$E278)-1,1,[1]holiday!$A$2:$A$101),1,[1]holiday!$A$2:$A$101)=$K277),"",IF(AND(IFERROR(IF(IF($K277&lt;EDATE(X277,$E277),$K277,EDATE(X277,$E277))=X277,"",IF($K277&lt;EDATE(X277,$E277),$K277,EDATE(X277,$E277))),"")=$K277,$H277=1),"",IFERROR(IF(IF($K277&lt;EDATE(X277,$E277),$K277,EDATE(X277,$E277))=X277,"",IF($K277&lt;EDATE(X277,$E277),$K277,EDATE(X277,$E277))),""))),"")</f>
        <v/>
      </c>
      <c r="Z277" s="70" t="str">
        <f>IFERROR(IF(AND($H277=1,WORKDAY.INTL($I277,NETWORKDAYS.INTL($I277,EDATE(Y277,$E278)-1,1,[1]holiday!$A$2:$A$101),1,[1]holiday!$A$2:$A$101)=$K277),"",IF(AND(IFERROR(IF(IF($K277&lt;EDATE(Y277,$E277),$K277,EDATE(Y277,$E277))=Y277,"",IF($K277&lt;EDATE(Y277,$E277),$K277,EDATE(Y277,$E277))),"")=$K277,$H277=1),"",IFERROR(IF(IF($K277&lt;EDATE(Y277,$E277),$K277,EDATE(Y277,$E277))=Y277,"",IF($K277&lt;EDATE(Y277,$E277),$K277,EDATE(Y277,$E277))),""))),"")</f>
        <v/>
      </c>
      <c r="AA277" s="70" t="str">
        <f>IFERROR(IF(AND($H277=1,WORKDAY.INTL($I277,NETWORKDAYS.INTL($I277,EDATE(Z277,$E278)-1,1,[1]holiday!$A$2:$A$101),1,[1]holiday!$A$2:$A$101)=$K277),"",IF(AND(IFERROR(IF(IF($K277&lt;EDATE(Z277,$E277),$K277,EDATE(Z277,$E277))=Z277,"",IF($K277&lt;EDATE(Z277,$E277),$K277,EDATE(Z277,$E277))),"")=$K277,$H277=1),"",IFERROR(IF(IF($K277&lt;EDATE(Z277,$E277),$K277,EDATE(Z277,$E277))=Z277,"",IF($K277&lt;EDATE(Z277,$E277),$K277,EDATE(Z277,$E277))),""))),"")</f>
        <v/>
      </c>
      <c r="AB277" s="70" t="str">
        <f>IFERROR(IF(AND($H277=1,WORKDAY.INTL($I277,NETWORKDAYS.INTL($I277,EDATE(AA277,$E278)-1,1,[1]holiday!$A$2:$A$101),1,[1]holiday!$A$2:$A$101)=$K277),"",IF(AND(IFERROR(IF(IF($K277&lt;EDATE(AA277,$E277),$K277,EDATE(AA277,$E277))=AA277,"",IF($K277&lt;EDATE(AA277,$E277),$K277,EDATE(AA277,$E277))),"")=$K277,$H277=1),"",IFERROR(IF(IF($K277&lt;EDATE(AA277,$E277),$K277,EDATE(AA277,$E277))=AA277,"",IF($K277&lt;EDATE(AA277,$E277),$K277,EDATE(AA277,$E277))),""))),"")</f>
        <v/>
      </c>
      <c r="AC277" s="70" t="str">
        <f>IFERROR(IF(AND($H277=1,WORKDAY.INTL($I277,NETWORKDAYS.INTL($I277,EDATE(AB277,$E278)-1,1,[1]holiday!$A$2:$A$101),1,[1]holiday!$A$2:$A$101)=$K277),"",IF(AND(IFERROR(IF(IF($K277&lt;EDATE(AB277,$E277),$K277,EDATE(AB277,$E277))=AB277,"",IF($K277&lt;EDATE(AB277,$E277),$K277,EDATE(AB277,$E277))),"")=$K277,$H277=1),"",IFERROR(IF(IF($K277&lt;EDATE(AB277,$E277),$K277,EDATE(AB277,$E277))=AB277,"",IF($K277&lt;EDATE(AB277,$E277),$K277,EDATE(AB277,$E277))),""))),"")</f>
        <v/>
      </c>
      <c r="AD277" s="70" t="str">
        <f>IFERROR(IF(AND($H277=1,WORKDAY.INTL($I277,NETWORKDAYS.INTL($I277,EDATE(AC277,$E278)-1,1,[1]holiday!$A$2:$A$101),1,[1]holiday!$A$2:$A$101)=$K277),"",IF(AND(IFERROR(IF(IF($K277&lt;EDATE(AC277,$E277),$K277,EDATE(AC277,$E277))=AC277,"",IF($K277&lt;EDATE(AC277,$E277),$K277,EDATE(AC277,$E277))),"")=$K277,$H277=1),"",IFERROR(IF(IF($K277&lt;EDATE(AC277,$E277),$K277,EDATE(AC277,$E277))=AC277,"",IF($K277&lt;EDATE(AC277,$E277),$K277,EDATE(AC277,$E277))),""))),"")</f>
        <v/>
      </c>
      <c r="AE277" s="70" t="str">
        <f>IFERROR(IF(AND($H277=1,WORKDAY.INTL($I277,NETWORKDAYS.INTL($I277,EDATE(AD277,$E278)-1,1,[1]holiday!$A$2:$A$101),1,[1]holiday!$A$2:$A$101)=$K277),"",IF(AND(IFERROR(IF(IF($K277&lt;EDATE(AD277,$E277),$K277,EDATE(AD277,$E277))=AD277,"",IF($K277&lt;EDATE(AD277,$E277),$K277,EDATE(AD277,$E277))),"")=$K277,$H277=1),"",IFERROR(IF(IF($K277&lt;EDATE(AD277,$E277),$K277,EDATE(AD277,$E277))=AD277,"",IF($K277&lt;EDATE(AD277,$E277),$K277,EDATE(AD277,$E277))),""))),"")</f>
        <v/>
      </c>
      <c r="AF277" s="70" t="str">
        <f>IFERROR(IF(AND($H277=1,WORKDAY.INTL($I277,NETWORKDAYS.INTL($I277,EDATE(AE277,$E278)-1,1,[1]holiday!$A$2:$A$101),1,[1]holiday!$A$2:$A$101)=$K277),"",IF(AND(IFERROR(IF(IF($K277&lt;EDATE(AE277,$E277),$K277,EDATE(AE277,$E277))=AE277,"",IF($K277&lt;EDATE(AE277,$E277),$K277,EDATE(AE277,$E277))),"")=$K277,$H277=1),"",IFERROR(IF(IF($K277&lt;EDATE(AE277,$E277),$K277,EDATE(AE277,$E277))=AE277,"",IF($K277&lt;EDATE(AE277,$E277),$K277,EDATE(AE277,$E277))),""))),"")</f>
        <v/>
      </c>
      <c r="AG277" s="70" t="str">
        <f>IFERROR(IF(AND($H277=1,WORKDAY.INTL($I277,NETWORKDAYS.INTL($I277,EDATE(AF277,$E278)-1,1,[1]holiday!$A$2:$A$101),1,[1]holiday!$A$2:$A$101)=$K277),"",IF(AND(IFERROR(IF(IF($K277&lt;EDATE(AF277,$E277),$K277,EDATE(AF277,$E277))=AF277,"",IF($K277&lt;EDATE(AF277,$E277),$K277,EDATE(AF277,$E277))),"")=$K277,$H277=1),"",IFERROR(IF(IF($K277&lt;EDATE(AF277,$E277),$K277,EDATE(AF277,$E277))=AF277,"",IF($K277&lt;EDATE(AF277,$E277),$K277,EDATE(AF277,$E277))),""))),"")</f>
        <v/>
      </c>
      <c r="AH277" s="70" t="str">
        <f>IFERROR(IF(AND($H277=1,WORKDAY.INTL($I277,NETWORKDAYS.INTL($I277,EDATE(AG277,$E278)-1,1,[1]holiday!$A$2:$A$101),1,[1]holiday!$A$2:$A$101)=$K277),"",IF(AND(IFERROR(IF(IF($K277&lt;EDATE(AG277,$E277),$K277,EDATE(AG277,$E277))=AG277,"",IF($K277&lt;EDATE(AG277,$E277),$K277,EDATE(AG277,$E277))),"")=$K277,$H277=1),"",IFERROR(IF(IF($K277&lt;EDATE(AG277,$E277),$K277,EDATE(AG277,$E277))=AG277,"",IF($K277&lt;EDATE(AG277,$E277),$K277,EDATE(AG277,$E277))),""))),"")</f>
        <v/>
      </c>
      <c r="AI277" s="70"/>
      <c r="AJ277" s="25" t="e">
        <f t="shared" si="160"/>
        <v>#REF!</v>
      </c>
      <c r="AK277" s="25" t="e">
        <f t="shared" si="161"/>
        <v>#REF!</v>
      </c>
      <c r="AL277" s="25" t="e">
        <f t="shared" si="162"/>
        <v>#REF!</v>
      </c>
      <c r="AM277" s="25" t="e">
        <f t="shared" si="163"/>
        <v>#REF!</v>
      </c>
      <c r="AN277" s="25" t="e">
        <f t="shared" si="164"/>
        <v>#REF!</v>
      </c>
      <c r="AO277" s="25" t="e">
        <f t="shared" si="165"/>
        <v>#REF!</v>
      </c>
      <c r="AP277" s="25" t="e">
        <f t="shared" si="166"/>
        <v>#REF!</v>
      </c>
      <c r="AQ277" s="25" t="e">
        <f t="shared" si="167"/>
        <v>#REF!</v>
      </c>
      <c r="AR277" s="25" t="e">
        <f t="shared" si="168"/>
        <v>#REF!</v>
      </c>
      <c r="AS277" s="25" t="e">
        <f t="shared" si="169"/>
        <v>#REF!</v>
      </c>
      <c r="AT277" s="25" t="e">
        <f t="shared" si="170"/>
        <v>#REF!</v>
      </c>
      <c r="AU277" s="25" t="e">
        <f t="shared" si="171"/>
        <v>#REF!</v>
      </c>
      <c r="AV277" s="25" t="e">
        <f t="shared" si="172"/>
        <v>#REF!</v>
      </c>
      <c r="AW277" s="106" t="e">
        <f t="shared" si="179"/>
        <v>#REF!</v>
      </c>
      <c r="AX277" s="107" t="e">
        <f t="shared" ca="1" si="180"/>
        <v>#REF!</v>
      </c>
      <c r="AY277" s="107" t="e">
        <f t="shared" ca="1" si="181"/>
        <v>#REF!</v>
      </c>
      <c r="AZ277" s="108" t="e">
        <f t="shared" ca="1" si="182"/>
        <v>#REF!</v>
      </c>
      <c r="BA277" s="25">
        <f t="shared" ca="1" si="174"/>
        <v>0</v>
      </c>
      <c r="BB277" s="25" t="e">
        <f t="shared" si="173"/>
        <v>#REF!</v>
      </c>
      <c r="BC277" s="25" t="e">
        <f t="shared" ca="1" si="183"/>
        <v>#REF!</v>
      </c>
      <c r="BD277" s="83" t="e">
        <f>PS!#REF!</f>
        <v>#REF!</v>
      </c>
      <c r="BE277" s="78" t="str">
        <f t="shared" ca="1" si="184"/>
        <v>Lần 0</v>
      </c>
      <c r="BF277" s="109" t="e">
        <f t="shared" ca="1" si="185"/>
        <v>#REF!</v>
      </c>
      <c r="BG277" s="109" t="e">
        <f t="shared" ca="1" si="186"/>
        <v>#REF!</v>
      </c>
      <c r="BH277" s="109" t="e">
        <f t="shared" ca="1" si="187"/>
        <v>#REF!</v>
      </c>
      <c r="BI277" s="109" t="e">
        <f t="shared" ca="1" si="188"/>
        <v>#REF!</v>
      </c>
      <c r="BJ277" s="109" t="e">
        <f t="shared" ca="1" si="189"/>
        <v>#REF!</v>
      </c>
      <c r="BK277" s="109" t="e">
        <f t="shared" ca="1" si="190"/>
        <v>#REF!</v>
      </c>
      <c r="BL277" s="109" t="e">
        <f t="shared" ca="1" si="191"/>
        <v>#REF!</v>
      </c>
      <c r="BM277" s="109" t="e">
        <f t="shared" ca="1" si="192"/>
        <v>#REF!</v>
      </c>
      <c r="BN277" s="109" t="e">
        <f t="shared" ca="1" si="193"/>
        <v>#REF!</v>
      </c>
      <c r="BO277" s="109" t="e">
        <f t="shared" ca="1" si="194"/>
        <v>#REF!</v>
      </c>
      <c r="BP277" s="109" t="e">
        <f t="shared" ca="1" si="195"/>
        <v>#REF!</v>
      </c>
      <c r="BQ277" s="109" t="e">
        <f t="shared" ca="1" si="196"/>
        <v>#REF!</v>
      </c>
      <c r="BR277" s="109" t="e">
        <f t="shared" ca="1" si="197"/>
        <v>#REF!</v>
      </c>
    </row>
    <row r="278" spans="1:70" ht="12.75" x14ac:dyDescent="0.2">
      <c r="A278" s="82" t="e">
        <f>PS!#REF!</f>
        <v>#REF!</v>
      </c>
      <c r="B278" s="83" t="e">
        <f>PS!#REF!</f>
        <v>#REF!</v>
      </c>
      <c r="C278" s="83" t="e">
        <f>PS!#REF!</f>
        <v>#REF!</v>
      </c>
      <c r="D278" s="83" t="e">
        <f>VLOOKUP(B278,CTV!$A$3:$D$1048576,4,0)</f>
        <v>#REF!</v>
      </c>
      <c r="E278" s="83" t="e">
        <f>VLOOKUP(B278,CTV!$A$3:$G$1048576,7,0)</f>
        <v>#REF!</v>
      </c>
      <c r="F278" s="83" t="e">
        <f>IF(ISNA(VLOOKUP(D278,CTV!$A$3:$H$1048576,8,0)),"",VLOOKUP(D278,CTV!$A$3:$H$1048576,8,0))</f>
        <v>#REF!</v>
      </c>
      <c r="G278" s="83" t="e">
        <f>VLOOKUP(B278,CTV!$A$3:$I$1048576,9,0)</f>
        <v>#REF!</v>
      </c>
      <c r="H278" s="83" t="e">
        <f>VLOOKUP(B278,CTV!$A$3:$J$1048576,10,0)</f>
        <v>#REF!</v>
      </c>
      <c r="I278" s="102" t="e">
        <f>PS!#REF!</f>
        <v>#REF!</v>
      </c>
      <c r="J278" s="83" t="e">
        <f>PS!#REF!</f>
        <v>#REF!</v>
      </c>
      <c r="K278" s="103" t="e">
        <f>PS!#REF!</f>
        <v>#REF!</v>
      </c>
      <c r="L278" s="83" t="e">
        <f t="shared" si="175"/>
        <v>#REF!</v>
      </c>
      <c r="M278" s="120" t="e">
        <f>PS!#REF!</f>
        <v>#REF!</v>
      </c>
      <c r="N278" s="83" t="e">
        <f>PS!#REF!</f>
        <v>#REF!</v>
      </c>
      <c r="O278" s="104" t="e">
        <f>PS!#REF!</f>
        <v>#REF!</v>
      </c>
      <c r="P278" s="104" t="e">
        <f t="shared" si="176"/>
        <v>#REF!</v>
      </c>
      <c r="Q278" s="104">
        <v>0</v>
      </c>
      <c r="R278" s="170" t="e">
        <f t="shared" si="177"/>
        <v>#REF!</v>
      </c>
      <c r="S278" s="130" t="e">
        <f>VLOOKUP(B278,CTV!$A$3:$K$1048576,11,0)</f>
        <v>#REF!</v>
      </c>
      <c r="T278" s="105" t="e">
        <f>IF(VLOOKUP(B278,CTV!$A$3:$E$1048576,5,0)-R278+S278&lt;0,0,VLOOKUP(B278,CTV!$A$3:$E$1048576,5,0)-R278+S278)</f>
        <v>#REF!</v>
      </c>
      <c r="U278" s="105" t="e">
        <f>IF(VLOOKUP(B278,CTV!$A$3:$F$1048576,6,0)-R278+S278&lt;0,0,VLOOKUP(B278,CTV!$A$3:$F$1048576,6,0)-R278+S278)</f>
        <v>#REF!</v>
      </c>
      <c r="V278" s="70" t="e">
        <f t="shared" si="178"/>
        <v>#REF!</v>
      </c>
      <c r="W278" s="70" t="str">
        <f>IFERROR(IF(AND($H278=1,WORKDAY.INTL($I278,NETWORKDAYS.INTL($I278,EDATE(V278,$E279)-1,1,[1]holiday!$A$2:$A$101),1,[1]holiday!$A$2:$A$101)=$K278),"",IF(AND(IFERROR(IF(IF($K278&lt;EDATE(V278,$E278),$K278,EDATE(V278,$E278))=V278,"",IF($K278&lt;EDATE(V278,$E278),$K278,EDATE(V278,$E278))),"")=$K278,$H278=1),"",IFERROR(IF(IF($K278&lt;EDATE(V278,$E278),$K278,EDATE(V278,$E278))=V278,"",IF($K278&lt;EDATE(V278,$E278),$K278,EDATE(V278,$E278))),""))),"")</f>
        <v/>
      </c>
      <c r="X278" s="70" t="str">
        <f>IFERROR(IF(AND($H278=1,WORKDAY.INTL($I278,NETWORKDAYS.INTL($I278,EDATE(W278,$E279)-1,1,[1]holiday!$A$2:$A$101),1,[1]holiday!$A$2:$A$101)=$K278),"",IF(AND(IFERROR(IF(IF($K278&lt;EDATE(W278,$E278),$K278,EDATE(W278,$E278))=W278,"",IF($K278&lt;EDATE(W278,$E278),$K278,EDATE(W278,$E278))),"")=$K278,$H278=1),"",IFERROR(IF(IF($K278&lt;EDATE(W278,$E278),$K278,EDATE(W278,$E278))=W278,"",IF($K278&lt;EDATE(W278,$E278),$K278,EDATE(W278,$E278))),""))),"")</f>
        <v/>
      </c>
      <c r="Y278" s="70" t="str">
        <f>IFERROR(IF(AND($H278=1,WORKDAY.INTL($I278,NETWORKDAYS.INTL($I278,EDATE(X278,$E279)-1,1,[1]holiday!$A$2:$A$101),1,[1]holiday!$A$2:$A$101)=$K278),"",IF(AND(IFERROR(IF(IF($K278&lt;EDATE(X278,$E278),$K278,EDATE(X278,$E278))=X278,"",IF($K278&lt;EDATE(X278,$E278),$K278,EDATE(X278,$E278))),"")=$K278,$H278=1),"",IFERROR(IF(IF($K278&lt;EDATE(X278,$E278),$K278,EDATE(X278,$E278))=X278,"",IF($K278&lt;EDATE(X278,$E278),$K278,EDATE(X278,$E278))),""))),"")</f>
        <v/>
      </c>
      <c r="Z278" s="70" t="str">
        <f>IFERROR(IF(AND($H278=1,WORKDAY.INTL($I278,NETWORKDAYS.INTL($I278,EDATE(Y278,$E279)-1,1,[1]holiday!$A$2:$A$101),1,[1]holiday!$A$2:$A$101)=$K278),"",IF(AND(IFERROR(IF(IF($K278&lt;EDATE(Y278,$E278),$K278,EDATE(Y278,$E278))=Y278,"",IF($K278&lt;EDATE(Y278,$E278),$K278,EDATE(Y278,$E278))),"")=$K278,$H278=1),"",IFERROR(IF(IF($K278&lt;EDATE(Y278,$E278),$K278,EDATE(Y278,$E278))=Y278,"",IF($K278&lt;EDATE(Y278,$E278),$K278,EDATE(Y278,$E278))),""))),"")</f>
        <v/>
      </c>
      <c r="AA278" s="70" t="str">
        <f>IFERROR(IF(AND($H278=1,WORKDAY.INTL($I278,NETWORKDAYS.INTL($I278,EDATE(Z278,$E279)-1,1,[1]holiday!$A$2:$A$101),1,[1]holiday!$A$2:$A$101)=$K278),"",IF(AND(IFERROR(IF(IF($K278&lt;EDATE(Z278,$E278),$K278,EDATE(Z278,$E278))=Z278,"",IF($K278&lt;EDATE(Z278,$E278),$K278,EDATE(Z278,$E278))),"")=$K278,$H278=1),"",IFERROR(IF(IF($K278&lt;EDATE(Z278,$E278),$K278,EDATE(Z278,$E278))=Z278,"",IF($K278&lt;EDATE(Z278,$E278),$K278,EDATE(Z278,$E278))),""))),"")</f>
        <v/>
      </c>
      <c r="AB278" s="70" t="str">
        <f>IFERROR(IF(AND($H278=1,WORKDAY.INTL($I278,NETWORKDAYS.INTL($I278,EDATE(AA278,$E279)-1,1,[1]holiday!$A$2:$A$101),1,[1]holiday!$A$2:$A$101)=$K278),"",IF(AND(IFERROR(IF(IF($K278&lt;EDATE(AA278,$E278),$K278,EDATE(AA278,$E278))=AA278,"",IF($K278&lt;EDATE(AA278,$E278),$K278,EDATE(AA278,$E278))),"")=$K278,$H278=1),"",IFERROR(IF(IF($K278&lt;EDATE(AA278,$E278),$K278,EDATE(AA278,$E278))=AA278,"",IF($K278&lt;EDATE(AA278,$E278),$K278,EDATE(AA278,$E278))),""))),"")</f>
        <v/>
      </c>
      <c r="AC278" s="70" t="str">
        <f>IFERROR(IF(AND($H278=1,WORKDAY.INTL($I278,NETWORKDAYS.INTL($I278,EDATE(AB278,$E279)-1,1,[1]holiday!$A$2:$A$101),1,[1]holiday!$A$2:$A$101)=$K278),"",IF(AND(IFERROR(IF(IF($K278&lt;EDATE(AB278,$E278),$K278,EDATE(AB278,$E278))=AB278,"",IF($K278&lt;EDATE(AB278,$E278),$K278,EDATE(AB278,$E278))),"")=$K278,$H278=1),"",IFERROR(IF(IF($K278&lt;EDATE(AB278,$E278),$K278,EDATE(AB278,$E278))=AB278,"",IF($K278&lt;EDATE(AB278,$E278),$K278,EDATE(AB278,$E278))),""))),"")</f>
        <v/>
      </c>
      <c r="AD278" s="70" t="str">
        <f>IFERROR(IF(AND($H278=1,WORKDAY.INTL($I278,NETWORKDAYS.INTL($I278,EDATE(AC278,$E279)-1,1,[1]holiday!$A$2:$A$101),1,[1]holiday!$A$2:$A$101)=$K278),"",IF(AND(IFERROR(IF(IF($K278&lt;EDATE(AC278,$E278),$K278,EDATE(AC278,$E278))=AC278,"",IF($K278&lt;EDATE(AC278,$E278),$K278,EDATE(AC278,$E278))),"")=$K278,$H278=1),"",IFERROR(IF(IF($K278&lt;EDATE(AC278,$E278),$K278,EDATE(AC278,$E278))=AC278,"",IF($K278&lt;EDATE(AC278,$E278),$K278,EDATE(AC278,$E278))),""))),"")</f>
        <v/>
      </c>
      <c r="AE278" s="70" t="str">
        <f>IFERROR(IF(AND($H278=1,WORKDAY.INTL($I278,NETWORKDAYS.INTL($I278,EDATE(AD278,$E279)-1,1,[1]holiday!$A$2:$A$101),1,[1]holiday!$A$2:$A$101)=$K278),"",IF(AND(IFERROR(IF(IF($K278&lt;EDATE(AD278,$E278),$K278,EDATE(AD278,$E278))=AD278,"",IF($K278&lt;EDATE(AD278,$E278),$K278,EDATE(AD278,$E278))),"")=$K278,$H278=1),"",IFERROR(IF(IF($K278&lt;EDATE(AD278,$E278),$K278,EDATE(AD278,$E278))=AD278,"",IF($K278&lt;EDATE(AD278,$E278),$K278,EDATE(AD278,$E278))),""))),"")</f>
        <v/>
      </c>
      <c r="AF278" s="70" t="str">
        <f>IFERROR(IF(AND($H278=1,WORKDAY.INTL($I278,NETWORKDAYS.INTL($I278,EDATE(AE278,$E279)-1,1,[1]holiday!$A$2:$A$101),1,[1]holiday!$A$2:$A$101)=$K278),"",IF(AND(IFERROR(IF(IF($K278&lt;EDATE(AE278,$E278),$K278,EDATE(AE278,$E278))=AE278,"",IF($K278&lt;EDATE(AE278,$E278),$K278,EDATE(AE278,$E278))),"")=$K278,$H278=1),"",IFERROR(IF(IF($K278&lt;EDATE(AE278,$E278),$K278,EDATE(AE278,$E278))=AE278,"",IF($K278&lt;EDATE(AE278,$E278),$K278,EDATE(AE278,$E278))),""))),"")</f>
        <v/>
      </c>
      <c r="AG278" s="70" t="str">
        <f>IFERROR(IF(AND($H278=1,WORKDAY.INTL($I278,NETWORKDAYS.INTL($I278,EDATE(AF278,$E279)-1,1,[1]holiday!$A$2:$A$101),1,[1]holiday!$A$2:$A$101)=$K278),"",IF(AND(IFERROR(IF(IF($K278&lt;EDATE(AF278,$E278),$K278,EDATE(AF278,$E278))=AF278,"",IF($K278&lt;EDATE(AF278,$E278),$K278,EDATE(AF278,$E278))),"")=$K278,$H278=1),"",IFERROR(IF(IF($K278&lt;EDATE(AF278,$E278),$K278,EDATE(AF278,$E278))=AF278,"",IF($K278&lt;EDATE(AF278,$E278),$K278,EDATE(AF278,$E278))),""))),"")</f>
        <v/>
      </c>
      <c r="AH278" s="70" t="str">
        <f>IFERROR(IF(AND($H278=1,WORKDAY.INTL($I278,NETWORKDAYS.INTL($I278,EDATE(AG278,$E279)-1,1,[1]holiday!$A$2:$A$101),1,[1]holiday!$A$2:$A$101)=$K278),"",IF(AND(IFERROR(IF(IF($K278&lt;EDATE(AG278,$E278),$K278,EDATE(AG278,$E278))=AG278,"",IF($K278&lt;EDATE(AG278,$E278),$K278,EDATE(AG278,$E278))),"")=$K278,$H278=1),"",IFERROR(IF(IF($K278&lt;EDATE(AG278,$E278),$K278,EDATE(AG278,$E278))=AG278,"",IF($K278&lt;EDATE(AG278,$E278),$K278,EDATE(AG278,$E278))),""))),"")</f>
        <v/>
      </c>
      <c r="AI278" s="70"/>
      <c r="AJ278" s="25" t="e">
        <f t="shared" si="160"/>
        <v>#REF!</v>
      </c>
      <c r="AK278" s="25" t="e">
        <f t="shared" si="161"/>
        <v>#REF!</v>
      </c>
      <c r="AL278" s="25" t="e">
        <f t="shared" si="162"/>
        <v>#REF!</v>
      </c>
      <c r="AM278" s="25" t="e">
        <f t="shared" si="163"/>
        <v>#REF!</v>
      </c>
      <c r="AN278" s="25" t="e">
        <f t="shared" si="164"/>
        <v>#REF!</v>
      </c>
      <c r="AO278" s="25" t="e">
        <f t="shared" si="165"/>
        <v>#REF!</v>
      </c>
      <c r="AP278" s="25" t="e">
        <f t="shared" si="166"/>
        <v>#REF!</v>
      </c>
      <c r="AQ278" s="25" t="e">
        <f t="shared" si="167"/>
        <v>#REF!</v>
      </c>
      <c r="AR278" s="25" t="e">
        <f t="shared" si="168"/>
        <v>#REF!</v>
      </c>
      <c r="AS278" s="25" t="e">
        <f t="shared" si="169"/>
        <v>#REF!</v>
      </c>
      <c r="AT278" s="25" t="e">
        <f t="shared" si="170"/>
        <v>#REF!</v>
      </c>
      <c r="AU278" s="25" t="e">
        <f t="shared" si="171"/>
        <v>#REF!</v>
      </c>
      <c r="AV278" s="25" t="e">
        <f t="shared" si="172"/>
        <v>#REF!</v>
      </c>
      <c r="AW278" s="106" t="e">
        <f t="shared" si="179"/>
        <v>#REF!</v>
      </c>
      <c r="AX278" s="107" t="e">
        <f t="shared" ca="1" si="180"/>
        <v>#REF!</v>
      </c>
      <c r="AY278" s="107" t="e">
        <f t="shared" ca="1" si="181"/>
        <v>#REF!</v>
      </c>
      <c r="AZ278" s="108" t="e">
        <f t="shared" ca="1" si="182"/>
        <v>#REF!</v>
      </c>
      <c r="BA278" s="25">
        <f t="shared" ca="1" si="174"/>
        <v>0</v>
      </c>
      <c r="BB278" s="25" t="e">
        <f t="shared" si="173"/>
        <v>#REF!</v>
      </c>
      <c r="BC278" s="25" t="e">
        <f t="shared" ca="1" si="183"/>
        <v>#REF!</v>
      </c>
      <c r="BD278" s="83" t="e">
        <f>PS!#REF!</f>
        <v>#REF!</v>
      </c>
      <c r="BE278" s="78" t="str">
        <f t="shared" ca="1" si="184"/>
        <v>Lần 0</v>
      </c>
      <c r="BF278" s="109" t="e">
        <f t="shared" ca="1" si="185"/>
        <v>#REF!</v>
      </c>
      <c r="BG278" s="109" t="e">
        <f t="shared" ca="1" si="186"/>
        <v>#REF!</v>
      </c>
      <c r="BH278" s="109" t="e">
        <f t="shared" ca="1" si="187"/>
        <v>#REF!</v>
      </c>
      <c r="BI278" s="109" t="e">
        <f t="shared" ca="1" si="188"/>
        <v>#REF!</v>
      </c>
      <c r="BJ278" s="109" t="e">
        <f t="shared" ca="1" si="189"/>
        <v>#REF!</v>
      </c>
      <c r="BK278" s="109" t="e">
        <f t="shared" ca="1" si="190"/>
        <v>#REF!</v>
      </c>
      <c r="BL278" s="109" t="e">
        <f t="shared" ca="1" si="191"/>
        <v>#REF!</v>
      </c>
      <c r="BM278" s="109" t="e">
        <f t="shared" ca="1" si="192"/>
        <v>#REF!</v>
      </c>
      <c r="BN278" s="109" t="e">
        <f t="shared" ca="1" si="193"/>
        <v>#REF!</v>
      </c>
      <c r="BO278" s="109" t="e">
        <f t="shared" ca="1" si="194"/>
        <v>#REF!</v>
      </c>
      <c r="BP278" s="109" t="e">
        <f t="shared" ca="1" si="195"/>
        <v>#REF!</v>
      </c>
      <c r="BQ278" s="109" t="e">
        <f t="shared" ca="1" si="196"/>
        <v>#REF!</v>
      </c>
      <c r="BR278" s="109" t="e">
        <f t="shared" ca="1" si="197"/>
        <v>#REF!</v>
      </c>
    </row>
    <row r="279" spans="1:70" ht="12.75" x14ac:dyDescent="0.2">
      <c r="A279" s="82" t="e">
        <f>PS!#REF!</f>
        <v>#REF!</v>
      </c>
      <c r="B279" s="83" t="e">
        <f>PS!#REF!</f>
        <v>#REF!</v>
      </c>
      <c r="C279" s="83" t="e">
        <f>PS!#REF!</f>
        <v>#REF!</v>
      </c>
      <c r="D279" s="83" t="e">
        <f>VLOOKUP(B279,CTV!$A$3:$D$1048576,4,0)</f>
        <v>#REF!</v>
      </c>
      <c r="E279" s="83" t="e">
        <f>VLOOKUP(B279,CTV!$A$3:$G$1048576,7,0)</f>
        <v>#REF!</v>
      </c>
      <c r="F279" s="83" t="e">
        <f>IF(ISNA(VLOOKUP(D279,CTV!$A$3:$H$1048576,8,0)),"",VLOOKUP(D279,CTV!$A$3:$H$1048576,8,0))</f>
        <v>#REF!</v>
      </c>
      <c r="G279" s="83" t="e">
        <f>VLOOKUP(B279,CTV!$A$3:$I$1048576,9,0)</f>
        <v>#REF!</v>
      </c>
      <c r="H279" s="83" t="e">
        <f>VLOOKUP(B279,CTV!$A$3:$J$1048576,10,0)</f>
        <v>#REF!</v>
      </c>
      <c r="I279" s="102" t="e">
        <f>PS!#REF!</f>
        <v>#REF!</v>
      </c>
      <c r="J279" s="83" t="e">
        <f>PS!#REF!</f>
        <v>#REF!</v>
      </c>
      <c r="K279" s="103" t="e">
        <f>PS!#REF!</f>
        <v>#REF!</v>
      </c>
      <c r="L279" s="83" t="e">
        <f t="shared" si="175"/>
        <v>#REF!</v>
      </c>
      <c r="M279" s="120" t="e">
        <f>PS!#REF!</f>
        <v>#REF!</v>
      </c>
      <c r="N279" s="83" t="e">
        <f>PS!#REF!</f>
        <v>#REF!</v>
      </c>
      <c r="O279" s="104" t="e">
        <f>PS!#REF!</f>
        <v>#REF!</v>
      </c>
      <c r="P279" s="104" t="e">
        <f t="shared" si="176"/>
        <v>#REF!</v>
      </c>
      <c r="Q279" s="104">
        <v>0</v>
      </c>
      <c r="R279" s="170" t="e">
        <f t="shared" si="177"/>
        <v>#REF!</v>
      </c>
      <c r="S279" s="130" t="e">
        <f>VLOOKUP(B279,CTV!$A$3:$K$1048576,11,0)</f>
        <v>#REF!</v>
      </c>
      <c r="T279" s="105" t="e">
        <f>IF(VLOOKUP(B279,CTV!$A$3:$E$1048576,5,0)-R279+S279&lt;0,0,VLOOKUP(B279,CTV!$A$3:$E$1048576,5,0)-R279+S279)</f>
        <v>#REF!</v>
      </c>
      <c r="U279" s="105" t="e">
        <f>IF(VLOOKUP(B279,CTV!$A$3:$F$1048576,6,0)-R279+S279&lt;0,0,VLOOKUP(B279,CTV!$A$3:$F$1048576,6,0)-R279+S279)</f>
        <v>#REF!</v>
      </c>
      <c r="V279" s="70" t="e">
        <f t="shared" si="178"/>
        <v>#REF!</v>
      </c>
      <c r="W279" s="70" t="str">
        <f>IFERROR(IF(AND($H279=1,WORKDAY.INTL($I279,NETWORKDAYS.INTL($I279,EDATE(V279,$E280)-1,1,[1]holiday!$A$2:$A$101),1,[1]holiday!$A$2:$A$101)=$K279),"",IF(AND(IFERROR(IF(IF($K279&lt;EDATE(V279,$E279),$K279,EDATE(V279,$E279))=V279,"",IF($K279&lt;EDATE(V279,$E279),$K279,EDATE(V279,$E279))),"")=$K279,$H279=1),"",IFERROR(IF(IF($K279&lt;EDATE(V279,$E279),$K279,EDATE(V279,$E279))=V279,"",IF($K279&lt;EDATE(V279,$E279),$K279,EDATE(V279,$E279))),""))),"")</f>
        <v/>
      </c>
      <c r="X279" s="70" t="str">
        <f>IFERROR(IF(AND($H279=1,WORKDAY.INTL($I279,NETWORKDAYS.INTL($I279,EDATE(W279,$E280)-1,1,[1]holiday!$A$2:$A$101),1,[1]holiday!$A$2:$A$101)=$K279),"",IF(AND(IFERROR(IF(IF($K279&lt;EDATE(W279,$E279),$K279,EDATE(W279,$E279))=W279,"",IF($K279&lt;EDATE(W279,$E279),$K279,EDATE(W279,$E279))),"")=$K279,$H279=1),"",IFERROR(IF(IF($K279&lt;EDATE(W279,$E279),$K279,EDATE(W279,$E279))=W279,"",IF($K279&lt;EDATE(W279,$E279),$K279,EDATE(W279,$E279))),""))),"")</f>
        <v/>
      </c>
      <c r="Y279" s="70" t="str">
        <f>IFERROR(IF(AND($H279=1,WORKDAY.INTL($I279,NETWORKDAYS.INTL($I279,EDATE(X279,$E280)-1,1,[1]holiday!$A$2:$A$101),1,[1]holiday!$A$2:$A$101)=$K279),"",IF(AND(IFERROR(IF(IF($K279&lt;EDATE(X279,$E279),$K279,EDATE(X279,$E279))=X279,"",IF($K279&lt;EDATE(X279,$E279),$K279,EDATE(X279,$E279))),"")=$K279,$H279=1),"",IFERROR(IF(IF($K279&lt;EDATE(X279,$E279),$K279,EDATE(X279,$E279))=X279,"",IF($K279&lt;EDATE(X279,$E279),$K279,EDATE(X279,$E279))),""))),"")</f>
        <v/>
      </c>
      <c r="Z279" s="70" t="str">
        <f>IFERROR(IF(AND($H279=1,WORKDAY.INTL($I279,NETWORKDAYS.INTL($I279,EDATE(Y279,$E280)-1,1,[1]holiday!$A$2:$A$101),1,[1]holiday!$A$2:$A$101)=$K279),"",IF(AND(IFERROR(IF(IF($K279&lt;EDATE(Y279,$E279),$K279,EDATE(Y279,$E279))=Y279,"",IF($K279&lt;EDATE(Y279,$E279),$K279,EDATE(Y279,$E279))),"")=$K279,$H279=1),"",IFERROR(IF(IF($K279&lt;EDATE(Y279,$E279),$K279,EDATE(Y279,$E279))=Y279,"",IF($K279&lt;EDATE(Y279,$E279),$K279,EDATE(Y279,$E279))),""))),"")</f>
        <v/>
      </c>
      <c r="AA279" s="70" t="str">
        <f>IFERROR(IF(AND($H279=1,WORKDAY.INTL($I279,NETWORKDAYS.INTL($I279,EDATE(Z279,$E280)-1,1,[1]holiday!$A$2:$A$101),1,[1]holiday!$A$2:$A$101)=$K279),"",IF(AND(IFERROR(IF(IF($K279&lt;EDATE(Z279,$E279),$K279,EDATE(Z279,$E279))=Z279,"",IF($K279&lt;EDATE(Z279,$E279),$K279,EDATE(Z279,$E279))),"")=$K279,$H279=1),"",IFERROR(IF(IF($K279&lt;EDATE(Z279,$E279),$K279,EDATE(Z279,$E279))=Z279,"",IF($K279&lt;EDATE(Z279,$E279),$K279,EDATE(Z279,$E279))),""))),"")</f>
        <v/>
      </c>
      <c r="AB279" s="70" t="str">
        <f>IFERROR(IF(AND($H279=1,WORKDAY.INTL($I279,NETWORKDAYS.INTL($I279,EDATE(AA279,$E280)-1,1,[1]holiday!$A$2:$A$101),1,[1]holiday!$A$2:$A$101)=$K279),"",IF(AND(IFERROR(IF(IF($K279&lt;EDATE(AA279,$E279),$K279,EDATE(AA279,$E279))=AA279,"",IF($K279&lt;EDATE(AA279,$E279),$K279,EDATE(AA279,$E279))),"")=$K279,$H279=1),"",IFERROR(IF(IF($K279&lt;EDATE(AA279,$E279),$K279,EDATE(AA279,$E279))=AA279,"",IF($K279&lt;EDATE(AA279,$E279),$K279,EDATE(AA279,$E279))),""))),"")</f>
        <v/>
      </c>
      <c r="AC279" s="70" t="str">
        <f>IFERROR(IF(AND($H279=1,WORKDAY.INTL($I279,NETWORKDAYS.INTL($I279,EDATE(AB279,$E280)-1,1,[1]holiday!$A$2:$A$101),1,[1]holiday!$A$2:$A$101)=$K279),"",IF(AND(IFERROR(IF(IF($K279&lt;EDATE(AB279,$E279),$K279,EDATE(AB279,$E279))=AB279,"",IF($K279&lt;EDATE(AB279,$E279),$K279,EDATE(AB279,$E279))),"")=$K279,$H279=1),"",IFERROR(IF(IF($K279&lt;EDATE(AB279,$E279),$K279,EDATE(AB279,$E279))=AB279,"",IF($K279&lt;EDATE(AB279,$E279),$K279,EDATE(AB279,$E279))),""))),"")</f>
        <v/>
      </c>
      <c r="AD279" s="70" t="str">
        <f>IFERROR(IF(AND($H279=1,WORKDAY.INTL($I279,NETWORKDAYS.INTL($I279,EDATE(AC279,$E280)-1,1,[1]holiday!$A$2:$A$101),1,[1]holiday!$A$2:$A$101)=$K279),"",IF(AND(IFERROR(IF(IF($K279&lt;EDATE(AC279,$E279),$K279,EDATE(AC279,$E279))=AC279,"",IF($K279&lt;EDATE(AC279,$E279),$K279,EDATE(AC279,$E279))),"")=$K279,$H279=1),"",IFERROR(IF(IF($K279&lt;EDATE(AC279,$E279),$K279,EDATE(AC279,$E279))=AC279,"",IF($K279&lt;EDATE(AC279,$E279),$K279,EDATE(AC279,$E279))),""))),"")</f>
        <v/>
      </c>
      <c r="AE279" s="70" t="str">
        <f>IFERROR(IF(AND($H279=1,WORKDAY.INTL($I279,NETWORKDAYS.INTL($I279,EDATE(AD279,$E280)-1,1,[1]holiday!$A$2:$A$101),1,[1]holiday!$A$2:$A$101)=$K279),"",IF(AND(IFERROR(IF(IF($K279&lt;EDATE(AD279,$E279),$K279,EDATE(AD279,$E279))=AD279,"",IF($K279&lt;EDATE(AD279,$E279),$K279,EDATE(AD279,$E279))),"")=$K279,$H279=1),"",IFERROR(IF(IF($K279&lt;EDATE(AD279,$E279),$K279,EDATE(AD279,$E279))=AD279,"",IF($K279&lt;EDATE(AD279,$E279),$K279,EDATE(AD279,$E279))),""))),"")</f>
        <v/>
      </c>
      <c r="AF279" s="70" t="str">
        <f>IFERROR(IF(AND($H279=1,WORKDAY.INTL($I279,NETWORKDAYS.INTL($I279,EDATE(AE279,$E280)-1,1,[1]holiday!$A$2:$A$101),1,[1]holiday!$A$2:$A$101)=$K279),"",IF(AND(IFERROR(IF(IF($K279&lt;EDATE(AE279,$E279),$K279,EDATE(AE279,$E279))=AE279,"",IF($K279&lt;EDATE(AE279,$E279),$K279,EDATE(AE279,$E279))),"")=$K279,$H279=1),"",IFERROR(IF(IF($K279&lt;EDATE(AE279,$E279),$K279,EDATE(AE279,$E279))=AE279,"",IF($K279&lt;EDATE(AE279,$E279),$K279,EDATE(AE279,$E279))),""))),"")</f>
        <v/>
      </c>
      <c r="AG279" s="70" t="str">
        <f>IFERROR(IF(AND($H279=1,WORKDAY.INTL($I279,NETWORKDAYS.INTL($I279,EDATE(AF279,$E280)-1,1,[1]holiday!$A$2:$A$101),1,[1]holiday!$A$2:$A$101)=$K279),"",IF(AND(IFERROR(IF(IF($K279&lt;EDATE(AF279,$E279),$K279,EDATE(AF279,$E279))=AF279,"",IF($K279&lt;EDATE(AF279,$E279),$K279,EDATE(AF279,$E279))),"")=$K279,$H279=1),"",IFERROR(IF(IF($K279&lt;EDATE(AF279,$E279),$K279,EDATE(AF279,$E279))=AF279,"",IF($K279&lt;EDATE(AF279,$E279),$K279,EDATE(AF279,$E279))),""))),"")</f>
        <v/>
      </c>
      <c r="AH279" s="70" t="str">
        <f>IFERROR(IF(AND($H279=1,WORKDAY.INTL($I279,NETWORKDAYS.INTL($I279,EDATE(AG279,$E280)-1,1,[1]holiday!$A$2:$A$101),1,[1]holiday!$A$2:$A$101)=$K279),"",IF(AND(IFERROR(IF(IF($K279&lt;EDATE(AG279,$E279),$K279,EDATE(AG279,$E279))=AG279,"",IF($K279&lt;EDATE(AG279,$E279),$K279,EDATE(AG279,$E279))),"")=$K279,$H279=1),"",IFERROR(IF(IF($K279&lt;EDATE(AG279,$E279),$K279,EDATE(AG279,$E279))=AG279,"",IF($K279&lt;EDATE(AG279,$E279),$K279,EDATE(AG279,$E279))),""))),"")</f>
        <v/>
      </c>
      <c r="AI279" s="70"/>
      <c r="AJ279" s="25" t="e">
        <f t="shared" si="160"/>
        <v>#REF!</v>
      </c>
      <c r="AK279" s="25" t="e">
        <f t="shared" si="161"/>
        <v>#REF!</v>
      </c>
      <c r="AL279" s="25" t="e">
        <f t="shared" si="162"/>
        <v>#REF!</v>
      </c>
      <c r="AM279" s="25" t="e">
        <f t="shared" si="163"/>
        <v>#REF!</v>
      </c>
      <c r="AN279" s="25" t="e">
        <f t="shared" si="164"/>
        <v>#REF!</v>
      </c>
      <c r="AO279" s="25" t="e">
        <f t="shared" si="165"/>
        <v>#REF!</v>
      </c>
      <c r="AP279" s="25" t="e">
        <f t="shared" si="166"/>
        <v>#REF!</v>
      </c>
      <c r="AQ279" s="25" t="e">
        <f t="shared" si="167"/>
        <v>#REF!</v>
      </c>
      <c r="AR279" s="25" t="e">
        <f t="shared" si="168"/>
        <v>#REF!</v>
      </c>
      <c r="AS279" s="25" t="e">
        <f t="shared" si="169"/>
        <v>#REF!</v>
      </c>
      <c r="AT279" s="25" t="e">
        <f t="shared" si="170"/>
        <v>#REF!</v>
      </c>
      <c r="AU279" s="25" t="e">
        <f t="shared" si="171"/>
        <v>#REF!</v>
      </c>
      <c r="AV279" s="25" t="e">
        <f t="shared" si="172"/>
        <v>#REF!</v>
      </c>
      <c r="AW279" s="106" t="e">
        <f t="shared" si="179"/>
        <v>#REF!</v>
      </c>
      <c r="AX279" s="107" t="e">
        <f t="shared" ca="1" si="180"/>
        <v>#REF!</v>
      </c>
      <c r="AY279" s="107" t="e">
        <f t="shared" ca="1" si="181"/>
        <v>#REF!</v>
      </c>
      <c r="AZ279" s="108" t="e">
        <f t="shared" ca="1" si="182"/>
        <v>#REF!</v>
      </c>
      <c r="BA279" s="25">
        <f t="shared" ca="1" si="174"/>
        <v>0</v>
      </c>
      <c r="BB279" s="25" t="e">
        <f t="shared" si="173"/>
        <v>#REF!</v>
      </c>
      <c r="BC279" s="25" t="e">
        <f t="shared" ca="1" si="183"/>
        <v>#REF!</v>
      </c>
      <c r="BD279" s="83" t="e">
        <f>PS!#REF!</f>
        <v>#REF!</v>
      </c>
      <c r="BE279" s="78" t="str">
        <f t="shared" ca="1" si="184"/>
        <v>Lần 0</v>
      </c>
      <c r="BF279" s="109" t="e">
        <f t="shared" ca="1" si="185"/>
        <v>#REF!</v>
      </c>
      <c r="BG279" s="109" t="e">
        <f t="shared" ca="1" si="186"/>
        <v>#REF!</v>
      </c>
      <c r="BH279" s="109" t="e">
        <f t="shared" ca="1" si="187"/>
        <v>#REF!</v>
      </c>
      <c r="BI279" s="109" t="e">
        <f t="shared" ca="1" si="188"/>
        <v>#REF!</v>
      </c>
      <c r="BJ279" s="109" t="e">
        <f t="shared" ca="1" si="189"/>
        <v>#REF!</v>
      </c>
      <c r="BK279" s="109" t="e">
        <f t="shared" ca="1" si="190"/>
        <v>#REF!</v>
      </c>
      <c r="BL279" s="109" t="e">
        <f t="shared" ca="1" si="191"/>
        <v>#REF!</v>
      </c>
      <c r="BM279" s="109" t="e">
        <f t="shared" ca="1" si="192"/>
        <v>#REF!</v>
      </c>
      <c r="BN279" s="109" t="e">
        <f t="shared" ca="1" si="193"/>
        <v>#REF!</v>
      </c>
      <c r="BO279" s="109" t="e">
        <f t="shared" ca="1" si="194"/>
        <v>#REF!</v>
      </c>
      <c r="BP279" s="109" t="e">
        <f t="shared" ca="1" si="195"/>
        <v>#REF!</v>
      </c>
      <c r="BQ279" s="109" t="e">
        <f t="shared" ca="1" si="196"/>
        <v>#REF!</v>
      </c>
      <c r="BR279" s="109" t="e">
        <f t="shared" ca="1" si="197"/>
        <v>#REF!</v>
      </c>
    </row>
    <row r="280" spans="1:70" ht="19.5" customHeight="1" x14ac:dyDescent="0.2">
      <c r="A280" s="82" t="e">
        <f>PS!#REF!</f>
        <v>#REF!</v>
      </c>
      <c r="B280" s="83" t="e">
        <f>PS!#REF!</f>
        <v>#REF!</v>
      </c>
      <c r="C280" s="83" t="e">
        <f>PS!#REF!</f>
        <v>#REF!</v>
      </c>
      <c r="D280" s="83" t="e">
        <f>VLOOKUP(B280,CTV!$A$3:$D$1048576,4,0)</f>
        <v>#REF!</v>
      </c>
      <c r="E280" s="83" t="e">
        <f>VLOOKUP(B280,CTV!$A$3:$G$1048576,7,0)</f>
        <v>#REF!</v>
      </c>
      <c r="F280" s="83" t="e">
        <f>IF(ISNA(VLOOKUP(D280,CTV!$A$3:$H$1048576,8,0)),"",VLOOKUP(D280,CTV!$A$3:$H$1048576,8,0))</f>
        <v>#REF!</v>
      </c>
      <c r="G280" s="83" t="e">
        <f>VLOOKUP(B280,CTV!$A$3:$I$1048576,9,0)</f>
        <v>#REF!</v>
      </c>
      <c r="H280" s="83" t="e">
        <f>VLOOKUP(B280,CTV!$A$3:$J$1048576,10,0)</f>
        <v>#REF!</v>
      </c>
      <c r="I280" s="102" t="e">
        <f>PS!#REF!</f>
        <v>#REF!</v>
      </c>
      <c r="J280" s="83" t="e">
        <f>PS!#REF!</f>
        <v>#REF!</v>
      </c>
      <c r="K280" s="103" t="e">
        <f>PS!#REF!</f>
        <v>#REF!</v>
      </c>
      <c r="L280" s="83" t="e">
        <f t="shared" si="175"/>
        <v>#REF!</v>
      </c>
      <c r="M280" s="120" t="e">
        <f>PS!#REF!</f>
        <v>#REF!</v>
      </c>
      <c r="N280" s="83" t="e">
        <f>PS!#REF!</f>
        <v>#REF!</v>
      </c>
      <c r="O280" s="104" t="e">
        <f>PS!#REF!</f>
        <v>#REF!</v>
      </c>
      <c r="P280" s="104" t="e">
        <f t="shared" si="176"/>
        <v>#REF!</v>
      </c>
      <c r="Q280" s="104">
        <v>0</v>
      </c>
      <c r="R280" s="170" t="e">
        <f t="shared" si="177"/>
        <v>#REF!</v>
      </c>
      <c r="S280" s="130" t="e">
        <f>VLOOKUP(B280,CTV!$A$3:$K$1048576,11,0)</f>
        <v>#REF!</v>
      </c>
      <c r="T280" s="105" t="e">
        <f>IF(VLOOKUP(B280,CTV!$A$3:$E$1048576,5,0)-R280+S280&lt;0,0,VLOOKUP(B280,CTV!$A$3:$E$1048576,5,0)-R280+S280)</f>
        <v>#REF!</v>
      </c>
      <c r="U280" s="105" t="e">
        <f>IF(VLOOKUP(B280,CTV!$A$3:$F$1048576,6,0)-R280+S280&lt;0,0,VLOOKUP(B280,CTV!$A$3:$F$1048576,6,0)-R280+S280)</f>
        <v>#REF!</v>
      </c>
      <c r="V280" s="70" t="e">
        <f t="shared" si="178"/>
        <v>#REF!</v>
      </c>
      <c r="W280" s="70" t="str">
        <f>IFERROR(IF(AND($H280=1,WORKDAY.INTL($I280,NETWORKDAYS.INTL($I280,EDATE(V280,$E281)-1,1,[1]holiday!$A$2:$A$101),1,[1]holiday!$A$2:$A$101)=$K280),"",IF(AND(IFERROR(IF(IF($K280&lt;EDATE(V280,$E280),$K280,EDATE(V280,$E280))=V280,"",IF($K280&lt;EDATE(V280,$E280),$K280,EDATE(V280,$E280))),"")=$K280,$H280=1),"",IFERROR(IF(IF($K280&lt;EDATE(V280,$E280),$K280,EDATE(V280,$E280))=V280,"",IF($K280&lt;EDATE(V280,$E280),$K280,EDATE(V280,$E280))),""))),"")</f>
        <v/>
      </c>
      <c r="X280" s="70" t="str">
        <f>IFERROR(IF(AND($H280=1,WORKDAY.INTL($I280,NETWORKDAYS.INTL($I280,EDATE(W280,$E281)-1,1,[1]holiday!$A$2:$A$101),1,[1]holiday!$A$2:$A$101)=$K280),"",IF(AND(IFERROR(IF(IF($K280&lt;EDATE(W280,$E280),$K280,EDATE(W280,$E280))=W280,"",IF($K280&lt;EDATE(W280,$E280),$K280,EDATE(W280,$E280))),"")=$K280,$H280=1),"",IFERROR(IF(IF($K280&lt;EDATE(W280,$E280),$K280,EDATE(W280,$E280))=W280,"",IF($K280&lt;EDATE(W280,$E280),$K280,EDATE(W280,$E280))),""))),"")</f>
        <v/>
      </c>
      <c r="Y280" s="70" t="str">
        <f>IFERROR(IF(AND($H280=1,WORKDAY.INTL($I280,NETWORKDAYS.INTL($I280,EDATE(X280,$E281)-1,1,[1]holiday!$A$2:$A$101),1,[1]holiday!$A$2:$A$101)=$K280),"",IF(AND(IFERROR(IF(IF($K280&lt;EDATE(X280,$E280),$K280,EDATE(X280,$E280))=X280,"",IF($K280&lt;EDATE(X280,$E280),$K280,EDATE(X280,$E280))),"")=$K280,$H280=1),"",IFERROR(IF(IF($K280&lt;EDATE(X280,$E280),$K280,EDATE(X280,$E280))=X280,"",IF($K280&lt;EDATE(X280,$E280),$K280,EDATE(X280,$E280))),""))),"")</f>
        <v/>
      </c>
      <c r="Z280" s="70" t="str">
        <f>IFERROR(IF(AND($H280=1,WORKDAY.INTL($I280,NETWORKDAYS.INTL($I280,EDATE(Y280,$E281)-1,1,[1]holiday!$A$2:$A$101),1,[1]holiday!$A$2:$A$101)=$K280),"",IF(AND(IFERROR(IF(IF($K280&lt;EDATE(Y280,$E280),$K280,EDATE(Y280,$E280))=Y280,"",IF($K280&lt;EDATE(Y280,$E280),$K280,EDATE(Y280,$E280))),"")=$K280,$H280=1),"",IFERROR(IF(IF($K280&lt;EDATE(Y280,$E280),$K280,EDATE(Y280,$E280))=Y280,"",IF($K280&lt;EDATE(Y280,$E280),$K280,EDATE(Y280,$E280))),""))),"")</f>
        <v/>
      </c>
      <c r="AA280" s="70" t="str">
        <f>IFERROR(IF(AND($H280=1,WORKDAY.INTL($I280,NETWORKDAYS.INTL($I280,EDATE(Z280,$E281)-1,1,[1]holiday!$A$2:$A$101),1,[1]holiday!$A$2:$A$101)=$K280),"",IF(AND(IFERROR(IF(IF($K280&lt;EDATE(Z280,$E280),$K280,EDATE(Z280,$E280))=Z280,"",IF($K280&lt;EDATE(Z280,$E280),$K280,EDATE(Z280,$E280))),"")=$K280,$H280=1),"",IFERROR(IF(IF($K280&lt;EDATE(Z280,$E280),$K280,EDATE(Z280,$E280))=Z280,"",IF($K280&lt;EDATE(Z280,$E280),$K280,EDATE(Z280,$E280))),""))),"")</f>
        <v/>
      </c>
      <c r="AB280" s="70" t="str">
        <f>IFERROR(IF(AND($H280=1,WORKDAY.INTL($I280,NETWORKDAYS.INTL($I280,EDATE(AA280,$E281)-1,1,[1]holiday!$A$2:$A$101),1,[1]holiday!$A$2:$A$101)=$K280),"",IF(AND(IFERROR(IF(IF($K280&lt;EDATE(AA280,$E280),$K280,EDATE(AA280,$E280))=AA280,"",IF($K280&lt;EDATE(AA280,$E280),$K280,EDATE(AA280,$E280))),"")=$K280,$H280=1),"",IFERROR(IF(IF($K280&lt;EDATE(AA280,$E280),$K280,EDATE(AA280,$E280))=AA280,"",IF($K280&lt;EDATE(AA280,$E280),$K280,EDATE(AA280,$E280))),""))),"")</f>
        <v/>
      </c>
      <c r="AC280" s="70" t="str">
        <f>IFERROR(IF(AND($H280=1,WORKDAY.INTL($I280,NETWORKDAYS.INTL($I280,EDATE(AB280,$E281)-1,1,[1]holiday!$A$2:$A$101),1,[1]holiday!$A$2:$A$101)=$K280),"",IF(AND(IFERROR(IF(IF($K280&lt;EDATE(AB280,$E280),$K280,EDATE(AB280,$E280))=AB280,"",IF($K280&lt;EDATE(AB280,$E280),$K280,EDATE(AB280,$E280))),"")=$K280,$H280=1),"",IFERROR(IF(IF($K280&lt;EDATE(AB280,$E280),$K280,EDATE(AB280,$E280))=AB280,"",IF($K280&lt;EDATE(AB280,$E280),$K280,EDATE(AB280,$E280))),""))),"")</f>
        <v/>
      </c>
      <c r="AD280" s="70" t="str">
        <f>IFERROR(IF(AND($H280=1,WORKDAY.INTL($I280,NETWORKDAYS.INTL($I280,EDATE(AC280,$E281)-1,1,[1]holiday!$A$2:$A$101),1,[1]holiday!$A$2:$A$101)=$K280),"",IF(AND(IFERROR(IF(IF($K280&lt;EDATE(AC280,$E280),$K280,EDATE(AC280,$E280))=AC280,"",IF($K280&lt;EDATE(AC280,$E280),$K280,EDATE(AC280,$E280))),"")=$K280,$H280=1),"",IFERROR(IF(IF($K280&lt;EDATE(AC280,$E280),$K280,EDATE(AC280,$E280))=AC280,"",IF($K280&lt;EDATE(AC280,$E280),$K280,EDATE(AC280,$E280))),""))),"")</f>
        <v/>
      </c>
      <c r="AE280" s="70" t="str">
        <f>IFERROR(IF(AND($H280=1,WORKDAY.INTL($I280,NETWORKDAYS.INTL($I280,EDATE(AD280,$E281)-1,1,[1]holiday!$A$2:$A$101),1,[1]holiday!$A$2:$A$101)=$K280),"",IF(AND(IFERROR(IF(IF($K280&lt;EDATE(AD280,$E280),$K280,EDATE(AD280,$E280))=AD280,"",IF($K280&lt;EDATE(AD280,$E280),$K280,EDATE(AD280,$E280))),"")=$K280,$H280=1),"",IFERROR(IF(IF($K280&lt;EDATE(AD280,$E280),$K280,EDATE(AD280,$E280))=AD280,"",IF($K280&lt;EDATE(AD280,$E280),$K280,EDATE(AD280,$E280))),""))),"")</f>
        <v/>
      </c>
      <c r="AF280" s="70" t="str">
        <f>IFERROR(IF(AND($H280=1,WORKDAY.INTL($I280,NETWORKDAYS.INTL($I280,EDATE(AE280,$E281)-1,1,[1]holiday!$A$2:$A$101),1,[1]holiday!$A$2:$A$101)=$K280),"",IF(AND(IFERROR(IF(IF($K280&lt;EDATE(AE280,$E280),$K280,EDATE(AE280,$E280))=AE280,"",IF($K280&lt;EDATE(AE280,$E280),$K280,EDATE(AE280,$E280))),"")=$K280,$H280=1),"",IFERROR(IF(IF($K280&lt;EDATE(AE280,$E280),$K280,EDATE(AE280,$E280))=AE280,"",IF($K280&lt;EDATE(AE280,$E280),$K280,EDATE(AE280,$E280))),""))),"")</f>
        <v/>
      </c>
      <c r="AG280" s="70" t="str">
        <f>IFERROR(IF(AND($H280=1,WORKDAY.INTL($I280,NETWORKDAYS.INTL($I280,EDATE(AF280,$E281)-1,1,[1]holiday!$A$2:$A$101),1,[1]holiday!$A$2:$A$101)=$K280),"",IF(AND(IFERROR(IF(IF($K280&lt;EDATE(AF280,$E280),$K280,EDATE(AF280,$E280))=AF280,"",IF($K280&lt;EDATE(AF280,$E280),$K280,EDATE(AF280,$E280))),"")=$K280,$H280=1),"",IFERROR(IF(IF($K280&lt;EDATE(AF280,$E280),$K280,EDATE(AF280,$E280))=AF280,"",IF($K280&lt;EDATE(AF280,$E280),$K280,EDATE(AF280,$E280))),""))),"")</f>
        <v/>
      </c>
      <c r="AH280" s="70" t="str">
        <f>IFERROR(IF(AND($H280=1,WORKDAY.INTL($I280,NETWORKDAYS.INTL($I280,EDATE(AG280,$E281)-1,1,[1]holiday!$A$2:$A$101),1,[1]holiday!$A$2:$A$101)=$K280),"",IF(AND(IFERROR(IF(IF($K280&lt;EDATE(AG280,$E280),$K280,EDATE(AG280,$E280))=AG280,"",IF($K280&lt;EDATE(AG280,$E280),$K280,EDATE(AG280,$E280))),"")=$K280,$H280=1),"",IFERROR(IF(IF($K280&lt;EDATE(AG280,$E280),$K280,EDATE(AG280,$E280))=AG280,"",IF($K280&lt;EDATE(AG280,$E280),$K280,EDATE(AG280,$E280))),""))),"")</f>
        <v/>
      </c>
      <c r="AI280" s="70"/>
      <c r="AJ280" s="25" t="e">
        <f t="shared" si="160"/>
        <v>#REF!</v>
      </c>
      <c r="AK280" s="25" t="e">
        <f t="shared" si="161"/>
        <v>#REF!</v>
      </c>
      <c r="AL280" s="25" t="e">
        <f t="shared" si="162"/>
        <v>#REF!</v>
      </c>
      <c r="AM280" s="25" t="e">
        <f t="shared" si="163"/>
        <v>#REF!</v>
      </c>
      <c r="AN280" s="25" t="e">
        <f t="shared" si="164"/>
        <v>#REF!</v>
      </c>
      <c r="AO280" s="25" t="e">
        <f t="shared" si="165"/>
        <v>#REF!</v>
      </c>
      <c r="AP280" s="25" t="e">
        <f t="shared" si="166"/>
        <v>#REF!</v>
      </c>
      <c r="AQ280" s="25" t="e">
        <f t="shared" si="167"/>
        <v>#REF!</v>
      </c>
      <c r="AR280" s="25" t="e">
        <f t="shared" si="168"/>
        <v>#REF!</v>
      </c>
      <c r="AS280" s="25" t="e">
        <f t="shared" si="169"/>
        <v>#REF!</v>
      </c>
      <c r="AT280" s="25" t="e">
        <f t="shared" si="170"/>
        <v>#REF!</v>
      </c>
      <c r="AU280" s="25" t="e">
        <f t="shared" si="171"/>
        <v>#REF!</v>
      </c>
      <c r="AV280" s="25" t="e">
        <f t="shared" si="172"/>
        <v>#REF!</v>
      </c>
      <c r="AW280" s="106" t="e">
        <f t="shared" si="179"/>
        <v>#REF!</v>
      </c>
      <c r="AX280" s="107" t="e">
        <f t="shared" ca="1" si="180"/>
        <v>#REF!</v>
      </c>
      <c r="AY280" s="107" t="e">
        <f t="shared" ca="1" si="181"/>
        <v>#REF!</v>
      </c>
      <c r="AZ280" s="108" t="e">
        <f t="shared" ca="1" si="182"/>
        <v>#REF!</v>
      </c>
      <c r="BA280" s="25">
        <f t="shared" ca="1" si="174"/>
        <v>0</v>
      </c>
      <c r="BB280" s="25" t="e">
        <f t="shared" si="173"/>
        <v>#REF!</v>
      </c>
      <c r="BC280" s="25" t="e">
        <f t="shared" ca="1" si="183"/>
        <v>#REF!</v>
      </c>
      <c r="BD280" s="83" t="e">
        <f>PS!#REF!</f>
        <v>#REF!</v>
      </c>
      <c r="BE280" s="78" t="str">
        <f t="shared" ca="1" si="184"/>
        <v>Lần 0</v>
      </c>
      <c r="BF280" s="109" t="e">
        <f t="shared" ca="1" si="185"/>
        <v>#REF!</v>
      </c>
      <c r="BG280" s="109" t="e">
        <f t="shared" ca="1" si="186"/>
        <v>#REF!</v>
      </c>
      <c r="BH280" s="109" t="e">
        <f t="shared" ca="1" si="187"/>
        <v>#REF!</v>
      </c>
      <c r="BI280" s="109" t="e">
        <f t="shared" ca="1" si="188"/>
        <v>#REF!</v>
      </c>
      <c r="BJ280" s="109" t="e">
        <f t="shared" ca="1" si="189"/>
        <v>#REF!</v>
      </c>
      <c r="BK280" s="109" t="e">
        <f t="shared" ca="1" si="190"/>
        <v>#REF!</v>
      </c>
      <c r="BL280" s="109" t="e">
        <f t="shared" ca="1" si="191"/>
        <v>#REF!</v>
      </c>
      <c r="BM280" s="109" t="e">
        <f t="shared" ca="1" si="192"/>
        <v>#REF!</v>
      </c>
      <c r="BN280" s="109" t="e">
        <f t="shared" ca="1" si="193"/>
        <v>#REF!</v>
      </c>
      <c r="BO280" s="109" t="e">
        <f t="shared" ca="1" si="194"/>
        <v>#REF!</v>
      </c>
      <c r="BP280" s="109" t="e">
        <f t="shared" ca="1" si="195"/>
        <v>#REF!</v>
      </c>
      <c r="BQ280" s="109" t="e">
        <f t="shared" ca="1" si="196"/>
        <v>#REF!</v>
      </c>
      <c r="BR280" s="109" t="e">
        <f t="shared" ca="1" si="197"/>
        <v>#REF!</v>
      </c>
    </row>
    <row r="281" spans="1:70" ht="19.5" customHeight="1" x14ac:dyDescent="0.2">
      <c r="A281" s="82" t="e">
        <f>PS!#REF!</f>
        <v>#REF!</v>
      </c>
      <c r="B281" s="83" t="e">
        <f>PS!#REF!</f>
        <v>#REF!</v>
      </c>
      <c r="C281" s="83" t="e">
        <f>PS!#REF!</f>
        <v>#REF!</v>
      </c>
      <c r="D281" s="83" t="e">
        <f>VLOOKUP(B281,CTV!$A$3:$D$1048576,4,0)</f>
        <v>#REF!</v>
      </c>
      <c r="E281" s="83" t="e">
        <f>VLOOKUP(B281,CTV!$A$3:$G$1048576,7,0)</f>
        <v>#REF!</v>
      </c>
      <c r="F281" s="83" t="e">
        <f>IF(ISNA(VLOOKUP(D281,CTV!$A$3:$H$1048576,8,0)),"",VLOOKUP(D281,CTV!$A$3:$H$1048576,8,0))</f>
        <v>#REF!</v>
      </c>
      <c r="G281" s="83" t="e">
        <f>VLOOKUP(B281,CTV!$A$3:$I$1048576,9,0)</f>
        <v>#REF!</v>
      </c>
      <c r="H281" s="83" t="e">
        <f>VLOOKUP(B281,CTV!$A$3:$J$1048576,10,0)</f>
        <v>#REF!</v>
      </c>
      <c r="I281" s="102" t="e">
        <f>PS!#REF!</f>
        <v>#REF!</v>
      </c>
      <c r="J281" s="83" t="e">
        <f>PS!#REF!</f>
        <v>#REF!</v>
      </c>
      <c r="K281" s="103" t="e">
        <f>PS!#REF!</f>
        <v>#REF!</v>
      </c>
      <c r="L281" s="83" t="e">
        <f t="shared" si="175"/>
        <v>#REF!</v>
      </c>
      <c r="M281" s="120" t="e">
        <f>PS!#REF!</f>
        <v>#REF!</v>
      </c>
      <c r="N281" s="83" t="e">
        <f>PS!#REF!</f>
        <v>#REF!</v>
      </c>
      <c r="O281" s="104" t="e">
        <f>PS!#REF!</f>
        <v>#REF!</v>
      </c>
      <c r="P281" s="104" t="e">
        <f t="shared" si="176"/>
        <v>#REF!</v>
      </c>
      <c r="Q281" s="104">
        <v>0</v>
      </c>
      <c r="R281" s="170" t="e">
        <f t="shared" si="177"/>
        <v>#REF!</v>
      </c>
      <c r="S281" s="130" t="e">
        <f>VLOOKUP(B281,CTV!$A$3:$K$1048576,11,0)</f>
        <v>#REF!</v>
      </c>
      <c r="T281" s="105" t="e">
        <f>IF(VLOOKUP(B281,CTV!$A$3:$E$1048576,5,0)-R281+S281&lt;0,0,VLOOKUP(B281,CTV!$A$3:$E$1048576,5,0)-R281+S281)</f>
        <v>#REF!</v>
      </c>
      <c r="U281" s="105" t="e">
        <f>IF(VLOOKUP(B281,CTV!$A$3:$F$1048576,6,0)-R281+S281&lt;0,0,VLOOKUP(B281,CTV!$A$3:$F$1048576,6,0)-R281+S281)</f>
        <v>#REF!</v>
      </c>
      <c r="V281" s="70" t="e">
        <f t="shared" si="178"/>
        <v>#REF!</v>
      </c>
      <c r="W281" s="70" t="str">
        <f>IFERROR(IF(AND($H281=1,WORKDAY.INTL($I281,NETWORKDAYS.INTL($I281,EDATE(V281,$E282)-1,1,[1]holiday!$A$2:$A$101),1,[1]holiday!$A$2:$A$101)=$K281),"",IF(AND(IFERROR(IF(IF($K281&lt;EDATE(V281,$E281),$K281,EDATE(V281,$E281))=V281,"",IF($K281&lt;EDATE(V281,$E281),$K281,EDATE(V281,$E281))),"")=$K281,$H281=1),"",IFERROR(IF(IF($K281&lt;EDATE(V281,$E281),$K281,EDATE(V281,$E281))=V281,"",IF($K281&lt;EDATE(V281,$E281),$K281,EDATE(V281,$E281))),""))),"")</f>
        <v/>
      </c>
      <c r="X281" s="70" t="str">
        <f>IFERROR(IF(AND($H281=1,WORKDAY.INTL($I281,NETWORKDAYS.INTL($I281,EDATE(W281,$E282)-1,1,[1]holiday!$A$2:$A$101),1,[1]holiday!$A$2:$A$101)=$K281),"",IF(AND(IFERROR(IF(IF($K281&lt;EDATE(W281,$E281),$K281,EDATE(W281,$E281))=W281,"",IF($K281&lt;EDATE(W281,$E281),$K281,EDATE(W281,$E281))),"")=$K281,$H281=1),"",IFERROR(IF(IF($K281&lt;EDATE(W281,$E281),$K281,EDATE(W281,$E281))=W281,"",IF($K281&lt;EDATE(W281,$E281),$K281,EDATE(W281,$E281))),""))),"")</f>
        <v/>
      </c>
      <c r="Y281" s="70" t="str">
        <f>IFERROR(IF(AND($H281=1,WORKDAY.INTL($I281,NETWORKDAYS.INTL($I281,EDATE(X281,$E282)-1,1,[1]holiday!$A$2:$A$101),1,[1]holiday!$A$2:$A$101)=$K281),"",IF(AND(IFERROR(IF(IF($K281&lt;EDATE(X281,$E281),$K281,EDATE(X281,$E281))=X281,"",IF($K281&lt;EDATE(X281,$E281),$K281,EDATE(X281,$E281))),"")=$K281,$H281=1),"",IFERROR(IF(IF($K281&lt;EDATE(X281,$E281),$K281,EDATE(X281,$E281))=X281,"",IF($K281&lt;EDATE(X281,$E281),$K281,EDATE(X281,$E281))),""))),"")</f>
        <v/>
      </c>
      <c r="Z281" s="70" t="str">
        <f>IFERROR(IF(AND($H281=1,WORKDAY.INTL($I281,NETWORKDAYS.INTL($I281,EDATE(Y281,$E282)-1,1,[1]holiday!$A$2:$A$101),1,[1]holiday!$A$2:$A$101)=$K281),"",IF(AND(IFERROR(IF(IF($K281&lt;EDATE(Y281,$E281),$K281,EDATE(Y281,$E281))=Y281,"",IF($K281&lt;EDATE(Y281,$E281),$K281,EDATE(Y281,$E281))),"")=$K281,$H281=1),"",IFERROR(IF(IF($K281&lt;EDATE(Y281,$E281),$K281,EDATE(Y281,$E281))=Y281,"",IF($K281&lt;EDATE(Y281,$E281),$K281,EDATE(Y281,$E281))),""))),"")</f>
        <v/>
      </c>
      <c r="AA281" s="70" t="str">
        <f>IFERROR(IF(AND($H281=1,WORKDAY.INTL($I281,NETWORKDAYS.INTL($I281,EDATE(Z281,$E282)-1,1,[1]holiday!$A$2:$A$101),1,[1]holiday!$A$2:$A$101)=$K281),"",IF(AND(IFERROR(IF(IF($K281&lt;EDATE(Z281,$E281),$K281,EDATE(Z281,$E281))=Z281,"",IF($K281&lt;EDATE(Z281,$E281),$K281,EDATE(Z281,$E281))),"")=$K281,$H281=1),"",IFERROR(IF(IF($K281&lt;EDATE(Z281,$E281),$K281,EDATE(Z281,$E281))=Z281,"",IF($K281&lt;EDATE(Z281,$E281),$K281,EDATE(Z281,$E281))),""))),"")</f>
        <v/>
      </c>
      <c r="AB281" s="70" t="str">
        <f>IFERROR(IF(AND($H281=1,WORKDAY.INTL($I281,NETWORKDAYS.INTL($I281,EDATE(AA281,$E282)-1,1,[1]holiday!$A$2:$A$101),1,[1]holiday!$A$2:$A$101)=$K281),"",IF(AND(IFERROR(IF(IF($K281&lt;EDATE(AA281,$E281),$K281,EDATE(AA281,$E281))=AA281,"",IF($K281&lt;EDATE(AA281,$E281),$K281,EDATE(AA281,$E281))),"")=$K281,$H281=1),"",IFERROR(IF(IF($K281&lt;EDATE(AA281,$E281),$K281,EDATE(AA281,$E281))=AA281,"",IF($K281&lt;EDATE(AA281,$E281),$K281,EDATE(AA281,$E281))),""))),"")</f>
        <v/>
      </c>
      <c r="AC281" s="70" t="str">
        <f>IFERROR(IF(AND($H281=1,WORKDAY.INTL($I281,NETWORKDAYS.INTL($I281,EDATE(AB281,$E282)-1,1,[1]holiday!$A$2:$A$101),1,[1]holiday!$A$2:$A$101)=$K281),"",IF(AND(IFERROR(IF(IF($K281&lt;EDATE(AB281,$E281),$K281,EDATE(AB281,$E281))=AB281,"",IF($K281&lt;EDATE(AB281,$E281),$K281,EDATE(AB281,$E281))),"")=$K281,$H281=1),"",IFERROR(IF(IF($K281&lt;EDATE(AB281,$E281),$K281,EDATE(AB281,$E281))=AB281,"",IF($K281&lt;EDATE(AB281,$E281),$K281,EDATE(AB281,$E281))),""))),"")</f>
        <v/>
      </c>
      <c r="AD281" s="70" t="str">
        <f>IFERROR(IF(AND($H281=1,WORKDAY.INTL($I281,NETWORKDAYS.INTL($I281,EDATE(AC281,$E282)-1,1,[1]holiday!$A$2:$A$101),1,[1]holiday!$A$2:$A$101)=$K281),"",IF(AND(IFERROR(IF(IF($K281&lt;EDATE(AC281,$E281),$K281,EDATE(AC281,$E281))=AC281,"",IF($K281&lt;EDATE(AC281,$E281),$K281,EDATE(AC281,$E281))),"")=$K281,$H281=1),"",IFERROR(IF(IF($K281&lt;EDATE(AC281,$E281),$K281,EDATE(AC281,$E281))=AC281,"",IF($K281&lt;EDATE(AC281,$E281),$K281,EDATE(AC281,$E281))),""))),"")</f>
        <v/>
      </c>
      <c r="AE281" s="70" t="str">
        <f>IFERROR(IF(AND($H281=1,WORKDAY.INTL($I281,NETWORKDAYS.INTL($I281,EDATE(AD281,$E282)-1,1,[1]holiday!$A$2:$A$101),1,[1]holiday!$A$2:$A$101)=$K281),"",IF(AND(IFERROR(IF(IF($K281&lt;EDATE(AD281,$E281),$K281,EDATE(AD281,$E281))=AD281,"",IF($K281&lt;EDATE(AD281,$E281),$K281,EDATE(AD281,$E281))),"")=$K281,$H281=1),"",IFERROR(IF(IF($K281&lt;EDATE(AD281,$E281),$K281,EDATE(AD281,$E281))=AD281,"",IF($K281&lt;EDATE(AD281,$E281),$K281,EDATE(AD281,$E281))),""))),"")</f>
        <v/>
      </c>
      <c r="AF281" s="70" t="str">
        <f>IFERROR(IF(AND($H281=1,WORKDAY.INTL($I281,NETWORKDAYS.INTL($I281,EDATE(AE281,$E282)-1,1,[1]holiday!$A$2:$A$101),1,[1]holiday!$A$2:$A$101)=$K281),"",IF(AND(IFERROR(IF(IF($K281&lt;EDATE(AE281,$E281),$K281,EDATE(AE281,$E281))=AE281,"",IF($K281&lt;EDATE(AE281,$E281),$K281,EDATE(AE281,$E281))),"")=$K281,$H281=1),"",IFERROR(IF(IF($K281&lt;EDATE(AE281,$E281),$K281,EDATE(AE281,$E281))=AE281,"",IF($K281&lt;EDATE(AE281,$E281),$K281,EDATE(AE281,$E281))),""))),"")</f>
        <v/>
      </c>
      <c r="AG281" s="70" t="str">
        <f>IFERROR(IF(AND($H281=1,WORKDAY.INTL($I281,NETWORKDAYS.INTL($I281,EDATE(AF281,$E282)-1,1,[1]holiday!$A$2:$A$101),1,[1]holiday!$A$2:$A$101)=$K281),"",IF(AND(IFERROR(IF(IF($K281&lt;EDATE(AF281,$E281),$K281,EDATE(AF281,$E281))=AF281,"",IF($K281&lt;EDATE(AF281,$E281),$K281,EDATE(AF281,$E281))),"")=$K281,$H281=1),"",IFERROR(IF(IF($K281&lt;EDATE(AF281,$E281),$K281,EDATE(AF281,$E281))=AF281,"",IF($K281&lt;EDATE(AF281,$E281),$K281,EDATE(AF281,$E281))),""))),"")</f>
        <v/>
      </c>
      <c r="AH281" s="70" t="str">
        <f>IFERROR(IF(AND($H281=1,WORKDAY.INTL($I281,NETWORKDAYS.INTL($I281,EDATE(AG281,$E282)-1,1,[1]holiday!$A$2:$A$101),1,[1]holiday!$A$2:$A$101)=$K281),"",IF(AND(IFERROR(IF(IF($K281&lt;EDATE(AG281,$E281),$K281,EDATE(AG281,$E281))=AG281,"",IF($K281&lt;EDATE(AG281,$E281),$K281,EDATE(AG281,$E281))),"")=$K281,$H281=1),"",IFERROR(IF(IF($K281&lt;EDATE(AG281,$E281),$K281,EDATE(AG281,$E281))=AG281,"",IF($K281&lt;EDATE(AG281,$E281),$K281,EDATE(AG281,$E281))),""))),"")</f>
        <v/>
      </c>
      <c r="AI281" s="70"/>
      <c r="AJ281" s="25" t="e">
        <f t="shared" si="160"/>
        <v>#REF!</v>
      </c>
      <c r="AK281" s="25" t="e">
        <f t="shared" si="161"/>
        <v>#REF!</v>
      </c>
      <c r="AL281" s="25" t="e">
        <f t="shared" si="162"/>
        <v>#REF!</v>
      </c>
      <c r="AM281" s="25" t="e">
        <f t="shared" si="163"/>
        <v>#REF!</v>
      </c>
      <c r="AN281" s="25" t="e">
        <f t="shared" si="164"/>
        <v>#REF!</v>
      </c>
      <c r="AO281" s="25" t="e">
        <f t="shared" si="165"/>
        <v>#REF!</v>
      </c>
      <c r="AP281" s="25" t="e">
        <f t="shared" si="166"/>
        <v>#REF!</v>
      </c>
      <c r="AQ281" s="25" t="e">
        <f t="shared" si="167"/>
        <v>#REF!</v>
      </c>
      <c r="AR281" s="25" t="e">
        <f t="shared" si="168"/>
        <v>#REF!</v>
      </c>
      <c r="AS281" s="25" t="e">
        <f t="shared" si="169"/>
        <v>#REF!</v>
      </c>
      <c r="AT281" s="25" t="e">
        <f t="shared" si="170"/>
        <v>#REF!</v>
      </c>
      <c r="AU281" s="25" t="e">
        <f t="shared" si="171"/>
        <v>#REF!</v>
      </c>
      <c r="AV281" s="25" t="e">
        <f t="shared" si="172"/>
        <v>#REF!</v>
      </c>
      <c r="AW281" s="106" t="e">
        <f t="shared" si="179"/>
        <v>#REF!</v>
      </c>
      <c r="AX281" s="107" t="e">
        <f t="shared" ca="1" si="180"/>
        <v>#REF!</v>
      </c>
      <c r="AY281" s="107" t="e">
        <f t="shared" ca="1" si="181"/>
        <v>#REF!</v>
      </c>
      <c r="AZ281" s="108" t="e">
        <f t="shared" ca="1" si="182"/>
        <v>#REF!</v>
      </c>
      <c r="BA281" s="25">
        <f t="shared" ca="1" si="174"/>
        <v>0</v>
      </c>
      <c r="BB281" s="25" t="e">
        <f t="shared" si="173"/>
        <v>#REF!</v>
      </c>
      <c r="BC281" s="25" t="e">
        <f t="shared" ca="1" si="183"/>
        <v>#REF!</v>
      </c>
      <c r="BD281" s="83" t="e">
        <f>PS!#REF!</f>
        <v>#REF!</v>
      </c>
      <c r="BE281" s="78" t="str">
        <f t="shared" ca="1" si="184"/>
        <v>Lần 0</v>
      </c>
      <c r="BF281" s="109" t="e">
        <f t="shared" ca="1" si="185"/>
        <v>#REF!</v>
      </c>
      <c r="BG281" s="109" t="e">
        <f t="shared" ca="1" si="186"/>
        <v>#REF!</v>
      </c>
      <c r="BH281" s="109" t="e">
        <f t="shared" ca="1" si="187"/>
        <v>#REF!</v>
      </c>
      <c r="BI281" s="109" t="e">
        <f t="shared" ca="1" si="188"/>
        <v>#REF!</v>
      </c>
      <c r="BJ281" s="109" t="e">
        <f t="shared" ca="1" si="189"/>
        <v>#REF!</v>
      </c>
      <c r="BK281" s="109" t="e">
        <f t="shared" ca="1" si="190"/>
        <v>#REF!</v>
      </c>
      <c r="BL281" s="109" t="e">
        <f t="shared" ca="1" si="191"/>
        <v>#REF!</v>
      </c>
      <c r="BM281" s="109" t="e">
        <f t="shared" ca="1" si="192"/>
        <v>#REF!</v>
      </c>
      <c r="BN281" s="109" t="e">
        <f t="shared" ca="1" si="193"/>
        <v>#REF!</v>
      </c>
      <c r="BO281" s="109" t="e">
        <f t="shared" ca="1" si="194"/>
        <v>#REF!</v>
      </c>
      <c r="BP281" s="109" t="e">
        <f t="shared" ca="1" si="195"/>
        <v>#REF!</v>
      </c>
      <c r="BQ281" s="109" t="e">
        <f t="shared" ca="1" si="196"/>
        <v>#REF!</v>
      </c>
      <c r="BR281" s="109" t="e">
        <f t="shared" ca="1" si="197"/>
        <v>#REF!</v>
      </c>
    </row>
    <row r="282" spans="1:70" ht="12.75" x14ac:dyDescent="0.2">
      <c r="A282" s="82" t="e">
        <f>PS!#REF!</f>
        <v>#REF!</v>
      </c>
      <c r="B282" s="83" t="e">
        <f>PS!#REF!</f>
        <v>#REF!</v>
      </c>
      <c r="C282" s="83" t="e">
        <f>PS!#REF!</f>
        <v>#REF!</v>
      </c>
      <c r="D282" s="83" t="e">
        <f>VLOOKUP(B282,CTV!$A$3:$D$1048576,4,0)</f>
        <v>#REF!</v>
      </c>
      <c r="E282" s="83" t="e">
        <f>VLOOKUP(B282,CTV!$A$3:$G$1048576,7,0)</f>
        <v>#REF!</v>
      </c>
      <c r="F282" s="83" t="e">
        <f>IF(ISNA(VLOOKUP(D282,CTV!$A$3:$H$1048576,8,0)),"",VLOOKUP(D282,CTV!$A$3:$H$1048576,8,0))</f>
        <v>#REF!</v>
      </c>
      <c r="G282" s="83" t="e">
        <f>VLOOKUP(B282,CTV!$A$3:$I$1048576,9,0)</f>
        <v>#REF!</v>
      </c>
      <c r="H282" s="83" t="e">
        <f>VLOOKUP(B282,CTV!$A$3:$J$1048576,10,0)</f>
        <v>#REF!</v>
      </c>
      <c r="I282" s="102" t="e">
        <f>PS!#REF!</f>
        <v>#REF!</v>
      </c>
      <c r="J282" s="83" t="e">
        <f>PS!#REF!</f>
        <v>#REF!</v>
      </c>
      <c r="K282" s="103" t="e">
        <f>PS!#REF!</f>
        <v>#REF!</v>
      </c>
      <c r="L282" s="83" t="e">
        <f t="shared" si="175"/>
        <v>#REF!</v>
      </c>
      <c r="M282" s="120" t="e">
        <f>PS!#REF!</f>
        <v>#REF!</v>
      </c>
      <c r="N282" s="83" t="e">
        <f>PS!#REF!</f>
        <v>#REF!</v>
      </c>
      <c r="O282" s="104" t="e">
        <f>PS!#REF!</f>
        <v>#REF!</v>
      </c>
      <c r="P282" s="104" t="e">
        <f t="shared" si="176"/>
        <v>#REF!</v>
      </c>
      <c r="Q282" s="104">
        <v>0</v>
      </c>
      <c r="R282" s="170" t="e">
        <f t="shared" si="177"/>
        <v>#REF!</v>
      </c>
      <c r="S282" s="130" t="e">
        <f>VLOOKUP(B282,CTV!$A$3:$K$1048576,11,0)</f>
        <v>#REF!</v>
      </c>
      <c r="T282" s="105" t="e">
        <f>IF(VLOOKUP(B282,CTV!$A$3:$E$1048576,5,0)-R282+S282&lt;0,0,VLOOKUP(B282,CTV!$A$3:$E$1048576,5,0)-R282+S282)</f>
        <v>#REF!</v>
      </c>
      <c r="U282" s="105" t="e">
        <f>IF(VLOOKUP(B282,CTV!$A$3:$F$1048576,6,0)-R282+S282&lt;0,0,VLOOKUP(B282,CTV!$A$3:$F$1048576,6,0)-R282+S282)</f>
        <v>#REF!</v>
      </c>
      <c r="V282" s="70" t="e">
        <f t="shared" si="178"/>
        <v>#REF!</v>
      </c>
      <c r="W282" s="70" t="str">
        <f>IFERROR(IF(AND($H282=1,WORKDAY.INTL($I282,NETWORKDAYS.INTL($I282,EDATE(V282,$E283)-1,1,[1]holiday!$A$2:$A$101),1,[1]holiday!$A$2:$A$101)=$K282),"",IF(AND(IFERROR(IF(IF($K282&lt;EDATE(V282,$E282),$K282,EDATE(V282,$E282))=V282,"",IF($K282&lt;EDATE(V282,$E282),$K282,EDATE(V282,$E282))),"")=$K282,$H282=1),"",IFERROR(IF(IF($K282&lt;EDATE(V282,$E282),$K282,EDATE(V282,$E282))=V282,"",IF($K282&lt;EDATE(V282,$E282),$K282,EDATE(V282,$E282))),""))),"")</f>
        <v/>
      </c>
      <c r="X282" s="70" t="str">
        <f>IFERROR(IF(AND($H282=1,WORKDAY.INTL($I282,NETWORKDAYS.INTL($I282,EDATE(W282,$E283)-1,1,[1]holiday!$A$2:$A$101),1,[1]holiday!$A$2:$A$101)=$K282),"",IF(AND(IFERROR(IF(IF($K282&lt;EDATE(W282,$E282),$K282,EDATE(W282,$E282))=W282,"",IF($K282&lt;EDATE(W282,$E282),$K282,EDATE(W282,$E282))),"")=$K282,$H282=1),"",IFERROR(IF(IF($K282&lt;EDATE(W282,$E282),$K282,EDATE(W282,$E282))=W282,"",IF($K282&lt;EDATE(W282,$E282),$K282,EDATE(W282,$E282))),""))),"")</f>
        <v/>
      </c>
      <c r="Y282" s="70" t="str">
        <f>IFERROR(IF(AND($H282=1,WORKDAY.INTL($I282,NETWORKDAYS.INTL($I282,EDATE(X282,$E283)-1,1,[1]holiday!$A$2:$A$101),1,[1]holiday!$A$2:$A$101)=$K282),"",IF(AND(IFERROR(IF(IF($K282&lt;EDATE(X282,$E282),$K282,EDATE(X282,$E282))=X282,"",IF($K282&lt;EDATE(X282,$E282),$K282,EDATE(X282,$E282))),"")=$K282,$H282=1),"",IFERROR(IF(IF($K282&lt;EDATE(X282,$E282),$K282,EDATE(X282,$E282))=X282,"",IF($K282&lt;EDATE(X282,$E282),$K282,EDATE(X282,$E282))),""))),"")</f>
        <v/>
      </c>
      <c r="Z282" s="70" t="str">
        <f>IFERROR(IF(AND($H282=1,WORKDAY.INTL($I282,NETWORKDAYS.INTL($I282,EDATE(Y282,$E283)-1,1,[1]holiday!$A$2:$A$101),1,[1]holiday!$A$2:$A$101)=$K282),"",IF(AND(IFERROR(IF(IF($K282&lt;EDATE(Y282,$E282),$K282,EDATE(Y282,$E282))=Y282,"",IF($K282&lt;EDATE(Y282,$E282),$K282,EDATE(Y282,$E282))),"")=$K282,$H282=1),"",IFERROR(IF(IF($K282&lt;EDATE(Y282,$E282),$K282,EDATE(Y282,$E282))=Y282,"",IF($K282&lt;EDATE(Y282,$E282),$K282,EDATE(Y282,$E282))),""))),"")</f>
        <v/>
      </c>
      <c r="AA282" s="70" t="str">
        <f>IFERROR(IF(AND($H282=1,WORKDAY.INTL($I282,NETWORKDAYS.INTL($I282,EDATE(Z282,$E283)-1,1,[1]holiday!$A$2:$A$101),1,[1]holiday!$A$2:$A$101)=$K282),"",IF(AND(IFERROR(IF(IF($K282&lt;EDATE(Z282,$E282),$K282,EDATE(Z282,$E282))=Z282,"",IF($K282&lt;EDATE(Z282,$E282),$K282,EDATE(Z282,$E282))),"")=$K282,$H282=1),"",IFERROR(IF(IF($K282&lt;EDATE(Z282,$E282),$K282,EDATE(Z282,$E282))=Z282,"",IF($K282&lt;EDATE(Z282,$E282),$K282,EDATE(Z282,$E282))),""))),"")</f>
        <v/>
      </c>
      <c r="AB282" s="70" t="str">
        <f>IFERROR(IF(AND($H282=1,WORKDAY.INTL($I282,NETWORKDAYS.INTL($I282,EDATE(AA282,$E283)-1,1,[1]holiday!$A$2:$A$101),1,[1]holiday!$A$2:$A$101)=$K282),"",IF(AND(IFERROR(IF(IF($K282&lt;EDATE(AA282,$E282),$K282,EDATE(AA282,$E282))=AA282,"",IF($K282&lt;EDATE(AA282,$E282),$K282,EDATE(AA282,$E282))),"")=$K282,$H282=1),"",IFERROR(IF(IF($K282&lt;EDATE(AA282,$E282),$K282,EDATE(AA282,$E282))=AA282,"",IF($K282&lt;EDATE(AA282,$E282),$K282,EDATE(AA282,$E282))),""))),"")</f>
        <v/>
      </c>
      <c r="AC282" s="70" t="str">
        <f>IFERROR(IF(AND($H282=1,WORKDAY.INTL($I282,NETWORKDAYS.INTL($I282,EDATE(AB282,$E283)-1,1,[1]holiday!$A$2:$A$101),1,[1]holiday!$A$2:$A$101)=$K282),"",IF(AND(IFERROR(IF(IF($K282&lt;EDATE(AB282,$E282),$K282,EDATE(AB282,$E282))=AB282,"",IF($K282&lt;EDATE(AB282,$E282),$K282,EDATE(AB282,$E282))),"")=$K282,$H282=1),"",IFERROR(IF(IF($K282&lt;EDATE(AB282,$E282),$K282,EDATE(AB282,$E282))=AB282,"",IF($K282&lt;EDATE(AB282,$E282),$K282,EDATE(AB282,$E282))),""))),"")</f>
        <v/>
      </c>
      <c r="AD282" s="70" t="str">
        <f>IFERROR(IF(AND($H282=1,WORKDAY.INTL($I282,NETWORKDAYS.INTL($I282,EDATE(AC282,$E283)-1,1,[1]holiday!$A$2:$A$101),1,[1]holiday!$A$2:$A$101)=$K282),"",IF(AND(IFERROR(IF(IF($K282&lt;EDATE(AC282,$E282),$K282,EDATE(AC282,$E282))=AC282,"",IF($K282&lt;EDATE(AC282,$E282),$K282,EDATE(AC282,$E282))),"")=$K282,$H282=1),"",IFERROR(IF(IF($K282&lt;EDATE(AC282,$E282),$K282,EDATE(AC282,$E282))=AC282,"",IF($K282&lt;EDATE(AC282,$E282),$K282,EDATE(AC282,$E282))),""))),"")</f>
        <v/>
      </c>
      <c r="AE282" s="70" t="str">
        <f>IFERROR(IF(AND($H282=1,WORKDAY.INTL($I282,NETWORKDAYS.INTL($I282,EDATE(AD282,$E283)-1,1,[1]holiday!$A$2:$A$101),1,[1]holiday!$A$2:$A$101)=$K282),"",IF(AND(IFERROR(IF(IF($K282&lt;EDATE(AD282,$E282),$K282,EDATE(AD282,$E282))=AD282,"",IF($K282&lt;EDATE(AD282,$E282),$K282,EDATE(AD282,$E282))),"")=$K282,$H282=1),"",IFERROR(IF(IF($K282&lt;EDATE(AD282,$E282),$K282,EDATE(AD282,$E282))=AD282,"",IF($K282&lt;EDATE(AD282,$E282),$K282,EDATE(AD282,$E282))),""))),"")</f>
        <v/>
      </c>
      <c r="AF282" s="70" t="str">
        <f>IFERROR(IF(AND($H282=1,WORKDAY.INTL($I282,NETWORKDAYS.INTL($I282,EDATE(AE282,$E283)-1,1,[1]holiday!$A$2:$A$101),1,[1]holiday!$A$2:$A$101)=$K282),"",IF(AND(IFERROR(IF(IF($K282&lt;EDATE(AE282,$E282),$K282,EDATE(AE282,$E282))=AE282,"",IF($K282&lt;EDATE(AE282,$E282),$K282,EDATE(AE282,$E282))),"")=$K282,$H282=1),"",IFERROR(IF(IF($K282&lt;EDATE(AE282,$E282),$K282,EDATE(AE282,$E282))=AE282,"",IF($K282&lt;EDATE(AE282,$E282),$K282,EDATE(AE282,$E282))),""))),"")</f>
        <v/>
      </c>
      <c r="AG282" s="70" t="str">
        <f>IFERROR(IF(AND($H282=1,WORKDAY.INTL($I282,NETWORKDAYS.INTL($I282,EDATE(AF282,$E283)-1,1,[1]holiday!$A$2:$A$101),1,[1]holiday!$A$2:$A$101)=$K282),"",IF(AND(IFERROR(IF(IF($K282&lt;EDATE(AF282,$E282),$K282,EDATE(AF282,$E282))=AF282,"",IF($K282&lt;EDATE(AF282,$E282),$K282,EDATE(AF282,$E282))),"")=$K282,$H282=1),"",IFERROR(IF(IF($K282&lt;EDATE(AF282,$E282),$K282,EDATE(AF282,$E282))=AF282,"",IF($K282&lt;EDATE(AF282,$E282),$K282,EDATE(AF282,$E282))),""))),"")</f>
        <v/>
      </c>
      <c r="AH282" s="70" t="str">
        <f>IFERROR(IF(AND($H282=1,WORKDAY.INTL($I282,NETWORKDAYS.INTL($I282,EDATE(AG282,$E283)-1,1,[1]holiday!$A$2:$A$101),1,[1]holiday!$A$2:$A$101)=$K282),"",IF(AND(IFERROR(IF(IF($K282&lt;EDATE(AG282,$E282),$K282,EDATE(AG282,$E282))=AG282,"",IF($K282&lt;EDATE(AG282,$E282),$K282,EDATE(AG282,$E282))),"")=$K282,$H282=1),"",IFERROR(IF(IF($K282&lt;EDATE(AG282,$E282),$K282,EDATE(AG282,$E282))=AG282,"",IF($K282&lt;EDATE(AG282,$E282),$K282,EDATE(AG282,$E282))),""))),"")</f>
        <v/>
      </c>
      <c r="AI282" s="70"/>
      <c r="AJ282" s="25" t="e">
        <f t="shared" si="160"/>
        <v>#REF!</v>
      </c>
      <c r="AK282" s="25" t="e">
        <f t="shared" si="161"/>
        <v>#REF!</v>
      </c>
      <c r="AL282" s="25" t="e">
        <f t="shared" si="162"/>
        <v>#REF!</v>
      </c>
      <c r="AM282" s="25" t="e">
        <f t="shared" si="163"/>
        <v>#REF!</v>
      </c>
      <c r="AN282" s="25" t="e">
        <f t="shared" si="164"/>
        <v>#REF!</v>
      </c>
      <c r="AO282" s="25" t="e">
        <f t="shared" si="165"/>
        <v>#REF!</v>
      </c>
      <c r="AP282" s="25" t="e">
        <f t="shared" si="166"/>
        <v>#REF!</v>
      </c>
      <c r="AQ282" s="25" t="e">
        <f t="shared" si="167"/>
        <v>#REF!</v>
      </c>
      <c r="AR282" s="25" t="e">
        <f t="shared" si="168"/>
        <v>#REF!</v>
      </c>
      <c r="AS282" s="25" t="e">
        <f t="shared" si="169"/>
        <v>#REF!</v>
      </c>
      <c r="AT282" s="25" t="e">
        <f t="shared" si="170"/>
        <v>#REF!</v>
      </c>
      <c r="AU282" s="25" t="e">
        <f t="shared" si="171"/>
        <v>#REF!</v>
      </c>
      <c r="AV282" s="25" t="e">
        <f t="shared" si="172"/>
        <v>#REF!</v>
      </c>
      <c r="AW282" s="106" t="e">
        <f t="shared" si="179"/>
        <v>#REF!</v>
      </c>
      <c r="AX282" s="107" t="e">
        <f t="shared" ca="1" si="180"/>
        <v>#REF!</v>
      </c>
      <c r="AY282" s="107" t="e">
        <f t="shared" ca="1" si="181"/>
        <v>#REF!</v>
      </c>
      <c r="AZ282" s="108" t="e">
        <f t="shared" ca="1" si="182"/>
        <v>#REF!</v>
      </c>
      <c r="BA282" s="25">
        <f t="shared" ca="1" si="174"/>
        <v>0</v>
      </c>
      <c r="BB282" s="25" t="e">
        <f t="shared" si="173"/>
        <v>#REF!</v>
      </c>
      <c r="BC282" s="25" t="e">
        <f t="shared" ca="1" si="183"/>
        <v>#REF!</v>
      </c>
      <c r="BD282" s="83" t="e">
        <f>PS!#REF!</f>
        <v>#REF!</v>
      </c>
      <c r="BE282" s="78" t="str">
        <f t="shared" ca="1" si="184"/>
        <v>Lần 0</v>
      </c>
      <c r="BF282" s="109" t="e">
        <f t="shared" ca="1" si="185"/>
        <v>#REF!</v>
      </c>
      <c r="BG282" s="109" t="e">
        <f t="shared" ca="1" si="186"/>
        <v>#REF!</v>
      </c>
      <c r="BH282" s="109" t="e">
        <f t="shared" ca="1" si="187"/>
        <v>#REF!</v>
      </c>
      <c r="BI282" s="109" t="e">
        <f t="shared" ca="1" si="188"/>
        <v>#REF!</v>
      </c>
      <c r="BJ282" s="109" t="e">
        <f t="shared" ca="1" si="189"/>
        <v>#REF!</v>
      </c>
      <c r="BK282" s="109" t="e">
        <f t="shared" ca="1" si="190"/>
        <v>#REF!</v>
      </c>
      <c r="BL282" s="109" t="e">
        <f t="shared" ca="1" si="191"/>
        <v>#REF!</v>
      </c>
      <c r="BM282" s="109" t="e">
        <f t="shared" ca="1" si="192"/>
        <v>#REF!</v>
      </c>
      <c r="BN282" s="109" t="e">
        <f t="shared" ca="1" si="193"/>
        <v>#REF!</v>
      </c>
      <c r="BO282" s="109" t="e">
        <f t="shared" ca="1" si="194"/>
        <v>#REF!</v>
      </c>
      <c r="BP282" s="109" t="e">
        <f t="shared" ca="1" si="195"/>
        <v>#REF!</v>
      </c>
      <c r="BQ282" s="109" t="e">
        <f t="shared" ca="1" si="196"/>
        <v>#REF!</v>
      </c>
      <c r="BR282" s="109" t="e">
        <f t="shared" ca="1" si="197"/>
        <v>#REF!</v>
      </c>
    </row>
    <row r="283" spans="1:70" ht="12.75" x14ac:dyDescent="0.2">
      <c r="A283" s="82" t="e">
        <f>PS!#REF!</f>
        <v>#REF!</v>
      </c>
      <c r="B283" s="83" t="e">
        <f>PS!#REF!</f>
        <v>#REF!</v>
      </c>
      <c r="C283" s="83" t="e">
        <f>PS!#REF!</f>
        <v>#REF!</v>
      </c>
      <c r="D283" s="83" t="e">
        <f>VLOOKUP(B283,CTV!$A$3:$D$1048576,4,0)</f>
        <v>#REF!</v>
      </c>
      <c r="E283" s="83" t="e">
        <f>VLOOKUP(B283,CTV!$A$3:$G$1048576,7,0)</f>
        <v>#REF!</v>
      </c>
      <c r="F283" s="83" t="e">
        <f>IF(ISNA(VLOOKUP(D283,CTV!$A$3:$H$1048576,8,0)),"",VLOOKUP(D283,CTV!$A$3:$H$1048576,8,0))</f>
        <v>#REF!</v>
      </c>
      <c r="G283" s="83" t="e">
        <f>VLOOKUP(B283,CTV!$A$3:$I$1048576,9,0)</f>
        <v>#REF!</v>
      </c>
      <c r="H283" s="83" t="e">
        <f>VLOOKUP(B283,CTV!$A$3:$J$1048576,10,0)</f>
        <v>#REF!</v>
      </c>
      <c r="I283" s="102" t="e">
        <f>PS!#REF!</f>
        <v>#REF!</v>
      </c>
      <c r="J283" s="83" t="e">
        <f>PS!#REF!</f>
        <v>#REF!</v>
      </c>
      <c r="K283" s="103" t="e">
        <f>PS!#REF!</f>
        <v>#REF!</v>
      </c>
      <c r="L283" s="83" t="e">
        <f t="shared" si="175"/>
        <v>#REF!</v>
      </c>
      <c r="M283" s="120" t="e">
        <f>PS!#REF!</f>
        <v>#REF!</v>
      </c>
      <c r="N283" s="83" t="e">
        <f>PS!#REF!</f>
        <v>#REF!</v>
      </c>
      <c r="O283" s="104" t="e">
        <f>PS!#REF!</f>
        <v>#REF!</v>
      </c>
      <c r="P283" s="104" t="e">
        <f t="shared" si="176"/>
        <v>#REF!</v>
      </c>
      <c r="Q283" s="104">
        <v>0</v>
      </c>
      <c r="R283" s="170" t="e">
        <f t="shared" si="177"/>
        <v>#REF!</v>
      </c>
      <c r="S283" s="130" t="e">
        <f>VLOOKUP(B283,CTV!$A$3:$K$1048576,11,0)</f>
        <v>#REF!</v>
      </c>
      <c r="T283" s="105" t="e">
        <f>IF(VLOOKUP(B283,CTV!$A$3:$E$1048576,5,0)-R283+S283&lt;0,0,VLOOKUP(B283,CTV!$A$3:$E$1048576,5,0)-R283+S283)</f>
        <v>#REF!</v>
      </c>
      <c r="U283" s="105" t="e">
        <f>IF(VLOOKUP(B283,CTV!$A$3:$F$1048576,6,0)-R283+S283&lt;0,0,VLOOKUP(B283,CTV!$A$3:$F$1048576,6,0)-R283+S283)</f>
        <v>#REF!</v>
      </c>
      <c r="V283" s="70" t="e">
        <f t="shared" si="178"/>
        <v>#REF!</v>
      </c>
      <c r="W283" s="70" t="str">
        <f>IFERROR(IF(AND($H283=1,WORKDAY.INTL($I283,NETWORKDAYS.INTL($I283,EDATE(V283,$E284)-1,1,[1]holiday!$A$2:$A$101),1,[1]holiday!$A$2:$A$101)=$K283),"",IF(AND(IFERROR(IF(IF($K283&lt;EDATE(V283,$E283),$K283,EDATE(V283,$E283))=V283,"",IF($K283&lt;EDATE(V283,$E283),$K283,EDATE(V283,$E283))),"")=$K283,$H283=1),"",IFERROR(IF(IF($K283&lt;EDATE(V283,$E283),$K283,EDATE(V283,$E283))=V283,"",IF($K283&lt;EDATE(V283,$E283),$K283,EDATE(V283,$E283))),""))),"")</f>
        <v/>
      </c>
      <c r="X283" s="70" t="str">
        <f>IFERROR(IF(AND($H283=1,WORKDAY.INTL($I283,NETWORKDAYS.INTL($I283,EDATE(W283,$E284)-1,1,[1]holiday!$A$2:$A$101),1,[1]holiday!$A$2:$A$101)=$K283),"",IF(AND(IFERROR(IF(IF($K283&lt;EDATE(W283,$E283),$K283,EDATE(W283,$E283))=W283,"",IF($K283&lt;EDATE(W283,$E283),$K283,EDATE(W283,$E283))),"")=$K283,$H283=1),"",IFERROR(IF(IF($K283&lt;EDATE(W283,$E283),$K283,EDATE(W283,$E283))=W283,"",IF($K283&lt;EDATE(W283,$E283),$K283,EDATE(W283,$E283))),""))),"")</f>
        <v/>
      </c>
      <c r="Y283" s="70" t="str">
        <f>IFERROR(IF(AND($H283=1,WORKDAY.INTL($I283,NETWORKDAYS.INTL($I283,EDATE(X283,$E284)-1,1,[1]holiday!$A$2:$A$101),1,[1]holiday!$A$2:$A$101)=$K283),"",IF(AND(IFERROR(IF(IF($K283&lt;EDATE(X283,$E283),$K283,EDATE(X283,$E283))=X283,"",IF($K283&lt;EDATE(X283,$E283),$K283,EDATE(X283,$E283))),"")=$K283,$H283=1),"",IFERROR(IF(IF($K283&lt;EDATE(X283,$E283),$K283,EDATE(X283,$E283))=X283,"",IF($K283&lt;EDATE(X283,$E283),$K283,EDATE(X283,$E283))),""))),"")</f>
        <v/>
      </c>
      <c r="Z283" s="70" t="str">
        <f>IFERROR(IF(AND($H283=1,WORKDAY.INTL($I283,NETWORKDAYS.INTL($I283,EDATE(Y283,$E284)-1,1,[1]holiday!$A$2:$A$101),1,[1]holiday!$A$2:$A$101)=$K283),"",IF(AND(IFERROR(IF(IF($K283&lt;EDATE(Y283,$E283),$K283,EDATE(Y283,$E283))=Y283,"",IF($K283&lt;EDATE(Y283,$E283),$K283,EDATE(Y283,$E283))),"")=$K283,$H283=1),"",IFERROR(IF(IF($K283&lt;EDATE(Y283,$E283),$K283,EDATE(Y283,$E283))=Y283,"",IF($K283&lt;EDATE(Y283,$E283),$K283,EDATE(Y283,$E283))),""))),"")</f>
        <v/>
      </c>
      <c r="AA283" s="70" t="str">
        <f>IFERROR(IF(AND($H283=1,WORKDAY.INTL($I283,NETWORKDAYS.INTL($I283,EDATE(Z283,$E284)-1,1,[1]holiday!$A$2:$A$101),1,[1]holiday!$A$2:$A$101)=$K283),"",IF(AND(IFERROR(IF(IF($K283&lt;EDATE(Z283,$E283),$K283,EDATE(Z283,$E283))=Z283,"",IF($K283&lt;EDATE(Z283,$E283),$K283,EDATE(Z283,$E283))),"")=$K283,$H283=1),"",IFERROR(IF(IF($K283&lt;EDATE(Z283,$E283),$K283,EDATE(Z283,$E283))=Z283,"",IF($K283&lt;EDATE(Z283,$E283),$K283,EDATE(Z283,$E283))),""))),"")</f>
        <v/>
      </c>
      <c r="AB283" s="70" t="str">
        <f>IFERROR(IF(AND($H283=1,WORKDAY.INTL($I283,NETWORKDAYS.INTL($I283,EDATE(AA283,$E284)-1,1,[1]holiday!$A$2:$A$101),1,[1]holiday!$A$2:$A$101)=$K283),"",IF(AND(IFERROR(IF(IF($K283&lt;EDATE(AA283,$E283),$K283,EDATE(AA283,$E283))=AA283,"",IF($K283&lt;EDATE(AA283,$E283),$K283,EDATE(AA283,$E283))),"")=$K283,$H283=1),"",IFERROR(IF(IF($K283&lt;EDATE(AA283,$E283),$K283,EDATE(AA283,$E283))=AA283,"",IF($K283&lt;EDATE(AA283,$E283),$K283,EDATE(AA283,$E283))),""))),"")</f>
        <v/>
      </c>
      <c r="AC283" s="70" t="str">
        <f>IFERROR(IF(AND($H283=1,WORKDAY.INTL($I283,NETWORKDAYS.INTL($I283,EDATE(AB283,$E284)-1,1,[1]holiday!$A$2:$A$101),1,[1]holiday!$A$2:$A$101)=$K283),"",IF(AND(IFERROR(IF(IF($K283&lt;EDATE(AB283,$E283),$K283,EDATE(AB283,$E283))=AB283,"",IF($K283&lt;EDATE(AB283,$E283),$K283,EDATE(AB283,$E283))),"")=$K283,$H283=1),"",IFERROR(IF(IF($K283&lt;EDATE(AB283,$E283),$K283,EDATE(AB283,$E283))=AB283,"",IF($K283&lt;EDATE(AB283,$E283),$K283,EDATE(AB283,$E283))),""))),"")</f>
        <v/>
      </c>
      <c r="AD283" s="70" t="str">
        <f>IFERROR(IF(AND($H283=1,WORKDAY.INTL($I283,NETWORKDAYS.INTL($I283,EDATE(AC283,$E284)-1,1,[1]holiday!$A$2:$A$101),1,[1]holiday!$A$2:$A$101)=$K283),"",IF(AND(IFERROR(IF(IF($K283&lt;EDATE(AC283,$E283),$K283,EDATE(AC283,$E283))=AC283,"",IF($K283&lt;EDATE(AC283,$E283),$K283,EDATE(AC283,$E283))),"")=$K283,$H283=1),"",IFERROR(IF(IF($K283&lt;EDATE(AC283,$E283),$K283,EDATE(AC283,$E283))=AC283,"",IF($K283&lt;EDATE(AC283,$E283),$K283,EDATE(AC283,$E283))),""))),"")</f>
        <v/>
      </c>
      <c r="AE283" s="70" t="str">
        <f>IFERROR(IF(AND($H283=1,WORKDAY.INTL($I283,NETWORKDAYS.INTL($I283,EDATE(AD283,$E284)-1,1,[1]holiday!$A$2:$A$101),1,[1]holiday!$A$2:$A$101)=$K283),"",IF(AND(IFERROR(IF(IF($K283&lt;EDATE(AD283,$E283),$K283,EDATE(AD283,$E283))=AD283,"",IF($K283&lt;EDATE(AD283,$E283),$K283,EDATE(AD283,$E283))),"")=$K283,$H283=1),"",IFERROR(IF(IF($K283&lt;EDATE(AD283,$E283),$K283,EDATE(AD283,$E283))=AD283,"",IF($K283&lt;EDATE(AD283,$E283),$K283,EDATE(AD283,$E283))),""))),"")</f>
        <v/>
      </c>
      <c r="AF283" s="70" t="str">
        <f>IFERROR(IF(AND($H283=1,WORKDAY.INTL($I283,NETWORKDAYS.INTL($I283,EDATE(AE283,$E284)-1,1,[1]holiday!$A$2:$A$101),1,[1]holiday!$A$2:$A$101)=$K283),"",IF(AND(IFERROR(IF(IF($K283&lt;EDATE(AE283,$E283),$K283,EDATE(AE283,$E283))=AE283,"",IF($K283&lt;EDATE(AE283,$E283),$K283,EDATE(AE283,$E283))),"")=$K283,$H283=1),"",IFERROR(IF(IF($K283&lt;EDATE(AE283,$E283),$K283,EDATE(AE283,$E283))=AE283,"",IF($K283&lt;EDATE(AE283,$E283),$K283,EDATE(AE283,$E283))),""))),"")</f>
        <v/>
      </c>
      <c r="AG283" s="70" t="str">
        <f>IFERROR(IF(AND($H283=1,WORKDAY.INTL($I283,NETWORKDAYS.INTL($I283,EDATE(AF283,$E284)-1,1,[1]holiday!$A$2:$A$101),1,[1]holiday!$A$2:$A$101)=$K283),"",IF(AND(IFERROR(IF(IF($K283&lt;EDATE(AF283,$E283),$K283,EDATE(AF283,$E283))=AF283,"",IF($K283&lt;EDATE(AF283,$E283),$K283,EDATE(AF283,$E283))),"")=$K283,$H283=1),"",IFERROR(IF(IF($K283&lt;EDATE(AF283,$E283),$K283,EDATE(AF283,$E283))=AF283,"",IF($K283&lt;EDATE(AF283,$E283),$K283,EDATE(AF283,$E283))),""))),"")</f>
        <v/>
      </c>
      <c r="AH283" s="70" t="str">
        <f>IFERROR(IF(AND($H283=1,WORKDAY.INTL($I283,NETWORKDAYS.INTL($I283,EDATE(AG283,$E284)-1,1,[1]holiday!$A$2:$A$101),1,[1]holiday!$A$2:$A$101)=$K283),"",IF(AND(IFERROR(IF(IF($K283&lt;EDATE(AG283,$E283),$K283,EDATE(AG283,$E283))=AG283,"",IF($K283&lt;EDATE(AG283,$E283),$K283,EDATE(AG283,$E283))),"")=$K283,$H283=1),"",IFERROR(IF(IF($K283&lt;EDATE(AG283,$E283),$K283,EDATE(AG283,$E283))=AG283,"",IF($K283&lt;EDATE(AG283,$E283),$K283,EDATE(AG283,$E283))),""))),"")</f>
        <v/>
      </c>
      <c r="AI283" s="70"/>
      <c r="AJ283" s="25" t="e">
        <f t="shared" si="160"/>
        <v>#REF!</v>
      </c>
      <c r="AK283" s="25" t="e">
        <f t="shared" si="161"/>
        <v>#REF!</v>
      </c>
      <c r="AL283" s="25" t="e">
        <f t="shared" si="162"/>
        <v>#REF!</v>
      </c>
      <c r="AM283" s="25" t="e">
        <f t="shared" si="163"/>
        <v>#REF!</v>
      </c>
      <c r="AN283" s="25" t="e">
        <f t="shared" si="164"/>
        <v>#REF!</v>
      </c>
      <c r="AO283" s="25" t="e">
        <f t="shared" si="165"/>
        <v>#REF!</v>
      </c>
      <c r="AP283" s="25" t="e">
        <f t="shared" si="166"/>
        <v>#REF!</v>
      </c>
      <c r="AQ283" s="25" t="e">
        <f t="shared" si="167"/>
        <v>#REF!</v>
      </c>
      <c r="AR283" s="25" t="e">
        <f t="shared" si="168"/>
        <v>#REF!</v>
      </c>
      <c r="AS283" s="25" t="e">
        <f t="shared" si="169"/>
        <v>#REF!</v>
      </c>
      <c r="AT283" s="25" t="e">
        <f t="shared" si="170"/>
        <v>#REF!</v>
      </c>
      <c r="AU283" s="25" t="e">
        <f t="shared" si="171"/>
        <v>#REF!</v>
      </c>
      <c r="AV283" s="25" t="e">
        <f t="shared" si="172"/>
        <v>#REF!</v>
      </c>
      <c r="AW283" s="106" t="e">
        <f t="shared" si="179"/>
        <v>#REF!</v>
      </c>
      <c r="AX283" s="107" t="e">
        <f t="shared" ca="1" si="180"/>
        <v>#REF!</v>
      </c>
      <c r="AY283" s="107" t="e">
        <f t="shared" ca="1" si="181"/>
        <v>#REF!</v>
      </c>
      <c r="AZ283" s="108" t="e">
        <f t="shared" ca="1" si="182"/>
        <v>#REF!</v>
      </c>
      <c r="BA283" s="25">
        <f t="shared" ca="1" si="174"/>
        <v>0</v>
      </c>
      <c r="BB283" s="25" t="e">
        <f t="shared" si="173"/>
        <v>#REF!</v>
      </c>
      <c r="BC283" s="25" t="e">
        <f t="shared" ca="1" si="183"/>
        <v>#REF!</v>
      </c>
      <c r="BD283" s="83" t="e">
        <f>PS!#REF!</f>
        <v>#REF!</v>
      </c>
      <c r="BE283" s="78" t="str">
        <f t="shared" ca="1" si="184"/>
        <v>Lần 0</v>
      </c>
      <c r="BF283" s="109" t="e">
        <f t="shared" ca="1" si="185"/>
        <v>#REF!</v>
      </c>
      <c r="BG283" s="109" t="e">
        <f t="shared" ca="1" si="186"/>
        <v>#REF!</v>
      </c>
      <c r="BH283" s="109" t="e">
        <f t="shared" ca="1" si="187"/>
        <v>#REF!</v>
      </c>
      <c r="BI283" s="109" t="e">
        <f t="shared" ca="1" si="188"/>
        <v>#REF!</v>
      </c>
      <c r="BJ283" s="109" t="e">
        <f t="shared" ca="1" si="189"/>
        <v>#REF!</v>
      </c>
      <c r="BK283" s="109" t="e">
        <f t="shared" ca="1" si="190"/>
        <v>#REF!</v>
      </c>
      <c r="BL283" s="109" t="e">
        <f t="shared" ca="1" si="191"/>
        <v>#REF!</v>
      </c>
      <c r="BM283" s="109" t="e">
        <f t="shared" ca="1" si="192"/>
        <v>#REF!</v>
      </c>
      <c r="BN283" s="109" t="e">
        <f t="shared" ca="1" si="193"/>
        <v>#REF!</v>
      </c>
      <c r="BO283" s="109" t="e">
        <f t="shared" ca="1" si="194"/>
        <v>#REF!</v>
      </c>
      <c r="BP283" s="109" t="e">
        <f t="shared" ca="1" si="195"/>
        <v>#REF!</v>
      </c>
      <c r="BQ283" s="109" t="e">
        <f t="shared" ca="1" si="196"/>
        <v>#REF!</v>
      </c>
      <c r="BR283" s="109" t="e">
        <f t="shared" ca="1" si="197"/>
        <v>#REF!</v>
      </c>
    </row>
    <row r="284" spans="1:70" ht="19.5" customHeight="1" x14ac:dyDescent="0.2">
      <c r="A284" s="82" t="e">
        <f>PS!#REF!</f>
        <v>#REF!</v>
      </c>
      <c r="B284" s="83" t="e">
        <f>PS!#REF!</f>
        <v>#REF!</v>
      </c>
      <c r="C284" s="83" t="e">
        <f>PS!#REF!</f>
        <v>#REF!</v>
      </c>
      <c r="D284" s="83" t="e">
        <f>VLOOKUP(B284,CTV!$A$3:$D$1048576,4,0)</f>
        <v>#REF!</v>
      </c>
      <c r="E284" s="83" t="e">
        <f>VLOOKUP(B284,CTV!$A$3:$G$1048576,7,0)</f>
        <v>#REF!</v>
      </c>
      <c r="F284" s="83" t="e">
        <f>IF(ISNA(VLOOKUP(D284,CTV!$A$3:$H$1048576,8,0)),"",VLOOKUP(D284,CTV!$A$3:$H$1048576,8,0))</f>
        <v>#REF!</v>
      </c>
      <c r="G284" s="83" t="e">
        <f>VLOOKUP(B284,CTV!$A$3:$I$1048576,9,0)</f>
        <v>#REF!</v>
      </c>
      <c r="H284" s="83" t="e">
        <f>VLOOKUP(B284,CTV!$A$3:$J$1048576,10,0)</f>
        <v>#REF!</v>
      </c>
      <c r="I284" s="102" t="e">
        <f>PS!#REF!</f>
        <v>#REF!</v>
      </c>
      <c r="J284" s="83" t="e">
        <f>PS!#REF!</f>
        <v>#REF!</v>
      </c>
      <c r="K284" s="103" t="e">
        <f>PS!#REF!</f>
        <v>#REF!</v>
      </c>
      <c r="L284" s="83" t="e">
        <f t="shared" si="175"/>
        <v>#REF!</v>
      </c>
      <c r="M284" s="120" t="e">
        <f>PS!#REF!</f>
        <v>#REF!</v>
      </c>
      <c r="N284" s="83" t="e">
        <f>PS!#REF!</f>
        <v>#REF!</v>
      </c>
      <c r="O284" s="104" t="e">
        <f>PS!#REF!</f>
        <v>#REF!</v>
      </c>
      <c r="P284" s="104" t="e">
        <f t="shared" si="176"/>
        <v>#REF!</v>
      </c>
      <c r="Q284" s="104">
        <v>0</v>
      </c>
      <c r="R284" s="170" t="e">
        <f t="shared" si="177"/>
        <v>#REF!</v>
      </c>
      <c r="S284" s="130" t="e">
        <f>VLOOKUP(B284,CTV!$A$3:$K$1048576,11,0)</f>
        <v>#REF!</v>
      </c>
      <c r="T284" s="105" t="e">
        <f>IF(VLOOKUP(B284,CTV!$A$3:$E$1048576,5,0)-R284+S284&lt;0,0,VLOOKUP(B284,CTV!$A$3:$E$1048576,5,0)-R284+S284)</f>
        <v>#REF!</v>
      </c>
      <c r="U284" s="105" t="e">
        <f>IF(VLOOKUP(B284,CTV!$A$3:$F$1048576,6,0)-R284+S284&lt;0,0,VLOOKUP(B284,CTV!$A$3:$F$1048576,6,0)-R284+S284)</f>
        <v>#REF!</v>
      </c>
      <c r="V284" s="70" t="e">
        <f t="shared" si="178"/>
        <v>#REF!</v>
      </c>
      <c r="W284" s="70" t="str">
        <f>IFERROR(IF(AND($H284=1,WORKDAY.INTL($I284,NETWORKDAYS.INTL($I284,EDATE(V284,$E285)-1,1,[1]holiday!$A$2:$A$101),1,[1]holiday!$A$2:$A$101)=$K284),"",IF(AND(IFERROR(IF(IF($K284&lt;EDATE(V284,$E284),$K284,EDATE(V284,$E284))=V284,"",IF($K284&lt;EDATE(V284,$E284),$K284,EDATE(V284,$E284))),"")=$K284,$H284=1),"",IFERROR(IF(IF($K284&lt;EDATE(V284,$E284),$K284,EDATE(V284,$E284))=V284,"",IF($K284&lt;EDATE(V284,$E284),$K284,EDATE(V284,$E284))),""))),"")</f>
        <v/>
      </c>
      <c r="X284" s="70" t="str">
        <f>IFERROR(IF(AND($H284=1,WORKDAY.INTL($I284,NETWORKDAYS.INTL($I284,EDATE(W284,$E285)-1,1,[1]holiday!$A$2:$A$101),1,[1]holiday!$A$2:$A$101)=$K284),"",IF(AND(IFERROR(IF(IF($K284&lt;EDATE(W284,$E284),$K284,EDATE(W284,$E284))=W284,"",IF($K284&lt;EDATE(W284,$E284),$K284,EDATE(W284,$E284))),"")=$K284,$H284=1),"",IFERROR(IF(IF($K284&lt;EDATE(W284,$E284),$K284,EDATE(W284,$E284))=W284,"",IF($K284&lt;EDATE(W284,$E284),$K284,EDATE(W284,$E284))),""))),"")</f>
        <v/>
      </c>
      <c r="Y284" s="70" t="str">
        <f>IFERROR(IF(AND($H284=1,WORKDAY.INTL($I284,NETWORKDAYS.INTL($I284,EDATE(X284,$E285)-1,1,[1]holiday!$A$2:$A$101),1,[1]holiday!$A$2:$A$101)=$K284),"",IF(AND(IFERROR(IF(IF($K284&lt;EDATE(X284,$E284),$K284,EDATE(X284,$E284))=X284,"",IF($K284&lt;EDATE(X284,$E284),$K284,EDATE(X284,$E284))),"")=$K284,$H284=1),"",IFERROR(IF(IF($K284&lt;EDATE(X284,$E284),$K284,EDATE(X284,$E284))=X284,"",IF($K284&lt;EDATE(X284,$E284),$K284,EDATE(X284,$E284))),""))),"")</f>
        <v/>
      </c>
      <c r="Z284" s="70" t="str">
        <f>IFERROR(IF(AND($H284=1,WORKDAY.INTL($I284,NETWORKDAYS.INTL($I284,EDATE(Y284,$E285)-1,1,[1]holiday!$A$2:$A$101),1,[1]holiday!$A$2:$A$101)=$K284),"",IF(AND(IFERROR(IF(IF($K284&lt;EDATE(Y284,$E284),$K284,EDATE(Y284,$E284))=Y284,"",IF($K284&lt;EDATE(Y284,$E284),$K284,EDATE(Y284,$E284))),"")=$K284,$H284=1),"",IFERROR(IF(IF($K284&lt;EDATE(Y284,$E284),$K284,EDATE(Y284,$E284))=Y284,"",IF($K284&lt;EDATE(Y284,$E284),$K284,EDATE(Y284,$E284))),""))),"")</f>
        <v/>
      </c>
      <c r="AA284" s="70" t="str">
        <f>IFERROR(IF(AND($H284=1,WORKDAY.INTL($I284,NETWORKDAYS.INTL($I284,EDATE(Z284,$E285)-1,1,[1]holiday!$A$2:$A$101),1,[1]holiday!$A$2:$A$101)=$K284),"",IF(AND(IFERROR(IF(IF($K284&lt;EDATE(Z284,$E284),$K284,EDATE(Z284,$E284))=Z284,"",IF($K284&lt;EDATE(Z284,$E284),$K284,EDATE(Z284,$E284))),"")=$K284,$H284=1),"",IFERROR(IF(IF($K284&lt;EDATE(Z284,$E284),$K284,EDATE(Z284,$E284))=Z284,"",IF($K284&lt;EDATE(Z284,$E284),$K284,EDATE(Z284,$E284))),""))),"")</f>
        <v/>
      </c>
      <c r="AB284" s="70" t="str">
        <f>IFERROR(IF(AND($H284=1,WORKDAY.INTL($I284,NETWORKDAYS.INTL($I284,EDATE(AA284,$E285)-1,1,[1]holiday!$A$2:$A$101),1,[1]holiday!$A$2:$A$101)=$K284),"",IF(AND(IFERROR(IF(IF($K284&lt;EDATE(AA284,$E284),$K284,EDATE(AA284,$E284))=AA284,"",IF($K284&lt;EDATE(AA284,$E284),$K284,EDATE(AA284,$E284))),"")=$K284,$H284=1),"",IFERROR(IF(IF($K284&lt;EDATE(AA284,$E284),$K284,EDATE(AA284,$E284))=AA284,"",IF($K284&lt;EDATE(AA284,$E284),$K284,EDATE(AA284,$E284))),""))),"")</f>
        <v/>
      </c>
      <c r="AC284" s="70" t="str">
        <f>IFERROR(IF(AND($H284=1,WORKDAY.INTL($I284,NETWORKDAYS.INTL($I284,EDATE(AB284,$E285)-1,1,[1]holiday!$A$2:$A$101),1,[1]holiday!$A$2:$A$101)=$K284),"",IF(AND(IFERROR(IF(IF($K284&lt;EDATE(AB284,$E284),$K284,EDATE(AB284,$E284))=AB284,"",IF($K284&lt;EDATE(AB284,$E284),$K284,EDATE(AB284,$E284))),"")=$K284,$H284=1),"",IFERROR(IF(IF($K284&lt;EDATE(AB284,$E284),$K284,EDATE(AB284,$E284))=AB284,"",IF($K284&lt;EDATE(AB284,$E284),$K284,EDATE(AB284,$E284))),""))),"")</f>
        <v/>
      </c>
      <c r="AD284" s="70" t="str">
        <f>IFERROR(IF(AND($H284=1,WORKDAY.INTL($I284,NETWORKDAYS.INTL($I284,EDATE(AC284,$E285)-1,1,[1]holiday!$A$2:$A$101),1,[1]holiday!$A$2:$A$101)=$K284),"",IF(AND(IFERROR(IF(IF($K284&lt;EDATE(AC284,$E284),$K284,EDATE(AC284,$E284))=AC284,"",IF($K284&lt;EDATE(AC284,$E284),$K284,EDATE(AC284,$E284))),"")=$K284,$H284=1),"",IFERROR(IF(IF($K284&lt;EDATE(AC284,$E284),$K284,EDATE(AC284,$E284))=AC284,"",IF($K284&lt;EDATE(AC284,$E284),$K284,EDATE(AC284,$E284))),""))),"")</f>
        <v/>
      </c>
      <c r="AE284" s="70" t="str">
        <f>IFERROR(IF(AND($H284=1,WORKDAY.INTL($I284,NETWORKDAYS.INTL($I284,EDATE(AD284,$E285)-1,1,[1]holiday!$A$2:$A$101),1,[1]holiday!$A$2:$A$101)=$K284),"",IF(AND(IFERROR(IF(IF($K284&lt;EDATE(AD284,$E284),$K284,EDATE(AD284,$E284))=AD284,"",IF($K284&lt;EDATE(AD284,$E284),$K284,EDATE(AD284,$E284))),"")=$K284,$H284=1),"",IFERROR(IF(IF($K284&lt;EDATE(AD284,$E284),$K284,EDATE(AD284,$E284))=AD284,"",IF($K284&lt;EDATE(AD284,$E284),$K284,EDATE(AD284,$E284))),""))),"")</f>
        <v/>
      </c>
      <c r="AF284" s="70" t="str">
        <f>IFERROR(IF(AND($H284=1,WORKDAY.INTL($I284,NETWORKDAYS.INTL($I284,EDATE(AE284,$E285)-1,1,[1]holiday!$A$2:$A$101),1,[1]holiday!$A$2:$A$101)=$K284),"",IF(AND(IFERROR(IF(IF($K284&lt;EDATE(AE284,$E284),$K284,EDATE(AE284,$E284))=AE284,"",IF($K284&lt;EDATE(AE284,$E284),$K284,EDATE(AE284,$E284))),"")=$K284,$H284=1),"",IFERROR(IF(IF($K284&lt;EDATE(AE284,$E284),$K284,EDATE(AE284,$E284))=AE284,"",IF($K284&lt;EDATE(AE284,$E284),$K284,EDATE(AE284,$E284))),""))),"")</f>
        <v/>
      </c>
      <c r="AG284" s="70" t="str">
        <f>IFERROR(IF(AND($H284=1,WORKDAY.INTL($I284,NETWORKDAYS.INTL($I284,EDATE(AF284,$E285)-1,1,[1]holiday!$A$2:$A$101),1,[1]holiday!$A$2:$A$101)=$K284),"",IF(AND(IFERROR(IF(IF($K284&lt;EDATE(AF284,$E284),$K284,EDATE(AF284,$E284))=AF284,"",IF($K284&lt;EDATE(AF284,$E284),$K284,EDATE(AF284,$E284))),"")=$K284,$H284=1),"",IFERROR(IF(IF($K284&lt;EDATE(AF284,$E284),$K284,EDATE(AF284,$E284))=AF284,"",IF($K284&lt;EDATE(AF284,$E284),$K284,EDATE(AF284,$E284))),""))),"")</f>
        <v/>
      </c>
      <c r="AH284" s="70" t="str">
        <f>IFERROR(IF(AND($H284=1,WORKDAY.INTL($I284,NETWORKDAYS.INTL($I284,EDATE(AG284,$E285)-1,1,[1]holiday!$A$2:$A$101),1,[1]holiday!$A$2:$A$101)=$K284),"",IF(AND(IFERROR(IF(IF($K284&lt;EDATE(AG284,$E284),$K284,EDATE(AG284,$E284))=AG284,"",IF($K284&lt;EDATE(AG284,$E284),$K284,EDATE(AG284,$E284))),"")=$K284,$H284=1),"",IFERROR(IF(IF($K284&lt;EDATE(AG284,$E284),$K284,EDATE(AG284,$E284))=AG284,"",IF($K284&lt;EDATE(AG284,$E284),$K284,EDATE(AG284,$E284))),""))),"")</f>
        <v/>
      </c>
      <c r="AI284" s="70"/>
      <c r="AJ284" s="25" t="e">
        <f t="shared" si="160"/>
        <v>#REF!</v>
      </c>
      <c r="AK284" s="25" t="e">
        <f t="shared" si="161"/>
        <v>#REF!</v>
      </c>
      <c r="AL284" s="25" t="e">
        <f t="shared" si="162"/>
        <v>#REF!</v>
      </c>
      <c r="AM284" s="25" t="e">
        <f t="shared" si="163"/>
        <v>#REF!</v>
      </c>
      <c r="AN284" s="25" t="e">
        <f t="shared" si="164"/>
        <v>#REF!</v>
      </c>
      <c r="AO284" s="25" t="e">
        <f t="shared" si="165"/>
        <v>#REF!</v>
      </c>
      <c r="AP284" s="25" t="e">
        <f t="shared" si="166"/>
        <v>#REF!</v>
      </c>
      <c r="AQ284" s="25" t="e">
        <f t="shared" si="167"/>
        <v>#REF!</v>
      </c>
      <c r="AR284" s="25" t="e">
        <f t="shared" si="168"/>
        <v>#REF!</v>
      </c>
      <c r="AS284" s="25" t="e">
        <f t="shared" si="169"/>
        <v>#REF!</v>
      </c>
      <c r="AT284" s="25" t="e">
        <f t="shared" si="170"/>
        <v>#REF!</v>
      </c>
      <c r="AU284" s="25" t="e">
        <f t="shared" si="171"/>
        <v>#REF!</v>
      </c>
      <c r="AV284" s="25" t="e">
        <f t="shared" si="172"/>
        <v>#REF!</v>
      </c>
      <c r="AW284" s="106" t="e">
        <f t="shared" si="179"/>
        <v>#REF!</v>
      </c>
      <c r="AX284" s="107" t="e">
        <f t="shared" ca="1" si="180"/>
        <v>#REF!</v>
      </c>
      <c r="AY284" s="107" t="e">
        <f t="shared" ca="1" si="181"/>
        <v>#REF!</v>
      </c>
      <c r="AZ284" s="108" t="e">
        <f t="shared" ca="1" si="182"/>
        <v>#REF!</v>
      </c>
      <c r="BA284" s="25">
        <f t="shared" ca="1" si="174"/>
        <v>0</v>
      </c>
      <c r="BB284" s="25" t="e">
        <f t="shared" si="173"/>
        <v>#REF!</v>
      </c>
      <c r="BC284" s="25" t="e">
        <f t="shared" ca="1" si="183"/>
        <v>#REF!</v>
      </c>
      <c r="BD284" s="83" t="e">
        <f>PS!#REF!</f>
        <v>#REF!</v>
      </c>
      <c r="BE284" s="78" t="str">
        <f t="shared" ca="1" si="184"/>
        <v>Lần 0</v>
      </c>
      <c r="BF284" s="109" t="e">
        <f t="shared" ca="1" si="185"/>
        <v>#REF!</v>
      </c>
      <c r="BG284" s="109" t="e">
        <f t="shared" ca="1" si="186"/>
        <v>#REF!</v>
      </c>
      <c r="BH284" s="109" t="e">
        <f t="shared" ca="1" si="187"/>
        <v>#REF!</v>
      </c>
      <c r="BI284" s="109" t="e">
        <f t="shared" ca="1" si="188"/>
        <v>#REF!</v>
      </c>
      <c r="BJ284" s="109" t="e">
        <f t="shared" ca="1" si="189"/>
        <v>#REF!</v>
      </c>
      <c r="BK284" s="109" t="e">
        <f t="shared" ca="1" si="190"/>
        <v>#REF!</v>
      </c>
      <c r="BL284" s="109" t="e">
        <f t="shared" ca="1" si="191"/>
        <v>#REF!</v>
      </c>
      <c r="BM284" s="109" t="e">
        <f t="shared" ca="1" si="192"/>
        <v>#REF!</v>
      </c>
      <c r="BN284" s="109" t="e">
        <f t="shared" ca="1" si="193"/>
        <v>#REF!</v>
      </c>
      <c r="BO284" s="109" t="e">
        <f t="shared" ca="1" si="194"/>
        <v>#REF!</v>
      </c>
      <c r="BP284" s="109" t="e">
        <f t="shared" ca="1" si="195"/>
        <v>#REF!</v>
      </c>
      <c r="BQ284" s="109" t="e">
        <f t="shared" ca="1" si="196"/>
        <v>#REF!</v>
      </c>
      <c r="BR284" s="109" t="e">
        <f t="shared" ca="1" si="197"/>
        <v>#REF!</v>
      </c>
    </row>
    <row r="285" spans="1:70" ht="12.75" x14ac:dyDescent="0.2">
      <c r="A285" s="82" t="e">
        <f>PS!#REF!</f>
        <v>#REF!</v>
      </c>
      <c r="B285" s="83" t="e">
        <f>PS!#REF!</f>
        <v>#REF!</v>
      </c>
      <c r="C285" s="83" t="e">
        <f>PS!#REF!</f>
        <v>#REF!</v>
      </c>
      <c r="D285" s="83" t="e">
        <f>VLOOKUP(B285,CTV!$A$3:$D$1048576,4,0)</f>
        <v>#REF!</v>
      </c>
      <c r="E285" s="83" t="e">
        <f>VLOOKUP(B285,CTV!$A$3:$G$1048576,7,0)</f>
        <v>#REF!</v>
      </c>
      <c r="F285" s="83" t="e">
        <f>IF(ISNA(VLOOKUP(D285,CTV!$A$3:$H$1048576,8,0)),"",VLOOKUP(D285,CTV!$A$3:$H$1048576,8,0))</f>
        <v>#REF!</v>
      </c>
      <c r="G285" s="83" t="e">
        <f>VLOOKUP(B285,CTV!$A$3:$I$1048576,9,0)</f>
        <v>#REF!</v>
      </c>
      <c r="H285" s="83" t="e">
        <f>VLOOKUP(B285,CTV!$A$3:$J$1048576,10,0)</f>
        <v>#REF!</v>
      </c>
      <c r="I285" s="102" t="e">
        <f>PS!#REF!</f>
        <v>#REF!</v>
      </c>
      <c r="J285" s="83" t="e">
        <f>PS!#REF!</f>
        <v>#REF!</v>
      </c>
      <c r="K285" s="103" t="e">
        <f>PS!#REF!</f>
        <v>#REF!</v>
      </c>
      <c r="L285" s="83" t="e">
        <f t="shared" si="175"/>
        <v>#REF!</v>
      </c>
      <c r="M285" s="120" t="e">
        <f>PS!#REF!</f>
        <v>#REF!</v>
      </c>
      <c r="N285" s="83" t="e">
        <f>PS!#REF!</f>
        <v>#REF!</v>
      </c>
      <c r="O285" s="104" t="e">
        <f>PS!#REF!</f>
        <v>#REF!</v>
      </c>
      <c r="P285" s="104" t="e">
        <f t="shared" si="176"/>
        <v>#REF!</v>
      </c>
      <c r="Q285" s="104">
        <v>0</v>
      </c>
      <c r="R285" s="170" t="e">
        <f t="shared" si="177"/>
        <v>#REF!</v>
      </c>
      <c r="S285" s="130" t="e">
        <f>VLOOKUP(B285,CTV!$A$3:$K$1048576,11,0)</f>
        <v>#REF!</v>
      </c>
      <c r="T285" s="105" t="e">
        <f>IF(VLOOKUP(B285,CTV!$A$3:$E$1048576,5,0)-R285+S285&lt;0,0,VLOOKUP(B285,CTV!$A$3:$E$1048576,5,0)-R285+S285)</f>
        <v>#REF!</v>
      </c>
      <c r="U285" s="105" t="e">
        <f>IF(VLOOKUP(B285,CTV!$A$3:$F$1048576,6,0)-R285+S285&lt;0,0,VLOOKUP(B285,CTV!$A$3:$F$1048576,6,0)-R285+S285)</f>
        <v>#REF!</v>
      </c>
      <c r="V285" s="70" t="e">
        <f t="shared" si="178"/>
        <v>#REF!</v>
      </c>
      <c r="W285" s="70" t="str">
        <f>IFERROR(IF(AND($H285=1,WORKDAY.INTL($I285,NETWORKDAYS.INTL($I285,EDATE(V285,$E286)-1,1,[1]holiday!$A$2:$A$101),1,[1]holiday!$A$2:$A$101)=$K285),"",IF(AND(IFERROR(IF(IF($K285&lt;EDATE(V285,$E285),$K285,EDATE(V285,$E285))=V285,"",IF($K285&lt;EDATE(V285,$E285),$K285,EDATE(V285,$E285))),"")=$K285,$H285=1),"",IFERROR(IF(IF($K285&lt;EDATE(V285,$E285),$K285,EDATE(V285,$E285))=V285,"",IF($K285&lt;EDATE(V285,$E285),$K285,EDATE(V285,$E285))),""))),"")</f>
        <v/>
      </c>
      <c r="X285" s="70" t="str">
        <f>IFERROR(IF(AND($H285=1,WORKDAY.INTL($I285,NETWORKDAYS.INTL($I285,EDATE(W285,$E286)-1,1,[1]holiday!$A$2:$A$101),1,[1]holiday!$A$2:$A$101)=$K285),"",IF(AND(IFERROR(IF(IF($K285&lt;EDATE(W285,$E285),$K285,EDATE(W285,$E285))=W285,"",IF($K285&lt;EDATE(W285,$E285),$K285,EDATE(W285,$E285))),"")=$K285,$H285=1),"",IFERROR(IF(IF($K285&lt;EDATE(W285,$E285),$K285,EDATE(W285,$E285))=W285,"",IF($K285&lt;EDATE(W285,$E285),$K285,EDATE(W285,$E285))),""))),"")</f>
        <v/>
      </c>
      <c r="Y285" s="70" t="str">
        <f>IFERROR(IF(AND($H285=1,WORKDAY.INTL($I285,NETWORKDAYS.INTL($I285,EDATE(X285,$E286)-1,1,[1]holiday!$A$2:$A$101),1,[1]holiday!$A$2:$A$101)=$K285),"",IF(AND(IFERROR(IF(IF($K285&lt;EDATE(X285,$E285),$K285,EDATE(X285,$E285))=X285,"",IF($K285&lt;EDATE(X285,$E285),$K285,EDATE(X285,$E285))),"")=$K285,$H285=1),"",IFERROR(IF(IF($K285&lt;EDATE(X285,$E285),$K285,EDATE(X285,$E285))=X285,"",IF($K285&lt;EDATE(X285,$E285),$K285,EDATE(X285,$E285))),""))),"")</f>
        <v/>
      </c>
      <c r="Z285" s="70" t="str">
        <f>IFERROR(IF(AND($H285=1,WORKDAY.INTL($I285,NETWORKDAYS.INTL($I285,EDATE(Y285,$E286)-1,1,[1]holiday!$A$2:$A$101),1,[1]holiday!$A$2:$A$101)=$K285),"",IF(AND(IFERROR(IF(IF($K285&lt;EDATE(Y285,$E285),$K285,EDATE(Y285,$E285))=Y285,"",IF($K285&lt;EDATE(Y285,$E285),$K285,EDATE(Y285,$E285))),"")=$K285,$H285=1),"",IFERROR(IF(IF($K285&lt;EDATE(Y285,$E285),$K285,EDATE(Y285,$E285))=Y285,"",IF($K285&lt;EDATE(Y285,$E285),$K285,EDATE(Y285,$E285))),""))),"")</f>
        <v/>
      </c>
      <c r="AA285" s="70" t="str">
        <f>IFERROR(IF(AND($H285=1,WORKDAY.INTL($I285,NETWORKDAYS.INTL($I285,EDATE(Z285,$E286)-1,1,[1]holiday!$A$2:$A$101),1,[1]holiday!$A$2:$A$101)=$K285),"",IF(AND(IFERROR(IF(IF($K285&lt;EDATE(Z285,$E285),$K285,EDATE(Z285,$E285))=Z285,"",IF($K285&lt;EDATE(Z285,$E285),$K285,EDATE(Z285,$E285))),"")=$K285,$H285=1),"",IFERROR(IF(IF($K285&lt;EDATE(Z285,$E285),$K285,EDATE(Z285,$E285))=Z285,"",IF($K285&lt;EDATE(Z285,$E285),$K285,EDATE(Z285,$E285))),""))),"")</f>
        <v/>
      </c>
      <c r="AB285" s="70" t="str">
        <f>IFERROR(IF(AND($H285=1,WORKDAY.INTL($I285,NETWORKDAYS.INTL($I285,EDATE(AA285,$E286)-1,1,[1]holiday!$A$2:$A$101),1,[1]holiday!$A$2:$A$101)=$K285),"",IF(AND(IFERROR(IF(IF($K285&lt;EDATE(AA285,$E285),$K285,EDATE(AA285,$E285))=AA285,"",IF($K285&lt;EDATE(AA285,$E285),$K285,EDATE(AA285,$E285))),"")=$K285,$H285=1),"",IFERROR(IF(IF($K285&lt;EDATE(AA285,$E285),$K285,EDATE(AA285,$E285))=AA285,"",IF($K285&lt;EDATE(AA285,$E285),$K285,EDATE(AA285,$E285))),""))),"")</f>
        <v/>
      </c>
      <c r="AC285" s="70" t="str">
        <f>IFERROR(IF(AND($H285=1,WORKDAY.INTL($I285,NETWORKDAYS.INTL($I285,EDATE(AB285,$E286)-1,1,[1]holiday!$A$2:$A$101),1,[1]holiday!$A$2:$A$101)=$K285),"",IF(AND(IFERROR(IF(IF($K285&lt;EDATE(AB285,$E285),$K285,EDATE(AB285,$E285))=AB285,"",IF($K285&lt;EDATE(AB285,$E285),$K285,EDATE(AB285,$E285))),"")=$K285,$H285=1),"",IFERROR(IF(IF($K285&lt;EDATE(AB285,$E285),$K285,EDATE(AB285,$E285))=AB285,"",IF($K285&lt;EDATE(AB285,$E285),$K285,EDATE(AB285,$E285))),""))),"")</f>
        <v/>
      </c>
      <c r="AD285" s="70" t="str">
        <f>IFERROR(IF(AND($H285=1,WORKDAY.INTL($I285,NETWORKDAYS.INTL($I285,EDATE(AC285,$E286)-1,1,[1]holiday!$A$2:$A$101),1,[1]holiday!$A$2:$A$101)=$K285),"",IF(AND(IFERROR(IF(IF($K285&lt;EDATE(AC285,$E285),$K285,EDATE(AC285,$E285))=AC285,"",IF($K285&lt;EDATE(AC285,$E285),$K285,EDATE(AC285,$E285))),"")=$K285,$H285=1),"",IFERROR(IF(IF($K285&lt;EDATE(AC285,$E285),$K285,EDATE(AC285,$E285))=AC285,"",IF($K285&lt;EDATE(AC285,$E285),$K285,EDATE(AC285,$E285))),""))),"")</f>
        <v/>
      </c>
      <c r="AE285" s="70" t="str">
        <f>IFERROR(IF(AND($H285=1,WORKDAY.INTL($I285,NETWORKDAYS.INTL($I285,EDATE(AD285,$E286)-1,1,[1]holiday!$A$2:$A$101),1,[1]holiday!$A$2:$A$101)=$K285),"",IF(AND(IFERROR(IF(IF($K285&lt;EDATE(AD285,$E285),$K285,EDATE(AD285,$E285))=AD285,"",IF($K285&lt;EDATE(AD285,$E285),$K285,EDATE(AD285,$E285))),"")=$K285,$H285=1),"",IFERROR(IF(IF($K285&lt;EDATE(AD285,$E285),$K285,EDATE(AD285,$E285))=AD285,"",IF($K285&lt;EDATE(AD285,$E285),$K285,EDATE(AD285,$E285))),""))),"")</f>
        <v/>
      </c>
      <c r="AF285" s="70" t="str">
        <f>IFERROR(IF(AND($H285=1,WORKDAY.INTL($I285,NETWORKDAYS.INTL($I285,EDATE(AE285,$E286)-1,1,[1]holiday!$A$2:$A$101),1,[1]holiday!$A$2:$A$101)=$K285),"",IF(AND(IFERROR(IF(IF($K285&lt;EDATE(AE285,$E285),$K285,EDATE(AE285,$E285))=AE285,"",IF($K285&lt;EDATE(AE285,$E285),$K285,EDATE(AE285,$E285))),"")=$K285,$H285=1),"",IFERROR(IF(IF($K285&lt;EDATE(AE285,$E285),$K285,EDATE(AE285,$E285))=AE285,"",IF($K285&lt;EDATE(AE285,$E285),$K285,EDATE(AE285,$E285))),""))),"")</f>
        <v/>
      </c>
      <c r="AG285" s="70" t="str">
        <f>IFERROR(IF(AND($H285=1,WORKDAY.INTL($I285,NETWORKDAYS.INTL($I285,EDATE(AF285,$E286)-1,1,[1]holiday!$A$2:$A$101),1,[1]holiday!$A$2:$A$101)=$K285),"",IF(AND(IFERROR(IF(IF($K285&lt;EDATE(AF285,$E285),$K285,EDATE(AF285,$E285))=AF285,"",IF($K285&lt;EDATE(AF285,$E285),$K285,EDATE(AF285,$E285))),"")=$K285,$H285=1),"",IFERROR(IF(IF($K285&lt;EDATE(AF285,$E285),$K285,EDATE(AF285,$E285))=AF285,"",IF($K285&lt;EDATE(AF285,$E285),$K285,EDATE(AF285,$E285))),""))),"")</f>
        <v/>
      </c>
      <c r="AH285" s="70" t="str">
        <f>IFERROR(IF(AND($H285=1,WORKDAY.INTL($I285,NETWORKDAYS.INTL($I285,EDATE(AG285,$E286)-1,1,[1]holiday!$A$2:$A$101),1,[1]holiday!$A$2:$A$101)=$K285),"",IF(AND(IFERROR(IF(IF($K285&lt;EDATE(AG285,$E285),$K285,EDATE(AG285,$E285))=AG285,"",IF($K285&lt;EDATE(AG285,$E285),$K285,EDATE(AG285,$E285))),"")=$K285,$H285=1),"",IFERROR(IF(IF($K285&lt;EDATE(AG285,$E285),$K285,EDATE(AG285,$E285))=AG285,"",IF($K285&lt;EDATE(AG285,$E285),$K285,EDATE(AG285,$E285))),""))),"")</f>
        <v/>
      </c>
      <c r="AI285" s="70"/>
      <c r="AJ285" s="25" t="e">
        <f t="shared" si="160"/>
        <v>#REF!</v>
      </c>
      <c r="AK285" s="25" t="e">
        <f t="shared" si="161"/>
        <v>#REF!</v>
      </c>
      <c r="AL285" s="25" t="e">
        <f t="shared" si="162"/>
        <v>#REF!</v>
      </c>
      <c r="AM285" s="25" t="e">
        <f t="shared" si="163"/>
        <v>#REF!</v>
      </c>
      <c r="AN285" s="25" t="e">
        <f t="shared" si="164"/>
        <v>#REF!</v>
      </c>
      <c r="AO285" s="25" t="e">
        <f t="shared" si="165"/>
        <v>#REF!</v>
      </c>
      <c r="AP285" s="25" t="e">
        <f t="shared" si="166"/>
        <v>#REF!</v>
      </c>
      <c r="AQ285" s="25" t="e">
        <f t="shared" si="167"/>
        <v>#REF!</v>
      </c>
      <c r="AR285" s="25" t="e">
        <f t="shared" si="168"/>
        <v>#REF!</v>
      </c>
      <c r="AS285" s="25" t="e">
        <f t="shared" si="169"/>
        <v>#REF!</v>
      </c>
      <c r="AT285" s="25" t="e">
        <f t="shared" si="170"/>
        <v>#REF!</v>
      </c>
      <c r="AU285" s="25" t="e">
        <f t="shared" si="171"/>
        <v>#REF!</v>
      </c>
      <c r="AV285" s="25" t="e">
        <f t="shared" si="172"/>
        <v>#REF!</v>
      </c>
      <c r="AW285" s="106" t="e">
        <f t="shared" si="179"/>
        <v>#REF!</v>
      </c>
      <c r="AX285" s="107" t="e">
        <f t="shared" ca="1" si="180"/>
        <v>#REF!</v>
      </c>
      <c r="AY285" s="107" t="e">
        <f t="shared" ca="1" si="181"/>
        <v>#REF!</v>
      </c>
      <c r="AZ285" s="108" t="e">
        <f t="shared" ca="1" si="182"/>
        <v>#REF!</v>
      </c>
      <c r="BA285" s="25">
        <f t="shared" ca="1" si="174"/>
        <v>0</v>
      </c>
      <c r="BB285" s="25" t="e">
        <f t="shared" si="173"/>
        <v>#REF!</v>
      </c>
      <c r="BC285" s="25" t="e">
        <f t="shared" ca="1" si="183"/>
        <v>#REF!</v>
      </c>
      <c r="BD285" s="83" t="e">
        <f>PS!#REF!</f>
        <v>#REF!</v>
      </c>
      <c r="BE285" s="78" t="str">
        <f t="shared" ca="1" si="184"/>
        <v>Lần 0</v>
      </c>
      <c r="BF285" s="109" t="e">
        <f t="shared" ca="1" si="185"/>
        <v>#REF!</v>
      </c>
      <c r="BG285" s="109" t="e">
        <f t="shared" ca="1" si="186"/>
        <v>#REF!</v>
      </c>
      <c r="BH285" s="109" t="e">
        <f t="shared" ca="1" si="187"/>
        <v>#REF!</v>
      </c>
      <c r="BI285" s="109" t="e">
        <f t="shared" ca="1" si="188"/>
        <v>#REF!</v>
      </c>
      <c r="BJ285" s="109" t="e">
        <f t="shared" ca="1" si="189"/>
        <v>#REF!</v>
      </c>
      <c r="BK285" s="109" t="e">
        <f t="shared" ca="1" si="190"/>
        <v>#REF!</v>
      </c>
      <c r="BL285" s="109" t="e">
        <f t="shared" ca="1" si="191"/>
        <v>#REF!</v>
      </c>
      <c r="BM285" s="109" t="e">
        <f t="shared" ca="1" si="192"/>
        <v>#REF!</v>
      </c>
      <c r="BN285" s="109" t="e">
        <f t="shared" ca="1" si="193"/>
        <v>#REF!</v>
      </c>
      <c r="BO285" s="109" t="e">
        <f t="shared" ca="1" si="194"/>
        <v>#REF!</v>
      </c>
      <c r="BP285" s="109" t="e">
        <f t="shared" ca="1" si="195"/>
        <v>#REF!</v>
      </c>
      <c r="BQ285" s="109" t="e">
        <f t="shared" ca="1" si="196"/>
        <v>#REF!</v>
      </c>
      <c r="BR285" s="109" t="e">
        <f t="shared" ca="1" si="197"/>
        <v>#REF!</v>
      </c>
    </row>
    <row r="286" spans="1:70" ht="19.5" customHeight="1" x14ac:dyDescent="0.2">
      <c r="A286" s="82" t="e">
        <f>PS!#REF!</f>
        <v>#REF!</v>
      </c>
      <c r="B286" s="83" t="e">
        <f>PS!#REF!</f>
        <v>#REF!</v>
      </c>
      <c r="C286" s="83" t="e">
        <f>PS!#REF!</f>
        <v>#REF!</v>
      </c>
      <c r="D286" s="83" t="e">
        <f>VLOOKUP(B286,CTV!$A$3:$D$1048576,4,0)</f>
        <v>#REF!</v>
      </c>
      <c r="E286" s="83" t="e">
        <f>VLOOKUP(B286,CTV!$A$3:$G$1048576,7,0)</f>
        <v>#REF!</v>
      </c>
      <c r="F286" s="83" t="e">
        <f>IF(ISNA(VLOOKUP(D286,CTV!$A$3:$H$1048576,8,0)),"",VLOOKUP(D286,CTV!$A$3:$H$1048576,8,0))</f>
        <v>#REF!</v>
      </c>
      <c r="G286" s="83" t="e">
        <f>VLOOKUP(B286,CTV!$A$3:$I$1048576,9,0)</f>
        <v>#REF!</v>
      </c>
      <c r="H286" s="83" t="e">
        <f>VLOOKUP(B286,CTV!$A$3:$J$1048576,10,0)</f>
        <v>#REF!</v>
      </c>
      <c r="I286" s="102" t="e">
        <f>PS!#REF!</f>
        <v>#REF!</v>
      </c>
      <c r="J286" s="83" t="e">
        <f>PS!#REF!</f>
        <v>#REF!</v>
      </c>
      <c r="K286" s="103" t="e">
        <f>PS!#REF!</f>
        <v>#REF!</v>
      </c>
      <c r="L286" s="83" t="e">
        <f t="shared" si="175"/>
        <v>#REF!</v>
      </c>
      <c r="M286" s="120" t="e">
        <f>PS!#REF!</f>
        <v>#REF!</v>
      </c>
      <c r="N286" s="83" t="e">
        <f>PS!#REF!</f>
        <v>#REF!</v>
      </c>
      <c r="O286" s="104" t="e">
        <f>PS!#REF!</f>
        <v>#REF!</v>
      </c>
      <c r="P286" s="104" t="e">
        <f t="shared" si="176"/>
        <v>#REF!</v>
      </c>
      <c r="Q286" s="104">
        <v>0</v>
      </c>
      <c r="R286" s="170" t="e">
        <f t="shared" si="177"/>
        <v>#REF!</v>
      </c>
      <c r="S286" s="130" t="e">
        <f>VLOOKUP(B286,CTV!$A$3:$K$1048576,11,0)</f>
        <v>#REF!</v>
      </c>
      <c r="T286" s="105" t="e">
        <f>IF(VLOOKUP(B286,CTV!$A$3:$E$1048576,5,0)-R286+S286&lt;0,0,VLOOKUP(B286,CTV!$A$3:$E$1048576,5,0)-R286+S286)</f>
        <v>#REF!</v>
      </c>
      <c r="U286" s="105" t="e">
        <f>IF(VLOOKUP(B286,CTV!$A$3:$F$1048576,6,0)-R286+S286&lt;0,0,VLOOKUP(B286,CTV!$A$3:$F$1048576,6,0)-R286+S286)</f>
        <v>#REF!</v>
      </c>
      <c r="V286" s="70" t="e">
        <f t="shared" si="178"/>
        <v>#REF!</v>
      </c>
      <c r="W286" s="70" t="str">
        <f>IFERROR(IF(AND($H286=1,WORKDAY.INTL($I286,NETWORKDAYS.INTL($I286,EDATE(V286,$E287)-1,1,[1]holiday!$A$2:$A$101),1,[1]holiday!$A$2:$A$101)=$K286),"",IF(AND(IFERROR(IF(IF($K286&lt;EDATE(V286,$E286),$K286,EDATE(V286,$E286))=V286,"",IF($K286&lt;EDATE(V286,$E286),$K286,EDATE(V286,$E286))),"")=$K286,$H286=1),"",IFERROR(IF(IF($K286&lt;EDATE(V286,$E286),$K286,EDATE(V286,$E286))=V286,"",IF($K286&lt;EDATE(V286,$E286),$K286,EDATE(V286,$E286))),""))),"")</f>
        <v/>
      </c>
      <c r="X286" s="70" t="str">
        <f>IFERROR(IF(AND($H286=1,WORKDAY.INTL($I286,NETWORKDAYS.INTL($I286,EDATE(W286,$E287)-1,1,[1]holiday!$A$2:$A$101),1,[1]holiday!$A$2:$A$101)=$K286),"",IF(AND(IFERROR(IF(IF($K286&lt;EDATE(W286,$E286),$K286,EDATE(W286,$E286))=W286,"",IF($K286&lt;EDATE(W286,$E286),$K286,EDATE(W286,$E286))),"")=$K286,$H286=1),"",IFERROR(IF(IF($K286&lt;EDATE(W286,$E286),$K286,EDATE(W286,$E286))=W286,"",IF($K286&lt;EDATE(W286,$E286),$K286,EDATE(W286,$E286))),""))),"")</f>
        <v/>
      </c>
      <c r="Y286" s="70" t="str">
        <f>IFERROR(IF(AND($H286=1,WORKDAY.INTL($I286,NETWORKDAYS.INTL($I286,EDATE(X286,$E287)-1,1,[1]holiday!$A$2:$A$101),1,[1]holiday!$A$2:$A$101)=$K286),"",IF(AND(IFERROR(IF(IF($K286&lt;EDATE(X286,$E286),$K286,EDATE(X286,$E286))=X286,"",IF($K286&lt;EDATE(X286,$E286),$K286,EDATE(X286,$E286))),"")=$K286,$H286=1),"",IFERROR(IF(IF($K286&lt;EDATE(X286,$E286),$K286,EDATE(X286,$E286))=X286,"",IF($K286&lt;EDATE(X286,$E286),$K286,EDATE(X286,$E286))),""))),"")</f>
        <v/>
      </c>
      <c r="Z286" s="70" t="str">
        <f>IFERROR(IF(AND($H286=1,WORKDAY.INTL($I286,NETWORKDAYS.INTL($I286,EDATE(Y286,$E287)-1,1,[1]holiday!$A$2:$A$101),1,[1]holiday!$A$2:$A$101)=$K286),"",IF(AND(IFERROR(IF(IF($K286&lt;EDATE(Y286,$E286),$K286,EDATE(Y286,$E286))=Y286,"",IF($K286&lt;EDATE(Y286,$E286),$K286,EDATE(Y286,$E286))),"")=$K286,$H286=1),"",IFERROR(IF(IF($K286&lt;EDATE(Y286,$E286),$K286,EDATE(Y286,$E286))=Y286,"",IF($K286&lt;EDATE(Y286,$E286),$K286,EDATE(Y286,$E286))),""))),"")</f>
        <v/>
      </c>
      <c r="AA286" s="70" t="str">
        <f>IFERROR(IF(AND($H286=1,WORKDAY.INTL($I286,NETWORKDAYS.INTL($I286,EDATE(Z286,$E287)-1,1,[1]holiday!$A$2:$A$101),1,[1]holiday!$A$2:$A$101)=$K286),"",IF(AND(IFERROR(IF(IF($K286&lt;EDATE(Z286,$E286),$K286,EDATE(Z286,$E286))=Z286,"",IF($K286&lt;EDATE(Z286,$E286),$K286,EDATE(Z286,$E286))),"")=$K286,$H286=1),"",IFERROR(IF(IF($K286&lt;EDATE(Z286,$E286),$K286,EDATE(Z286,$E286))=Z286,"",IF($K286&lt;EDATE(Z286,$E286),$K286,EDATE(Z286,$E286))),""))),"")</f>
        <v/>
      </c>
      <c r="AB286" s="70" t="str">
        <f>IFERROR(IF(AND($H286=1,WORKDAY.INTL($I286,NETWORKDAYS.INTL($I286,EDATE(AA286,$E287)-1,1,[1]holiday!$A$2:$A$101),1,[1]holiday!$A$2:$A$101)=$K286),"",IF(AND(IFERROR(IF(IF($K286&lt;EDATE(AA286,$E286),$K286,EDATE(AA286,$E286))=AA286,"",IF($K286&lt;EDATE(AA286,$E286),$K286,EDATE(AA286,$E286))),"")=$K286,$H286=1),"",IFERROR(IF(IF($K286&lt;EDATE(AA286,$E286),$K286,EDATE(AA286,$E286))=AA286,"",IF($K286&lt;EDATE(AA286,$E286),$K286,EDATE(AA286,$E286))),""))),"")</f>
        <v/>
      </c>
      <c r="AC286" s="70" t="str">
        <f>IFERROR(IF(AND($H286=1,WORKDAY.INTL($I286,NETWORKDAYS.INTL($I286,EDATE(AB286,$E287)-1,1,[1]holiday!$A$2:$A$101),1,[1]holiday!$A$2:$A$101)=$K286),"",IF(AND(IFERROR(IF(IF($K286&lt;EDATE(AB286,$E286),$K286,EDATE(AB286,$E286))=AB286,"",IF($K286&lt;EDATE(AB286,$E286),$K286,EDATE(AB286,$E286))),"")=$K286,$H286=1),"",IFERROR(IF(IF($K286&lt;EDATE(AB286,$E286),$K286,EDATE(AB286,$E286))=AB286,"",IF($K286&lt;EDATE(AB286,$E286),$K286,EDATE(AB286,$E286))),""))),"")</f>
        <v/>
      </c>
      <c r="AD286" s="70" t="str">
        <f>IFERROR(IF(AND($H286=1,WORKDAY.INTL($I286,NETWORKDAYS.INTL($I286,EDATE(AC286,$E287)-1,1,[1]holiday!$A$2:$A$101),1,[1]holiday!$A$2:$A$101)=$K286),"",IF(AND(IFERROR(IF(IF($K286&lt;EDATE(AC286,$E286),$K286,EDATE(AC286,$E286))=AC286,"",IF($K286&lt;EDATE(AC286,$E286),$K286,EDATE(AC286,$E286))),"")=$K286,$H286=1),"",IFERROR(IF(IF($K286&lt;EDATE(AC286,$E286),$K286,EDATE(AC286,$E286))=AC286,"",IF($K286&lt;EDATE(AC286,$E286),$K286,EDATE(AC286,$E286))),""))),"")</f>
        <v/>
      </c>
      <c r="AE286" s="70" t="str">
        <f>IFERROR(IF(AND($H286=1,WORKDAY.INTL($I286,NETWORKDAYS.INTL($I286,EDATE(AD286,$E287)-1,1,[1]holiday!$A$2:$A$101),1,[1]holiday!$A$2:$A$101)=$K286),"",IF(AND(IFERROR(IF(IF($K286&lt;EDATE(AD286,$E286),$K286,EDATE(AD286,$E286))=AD286,"",IF($K286&lt;EDATE(AD286,$E286),$K286,EDATE(AD286,$E286))),"")=$K286,$H286=1),"",IFERROR(IF(IF($K286&lt;EDATE(AD286,$E286),$K286,EDATE(AD286,$E286))=AD286,"",IF($K286&lt;EDATE(AD286,$E286),$K286,EDATE(AD286,$E286))),""))),"")</f>
        <v/>
      </c>
      <c r="AF286" s="70" t="str">
        <f>IFERROR(IF(AND($H286=1,WORKDAY.INTL($I286,NETWORKDAYS.INTL($I286,EDATE(AE286,$E287)-1,1,[1]holiday!$A$2:$A$101),1,[1]holiday!$A$2:$A$101)=$K286),"",IF(AND(IFERROR(IF(IF($K286&lt;EDATE(AE286,$E286),$K286,EDATE(AE286,$E286))=AE286,"",IF($K286&lt;EDATE(AE286,$E286),$K286,EDATE(AE286,$E286))),"")=$K286,$H286=1),"",IFERROR(IF(IF($K286&lt;EDATE(AE286,$E286),$K286,EDATE(AE286,$E286))=AE286,"",IF($K286&lt;EDATE(AE286,$E286),$K286,EDATE(AE286,$E286))),""))),"")</f>
        <v/>
      </c>
      <c r="AG286" s="70" t="str">
        <f>IFERROR(IF(AND($H286=1,WORKDAY.INTL($I286,NETWORKDAYS.INTL($I286,EDATE(AF286,$E287)-1,1,[1]holiday!$A$2:$A$101),1,[1]holiday!$A$2:$A$101)=$K286),"",IF(AND(IFERROR(IF(IF($K286&lt;EDATE(AF286,$E286),$K286,EDATE(AF286,$E286))=AF286,"",IF($K286&lt;EDATE(AF286,$E286),$K286,EDATE(AF286,$E286))),"")=$K286,$H286=1),"",IFERROR(IF(IF($K286&lt;EDATE(AF286,$E286),$K286,EDATE(AF286,$E286))=AF286,"",IF($K286&lt;EDATE(AF286,$E286),$K286,EDATE(AF286,$E286))),""))),"")</f>
        <v/>
      </c>
      <c r="AH286" s="70" t="str">
        <f>IFERROR(IF(AND($H286=1,WORKDAY.INTL($I286,NETWORKDAYS.INTL($I286,EDATE(AG286,$E287)-1,1,[1]holiday!$A$2:$A$101),1,[1]holiday!$A$2:$A$101)=$K286),"",IF(AND(IFERROR(IF(IF($K286&lt;EDATE(AG286,$E286),$K286,EDATE(AG286,$E286))=AG286,"",IF($K286&lt;EDATE(AG286,$E286),$K286,EDATE(AG286,$E286))),"")=$K286,$H286=1),"",IFERROR(IF(IF($K286&lt;EDATE(AG286,$E286),$K286,EDATE(AG286,$E286))=AG286,"",IF($K286&lt;EDATE(AG286,$E286),$K286,EDATE(AG286,$E286))),""))),"")</f>
        <v/>
      </c>
      <c r="AI286" s="70"/>
      <c r="AJ286" s="25" t="e">
        <f t="shared" si="160"/>
        <v>#REF!</v>
      </c>
      <c r="AK286" s="25" t="e">
        <f t="shared" si="161"/>
        <v>#REF!</v>
      </c>
      <c r="AL286" s="25" t="e">
        <f t="shared" si="162"/>
        <v>#REF!</v>
      </c>
      <c r="AM286" s="25" t="e">
        <f t="shared" si="163"/>
        <v>#REF!</v>
      </c>
      <c r="AN286" s="25" t="e">
        <f t="shared" si="164"/>
        <v>#REF!</v>
      </c>
      <c r="AO286" s="25" t="e">
        <f t="shared" si="165"/>
        <v>#REF!</v>
      </c>
      <c r="AP286" s="25" t="e">
        <f t="shared" si="166"/>
        <v>#REF!</v>
      </c>
      <c r="AQ286" s="25" t="e">
        <f t="shared" si="167"/>
        <v>#REF!</v>
      </c>
      <c r="AR286" s="25" t="e">
        <f t="shared" si="168"/>
        <v>#REF!</v>
      </c>
      <c r="AS286" s="25" t="e">
        <f t="shared" si="169"/>
        <v>#REF!</v>
      </c>
      <c r="AT286" s="25" t="e">
        <f t="shared" si="170"/>
        <v>#REF!</v>
      </c>
      <c r="AU286" s="25" t="e">
        <f t="shared" si="171"/>
        <v>#REF!</v>
      </c>
      <c r="AV286" s="25" t="e">
        <f t="shared" si="172"/>
        <v>#REF!</v>
      </c>
      <c r="AW286" s="106" t="e">
        <f t="shared" si="179"/>
        <v>#REF!</v>
      </c>
      <c r="AX286" s="107" t="e">
        <f t="shared" ca="1" si="180"/>
        <v>#REF!</v>
      </c>
      <c r="AY286" s="107" t="e">
        <f t="shared" ca="1" si="181"/>
        <v>#REF!</v>
      </c>
      <c r="AZ286" s="108" t="e">
        <f t="shared" ca="1" si="182"/>
        <v>#REF!</v>
      </c>
      <c r="BA286" s="25">
        <f t="shared" ca="1" si="174"/>
        <v>0</v>
      </c>
      <c r="BB286" s="25" t="e">
        <f t="shared" si="173"/>
        <v>#REF!</v>
      </c>
      <c r="BC286" s="25" t="e">
        <f t="shared" ca="1" si="183"/>
        <v>#REF!</v>
      </c>
      <c r="BD286" s="83" t="e">
        <f>PS!#REF!</f>
        <v>#REF!</v>
      </c>
      <c r="BE286" s="78" t="str">
        <f t="shared" ca="1" si="184"/>
        <v>Lần 0</v>
      </c>
      <c r="BF286" s="109" t="e">
        <f t="shared" ca="1" si="185"/>
        <v>#REF!</v>
      </c>
      <c r="BG286" s="109" t="e">
        <f t="shared" ca="1" si="186"/>
        <v>#REF!</v>
      </c>
      <c r="BH286" s="109" t="e">
        <f t="shared" ca="1" si="187"/>
        <v>#REF!</v>
      </c>
      <c r="BI286" s="109" t="e">
        <f t="shared" ca="1" si="188"/>
        <v>#REF!</v>
      </c>
      <c r="BJ286" s="109" t="e">
        <f t="shared" ca="1" si="189"/>
        <v>#REF!</v>
      </c>
      <c r="BK286" s="109" t="e">
        <f t="shared" ca="1" si="190"/>
        <v>#REF!</v>
      </c>
      <c r="BL286" s="109" t="e">
        <f t="shared" ca="1" si="191"/>
        <v>#REF!</v>
      </c>
      <c r="BM286" s="109" t="e">
        <f t="shared" ca="1" si="192"/>
        <v>#REF!</v>
      </c>
      <c r="BN286" s="109" t="e">
        <f t="shared" ca="1" si="193"/>
        <v>#REF!</v>
      </c>
      <c r="BO286" s="109" t="e">
        <f t="shared" ca="1" si="194"/>
        <v>#REF!</v>
      </c>
      <c r="BP286" s="109" t="e">
        <f t="shared" ca="1" si="195"/>
        <v>#REF!</v>
      </c>
      <c r="BQ286" s="109" t="e">
        <f t="shared" ca="1" si="196"/>
        <v>#REF!</v>
      </c>
      <c r="BR286" s="109" t="e">
        <f t="shared" ca="1" si="197"/>
        <v>#REF!</v>
      </c>
    </row>
    <row r="287" spans="1:70" ht="19.5" customHeight="1" x14ac:dyDescent="0.2">
      <c r="A287" s="82" t="e">
        <f>PS!#REF!</f>
        <v>#REF!</v>
      </c>
      <c r="B287" s="83" t="e">
        <f>PS!#REF!</f>
        <v>#REF!</v>
      </c>
      <c r="C287" s="83" t="e">
        <f>PS!#REF!</f>
        <v>#REF!</v>
      </c>
      <c r="D287" s="83" t="e">
        <f>VLOOKUP(B287,CTV!$A$3:$D$1048576,4,0)</f>
        <v>#REF!</v>
      </c>
      <c r="E287" s="83" t="e">
        <f>VLOOKUP(B287,CTV!$A$3:$G$1048576,7,0)</f>
        <v>#REF!</v>
      </c>
      <c r="F287" s="83" t="e">
        <f>IF(ISNA(VLOOKUP(D287,CTV!$A$3:$H$1048576,8,0)),"",VLOOKUP(D287,CTV!$A$3:$H$1048576,8,0))</f>
        <v>#REF!</v>
      </c>
      <c r="G287" s="83" t="e">
        <f>VLOOKUP(B287,CTV!$A$3:$I$1048576,9,0)</f>
        <v>#REF!</v>
      </c>
      <c r="H287" s="83" t="e">
        <f>VLOOKUP(B287,CTV!$A$3:$J$1048576,10,0)</f>
        <v>#REF!</v>
      </c>
      <c r="I287" s="102" t="e">
        <f>PS!#REF!</f>
        <v>#REF!</v>
      </c>
      <c r="J287" s="83" t="e">
        <f>PS!#REF!</f>
        <v>#REF!</v>
      </c>
      <c r="K287" s="103" t="e">
        <f>PS!#REF!</f>
        <v>#REF!</v>
      </c>
      <c r="L287" s="83" t="e">
        <f t="shared" si="175"/>
        <v>#REF!</v>
      </c>
      <c r="M287" s="120" t="e">
        <f>PS!#REF!</f>
        <v>#REF!</v>
      </c>
      <c r="N287" s="83" t="e">
        <f>PS!#REF!</f>
        <v>#REF!</v>
      </c>
      <c r="O287" s="104" t="e">
        <f>PS!#REF!</f>
        <v>#REF!</v>
      </c>
      <c r="P287" s="104" t="e">
        <f t="shared" si="176"/>
        <v>#REF!</v>
      </c>
      <c r="Q287" s="104">
        <v>0</v>
      </c>
      <c r="R287" s="170" t="e">
        <f t="shared" si="177"/>
        <v>#REF!</v>
      </c>
      <c r="S287" s="130" t="e">
        <f>VLOOKUP(B287,CTV!$A$3:$K$1048576,11,0)</f>
        <v>#REF!</v>
      </c>
      <c r="T287" s="105" t="e">
        <f>IF(VLOOKUP(B287,CTV!$A$3:$E$1048576,5,0)-R287+S287&lt;0,0,VLOOKUP(B287,CTV!$A$3:$E$1048576,5,0)-R287+S287)</f>
        <v>#REF!</v>
      </c>
      <c r="U287" s="105" t="e">
        <f>IF(VLOOKUP(B287,CTV!$A$3:$F$1048576,6,0)-R287+S287&lt;0,0,VLOOKUP(B287,CTV!$A$3:$F$1048576,6,0)-R287+S287)</f>
        <v>#REF!</v>
      </c>
      <c r="V287" s="70" t="e">
        <f t="shared" si="178"/>
        <v>#REF!</v>
      </c>
      <c r="W287" s="70" t="str">
        <f>IFERROR(IF(AND($H287=1,WORKDAY.INTL($I287,NETWORKDAYS.INTL($I287,EDATE(V287,$E288)-1,1,[1]holiday!$A$2:$A$101),1,[1]holiday!$A$2:$A$101)=$K287),"",IF(AND(IFERROR(IF(IF($K287&lt;EDATE(V287,$E287),$K287,EDATE(V287,$E287))=V287,"",IF($K287&lt;EDATE(V287,$E287),$K287,EDATE(V287,$E287))),"")=$K287,$H287=1),"",IFERROR(IF(IF($K287&lt;EDATE(V287,$E287),$K287,EDATE(V287,$E287))=V287,"",IF($K287&lt;EDATE(V287,$E287),$K287,EDATE(V287,$E287))),""))),"")</f>
        <v/>
      </c>
      <c r="X287" s="70" t="str">
        <f>IFERROR(IF(AND($H287=1,WORKDAY.INTL($I287,NETWORKDAYS.INTL($I287,EDATE(W287,$E288)-1,1,[1]holiday!$A$2:$A$101),1,[1]holiday!$A$2:$A$101)=$K287),"",IF(AND(IFERROR(IF(IF($K287&lt;EDATE(W287,$E287),$K287,EDATE(W287,$E287))=W287,"",IF($K287&lt;EDATE(W287,$E287),$K287,EDATE(W287,$E287))),"")=$K287,$H287=1),"",IFERROR(IF(IF($K287&lt;EDATE(W287,$E287),$K287,EDATE(W287,$E287))=W287,"",IF($K287&lt;EDATE(W287,$E287),$K287,EDATE(W287,$E287))),""))),"")</f>
        <v/>
      </c>
      <c r="Y287" s="70" t="str">
        <f>IFERROR(IF(AND($H287=1,WORKDAY.INTL($I287,NETWORKDAYS.INTL($I287,EDATE(X287,$E288)-1,1,[1]holiday!$A$2:$A$101),1,[1]holiday!$A$2:$A$101)=$K287),"",IF(AND(IFERROR(IF(IF($K287&lt;EDATE(X287,$E287),$K287,EDATE(X287,$E287))=X287,"",IF($K287&lt;EDATE(X287,$E287),$K287,EDATE(X287,$E287))),"")=$K287,$H287=1),"",IFERROR(IF(IF($K287&lt;EDATE(X287,$E287),$K287,EDATE(X287,$E287))=X287,"",IF($K287&lt;EDATE(X287,$E287),$K287,EDATE(X287,$E287))),""))),"")</f>
        <v/>
      </c>
      <c r="Z287" s="70" t="str">
        <f>IFERROR(IF(AND($H287=1,WORKDAY.INTL($I287,NETWORKDAYS.INTL($I287,EDATE(Y287,$E288)-1,1,[1]holiday!$A$2:$A$101),1,[1]holiday!$A$2:$A$101)=$K287),"",IF(AND(IFERROR(IF(IF($K287&lt;EDATE(Y287,$E287),$K287,EDATE(Y287,$E287))=Y287,"",IF($K287&lt;EDATE(Y287,$E287),$K287,EDATE(Y287,$E287))),"")=$K287,$H287=1),"",IFERROR(IF(IF($K287&lt;EDATE(Y287,$E287),$K287,EDATE(Y287,$E287))=Y287,"",IF($K287&lt;EDATE(Y287,$E287),$K287,EDATE(Y287,$E287))),""))),"")</f>
        <v/>
      </c>
      <c r="AA287" s="70" t="str">
        <f>IFERROR(IF(AND($H287=1,WORKDAY.INTL($I287,NETWORKDAYS.INTL($I287,EDATE(Z287,$E288)-1,1,[1]holiday!$A$2:$A$101),1,[1]holiday!$A$2:$A$101)=$K287),"",IF(AND(IFERROR(IF(IF($K287&lt;EDATE(Z287,$E287),$K287,EDATE(Z287,$E287))=Z287,"",IF($K287&lt;EDATE(Z287,$E287),$K287,EDATE(Z287,$E287))),"")=$K287,$H287=1),"",IFERROR(IF(IF($K287&lt;EDATE(Z287,$E287),$K287,EDATE(Z287,$E287))=Z287,"",IF($K287&lt;EDATE(Z287,$E287),$K287,EDATE(Z287,$E287))),""))),"")</f>
        <v/>
      </c>
      <c r="AB287" s="70" t="str">
        <f>IFERROR(IF(AND($H287=1,WORKDAY.INTL($I287,NETWORKDAYS.INTL($I287,EDATE(AA287,$E288)-1,1,[1]holiday!$A$2:$A$101),1,[1]holiday!$A$2:$A$101)=$K287),"",IF(AND(IFERROR(IF(IF($K287&lt;EDATE(AA287,$E287),$K287,EDATE(AA287,$E287))=AA287,"",IF($K287&lt;EDATE(AA287,$E287),$K287,EDATE(AA287,$E287))),"")=$K287,$H287=1),"",IFERROR(IF(IF($K287&lt;EDATE(AA287,$E287),$K287,EDATE(AA287,$E287))=AA287,"",IF($K287&lt;EDATE(AA287,$E287),$K287,EDATE(AA287,$E287))),""))),"")</f>
        <v/>
      </c>
      <c r="AC287" s="70" t="str">
        <f>IFERROR(IF(AND($H287=1,WORKDAY.INTL($I287,NETWORKDAYS.INTL($I287,EDATE(AB287,$E288)-1,1,[1]holiday!$A$2:$A$101),1,[1]holiday!$A$2:$A$101)=$K287),"",IF(AND(IFERROR(IF(IF($K287&lt;EDATE(AB287,$E287),$K287,EDATE(AB287,$E287))=AB287,"",IF($K287&lt;EDATE(AB287,$E287),$K287,EDATE(AB287,$E287))),"")=$K287,$H287=1),"",IFERROR(IF(IF($K287&lt;EDATE(AB287,$E287),$K287,EDATE(AB287,$E287))=AB287,"",IF($K287&lt;EDATE(AB287,$E287),$K287,EDATE(AB287,$E287))),""))),"")</f>
        <v/>
      </c>
      <c r="AD287" s="70" t="str">
        <f>IFERROR(IF(AND($H287=1,WORKDAY.INTL($I287,NETWORKDAYS.INTL($I287,EDATE(AC287,$E288)-1,1,[1]holiday!$A$2:$A$101),1,[1]holiday!$A$2:$A$101)=$K287),"",IF(AND(IFERROR(IF(IF($K287&lt;EDATE(AC287,$E287),$K287,EDATE(AC287,$E287))=AC287,"",IF($K287&lt;EDATE(AC287,$E287),$K287,EDATE(AC287,$E287))),"")=$K287,$H287=1),"",IFERROR(IF(IF($K287&lt;EDATE(AC287,$E287),$K287,EDATE(AC287,$E287))=AC287,"",IF($K287&lt;EDATE(AC287,$E287),$K287,EDATE(AC287,$E287))),""))),"")</f>
        <v/>
      </c>
      <c r="AE287" s="70" t="str">
        <f>IFERROR(IF(AND($H287=1,WORKDAY.INTL($I287,NETWORKDAYS.INTL($I287,EDATE(AD287,$E288)-1,1,[1]holiday!$A$2:$A$101),1,[1]holiday!$A$2:$A$101)=$K287),"",IF(AND(IFERROR(IF(IF($K287&lt;EDATE(AD287,$E287),$K287,EDATE(AD287,$E287))=AD287,"",IF($K287&lt;EDATE(AD287,$E287),$K287,EDATE(AD287,$E287))),"")=$K287,$H287=1),"",IFERROR(IF(IF($K287&lt;EDATE(AD287,$E287),$K287,EDATE(AD287,$E287))=AD287,"",IF($K287&lt;EDATE(AD287,$E287),$K287,EDATE(AD287,$E287))),""))),"")</f>
        <v/>
      </c>
      <c r="AF287" s="70" t="str">
        <f>IFERROR(IF(AND($H287=1,WORKDAY.INTL($I287,NETWORKDAYS.INTL($I287,EDATE(AE287,$E288)-1,1,[1]holiday!$A$2:$A$101),1,[1]holiday!$A$2:$A$101)=$K287),"",IF(AND(IFERROR(IF(IF($K287&lt;EDATE(AE287,$E287),$K287,EDATE(AE287,$E287))=AE287,"",IF($K287&lt;EDATE(AE287,$E287),$K287,EDATE(AE287,$E287))),"")=$K287,$H287=1),"",IFERROR(IF(IF($K287&lt;EDATE(AE287,$E287),$K287,EDATE(AE287,$E287))=AE287,"",IF($K287&lt;EDATE(AE287,$E287),$K287,EDATE(AE287,$E287))),""))),"")</f>
        <v/>
      </c>
      <c r="AG287" s="70" t="str">
        <f>IFERROR(IF(AND($H287=1,WORKDAY.INTL($I287,NETWORKDAYS.INTL($I287,EDATE(AF287,$E288)-1,1,[1]holiday!$A$2:$A$101),1,[1]holiday!$A$2:$A$101)=$K287),"",IF(AND(IFERROR(IF(IF($K287&lt;EDATE(AF287,$E287),$K287,EDATE(AF287,$E287))=AF287,"",IF($K287&lt;EDATE(AF287,$E287),$K287,EDATE(AF287,$E287))),"")=$K287,$H287=1),"",IFERROR(IF(IF($K287&lt;EDATE(AF287,$E287),$K287,EDATE(AF287,$E287))=AF287,"",IF($K287&lt;EDATE(AF287,$E287),$K287,EDATE(AF287,$E287))),""))),"")</f>
        <v/>
      </c>
      <c r="AH287" s="70" t="str">
        <f>IFERROR(IF(AND($H287=1,WORKDAY.INTL($I287,NETWORKDAYS.INTL($I287,EDATE(AG287,$E288)-1,1,[1]holiday!$A$2:$A$101),1,[1]holiday!$A$2:$A$101)=$K287),"",IF(AND(IFERROR(IF(IF($K287&lt;EDATE(AG287,$E287),$K287,EDATE(AG287,$E287))=AG287,"",IF($K287&lt;EDATE(AG287,$E287),$K287,EDATE(AG287,$E287))),"")=$K287,$H287=1),"",IFERROR(IF(IF($K287&lt;EDATE(AG287,$E287),$K287,EDATE(AG287,$E287))=AG287,"",IF($K287&lt;EDATE(AG287,$E287),$K287,EDATE(AG287,$E287))),""))),"")</f>
        <v/>
      </c>
      <c r="AI287" s="70"/>
      <c r="AJ287" s="25" t="e">
        <f t="shared" ref="AJ287:AJ350" si="198">IF($H287=1,IF(W287="",IFERROR(ROUND(($K287-V287)*($P287*$T287/100+$Q287*$U287/100)/360,0),""),IFERROR(ROUND((W287-V287)*($P287*$T287/100+$Q287*$U287/100)/360,0),"")),IFERROR(ROUND((V287-I287)*($P287*$T287/100+$Q287*$U287/100)/360,0),""))</f>
        <v>#REF!</v>
      </c>
      <c r="AK287" s="25" t="e">
        <f t="shared" ref="AK287:AK350" si="199">IF($H287=1,IF(X287="",IFERROR(ROUND(($K287-W287)*($P287*$T287/100+$Q287*$U287/100)/360,0),""),IFERROR(ROUND((X287-W287)*($P287*$T287/100+$Q287*$U287/100)/360,0),"")),IFERROR(ROUND((W287-V287)*($P287*$T287/100+$Q287*$U287/100)/360,0),""))</f>
        <v>#REF!</v>
      </c>
      <c r="AL287" s="25" t="e">
        <f t="shared" ref="AL287:AL350" si="200">IF($H287=1,IF(Y287="",IFERROR(ROUND(($K287-X287)*($P287*$T287/100+$Q287*$U287/100)/360,0),""),IFERROR(ROUND((Y287-X287)*($P287*$T287/100+$Q287*$U287/100)/360,0),"")),IFERROR(ROUND((X287-W287)*($P287*$T287/100+$Q287*$U287/100)/360,0),""))</f>
        <v>#REF!</v>
      </c>
      <c r="AM287" s="25" t="e">
        <f t="shared" ref="AM287:AM350" si="201">IF($H287=1,IF(Z287="",IFERROR(ROUND(($K287-Y287)*($P287*$T287/100+$Q287*$U287/100)/360,0),""),IFERROR(ROUND((Z287-Y287)*($P287*$T287/100+$Q287*$U287/100)/360,0),"")),IFERROR(ROUND((Y287-X287)*($P287*$T287/100+$Q287*$U287/100)/360,0),""))</f>
        <v>#REF!</v>
      </c>
      <c r="AN287" s="25" t="e">
        <f t="shared" ref="AN287:AN350" si="202">IF($H287=1,IF(AA287="",IFERROR(ROUND(($K287-Z287)*($P287*$T287/100+$Q287*$U287/100)/360,0),""),IFERROR(ROUND((AA287-Z287)*($P287*$T287/100+$Q287*$U287/100)/360,0),"")),IFERROR(ROUND((Z287-Y287)*($P287*$T287/100+$Q287*$U287/100)/360,0),""))</f>
        <v>#REF!</v>
      </c>
      <c r="AO287" s="25" t="e">
        <f t="shared" ref="AO287:AO350" si="203">IF($H287=1,IF(AB287="",IFERROR(ROUND(($K287-AA287)*($P287*$T287/100+$Q287*$U287/100)/360,0),""),IFERROR(ROUND((AB287-AA287)*($P287*$T287/100+$Q287*$U287/100)/360,0),"")),IFERROR(ROUND((AA287-Z287)*($P287*$T287/100+$Q287*$U287/100)/360,0),""))</f>
        <v>#REF!</v>
      </c>
      <c r="AP287" s="25" t="e">
        <f t="shared" ref="AP287:AP350" si="204">IF($H287=1,IF(AC287="",IFERROR(ROUND(($K287-AB287)*($P287*$T287/100+$Q287*$U287/100)/360,0),""),IFERROR(ROUND((AC287-AB287)*($P287*$T287/100+$Q287*$U287/100)/360,0),"")),IFERROR(ROUND((AB287-AA287)*($P287*$T287/100+$Q287*$U287/100)/360,0),""))</f>
        <v>#REF!</v>
      </c>
      <c r="AQ287" s="25" t="e">
        <f t="shared" ref="AQ287:AQ350" si="205">IF($H287=1,IF(AD287="",IFERROR(ROUND(($K287-AC287)*($P287*$T287/100+$Q287*$U287/100)/360,0),""),IFERROR(ROUND((AD287-AC287)*($P287*$T287/100+$Q287*$U287/100)/360,0),"")),IFERROR(ROUND((AC287-AB287)*($P287*$T287/100+$Q287*$U287/100)/360,0),""))</f>
        <v>#REF!</v>
      </c>
      <c r="AR287" s="25" t="e">
        <f t="shared" ref="AR287:AR350" si="206">IF($H287=1,IF(AE287="",IFERROR(ROUND(($K287-AD287)*($P287*$T287/100+$Q287*$U287/100)/360,0),""),IFERROR(ROUND((AE287-AD287)*($P287*$T287/100+$Q287*$U287/100)/360,0),"")),IFERROR(ROUND((AD287-AC287)*($P287*$T287/100+$Q287*$U287/100)/360,0),""))</f>
        <v>#REF!</v>
      </c>
      <c r="AS287" s="25" t="e">
        <f t="shared" ref="AS287:AS350" si="207">IF($H287=1,IF(AF287="",IFERROR(ROUND(($K287-AE287)*($P287*$T287/100+$Q287*$U287/100)/360,0),""),IFERROR(ROUND((AF287-AE287)*($P287*$T287/100+$Q287*$U287/100)/360,0),"")),IFERROR(ROUND((AE287-AD287)*($P287*$T287/100+$Q287*$U287/100)/360,0),""))</f>
        <v>#REF!</v>
      </c>
      <c r="AT287" s="25" t="e">
        <f t="shared" ref="AT287:AT350" si="208">IF($H287=1,IF(AG287="",IFERROR(ROUND(($K287-AF287)*($P287*$T287/100+$Q287*$U287/100)/360,0),""),IFERROR(ROUND((AG287-AF287)*($P287*$T287/100+$Q287*$U287/100)/360,0),"")),IFERROR(ROUND((AF287-AE287)*($P287*$T287/100+$Q287*$U287/100)/360,0),""))</f>
        <v>#REF!</v>
      </c>
      <c r="AU287" s="25" t="e">
        <f t="shared" ref="AU287:AU350" si="209">IF($H287=1,IF(AH287="",IFERROR(ROUND(($K287-AG287)*($P287*$T287/100+$Q287*$U287/100)/360,0),""),IFERROR(ROUND((AH287-AG287)*($P287*$T287/100+$Q287*$U287/100)/360,0),"")),IFERROR(ROUND((AG287-AF287)*($P287*$T287/100+$Q287*$U287/100)/360,0),""))</f>
        <v>#REF!</v>
      </c>
      <c r="AV287" s="25" t="e">
        <f t="shared" ref="AV287:AV350" si="210">IF($H287=1,IF(AI287="",IFERROR(ROUND(($K287-AH287)*($P287*$T287/100+$Q287*$U287/100)/360,0),""),IFERROR(ROUND((AI287-AH287)*($P287*$T287/100+$Q287*$U287/100)/360,0),"")),IFERROR(ROUND((AH287-AG287)*($P287*$T287/100+$Q287*$U287/100)/360,0),""))</f>
        <v>#REF!</v>
      </c>
      <c r="AW287" s="106" t="e">
        <f t="shared" si="179"/>
        <v>#REF!</v>
      </c>
      <c r="AX287" s="107" t="e">
        <f t="shared" ca="1" si="180"/>
        <v>#REF!</v>
      </c>
      <c r="AY287" s="107" t="e">
        <f t="shared" ca="1" si="181"/>
        <v>#REF!</v>
      </c>
      <c r="AZ287" s="108" t="e">
        <f t="shared" ca="1" si="182"/>
        <v>#REF!</v>
      </c>
      <c r="BA287" s="25">
        <f t="shared" ca="1" si="174"/>
        <v>0</v>
      </c>
      <c r="BB287" s="25" t="e">
        <f t="shared" ref="BB287:BB350" si="211">ROUND((AW287-I287)*$P287*$T287/100/360,0)+ROUND((AW287-I287)*$Q287*$U287/100/360,0)</f>
        <v>#REF!</v>
      </c>
      <c r="BC287" s="25" t="e">
        <f t="shared" ca="1" si="183"/>
        <v>#REF!</v>
      </c>
      <c r="BD287" s="83" t="e">
        <f>PS!#REF!</f>
        <v>#REF!</v>
      </c>
      <c r="BE287" s="78" t="str">
        <f t="shared" ca="1" si="184"/>
        <v>Lần 0</v>
      </c>
      <c r="BF287" s="109" t="e">
        <f t="shared" ca="1" si="185"/>
        <v>#REF!</v>
      </c>
      <c r="BG287" s="109" t="e">
        <f t="shared" ca="1" si="186"/>
        <v>#REF!</v>
      </c>
      <c r="BH287" s="109" t="e">
        <f t="shared" ca="1" si="187"/>
        <v>#REF!</v>
      </c>
      <c r="BI287" s="109" t="e">
        <f t="shared" ca="1" si="188"/>
        <v>#REF!</v>
      </c>
      <c r="BJ287" s="109" t="e">
        <f t="shared" ca="1" si="189"/>
        <v>#REF!</v>
      </c>
      <c r="BK287" s="109" t="e">
        <f t="shared" ca="1" si="190"/>
        <v>#REF!</v>
      </c>
      <c r="BL287" s="109" t="e">
        <f t="shared" ca="1" si="191"/>
        <v>#REF!</v>
      </c>
      <c r="BM287" s="109" t="e">
        <f t="shared" ca="1" si="192"/>
        <v>#REF!</v>
      </c>
      <c r="BN287" s="109" t="e">
        <f t="shared" ca="1" si="193"/>
        <v>#REF!</v>
      </c>
      <c r="BO287" s="109" t="e">
        <f t="shared" ca="1" si="194"/>
        <v>#REF!</v>
      </c>
      <c r="BP287" s="109" t="e">
        <f t="shared" ca="1" si="195"/>
        <v>#REF!</v>
      </c>
      <c r="BQ287" s="109" t="e">
        <f t="shared" ca="1" si="196"/>
        <v>#REF!</v>
      </c>
      <c r="BR287" s="109" t="e">
        <f t="shared" ca="1" si="197"/>
        <v>#REF!</v>
      </c>
    </row>
    <row r="288" spans="1:70" ht="19.5" customHeight="1" x14ac:dyDescent="0.2">
      <c r="A288" s="82" t="e">
        <f>PS!#REF!</f>
        <v>#REF!</v>
      </c>
      <c r="B288" s="83" t="e">
        <f>PS!#REF!</f>
        <v>#REF!</v>
      </c>
      <c r="C288" s="83" t="e">
        <f>PS!#REF!</f>
        <v>#REF!</v>
      </c>
      <c r="D288" s="83" t="e">
        <f>VLOOKUP(B288,CTV!$A$3:$D$1048576,4,0)</f>
        <v>#REF!</v>
      </c>
      <c r="E288" s="83" t="e">
        <f>VLOOKUP(B288,CTV!$A$3:$G$1048576,7,0)</f>
        <v>#REF!</v>
      </c>
      <c r="F288" s="83" t="e">
        <f>IF(ISNA(VLOOKUP(D288,CTV!$A$3:$H$1048576,8,0)),"",VLOOKUP(D288,CTV!$A$3:$H$1048576,8,0))</f>
        <v>#REF!</v>
      </c>
      <c r="G288" s="83" t="e">
        <f>VLOOKUP(B288,CTV!$A$3:$I$1048576,9,0)</f>
        <v>#REF!</v>
      </c>
      <c r="H288" s="83" t="e">
        <f>VLOOKUP(B288,CTV!$A$3:$J$1048576,10,0)</f>
        <v>#REF!</v>
      </c>
      <c r="I288" s="102" t="e">
        <f>PS!#REF!</f>
        <v>#REF!</v>
      </c>
      <c r="J288" s="83" t="e">
        <f>PS!#REF!</f>
        <v>#REF!</v>
      </c>
      <c r="K288" s="103" t="e">
        <f>PS!#REF!</f>
        <v>#REF!</v>
      </c>
      <c r="L288" s="83" t="e">
        <f t="shared" si="175"/>
        <v>#REF!</v>
      </c>
      <c r="M288" s="120" t="e">
        <f>PS!#REF!</f>
        <v>#REF!</v>
      </c>
      <c r="N288" s="83" t="e">
        <f>PS!#REF!</f>
        <v>#REF!</v>
      </c>
      <c r="O288" s="104" t="e">
        <f>PS!#REF!</f>
        <v>#REF!</v>
      </c>
      <c r="P288" s="104" t="e">
        <f t="shared" si="176"/>
        <v>#REF!</v>
      </c>
      <c r="Q288" s="104">
        <v>0</v>
      </c>
      <c r="R288" s="170" t="e">
        <f t="shared" si="177"/>
        <v>#REF!</v>
      </c>
      <c r="S288" s="130" t="e">
        <f>VLOOKUP(B288,CTV!$A$3:$K$1048576,11,0)</f>
        <v>#REF!</v>
      </c>
      <c r="T288" s="105" t="e">
        <f>IF(VLOOKUP(B288,CTV!$A$3:$E$1048576,5,0)-R288+S288&lt;0,0,VLOOKUP(B288,CTV!$A$3:$E$1048576,5,0)-R288+S288)</f>
        <v>#REF!</v>
      </c>
      <c r="U288" s="105" t="e">
        <f>IF(VLOOKUP(B288,CTV!$A$3:$F$1048576,6,0)-R288+S288&lt;0,0,VLOOKUP(B288,CTV!$A$3:$F$1048576,6,0)-R288+S288)</f>
        <v>#REF!</v>
      </c>
      <c r="V288" s="70" t="e">
        <f t="shared" si="178"/>
        <v>#REF!</v>
      </c>
      <c r="W288" s="70" t="str">
        <f>IFERROR(IF(AND($H288=1,WORKDAY.INTL($I288,NETWORKDAYS.INTL($I288,EDATE(V288,$E289)-1,1,[1]holiday!$A$2:$A$101),1,[1]holiday!$A$2:$A$101)=$K288),"",IF(AND(IFERROR(IF(IF($K288&lt;EDATE(V288,$E288),$K288,EDATE(V288,$E288))=V288,"",IF($K288&lt;EDATE(V288,$E288),$K288,EDATE(V288,$E288))),"")=$K288,$H288=1),"",IFERROR(IF(IF($K288&lt;EDATE(V288,$E288),$K288,EDATE(V288,$E288))=V288,"",IF($K288&lt;EDATE(V288,$E288),$K288,EDATE(V288,$E288))),""))),"")</f>
        <v/>
      </c>
      <c r="X288" s="70" t="str">
        <f>IFERROR(IF(AND($H288=1,WORKDAY.INTL($I288,NETWORKDAYS.INTL($I288,EDATE(W288,$E289)-1,1,[1]holiday!$A$2:$A$101),1,[1]holiday!$A$2:$A$101)=$K288),"",IF(AND(IFERROR(IF(IF($K288&lt;EDATE(W288,$E288),$K288,EDATE(W288,$E288))=W288,"",IF($K288&lt;EDATE(W288,$E288),$K288,EDATE(W288,$E288))),"")=$K288,$H288=1),"",IFERROR(IF(IF($K288&lt;EDATE(W288,$E288),$K288,EDATE(W288,$E288))=W288,"",IF($K288&lt;EDATE(W288,$E288),$K288,EDATE(W288,$E288))),""))),"")</f>
        <v/>
      </c>
      <c r="Y288" s="70" t="str">
        <f>IFERROR(IF(AND($H288=1,WORKDAY.INTL($I288,NETWORKDAYS.INTL($I288,EDATE(X288,$E289)-1,1,[1]holiday!$A$2:$A$101),1,[1]holiday!$A$2:$A$101)=$K288),"",IF(AND(IFERROR(IF(IF($K288&lt;EDATE(X288,$E288),$K288,EDATE(X288,$E288))=X288,"",IF($K288&lt;EDATE(X288,$E288),$K288,EDATE(X288,$E288))),"")=$K288,$H288=1),"",IFERROR(IF(IF($K288&lt;EDATE(X288,$E288),$K288,EDATE(X288,$E288))=X288,"",IF($K288&lt;EDATE(X288,$E288),$K288,EDATE(X288,$E288))),""))),"")</f>
        <v/>
      </c>
      <c r="Z288" s="70" t="str">
        <f>IFERROR(IF(AND($H288=1,WORKDAY.INTL($I288,NETWORKDAYS.INTL($I288,EDATE(Y288,$E289)-1,1,[1]holiday!$A$2:$A$101),1,[1]holiday!$A$2:$A$101)=$K288),"",IF(AND(IFERROR(IF(IF($K288&lt;EDATE(Y288,$E288),$K288,EDATE(Y288,$E288))=Y288,"",IF($K288&lt;EDATE(Y288,$E288),$K288,EDATE(Y288,$E288))),"")=$K288,$H288=1),"",IFERROR(IF(IF($K288&lt;EDATE(Y288,$E288),$K288,EDATE(Y288,$E288))=Y288,"",IF($K288&lt;EDATE(Y288,$E288),$K288,EDATE(Y288,$E288))),""))),"")</f>
        <v/>
      </c>
      <c r="AA288" s="70" t="str">
        <f>IFERROR(IF(AND($H288=1,WORKDAY.INTL($I288,NETWORKDAYS.INTL($I288,EDATE(Z288,$E289)-1,1,[1]holiday!$A$2:$A$101),1,[1]holiday!$A$2:$A$101)=$K288),"",IF(AND(IFERROR(IF(IF($K288&lt;EDATE(Z288,$E288),$K288,EDATE(Z288,$E288))=Z288,"",IF($K288&lt;EDATE(Z288,$E288),$K288,EDATE(Z288,$E288))),"")=$K288,$H288=1),"",IFERROR(IF(IF($K288&lt;EDATE(Z288,$E288),$K288,EDATE(Z288,$E288))=Z288,"",IF($K288&lt;EDATE(Z288,$E288),$K288,EDATE(Z288,$E288))),""))),"")</f>
        <v/>
      </c>
      <c r="AB288" s="70" t="str">
        <f>IFERROR(IF(AND($H288=1,WORKDAY.INTL($I288,NETWORKDAYS.INTL($I288,EDATE(AA288,$E289)-1,1,[1]holiday!$A$2:$A$101),1,[1]holiday!$A$2:$A$101)=$K288),"",IF(AND(IFERROR(IF(IF($K288&lt;EDATE(AA288,$E288),$K288,EDATE(AA288,$E288))=AA288,"",IF($K288&lt;EDATE(AA288,$E288),$K288,EDATE(AA288,$E288))),"")=$K288,$H288=1),"",IFERROR(IF(IF($K288&lt;EDATE(AA288,$E288),$K288,EDATE(AA288,$E288))=AA288,"",IF($K288&lt;EDATE(AA288,$E288),$K288,EDATE(AA288,$E288))),""))),"")</f>
        <v/>
      </c>
      <c r="AC288" s="70" t="str">
        <f>IFERROR(IF(AND($H288=1,WORKDAY.INTL($I288,NETWORKDAYS.INTL($I288,EDATE(AB288,$E289)-1,1,[1]holiday!$A$2:$A$101),1,[1]holiday!$A$2:$A$101)=$K288),"",IF(AND(IFERROR(IF(IF($K288&lt;EDATE(AB288,$E288),$K288,EDATE(AB288,$E288))=AB288,"",IF($K288&lt;EDATE(AB288,$E288),$K288,EDATE(AB288,$E288))),"")=$K288,$H288=1),"",IFERROR(IF(IF($K288&lt;EDATE(AB288,$E288),$K288,EDATE(AB288,$E288))=AB288,"",IF($K288&lt;EDATE(AB288,$E288),$K288,EDATE(AB288,$E288))),""))),"")</f>
        <v/>
      </c>
      <c r="AD288" s="70" t="str">
        <f>IFERROR(IF(AND($H288=1,WORKDAY.INTL($I288,NETWORKDAYS.INTL($I288,EDATE(AC288,$E289)-1,1,[1]holiday!$A$2:$A$101),1,[1]holiday!$A$2:$A$101)=$K288),"",IF(AND(IFERROR(IF(IF($K288&lt;EDATE(AC288,$E288),$K288,EDATE(AC288,$E288))=AC288,"",IF($K288&lt;EDATE(AC288,$E288),$K288,EDATE(AC288,$E288))),"")=$K288,$H288=1),"",IFERROR(IF(IF($K288&lt;EDATE(AC288,$E288),$K288,EDATE(AC288,$E288))=AC288,"",IF($K288&lt;EDATE(AC288,$E288),$K288,EDATE(AC288,$E288))),""))),"")</f>
        <v/>
      </c>
      <c r="AE288" s="70" t="str">
        <f>IFERROR(IF(AND($H288=1,WORKDAY.INTL($I288,NETWORKDAYS.INTL($I288,EDATE(AD288,$E289)-1,1,[1]holiday!$A$2:$A$101),1,[1]holiday!$A$2:$A$101)=$K288),"",IF(AND(IFERROR(IF(IF($K288&lt;EDATE(AD288,$E288),$K288,EDATE(AD288,$E288))=AD288,"",IF($K288&lt;EDATE(AD288,$E288),$K288,EDATE(AD288,$E288))),"")=$K288,$H288=1),"",IFERROR(IF(IF($K288&lt;EDATE(AD288,$E288),$K288,EDATE(AD288,$E288))=AD288,"",IF($K288&lt;EDATE(AD288,$E288),$K288,EDATE(AD288,$E288))),""))),"")</f>
        <v/>
      </c>
      <c r="AF288" s="70" t="str">
        <f>IFERROR(IF(AND($H288=1,WORKDAY.INTL($I288,NETWORKDAYS.INTL($I288,EDATE(AE288,$E289)-1,1,[1]holiday!$A$2:$A$101),1,[1]holiday!$A$2:$A$101)=$K288),"",IF(AND(IFERROR(IF(IF($K288&lt;EDATE(AE288,$E288),$K288,EDATE(AE288,$E288))=AE288,"",IF($K288&lt;EDATE(AE288,$E288),$K288,EDATE(AE288,$E288))),"")=$K288,$H288=1),"",IFERROR(IF(IF($K288&lt;EDATE(AE288,$E288),$K288,EDATE(AE288,$E288))=AE288,"",IF($K288&lt;EDATE(AE288,$E288),$K288,EDATE(AE288,$E288))),""))),"")</f>
        <v/>
      </c>
      <c r="AG288" s="70" t="str">
        <f>IFERROR(IF(AND($H288=1,WORKDAY.INTL($I288,NETWORKDAYS.INTL($I288,EDATE(AF288,$E289)-1,1,[1]holiday!$A$2:$A$101),1,[1]holiday!$A$2:$A$101)=$K288),"",IF(AND(IFERROR(IF(IF($K288&lt;EDATE(AF288,$E288),$K288,EDATE(AF288,$E288))=AF288,"",IF($K288&lt;EDATE(AF288,$E288),$K288,EDATE(AF288,$E288))),"")=$K288,$H288=1),"",IFERROR(IF(IF($K288&lt;EDATE(AF288,$E288),$K288,EDATE(AF288,$E288))=AF288,"",IF($K288&lt;EDATE(AF288,$E288),$K288,EDATE(AF288,$E288))),""))),"")</f>
        <v/>
      </c>
      <c r="AH288" s="70" t="str">
        <f>IFERROR(IF(AND($H288=1,WORKDAY.INTL($I288,NETWORKDAYS.INTL($I288,EDATE(AG288,$E289)-1,1,[1]holiday!$A$2:$A$101),1,[1]holiday!$A$2:$A$101)=$K288),"",IF(AND(IFERROR(IF(IF($K288&lt;EDATE(AG288,$E288),$K288,EDATE(AG288,$E288))=AG288,"",IF($K288&lt;EDATE(AG288,$E288),$K288,EDATE(AG288,$E288))),"")=$K288,$H288=1),"",IFERROR(IF(IF($K288&lt;EDATE(AG288,$E288),$K288,EDATE(AG288,$E288))=AG288,"",IF($K288&lt;EDATE(AG288,$E288),$K288,EDATE(AG288,$E288))),""))),"")</f>
        <v/>
      </c>
      <c r="AI288" s="70"/>
      <c r="AJ288" s="25" t="e">
        <f t="shared" si="198"/>
        <v>#REF!</v>
      </c>
      <c r="AK288" s="25" t="e">
        <f t="shared" si="199"/>
        <v>#REF!</v>
      </c>
      <c r="AL288" s="25" t="e">
        <f t="shared" si="200"/>
        <v>#REF!</v>
      </c>
      <c r="AM288" s="25" t="e">
        <f t="shared" si="201"/>
        <v>#REF!</v>
      </c>
      <c r="AN288" s="25" t="e">
        <f t="shared" si="202"/>
        <v>#REF!</v>
      </c>
      <c r="AO288" s="25" t="e">
        <f t="shared" si="203"/>
        <v>#REF!</v>
      </c>
      <c r="AP288" s="25" t="e">
        <f t="shared" si="204"/>
        <v>#REF!</v>
      </c>
      <c r="AQ288" s="25" t="e">
        <f t="shared" si="205"/>
        <v>#REF!</v>
      </c>
      <c r="AR288" s="25" t="e">
        <f t="shared" si="206"/>
        <v>#REF!</v>
      </c>
      <c r="AS288" s="25" t="e">
        <f t="shared" si="207"/>
        <v>#REF!</v>
      </c>
      <c r="AT288" s="25" t="e">
        <f t="shared" si="208"/>
        <v>#REF!</v>
      </c>
      <c r="AU288" s="25" t="e">
        <f t="shared" si="209"/>
        <v>#REF!</v>
      </c>
      <c r="AV288" s="25" t="e">
        <f t="shared" si="210"/>
        <v>#REF!</v>
      </c>
      <c r="AW288" s="106" t="e">
        <f t="shared" si="179"/>
        <v>#REF!</v>
      </c>
      <c r="AX288" s="107" t="e">
        <f t="shared" ca="1" si="180"/>
        <v>#REF!</v>
      </c>
      <c r="AY288" s="107" t="e">
        <f t="shared" ca="1" si="181"/>
        <v>#REF!</v>
      </c>
      <c r="AZ288" s="108" t="e">
        <f t="shared" ca="1" si="182"/>
        <v>#REF!</v>
      </c>
      <c r="BA288" s="25">
        <f t="shared" ca="1" si="174"/>
        <v>0</v>
      </c>
      <c r="BB288" s="25" t="e">
        <f t="shared" si="211"/>
        <v>#REF!</v>
      </c>
      <c r="BC288" s="25" t="e">
        <f t="shared" ca="1" si="183"/>
        <v>#REF!</v>
      </c>
      <c r="BD288" s="83" t="e">
        <f>PS!#REF!</f>
        <v>#REF!</v>
      </c>
      <c r="BE288" s="78" t="str">
        <f t="shared" ca="1" si="184"/>
        <v>Lần 0</v>
      </c>
      <c r="BF288" s="109" t="e">
        <f t="shared" ca="1" si="185"/>
        <v>#REF!</v>
      </c>
      <c r="BG288" s="109" t="e">
        <f t="shared" ca="1" si="186"/>
        <v>#REF!</v>
      </c>
      <c r="BH288" s="109" t="e">
        <f t="shared" ca="1" si="187"/>
        <v>#REF!</v>
      </c>
      <c r="BI288" s="109" t="e">
        <f t="shared" ca="1" si="188"/>
        <v>#REF!</v>
      </c>
      <c r="BJ288" s="109" t="e">
        <f t="shared" ca="1" si="189"/>
        <v>#REF!</v>
      </c>
      <c r="BK288" s="109" t="e">
        <f t="shared" ca="1" si="190"/>
        <v>#REF!</v>
      </c>
      <c r="BL288" s="109" t="e">
        <f t="shared" ca="1" si="191"/>
        <v>#REF!</v>
      </c>
      <c r="BM288" s="109" t="e">
        <f t="shared" ca="1" si="192"/>
        <v>#REF!</v>
      </c>
      <c r="BN288" s="109" t="e">
        <f t="shared" ca="1" si="193"/>
        <v>#REF!</v>
      </c>
      <c r="BO288" s="109" t="e">
        <f t="shared" ca="1" si="194"/>
        <v>#REF!</v>
      </c>
      <c r="BP288" s="109" t="e">
        <f t="shared" ca="1" si="195"/>
        <v>#REF!</v>
      </c>
      <c r="BQ288" s="109" t="e">
        <f t="shared" ca="1" si="196"/>
        <v>#REF!</v>
      </c>
      <c r="BR288" s="109" t="e">
        <f t="shared" ca="1" si="197"/>
        <v>#REF!</v>
      </c>
    </row>
    <row r="289" spans="1:70" ht="12.75" x14ac:dyDescent="0.2">
      <c r="A289" s="82" t="e">
        <f>PS!#REF!</f>
        <v>#REF!</v>
      </c>
      <c r="B289" s="83" t="e">
        <f>PS!#REF!</f>
        <v>#REF!</v>
      </c>
      <c r="C289" s="83" t="e">
        <f>PS!#REF!</f>
        <v>#REF!</v>
      </c>
      <c r="D289" s="83" t="e">
        <f>VLOOKUP(B289,CTV!$A$3:$D$1048576,4,0)</f>
        <v>#REF!</v>
      </c>
      <c r="E289" s="83" t="e">
        <f>VLOOKUP(B289,CTV!$A$3:$G$1048576,7,0)</f>
        <v>#REF!</v>
      </c>
      <c r="F289" s="83" t="e">
        <f>IF(ISNA(VLOOKUP(D289,CTV!$A$3:$H$1048576,8,0)),"",VLOOKUP(D289,CTV!$A$3:$H$1048576,8,0))</f>
        <v>#REF!</v>
      </c>
      <c r="G289" s="83" t="e">
        <f>VLOOKUP(B289,CTV!$A$3:$I$1048576,9,0)</f>
        <v>#REF!</v>
      </c>
      <c r="H289" s="83" t="e">
        <f>VLOOKUP(B289,CTV!$A$3:$J$1048576,10,0)</f>
        <v>#REF!</v>
      </c>
      <c r="I289" s="102" t="e">
        <f>PS!#REF!</f>
        <v>#REF!</v>
      </c>
      <c r="J289" s="83" t="e">
        <f>PS!#REF!</f>
        <v>#REF!</v>
      </c>
      <c r="K289" s="103" t="e">
        <f>PS!#REF!</f>
        <v>#REF!</v>
      </c>
      <c r="L289" s="83" t="e">
        <f t="shared" si="175"/>
        <v>#REF!</v>
      </c>
      <c r="M289" s="120" t="e">
        <f>PS!#REF!</f>
        <v>#REF!</v>
      </c>
      <c r="N289" s="83" t="e">
        <f>PS!#REF!</f>
        <v>#REF!</v>
      </c>
      <c r="O289" s="104" t="e">
        <f>PS!#REF!</f>
        <v>#REF!</v>
      </c>
      <c r="P289" s="104" t="e">
        <f t="shared" si="176"/>
        <v>#REF!</v>
      </c>
      <c r="Q289" s="104">
        <v>0</v>
      </c>
      <c r="R289" s="170" t="e">
        <f t="shared" si="177"/>
        <v>#REF!</v>
      </c>
      <c r="S289" s="130" t="e">
        <f>VLOOKUP(B289,CTV!$A$3:$K$1048576,11,0)</f>
        <v>#REF!</v>
      </c>
      <c r="T289" s="105" t="e">
        <f>IF(VLOOKUP(B289,CTV!$A$3:$E$1048576,5,0)-R289+S289&lt;0,0,VLOOKUP(B289,CTV!$A$3:$E$1048576,5,0)-R289+S289)</f>
        <v>#REF!</v>
      </c>
      <c r="U289" s="105" t="e">
        <f>IF(VLOOKUP(B289,CTV!$A$3:$F$1048576,6,0)-R289+S289&lt;0,0,VLOOKUP(B289,CTV!$A$3:$F$1048576,6,0)-R289+S289)</f>
        <v>#REF!</v>
      </c>
      <c r="V289" s="70" t="e">
        <f t="shared" si="178"/>
        <v>#REF!</v>
      </c>
      <c r="W289" s="70" t="str">
        <f>IFERROR(IF(AND($H289=1,WORKDAY.INTL($I289,NETWORKDAYS.INTL($I289,EDATE(V289,$E290)-1,1,[1]holiday!$A$2:$A$101),1,[1]holiday!$A$2:$A$101)=$K289),"",IF(AND(IFERROR(IF(IF($K289&lt;EDATE(V289,$E289),$K289,EDATE(V289,$E289))=V289,"",IF($K289&lt;EDATE(V289,$E289),$K289,EDATE(V289,$E289))),"")=$K289,$H289=1),"",IFERROR(IF(IF($K289&lt;EDATE(V289,$E289),$K289,EDATE(V289,$E289))=V289,"",IF($K289&lt;EDATE(V289,$E289),$K289,EDATE(V289,$E289))),""))),"")</f>
        <v/>
      </c>
      <c r="X289" s="70" t="str">
        <f>IFERROR(IF(AND($H289=1,WORKDAY.INTL($I289,NETWORKDAYS.INTL($I289,EDATE(W289,$E290)-1,1,[1]holiday!$A$2:$A$101),1,[1]holiday!$A$2:$A$101)=$K289),"",IF(AND(IFERROR(IF(IF($K289&lt;EDATE(W289,$E289),$K289,EDATE(W289,$E289))=W289,"",IF($K289&lt;EDATE(W289,$E289),$K289,EDATE(W289,$E289))),"")=$K289,$H289=1),"",IFERROR(IF(IF($K289&lt;EDATE(W289,$E289),$K289,EDATE(W289,$E289))=W289,"",IF($K289&lt;EDATE(W289,$E289),$K289,EDATE(W289,$E289))),""))),"")</f>
        <v/>
      </c>
      <c r="Y289" s="70" t="str">
        <f>IFERROR(IF(AND($H289=1,WORKDAY.INTL($I289,NETWORKDAYS.INTL($I289,EDATE(X289,$E290)-1,1,[1]holiday!$A$2:$A$101),1,[1]holiday!$A$2:$A$101)=$K289),"",IF(AND(IFERROR(IF(IF($K289&lt;EDATE(X289,$E289),$K289,EDATE(X289,$E289))=X289,"",IF($K289&lt;EDATE(X289,$E289),$K289,EDATE(X289,$E289))),"")=$K289,$H289=1),"",IFERROR(IF(IF($K289&lt;EDATE(X289,$E289),$K289,EDATE(X289,$E289))=X289,"",IF($K289&lt;EDATE(X289,$E289),$K289,EDATE(X289,$E289))),""))),"")</f>
        <v/>
      </c>
      <c r="Z289" s="70" t="str">
        <f>IFERROR(IF(AND($H289=1,WORKDAY.INTL($I289,NETWORKDAYS.INTL($I289,EDATE(Y289,$E290)-1,1,[1]holiday!$A$2:$A$101),1,[1]holiday!$A$2:$A$101)=$K289),"",IF(AND(IFERROR(IF(IF($K289&lt;EDATE(Y289,$E289),$K289,EDATE(Y289,$E289))=Y289,"",IF($K289&lt;EDATE(Y289,$E289),$K289,EDATE(Y289,$E289))),"")=$K289,$H289=1),"",IFERROR(IF(IF($K289&lt;EDATE(Y289,$E289),$K289,EDATE(Y289,$E289))=Y289,"",IF($K289&lt;EDATE(Y289,$E289),$K289,EDATE(Y289,$E289))),""))),"")</f>
        <v/>
      </c>
      <c r="AA289" s="70" t="str">
        <f>IFERROR(IF(AND($H289=1,WORKDAY.INTL($I289,NETWORKDAYS.INTL($I289,EDATE(Z289,$E290)-1,1,[1]holiday!$A$2:$A$101),1,[1]holiday!$A$2:$A$101)=$K289),"",IF(AND(IFERROR(IF(IF($K289&lt;EDATE(Z289,$E289),$K289,EDATE(Z289,$E289))=Z289,"",IF($K289&lt;EDATE(Z289,$E289),$K289,EDATE(Z289,$E289))),"")=$K289,$H289=1),"",IFERROR(IF(IF($K289&lt;EDATE(Z289,$E289),$K289,EDATE(Z289,$E289))=Z289,"",IF($K289&lt;EDATE(Z289,$E289),$K289,EDATE(Z289,$E289))),""))),"")</f>
        <v/>
      </c>
      <c r="AB289" s="70" t="str">
        <f>IFERROR(IF(AND($H289=1,WORKDAY.INTL($I289,NETWORKDAYS.INTL($I289,EDATE(AA289,$E290)-1,1,[1]holiday!$A$2:$A$101),1,[1]holiday!$A$2:$A$101)=$K289),"",IF(AND(IFERROR(IF(IF($K289&lt;EDATE(AA289,$E289),$K289,EDATE(AA289,$E289))=AA289,"",IF($K289&lt;EDATE(AA289,$E289),$K289,EDATE(AA289,$E289))),"")=$K289,$H289=1),"",IFERROR(IF(IF($K289&lt;EDATE(AA289,$E289),$K289,EDATE(AA289,$E289))=AA289,"",IF($K289&lt;EDATE(AA289,$E289),$K289,EDATE(AA289,$E289))),""))),"")</f>
        <v/>
      </c>
      <c r="AC289" s="70" t="str">
        <f>IFERROR(IF(AND($H289=1,WORKDAY.INTL($I289,NETWORKDAYS.INTL($I289,EDATE(AB289,$E290)-1,1,[1]holiday!$A$2:$A$101),1,[1]holiday!$A$2:$A$101)=$K289),"",IF(AND(IFERROR(IF(IF($K289&lt;EDATE(AB289,$E289),$K289,EDATE(AB289,$E289))=AB289,"",IF($K289&lt;EDATE(AB289,$E289),$K289,EDATE(AB289,$E289))),"")=$K289,$H289=1),"",IFERROR(IF(IF($K289&lt;EDATE(AB289,$E289),$K289,EDATE(AB289,$E289))=AB289,"",IF($K289&lt;EDATE(AB289,$E289),$K289,EDATE(AB289,$E289))),""))),"")</f>
        <v/>
      </c>
      <c r="AD289" s="70" t="str">
        <f>IFERROR(IF(AND($H289=1,WORKDAY.INTL($I289,NETWORKDAYS.INTL($I289,EDATE(AC289,$E290)-1,1,[1]holiday!$A$2:$A$101),1,[1]holiday!$A$2:$A$101)=$K289),"",IF(AND(IFERROR(IF(IF($K289&lt;EDATE(AC289,$E289),$K289,EDATE(AC289,$E289))=AC289,"",IF($K289&lt;EDATE(AC289,$E289),$K289,EDATE(AC289,$E289))),"")=$K289,$H289=1),"",IFERROR(IF(IF($K289&lt;EDATE(AC289,$E289),$K289,EDATE(AC289,$E289))=AC289,"",IF($K289&lt;EDATE(AC289,$E289),$K289,EDATE(AC289,$E289))),""))),"")</f>
        <v/>
      </c>
      <c r="AE289" s="70" t="str">
        <f>IFERROR(IF(AND($H289=1,WORKDAY.INTL($I289,NETWORKDAYS.INTL($I289,EDATE(AD289,$E290)-1,1,[1]holiday!$A$2:$A$101),1,[1]holiday!$A$2:$A$101)=$K289),"",IF(AND(IFERROR(IF(IF($K289&lt;EDATE(AD289,$E289),$K289,EDATE(AD289,$E289))=AD289,"",IF($K289&lt;EDATE(AD289,$E289),$K289,EDATE(AD289,$E289))),"")=$K289,$H289=1),"",IFERROR(IF(IF($K289&lt;EDATE(AD289,$E289),$K289,EDATE(AD289,$E289))=AD289,"",IF($K289&lt;EDATE(AD289,$E289),$K289,EDATE(AD289,$E289))),""))),"")</f>
        <v/>
      </c>
      <c r="AF289" s="70" t="str">
        <f>IFERROR(IF(AND($H289=1,WORKDAY.INTL($I289,NETWORKDAYS.INTL($I289,EDATE(AE289,$E290)-1,1,[1]holiday!$A$2:$A$101),1,[1]holiday!$A$2:$A$101)=$K289),"",IF(AND(IFERROR(IF(IF($K289&lt;EDATE(AE289,$E289),$K289,EDATE(AE289,$E289))=AE289,"",IF($K289&lt;EDATE(AE289,$E289),$K289,EDATE(AE289,$E289))),"")=$K289,$H289=1),"",IFERROR(IF(IF($K289&lt;EDATE(AE289,$E289),$K289,EDATE(AE289,$E289))=AE289,"",IF($K289&lt;EDATE(AE289,$E289),$K289,EDATE(AE289,$E289))),""))),"")</f>
        <v/>
      </c>
      <c r="AG289" s="70" t="str">
        <f>IFERROR(IF(AND($H289=1,WORKDAY.INTL($I289,NETWORKDAYS.INTL($I289,EDATE(AF289,$E290)-1,1,[1]holiday!$A$2:$A$101),1,[1]holiday!$A$2:$A$101)=$K289),"",IF(AND(IFERROR(IF(IF($K289&lt;EDATE(AF289,$E289),$K289,EDATE(AF289,$E289))=AF289,"",IF($K289&lt;EDATE(AF289,$E289),$K289,EDATE(AF289,$E289))),"")=$K289,$H289=1),"",IFERROR(IF(IF($K289&lt;EDATE(AF289,$E289),$K289,EDATE(AF289,$E289))=AF289,"",IF($K289&lt;EDATE(AF289,$E289),$K289,EDATE(AF289,$E289))),""))),"")</f>
        <v/>
      </c>
      <c r="AH289" s="70" t="str">
        <f>IFERROR(IF(AND($H289=1,WORKDAY.INTL($I289,NETWORKDAYS.INTL($I289,EDATE(AG289,$E290)-1,1,[1]holiday!$A$2:$A$101),1,[1]holiday!$A$2:$A$101)=$K289),"",IF(AND(IFERROR(IF(IF($K289&lt;EDATE(AG289,$E289),$K289,EDATE(AG289,$E289))=AG289,"",IF($K289&lt;EDATE(AG289,$E289),$K289,EDATE(AG289,$E289))),"")=$K289,$H289=1),"",IFERROR(IF(IF($K289&lt;EDATE(AG289,$E289),$K289,EDATE(AG289,$E289))=AG289,"",IF($K289&lt;EDATE(AG289,$E289),$K289,EDATE(AG289,$E289))),""))),"")</f>
        <v/>
      </c>
      <c r="AI289" s="70"/>
      <c r="AJ289" s="25" t="e">
        <f t="shared" si="198"/>
        <v>#REF!</v>
      </c>
      <c r="AK289" s="25" t="e">
        <f t="shared" si="199"/>
        <v>#REF!</v>
      </c>
      <c r="AL289" s="25" t="e">
        <f t="shared" si="200"/>
        <v>#REF!</v>
      </c>
      <c r="AM289" s="25" t="e">
        <f t="shared" si="201"/>
        <v>#REF!</v>
      </c>
      <c r="AN289" s="25" t="e">
        <f t="shared" si="202"/>
        <v>#REF!</v>
      </c>
      <c r="AO289" s="25" t="e">
        <f t="shared" si="203"/>
        <v>#REF!</v>
      </c>
      <c r="AP289" s="25" t="e">
        <f t="shared" si="204"/>
        <v>#REF!</v>
      </c>
      <c r="AQ289" s="25" t="e">
        <f t="shared" si="205"/>
        <v>#REF!</v>
      </c>
      <c r="AR289" s="25" t="e">
        <f t="shared" si="206"/>
        <v>#REF!</v>
      </c>
      <c r="AS289" s="25" t="e">
        <f t="shared" si="207"/>
        <v>#REF!</v>
      </c>
      <c r="AT289" s="25" t="e">
        <f t="shared" si="208"/>
        <v>#REF!</v>
      </c>
      <c r="AU289" s="25" t="e">
        <f t="shared" si="209"/>
        <v>#REF!</v>
      </c>
      <c r="AV289" s="25" t="e">
        <f t="shared" si="210"/>
        <v>#REF!</v>
      </c>
      <c r="AW289" s="106" t="e">
        <f t="shared" si="179"/>
        <v>#REF!</v>
      </c>
      <c r="AX289" s="107" t="e">
        <f t="shared" ca="1" si="180"/>
        <v>#REF!</v>
      </c>
      <c r="AY289" s="107" t="e">
        <f t="shared" ca="1" si="181"/>
        <v>#REF!</v>
      </c>
      <c r="AZ289" s="108" t="e">
        <f t="shared" ca="1" si="182"/>
        <v>#REF!</v>
      </c>
      <c r="BA289" s="25">
        <f t="shared" ca="1" si="174"/>
        <v>0</v>
      </c>
      <c r="BB289" s="25" t="e">
        <f t="shared" si="211"/>
        <v>#REF!</v>
      </c>
      <c r="BC289" s="25" t="e">
        <f t="shared" ca="1" si="183"/>
        <v>#REF!</v>
      </c>
      <c r="BD289" s="83" t="e">
        <f>PS!#REF!</f>
        <v>#REF!</v>
      </c>
      <c r="BE289" s="78" t="str">
        <f t="shared" ca="1" si="184"/>
        <v>Lần 0</v>
      </c>
      <c r="BF289" s="109" t="e">
        <f t="shared" ca="1" si="185"/>
        <v>#REF!</v>
      </c>
      <c r="BG289" s="109" t="e">
        <f t="shared" ca="1" si="186"/>
        <v>#REF!</v>
      </c>
      <c r="BH289" s="109" t="e">
        <f t="shared" ca="1" si="187"/>
        <v>#REF!</v>
      </c>
      <c r="BI289" s="109" t="e">
        <f t="shared" ca="1" si="188"/>
        <v>#REF!</v>
      </c>
      <c r="BJ289" s="109" t="e">
        <f t="shared" ca="1" si="189"/>
        <v>#REF!</v>
      </c>
      <c r="BK289" s="109" t="e">
        <f t="shared" ca="1" si="190"/>
        <v>#REF!</v>
      </c>
      <c r="BL289" s="109" t="e">
        <f t="shared" ca="1" si="191"/>
        <v>#REF!</v>
      </c>
      <c r="BM289" s="109" t="e">
        <f t="shared" ca="1" si="192"/>
        <v>#REF!</v>
      </c>
      <c r="BN289" s="109" t="e">
        <f t="shared" ca="1" si="193"/>
        <v>#REF!</v>
      </c>
      <c r="BO289" s="109" t="e">
        <f t="shared" ca="1" si="194"/>
        <v>#REF!</v>
      </c>
      <c r="BP289" s="109" t="e">
        <f t="shared" ca="1" si="195"/>
        <v>#REF!</v>
      </c>
      <c r="BQ289" s="109" t="e">
        <f t="shared" ca="1" si="196"/>
        <v>#REF!</v>
      </c>
      <c r="BR289" s="109" t="e">
        <f t="shared" ca="1" si="197"/>
        <v>#REF!</v>
      </c>
    </row>
    <row r="290" spans="1:70" ht="19.5" customHeight="1" x14ac:dyDescent="0.2">
      <c r="A290" s="82" t="e">
        <f>PS!#REF!</f>
        <v>#REF!</v>
      </c>
      <c r="B290" s="83" t="e">
        <f>PS!#REF!</f>
        <v>#REF!</v>
      </c>
      <c r="C290" s="83" t="e">
        <f>PS!#REF!</f>
        <v>#REF!</v>
      </c>
      <c r="D290" s="83" t="e">
        <f>VLOOKUP(B290,CTV!$A$3:$D$1048576,4,0)</f>
        <v>#REF!</v>
      </c>
      <c r="E290" s="83" t="e">
        <f>VLOOKUP(B290,CTV!$A$3:$G$1048576,7,0)</f>
        <v>#REF!</v>
      </c>
      <c r="F290" s="83" t="e">
        <f>IF(ISNA(VLOOKUP(D290,CTV!$A$3:$H$1048576,8,0)),"",VLOOKUP(D290,CTV!$A$3:$H$1048576,8,0))</f>
        <v>#REF!</v>
      </c>
      <c r="G290" s="83" t="e">
        <f>VLOOKUP(B290,CTV!$A$3:$I$1048576,9,0)</f>
        <v>#REF!</v>
      </c>
      <c r="H290" s="83" t="e">
        <f>VLOOKUP(B290,CTV!$A$3:$J$1048576,10,0)</f>
        <v>#REF!</v>
      </c>
      <c r="I290" s="102" t="e">
        <f>PS!#REF!</f>
        <v>#REF!</v>
      </c>
      <c r="J290" s="83" t="e">
        <f>PS!#REF!</f>
        <v>#REF!</v>
      </c>
      <c r="K290" s="103" t="e">
        <f>PS!#REF!</f>
        <v>#REF!</v>
      </c>
      <c r="L290" s="83" t="e">
        <f t="shared" si="175"/>
        <v>#REF!</v>
      </c>
      <c r="M290" s="120" t="e">
        <f>PS!#REF!</f>
        <v>#REF!</v>
      </c>
      <c r="N290" s="83" t="e">
        <f>PS!#REF!</f>
        <v>#REF!</v>
      </c>
      <c r="O290" s="104" t="e">
        <f>PS!#REF!</f>
        <v>#REF!</v>
      </c>
      <c r="P290" s="104" t="e">
        <f t="shared" si="176"/>
        <v>#REF!</v>
      </c>
      <c r="Q290" s="104">
        <v>0</v>
      </c>
      <c r="R290" s="170" t="e">
        <f t="shared" si="177"/>
        <v>#REF!</v>
      </c>
      <c r="S290" s="130" t="e">
        <f>VLOOKUP(B290,CTV!$A$3:$K$1048576,11,0)</f>
        <v>#REF!</v>
      </c>
      <c r="T290" s="105" t="e">
        <f>IF(VLOOKUP(B290,CTV!$A$3:$E$1048576,5,0)-R290+S290&lt;0,0,VLOOKUP(B290,CTV!$A$3:$E$1048576,5,0)-R290+S290)</f>
        <v>#REF!</v>
      </c>
      <c r="U290" s="105" t="e">
        <f>IF(VLOOKUP(B290,CTV!$A$3:$F$1048576,6,0)-R290+S290&lt;0,0,VLOOKUP(B290,CTV!$A$3:$F$1048576,6,0)-R290+S290)</f>
        <v>#REF!</v>
      </c>
      <c r="V290" s="70" t="e">
        <f t="shared" si="178"/>
        <v>#REF!</v>
      </c>
      <c r="W290" s="70" t="str">
        <f>IFERROR(IF(AND($H290=1,WORKDAY.INTL($I290,NETWORKDAYS.INTL($I290,EDATE(V290,$E291)-1,1,[1]holiday!$A$2:$A$101),1,[1]holiday!$A$2:$A$101)=$K290),"",IF(AND(IFERROR(IF(IF($K290&lt;EDATE(V290,$E290),$K290,EDATE(V290,$E290))=V290,"",IF($K290&lt;EDATE(V290,$E290),$K290,EDATE(V290,$E290))),"")=$K290,$H290=1),"",IFERROR(IF(IF($K290&lt;EDATE(V290,$E290),$K290,EDATE(V290,$E290))=V290,"",IF($K290&lt;EDATE(V290,$E290),$K290,EDATE(V290,$E290))),""))),"")</f>
        <v/>
      </c>
      <c r="X290" s="70" t="str">
        <f>IFERROR(IF(AND($H290=1,WORKDAY.INTL($I290,NETWORKDAYS.INTL($I290,EDATE(W290,$E291)-1,1,[1]holiday!$A$2:$A$101),1,[1]holiday!$A$2:$A$101)=$K290),"",IF(AND(IFERROR(IF(IF($K290&lt;EDATE(W290,$E290),$K290,EDATE(W290,$E290))=W290,"",IF($K290&lt;EDATE(W290,$E290),$K290,EDATE(W290,$E290))),"")=$K290,$H290=1),"",IFERROR(IF(IF($K290&lt;EDATE(W290,$E290),$K290,EDATE(W290,$E290))=W290,"",IF($K290&lt;EDATE(W290,$E290),$K290,EDATE(W290,$E290))),""))),"")</f>
        <v/>
      </c>
      <c r="Y290" s="70" t="str">
        <f>IFERROR(IF(AND($H290=1,WORKDAY.INTL($I290,NETWORKDAYS.INTL($I290,EDATE(X290,$E291)-1,1,[1]holiday!$A$2:$A$101),1,[1]holiday!$A$2:$A$101)=$K290),"",IF(AND(IFERROR(IF(IF($K290&lt;EDATE(X290,$E290),$K290,EDATE(X290,$E290))=X290,"",IF($K290&lt;EDATE(X290,$E290),$K290,EDATE(X290,$E290))),"")=$K290,$H290=1),"",IFERROR(IF(IF($K290&lt;EDATE(X290,$E290),$K290,EDATE(X290,$E290))=X290,"",IF($K290&lt;EDATE(X290,$E290),$K290,EDATE(X290,$E290))),""))),"")</f>
        <v/>
      </c>
      <c r="Z290" s="70" t="str">
        <f>IFERROR(IF(AND($H290=1,WORKDAY.INTL($I290,NETWORKDAYS.INTL($I290,EDATE(Y290,$E291)-1,1,[1]holiday!$A$2:$A$101),1,[1]holiday!$A$2:$A$101)=$K290),"",IF(AND(IFERROR(IF(IF($K290&lt;EDATE(Y290,$E290),$K290,EDATE(Y290,$E290))=Y290,"",IF($K290&lt;EDATE(Y290,$E290),$K290,EDATE(Y290,$E290))),"")=$K290,$H290=1),"",IFERROR(IF(IF($K290&lt;EDATE(Y290,$E290),$K290,EDATE(Y290,$E290))=Y290,"",IF($K290&lt;EDATE(Y290,$E290),$K290,EDATE(Y290,$E290))),""))),"")</f>
        <v/>
      </c>
      <c r="AA290" s="70" t="str">
        <f>IFERROR(IF(AND($H290=1,WORKDAY.INTL($I290,NETWORKDAYS.INTL($I290,EDATE(Z290,$E291)-1,1,[1]holiday!$A$2:$A$101),1,[1]holiday!$A$2:$A$101)=$K290),"",IF(AND(IFERROR(IF(IF($K290&lt;EDATE(Z290,$E290),$K290,EDATE(Z290,$E290))=Z290,"",IF($K290&lt;EDATE(Z290,$E290),$K290,EDATE(Z290,$E290))),"")=$K290,$H290=1),"",IFERROR(IF(IF($K290&lt;EDATE(Z290,$E290),$K290,EDATE(Z290,$E290))=Z290,"",IF($K290&lt;EDATE(Z290,$E290),$K290,EDATE(Z290,$E290))),""))),"")</f>
        <v/>
      </c>
      <c r="AB290" s="70" t="str">
        <f>IFERROR(IF(AND($H290=1,WORKDAY.INTL($I290,NETWORKDAYS.INTL($I290,EDATE(AA290,$E291)-1,1,[1]holiday!$A$2:$A$101),1,[1]holiday!$A$2:$A$101)=$K290),"",IF(AND(IFERROR(IF(IF($K290&lt;EDATE(AA290,$E290),$K290,EDATE(AA290,$E290))=AA290,"",IF($K290&lt;EDATE(AA290,$E290),$K290,EDATE(AA290,$E290))),"")=$K290,$H290=1),"",IFERROR(IF(IF($K290&lt;EDATE(AA290,$E290),$K290,EDATE(AA290,$E290))=AA290,"",IF($K290&lt;EDATE(AA290,$E290),$K290,EDATE(AA290,$E290))),""))),"")</f>
        <v/>
      </c>
      <c r="AC290" s="70" t="str">
        <f>IFERROR(IF(AND($H290=1,WORKDAY.INTL($I290,NETWORKDAYS.INTL($I290,EDATE(AB290,$E291)-1,1,[1]holiday!$A$2:$A$101),1,[1]holiday!$A$2:$A$101)=$K290),"",IF(AND(IFERROR(IF(IF($K290&lt;EDATE(AB290,$E290),$K290,EDATE(AB290,$E290))=AB290,"",IF($K290&lt;EDATE(AB290,$E290),$K290,EDATE(AB290,$E290))),"")=$K290,$H290=1),"",IFERROR(IF(IF($K290&lt;EDATE(AB290,$E290),$K290,EDATE(AB290,$E290))=AB290,"",IF($K290&lt;EDATE(AB290,$E290),$K290,EDATE(AB290,$E290))),""))),"")</f>
        <v/>
      </c>
      <c r="AD290" s="70" t="str">
        <f>IFERROR(IF(AND($H290=1,WORKDAY.INTL($I290,NETWORKDAYS.INTL($I290,EDATE(AC290,$E291)-1,1,[1]holiday!$A$2:$A$101),1,[1]holiday!$A$2:$A$101)=$K290),"",IF(AND(IFERROR(IF(IF($K290&lt;EDATE(AC290,$E290),$K290,EDATE(AC290,$E290))=AC290,"",IF($K290&lt;EDATE(AC290,$E290),$K290,EDATE(AC290,$E290))),"")=$K290,$H290=1),"",IFERROR(IF(IF($K290&lt;EDATE(AC290,$E290),$K290,EDATE(AC290,$E290))=AC290,"",IF($K290&lt;EDATE(AC290,$E290),$K290,EDATE(AC290,$E290))),""))),"")</f>
        <v/>
      </c>
      <c r="AE290" s="70" t="str">
        <f>IFERROR(IF(AND($H290=1,WORKDAY.INTL($I290,NETWORKDAYS.INTL($I290,EDATE(AD290,$E291)-1,1,[1]holiday!$A$2:$A$101),1,[1]holiday!$A$2:$A$101)=$K290),"",IF(AND(IFERROR(IF(IF($K290&lt;EDATE(AD290,$E290),$K290,EDATE(AD290,$E290))=AD290,"",IF($K290&lt;EDATE(AD290,$E290),$K290,EDATE(AD290,$E290))),"")=$K290,$H290=1),"",IFERROR(IF(IF($K290&lt;EDATE(AD290,$E290),$K290,EDATE(AD290,$E290))=AD290,"",IF($K290&lt;EDATE(AD290,$E290),$K290,EDATE(AD290,$E290))),""))),"")</f>
        <v/>
      </c>
      <c r="AF290" s="70" t="str">
        <f>IFERROR(IF(AND($H290=1,WORKDAY.INTL($I290,NETWORKDAYS.INTL($I290,EDATE(AE290,$E291)-1,1,[1]holiday!$A$2:$A$101),1,[1]holiday!$A$2:$A$101)=$K290),"",IF(AND(IFERROR(IF(IF($K290&lt;EDATE(AE290,$E290),$K290,EDATE(AE290,$E290))=AE290,"",IF($K290&lt;EDATE(AE290,$E290),$K290,EDATE(AE290,$E290))),"")=$K290,$H290=1),"",IFERROR(IF(IF($K290&lt;EDATE(AE290,$E290),$K290,EDATE(AE290,$E290))=AE290,"",IF($K290&lt;EDATE(AE290,$E290),$K290,EDATE(AE290,$E290))),""))),"")</f>
        <v/>
      </c>
      <c r="AG290" s="70" t="str">
        <f>IFERROR(IF(AND($H290=1,WORKDAY.INTL($I290,NETWORKDAYS.INTL($I290,EDATE(AF290,$E291)-1,1,[1]holiday!$A$2:$A$101),1,[1]holiday!$A$2:$A$101)=$K290),"",IF(AND(IFERROR(IF(IF($K290&lt;EDATE(AF290,$E290),$K290,EDATE(AF290,$E290))=AF290,"",IF($K290&lt;EDATE(AF290,$E290),$K290,EDATE(AF290,$E290))),"")=$K290,$H290=1),"",IFERROR(IF(IF($K290&lt;EDATE(AF290,$E290),$K290,EDATE(AF290,$E290))=AF290,"",IF($K290&lt;EDATE(AF290,$E290),$K290,EDATE(AF290,$E290))),""))),"")</f>
        <v/>
      </c>
      <c r="AH290" s="70" t="str">
        <f>IFERROR(IF(AND($H290=1,WORKDAY.INTL($I290,NETWORKDAYS.INTL($I290,EDATE(AG290,$E291)-1,1,[1]holiday!$A$2:$A$101),1,[1]holiday!$A$2:$A$101)=$K290),"",IF(AND(IFERROR(IF(IF($K290&lt;EDATE(AG290,$E290),$K290,EDATE(AG290,$E290))=AG290,"",IF($K290&lt;EDATE(AG290,$E290),$K290,EDATE(AG290,$E290))),"")=$K290,$H290=1),"",IFERROR(IF(IF($K290&lt;EDATE(AG290,$E290),$K290,EDATE(AG290,$E290))=AG290,"",IF($K290&lt;EDATE(AG290,$E290),$K290,EDATE(AG290,$E290))),""))),"")</f>
        <v/>
      </c>
      <c r="AI290" s="70"/>
      <c r="AJ290" s="25" t="e">
        <f t="shared" si="198"/>
        <v>#REF!</v>
      </c>
      <c r="AK290" s="25" t="e">
        <f t="shared" si="199"/>
        <v>#REF!</v>
      </c>
      <c r="AL290" s="25" t="e">
        <f t="shared" si="200"/>
        <v>#REF!</v>
      </c>
      <c r="AM290" s="25" t="e">
        <f t="shared" si="201"/>
        <v>#REF!</v>
      </c>
      <c r="AN290" s="25" t="e">
        <f t="shared" si="202"/>
        <v>#REF!</v>
      </c>
      <c r="AO290" s="25" t="e">
        <f t="shared" si="203"/>
        <v>#REF!</v>
      </c>
      <c r="AP290" s="25" t="e">
        <f t="shared" si="204"/>
        <v>#REF!</v>
      </c>
      <c r="AQ290" s="25" t="e">
        <f t="shared" si="205"/>
        <v>#REF!</v>
      </c>
      <c r="AR290" s="25" t="e">
        <f t="shared" si="206"/>
        <v>#REF!</v>
      </c>
      <c r="AS290" s="25" t="e">
        <f t="shared" si="207"/>
        <v>#REF!</v>
      </c>
      <c r="AT290" s="25" t="e">
        <f t="shared" si="208"/>
        <v>#REF!</v>
      </c>
      <c r="AU290" s="25" t="e">
        <f t="shared" si="209"/>
        <v>#REF!</v>
      </c>
      <c r="AV290" s="25" t="e">
        <f t="shared" si="210"/>
        <v>#REF!</v>
      </c>
      <c r="AW290" s="106" t="e">
        <f t="shared" si="179"/>
        <v>#REF!</v>
      </c>
      <c r="AX290" s="107" t="e">
        <f t="shared" ca="1" si="180"/>
        <v>#REF!</v>
      </c>
      <c r="AY290" s="107" t="e">
        <f t="shared" ca="1" si="181"/>
        <v>#REF!</v>
      </c>
      <c r="AZ290" s="108" t="e">
        <f t="shared" ca="1" si="182"/>
        <v>#REF!</v>
      </c>
      <c r="BA290" s="25">
        <f t="shared" ca="1" si="174"/>
        <v>0</v>
      </c>
      <c r="BB290" s="25" t="e">
        <f t="shared" si="211"/>
        <v>#REF!</v>
      </c>
      <c r="BC290" s="25" t="e">
        <f t="shared" ca="1" si="183"/>
        <v>#REF!</v>
      </c>
      <c r="BD290" s="83" t="e">
        <f>PS!#REF!</f>
        <v>#REF!</v>
      </c>
      <c r="BE290" s="78" t="str">
        <f t="shared" ca="1" si="184"/>
        <v>Lần 0</v>
      </c>
      <c r="BF290" s="109" t="e">
        <f t="shared" ca="1" si="185"/>
        <v>#REF!</v>
      </c>
      <c r="BG290" s="109" t="e">
        <f t="shared" ca="1" si="186"/>
        <v>#REF!</v>
      </c>
      <c r="BH290" s="109" t="e">
        <f t="shared" ca="1" si="187"/>
        <v>#REF!</v>
      </c>
      <c r="BI290" s="109" t="e">
        <f t="shared" ca="1" si="188"/>
        <v>#REF!</v>
      </c>
      <c r="BJ290" s="109" t="e">
        <f t="shared" ca="1" si="189"/>
        <v>#REF!</v>
      </c>
      <c r="BK290" s="109" t="e">
        <f t="shared" ca="1" si="190"/>
        <v>#REF!</v>
      </c>
      <c r="BL290" s="109" t="e">
        <f t="shared" ca="1" si="191"/>
        <v>#REF!</v>
      </c>
      <c r="BM290" s="109" t="e">
        <f t="shared" ca="1" si="192"/>
        <v>#REF!</v>
      </c>
      <c r="BN290" s="109" t="e">
        <f t="shared" ca="1" si="193"/>
        <v>#REF!</v>
      </c>
      <c r="BO290" s="109" t="e">
        <f t="shared" ca="1" si="194"/>
        <v>#REF!</v>
      </c>
      <c r="BP290" s="109" t="e">
        <f t="shared" ca="1" si="195"/>
        <v>#REF!</v>
      </c>
      <c r="BQ290" s="109" t="e">
        <f t="shared" ca="1" si="196"/>
        <v>#REF!</v>
      </c>
      <c r="BR290" s="109" t="e">
        <f t="shared" ca="1" si="197"/>
        <v>#REF!</v>
      </c>
    </row>
    <row r="291" spans="1:70" ht="12.75" x14ac:dyDescent="0.2">
      <c r="A291" s="82" t="e">
        <f>PS!#REF!</f>
        <v>#REF!</v>
      </c>
      <c r="B291" s="83" t="e">
        <f>PS!#REF!</f>
        <v>#REF!</v>
      </c>
      <c r="C291" s="83" t="e">
        <f>PS!#REF!</f>
        <v>#REF!</v>
      </c>
      <c r="D291" s="83" t="e">
        <f>VLOOKUP(B291,CTV!$A$3:$D$1048576,4,0)</f>
        <v>#REF!</v>
      </c>
      <c r="E291" s="83" t="e">
        <f>VLOOKUP(B291,CTV!$A$3:$G$1048576,7,0)</f>
        <v>#REF!</v>
      </c>
      <c r="F291" s="83" t="e">
        <f>IF(ISNA(VLOOKUP(D291,CTV!$A$3:$H$1048576,8,0)),"",VLOOKUP(D291,CTV!$A$3:$H$1048576,8,0))</f>
        <v>#REF!</v>
      </c>
      <c r="G291" s="83" t="e">
        <f>VLOOKUP(B291,CTV!$A$3:$I$1048576,9,0)</f>
        <v>#REF!</v>
      </c>
      <c r="H291" s="83" t="e">
        <f>VLOOKUP(B291,CTV!$A$3:$J$1048576,10,0)</f>
        <v>#REF!</v>
      </c>
      <c r="I291" s="102" t="e">
        <f>PS!#REF!</f>
        <v>#REF!</v>
      </c>
      <c r="J291" s="83" t="e">
        <f>PS!#REF!</f>
        <v>#REF!</v>
      </c>
      <c r="K291" s="103" t="e">
        <f>PS!#REF!</f>
        <v>#REF!</v>
      </c>
      <c r="L291" s="83" t="e">
        <f t="shared" si="175"/>
        <v>#REF!</v>
      </c>
      <c r="M291" s="120" t="e">
        <f>PS!#REF!</f>
        <v>#REF!</v>
      </c>
      <c r="N291" s="83" t="e">
        <f>PS!#REF!</f>
        <v>#REF!</v>
      </c>
      <c r="O291" s="104" t="e">
        <f>PS!#REF!</f>
        <v>#REF!</v>
      </c>
      <c r="P291" s="104" t="e">
        <f t="shared" si="176"/>
        <v>#REF!</v>
      </c>
      <c r="Q291" s="104">
        <v>0</v>
      </c>
      <c r="R291" s="170" t="e">
        <f t="shared" si="177"/>
        <v>#REF!</v>
      </c>
      <c r="S291" s="130" t="e">
        <f>VLOOKUP(B291,CTV!$A$3:$K$1048576,11,0)</f>
        <v>#REF!</v>
      </c>
      <c r="T291" s="105" t="e">
        <f>IF(VLOOKUP(B291,CTV!$A$3:$E$1048576,5,0)-R291+S291&lt;0,0,VLOOKUP(B291,CTV!$A$3:$E$1048576,5,0)-R291+S291)</f>
        <v>#REF!</v>
      </c>
      <c r="U291" s="105" t="e">
        <f>IF(VLOOKUP(B291,CTV!$A$3:$F$1048576,6,0)-R291+S291&lt;0,0,VLOOKUP(B291,CTV!$A$3:$F$1048576,6,0)-R291+S291)</f>
        <v>#REF!</v>
      </c>
      <c r="V291" s="70" t="e">
        <f t="shared" si="178"/>
        <v>#REF!</v>
      </c>
      <c r="W291" s="70" t="str">
        <f>IFERROR(IF(AND($H291=1,WORKDAY.INTL($I291,NETWORKDAYS.INTL($I291,EDATE(V291,$E292)-1,1,[1]holiday!$A$2:$A$101),1,[1]holiday!$A$2:$A$101)=$K291),"",IF(AND(IFERROR(IF(IF($K291&lt;EDATE(V291,$E291),$K291,EDATE(V291,$E291))=V291,"",IF($K291&lt;EDATE(V291,$E291),$K291,EDATE(V291,$E291))),"")=$K291,$H291=1),"",IFERROR(IF(IF($K291&lt;EDATE(V291,$E291),$K291,EDATE(V291,$E291))=V291,"",IF($K291&lt;EDATE(V291,$E291),$K291,EDATE(V291,$E291))),""))),"")</f>
        <v/>
      </c>
      <c r="X291" s="70" t="str">
        <f>IFERROR(IF(AND($H291=1,WORKDAY.INTL($I291,NETWORKDAYS.INTL($I291,EDATE(W291,$E292)-1,1,[1]holiday!$A$2:$A$101),1,[1]holiday!$A$2:$A$101)=$K291),"",IF(AND(IFERROR(IF(IF($K291&lt;EDATE(W291,$E291),$K291,EDATE(W291,$E291))=W291,"",IF($K291&lt;EDATE(W291,$E291),$K291,EDATE(W291,$E291))),"")=$K291,$H291=1),"",IFERROR(IF(IF($K291&lt;EDATE(W291,$E291),$K291,EDATE(W291,$E291))=W291,"",IF($K291&lt;EDATE(W291,$E291),$K291,EDATE(W291,$E291))),""))),"")</f>
        <v/>
      </c>
      <c r="Y291" s="70" t="str">
        <f>IFERROR(IF(AND($H291=1,WORKDAY.INTL($I291,NETWORKDAYS.INTL($I291,EDATE(X291,$E292)-1,1,[1]holiday!$A$2:$A$101),1,[1]holiday!$A$2:$A$101)=$K291),"",IF(AND(IFERROR(IF(IF($K291&lt;EDATE(X291,$E291),$K291,EDATE(X291,$E291))=X291,"",IF($K291&lt;EDATE(X291,$E291),$K291,EDATE(X291,$E291))),"")=$K291,$H291=1),"",IFERROR(IF(IF($K291&lt;EDATE(X291,$E291),$K291,EDATE(X291,$E291))=X291,"",IF($K291&lt;EDATE(X291,$E291),$K291,EDATE(X291,$E291))),""))),"")</f>
        <v/>
      </c>
      <c r="Z291" s="70" t="str">
        <f>IFERROR(IF(AND($H291=1,WORKDAY.INTL($I291,NETWORKDAYS.INTL($I291,EDATE(Y291,$E292)-1,1,[1]holiday!$A$2:$A$101),1,[1]holiday!$A$2:$A$101)=$K291),"",IF(AND(IFERROR(IF(IF($K291&lt;EDATE(Y291,$E291),$K291,EDATE(Y291,$E291))=Y291,"",IF($K291&lt;EDATE(Y291,$E291),$K291,EDATE(Y291,$E291))),"")=$K291,$H291=1),"",IFERROR(IF(IF($K291&lt;EDATE(Y291,$E291),$K291,EDATE(Y291,$E291))=Y291,"",IF($K291&lt;EDATE(Y291,$E291),$K291,EDATE(Y291,$E291))),""))),"")</f>
        <v/>
      </c>
      <c r="AA291" s="70" t="str">
        <f>IFERROR(IF(AND($H291=1,WORKDAY.INTL($I291,NETWORKDAYS.INTL($I291,EDATE(Z291,$E292)-1,1,[1]holiday!$A$2:$A$101),1,[1]holiday!$A$2:$A$101)=$K291),"",IF(AND(IFERROR(IF(IF($K291&lt;EDATE(Z291,$E291),$K291,EDATE(Z291,$E291))=Z291,"",IF($K291&lt;EDATE(Z291,$E291),$K291,EDATE(Z291,$E291))),"")=$K291,$H291=1),"",IFERROR(IF(IF($K291&lt;EDATE(Z291,$E291),$K291,EDATE(Z291,$E291))=Z291,"",IF($K291&lt;EDATE(Z291,$E291),$K291,EDATE(Z291,$E291))),""))),"")</f>
        <v/>
      </c>
      <c r="AB291" s="70" t="str">
        <f>IFERROR(IF(AND($H291=1,WORKDAY.INTL($I291,NETWORKDAYS.INTL($I291,EDATE(AA291,$E292)-1,1,[1]holiday!$A$2:$A$101),1,[1]holiday!$A$2:$A$101)=$K291),"",IF(AND(IFERROR(IF(IF($K291&lt;EDATE(AA291,$E291),$K291,EDATE(AA291,$E291))=AA291,"",IF($K291&lt;EDATE(AA291,$E291),$K291,EDATE(AA291,$E291))),"")=$K291,$H291=1),"",IFERROR(IF(IF($K291&lt;EDATE(AA291,$E291),$K291,EDATE(AA291,$E291))=AA291,"",IF($K291&lt;EDATE(AA291,$E291),$K291,EDATE(AA291,$E291))),""))),"")</f>
        <v/>
      </c>
      <c r="AC291" s="70" t="str">
        <f>IFERROR(IF(AND($H291=1,WORKDAY.INTL($I291,NETWORKDAYS.INTL($I291,EDATE(AB291,$E292)-1,1,[1]holiday!$A$2:$A$101),1,[1]holiday!$A$2:$A$101)=$K291),"",IF(AND(IFERROR(IF(IF($K291&lt;EDATE(AB291,$E291),$K291,EDATE(AB291,$E291))=AB291,"",IF($K291&lt;EDATE(AB291,$E291),$K291,EDATE(AB291,$E291))),"")=$K291,$H291=1),"",IFERROR(IF(IF($K291&lt;EDATE(AB291,$E291),$K291,EDATE(AB291,$E291))=AB291,"",IF($K291&lt;EDATE(AB291,$E291),$K291,EDATE(AB291,$E291))),""))),"")</f>
        <v/>
      </c>
      <c r="AD291" s="70" t="str">
        <f>IFERROR(IF(AND($H291=1,WORKDAY.INTL($I291,NETWORKDAYS.INTL($I291,EDATE(AC291,$E292)-1,1,[1]holiday!$A$2:$A$101),1,[1]holiday!$A$2:$A$101)=$K291),"",IF(AND(IFERROR(IF(IF($K291&lt;EDATE(AC291,$E291),$K291,EDATE(AC291,$E291))=AC291,"",IF($K291&lt;EDATE(AC291,$E291),$K291,EDATE(AC291,$E291))),"")=$K291,$H291=1),"",IFERROR(IF(IF($K291&lt;EDATE(AC291,$E291),$K291,EDATE(AC291,$E291))=AC291,"",IF($K291&lt;EDATE(AC291,$E291),$K291,EDATE(AC291,$E291))),""))),"")</f>
        <v/>
      </c>
      <c r="AE291" s="70" t="str">
        <f>IFERROR(IF(AND($H291=1,WORKDAY.INTL($I291,NETWORKDAYS.INTL($I291,EDATE(AD291,$E292)-1,1,[1]holiday!$A$2:$A$101),1,[1]holiday!$A$2:$A$101)=$K291),"",IF(AND(IFERROR(IF(IF($K291&lt;EDATE(AD291,$E291),$K291,EDATE(AD291,$E291))=AD291,"",IF($K291&lt;EDATE(AD291,$E291),$K291,EDATE(AD291,$E291))),"")=$K291,$H291=1),"",IFERROR(IF(IF($K291&lt;EDATE(AD291,$E291),$K291,EDATE(AD291,$E291))=AD291,"",IF($K291&lt;EDATE(AD291,$E291),$K291,EDATE(AD291,$E291))),""))),"")</f>
        <v/>
      </c>
      <c r="AF291" s="70" t="str">
        <f>IFERROR(IF(AND($H291=1,WORKDAY.INTL($I291,NETWORKDAYS.INTL($I291,EDATE(AE291,$E292)-1,1,[1]holiday!$A$2:$A$101),1,[1]holiday!$A$2:$A$101)=$K291),"",IF(AND(IFERROR(IF(IF($K291&lt;EDATE(AE291,$E291),$K291,EDATE(AE291,$E291))=AE291,"",IF($K291&lt;EDATE(AE291,$E291),$K291,EDATE(AE291,$E291))),"")=$K291,$H291=1),"",IFERROR(IF(IF($K291&lt;EDATE(AE291,$E291),$K291,EDATE(AE291,$E291))=AE291,"",IF($K291&lt;EDATE(AE291,$E291),$K291,EDATE(AE291,$E291))),""))),"")</f>
        <v/>
      </c>
      <c r="AG291" s="70" t="str">
        <f>IFERROR(IF(AND($H291=1,WORKDAY.INTL($I291,NETWORKDAYS.INTL($I291,EDATE(AF291,$E292)-1,1,[1]holiday!$A$2:$A$101),1,[1]holiday!$A$2:$A$101)=$K291),"",IF(AND(IFERROR(IF(IF($K291&lt;EDATE(AF291,$E291),$K291,EDATE(AF291,$E291))=AF291,"",IF($K291&lt;EDATE(AF291,$E291),$K291,EDATE(AF291,$E291))),"")=$K291,$H291=1),"",IFERROR(IF(IF($K291&lt;EDATE(AF291,$E291),$K291,EDATE(AF291,$E291))=AF291,"",IF($K291&lt;EDATE(AF291,$E291),$K291,EDATE(AF291,$E291))),""))),"")</f>
        <v/>
      </c>
      <c r="AH291" s="70" t="str">
        <f>IFERROR(IF(AND($H291=1,WORKDAY.INTL($I291,NETWORKDAYS.INTL($I291,EDATE(AG291,$E292)-1,1,[1]holiday!$A$2:$A$101),1,[1]holiday!$A$2:$A$101)=$K291),"",IF(AND(IFERROR(IF(IF($K291&lt;EDATE(AG291,$E291),$K291,EDATE(AG291,$E291))=AG291,"",IF($K291&lt;EDATE(AG291,$E291),$K291,EDATE(AG291,$E291))),"")=$K291,$H291=1),"",IFERROR(IF(IF($K291&lt;EDATE(AG291,$E291),$K291,EDATE(AG291,$E291))=AG291,"",IF($K291&lt;EDATE(AG291,$E291),$K291,EDATE(AG291,$E291))),""))),"")</f>
        <v/>
      </c>
      <c r="AI291" s="70"/>
      <c r="AJ291" s="25" t="e">
        <f t="shared" si="198"/>
        <v>#REF!</v>
      </c>
      <c r="AK291" s="25" t="e">
        <f t="shared" si="199"/>
        <v>#REF!</v>
      </c>
      <c r="AL291" s="25" t="e">
        <f t="shared" si="200"/>
        <v>#REF!</v>
      </c>
      <c r="AM291" s="25" t="e">
        <f t="shared" si="201"/>
        <v>#REF!</v>
      </c>
      <c r="AN291" s="25" t="e">
        <f t="shared" si="202"/>
        <v>#REF!</v>
      </c>
      <c r="AO291" s="25" t="e">
        <f t="shared" si="203"/>
        <v>#REF!</v>
      </c>
      <c r="AP291" s="25" t="e">
        <f t="shared" si="204"/>
        <v>#REF!</v>
      </c>
      <c r="AQ291" s="25" t="e">
        <f t="shared" si="205"/>
        <v>#REF!</v>
      </c>
      <c r="AR291" s="25" t="e">
        <f t="shared" si="206"/>
        <v>#REF!</v>
      </c>
      <c r="AS291" s="25" t="e">
        <f t="shared" si="207"/>
        <v>#REF!</v>
      </c>
      <c r="AT291" s="25" t="e">
        <f t="shared" si="208"/>
        <v>#REF!</v>
      </c>
      <c r="AU291" s="25" t="e">
        <f t="shared" si="209"/>
        <v>#REF!</v>
      </c>
      <c r="AV291" s="25" t="e">
        <f t="shared" si="210"/>
        <v>#REF!</v>
      </c>
      <c r="AW291" s="106" t="e">
        <f t="shared" si="179"/>
        <v>#REF!</v>
      </c>
      <c r="AX291" s="107" t="e">
        <f t="shared" ca="1" si="180"/>
        <v>#REF!</v>
      </c>
      <c r="AY291" s="107" t="e">
        <f t="shared" ca="1" si="181"/>
        <v>#REF!</v>
      </c>
      <c r="AZ291" s="108" t="e">
        <f t="shared" ca="1" si="182"/>
        <v>#REF!</v>
      </c>
      <c r="BA291" s="25">
        <f t="shared" ca="1" si="174"/>
        <v>0</v>
      </c>
      <c r="BB291" s="25" t="e">
        <f t="shared" si="211"/>
        <v>#REF!</v>
      </c>
      <c r="BC291" s="25" t="e">
        <f t="shared" ca="1" si="183"/>
        <v>#REF!</v>
      </c>
      <c r="BD291" s="83" t="e">
        <f>PS!#REF!</f>
        <v>#REF!</v>
      </c>
      <c r="BE291" s="78" t="str">
        <f t="shared" ca="1" si="184"/>
        <v>Lần 0</v>
      </c>
      <c r="BF291" s="109" t="e">
        <f t="shared" ca="1" si="185"/>
        <v>#REF!</v>
      </c>
      <c r="BG291" s="109" t="e">
        <f t="shared" ca="1" si="186"/>
        <v>#REF!</v>
      </c>
      <c r="BH291" s="109" t="e">
        <f t="shared" ca="1" si="187"/>
        <v>#REF!</v>
      </c>
      <c r="BI291" s="109" t="e">
        <f t="shared" ca="1" si="188"/>
        <v>#REF!</v>
      </c>
      <c r="BJ291" s="109" t="e">
        <f t="shared" ca="1" si="189"/>
        <v>#REF!</v>
      </c>
      <c r="BK291" s="109" t="e">
        <f t="shared" ca="1" si="190"/>
        <v>#REF!</v>
      </c>
      <c r="BL291" s="109" t="e">
        <f t="shared" ca="1" si="191"/>
        <v>#REF!</v>
      </c>
      <c r="BM291" s="109" t="e">
        <f t="shared" ca="1" si="192"/>
        <v>#REF!</v>
      </c>
      <c r="BN291" s="109" t="e">
        <f t="shared" ca="1" si="193"/>
        <v>#REF!</v>
      </c>
      <c r="BO291" s="109" t="e">
        <f t="shared" ca="1" si="194"/>
        <v>#REF!</v>
      </c>
      <c r="BP291" s="109" t="e">
        <f t="shared" ca="1" si="195"/>
        <v>#REF!</v>
      </c>
      <c r="BQ291" s="109" t="e">
        <f t="shared" ca="1" si="196"/>
        <v>#REF!</v>
      </c>
      <c r="BR291" s="109" t="e">
        <f t="shared" ca="1" si="197"/>
        <v>#REF!</v>
      </c>
    </row>
    <row r="292" spans="1:70" ht="21" customHeight="1" x14ac:dyDescent="0.2">
      <c r="A292" s="82" t="e">
        <f>PS!#REF!</f>
        <v>#REF!</v>
      </c>
      <c r="B292" s="83" t="e">
        <f>PS!#REF!</f>
        <v>#REF!</v>
      </c>
      <c r="C292" s="83" t="e">
        <f>PS!#REF!</f>
        <v>#REF!</v>
      </c>
      <c r="D292" s="83" t="e">
        <f>VLOOKUP(B292,CTV!$A$3:$D$1048576,4,0)</f>
        <v>#REF!</v>
      </c>
      <c r="E292" s="83" t="e">
        <f>VLOOKUP(B292,CTV!$A$3:$G$1048576,7,0)</f>
        <v>#REF!</v>
      </c>
      <c r="F292" s="83" t="e">
        <f>IF(ISNA(VLOOKUP(D292,CTV!$A$3:$H$1048576,8,0)),"",VLOOKUP(D292,CTV!$A$3:$H$1048576,8,0))</f>
        <v>#REF!</v>
      </c>
      <c r="G292" s="83" t="e">
        <f>VLOOKUP(B292,CTV!$A$3:$I$1048576,9,0)</f>
        <v>#REF!</v>
      </c>
      <c r="H292" s="83" t="e">
        <f>VLOOKUP(B292,CTV!$A$3:$J$1048576,10,0)</f>
        <v>#REF!</v>
      </c>
      <c r="I292" s="102" t="e">
        <f>PS!#REF!</f>
        <v>#REF!</v>
      </c>
      <c r="J292" s="83" t="e">
        <f>PS!#REF!</f>
        <v>#REF!</v>
      </c>
      <c r="K292" s="103" t="e">
        <f>PS!#REF!</f>
        <v>#REF!</v>
      </c>
      <c r="L292" s="83" t="e">
        <f t="shared" si="175"/>
        <v>#REF!</v>
      </c>
      <c r="M292" s="120" t="e">
        <f>PS!#REF!</f>
        <v>#REF!</v>
      </c>
      <c r="N292" s="83" t="e">
        <f>PS!#REF!</f>
        <v>#REF!</v>
      </c>
      <c r="O292" s="104" t="e">
        <f>PS!#REF!</f>
        <v>#REF!</v>
      </c>
      <c r="P292" s="104" t="e">
        <f t="shared" si="176"/>
        <v>#REF!</v>
      </c>
      <c r="Q292" s="104">
        <v>0</v>
      </c>
      <c r="R292" s="170" t="e">
        <f t="shared" si="177"/>
        <v>#REF!</v>
      </c>
      <c r="S292" s="130" t="e">
        <f>VLOOKUP(B292,CTV!$A$3:$K$1048576,11,0)</f>
        <v>#REF!</v>
      </c>
      <c r="T292" s="105" t="e">
        <f>IF(VLOOKUP(B292,CTV!$A$3:$E$1048576,5,0)-R292+S292&lt;0,0,VLOOKUP(B292,CTV!$A$3:$E$1048576,5,0)-R292+S292)</f>
        <v>#REF!</v>
      </c>
      <c r="U292" s="105" t="e">
        <f>IF(VLOOKUP(B292,CTV!$A$3:$F$1048576,6,0)-R292+S292&lt;0,0,VLOOKUP(B292,CTV!$A$3:$F$1048576,6,0)-R292+S292)</f>
        <v>#REF!</v>
      </c>
      <c r="V292" s="70" t="e">
        <f t="shared" si="178"/>
        <v>#REF!</v>
      </c>
      <c r="W292" s="70" t="str">
        <f>IFERROR(IF(AND($H292=1,WORKDAY.INTL($I292,NETWORKDAYS.INTL($I292,EDATE(V292,$E293)-1,1,[1]holiday!$A$2:$A$101),1,[1]holiday!$A$2:$A$101)=$K292),"",IF(AND(IFERROR(IF(IF($K292&lt;EDATE(V292,$E292),$K292,EDATE(V292,$E292))=V292,"",IF($K292&lt;EDATE(V292,$E292),$K292,EDATE(V292,$E292))),"")=$K292,$H292=1),"",IFERROR(IF(IF($K292&lt;EDATE(V292,$E292),$K292,EDATE(V292,$E292))=V292,"",IF($K292&lt;EDATE(V292,$E292),$K292,EDATE(V292,$E292))),""))),"")</f>
        <v/>
      </c>
      <c r="X292" s="70" t="str">
        <f>IFERROR(IF(AND($H292=1,WORKDAY.INTL($I292,NETWORKDAYS.INTL($I292,EDATE(W292,$E293)-1,1,[1]holiday!$A$2:$A$101),1,[1]holiday!$A$2:$A$101)=$K292),"",IF(AND(IFERROR(IF(IF($K292&lt;EDATE(W292,$E292),$K292,EDATE(W292,$E292))=W292,"",IF($K292&lt;EDATE(W292,$E292),$K292,EDATE(W292,$E292))),"")=$K292,$H292=1),"",IFERROR(IF(IF($K292&lt;EDATE(W292,$E292),$K292,EDATE(W292,$E292))=W292,"",IF($K292&lt;EDATE(W292,$E292),$K292,EDATE(W292,$E292))),""))),"")</f>
        <v/>
      </c>
      <c r="Y292" s="70" t="str">
        <f>IFERROR(IF(AND($H292=1,WORKDAY.INTL($I292,NETWORKDAYS.INTL($I292,EDATE(X292,$E293)-1,1,[1]holiday!$A$2:$A$101),1,[1]holiday!$A$2:$A$101)=$K292),"",IF(AND(IFERROR(IF(IF($K292&lt;EDATE(X292,$E292),$K292,EDATE(X292,$E292))=X292,"",IF($K292&lt;EDATE(X292,$E292),$K292,EDATE(X292,$E292))),"")=$K292,$H292=1),"",IFERROR(IF(IF($K292&lt;EDATE(X292,$E292),$K292,EDATE(X292,$E292))=X292,"",IF($K292&lt;EDATE(X292,$E292),$K292,EDATE(X292,$E292))),""))),"")</f>
        <v/>
      </c>
      <c r="Z292" s="70" t="str">
        <f>IFERROR(IF(AND($H292=1,WORKDAY.INTL($I292,NETWORKDAYS.INTL($I292,EDATE(Y292,$E293)-1,1,[1]holiday!$A$2:$A$101),1,[1]holiday!$A$2:$A$101)=$K292),"",IF(AND(IFERROR(IF(IF($K292&lt;EDATE(Y292,$E292),$K292,EDATE(Y292,$E292))=Y292,"",IF($K292&lt;EDATE(Y292,$E292),$K292,EDATE(Y292,$E292))),"")=$K292,$H292=1),"",IFERROR(IF(IF($K292&lt;EDATE(Y292,$E292),$K292,EDATE(Y292,$E292))=Y292,"",IF($K292&lt;EDATE(Y292,$E292),$K292,EDATE(Y292,$E292))),""))),"")</f>
        <v/>
      </c>
      <c r="AA292" s="70" t="str">
        <f>IFERROR(IF(AND($H292=1,WORKDAY.INTL($I292,NETWORKDAYS.INTL($I292,EDATE(Z292,$E293)-1,1,[1]holiday!$A$2:$A$101),1,[1]holiday!$A$2:$A$101)=$K292),"",IF(AND(IFERROR(IF(IF($K292&lt;EDATE(Z292,$E292),$K292,EDATE(Z292,$E292))=Z292,"",IF($K292&lt;EDATE(Z292,$E292),$K292,EDATE(Z292,$E292))),"")=$K292,$H292=1),"",IFERROR(IF(IF($K292&lt;EDATE(Z292,$E292),$K292,EDATE(Z292,$E292))=Z292,"",IF($K292&lt;EDATE(Z292,$E292),$K292,EDATE(Z292,$E292))),""))),"")</f>
        <v/>
      </c>
      <c r="AB292" s="70" t="str">
        <f>IFERROR(IF(AND($H292=1,WORKDAY.INTL($I292,NETWORKDAYS.INTL($I292,EDATE(AA292,$E293)-1,1,[1]holiday!$A$2:$A$101),1,[1]holiday!$A$2:$A$101)=$K292),"",IF(AND(IFERROR(IF(IF($K292&lt;EDATE(AA292,$E292),$K292,EDATE(AA292,$E292))=AA292,"",IF($K292&lt;EDATE(AA292,$E292),$K292,EDATE(AA292,$E292))),"")=$K292,$H292=1),"",IFERROR(IF(IF($K292&lt;EDATE(AA292,$E292),$K292,EDATE(AA292,$E292))=AA292,"",IF($K292&lt;EDATE(AA292,$E292),$K292,EDATE(AA292,$E292))),""))),"")</f>
        <v/>
      </c>
      <c r="AC292" s="70" t="str">
        <f>IFERROR(IF(AND($H292=1,WORKDAY.INTL($I292,NETWORKDAYS.INTL($I292,EDATE(AB292,$E293)-1,1,[1]holiday!$A$2:$A$101),1,[1]holiday!$A$2:$A$101)=$K292),"",IF(AND(IFERROR(IF(IF($K292&lt;EDATE(AB292,$E292),$K292,EDATE(AB292,$E292))=AB292,"",IF($K292&lt;EDATE(AB292,$E292),$K292,EDATE(AB292,$E292))),"")=$K292,$H292=1),"",IFERROR(IF(IF($K292&lt;EDATE(AB292,$E292),$K292,EDATE(AB292,$E292))=AB292,"",IF($K292&lt;EDATE(AB292,$E292),$K292,EDATE(AB292,$E292))),""))),"")</f>
        <v/>
      </c>
      <c r="AD292" s="70" t="str">
        <f>IFERROR(IF(AND($H292=1,WORKDAY.INTL($I292,NETWORKDAYS.INTL($I292,EDATE(AC292,$E293)-1,1,[1]holiday!$A$2:$A$101),1,[1]holiday!$A$2:$A$101)=$K292),"",IF(AND(IFERROR(IF(IF($K292&lt;EDATE(AC292,$E292),$K292,EDATE(AC292,$E292))=AC292,"",IF($K292&lt;EDATE(AC292,$E292),$K292,EDATE(AC292,$E292))),"")=$K292,$H292=1),"",IFERROR(IF(IF($K292&lt;EDATE(AC292,$E292),$K292,EDATE(AC292,$E292))=AC292,"",IF($K292&lt;EDATE(AC292,$E292),$K292,EDATE(AC292,$E292))),""))),"")</f>
        <v/>
      </c>
      <c r="AE292" s="70" t="str">
        <f>IFERROR(IF(AND($H292=1,WORKDAY.INTL($I292,NETWORKDAYS.INTL($I292,EDATE(AD292,$E293)-1,1,[1]holiday!$A$2:$A$101),1,[1]holiday!$A$2:$A$101)=$K292),"",IF(AND(IFERROR(IF(IF($K292&lt;EDATE(AD292,$E292),$K292,EDATE(AD292,$E292))=AD292,"",IF($K292&lt;EDATE(AD292,$E292),$K292,EDATE(AD292,$E292))),"")=$K292,$H292=1),"",IFERROR(IF(IF($K292&lt;EDATE(AD292,$E292),$K292,EDATE(AD292,$E292))=AD292,"",IF($K292&lt;EDATE(AD292,$E292),$K292,EDATE(AD292,$E292))),""))),"")</f>
        <v/>
      </c>
      <c r="AF292" s="70" t="str">
        <f>IFERROR(IF(AND($H292=1,WORKDAY.INTL($I292,NETWORKDAYS.INTL($I292,EDATE(AE292,$E293)-1,1,[1]holiday!$A$2:$A$101),1,[1]holiday!$A$2:$A$101)=$K292),"",IF(AND(IFERROR(IF(IF($K292&lt;EDATE(AE292,$E292),$K292,EDATE(AE292,$E292))=AE292,"",IF($K292&lt;EDATE(AE292,$E292),$K292,EDATE(AE292,$E292))),"")=$K292,$H292=1),"",IFERROR(IF(IF($K292&lt;EDATE(AE292,$E292),$K292,EDATE(AE292,$E292))=AE292,"",IF($K292&lt;EDATE(AE292,$E292),$K292,EDATE(AE292,$E292))),""))),"")</f>
        <v/>
      </c>
      <c r="AG292" s="70" t="str">
        <f>IFERROR(IF(AND($H292=1,WORKDAY.INTL($I292,NETWORKDAYS.INTL($I292,EDATE(AF292,$E293)-1,1,[1]holiday!$A$2:$A$101),1,[1]holiday!$A$2:$A$101)=$K292),"",IF(AND(IFERROR(IF(IF($K292&lt;EDATE(AF292,$E292),$K292,EDATE(AF292,$E292))=AF292,"",IF($K292&lt;EDATE(AF292,$E292),$K292,EDATE(AF292,$E292))),"")=$K292,$H292=1),"",IFERROR(IF(IF($K292&lt;EDATE(AF292,$E292),$K292,EDATE(AF292,$E292))=AF292,"",IF($K292&lt;EDATE(AF292,$E292),$K292,EDATE(AF292,$E292))),""))),"")</f>
        <v/>
      </c>
      <c r="AH292" s="70" t="str">
        <f>IFERROR(IF(AND($H292=1,WORKDAY.INTL($I292,NETWORKDAYS.INTL($I292,EDATE(AG292,$E293)-1,1,[1]holiday!$A$2:$A$101),1,[1]holiday!$A$2:$A$101)=$K292),"",IF(AND(IFERROR(IF(IF($K292&lt;EDATE(AG292,$E292),$K292,EDATE(AG292,$E292))=AG292,"",IF($K292&lt;EDATE(AG292,$E292),$K292,EDATE(AG292,$E292))),"")=$K292,$H292=1),"",IFERROR(IF(IF($K292&lt;EDATE(AG292,$E292),$K292,EDATE(AG292,$E292))=AG292,"",IF($K292&lt;EDATE(AG292,$E292),$K292,EDATE(AG292,$E292))),""))),"")</f>
        <v/>
      </c>
      <c r="AI292" s="70"/>
      <c r="AJ292" s="25" t="e">
        <f t="shared" si="198"/>
        <v>#REF!</v>
      </c>
      <c r="AK292" s="25" t="e">
        <f t="shared" si="199"/>
        <v>#REF!</v>
      </c>
      <c r="AL292" s="25" t="e">
        <f t="shared" si="200"/>
        <v>#REF!</v>
      </c>
      <c r="AM292" s="25" t="e">
        <f t="shared" si="201"/>
        <v>#REF!</v>
      </c>
      <c r="AN292" s="25" t="e">
        <f t="shared" si="202"/>
        <v>#REF!</v>
      </c>
      <c r="AO292" s="25" t="e">
        <f t="shared" si="203"/>
        <v>#REF!</v>
      </c>
      <c r="AP292" s="25" t="e">
        <f t="shared" si="204"/>
        <v>#REF!</v>
      </c>
      <c r="AQ292" s="25" t="e">
        <f t="shared" si="205"/>
        <v>#REF!</v>
      </c>
      <c r="AR292" s="25" t="e">
        <f t="shared" si="206"/>
        <v>#REF!</v>
      </c>
      <c r="AS292" s="25" t="e">
        <f t="shared" si="207"/>
        <v>#REF!</v>
      </c>
      <c r="AT292" s="25" t="e">
        <f t="shared" si="208"/>
        <v>#REF!</v>
      </c>
      <c r="AU292" s="25" t="e">
        <f t="shared" si="209"/>
        <v>#REF!</v>
      </c>
      <c r="AV292" s="25" t="e">
        <f t="shared" si="210"/>
        <v>#REF!</v>
      </c>
      <c r="AW292" s="106" t="e">
        <f t="shared" si="179"/>
        <v>#REF!</v>
      </c>
      <c r="AX292" s="107" t="e">
        <f t="shared" ca="1" si="180"/>
        <v>#REF!</v>
      </c>
      <c r="AY292" s="107" t="e">
        <f t="shared" ca="1" si="181"/>
        <v>#REF!</v>
      </c>
      <c r="AZ292" s="108" t="e">
        <f t="shared" ca="1" si="182"/>
        <v>#REF!</v>
      </c>
      <c r="BA292" s="25">
        <f t="shared" ca="1" si="174"/>
        <v>0</v>
      </c>
      <c r="BB292" s="25" t="e">
        <f t="shared" si="211"/>
        <v>#REF!</v>
      </c>
      <c r="BC292" s="25" t="e">
        <f t="shared" ca="1" si="183"/>
        <v>#REF!</v>
      </c>
      <c r="BD292" s="83" t="e">
        <f>PS!#REF!</f>
        <v>#REF!</v>
      </c>
      <c r="BE292" s="78" t="str">
        <f t="shared" ca="1" si="184"/>
        <v>Lần 0</v>
      </c>
      <c r="BF292" s="109" t="e">
        <f t="shared" ca="1" si="185"/>
        <v>#REF!</v>
      </c>
      <c r="BG292" s="109" t="e">
        <f t="shared" ca="1" si="186"/>
        <v>#REF!</v>
      </c>
      <c r="BH292" s="109" t="e">
        <f t="shared" ca="1" si="187"/>
        <v>#REF!</v>
      </c>
      <c r="BI292" s="109" t="e">
        <f t="shared" ca="1" si="188"/>
        <v>#REF!</v>
      </c>
      <c r="BJ292" s="109" t="e">
        <f t="shared" ca="1" si="189"/>
        <v>#REF!</v>
      </c>
      <c r="BK292" s="109" t="e">
        <f t="shared" ca="1" si="190"/>
        <v>#REF!</v>
      </c>
      <c r="BL292" s="109" t="e">
        <f t="shared" ca="1" si="191"/>
        <v>#REF!</v>
      </c>
      <c r="BM292" s="109" t="e">
        <f t="shared" ca="1" si="192"/>
        <v>#REF!</v>
      </c>
      <c r="BN292" s="109" t="e">
        <f t="shared" ca="1" si="193"/>
        <v>#REF!</v>
      </c>
      <c r="BO292" s="109" t="e">
        <f t="shared" ca="1" si="194"/>
        <v>#REF!</v>
      </c>
      <c r="BP292" s="109" t="e">
        <f t="shared" ca="1" si="195"/>
        <v>#REF!</v>
      </c>
      <c r="BQ292" s="109" t="e">
        <f t="shared" ca="1" si="196"/>
        <v>#REF!</v>
      </c>
      <c r="BR292" s="109" t="e">
        <f t="shared" ca="1" si="197"/>
        <v>#REF!</v>
      </c>
    </row>
    <row r="293" spans="1:70" ht="12.75" x14ac:dyDescent="0.2">
      <c r="A293" s="82" t="e">
        <f>PS!#REF!</f>
        <v>#REF!</v>
      </c>
      <c r="B293" s="83" t="e">
        <f>PS!#REF!</f>
        <v>#REF!</v>
      </c>
      <c r="C293" s="83" t="e">
        <f>PS!#REF!</f>
        <v>#REF!</v>
      </c>
      <c r="D293" s="83" t="e">
        <f>VLOOKUP(B293,CTV!$A$3:$D$1048576,4,0)</f>
        <v>#REF!</v>
      </c>
      <c r="E293" s="83" t="e">
        <f>VLOOKUP(B293,CTV!$A$3:$G$1048576,7,0)</f>
        <v>#REF!</v>
      </c>
      <c r="F293" s="83" t="e">
        <f>IF(ISNA(VLOOKUP(D293,CTV!$A$3:$H$1048576,8,0)),"",VLOOKUP(D293,CTV!$A$3:$H$1048576,8,0))</f>
        <v>#REF!</v>
      </c>
      <c r="G293" s="83" t="e">
        <f>VLOOKUP(B293,CTV!$A$3:$I$1048576,9,0)</f>
        <v>#REF!</v>
      </c>
      <c r="H293" s="83" t="e">
        <f>VLOOKUP(B293,CTV!$A$3:$J$1048576,10,0)</f>
        <v>#REF!</v>
      </c>
      <c r="I293" s="102" t="e">
        <f>PS!#REF!</f>
        <v>#REF!</v>
      </c>
      <c r="J293" s="83" t="e">
        <f>PS!#REF!</f>
        <v>#REF!</v>
      </c>
      <c r="K293" s="103" t="e">
        <f>PS!#REF!</f>
        <v>#REF!</v>
      </c>
      <c r="L293" s="83" t="e">
        <f t="shared" si="175"/>
        <v>#REF!</v>
      </c>
      <c r="M293" s="120" t="e">
        <f>PS!#REF!</f>
        <v>#REF!</v>
      </c>
      <c r="N293" s="83" t="e">
        <f>PS!#REF!</f>
        <v>#REF!</v>
      </c>
      <c r="O293" s="104" t="e">
        <f>PS!#REF!</f>
        <v>#REF!</v>
      </c>
      <c r="P293" s="104" t="e">
        <f t="shared" si="176"/>
        <v>#REF!</v>
      </c>
      <c r="Q293" s="104">
        <v>0</v>
      </c>
      <c r="R293" s="170" t="e">
        <f t="shared" si="177"/>
        <v>#REF!</v>
      </c>
      <c r="S293" s="130" t="e">
        <f>VLOOKUP(B293,CTV!$A$3:$K$1048576,11,0)</f>
        <v>#REF!</v>
      </c>
      <c r="T293" s="105" t="e">
        <f>IF(VLOOKUP(B293,CTV!$A$3:$E$1048576,5,0)-R293+S293&lt;0,0,VLOOKUP(B293,CTV!$A$3:$E$1048576,5,0)-R293+S293)</f>
        <v>#REF!</v>
      </c>
      <c r="U293" s="105" t="e">
        <f>IF(VLOOKUP(B293,CTV!$A$3:$F$1048576,6,0)-R293+S293&lt;0,0,VLOOKUP(B293,CTV!$A$3:$F$1048576,6,0)-R293+S293)</f>
        <v>#REF!</v>
      </c>
      <c r="V293" s="70" t="e">
        <f t="shared" si="178"/>
        <v>#REF!</v>
      </c>
      <c r="W293" s="70" t="str">
        <f>IFERROR(IF(AND($H293=1,WORKDAY.INTL($I293,NETWORKDAYS.INTL($I293,EDATE(V293,$E294)-1,1,[1]holiday!$A$2:$A$101),1,[1]holiday!$A$2:$A$101)=$K293),"",IF(AND(IFERROR(IF(IF($K293&lt;EDATE(V293,$E293),$K293,EDATE(V293,$E293))=V293,"",IF($K293&lt;EDATE(V293,$E293),$K293,EDATE(V293,$E293))),"")=$K293,$H293=1),"",IFERROR(IF(IF($K293&lt;EDATE(V293,$E293),$K293,EDATE(V293,$E293))=V293,"",IF($K293&lt;EDATE(V293,$E293),$K293,EDATE(V293,$E293))),""))),"")</f>
        <v/>
      </c>
      <c r="X293" s="70" t="str">
        <f>IFERROR(IF(AND($H293=1,WORKDAY.INTL($I293,NETWORKDAYS.INTL($I293,EDATE(W293,$E294)-1,1,[1]holiday!$A$2:$A$101),1,[1]holiday!$A$2:$A$101)=$K293),"",IF(AND(IFERROR(IF(IF($K293&lt;EDATE(W293,$E293),$K293,EDATE(W293,$E293))=W293,"",IF($K293&lt;EDATE(W293,$E293),$K293,EDATE(W293,$E293))),"")=$K293,$H293=1),"",IFERROR(IF(IF($K293&lt;EDATE(W293,$E293),$K293,EDATE(W293,$E293))=W293,"",IF($K293&lt;EDATE(W293,$E293),$K293,EDATE(W293,$E293))),""))),"")</f>
        <v/>
      </c>
      <c r="Y293" s="70" t="str">
        <f>IFERROR(IF(AND($H293=1,WORKDAY.INTL($I293,NETWORKDAYS.INTL($I293,EDATE(X293,$E294)-1,1,[1]holiday!$A$2:$A$101),1,[1]holiday!$A$2:$A$101)=$K293),"",IF(AND(IFERROR(IF(IF($K293&lt;EDATE(X293,$E293),$K293,EDATE(X293,$E293))=X293,"",IF($K293&lt;EDATE(X293,$E293),$K293,EDATE(X293,$E293))),"")=$K293,$H293=1),"",IFERROR(IF(IF($K293&lt;EDATE(X293,$E293),$K293,EDATE(X293,$E293))=X293,"",IF($K293&lt;EDATE(X293,$E293),$K293,EDATE(X293,$E293))),""))),"")</f>
        <v/>
      </c>
      <c r="Z293" s="70" t="str">
        <f>IFERROR(IF(AND($H293=1,WORKDAY.INTL($I293,NETWORKDAYS.INTL($I293,EDATE(Y293,$E294)-1,1,[1]holiday!$A$2:$A$101),1,[1]holiday!$A$2:$A$101)=$K293),"",IF(AND(IFERROR(IF(IF($K293&lt;EDATE(Y293,$E293),$K293,EDATE(Y293,$E293))=Y293,"",IF($K293&lt;EDATE(Y293,$E293),$K293,EDATE(Y293,$E293))),"")=$K293,$H293=1),"",IFERROR(IF(IF($K293&lt;EDATE(Y293,$E293),$K293,EDATE(Y293,$E293))=Y293,"",IF($K293&lt;EDATE(Y293,$E293),$K293,EDATE(Y293,$E293))),""))),"")</f>
        <v/>
      </c>
      <c r="AA293" s="70" t="str">
        <f>IFERROR(IF(AND($H293=1,WORKDAY.INTL($I293,NETWORKDAYS.INTL($I293,EDATE(Z293,$E294)-1,1,[1]holiday!$A$2:$A$101),1,[1]holiday!$A$2:$A$101)=$K293),"",IF(AND(IFERROR(IF(IF($K293&lt;EDATE(Z293,$E293),$K293,EDATE(Z293,$E293))=Z293,"",IF($K293&lt;EDATE(Z293,$E293),$K293,EDATE(Z293,$E293))),"")=$K293,$H293=1),"",IFERROR(IF(IF($K293&lt;EDATE(Z293,$E293),$K293,EDATE(Z293,$E293))=Z293,"",IF($K293&lt;EDATE(Z293,$E293),$K293,EDATE(Z293,$E293))),""))),"")</f>
        <v/>
      </c>
      <c r="AB293" s="70" t="str">
        <f>IFERROR(IF(AND($H293=1,WORKDAY.INTL($I293,NETWORKDAYS.INTL($I293,EDATE(AA293,$E294)-1,1,[1]holiday!$A$2:$A$101),1,[1]holiday!$A$2:$A$101)=$K293),"",IF(AND(IFERROR(IF(IF($K293&lt;EDATE(AA293,$E293),$K293,EDATE(AA293,$E293))=AA293,"",IF($K293&lt;EDATE(AA293,$E293),$K293,EDATE(AA293,$E293))),"")=$K293,$H293=1),"",IFERROR(IF(IF($K293&lt;EDATE(AA293,$E293),$K293,EDATE(AA293,$E293))=AA293,"",IF($K293&lt;EDATE(AA293,$E293),$K293,EDATE(AA293,$E293))),""))),"")</f>
        <v/>
      </c>
      <c r="AC293" s="70" t="str">
        <f>IFERROR(IF(AND($H293=1,WORKDAY.INTL($I293,NETWORKDAYS.INTL($I293,EDATE(AB293,$E294)-1,1,[1]holiday!$A$2:$A$101),1,[1]holiday!$A$2:$A$101)=$K293),"",IF(AND(IFERROR(IF(IF($K293&lt;EDATE(AB293,$E293),$K293,EDATE(AB293,$E293))=AB293,"",IF($K293&lt;EDATE(AB293,$E293),$K293,EDATE(AB293,$E293))),"")=$K293,$H293=1),"",IFERROR(IF(IF($K293&lt;EDATE(AB293,$E293),$K293,EDATE(AB293,$E293))=AB293,"",IF($K293&lt;EDATE(AB293,$E293),$K293,EDATE(AB293,$E293))),""))),"")</f>
        <v/>
      </c>
      <c r="AD293" s="70" t="str">
        <f>IFERROR(IF(AND($H293=1,WORKDAY.INTL($I293,NETWORKDAYS.INTL($I293,EDATE(AC293,$E294)-1,1,[1]holiday!$A$2:$A$101),1,[1]holiday!$A$2:$A$101)=$K293),"",IF(AND(IFERROR(IF(IF($K293&lt;EDATE(AC293,$E293),$K293,EDATE(AC293,$E293))=AC293,"",IF($K293&lt;EDATE(AC293,$E293),$K293,EDATE(AC293,$E293))),"")=$K293,$H293=1),"",IFERROR(IF(IF($K293&lt;EDATE(AC293,$E293),$K293,EDATE(AC293,$E293))=AC293,"",IF($K293&lt;EDATE(AC293,$E293),$K293,EDATE(AC293,$E293))),""))),"")</f>
        <v/>
      </c>
      <c r="AE293" s="70" t="str">
        <f>IFERROR(IF(AND($H293=1,WORKDAY.INTL($I293,NETWORKDAYS.INTL($I293,EDATE(AD293,$E294)-1,1,[1]holiday!$A$2:$A$101),1,[1]holiday!$A$2:$A$101)=$K293),"",IF(AND(IFERROR(IF(IF($K293&lt;EDATE(AD293,$E293),$K293,EDATE(AD293,$E293))=AD293,"",IF($K293&lt;EDATE(AD293,$E293),$K293,EDATE(AD293,$E293))),"")=$K293,$H293=1),"",IFERROR(IF(IF($K293&lt;EDATE(AD293,$E293),$K293,EDATE(AD293,$E293))=AD293,"",IF($K293&lt;EDATE(AD293,$E293),$K293,EDATE(AD293,$E293))),""))),"")</f>
        <v/>
      </c>
      <c r="AF293" s="70" t="str">
        <f>IFERROR(IF(AND($H293=1,WORKDAY.INTL($I293,NETWORKDAYS.INTL($I293,EDATE(AE293,$E294)-1,1,[1]holiday!$A$2:$A$101),1,[1]holiday!$A$2:$A$101)=$K293),"",IF(AND(IFERROR(IF(IF($K293&lt;EDATE(AE293,$E293),$K293,EDATE(AE293,$E293))=AE293,"",IF($K293&lt;EDATE(AE293,$E293),$K293,EDATE(AE293,$E293))),"")=$K293,$H293=1),"",IFERROR(IF(IF($K293&lt;EDATE(AE293,$E293),$K293,EDATE(AE293,$E293))=AE293,"",IF($K293&lt;EDATE(AE293,$E293),$K293,EDATE(AE293,$E293))),""))),"")</f>
        <v/>
      </c>
      <c r="AG293" s="70" t="str">
        <f>IFERROR(IF(AND($H293=1,WORKDAY.INTL($I293,NETWORKDAYS.INTL($I293,EDATE(AF293,$E294)-1,1,[1]holiday!$A$2:$A$101),1,[1]holiday!$A$2:$A$101)=$K293),"",IF(AND(IFERROR(IF(IF($K293&lt;EDATE(AF293,$E293),$K293,EDATE(AF293,$E293))=AF293,"",IF($K293&lt;EDATE(AF293,$E293),$K293,EDATE(AF293,$E293))),"")=$K293,$H293=1),"",IFERROR(IF(IF($K293&lt;EDATE(AF293,$E293),$K293,EDATE(AF293,$E293))=AF293,"",IF($K293&lt;EDATE(AF293,$E293),$K293,EDATE(AF293,$E293))),""))),"")</f>
        <v/>
      </c>
      <c r="AH293" s="70" t="str">
        <f>IFERROR(IF(AND($H293=1,WORKDAY.INTL($I293,NETWORKDAYS.INTL($I293,EDATE(AG293,$E294)-1,1,[1]holiday!$A$2:$A$101),1,[1]holiday!$A$2:$A$101)=$K293),"",IF(AND(IFERROR(IF(IF($K293&lt;EDATE(AG293,$E293),$K293,EDATE(AG293,$E293))=AG293,"",IF($K293&lt;EDATE(AG293,$E293),$K293,EDATE(AG293,$E293))),"")=$K293,$H293=1),"",IFERROR(IF(IF($K293&lt;EDATE(AG293,$E293),$K293,EDATE(AG293,$E293))=AG293,"",IF($K293&lt;EDATE(AG293,$E293),$K293,EDATE(AG293,$E293))),""))),"")</f>
        <v/>
      </c>
      <c r="AI293" s="70"/>
      <c r="AJ293" s="25" t="e">
        <f t="shared" si="198"/>
        <v>#REF!</v>
      </c>
      <c r="AK293" s="25" t="e">
        <f t="shared" si="199"/>
        <v>#REF!</v>
      </c>
      <c r="AL293" s="25" t="e">
        <f t="shared" si="200"/>
        <v>#REF!</v>
      </c>
      <c r="AM293" s="25" t="e">
        <f t="shared" si="201"/>
        <v>#REF!</v>
      </c>
      <c r="AN293" s="25" t="e">
        <f t="shared" si="202"/>
        <v>#REF!</v>
      </c>
      <c r="AO293" s="25" t="e">
        <f t="shared" si="203"/>
        <v>#REF!</v>
      </c>
      <c r="AP293" s="25" t="e">
        <f t="shared" si="204"/>
        <v>#REF!</v>
      </c>
      <c r="AQ293" s="25" t="e">
        <f t="shared" si="205"/>
        <v>#REF!</v>
      </c>
      <c r="AR293" s="25" t="e">
        <f t="shared" si="206"/>
        <v>#REF!</v>
      </c>
      <c r="AS293" s="25" t="e">
        <f t="shared" si="207"/>
        <v>#REF!</v>
      </c>
      <c r="AT293" s="25" t="e">
        <f t="shared" si="208"/>
        <v>#REF!</v>
      </c>
      <c r="AU293" s="25" t="e">
        <f t="shared" si="209"/>
        <v>#REF!</v>
      </c>
      <c r="AV293" s="25" t="e">
        <f t="shared" si="210"/>
        <v>#REF!</v>
      </c>
      <c r="AW293" s="106" t="e">
        <f t="shared" si="179"/>
        <v>#REF!</v>
      </c>
      <c r="AX293" s="107" t="e">
        <f t="shared" ca="1" si="180"/>
        <v>#REF!</v>
      </c>
      <c r="AY293" s="107" t="e">
        <f t="shared" ca="1" si="181"/>
        <v>#REF!</v>
      </c>
      <c r="AZ293" s="108" t="e">
        <f t="shared" ca="1" si="182"/>
        <v>#REF!</v>
      </c>
      <c r="BA293" s="25">
        <f t="shared" ca="1" si="174"/>
        <v>0</v>
      </c>
      <c r="BB293" s="25" t="e">
        <f t="shared" si="211"/>
        <v>#REF!</v>
      </c>
      <c r="BC293" s="25" t="e">
        <f t="shared" ca="1" si="183"/>
        <v>#REF!</v>
      </c>
      <c r="BD293" s="83" t="e">
        <f>PS!#REF!</f>
        <v>#REF!</v>
      </c>
      <c r="BE293" s="78" t="str">
        <f t="shared" ca="1" si="184"/>
        <v>Lần 0</v>
      </c>
      <c r="BF293" s="109" t="e">
        <f t="shared" ca="1" si="185"/>
        <v>#REF!</v>
      </c>
      <c r="BG293" s="109" t="e">
        <f t="shared" ca="1" si="186"/>
        <v>#REF!</v>
      </c>
      <c r="BH293" s="109" t="e">
        <f t="shared" ca="1" si="187"/>
        <v>#REF!</v>
      </c>
      <c r="BI293" s="109" t="e">
        <f t="shared" ca="1" si="188"/>
        <v>#REF!</v>
      </c>
      <c r="BJ293" s="109" t="e">
        <f t="shared" ca="1" si="189"/>
        <v>#REF!</v>
      </c>
      <c r="BK293" s="109" t="e">
        <f t="shared" ca="1" si="190"/>
        <v>#REF!</v>
      </c>
      <c r="BL293" s="109" t="e">
        <f t="shared" ca="1" si="191"/>
        <v>#REF!</v>
      </c>
      <c r="BM293" s="109" t="e">
        <f t="shared" ca="1" si="192"/>
        <v>#REF!</v>
      </c>
      <c r="BN293" s="109" t="e">
        <f t="shared" ca="1" si="193"/>
        <v>#REF!</v>
      </c>
      <c r="BO293" s="109" t="e">
        <f t="shared" ca="1" si="194"/>
        <v>#REF!</v>
      </c>
      <c r="BP293" s="109" t="e">
        <f t="shared" ca="1" si="195"/>
        <v>#REF!</v>
      </c>
      <c r="BQ293" s="109" t="e">
        <f t="shared" ca="1" si="196"/>
        <v>#REF!</v>
      </c>
      <c r="BR293" s="109" t="e">
        <f t="shared" ca="1" si="197"/>
        <v>#REF!</v>
      </c>
    </row>
    <row r="294" spans="1:70" ht="12.75" x14ac:dyDescent="0.2">
      <c r="A294" s="82" t="e">
        <f>PS!#REF!</f>
        <v>#REF!</v>
      </c>
      <c r="B294" s="83" t="e">
        <f>PS!#REF!</f>
        <v>#REF!</v>
      </c>
      <c r="C294" s="83" t="e">
        <f>PS!#REF!</f>
        <v>#REF!</v>
      </c>
      <c r="D294" s="83" t="e">
        <f>VLOOKUP(B294,CTV!$A$3:$D$1048576,4,0)</f>
        <v>#REF!</v>
      </c>
      <c r="E294" s="83" t="e">
        <f>VLOOKUP(B294,CTV!$A$3:$G$1048576,7,0)</f>
        <v>#REF!</v>
      </c>
      <c r="F294" s="83" t="e">
        <f>IF(ISNA(VLOOKUP(D294,CTV!$A$3:$H$1048576,8,0)),"",VLOOKUP(D294,CTV!$A$3:$H$1048576,8,0))</f>
        <v>#REF!</v>
      </c>
      <c r="G294" s="83" t="e">
        <f>VLOOKUP(B294,CTV!$A$3:$I$1048576,9,0)</f>
        <v>#REF!</v>
      </c>
      <c r="H294" s="83" t="e">
        <f>VLOOKUP(B294,CTV!$A$3:$J$1048576,10,0)</f>
        <v>#REF!</v>
      </c>
      <c r="I294" s="102" t="e">
        <f>PS!#REF!</f>
        <v>#REF!</v>
      </c>
      <c r="J294" s="83" t="e">
        <f>PS!#REF!</f>
        <v>#REF!</v>
      </c>
      <c r="K294" s="103" t="e">
        <f>PS!#REF!</f>
        <v>#REF!</v>
      </c>
      <c r="L294" s="83" t="e">
        <f t="shared" si="175"/>
        <v>#REF!</v>
      </c>
      <c r="M294" s="120" t="e">
        <f>PS!#REF!</f>
        <v>#REF!</v>
      </c>
      <c r="N294" s="83" t="e">
        <f>PS!#REF!</f>
        <v>#REF!</v>
      </c>
      <c r="O294" s="104" t="e">
        <f>PS!#REF!</f>
        <v>#REF!</v>
      </c>
      <c r="P294" s="104" t="e">
        <f t="shared" si="176"/>
        <v>#REF!</v>
      </c>
      <c r="Q294" s="104">
        <v>0</v>
      </c>
      <c r="R294" s="170" t="e">
        <f t="shared" si="177"/>
        <v>#REF!</v>
      </c>
      <c r="S294" s="130" t="e">
        <f>VLOOKUP(B294,CTV!$A$3:$K$1048576,11,0)</f>
        <v>#REF!</v>
      </c>
      <c r="T294" s="105" t="e">
        <f>IF(VLOOKUP(B294,CTV!$A$3:$E$1048576,5,0)-R294+S294&lt;0,0,VLOOKUP(B294,CTV!$A$3:$E$1048576,5,0)-R294+S294)</f>
        <v>#REF!</v>
      </c>
      <c r="U294" s="105" t="e">
        <f>IF(VLOOKUP(B294,CTV!$A$3:$F$1048576,6,0)-R294+S294&lt;0,0,VLOOKUP(B294,CTV!$A$3:$F$1048576,6,0)-R294+S294)</f>
        <v>#REF!</v>
      </c>
      <c r="V294" s="70" t="e">
        <f t="shared" si="178"/>
        <v>#REF!</v>
      </c>
      <c r="W294" s="70" t="str">
        <f>IFERROR(IF(AND($H294=1,WORKDAY.INTL($I294,NETWORKDAYS.INTL($I294,EDATE(V294,$E295)-1,1,[1]holiday!$A$2:$A$101),1,[1]holiday!$A$2:$A$101)=$K294),"",IF(AND(IFERROR(IF(IF($K294&lt;EDATE(V294,$E294),$K294,EDATE(V294,$E294))=V294,"",IF($K294&lt;EDATE(V294,$E294),$K294,EDATE(V294,$E294))),"")=$K294,$H294=1),"",IFERROR(IF(IF($K294&lt;EDATE(V294,$E294),$K294,EDATE(V294,$E294))=V294,"",IF($K294&lt;EDATE(V294,$E294),$K294,EDATE(V294,$E294))),""))),"")</f>
        <v/>
      </c>
      <c r="X294" s="70" t="str">
        <f>IFERROR(IF(AND($H294=1,WORKDAY.INTL($I294,NETWORKDAYS.INTL($I294,EDATE(W294,$E295)-1,1,[1]holiday!$A$2:$A$101),1,[1]holiday!$A$2:$A$101)=$K294),"",IF(AND(IFERROR(IF(IF($K294&lt;EDATE(W294,$E294),$K294,EDATE(W294,$E294))=W294,"",IF($K294&lt;EDATE(W294,$E294),$K294,EDATE(W294,$E294))),"")=$K294,$H294=1),"",IFERROR(IF(IF($K294&lt;EDATE(W294,$E294),$K294,EDATE(W294,$E294))=W294,"",IF($K294&lt;EDATE(W294,$E294),$K294,EDATE(W294,$E294))),""))),"")</f>
        <v/>
      </c>
      <c r="Y294" s="70" t="str">
        <f>IFERROR(IF(AND($H294=1,WORKDAY.INTL($I294,NETWORKDAYS.INTL($I294,EDATE(X294,$E295)-1,1,[1]holiday!$A$2:$A$101),1,[1]holiday!$A$2:$A$101)=$K294),"",IF(AND(IFERROR(IF(IF($K294&lt;EDATE(X294,$E294),$K294,EDATE(X294,$E294))=X294,"",IF($K294&lt;EDATE(X294,$E294),$K294,EDATE(X294,$E294))),"")=$K294,$H294=1),"",IFERROR(IF(IF($K294&lt;EDATE(X294,$E294),$K294,EDATE(X294,$E294))=X294,"",IF($K294&lt;EDATE(X294,$E294),$K294,EDATE(X294,$E294))),""))),"")</f>
        <v/>
      </c>
      <c r="Z294" s="70" t="str">
        <f>IFERROR(IF(AND($H294=1,WORKDAY.INTL($I294,NETWORKDAYS.INTL($I294,EDATE(Y294,$E295)-1,1,[1]holiday!$A$2:$A$101),1,[1]holiday!$A$2:$A$101)=$K294),"",IF(AND(IFERROR(IF(IF($K294&lt;EDATE(Y294,$E294),$K294,EDATE(Y294,$E294))=Y294,"",IF($K294&lt;EDATE(Y294,$E294),$K294,EDATE(Y294,$E294))),"")=$K294,$H294=1),"",IFERROR(IF(IF($K294&lt;EDATE(Y294,$E294),$K294,EDATE(Y294,$E294))=Y294,"",IF($K294&lt;EDATE(Y294,$E294),$K294,EDATE(Y294,$E294))),""))),"")</f>
        <v/>
      </c>
      <c r="AA294" s="70" t="str">
        <f>IFERROR(IF(AND($H294=1,WORKDAY.INTL($I294,NETWORKDAYS.INTL($I294,EDATE(Z294,$E295)-1,1,[1]holiday!$A$2:$A$101),1,[1]holiday!$A$2:$A$101)=$K294),"",IF(AND(IFERROR(IF(IF($K294&lt;EDATE(Z294,$E294),$K294,EDATE(Z294,$E294))=Z294,"",IF($K294&lt;EDATE(Z294,$E294),$K294,EDATE(Z294,$E294))),"")=$K294,$H294=1),"",IFERROR(IF(IF($K294&lt;EDATE(Z294,$E294),$K294,EDATE(Z294,$E294))=Z294,"",IF($K294&lt;EDATE(Z294,$E294),$K294,EDATE(Z294,$E294))),""))),"")</f>
        <v/>
      </c>
      <c r="AB294" s="70" t="str">
        <f>IFERROR(IF(AND($H294=1,WORKDAY.INTL($I294,NETWORKDAYS.INTL($I294,EDATE(AA294,$E295)-1,1,[1]holiday!$A$2:$A$101),1,[1]holiday!$A$2:$A$101)=$K294),"",IF(AND(IFERROR(IF(IF($K294&lt;EDATE(AA294,$E294),$K294,EDATE(AA294,$E294))=AA294,"",IF($K294&lt;EDATE(AA294,$E294),$K294,EDATE(AA294,$E294))),"")=$K294,$H294=1),"",IFERROR(IF(IF($K294&lt;EDATE(AA294,$E294),$K294,EDATE(AA294,$E294))=AA294,"",IF($K294&lt;EDATE(AA294,$E294),$K294,EDATE(AA294,$E294))),""))),"")</f>
        <v/>
      </c>
      <c r="AC294" s="70" t="str">
        <f>IFERROR(IF(AND($H294=1,WORKDAY.INTL($I294,NETWORKDAYS.INTL($I294,EDATE(AB294,$E295)-1,1,[1]holiday!$A$2:$A$101),1,[1]holiday!$A$2:$A$101)=$K294),"",IF(AND(IFERROR(IF(IF($K294&lt;EDATE(AB294,$E294),$K294,EDATE(AB294,$E294))=AB294,"",IF($K294&lt;EDATE(AB294,$E294),$K294,EDATE(AB294,$E294))),"")=$K294,$H294=1),"",IFERROR(IF(IF($K294&lt;EDATE(AB294,$E294),$K294,EDATE(AB294,$E294))=AB294,"",IF($K294&lt;EDATE(AB294,$E294),$K294,EDATE(AB294,$E294))),""))),"")</f>
        <v/>
      </c>
      <c r="AD294" s="70" t="str">
        <f>IFERROR(IF(AND($H294=1,WORKDAY.INTL($I294,NETWORKDAYS.INTL($I294,EDATE(AC294,$E295)-1,1,[1]holiday!$A$2:$A$101),1,[1]holiday!$A$2:$A$101)=$K294),"",IF(AND(IFERROR(IF(IF($K294&lt;EDATE(AC294,$E294),$K294,EDATE(AC294,$E294))=AC294,"",IF($K294&lt;EDATE(AC294,$E294),$K294,EDATE(AC294,$E294))),"")=$K294,$H294=1),"",IFERROR(IF(IF($K294&lt;EDATE(AC294,$E294),$K294,EDATE(AC294,$E294))=AC294,"",IF($K294&lt;EDATE(AC294,$E294),$K294,EDATE(AC294,$E294))),""))),"")</f>
        <v/>
      </c>
      <c r="AE294" s="70" t="str">
        <f>IFERROR(IF(AND($H294=1,WORKDAY.INTL($I294,NETWORKDAYS.INTL($I294,EDATE(AD294,$E295)-1,1,[1]holiday!$A$2:$A$101),1,[1]holiday!$A$2:$A$101)=$K294),"",IF(AND(IFERROR(IF(IF($K294&lt;EDATE(AD294,$E294),$K294,EDATE(AD294,$E294))=AD294,"",IF($K294&lt;EDATE(AD294,$E294),$K294,EDATE(AD294,$E294))),"")=$K294,$H294=1),"",IFERROR(IF(IF($K294&lt;EDATE(AD294,$E294),$K294,EDATE(AD294,$E294))=AD294,"",IF($K294&lt;EDATE(AD294,$E294),$K294,EDATE(AD294,$E294))),""))),"")</f>
        <v/>
      </c>
      <c r="AF294" s="70" t="str">
        <f>IFERROR(IF(AND($H294=1,WORKDAY.INTL($I294,NETWORKDAYS.INTL($I294,EDATE(AE294,$E295)-1,1,[1]holiday!$A$2:$A$101),1,[1]holiday!$A$2:$A$101)=$K294),"",IF(AND(IFERROR(IF(IF($K294&lt;EDATE(AE294,$E294),$K294,EDATE(AE294,$E294))=AE294,"",IF($K294&lt;EDATE(AE294,$E294),$K294,EDATE(AE294,$E294))),"")=$K294,$H294=1),"",IFERROR(IF(IF($K294&lt;EDATE(AE294,$E294),$K294,EDATE(AE294,$E294))=AE294,"",IF($K294&lt;EDATE(AE294,$E294),$K294,EDATE(AE294,$E294))),""))),"")</f>
        <v/>
      </c>
      <c r="AG294" s="70" t="str">
        <f>IFERROR(IF(AND($H294=1,WORKDAY.INTL($I294,NETWORKDAYS.INTL($I294,EDATE(AF294,$E295)-1,1,[1]holiday!$A$2:$A$101),1,[1]holiday!$A$2:$A$101)=$K294),"",IF(AND(IFERROR(IF(IF($K294&lt;EDATE(AF294,$E294),$K294,EDATE(AF294,$E294))=AF294,"",IF($K294&lt;EDATE(AF294,$E294),$K294,EDATE(AF294,$E294))),"")=$K294,$H294=1),"",IFERROR(IF(IF($K294&lt;EDATE(AF294,$E294),$K294,EDATE(AF294,$E294))=AF294,"",IF($K294&lt;EDATE(AF294,$E294),$K294,EDATE(AF294,$E294))),""))),"")</f>
        <v/>
      </c>
      <c r="AH294" s="70" t="str">
        <f>IFERROR(IF(AND($H294=1,WORKDAY.INTL($I294,NETWORKDAYS.INTL($I294,EDATE(AG294,$E295)-1,1,[1]holiday!$A$2:$A$101),1,[1]holiday!$A$2:$A$101)=$K294),"",IF(AND(IFERROR(IF(IF($K294&lt;EDATE(AG294,$E294),$K294,EDATE(AG294,$E294))=AG294,"",IF($K294&lt;EDATE(AG294,$E294),$K294,EDATE(AG294,$E294))),"")=$K294,$H294=1),"",IFERROR(IF(IF($K294&lt;EDATE(AG294,$E294),$K294,EDATE(AG294,$E294))=AG294,"",IF($K294&lt;EDATE(AG294,$E294),$K294,EDATE(AG294,$E294))),""))),"")</f>
        <v/>
      </c>
      <c r="AI294" s="70"/>
      <c r="AJ294" s="25" t="e">
        <f t="shared" si="198"/>
        <v>#REF!</v>
      </c>
      <c r="AK294" s="25" t="e">
        <f t="shared" si="199"/>
        <v>#REF!</v>
      </c>
      <c r="AL294" s="25" t="e">
        <f t="shared" si="200"/>
        <v>#REF!</v>
      </c>
      <c r="AM294" s="25" t="e">
        <f t="shared" si="201"/>
        <v>#REF!</v>
      </c>
      <c r="AN294" s="25" t="e">
        <f t="shared" si="202"/>
        <v>#REF!</v>
      </c>
      <c r="AO294" s="25" t="e">
        <f t="shared" si="203"/>
        <v>#REF!</v>
      </c>
      <c r="AP294" s="25" t="e">
        <f t="shared" si="204"/>
        <v>#REF!</v>
      </c>
      <c r="AQ294" s="25" t="e">
        <f t="shared" si="205"/>
        <v>#REF!</v>
      </c>
      <c r="AR294" s="25" t="e">
        <f t="shared" si="206"/>
        <v>#REF!</v>
      </c>
      <c r="AS294" s="25" t="e">
        <f t="shared" si="207"/>
        <v>#REF!</v>
      </c>
      <c r="AT294" s="25" t="e">
        <f t="shared" si="208"/>
        <v>#REF!</v>
      </c>
      <c r="AU294" s="25" t="e">
        <f t="shared" si="209"/>
        <v>#REF!</v>
      </c>
      <c r="AV294" s="25" t="e">
        <f t="shared" si="210"/>
        <v>#REF!</v>
      </c>
      <c r="AW294" s="106" t="e">
        <f t="shared" si="179"/>
        <v>#REF!</v>
      </c>
      <c r="AX294" s="107" t="e">
        <f t="shared" ca="1" si="180"/>
        <v>#REF!</v>
      </c>
      <c r="AY294" s="107" t="e">
        <f t="shared" ca="1" si="181"/>
        <v>#REF!</v>
      </c>
      <c r="AZ294" s="108" t="e">
        <f t="shared" ca="1" si="182"/>
        <v>#REF!</v>
      </c>
      <c r="BA294" s="25">
        <f t="shared" ca="1" si="174"/>
        <v>0</v>
      </c>
      <c r="BB294" s="25" t="e">
        <f t="shared" si="211"/>
        <v>#REF!</v>
      </c>
      <c r="BC294" s="25" t="e">
        <f t="shared" ca="1" si="183"/>
        <v>#REF!</v>
      </c>
      <c r="BD294" s="83" t="e">
        <f>PS!#REF!</f>
        <v>#REF!</v>
      </c>
      <c r="BE294" s="78" t="str">
        <f t="shared" ca="1" si="184"/>
        <v>Lần 0</v>
      </c>
      <c r="BF294" s="109" t="e">
        <f t="shared" ca="1" si="185"/>
        <v>#REF!</v>
      </c>
      <c r="BG294" s="109" t="e">
        <f t="shared" ca="1" si="186"/>
        <v>#REF!</v>
      </c>
      <c r="BH294" s="109" t="e">
        <f t="shared" ca="1" si="187"/>
        <v>#REF!</v>
      </c>
      <c r="BI294" s="109" t="e">
        <f t="shared" ca="1" si="188"/>
        <v>#REF!</v>
      </c>
      <c r="BJ294" s="109" t="e">
        <f t="shared" ca="1" si="189"/>
        <v>#REF!</v>
      </c>
      <c r="BK294" s="109" t="e">
        <f t="shared" ca="1" si="190"/>
        <v>#REF!</v>
      </c>
      <c r="BL294" s="109" t="e">
        <f t="shared" ca="1" si="191"/>
        <v>#REF!</v>
      </c>
      <c r="BM294" s="109" t="e">
        <f t="shared" ca="1" si="192"/>
        <v>#REF!</v>
      </c>
      <c r="BN294" s="109" t="e">
        <f t="shared" ca="1" si="193"/>
        <v>#REF!</v>
      </c>
      <c r="BO294" s="109" t="e">
        <f t="shared" ca="1" si="194"/>
        <v>#REF!</v>
      </c>
      <c r="BP294" s="109" t="e">
        <f t="shared" ca="1" si="195"/>
        <v>#REF!</v>
      </c>
      <c r="BQ294" s="109" t="e">
        <f t="shared" ca="1" si="196"/>
        <v>#REF!</v>
      </c>
      <c r="BR294" s="109" t="e">
        <f t="shared" ca="1" si="197"/>
        <v>#REF!</v>
      </c>
    </row>
    <row r="295" spans="1:70" ht="24.75" customHeight="1" x14ac:dyDescent="0.2">
      <c r="A295" s="82" t="e">
        <f>PS!#REF!</f>
        <v>#REF!</v>
      </c>
      <c r="B295" s="83" t="e">
        <f>PS!#REF!</f>
        <v>#REF!</v>
      </c>
      <c r="C295" s="83" t="e">
        <f>PS!#REF!</f>
        <v>#REF!</v>
      </c>
      <c r="D295" s="83" t="e">
        <f>VLOOKUP(B295,CTV!$A$3:$D$1048576,4,0)</f>
        <v>#REF!</v>
      </c>
      <c r="E295" s="83" t="e">
        <f>VLOOKUP(B295,CTV!$A$3:$G$1048576,7,0)</f>
        <v>#REF!</v>
      </c>
      <c r="F295" s="83" t="e">
        <f>IF(ISNA(VLOOKUP(D295,CTV!$A$3:$H$1048576,8,0)),"",VLOOKUP(D295,CTV!$A$3:$H$1048576,8,0))</f>
        <v>#REF!</v>
      </c>
      <c r="G295" s="83" t="e">
        <f>VLOOKUP(B295,CTV!$A$3:$I$1048576,9,0)</f>
        <v>#REF!</v>
      </c>
      <c r="H295" s="83" t="e">
        <f>VLOOKUP(B295,CTV!$A$3:$J$1048576,10,0)</f>
        <v>#REF!</v>
      </c>
      <c r="I295" s="102" t="e">
        <f>PS!#REF!</f>
        <v>#REF!</v>
      </c>
      <c r="J295" s="83" t="e">
        <f>PS!#REF!</f>
        <v>#REF!</v>
      </c>
      <c r="K295" s="103" t="e">
        <f>PS!#REF!</f>
        <v>#REF!</v>
      </c>
      <c r="L295" s="83" t="e">
        <f t="shared" si="175"/>
        <v>#REF!</v>
      </c>
      <c r="M295" s="120" t="e">
        <f>PS!#REF!</f>
        <v>#REF!</v>
      </c>
      <c r="N295" s="83" t="e">
        <f>PS!#REF!</f>
        <v>#REF!</v>
      </c>
      <c r="O295" s="104" t="e">
        <f>PS!#REF!</f>
        <v>#REF!</v>
      </c>
      <c r="P295" s="104" t="e">
        <f t="shared" si="176"/>
        <v>#REF!</v>
      </c>
      <c r="Q295" s="104">
        <v>0</v>
      </c>
      <c r="R295" s="170" t="e">
        <f t="shared" si="177"/>
        <v>#REF!</v>
      </c>
      <c r="S295" s="130" t="e">
        <f>VLOOKUP(B295,CTV!$A$3:$K$1048576,11,0)</f>
        <v>#REF!</v>
      </c>
      <c r="T295" s="105" t="e">
        <f>IF(VLOOKUP(B295,CTV!$A$3:$E$1048576,5,0)-R295+S295&lt;0,0,VLOOKUP(B295,CTV!$A$3:$E$1048576,5,0)-R295+S295)</f>
        <v>#REF!</v>
      </c>
      <c r="U295" s="105" t="e">
        <f>IF(VLOOKUP(B295,CTV!$A$3:$F$1048576,6,0)-R295+S295&lt;0,0,VLOOKUP(B295,CTV!$A$3:$F$1048576,6,0)-R295+S295)</f>
        <v>#REF!</v>
      </c>
      <c r="V295" s="70" t="e">
        <f t="shared" si="178"/>
        <v>#REF!</v>
      </c>
      <c r="W295" s="70" t="str">
        <f>IFERROR(IF(AND($H295=1,WORKDAY.INTL($I295,NETWORKDAYS.INTL($I295,EDATE(V295,$E296)-1,1,[1]holiday!$A$2:$A$101),1,[1]holiday!$A$2:$A$101)=$K295),"",IF(AND(IFERROR(IF(IF($K295&lt;EDATE(V295,$E295),$K295,EDATE(V295,$E295))=V295,"",IF($K295&lt;EDATE(V295,$E295),$K295,EDATE(V295,$E295))),"")=$K295,$H295=1),"",IFERROR(IF(IF($K295&lt;EDATE(V295,$E295),$K295,EDATE(V295,$E295))=V295,"",IF($K295&lt;EDATE(V295,$E295),$K295,EDATE(V295,$E295))),""))),"")</f>
        <v/>
      </c>
      <c r="X295" s="70" t="str">
        <f>IFERROR(IF(AND($H295=1,WORKDAY.INTL($I295,NETWORKDAYS.INTL($I295,EDATE(W295,$E296)-1,1,[1]holiday!$A$2:$A$101),1,[1]holiday!$A$2:$A$101)=$K295),"",IF(AND(IFERROR(IF(IF($K295&lt;EDATE(W295,$E295),$K295,EDATE(W295,$E295))=W295,"",IF($K295&lt;EDATE(W295,$E295),$K295,EDATE(W295,$E295))),"")=$K295,$H295=1),"",IFERROR(IF(IF($K295&lt;EDATE(W295,$E295),$K295,EDATE(W295,$E295))=W295,"",IF($K295&lt;EDATE(W295,$E295),$K295,EDATE(W295,$E295))),""))),"")</f>
        <v/>
      </c>
      <c r="Y295" s="70" t="str">
        <f>IFERROR(IF(AND($H295=1,WORKDAY.INTL($I295,NETWORKDAYS.INTL($I295,EDATE(X295,$E296)-1,1,[1]holiday!$A$2:$A$101),1,[1]holiday!$A$2:$A$101)=$K295),"",IF(AND(IFERROR(IF(IF($K295&lt;EDATE(X295,$E295),$K295,EDATE(X295,$E295))=X295,"",IF($K295&lt;EDATE(X295,$E295),$K295,EDATE(X295,$E295))),"")=$K295,$H295=1),"",IFERROR(IF(IF($K295&lt;EDATE(X295,$E295),$K295,EDATE(X295,$E295))=X295,"",IF($K295&lt;EDATE(X295,$E295),$K295,EDATE(X295,$E295))),""))),"")</f>
        <v/>
      </c>
      <c r="Z295" s="70" t="str">
        <f>IFERROR(IF(AND($H295=1,WORKDAY.INTL($I295,NETWORKDAYS.INTL($I295,EDATE(Y295,$E296)-1,1,[1]holiday!$A$2:$A$101),1,[1]holiday!$A$2:$A$101)=$K295),"",IF(AND(IFERROR(IF(IF($K295&lt;EDATE(Y295,$E295),$K295,EDATE(Y295,$E295))=Y295,"",IF($K295&lt;EDATE(Y295,$E295),$K295,EDATE(Y295,$E295))),"")=$K295,$H295=1),"",IFERROR(IF(IF($K295&lt;EDATE(Y295,$E295),$K295,EDATE(Y295,$E295))=Y295,"",IF($K295&lt;EDATE(Y295,$E295),$K295,EDATE(Y295,$E295))),""))),"")</f>
        <v/>
      </c>
      <c r="AA295" s="70" t="str">
        <f>IFERROR(IF(AND($H295=1,WORKDAY.INTL($I295,NETWORKDAYS.INTL($I295,EDATE(Z295,$E296)-1,1,[1]holiday!$A$2:$A$101),1,[1]holiday!$A$2:$A$101)=$K295),"",IF(AND(IFERROR(IF(IF($K295&lt;EDATE(Z295,$E295),$K295,EDATE(Z295,$E295))=Z295,"",IF($K295&lt;EDATE(Z295,$E295),$K295,EDATE(Z295,$E295))),"")=$K295,$H295=1),"",IFERROR(IF(IF($K295&lt;EDATE(Z295,$E295),$K295,EDATE(Z295,$E295))=Z295,"",IF($K295&lt;EDATE(Z295,$E295),$K295,EDATE(Z295,$E295))),""))),"")</f>
        <v/>
      </c>
      <c r="AB295" s="70" t="str">
        <f>IFERROR(IF(AND($H295=1,WORKDAY.INTL($I295,NETWORKDAYS.INTL($I295,EDATE(AA295,$E296)-1,1,[1]holiday!$A$2:$A$101),1,[1]holiday!$A$2:$A$101)=$K295),"",IF(AND(IFERROR(IF(IF($K295&lt;EDATE(AA295,$E295),$K295,EDATE(AA295,$E295))=AA295,"",IF($K295&lt;EDATE(AA295,$E295),$K295,EDATE(AA295,$E295))),"")=$K295,$H295=1),"",IFERROR(IF(IF($K295&lt;EDATE(AA295,$E295),$K295,EDATE(AA295,$E295))=AA295,"",IF($K295&lt;EDATE(AA295,$E295),$K295,EDATE(AA295,$E295))),""))),"")</f>
        <v/>
      </c>
      <c r="AC295" s="70" t="str">
        <f>IFERROR(IF(AND($H295=1,WORKDAY.INTL($I295,NETWORKDAYS.INTL($I295,EDATE(AB295,$E296)-1,1,[1]holiday!$A$2:$A$101),1,[1]holiday!$A$2:$A$101)=$K295),"",IF(AND(IFERROR(IF(IF($K295&lt;EDATE(AB295,$E295),$K295,EDATE(AB295,$E295))=AB295,"",IF($K295&lt;EDATE(AB295,$E295),$K295,EDATE(AB295,$E295))),"")=$K295,$H295=1),"",IFERROR(IF(IF($K295&lt;EDATE(AB295,$E295),$K295,EDATE(AB295,$E295))=AB295,"",IF($K295&lt;EDATE(AB295,$E295),$K295,EDATE(AB295,$E295))),""))),"")</f>
        <v/>
      </c>
      <c r="AD295" s="70" t="str">
        <f>IFERROR(IF(AND($H295=1,WORKDAY.INTL($I295,NETWORKDAYS.INTL($I295,EDATE(AC295,$E296)-1,1,[1]holiday!$A$2:$A$101),1,[1]holiday!$A$2:$A$101)=$K295),"",IF(AND(IFERROR(IF(IF($K295&lt;EDATE(AC295,$E295),$K295,EDATE(AC295,$E295))=AC295,"",IF($K295&lt;EDATE(AC295,$E295),$K295,EDATE(AC295,$E295))),"")=$K295,$H295=1),"",IFERROR(IF(IF($K295&lt;EDATE(AC295,$E295),$K295,EDATE(AC295,$E295))=AC295,"",IF($K295&lt;EDATE(AC295,$E295),$K295,EDATE(AC295,$E295))),""))),"")</f>
        <v/>
      </c>
      <c r="AE295" s="70" t="str">
        <f>IFERROR(IF(AND($H295=1,WORKDAY.INTL($I295,NETWORKDAYS.INTL($I295,EDATE(AD295,$E296)-1,1,[1]holiday!$A$2:$A$101),1,[1]holiday!$A$2:$A$101)=$K295),"",IF(AND(IFERROR(IF(IF($K295&lt;EDATE(AD295,$E295),$K295,EDATE(AD295,$E295))=AD295,"",IF($K295&lt;EDATE(AD295,$E295),$K295,EDATE(AD295,$E295))),"")=$K295,$H295=1),"",IFERROR(IF(IF($K295&lt;EDATE(AD295,$E295),$K295,EDATE(AD295,$E295))=AD295,"",IF($K295&lt;EDATE(AD295,$E295),$K295,EDATE(AD295,$E295))),""))),"")</f>
        <v/>
      </c>
      <c r="AF295" s="70" t="str">
        <f>IFERROR(IF(AND($H295=1,WORKDAY.INTL($I295,NETWORKDAYS.INTL($I295,EDATE(AE295,$E296)-1,1,[1]holiday!$A$2:$A$101),1,[1]holiday!$A$2:$A$101)=$K295),"",IF(AND(IFERROR(IF(IF($K295&lt;EDATE(AE295,$E295),$K295,EDATE(AE295,$E295))=AE295,"",IF($K295&lt;EDATE(AE295,$E295),$K295,EDATE(AE295,$E295))),"")=$K295,$H295=1),"",IFERROR(IF(IF($K295&lt;EDATE(AE295,$E295),$K295,EDATE(AE295,$E295))=AE295,"",IF($K295&lt;EDATE(AE295,$E295),$K295,EDATE(AE295,$E295))),""))),"")</f>
        <v/>
      </c>
      <c r="AG295" s="70" t="str">
        <f>IFERROR(IF(AND($H295=1,WORKDAY.INTL($I295,NETWORKDAYS.INTL($I295,EDATE(AF295,$E296)-1,1,[1]holiday!$A$2:$A$101),1,[1]holiday!$A$2:$A$101)=$K295),"",IF(AND(IFERROR(IF(IF($K295&lt;EDATE(AF295,$E295),$K295,EDATE(AF295,$E295))=AF295,"",IF($K295&lt;EDATE(AF295,$E295),$K295,EDATE(AF295,$E295))),"")=$K295,$H295=1),"",IFERROR(IF(IF($K295&lt;EDATE(AF295,$E295),$K295,EDATE(AF295,$E295))=AF295,"",IF($K295&lt;EDATE(AF295,$E295),$K295,EDATE(AF295,$E295))),""))),"")</f>
        <v/>
      </c>
      <c r="AH295" s="70" t="str">
        <f>IFERROR(IF(AND($H295=1,WORKDAY.INTL($I295,NETWORKDAYS.INTL($I295,EDATE(AG295,$E296)-1,1,[1]holiday!$A$2:$A$101),1,[1]holiday!$A$2:$A$101)=$K295),"",IF(AND(IFERROR(IF(IF($K295&lt;EDATE(AG295,$E295),$K295,EDATE(AG295,$E295))=AG295,"",IF($K295&lt;EDATE(AG295,$E295),$K295,EDATE(AG295,$E295))),"")=$K295,$H295=1),"",IFERROR(IF(IF($K295&lt;EDATE(AG295,$E295),$K295,EDATE(AG295,$E295))=AG295,"",IF($K295&lt;EDATE(AG295,$E295),$K295,EDATE(AG295,$E295))),""))),"")</f>
        <v/>
      </c>
      <c r="AI295" s="70"/>
      <c r="AJ295" s="25" t="e">
        <f t="shared" si="198"/>
        <v>#REF!</v>
      </c>
      <c r="AK295" s="25" t="e">
        <f t="shared" si="199"/>
        <v>#REF!</v>
      </c>
      <c r="AL295" s="25" t="e">
        <f t="shared" si="200"/>
        <v>#REF!</v>
      </c>
      <c r="AM295" s="25" t="e">
        <f t="shared" si="201"/>
        <v>#REF!</v>
      </c>
      <c r="AN295" s="25" t="e">
        <f t="shared" si="202"/>
        <v>#REF!</v>
      </c>
      <c r="AO295" s="25" t="e">
        <f t="shared" si="203"/>
        <v>#REF!</v>
      </c>
      <c r="AP295" s="25" t="e">
        <f t="shared" si="204"/>
        <v>#REF!</v>
      </c>
      <c r="AQ295" s="25" t="e">
        <f t="shared" si="205"/>
        <v>#REF!</v>
      </c>
      <c r="AR295" s="25" t="e">
        <f t="shared" si="206"/>
        <v>#REF!</v>
      </c>
      <c r="AS295" s="25" t="e">
        <f t="shared" si="207"/>
        <v>#REF!</v>
      </c>
      <c r="AT295" s="25" t="e">
        <f t="shared" si="208"/>
        <v>#REF!</v>
      </c>
      <c r="AU295" s="25" t="e">
        <f t="shared" si="209"/>
        <v>#REF!</v>
      </c>
      <c r="AV295" s="25" t="e">
        <f t="shared" si="210"/>
        <v>#REF!</v>
      </c>
      <c r="AW295" s="106" t="e">
        <f t="shared" si="179"/>
        <v>#REF!</v>
      </c>
      <c r="AX295" s="107" t="e">
        <f t="shared" ca="1" si="180"/>
        <v>#REF!</v>
      </c>
      <c r="AY295" s="107" t="e">
        <f t="shared" ca="1" si="181"/>
        <v>#REF!</v>
      </c>
      <c r="AZ295" s="108" t="e">
        <f t="shared" ca="1" si="182"/>
        <v>#REF!</v>
      </c>
      <c r="BA295" s="25">
        <f t="shared" ca="1" si="174"/>
        <v>0</v>
      </c>
      <c r="BB295" s="25" t="e">
        <f t="shared" si="211"/>
        <v>#REF!</v>
      </c>
      <c r="BC295" s="25" t="e">
        <f t="shared" ca="1" si="183"/>
        <v>#REF!</v>
      </c>
      <c r="BD295" s="83" t="e">
        <f>PS!#REF!</f>
        <v>#REF!</v>
      </c>
      <c r="BE295" s="78" t="str">
        <f t="shared" ca="1" si="184"/>
        <v>Lần 0</v>
      </c>
      <c r="BF295" s="109" t="e">
        <f t="shared" ca="1" si="185"/>
        <v>#REF!</v>
      </c>
      <c r="BG295" s="109" t="e">
        <f t="shared" ca="1" si="186"/>
        <v>#REF!</v>
      </c>
      <c r="BH295" s="109" t="e">
        <f t="shared" ca="1" si="187"/>
        <v>#REF!</v>
      </c>
      <c r="BI295" s="109" t="e">
        <f t="shared" ca="1" si="188"/>
        <v>#REF!</v>
      </c>
      <c r="BJ295" s="109" t="e">
        <f t="shared" ca="1" si="189"/>
        <v>#REF!</v>
      </c>
      <c r="BK295" s="109" t="e">
        <f t="shared" ca="1" si="190"/>
        <v>#REF!</v>
      </c>
      <c r="BL295" s="109" t="e">
        <f t="shared" ca="1" si="191"/>
        <v>#REF!</v>
      </c>
      <c r="BM295" s="109" t="e">
        <f t="shared" ca="1" si="192"/>
        <v>#REF!</v>
      </c>
      <c r="BN295" s="109" t="e">
        <f t="shared" ca="1" si="193"/>
        <v>#REF!</v>
      </c>
      <c r="BO295" s="109" t="e">
        <f t="shared" ca="1" si="194"/>
        <v>#REF!</v>
      </c>
      <c r="BP295" s="109" t="e">
        <f t="shared" ca="1" si="195"/>
        <v>#REF!</v>
      </c>
      <c r="BQ295" s="109" t="e">
        <f t="shared" ca="1" si="196"/>
        <v>#REF!</v>
      </c>
      <c r="BR295" s="109" t="e">
        <f t="shared" ca="1" si="197"/>
        <v>#REF!</v>
      </c>
    </row>
    <row r="296" spans="1:70" ht="19.5" customHeight="1" x14ac:dyDescent="0.2">
      <c r="A296" s="82" t="e">
        <f>PS!#REF!</f>
        <v>#REF!</v>
      </c>
      <c r="B296" s="83" t="e">
        <f>PS!#REF!</f>
        <v>#REF!</v>
      </c>
      <c r="C296" s="83" t="e">
        <f>PS!#REF!</f>
        <v>#REF!</v>
      </c>
      <c r="D296" s="83" t="e">
        <f>VLOOKUP(B296,CTV!$A$3:$D$1048576,4,0)</f>
        <v>#REF!</v>
      </c>
      <c r="E296" s="83" t="e">
        <f>VLOOKUP(B296,CTV!$A$3:$G$1048576,7,0)</f>
        <v>#REF!</v>
      </c>
      <c r="F296" s="83" t="e">
        <f>IF(ISNA(VLOOKUP(D296,CTV!$A$3:$H$1048576,8,0)),"",VLOOKUP(D296,CTV!$A$3:$H$1048576,8,0))</f>
        <v>#REF!</v>
      </c>
      <c r="G296" s="83" t="e">
        <f>VLOOKUP(B296,CTV!$A$3:$I$1048576,9,0)</f>
        <v>#REF!</v>
      </c>
      <c r="H296" s="83" t="e">
        <f>VLOOKUP(B296,CTV!$A$3:$J$1048576,10,0)</f>
        <v>#REF!</v>
      </c>
      <c r="I296" s="102" t="e">
        <f>PS!#REF!</f>
        <v>#REF!</v>
      </c>
      <c r="J296" s="83" t="e">
        <f>PS!#REF!</f>
        <v>#REF!</v>
      </c>
      <c r="K296" s="103" t="e">
        <f>PS!#REF!</f>
        <v>#REF!</v>
      </c>
      <c r="L296" s="83" t="e">
        <f t="shared" si="175"/>
        <v>#REF!</v>
      </c>
      <c r="M296" s="120" t="e">
        <f>PS!#REF!</f>
        <v>#REF!</v>
      </c>
      <c r="N296" s="83" t="e">
        <f>PS!#REF!</f>
        <v>#REF!</v>
      </c>
      <c r="O296" s="104" t="e">
        <f>PS!#REF!</f>
        <v>#REF!</v>
      </c>
      <c r="P296" s="104" t="e">
        <f t="shared" si="176"/>
        <v>#REF!</v>
      </c>
      <c r="Q296" s="104">
        <v>0</v>
      </c>
      <c r="R296" s="170" t="e">
        <f t="shared" si="177"/>
        <v>#REF!</v>
      </c>
      <c r="S296" s="130" t="e">
        <f>VLOOKUP(B296,CTV!$A$3:$K$1048576,11,0)</f>
        <v>#REF!</v>
      </c>
      <c r="T296" s="105" t="e">
        <f>IF(VLOOKUP(B296,CTV!$A$3:$E$1048576,5,0)-R296+S296&lt;0,0,VLOOKUP(B296,CTV!$A$3:$E$1048576,5,0)-R296+S296)</f>
        <v>#REF!</v>
      </c>
      <c r="U296" s="105" t="e">
        <f>IF(VLOOKUP(B296,CTV!$A$3:$F$1048576,6,0)-R296+S296&lt;0,0,VLOOKUP(B296,CTV!$A$3:$F$1048576,6,0)-R296+S296)</f>
        <v>#REF!</v>
      </c>
      <c r="V296" s="70" t="e">
        <f t="shared" si="178"/>
        <v>#REF!</v>
      </c>
      <c r="W296" s="70" t="str">
        <f>IFERROR(IF(AND($H296=1,WORKDAY.INTL($I296,NETWORKDAYS.INTL($I296,EDATE(V296,$E297)-1,1,[1]holiday!$A$2:$A$101),1,[1]holiday!$A$2:$A$101)=$K296),"",IF(AND(IFERROR(IF(IF($K296&lt;EDATE(V296,$E296),$K296,EDATE(V296,$E296))=V296,"",IF($K296&lt;EDATE(V296,$E296),$K296,EDATE(V296,$E296))),"")=$K296,$H296=1),"",IFERROR(IF(IF($K296&lt;EDATE(V296,$E296),$K296,EDATE(V296,$E296))=V296,"",IF($K296&lt;EDATE(V296,$E296),$K296,EDATE(V296,$E296))),""))),"")</f>
        <v/>
      </c>
      <c r="X296" s="70" t="str">
        <f>IFERROR(IF(AND($H296=1,WORKDAY.INTL($I296,NETWORKDAYS.INTL($I296,EDATE(W296,$E297)-1,1,[1]holiday!$A$2:$A$101),1,[1]holiday!$A$2:$A$101)=$K296),"",IF(AND(IFERROR(IF(IF($K296&lt;EDATE(W296,$E296),$K296,EDATE(W296,$E296))=W296,"",IF($K296&lt;EDATE(W296,$E296),$K296,EDATE(W296,$E296))),"")=$K296,$H296=1),"",IFERROR(IF(IF($K296&lt;EDATE(W296,$E296),$K296,EDATE(W296,$E296))=W296,"",IF($K296&lt;EDATE(W296,$E296),$K296,EDATE(W296,$E296))),""))),"")</f>
        <v/>
      </c>
      <c r="Y296" s="70" t="str">
        <f>IFERROR(IF(AND($H296=1,WORKDAY.INTL($I296,NETWORKDAYS.INTL($I296,EDATE(X296,$E297)-1,1,[1]holiday!$A$2:$A$101),1,[1]holiday!$A$2:$A$101)=$K296),"",IF(AND(IFERROR(IF(IF($K296&lt;EDATE(X296,$E296),$K296,EDATE(X296,$E296))=X296,"",IF($K296&lt;EDATE(X296,$E296),$K296,EDATE(X296,$E296))),"")=$K296,$H296=1),"",IFERROR(IF(IF($K296&lt;EDATE(X296,$E296),$K296,EDATE(X296,$E296))=X296,"",IF($K296&lt;EDATE(X296,$E296),$K296,EDATE(X296,$E296))),""))),"")</f>
        <v/>
      </c>
      <c r="Z296" s="70" t="str">
        <f>IFERROR(IF(AND($H296=1,WORKDAY.INTL($I296,NETWORKDAYS.INTL($I296,EDATE(Y296,$E297)-1,1,[1]holiday!$A$2:$A$101),1,[1]holiday!$A$2:$A$101)=$K296),"",IF(AND(IFERROR(IF(IF($K296&lt;EDATE(Y296,$E296),$K296,EDATE(Y296,$E296))=Y296,"",IF($K296&lt;EDATE(Y296,$E296),$K296,EDATE(Y296,$E296))),"")=$K296,$H296=1),"",IFERROR(IF(IF($K296&lt;EDATE(Y296,$E296),$K296,EDATE(Y296,$E296))=Y296,"",IF($K296&lt;EDATE(Y296,$E296),$K296,EDATE(Y296,$E296))),""))),"")</f>
        <v/>
      </c>
      <c r="AA296" s="70" t="str">
        <f>IFERROR(IF(AND($H296=1,WORKDAY.INTL($I296,NETWORKDAYS.INTL($I296,EDATE(Z296,$E297)-1,1,[1]holiday!$A$2:$A$101),1,[1]holiday!$A$2:$A$101)=$K296),"",IF(AND(IFERROR(IF(IF($K296&lt;EDATE(Z296,$E296),$K296,EDATE(Z296,$E296))=Z296,"",IF($K296&lt;EDATE(Z296,$E296),$K296,EDATE(Z296,$E296))),"")=$K296,$H296=1),"",IFERROR(IF(IF($K296&lt;EDATE(Z296,$E296),$K296,EDATE(Z296,$E296))=Z296,"",IF($K296&lt;EDATE(Z296,$E296),$K296,EDATE(Z296,$E296))),""))),"")</f>
        <v/>
      </c>
      <c r="AB296" s="70" t="str">
        <f>IFERROR(IF(AND($H296=1,WORKDAY.INTL($I296,NETWORKDAYS.INTL($I296,EDATE(AA296,$E297)-1,1,[1]holiday!$A$2:$A$101),1,[1]holiday!$A$2:$A$101)=$K296),"",IF(AND(IFERROR(IF(IF($K296&lt;EDATE(AA296,$E296),$K296,EDATE(AA296,$E296))=AA296,"",IF($K296&lt;EDATE(AA296,$E296),$K296,EDATE(AA296,$E296))),"")=$K296,$H296=1),"",IFERROR(IF(IF($K296&lt;EDATE(AA296,$E296),$K296,EDATE(AA296,$E296))=AA296,"",IF($K296&lt;EDATE(AA296,$E296),$K296,EDATE(AA296,$E296))),""))),"")</f>
        <v/>
      </c>
      <c r="AC296" s="70" t="str">
        <f>IFERROR(IF(AND($H296=1,WORKDAY.INTL($I296,NETWORKDAYS.INTL($I296,EDATE(AB296,$E297)-1,1,[1]holiday!$A$2:$A$101),1,[1]holiday!$A$2:$A$101)=$K296),"",IF(AND(IFERROR(IF(IF($K296&lt;EDATE(AB296,$E296),$K296,EDATE(AB296,$E296))=AB296,"",IF($K296&lt;EDATE(AB296,$E296),$K296,EDATE(AB296,$E296))),"")=$K296,$H296=1),"",IFERROR(IF(IF($K296&lt;EDATE(AB296,$E296),$K296,EDATE(AB296,$E296))=AB296,"",IF($K296&lt;EDATE(AB296,$E296),$K296,EDATE(AB296,$E296))),""))),"")</f>
        <v/>
      </c>
      <c r="AD296" s="70" t="str">
        <f>IFERROR(IF(AND($H296=1,WORKDAY.INTL($I296,NETWORKDAYS.INTL($I296,EDATE(AC296,$E297)-1,1,[1]holiday!$A$2:$A$101),1,[1]holiday!$A$2:$A$101)=$K296),"",IF(AND(IFERROR(IF(IF($K296&lt;EDATE(AC296,$E296),$K296,EDATE(AC296,$E296))=AC296,"",IF($K296&lt;EDATE(AC296,$E296),$K296,EDATE(AC296,$E296))),"")=$K296,$H296=1),"",IFERROR(IF(IF($K296&lt;EDATE(AC296,$E296),$K296,EDATE(AC296,$E296))=AC296,"",IF($K296&lt;EDATE(AC296,$E296),$K296,EDATE(AC296,$E296))),""))),"")</f>
        <v/>
      </c>
      <c r="AE296" s="70" t="str">
        <f>IFERROR(IF(AND($H296=1,WORKDAY.INTL($I296,NETWORKDAYS.INTL($I296,EDATE(AD296,$E297)-1,1,[1]holiday!$A$2:$A$101),1,[1]holiday!$A$2:$A$101)=$K296),"",IF(AND(IFERROR(IF(IF($K296&lt;EDATE(AD296,$E296),$K296,EDATE(AD296,$E296))=AD296,"",IF($K296&lt;EDATE(AD296,$E296),$K296,EDATE(AD296,$E296))),"")=$K296,$H296=1),"",IFERROR(IF(IF($K296&lt;EDATE(AD296,$E296),$K296,EDATE(AD296,$E296))=AD296,"",IF($K296&lt;EDATE(AD296,$E296),$K296,EDATE(AD296,$E296))),""))),"")</f>
        <v/>
      </c>
      <c r="AF296" s="70" t="str">
        <f>IFERROR(IF(AND($H296=1,WORKDAY.INTL($I296,NETWORKDAYS.INTL($I296,EDATE(AE296,$E297)-1,1,[1]holiday!$A$2:$A$101),1,[1]holiday!$A$2:$A$101)=$K296),"",IF(AND(IFERROR(IF(IF($K296&lt;EDATE(AE296,$E296),$K296,EDATE(AE296,$E296))=AE296,"",IF($K296&lt;EDATE(AE296,$E296),$K296,EDATE(AE296,$E296))),"")=$K296,$H296=1),"",IFERROR(IF(IF($K296&lt;EDATE(AE296,$E296),$K296,EDATE(AE296,$E296))=AE296,"",IF($K296&lt;EDATE(AE296,$E296),$K296,EDATE(AE296,$E296))),""))),"")</f>
        <v/>
      </c>
      <c r="AG296" s="70" t="str">
        <f>IFERROR(IF(AND($H296=1,WORKDAY.INTL($I296,NETWORKDAYS.INTL($I296,EDATE(AF296,$E297)-1,1,[1]holiday!$A$2:$A$101),1,[1]holiday!$A$2:$A$101)=$K296),"",IF(AND(IFERROR(IF(IF($K296&lt;EDATE(AF296,$E296),$K296,EDATE(AF296,$E296))=AF296,"",IF($K296&lt;EDATE(AF296,$E296),$K296,EDATE(AF296,$E296))),"")=$K296,$H296=1),"",IFERROR(IF(IF($K296&lt;EDATE(AF296,$E296),$K296,EDATE(AF296,$E296))=AF296,"",IF($K296&lt;EDATE(AF296,$E296),$K296,EDATE(AF296,$E296))),""))),"")</f>
        <v/>
      </c>
      <c r="AH296" s="70" t="str">
        <f>IFERROR(IF(AND($H296=1,WORKDAY.INTL($I296,NETWORKDAYS.INTL($I296,EDATE(AG296,$E297)-1,1,[1]holiday!$A$2:$A$101),1,[1]holiday!$A$2:$A$101)=$K296),"",IF(AND(IFERROR(IF(IF($K296&lt;EDATE(AG296,$E296),$K296,EDATE(AG296,$E296))=AG296,"",IF($K296&lt;EDATE(AG296,$E296),$K296,EDATE(AG296,$E296))),"")=$K296,$H296=1),"",IFERROR(IF(IF($K296&lt;EDATE(AG296,$E296),$K296,EDATE(AG296,$E296))=AG296,"",IF($K296&lt;EDATE(AG296,$E296),$K296,EDATE(AG296,$E296))),""))),"")</f>
        <v/>
      </c>
      <c r="AI296" s="70"/>
      <c r="AJ296" s="25" t="e">
        <f t="shared" si="198"/>
        <v>#REF!</v>
      </c>
      <c r="AK296" s="25" t="e">
        <f t="shared" si="199"/>
        <v>#REF!</v>
      </c>
      <c r="AL296" s="25" t="e">
        <f t="shared" si="200"/>
        <v>#REF!</v>
      </c>
      <c r="AM296" s="25" t="e">
        <f t="shared" si="201"/>
        <v>#REF!</v>
      </c>
      <c r="AN296" s="25" t="e">
        <f t="shared" si="202"/>
        <v>#REF!</v>
      </c>
      <c r="AO296" s="25" t="e">
        <f t="shared" si="203"/>
        <v>#REF!</v>
      </c>
      <c r="AP296" s="25" t="e">
        <f t="shared" si="204"/>
        <v>#REF!</v>
      </c>
      <c r="AQ296" s="25" t="e">
        <f t="shared" si="205"/>
        <v>#REF!</v>
      </c>
      <c r="AR296" s="25" t="e">
        <f t="shared" si="206"/>
        <v>#REF!</v>
      </c>
      <c r="AS296" s="25" t="e">
        <f t="shared" si="207"/>
        <v>#REF!</v>
      </c>
      <c r="AT296" s="25" t="e">
        <f t="shared" si="208"/>
        <v>#REF!</v>
      </c>
      <c r="AU296" s="25" t="e">
        <f t="shared" si="209"/>
        <v>#REF!</v>
      </c>
      <c r="AV296" s="25" t="e">
        <f t="shared" si="210"/>
        <v>#REF!</v>
      </c>
      <c r="AW296" s="106" t="e">
        <f t="shared" si="179"/>
        <v>#REF!</v>
      </c>
      <c r="AX296" s="107" t="e">
        <f t="shared" ca="1" si="180"/>
        <v>#REF!</v>
      </c>
      <c r="AY296" s="107" t="e">
        <f t="shared" ca="1" si="181"/>
        <v>#REF!</v>
      </c>
      <c r="AZ296" s="108" t="e">
        <f t="shared" ca="1" si="182"/>
        <v>#REF!</v>
      </c>
      <c r="BA296" s="25">
        <f t="shared" ca="1" si="174"/>
        <v>0</v>
      </c>
      <c r="BB296" s="25" t="e">
        <f t="shared" si="211"/>
        <v>#REF!</v>
      </c>
      <c r="BC296" s="25" t="e">
        <f t="shared" ca="1" si="183"/>
        <v>#REF!</v>
      </c>
      <c r="BD296" s="83" t="e">
        <f>PS!#REF!</f>
        <v>#REF!</v>
      </c>
      <c r="BE296" s="78" t="str">
        <f t="shared" ca="1" si="184"/>
        <v>Lần 0</v>
      </c>
      <c r="BF296" s="109" t="e">
        <f t="shared" ca="1" si="185"/>
        <v>#REF!</v>
      </c>
      <c r="BG296" s="109" t="e">
        <f t="shared" ca="1" si="186"/>
        <v>#REF!</v>
      </c>
      <c r="BH296" s="109" t="e">
        <f t="shared" ca="1" si="187"/>
        <v>#REF!</v>
      </c>
      <c r="BI296" s="109" t="e">
        <f t="shared" ca="1" si="188"/>
        <v>#REF!</v>
      </c>
      <c r="BJ296" s="109" t="e">
        <f t="shared" ca="1" si="189"/>
        <v>#REF!</v>
      </c>
      <c r="BK296" s="109" t="e">
        <f t="shared" ca="1" si="190"/>
        <v>#REF!</v>
      </c>
      <c r="BL296" s="109" t="e">
        <f t="shared" ca="1" si="191"/>
        <v>#REF!</v>
      </c>
      <c r="BM296" s="109" t="e">
        <f t="shared" ca="1" si="192"/>
        <v>#REF!</v>
      </c>
      <c r="BN296" s="109" t="e">
        <f t="shared" ca="1" si="193"/>
        <v>#REF!</v>
      </c>
      <c r="BO296" s="109" t="e">
        <f t="shared" ca="1" si="194"/>
        <v>#REF!</v>
      </c>
      <c r="BP296" s="109" t="e">
        <f t="shared" ca="1" si="195"/>
        <v>#REF!</v>
      </c>
      <c r="BQ296" s="109" t="e">
        <f t="shared" ca="1" si="196"/>
        <v>#REF!</v>
      </c>
      <c r="BR296" s="109" t="e">
        <f t="shared" ca="1" si="197"/>
        <v>#REF!</v>
      </c>
    </row>
    <row r="297" spans="1:70" ht="12.75" x14ac:dyDescent="0.2">
      <c r="A297" s="82" t="e">
        <f>PS!#REF!</f>
        <v>#REF!</v>
      </c>
      <c r="B297" s="83" t="e">
        <f>PS!#REF!</f>
        <v>#REF!</v>
      </c>
      <c r="C297" s="83" t="e">
        <f>PS!#REF!</f>
        <v>#REF!</v>
      </c>
      <c r="D297" s="83" t="e">
        <f>VLOOKUP(B297,CTV!$A$3:$D$1048576,4,0)</f>
        <v>#REF!</v>
      </c>
      <c r="E297" s="83" t="e">
        <f>VLOOKUP(B297,CTV!$A$3:$G$1048576,7,0)</f>
        <v>#REF!</v>
      </c>
      <c r="F297" s="83" t="e">
        <f>IF(ISNA(VLOOKUP(D297,CTV!$A$3:$H$1048576,8,0)),"",VLOOKUP(D297,CTV!$A$3:$H$1048576,8,0))</f>
        <v>#REF!</v>
      </c>
      <c r="G297" s="83" t="e">
        <f>VLOOKUP(B297,CTV!$A$3:$I$1048576,9,0)</f>
        <v>#REF!</v>
      </c>
      <c r="H297" s="83" t="e">
        <f>VLOOKUP(B297,CTV!$A$3:$J$1048576,10,0)</f>
        <v>#REF!</v>
      </c>
      <c r="I297" s="102" t="e">
        <f>PS!#REF!</f>
        <v>#REF!</v>
      </c>
      <c r="J297" s="83" t="e">
        <f>PS!#REF!</f>
        <v>#REF!</v>
      </c>
      <c r="K297" s="103" t="e">
        <f>PS!#REF!</f>
        <v>#REF!</v>
      </c>
      <c r="L297" s="83" t="e">
        <f t="shared" si="175"/>
        <v>#REF!</v>
      </c>
      <c r="M297" s="120" t="e">
        <f>PS!#REF!</f>
        <v>#REF!</v>
      </c>
      <c r="N297" s="83" t="e">
        <f>PS!#REF!</f>
        <v>#REF!</v>
      </c>
      <c r="O297" s="104" t="e">
        <f>PS!#REF!</f>
        <v>#REF!</v>
      </c>
      <c r="P297" s="104" t="e">
        <f t="shared" si="176"/>
        <v>#REF!</v>
      </c>
      <c r="Q297" s="104">
        <v>0</v>
      </c>
      <c r="R297" s="170" t="e">
        <f t="shared" si="177"/>
        <v>#REF!</v>
      </c>
      <c r="S297" s="130" t="e">
        <f>VLOOKUP(B297,CTV!$A$3:$K$1048576,11,0)</f>
        <v>#REF!</v>
      </c>
      <c r="T297" s="105" t="e">
        <f>IF(VLOOKUP(B297,CTV!$A$3:$E$1048576,5,0)-R297+S297&lt;0,0,VLOOKUP(B297,CTV!$A$3:$E$1048576,5,0)-R297+S297)</f>
        <v>#REF!</v>
      </c>
      <c r="U297" s="105" t="e">
        <f>IF(VLOOKUP(B297,CTV!$A$3:$F$1048576,6,0)-R297+S297&lt;0,0,VLOOKUP(B297,CTV!$A$3:$F$1048576,6,0)-R297+S297)</f>
        <v>#REF!</v>
      </c>
      <c r="V297" s="70" t="e">
        <f t="shared" si="178"/>
        <v>#REF!</v>
      </c>
      <c r="W297" s="70" t="str">
        <f>IFERROR(IF(AND($H297=1,WORKDAY.INTL($I297,NETWORKDAYS.INTL($I297,EDATE(V297,$E298)-1,1,[1]holiday!$A$2:$A$101),1,[1]holiday!$A$2:$A$101)=$K297),"",IF(AND(IFERROR(IF(IF($K297&lt;EDATE(V297,$E297),$K297,EDATE(V297,$E297))=V297,"",IF($K297&lt;EDATE(V297,$E297),$K297,EDATE(V297,$E297))),"")=$K297,$H297=1),"",IFERROR(IF(IF($K297&lt;EDATE(V297,$E297),$K297,EDATE(V297,$E297))=V297,"",IF($K297&lt;EDATE(V297,$E297),$K297,EDATE(V297,$E297))),""))),"")</f>
        <v/>
      </c>
      <c r="X297" s="70" t="str">
        <f>IFERROR(IF(AND($H297=1,WORKDAY.INTL($I297,NETWORKDAYS.INTL($I297,EDATE(W297,$E298)-1,1,[1]holiday!$A$2:$A$101),1,[1]holiday!$A$2:$A$101)=$K297),"",IF(AND(IFERROR(IF(IF($K297&lt;EDATE(W297,$E297),$K297,EDATE(W297,$E297))=W297,"",IF($K297&lt;EDATE(W297,$E297),$K297,EDATE(W297,$E297))),"")=$K297,$H297=1),"",IFERROR(IF(IF($K297&lt;EDATE(W297,$E297),$K297,EDATE(W297,$E297))=W297,"",IF($K297&lt;EDATE(W297,$E297),$K297,EDATE(W297,$E297))),""))),"")</f>
        <v/>
      </c>
      <c r="Y297" s="70" t="str">
        <f>IFERROR(IF(AND($H297=1,WORKDAY.INTL($I297,NETWORKDAYS.INTL($I297,EDATE(X297,$E298)-1,1,[1]holiday!$A$2:$A$101),1,[1]holiday!$A$2:$A$101)=$K297),"",IF(AND(IFERROR(IF(IF($K297&lt;EDATE(X297,$E297),$K297,EDATE(X297,$E297))=X297,"",IF($K297&lt;EDATE(X297,$E297),$K297,EDATE(X297,$E297))),"")=$K297,$H297=1),"",IFERROR(IF(IF($K297&lt;EDATE(X297,$E297),$K297,EDATE(X297,$E297))=X297,"",IF($K297&lt;EDATE(X297,$E297),$K297,EDATE(X297,$E297))),""))),"")</f>
        <v/>
      </c>
      <c r="Z297" s="70" t="str">
        <f>IFERROR(IF(AND($H297=1,WORKDAY.INTL($I297,NETWORKDAYS.INTL($I297,EDATE(Y297,$E298)-1,1,[1]holiday!$A$2:$A$101),1,[1]holiday!$A$2:$A$101)=$K297),"",IF(AND(IFERROR(IF(IF($K297&lt;EDATE(Y297,$E297),$K297,EDATE(Y297,$E297))=Y297,"",IF($K297&lt;EDATE(Y297,$E297),$K297,EDATE(Y297,$E297))),"")=$K297,$H297=1),"",IFERROR(IF(IF($K297&lt;EDATE(Y297,$E297),$K297,EDATE(Y297,$E297))=Y297,"",IF($K297&lt;EDATE(Y297,$E297),$K297,EDATE(Y297,$E297))),""))),"")</f>
        <v/>
      </c>
      <c r="AA297" s="70" t="str">
        <f>IFERROR(IF(AND($H297=1,WORKDAY.INTL($I297,NETWORKDAYS.INTL($I297,EDATE(Z297,$E298)-1,1,[1]holiday!$A$2:$A$101),1,[1]holiday!$A$2:$A$101)=$K297),"",IF(AND(IFERROR(IF(IF($K297&lt;EDATE(Z297,$E297),$K297,EDATE(Z297,$E297))=Z297,"",IF($K297&lt;EDATE(Z297,$E297),$K297,EDATE(Z297,$E297))),"")=$K297,$H297=1),"",IFERROR(IF(IF($K297&lt;EDATE(Z297,$E297),$K297,EDATE(Z297,$E297))=Z297,"",IF($K297&lt;EDATE(Z297,$E297),$K297,EDATE(Z297,$E297))),""))),"")</f>
        <v/>
      </c>
      <c r="AB297" s="70" t="str">
        <f>IFERROR(IF(AND($H297=1,WORKDAY.INTL($I297,NETWORKDAYS.INTL($I297,EDATE(AA297,$E298)-1,1,[1]holiday!$A$2:$A$101),1,[1]holiday!$A$2:$A$101)=$K297),"",IF(AND(IFERROR(IF(IF($K297&lt;EDATE(AA297,$E297),$K297,EDATE(AA297,$E297))=AA297,"",IF($K297&lt;EDATE(AA297,$E297),$K297,EDATE(AA297,$E297))),"")=$K297,$H297=1),"",IFERROR(IF(IF($K297&lt;EDATE(AA297,$E297),$K297,EDATE(AA297,$E297))=AA297,"",IF($K297&lt;EDATE(AA297,$E297),$K297,EDATE(AA297,$E297))),""))),"")</f>
        <v/>
      </c>
      <c r="AC297" s="70" t="str">
        <f>IFERROR(IF(AND($H297=1,WORKDAY.INTL($I297,NETWORKDAYS.INTL($I297,EDATE(AB297,$E298)-1,1,[1]holiday!$A$2:$A$101),1,[1]holiday!$A$2:$A$101)=$K297),"",IF(AND(IFERROR(IF(IF($K297&lt;EDATE(AB297,$E297),$K297,EDATE(AB297,$E297))=AB297,"",IF($K297&lt;EDATE(AB297,$E297),$K297,EDATE(AB297,$E297))),"")=$K297,$H297=1),"",IFERROR(IF(IF($K297&lt;EDATE(AB297,$E297),$K297,EDATE(AB297,$E297))=AB297,"",IF($K297&lt;EDATE(AB297,$E297),$K297,EDATE(AB297,$E297))),""))),"")</f>
        <v/>
      </c>
      <c r="AD297" s="70" t="str">
        <f>IFERROR(IF(AND($H297=1,WORKDAY.INTL($I297,NETWORKDAYS.INTL($I297,EDATE(AC297,$E298)-1,1,[1]holiday!$A$2:$A$101),1,[1]holiday!$A$2:$A$101)=$K297),"",IF(AND(IFERROR(IF(IF($K297&lt;EDATE(AC297,$E297),$K297,EDATE(AC297,$E297))=AC297,"",IF($K297&lt;EDATE(AC297,$E297),$K297,EDATE(AC297,$E297))),"")=$K297,$H297=1),"",IFERROR(IF(IF($K297&lt;EDATE(AC297,$E297),$K297,EDATE(AC297,$E297))=AC297,"",IF($K297&lt;EDATE(AC297,$E297),$K297,EDATE(AC297,$E297))),""))),"")</f>
        <v/>
      </c>
      <c r="AE297" s="70" t="str">
        <f>IFERROR(IF(AND($H297=1,WORKDAY.INTL($I297,NETWORKDAYS.INTL($I297,EDATE(AD297,$E298)-1,1,[1]holiday!$A$2:$A$101),1,[1]holiday!$A$2:$A$101)=$K297),"",IF(AND(IFERROR(IF(IF($K297&lt;EDATE(AD297,$E297),$K297,EDATE(AD297,$E297))=AD297,"",IF($K297&lt;EDATE(AD297,$E297),$K297,EDATE(AD297,$E297))),"")=$K297,$H297=1),"",IFERROR(IF(IF($K297&lt;EDATE(AD297,$E297),$K297,EDATE(AD297,$E297))=AD297,"",IF($K297&lt;EDATE(AD297,$E297),$K297,EDATE(AD297,$E297))),""))),"")</f>
        <v/>
      </c>
      <c r="AF297" s="70" t="str">
        <f>IFERROR(IF(AND($H297=1,WORKDAY.INTL($I297,NETWORKDAYS.INTL($I297,EDATE(AE297,$E298)-1,1,[1]holiday!$A$2:$A$101),1,[1]holiday!$A$2:$A$101)=$K297),"",IF(AND(IFERROR(IF(IF($K297&lt;EDATE(AE297,$E297),$K297,EDATE(AE297,$E297))=AE297,"",IF($K297&lt;EDATE(AE297,$E297),$K297,EDATE(AE297,$E297))),"")=$K297,$H297=1),"",IFERROR(IF(IF($K297&lt;EDATE(AE297,$E297),$K297,EDATE(AE297,$E297))=AE297,"",IF($K297&lt;EDATE(AE297,$E297),$K297,EDATE(AE297,$E297))),""))),"")</f>
        <v/>
      </c>
      <c r="AG297" s="70" t="str">
        <f>IFERROR(IF(AND($H297=1,WORKDAY.INTL($I297,NETWORKDAYS.INTL($I297,EDATE(AF297,$E298)-1,1,[1]holiday!$A$2:$A$101),1,[1]holiday!$A$2:$A$101)=$K297),"",IF(AND(IFERROR(IF(IF($K297&lt;EDATE(AF297,$E297),$K297,EDATE(AF297,$E297))=AF297,"",IF($K297&lt;EDATE(AF297,$E297),$K297,EDATE(AF297,$E297))),"")=$K297,$H297=1),"",IFERROR(IF(IF($K297&lt;EDATE(AF297,$E297),$K297,EDATE(AF297,$E297))=AF297,"",IF($K297&lt;EDATE(AF297,$E297),$K297,EDATE(AF297,$E297))),""))),"")</f>
        <v/>
      </c>
      <c r="AH297" s="70" t="str">
        <f>IFERROR(IF(AND($H297=1,WORKDAY.INTL($I297,NETWORKDAYS.INTL($I297,EDATE(AG297,$E298)-1,1,[1]holiday!$A$2:$A$101),1,[1]holiday!$A$2:$A$101)=$K297),"",IF(AND(IFERROR(IF(IF($K297&lt;EDATE(AG297,$E297),$K297,EDATE(AG297,$E297))=AG297,"",IF($K297&lt;EDATE(AG297,$E297),$K297,EDATE(AG297,$E297))),"")=$K297,$H297=1),"",IFERROR(IF(IF($K297&lt;EDATE(AG297,$E297),$K297,EDATE(AG297,$E297))=AG297,"",IF($K297&lt;EDATE(AG297,$E297),$K297,EDATE(AG297,$E297))),""))),"")</f>
        <v/>
      </c>
      <c r="AI297" s="70"/>
      <c r="AJ297" s="25" t="e">
        <f t="shared" si="198"/>
        <v>#REF!</v>
      </c>
      <c r="AK297" s="25" t="e">
        <f t="shared" si="199"/>
        <v>#REF!</v>
      </c>
      <c r="AL297" s="25" t="e">
        <f t="shared" si="200"/>
        <v>#REF!</v>
      </c>
      <c r="AM297" s="25" t="e">
        <f t="shared" si="201"/>
        <v>#REF!</v>
      </c>
      <c r="AN297" s="25" t="e">
        <f t="shared" si="202"/>
        <v>#REF!</v>
      </c>
      <c r="AO297" s="25" t="e">
        <f t="shared" si="203"/>
        <v>#REF!</v>
      </c>
      <c r="AP297" s="25" t="e">
        <f t="shared" si="204"/>
        <v>#REF!</v>
      </c>
      <c r="AQ297" s="25" t="e">
        <f t="shared" si="205"/>
        <v>#REF!</v>
      </c>
      <c r="AR297" s="25" t="e">
        <f t="shared" si="206"/>
        <v>#REF!</v>
      </c>
      <c r="AS297" s="25" t="e">
        <f t="shared" si="207"/>
        <v>#REF!</v>
      </c>
      <c r="AT297" s="25" t="e">
        <f t="shared" si="208"/>
        <v>#REF!</v>
      </c>
      <c r="AU297" s="25" t="e">
        <f t="shared" si="209"/>
        <v>#REF!</v>
      </c>
      <c r="AV297" s="25" t="e">
        <f t="shared" si="210"/>
        <v>#REF!</v>
      </c>
      <c r="AW297" s="106" t="e">
        <f t="shared" si="179"/>
        <v>#REF!</v>
      </c>
      <c r="AX297" s="107" t="e">
        <f t="shared" ca="1" si="180"/>
        <v>#REF!</v>
      </c>
      <c r="AY297" s="107" t="e">
        <f t="shared" ca="1" si="181"/>
        <v>#REF!</v>
      </c>
      <c r="AZ297" s="108" t="e">
        <f t="shared" ca="1" si="182"/>
        <v>#REF!</v>
      </c>
      <c r="BA297" s="25">
        <f t="shared" ca="1" si="174"/>
        <v>0</v>
      </c>
      <c r="BB297" s="25" t="e">
        <f t="shared" si="211"/>
        <v>#REF!</v>
      </c>
      <c r="BC297" s="25" t="e">
        <f t="shared" ca="1" si="183"/>
        <v>#REF!</v>
      </c>
      <c r="BD297" s="83" t="e">
        <f>PS!#REF!</f>
        <v>#REF!</v>
      </c>
      <c r="BE297" s="78" t="str">
        <f t="shared" ca="1" si="184"/>
        <v>Lần 0</v>
      </c>
      <c r="BF297" s="109" t="e">
        <f t="shared" ca="1" si="185"/>
        <v>#REF!</v>
      </c>
      <c r="BG297" s="109" t="e">
        <f t="shared" ca="1" si="186"/>
        <v>#REF!</v>
      </c>
      <c r="BH297" s="109" t="e">
        <f t="shared" ca="1" si="187"/>
        <v>#REF!</v>
      </c>
      <c r="BI297" s="109" t="e">
        <f t="shared" ca="1" si="188"/>
        <v>#REF!</v>
      </c>
      <c r="BJ297" s="109" t="e">
        <f t="shared" ca="1" si="189"/>
        <v>#REF!</v>
      </c>
      <c r="BK297" s="109" t="e">
        <f t="shared" ca="1" si="190"/>
        <v>#REF!</v>
      </c>
      <c r="BL297" s="109" t="e">
        <f t="shared" ca="1" si="191"/>
        <v>#REF!</v>
      </c>
      <c r="BM297" s="109" t="e">
        <f t="shared" ca="1" si="192"/>
        <v>#REF!</v>
      </c>
      <c r="BN297" s="109" t="e">
        <f t="shared" ca="1" si="193"/>
        <v>#REF!</v>
      </c>
      <c r="BO297" s="109" t="e">
        <f t="shared" ca="1" si="194"/>
        <v>#REF!</v>
      </c>
      <c r="BP297" s="109" t="e">
        <f t="shared" ca="1" si="195"/>
        <v>#REF!</v>
      </c>
      <c r="BQ297" s="109" t="e">
        <f t="shared" ca="1" si="196"/>
        <v>#REF!</v>
      </c>
      <c r="BR297" s="109" t="e">
        <f t="shared" ca="1" si="197"/>
        <v>#REF!</v>
      </c>
    </row>
    <row r="298" spans="1:70" ht="12.75" x14ac:dyDescent="0.2">
      <c r="A298" s="82" t="e">
        <f>PS!#REF!</f>
        <v>#REF!</v>
      </c>
      <c r="B298" s="83" t="e">
        <f>PS!#REF!</f>
        <v>#REF!</v>
      </c>
      <c r="C298" s="83" t="e">
        <f>PS!#REF!</f>
        <v>#REF!</v>
      </c>
      <c r="D298" s="83" t="e">
        <f>VLOOKUP(B298,CTV!$A$3:$D$1048576,4,0)</f>
        <v>#REF!</v>
      </c>
      <c r="E298" s="83" t="e">
        <f>VLOOKUP(B298,CTV!$A$3:$G$1048576,7,0)</f>
        <v>#REF!</v>
      </c>
      <c r="F298" s="83" t="e">
        <f>IF(ISNA(VLOOKUP(D298,CTV!$A$3:$H$1048576,8,0)),"",VLOOKUP(D298,CTV!$A$3:$H$1048576,8,0))</f>
        <v>#REF!</v>
      </c>
      <c r="G298" s="83" t="e">
        <f>VLOOKUP(B298,CTV!$A$3:$I$1048576,9,0)</f>
        <v>#REF!</v>
      </c>
      <c r="H298" s="83" t="e">
        <f>VLOOKUP(B298,CTV!$A$3:$J$1048576,10,0)</f>
        <v>#REF!</v>
      </c>
      <c r="I298" s="102" t="e">
        <f>PS!#REF!</f>
        <v>#REF!</v>
      </c>
      <c r="J298" s="83" t="e">
        <f>PS!#REF!</f>
        <v>#REF!</v>
      </c>
      <c r="K298" s="103" t="e">
        <f>PS!#REF!</f>
        <v>#REF!</v>
      </c>
      <c r="L298" s="83" t="e">
        <f t="shared" si="175"/>
        <v>#REF!</v>
      </c>
      <c r="M298" s="120" t="e">
        <f>PS!#REF!</f>
        <v>#REF!</v>
      </c>
      <c r="N298" s="83" t="e">
        <f>PS!#REF!</f>
        <v>#REF!</v>
      </c>
      <c r="O298" s="104" t="e">
        <f>PS!#REF!</f>
        <v>#REF!</v>
      </c>
      <c r="P298" s="104" t="e">
        <f t="shared" si="176"/>
        <v>#REF!</v>
      </c>
      <c r="Q298" s="104">
        <v>0</v>
      </c>
      <c r="R298" s="170" t="e">
        <f t="shared" si="177"/>
        <v>#REF!</v>
      </c>
      <c r="S298" s="130" t="e">
        <f>VLOOKUP(B298,CTV!$A$3:$K$1048576,11,0)</f>
        <v>#REF!</v>
      </c>
      <c r="T298" s="105" t="e">
        <f>IF(VLOOKUP(B298,CTV!$A$3:$E$1048576,5,0)-R298+S298&lt;0,0,VLOOKUP(B298,CTV!$A$3:$E$1048576,5,0)-R298+S298)</f>
        <v>#REF!</v>
      </c>
      <c r="U298" s="105" t="e">
        <f>IF(VLOOKUP(B298,CTV!$A$3:$F$1048576,6,0)-R298+S298&lt;0,0,VLOOKUP(B298,CTV!$A$3:$F$1048576,6,0)-R298+S298)</f>
        <v>#REF!</v>
      </c>
      <c r="V298" s="70" t="e">
        <f t="shared" si="178"/>
        <v>#REF!</v>
      </c>
      <c r="W298" s="70" t="str">
        <f>IFERROR(IF(AND($H298=1,WORKDAY.INTL($I298,NETWORKDAYS.INTL($I298,EDATE(V298,$E299)-1,1,[1]holiday!$A$2:$A$101),1,[1]holiday!$A$2:$A$101)=$K298),"",IF(AND(IFERROR(IF(IF($K298&lt;EDATE(V298,$E298),$K298,EDATE(V298,$E298))=V298,"",IF($K298&lt;EDATE(V298,$E298),$K298,EDATE(V298,$E298))),"")=$K298,$H298=1),"",IFERROR(IF(IF($K298&lt;EDATE(V298,$E298),$K298,EDATE(V298,$E298))=V298,"",IF($K298&lt;EDATE(V298,$E298),$K298,EDATE(V298,$E298))),""))),"")</f>
        <v/>
      </c>
      <c r="X298" s="70" t="str">
        <f>IFERROR(IF(AND($H298=1,WORKDAY.INTL($I298,NETWORKDAYS.INTL($I298,EDATE(W298,$E299)-1,1,[1]holiday!$A$2:$A$101),1,[1]holiday!$A$2:$A$101)=$K298),"",IF(AND(IFERROR(IF(IF($K298&lt;EDATE(W298,$E298),$K298,EDATE(W298,$E298))=W298,"",IF($K298&lt;EDATE(W298,$E298),$K298,EDATE(W298,$E298))),"")=$K298,$H298=1),"",IFERROR(IF(IF($K298&lt;EDATE(W298,$E298),$K298,EDATE(W298,$E298))=W298,"",IF($K298&lt;EDATE(W298,$E298),$K298,EDATE(W298,$E298))),""))),"")</f>
        <v/>
      </c>
      <c r="Y298" s="70" t="str">
        <f>IFERROR(IF(AND($H298=1,WORKDAY.INTL($I298,NETWORKDAYS.INTL($I298,EDATE(X298,$E299)-1,1,[1]holiday!$A$2:$A$101),1,[1]holiday!$A$2:$A$101)=$K298),"",IF(AND(IFERROR(IF(IF($K298&lt;EDATE(X298,$E298),$K298,EDATE(X298,$E298))=X298,"",IF($K298&lt;EDATE(X298,$E298),$K298,EDATE(X298,$E298))),"")=$K298,$H298=1),"",IFERROR(IF(IF($K298&lt;EDATE(X298,$E298),$K298,EDATE(X298,$E298))=X298,"",IF($K298&lt;EDATE(X298,$E298),$K298,EDATE(X298,$E298))),""))),"")</f>
        <v/>
      </c>
      <c r="Z298" s="70" t="str">
        <f>IFERROR(IF(AND($H298=1,WORKDAY.INTL($I298,NETWORKDAYS.INTL($I298,EDATE(Y298,$E299)-1,1,[1]holiday!$A$2:$A$101),1,[1]holiday!$A$2:$A$101)=$K298),"",IF(AND(IFERROR(IF(IF($K298&lt;EDATE(Y298,$E298),$K298,EDATE(Y298,$E298))=Y298,"",IF($K298&lt;EDATE(Y298,$E298),$K298,EDATE(Y298,$E298))),"")=$K298,$H298=1),"",IFERROR(IF(IF($K298&lt;EDATE(Y298,$E298),$K298,EDATE(Y298,$E298))=Y298,"",IF($K298&lt;EDATE(Y298,$E298),$K298,EDATE(Y298,$E298))),""))),"")</f>
        <v/>
      </c>
      <c r="AA298" s="70" t="str">
        <f>IFERROR(IF(AND($H298=1,WORKDAY.INTL($I298,NETWORKDAYS.INTL($I298,EDATE(Z298,$E299)-1,1,[1]holiday!$A$2:$A$101),1,[1]holiday!$A$2:$A$101)=$K298),"",IF(AND(IFERROR(IF(IF($K298&lt;EDATE(Z298,$E298),$K298,EDATE(Z298,$E298))=Z298,"",IF($K298&lt;EDATE(Z298,$E298),$K298,EDATE(Z298,$E298))),"")=$K298,$H298=1),"",IFERROR(IF(IF($K298&lt;EDATE(Z298,$E298),$K298,EDATE(Z298,$E298))=Z298,"",IF($K298&lt;EDATE(Z298,$E298),$K298,EDATE(Z298,$E298))),""))),"")</f>
        <v/>
      </c>
      <c r="AB298" s="70" t="str">
        <f>IFERROR(IF(AND($H298=1,WORKDAY.INTL($I298,NETWORKDAYS.INTL($I298,EDATE(AA298,$E299)-1,1,[1]holiday!$A$2:$A$101),1,[1]holiday!$A$2:$A$101)=$K298),"",IF(AND(IFERROR(IF(IF($K298&lt;EDATE(AA298,$E298),$K298,EDATE(AA298,$E298))=AA298,"",IF($K298&lt;EDATE(AA298,$E298),$K298,EDATE(AA298,$E298))),"")=$K298,$H298=1),"",IFERROR(IF(IF($K298&lt;EDATE(AA298,$E298),$K298,EDATE(AA298,$E298))=AA298,"",IF($K298&lt;EDATE(AA298,$E298),$K298,EDATE(AA298,$E298))),""))),"")</f>
        <v/>
      </c>
      <c r="AC298" s="70" t="str">
        <f>IFERROR(IF(AND($H298=1,WORKDAY.INTL($I298,NETWORKDAYS.INTL($I298,EDATE(AB298,$E299)-1,1,[1]holiday!$A$2:$A$101),1,[1]holiday!$A$2:$A$101)=$K298),"",IF(AND(IFERROR(IF(IF($K298&lt;EDATE(AB298,$E298),$K298,EDATE(AB298,$E298))=AB298,"",IF($K298&lt;EDATE(AB298,$E298),$K298,EDATE(AB298,$E298))),"")=$K298,$H298=1),"",IFERROR(IF(IF($K298&lt;EDATE(AB298,$E298),$K298,EDATE(AB298,$E298))=AB298,"",IF($K298&lt;EDATE(AB298,$E298),$K298,EDATE(AB298,$E298))),""))),"")</f>
        <v/>
      </c>
      <c r="AD298" s="70" t="str">
        <f>IFERROR(IF(AND($H298=1,WORKDAY.INTL($I298,NETWORKDAYS.INTL($I298,EDATE(AC298,$E299)-1,1,[1]holiday!$A$2:$A$101),1,[1]holiday!$A$2:$A$101)=$K298),"",IF(AND(IFERROR(IF(IF($K298&lt;EDATE(AC298,$E298),$K298,EDATE(AC298,$E298))=AC298,"",IF($K298&lt;EDATE(AC298,$E298),$K298,EDATE(AC298,$E298))),"")=$K298,$H298=1),"",IFERROR(IF(IF($K298&lt;EDATE(AC298,$E298),$K298,EDATE(AC298,$E298))=AC298,"",IF($K298&lt;EDATE(AC298,$E298),$K298,EDATE(AC298,$E298))),""))),"")</f>
        <v/>
      </c>
      <c r="AE298" s="70" t="str">
        <f>IFERROR(IF(AND($H298=1,WORKDAY.INTL($I298,NETWORKDAYS.INTL($I298,EDATE(AD298,$E299)-1,1,[1]holiday!$A$2:$A$101),1,[1]holiday!$A$2:$A$101)=$K298),"",IF(AND(IFERROR(IF(IF($K298&lt;EDATE(AD298,$E298),$K298,EDATE(AD298,$E298))=AD298,"",IF($K298&lt;EDATE(AD298,$E298),$K298,EDATE(AD298,$E298))),"")=$K298,$H298=1),"",IFERROR(IF(IF($K298&lt;EDATE(AD298,$E298),$K298,EDATE(AD298,$E298))=AD298,"",IF($K298&lt;EDATE(AD298,$E298),$K298,EDATE(AD298,$E298))),""))),"")</f>
        <v/>
      </c>
      <c r="AF298" s="70" t="str">
        <f>IFERROR(IF(AND($H298=1,WORKDAY.INTL($I298,NETWORKDAYS.INTL($I298,EDATE(AE298,$E299)-1,1,[1]holiday!$A$2:$A$101),1,[1]holiday!$A$2:$A$101)=$K298),"",IF(AND(IFERROR(IF(IF($K298&lt;EDATE(AE298,$E298),$K298,EDATE(AE298,$E298))=AE298,"",IF($K298&lt;EDATE(AE298,$E298),$K298,EDATE(AE298,$E298))),"")=$K298,$H298=1),"",IFERROR(IF(IF($K298&lt;EDATE(AE298,$E298),$K298,EDATE(AE298,$E298))=AE298,"",IF($K298&lt;EDATE(AE298,$E298),$K298,EDATE(AE298,$E298))),""))),"")</f>
        <v/>
      </c>
      <c r="AG298" s="70" t="str">
        <f>IFERROR(IF(AND($H298=1,WORKDAY.INTL($I298,NETWORKDAYS.INTL($I298,EDATE(AF298,$E299)-1,1,[1]holiday!$A$2:$A$101),1,[1]holiday!$A$2:$A$101)=$K298),"",IF(AND(IFERROR(IF(IF($K298&lt;EDATE(AF298,$E298),$K298,EDATE(AF298,$E298))=AF298,"",IF($K298&lt;EDATE(AF298,$E298),$K298,EDATE(AF298,$E298))),"")=$K298,$H298=1),"",IFERROR(IF(IF($K298&lt;EDATE(AF298,$E298),$K298,EDATE(AF298,$E298))=AF298,"",IF($K298&lt;EDATE(AF298,$E298),$K298,EDATE(AF298,$E298))),""))),"")</f>
        <v/>
      </c>
      <c r="AH298" s="70" t="str">
        <f>IFERROR(IF(AND($H298=1,WORKDAY.INTL($I298,NETWORKDAYS.INTL($I298,EDATE(AG298,$E299)-1,1,[1]holiday!$A$2:$A$101),1,[1]holiday!$A$2:$A$101)=$K298),"",IF(AND(IFERROR(IF(IF($K298&lt;EDATE(AG298,$E298),$K298,EDATE(AG298,$E298))=AG298,"",IF($K298&lt;EDATE(AG298,$E298),$K298,EDATE(AG298,$E298))),"")=$K298,$H298=1),"",IFERROR(IF(IF($K298&lt;EDATE(AG298,$E298),$K298,EDATE(AG298,$E298))=AG298,"",IF($K298&lt;EDATE(AG298,$E298),$K298,EDATE(AG298,$E298))),""))),"")</f>
        <v/>
      </c>
      <c r="AI298" s="70"/>
      <c r="AJ298" s="25" t="e">
        <f t="shared" si="198"/>
        <v>#REF!</v>
      </c>
      <c r="AK298" s="25" t="e">
        <f t="shared" si="199"/>
        <v>#REF!</v>
      </c>
      <c r="AL298" s="25" t="e">
        <f t="shared" si="200"/>
        <v>#REF!</v>
      </c>
      <c r="AM298" s="25" t="e">
        <f t="shared" si="201"/>
        <v>#REF!</v>
      </c>
      <c r="AN298" s="25" t="e">
        <f t="shared" si="202"/>
        <v>#REF!</v>
      </c>
      <c r="AO298" s="25" t="e">
        <f t="shared" si="203"/>
        <v>#REF!</v>
      </c>
      <c r="AP298" s="25" t="e">
        <f t="shared" si="204"/>
        <v>#REF!</v>
      </c>
      <c r="AQ298" s="25" t="e">
        <f t="shared" si="205"/>
        <v>#REF!</v>
      </c>
      <c r="AR298" s="25" t="e">
        <f t="shared" si="206"/>
        <v>#REF!</v>
      </c>
      <c r="AS298" s="25" t="e">
        <f t="shared" si="207"/>
        <v>#REF!</v>
      </c>
      <c r="AT298" s="25" t="e">
        <f t="shared" si="208"/>
        <v>#REF!</v>
      </c>
      <c r="AU298" s="25" t="e">
        <f t="shared" si="209"/>
        <v>#REF!</v>
      </c>
      <c r="AV298" s="25" t="e">
        <f t="shared" si="210"/>
        <v>#REF!</v>
      </c>
      <c r="AW298" s="106" t="e">
        <f t="shared" si="179"/>
        <v>#REF!</v>
      </c>
      <c r="AX298" s="107" t="e">
        <f t="shared" ca="1" si="180"/>
        <v>#REF!</v>
      </c>
      <c r="AY298" s="107" t="e">
        <f t="shared" ca="1" si="181"/>
        <v>#REF!</v>
      </c>
      <c r="AZ298" s="108" t="e">
        <f t="shared" ca="1" si="182"/>
        <v>#REF!</v>
      </c>
      <c r="BA298" s="25">
        <f t="shared" ca="1" si="174"/>
        <v>0</v>
      </c>
      <c r="BB298" s="25" t="e">
        <f t="shared" si="211"/>
        <v>#REF!</v>
      </c>
      <c r="BC298" s="25" t="e">
        <f t="shared" ca="1" si="183"/>
        <v>#REF!</v>
      </c>
      <c r="BD298" s="83" t="e">
        <f>PS!#REF!</f>
        <v>#REF!</v>
      </c>
      <c r="BE298" s="78" t="str">
        <f t="shared" ca="1" si="184"/>
        <v>Lần 0</v>
      </c>
      <c r="BF298" s="109" t="e">
        <f t="shared" ca="1" si="185"/>
        <v>#REF!</v>
      </c>
      <c r="BG298" s="109" t="e">
        <f t="shared" ca="1" si="186"/>
        <v>#REF!</v>
      </c>
      <c r="BH298" s="109" t="e">
        <f t="shared" ca="1" si="187"/>
        <v>#REF!</v>
      </c>
      <c r="BI298" s="109" t="e">
        <f t="shared" ca="1" si="188"/>
        <v>#REF!</v>
      </c>
      <c r="BJ298" s="109" t="e">
        <f t="shared" ca="1" si="189"/>
        <v>#REF!</v>
      </c>
      <c r="BK298" s="109" t="e">
        <f t="shared" ca="1" si="190"/>
        <v>#REF!</v>
      </c>
      <c r="BL298" s="109" t="e">
        <f t="shared" ca="1" si="191"/>
        <v>#REF!</v>
      </c>
      <c r="BM298" s="109" t="e">
        <f t="shared" ca="1" si="192"/>
        <v>#REF!</v>
      </c>
      <c r="BN298" s="109" t="e">
        <f t="shared" ca="1" si="193"/>
        <v>#REF!</v>
      </c>
      <c r="BO298" s="109" t="e">
        <f t="shared" ca="1" si="194"/>
        <v>#REF!</v>
      </c>
      <c r="BP298" s="109" t="e">
        <f t="shared" ca="1" si="195"/>
        <v>#REF!</v>
      </c>
      <c r="BQ298" s="109" t="e">
        <f t="shared" ca="1" si="196"/>
        <v>#REF!</v>
      </c>
      <c r="BR298" s="109" t="e">
        <f t="shared" ca="1" si="197"/>
        <v>#REF!</v>
      </c>
    </row>
    <row r="299" spans="1:70" ht="12.75" x14ac:dyDescent="0.2">
      <c r="A299" s="82" t="e">
        <f>PS!#REF!</f>
        <v>#REF!</v>
      </c>
      <c r="B299" s="83" t="e">
        <f>PS!#REF!</f>
        <v>#REF!</v>
      </c>
      <c r="C299" s="83" t="e">
        <f>PS!#REF!</f>
        <v>#REF!</v>
      </c>
      <c r="D299" s="83" t="e">
        <f>VLOOKUP(B299,CTV!$A$3:$D$1048576,4,0)</f>
        <v>#REF!</v>
      </c>
      <c r="E299" s="83" t="e">
        <f>VLOOKUP(B299,CTV!$A$3:$G$1048576,7,0)</f>
        <v>#REF!</v>
      </c>
      <c r="F299" s="83" t="e">
        <f>IF(ISNA(VLOOKUP(D299,CTV!$A$3:$H$1048576,8,0)),"",VLOOKUP(D299,CTV!$A$3:$H$1048576,8,0))</f>
        <v>#REF!</v>
      </c>
      <c r="G299" s="83" t="e">
        <f>VLOOKUP(B299,CTV!$A$3:$I$1048576,9,0)</f>
        <v>#REF!</v>
      </c>
      <c r="H299" s="83" t="e">
        <f>VLOOKUP(B299,CTV!$A$3:$J$1048576,10,0)</f>
        <v>#REF!</v>
      </c>
      <c r="I299" s="102" t="e">
        <f>PS!#REF!</f>
        <v>#REF!</v>
      </c>
      <c r="J299" s="83" t="e">
        <f>PS!#REF!</f>
        <v>#REF!</v>
      </c>
      <c r="K299" s="103" t="e">
        <f>PS!#REF!</f>
        <v>#REF!</v>
      </c>
      <c r="L299" s="83" t="e">
        <f t="shared" si="175"/>
        <v>#REF!</v>
      </c>
      <c r="M299" s="120" t="e">
        <f>PS!#REF!</f>
        <v>#REF!</v>
      </c>
      <c r="N299" s="83" t="e">
        <f>PS!#REF!</f>
        <v>#REF!</v>
      </c>
      <c r="O299" s="104" t="e">
        <f>PS!#REF!</f>
        <v>#REF!</v>
      </c>
      <c r="P299" s="104" t="e">
        <f t="shared" si="176"/>
        <v>#REF!</v>
      </c>
      <c r="Q299" s="104">
        <v>0</v>
      </c>
      <c r="R299" s="170" t="e">
        <f t="shared" si="177"/>
        <v>#REF!</v>
      </c>
      <c r="S299" s="130" t="e">
        <f>VLOOKUP(B299,CTV!$A$3:$K$1048576,11,0)</f>
        <v>#REF!</v>
      </c>
      <c r="T299" s="105" t="e">
        <f>IF(VLOOKUP(B299,CTV!$A$3:$E$1048576,5,0)-R299+S299&lt;0,0,VLOOKUP(B299,CTV!$A$3:$E$1048576,5,0)-R299+S299)</f>
        <v>#REF!</v>
      </c>
      <c r="U299" s="105" t="e">
        <f>IF(VLOOKUP(B299,CTV!$A$3:$F$1048576,6,0)-R299+S299&lt;0,0,VLOOKUP(B299,CTV!$A$3:$F$1048576,6,0)-R299+S299)</f>
        <v>#REF!</v>
      </c>
      <c r="V299" s="70" t="e">
        <f t="shared" si="178"/>
        <v>#REF!</v>
      </c>
      <c r="W299" s="70" t="str">
        <f>IFERROR(IF(AND($H299=1,WORKDAY.INTL($I299,NETWORKDAYS.INTL($I299,EDATE(V299,$E300)-1,1,[1]holiday!$A$2:$A$101),1,[1]holiday!$A$2:$A$101)=$K299),"",IF(AND(IFERROR(IF(IF($K299&lt;EDATE(V299,$E299),$K299,EDATE(V299,$E299))=V299,"",IF($K299&lt;EDATE(V299,$E299),$K299,EDATE(V299,$E299))),"")=$K299,$H299=1),"",IFERROR(IF(IF($K299&lt;EDATE(V299,$E299),$K299,EDATE(V299,$E299))=V299,"",IF($K299&lt;EDATE(V299,$E299),$K299,EDATE(V299,$E299))),""))),"")</f>
        <v/>
      </c>
      <c r="X299" s="70" t="str">
        <f>IFERROR(IF(AND($H299=1,WORKDAY.INTL($I299,NETWORKDAYS.INTL($I299,EDATE(W299,$E300)-1,1,[1]holiday!$A$2:$A$101),1,[1]holiday!$A$2:$A$101)=$K299),"",IF(AND(IFERROR(IF(IF($K299&lt;EDATE(W299,$E299),$K299,EDATE(W299,$E299))=W299,"",IF($K299&lt;EDATE(W299,$E299),$K299,EDATE(W299,$E299))),"")=$K299,$H299=1),"",IFERROR(IF(IF($K299&lt;EDATE(W299,$E299),$K299,EDATE(W299,$E299))=W299,"",IF($K299&lt;EDATE(W299,$E299),$K299,EDATE(W299,$E299))),""))),"")</f>
        <v/>
      </c>
      <c r="Y299" s="70" t="str">
        <f>IFERROR(IF(AND($H299=1,WORKDAY.INTL($I299,NETWORKDAYS.INTL($I299,EDATE(X299,$E300)-1,1,[1]holiday!$A$2:$A$101),1,[1]holiday!$A$2:$A$101)=$K299),"",IF(AND(IFERROR(IF(IF($K299&lt;EDATE(X299,$E299),$K299,EDATE(X299,$E299))=X299,"",IF($K299&lt;EDATE(X299,$E299),$K299,EDATE(X299,$E299))),"")=$K299,$H299=1),"",IFERROR(IF(IF($K299&lt;EDATE(X299,$E299),$K299,EDATE(X299,$E299))=X299,"",IF($K299&lt;EDATE(X299,$E299),$K299,EDATE(X299,$E299))),""))),"")</f>
        <v/>
      </c>
      <c r="Z299" s="70" t="str">
        <f>IFERROR(IF(AND($H299=1,WORKDAY.INTL($I299,NETWORKDAYS.INTL($I299,EDATE(Y299,$E300)-1,1,[1]holiday!$A$2:$A$101),1,[1]holiday!$A$2:$A$101)=$K299),"",IF(AND(IFERROR(IF(IF($K299&lt;EDATE(Y299,$E299),$K299,EDATE(Y299,$E299))=Y299,"",IF($K299&lt;EDATE(Y299,$E299),$K299,EDATE(Y299,$E299))),"")=$K299,$H299=1),"",IFERROR(IF(IF($K299&lt;EDATE(Y299,$E299),$K299,EDATE(Y299,$E299))=Y299,"",IF($K299&lt;EDATE(Y299,$E299),$K299,EDATE(Y299,$E299))),""))),"")</f>
        <v/>
      </c>
      <c r="AA299" s="70" t="str">
        <f>IFERROR(IF(AND($H299=1,WORKDAY.INTL($I299,NETWORKDAYS.INTL($I299,EDATE(Z299,$E300)-1,1,[1]holiday!$A$2:$A$101),1,[1]holiday!$A$2:$A$101)=$K299),"",IF(AND(IFERROR(IF(IF($K299&lt;EDATE(Z299,$E299),$K299,EDATE(Z299,$E299))=Z299,"",IF($K299&lt;EDATE(Z299,$E299),$K299,EDATE(Z299,$E299))),"")=$K299,$H299=1),"",IFERROR(IF(IF($K299&lt;EDATE(Z299,$E299),$K299,EDATE(Z299,$E299))=Z299,"",IF($K299&lt;EDATE(Z299,$E299),$K299,EDATE(Z299,$E299))),""))),"")</f>
        <v/>
      </c>
      <c r="AB299" s="70" t="str">
        <f>IFERROR(IF(AND($H299=1,WORKDAY.INTL($I299,NETWORKDAYS.INTL($I299,EDATE(AA299,$E300)-1,1,[1]holiday!$A$2:$A$101),1,[1]holiday!$A$2:$A$101)=$K299),"",IF(AND(IFERROR(IF(IF($K299&lt;EDATE(AA299,$E299),$K299,EDATE(AA299,$E299))=AA299,"",IF($K299&lt;EDATE(AA299,$E299),$K299,EDATE(AA299,$E299))),"")=$K299,$H299=1),"",IFERROR(IF(IF($K299&lt;EDATE(AA299,$E299),$K299,EDATE(AA299,$E299))=AA299,"",IF($K299&lt;EDATE(AA299,$E299),$K299,EDATE(AA299,$E299))),""))),"")</f>
        <v/>
      </c>
      <c r="AC299" s="70" t="str">
        <f>IFERROR(IF(AND($H299=1,WORKDAY.INTL($I299,NETWORKDAYS.INTL($I299,EDATE(AB299,$E300)-1,1,[1]holiday!$A$2:$A$101),1,[1]holiday!$A$2:$A$101)=$K299),"",IF(AND(IFERROR(IF(IF($K299&lt;EDATE(AB299,$E299),$K299,EDATE(AB299,$E299))=AB299,"",IF($K299&lt;EDATE(AB299,$E299),$K299,EDATE(AB299,$E299))),"")=$K299,$H299=1),"",IFERROR(IF(IF($K299&lt;EDATE(AB299,$E299),$K299,EDATE(AB299,$E299))=AB299,"",IF($K299&lt;EDATE(AB299,$E299),$K299,EDATE(AB299,$E299))),""))),"")</f>
        <v/>
      </c>
      <c r="AD299" s="70" t="str">
        <f>IFERROR(IF(AND($H299=1,WORKDAY.INTL($I299,NETWORKDAYS.INTL($I299,EDATE(AC299,$E300)-1,1,[1]holiday!$A$2:$A$101),1,[1]holiday!$A$2:$A$101)=$K299),"",IF(AND(IFERROR(IF(IF($K299&lt;EDATE(AC299,$E299),$K299,EDATE(AC299,$E299))=AC299,"",IF($K299&lt;EDATE(AC299,$E299),$K299,EDATE(AC299,$E299))),"")=$K299,$H299=1),"",IFERROR(IF(IF($K299&lt;EDATE(AC299,$E299),$K299,EDATE(AC299,$E299))=AC299,"",IF($K299&lt;EDATE(AC299,$E299),$K299,EDATE(AC299,$E299))),""))),"")</f>
        <v/>
      </c>
      <c r="AE299" s="70" t="str">
        <f>IFERROR(IF(AND($H299=1,WORKDAY.INTL($I299,NETWORKDAYS.INTL($I299,EDATE(AD299,$E300)-1,1,[1]holiday!$A$2:$A$101),1,[1]holiday!$A$2:$A$101)=$K299),"",IF(AND(IFERROR(IF(IF($K299&lt;EDATE(AD299,$E299),$K299,EDATE(AD299,$E299))=AD299,"",IF($K299&lt;EDATE(AD299,$E299),$K299,EDATE(AD299,$E299))),"")=$K299,$H299=1),"",IFERROR(IF(IF($K299&lt;EDATE(AD299,$E299),$K299,EDATE(AD299,$E299))=AD299,"",IF($K299&lt;EDATE(AD299,$E299),$K299,EDATE(AD299,$E299))),""))),"")</f>
        <v/>
      </c>
      <c r="AF299" s="70" t="str">
        <f>IFERROR(IF(AND($H299=1,WORKDAY.INTL($I299,NETWORKDAYS.INTL($I299,EDATE(AE299,$E300)-1,1,[1]holiday!$A$2:$A$101),1,[1]holiday!$A$2:$A$101)=$K299),"",IF(AND(IFERROR(IF(IF($K299&lt;EDATE(AE299,$E299),$K299,EDATE(AE299,$E299))=AE299,"",IF($K299&lt;EDATE(AE299,$E299),$K299,EDATE(AE299,$E299))),"")=$K299,$H299=1),"",IFERROR(IF(IF($K299&lt;EDATE(AE299,$E299),$K299,EDATE(AE299,$E299))=AE299,"",IF($K299&lt;EDATE(AE299,$E299),$K299,EDATE(AE299,$E299))),""))),"")</f>
        <v/>
      </c>
      <c r="AG299" s="70" t="str">
        <f>IFERROR(IF(AND($H299=1,WORKDAY.INTL($I299,NETWORKDAYS.INTL($I299,EDATE(AF299,$E300)-1,1,[1]holiday!$A$2:$A$101),1,[1]holiday!$A$2:$A$101)=$K299),"",IF(AND(IFERROR(IF(IF($K299&lt;EDATE(AF299,$E299),$K299,EDATE(AF299,$E299))=AF299,"",IF($K299&lt;EDATE(AF299,$E299),$K299,EDATE(AF299,$E299))),"")=$K299,$H299=1),"",IFERROR(IF(IF($K299&lt;EDATE(AF299,$E299),$K299,EDATE(AF299,$E299))=AF299,"",IF($K299&lt;EDATE(AF299,$E299),$K299,EDATE(AF299,$E299))),""))),"")</f>
        <v/>
      </c>
      <c r="AH299" s="70" t="str">
        <f>IFERROR(IF(AND($H299=1,WORKDAY.INTL($I299,NETWORKDAYS.INTL($I299,EDATE(AG299,$E300)-1,1,[1]holiday!$A$2:$A$101),1,[1]holiday!$A$2:$A$101)=$K299),"",IF(AND(IFERROR(IF(IF($K299&lt;EDATE(AG299,$E299),$K299,EDATE(AG299,$E299))=AG299,"",IF($K299&lt;EDATE(AG299,$E299),$K299,EDATE(AG299,$E299))),"")=$K299,$H299=1),"",IFERROR(IF(IF($K299&lt;EDATE(AG299,$E299),$K299,EDATE(AG299,$E299))=AG299,"",IF($K299&lt;EDATE(AG299,$E299),$K299,EDATE(AG299,$E299))),""))),"")</f>
        <v/>
      </c>
      <c r="AI299" s="70"/>
      <c r="AJ299" s="25" t="e">
        <f t="shared" si="198"/>
        <v>#REF!</v>
      </c>
      <c r="AK299" s="25" t="e">
        <f t="shared" si="199"/>
        <v>#REF!</v>
      </c>
      <c r="AL299" s="25" t="e">
        <f t="shared" si="200"/>
        <v>#REF!</v>
      </c>
      <c r="AM299" s="25" t="e">
        <f t="shared" si="201"/>
        <v>#REF!</v>
      </c>
      <c r="AN299" s="25" t="e">
        <f t="shared" si="202"/>
        <v>#REF!</v>
      </c>
      <c r="AO299" s="25" t="e">
        <f t="shared" si="203"/>
        <v>#REF!</v>
      </c>
      <c r="AP299" s="25" t="e">
        <f t="shared" si="204"/>
        <v>#REF!</v>
      </c>
      <c r="AQ299" s="25" t="e">
        <f t="shared" si="205"/>
        <v>#REF!</v>
      </c>
      <c r="AR299" s="25" t="e">
        <f t="shared" si="206"/>
        <v>#REF!</v>
      </c>
      <c r="AS299" s="25" t="e">
        <f t="shared" si="207"/>
        <v>#REF!</v>
      </c>
      <c r="AT299" s="25" t="e">
        <f t="shared" si="208"/>
        <v>#REF!</v>
      </c>
      <c r="AU299" s="25" t="e">
        <f t="shared" si="209"/>
        <v>#REF!</v>
      </c>
      <c r="AV299" s="25" t="e">
        <f t="shared" si="210"/>
        <v>#REF!</v>
      </c>
      <c r="AW299" s="106" t="e">
        <f t="shared" si="179"/>
        <v>#REF!</v>
      </c>
      <c r="AX299" s="107" t="e">
        <f t="shared" ca="1" si="180"/>
        <v>#REF!</v>
      </c>
      <c r="AY299" s="107" t="e">
        <f t="shared" ca="1" si="181"/>
        <v>#REF!</v>
      </c>
      <c r="AZ299" s="108" t="e">
        <f t="shared" ca="1" si="182"/>
        <v>#REF!</v>
      </c>
      <c r="BA299" s="25">
        <f t="shared" ca="1" si="174"/>
        <v>0</v>
      </c>
      <c r="BB299" s="25" t="e">
        <f t="shared" si="211"/>
        <v>#REF!</v>
      </c>
      <c r="BC299" s="25" t="e">
        <f t="shared" ca="1" si="183"/>
        <v>#REF!</v>
      </c>
      <c r="BD299" s="83" t="e">
        <f>PS!#REF!</f>
        <v>#REF!</v>
      </c>
      <c r="BE299" s="78" t="str">
        <f t="shared" ca="1" si="184"/>
        <v>Lần 0</v>
      </c>
      <c r="BF299" s="109" t="e">
        <f t="shared" ca="1" si="185"/>
        <v>#REF!</v>
      </c>
      <c r="BG299" s="109" t="e">
        <f t="shared" ca="1" si="186"/>
        <v>#REF!</v>
      </c>
      <c r="BH299" s="109" t="e">
        <f t="shared" ca="1" si="187"/>
        <v>#REF!</v>
      </c>
      <c r="BI299" s="109" t="e">
        <f t="shared" ca="1" si="188"/>
        <v>#REF!</v>
      </c>
      <c r="BJ299" s="109" t="e">
        <f t="shared" ca="1" si="189"/>
        <v>#REF!</v>
      </c>
      <c r="BK299" s="109" t="e">
        <f t="shared" ca="1" si="190"/>
        <v>#REF!</v>
      </c>
      <c r="BL299" s="109" t="e">
        <f t="shared" ca="1" si="191"/>
        <v>#REF!</v>
      </c>
      <c r="BM299" s="109" t="e">
        <f t="shared" ca="1" si="192"/>
        <v>#REF!</v>
      </c>
      <c r="BN299" s="109" t="e">
        <f t="shared" ca="1" si="193"/>
        <v>#REF!</v>
      </c>
      <c r="BO299" s="109" t="e">
        <f t="shared" ca="1" si="194"/>
        <v>#REF!</v>
      </c>
      <c r="BP299" s="109" t="e">
        <f t="shared" ca="1" si="195"/>
        <v>#REF!</v>
      </c>
      <c r="BQ299" s="109" t="e">
        <f t="shared" ca="1" si="196"/>
        <v>#REF!</v>
      </c>
      <c r="BR299" s="109" t="e">
        <f t="shared" ca="1" si="197"/>
        <v>#REF!</v>
      </c>
    </row>
    <row r="300" spans="1:70" ht="12.75" x14ac:dyDescent="0.2">
      <c r="A300" s="82" t="e">
        <f>PS!#REF!</f>
        <v>#REF!</v>
      </c>
      <c r="B300" s="83" t="e">
        <f>PS!#REF!</f>
        <v>#REF!</v>
      </c>
      <c r="C300" s="83" t="e">
        <f>PS!#REF!</f>
        <v>#REF!</v>
      </c>
      <c r="D300" s="83" t="e">
        <f>VLOOKUP(B300,CTV!$A$3:$D$1048576,4,0)</f>
        <v>#REF!</v>
      </c>
      <c r="E300" s="83" t="e">
        <f>VLOOKUP(B300,CTV!$A$3:$G$1048576,7,0)</f>
        <v>#REF!</v>
      </c>
      <c r="F300" s="83" t="e">
        <f>IF(ISNA(VLOOKUP(D300,CTV!$A$3:$H$1048576,8,0)),"",VLOOKUP(D300,CTV!$A$3:$H$1048576,8,0))</f>
        <v>#REF!</v>
      </c>
      <c r="G300" s="83" t="e">
        <f>VLOOKUP(B300,CTV!$A$3:$I$1048576,9,0)</f>
        <v>#REF!</v>
      </c>
      <c r="H300" s="83" t="e">
        <f>VLOOKUP(B300,CTV!$A$3:$J$1048576,10,0)</f>
        <v>#REF!</v>
      </c>
      <c r="I300" s="102" t="e">
        <f>PS!#REF!</f>
        <v>#REF!</v>
      </c>
      <c r="J300" s="83" t="e">
        <f>PS!#REF!</f>
        <v>#REF!</v>
      </c>
      <c r="K300" s="103" t="e">
        <f>PS!#REF!</f>
        <v>#REF!</v>
      </c>
      <c r="L300" s="83" t="e">
        <f t="shared" si="175"/>
        <v>#REF!</v>
      </c>
      <c r="M300" s="120" t="e">
        <f>PS!#REF!</f>
        <v>#REF!</v>
      </c>
      <c r="N300" s="83" t="e">
        <f>PS!#REF!</f>
        <v>#REF!</v>
      </c>
      <c r="O300" s="104" t="e">
        <f>PS!#REF!</f>
        <v>#REF!</v>
      </c>
      <c r="P300" s="104" t="e">
        <f t="shared" si="176"/>
        <v>#REF!</v>
      </c>
      <c r="Q300" s="104">
        <v>0</v>
      </c>
      <c r="R300" s="170" t="e">
        <f t="shared" si="177"/>
        <v>#REF!</v>
      </c>
      <c r="S300" s="130" t="e">
        <f>VLOOKUP(B300,CTV!$A$3:$K$1048576,11,0)</f>
        <v>#REF!</v>
      </c>
      <c r="T300" s="105" t="e">
        <f>IF(VLOOKUP(B300,CTV!$A$3:$E$1048576,5,0)-R300+S300&lt;0,0,VLOOKUP(B300,CTV!$A$3:$E$1048576,5,0)-R300+S300)</f>
        <v>#REF!</v>
      </c>
      <c r="U300" s="105" t="e">
        <f>IF(VLOOKUP(B300,CTV!$A$3:$F$1048576,6,0)-R300+S300&lt;0,0,VLOOKUP(B300,CTV!$A$3:$F$1048576,6,0)-R300+S300)</f>
        <v>#REF!</v>
      </c>
      <c r="V300" s="70" t="e">
        <f t="shared" si="178"/>
        <v>#REF!</v>
      </c>
      <c r="W300" s="70" t="str">
        <f>IFERROR(IF(AND($H300=1,WORKDAY.INTL($I300,NETWORKDAYS.INTL($I300,EDATE(V300,$E301)-1,1,[1]holiday!$A$2:$A$101),1,[1]holiday!$A$2:$A$101)=$K300),"",IF(AND(IFERROR(IF(IF($K300&lt;EDATE(V300,$E300),$K300,EDATE(V300,$E300))=V300,"",IF($K300&lt;EDATE(V300,$E300),$K300,EDATE(V300,$E300))),"")=$K300,$H300=1),"",IFERROR(IF(IF($K300&lt;EDATE(V300,$E300),$K300,EDATE(V300,$E300))=V300,"",IF($K300&lt;EDATE(V300,$E300),$K300,EDATE(V300,$E300))),""))),"")</f>
        <v/>
      </c>
      <c r="X300" s="70" t="str">
        <f>IFERROR(IF(AND($H300=1,WORKDAY.INTL($I300,NETWORKDAYS.INTL($I300,EDATE(W300,$E301)-1,1,[1]holiday!$A$2:$A$101),1,[1]holiday!$A$2:$A$101)=$K300),"",IF(AND(IFERROR(IF(IF($K300&lt;EDATE(W300,$E300),$K300,EDATE(W300,$E300))=W300,"",IF($K300&lt;EDATE(W300,$E300),$K300,EDATE(W300,$E300))),"")=$K300,$H300=1),"",IFERROR(IF(IF($K300&lt;EDATE(W300,$E300),$K300,EDATE(W300,$E300))=W300,"",IF($K300&lt;EDATE(W300,$E300),$K300,EDATE(W300,$E300))),""))),"")</f>
        <v/>
      </c>
      <c r="Y300" s="70" t="str">
        <f>IFERROR(IF(AND($H300=1,WORKDAY.INTL($I300,NETWORKDAYS.INTL($I300,EDATE(X300,$E301)-1,1,[1]holiday!$A$2:$A$101),1,[1]holiday!$A$2:$A$101)=$K300),"",IF(AND(IFERROR(IF(IF($K300&lt;EDATE(X300,$E300),$K300,EDATE(X300,$E300))=X300,"",IF($K300&lt;EDATE(X300,$E300),$K300,EDATE(X300,$E300))),"")=$K300,$H300=1),"",IFERROR(IF(IF($K300&lt;EDATE(X300,$E300),$K300,EDATE(X300,$E300))=X300,"",IF($K300&lt;EDATE(X300,$E300),$K300,EDATE(X300,$E300))),""))),"")</f>
        <v/>
      </c>
      <c r="Z300" s="70" t="str">
        <f>IFERROR(IF(AND($H300=1,WORKDAY.INTL($I300,NETWORKDAYS.INTL($I300,EDATE(Y300,$E301)-1,1,[1]holiday!$A$2:$A$101),1,[1]holiday!$A$2:$A$101)=$K300),"",IF(AND(IFERROR(IF(IF($K300&lt;EDATE(Y300,$E300),$K300,EDATE(Y300,$E300))=Y300,"",IF($K300&lt;EDATE(Y300,$E300),$K300,EDATE(Y300,$E300))),"")=$K300,$H300=1),"",IFERROR(IF(IF($K300&lt;EDATE(Y300,$E300),$K300,EDATE(Y300,$E300))=Y300,"",IF($K300&lt;EDATE(Y300,$E300),$K300,EDATE(Y300,$E300))),""))),"")</f>
        <v/>
      </c>
      <c r="AA300" s="70" t="str">
        <f>IFERROR(IF(AND($H300=1,WORKDAY.INTL($I300,NETWORKDAYS.INTL($I300,EDATE(Z300,$E301)-1,1,[1]holiday!$A$2:$A$101),1,[1]holiday!$A$2:$A$101)=$K300),"",IF(AND(IFERROR(IF(IF($K300&lt;EDATE(Z300,$E300),$K300,EDATE(Z300,$E300))=Z300,"",IF($K300&lt;EDATE(Z300,$E300),$K300,EDATE(Z300,$E300))),"")=$K300,$H300=1),"",IFERROR(IF(IF($K300&lt;EDATE(Z300,$E300),$K300,EDATE(Z300,$E300))=Z300,"",IF($K300&lt;EDATE(Z300,$E300),$K300,EDATE(Z300,$E300))),""))),"")</f>
        <v/>
      </c>
      <c r="AB300" s="70" t="str">
        <f>IFERROR(IF(AND($H300=1,WORKDAY.INTL($I300,NETWORKDAYS.INTL($I300,EDATE(AA300,$E301)-1,1,[1]holiday!$A$2:$A$101),1,[1]holiday!$A$2:$A$101)=$K300),"",IF(AND(IFERROR(IF(IF($K300&lt;EDATE(AA300,$E300),$K300,EDATE(AA300,$E300))=AA300,"",IF($K300&lt;EDATE(AA300,$E300),$K300,EDATE(AA300,$E300))),"")=$K300,$H300=1),"",IFERROR(IF(IF($K300&lt;EDATE(AA300,$E300),$K300,EDATE(AA300,$E300))=AA300,"",IF($K300&lt;EDATE(AA300,$E300),$K300,EDATE(AA300,$E300))),""))),"")</f>
        <v/>
      </c>
      <c r="AC300" s="70" t="str">
        <f>IFERROR(IF(AND($H300=1,WORKDAY.INTL($I300,NETWORKDAYS.INTL($I300,EDATE(AB300,$E301)-1,1,[1]holiday!$A$2:$A$101),1,[1]holiday!$A$2:$A$101)=$K300),"",IF(AND(IFERROR(IF(IF($K300&lt;EDATE(AB300,$E300),$K300,EDATE(AB300,$E300))=AB300,"",IF($K300&lt;EDATE(AB300,$E300),$K300,EDATE(AB300,$E300))),"")=$K300,$H300=1),"",IFERROR(IF(IF($K300&lt;EDATE(AB300,$E300),$K300,EDATE(AB300,$E300))=AB300,"",IF($K300&lt;EDATE(AB300,$E300),$K300,EDATE(AB300,$E300))),""))),"")</f>
        <v/>
      </c>
      <c r="AD300" s="70" t="str">
        <f>IFERROR(IF(AND($H300=1,WORKDAY.INTL($I300,NETWORKDAYS.INTL($I300,EDATE(AC300,$E301)-1,1,[1]holiday!$A$2:$A$101),1,[1]holiday!$A$2:$A$101)=$K300),"",IF(AND(IFERROR(IF(IF($K300&lt;EDATE(AC300,$E300),$K300,EDATE(AC300,$E300))=AC300,"",IF($K300&lt;EDATE(AC300,$E300),$K300,EDATE(AC300,$E300))),"")=$K300,$H300=1),"",IFERROR(IF(IF($K300&lt;EDATE(AC300,$E300),$K300,EDATE(AC300,$E300))=AC300,"",IF($K300&lt;EDATE(AC300,$E300),$K300,EDATE(AC300,$E300))),""))),"")</f>
        <v/>
      </c>
      <c r="AE300" s="70" t="str">
        <f>IFERROR(IF(AND($H300=1,WORKDAY.INTL($I300,NETWORKDAYS.INTL($I300,EDATE(AD300,$E301)-1,1,[1]holiday!$A$2:$A$101),1,[1]holiday!$A$2:$A$101)=$K300),"",IF(AND(IFERROR(IF(IF($K300&lt;EDATE(AD300,$E300),$K300,EDATE(AD300,$E300))=AD300,"",IF($K300&lt;EDATE(AD300,$E300),$K300,EDATE(AD300,$E300))),"")=$K300,$H300=1),"",IFERROR(IF(IF($K300&lt;EDATE(AD300,$E300),$K300,EDATE(AD300,$E300))=AD300,"",IF($K300&lt;EDATE(AD300,$E300),$K300,EDATE(AD300,$E300))),""))),"")</f>
        <v/>
      </c>
      <c r="AF300" s="70" t="str">
        <f>IFERROR(IF(AND($H300=1,WORKDAY.INTL($I300,NETWORKDAYS.INTL($I300,EDATE(AE300,$E301)-1,1,[1]holiday!$A$2:$A$101),1,[1]holiday!$A$2:$A$101)=$K300),"",IF(AND(IFERROR(IF(IF($K300&lt;EDATE(AE300,$E300),$K300,EDATE(AE300,$E300))=AE300,"",IF($K300&lt;EDATE(AE300,$E300),$K300,EDATE(AE300,$E300))),"")=$K300,$H300=1),"",IFERROR(IF(IF($K300&lt;EDATE(AE300,$E300),$K300,EDATE(AE300,$E300))=AE300,"",IF($K300&lt;EDATE(AE300,$E300),$K300,EDATE(AE300,$E300))),""))),"")</f>
        <v/>
      </c>
      <c r="AG300" s="70" t="str">
        <f>IFERROR(IF(AND($H300=1,WORKDAY.INTL($I300,NETWORKDAYS.INTL($I300,EDATE(AF300,$E301)-1,1,[1]holiday!$A$2:$A$101),1,[1]holiday!$A$2:$A$101)=$K300),"",IF(AND(IFERROR(IF(IF($K300&lt;EDATE(AF300,$E300),$K300,EDATE(AF300,$E300))=AF300,"",IF($K300&lt;EDATE(AF300,$E300),$K300,EDATE(AF300,$E300))),"")=$K300,$H300=1),"",IFERROR(IF(IF($K300&lt;EDATE(AF300,$E300),$K300,EDATE(AF300,$E300))=AF300,"",IF($K300&lt;EDATE(AF300,$E300),$K300,EDATE(AF300,$E300))),""))),"")</f>
        <v/>
      </c>
      <c r="AH300" s="70" t="str">
        <f>IFERROR(IF(AND($H300=1,WORKDAY.INTL($I300,NETWORKDAYS.INTL($I300,EDATE(AG300,$E301)-1,1,[1]holiday!$A$2:$A$101),1,[1]holiday!$A$2:$A$101)=$K300),"",IF(AND(IFERROR(IF(IF($K300&lt;EDATE(AG300,$E300),$K300,EDATE(AG300,$E300))=AG300,"",IF($K300&lt;EDATE(AG300,$E300),$K300,EDATE(AG300,$E300))),"")=$K300,$H300=1),"",IFERROR(IF(IF($K300&lt;EDATE(AG300,$E300),$K300,EDATE(AG300,$E300))=AG300,"",IF($K300&lt;EDATE(AG300,$E300),$K300,EDATE(AG300,$E300))),""))),"")</f>
        <v/>
      </c>
      <c r="AI300" s="70"/>
      <c r="AJ300" s="25" t="e">
        <f t="shared" si="198"/>
        <v>#REF!</v>
      </c>
      <c r="AK300" s="25" t="e">
        <f t="shared" si="199"/>
        <v>#REF!</v>
      </c>
      <c r="AL300" s="25" t="e">
        <f t="shared" si="200"/>
        <v>#REF!</v>
      </c>
      <c r="AM300" s="25" t="e">
        <f t="shared" si="201"/>
        <v>#REF!</v>
      </c>
      <c r="AN300" s="25" t="e">
        <f t="shared" si="202"/>
        <v>#REF!</v>
      </c>
      <c r="AO300" s="25" t="e">
        <f t="shared" si="203"/>
        <v>#REF!</v>
      </c>
      <c r="AP300" s="25" t="e">
        <f t="shared" si="204"/>
        <v>#REF!</v>
      </c>
      <c r="AQ300" s="25" t="e">
        <f t="shared" si="205"/>
        <v>#REF!</v>
      </c>
      <c r="AR300" s="25" t="e">
        <f t="shared" si="206"/>
        <v>#REF!</v>
      </c>
      <c r="AS300" s="25" t="e">
        <f t="shared" si="207"/>
        <v>#REF!</v>
      </c>
      <c r="AT300" s="25" t="e">
        <f t="shared" si="208"/>
        <v>#REF!</v>
      </c>
      <c r="AU300" s="25" t="e">
        <f t="shared" si="209"/>
        <v>#REF!</v>
      </c>
      <c r="AV300" s="25" t="e">
        <f t="shared" si="210"/>
        <v>#REF!</v>
      </c>
      <c r="AW300" s="106" t="e">
        <f t="shared" si="179"/>
        <v>#REF!</v>
      </c>
      <c r="AX300" s="107" t="e">
        <f t="shared" ca="1" si="180"/>
        <v>#REF!</v>
      </c>
      <c r="AY300" s="107" t="e">
        <f t="shared" ca="1" si="181"/>
        <v>#REF!</v>
      </c>
      <c r="AZ300" s="108" t="e">
        <f t="shared" ca="1" si="182"/>
        <v>#REF!</v>
      </c>
      <c r="BA300" s="25">
        <f t="shared" ca="1" si="174"/>
        <v>0</v>
      </c>
      <c r="BB300" s="25" t="e">
        <f t="shared" si="211"/>
        <v>#REF!</v>
      </c>
      <c r="BC300" s="25" t="e">
        <f t="shared" ca="1" si="183"/>
        <v>#REF!</v>
      </c>
      <c r="BD300" s="83" t="e">
        <f>PS!#REF!</f>
        <v>#REF!</v>
      </c>
      <c r="BE300" s="78" t="str">
        <f t="shared" ca="1" si="184"/>
        <v>Lần 0</v>
      </c>
      <c r="BF300" s="109" t="e">
        <f t="shared" ca="1" si="185"/>
        <v>#REF!</v>
      </c>
      <c r="BG300" s="109" t="e">
        <f t="shared" ca="1" si="186"/>
        <v>#REF!</v>
      </c>
      <c r="BH300" s="109" t="e">
        <f t="shared" ca="1" si="187"/>
        <v>#REF!</v>
      </c>
      <c r="BI300" s="109" t="e">
        <f t="shared" ca="1" si="188"/>
        <v>#REF!</v>
      </c>
      <c r="BJ300" s="109" t="e">
        <f t="shared" ca="1" si="189"/>
        <v>#REF!</v>
      </c>
      <c r="BK300" s="109" t="e">
        <f t="shared" ca="1" si="190"/>
        <v>#REF!</v>
      </c>
      <c r="BL300" s="109" t="e">
        <f t="shared" ca="1" si="191"/>
        <v>#REF!</v>
      </c>
      <c r="BM300" s="109" t="e">
        <f t="shared" ca="1" si="192"/>
        <v>#REF!</v>
      </c>
      <c r="BN300" s="109" t="e">
        <f t="shared" ca="1" si="193"/>
        <v>#REF!</v>
      </c>
      <c r="BO300" s="109" t="e">
        <f t="shared" ca="1" si="194"/>
        <v>#REF!</v>
      </c>
      <c r="BP300" s="109" t="e">
        <f t="shared" ca="1" si="195"/>
        <v>#REF!</v>
      </c>
      <c r="BQ300" s="109" t="e">
        <f t="shared" ca="1" si="196"/>
        <v>#REF!</v>
      </c>
      <c r="BR300" s="109" t="e">
        <f t="shared" ca="1" si="197"/>
        <v>#REF!</v>
      </c>
    </row>
    <row r="301" spans="1:70" ht="12.75" x14ac:dyDescent="0.2">
      <c r="A301" s="82" t="e">
        <f>PS!#REF!</f>
        <v>#REF!</v>
      </c>
      <c r="B301" s="83" t="e">
        <f>PS!#REF!</f>
        <v>#REF!</v>
      </c>
      <c r="C301" s="83" t="e">
        <f>PS!#REF!</f>
        <v>#REF!</v>
      </c>
      <c r="D301" s="83" t="e">
        <f>VLOOKUP(B301,CTV!$A$3:$D$1048576,4,0)</f>
        <v>#REF!</v>
      </c>
      <c r="E301" s="83" t="e">
        <f>VLOOKUP(B301,CTV!$A$3:$G$1048576,7,0)</f>
        <v>#REF!</v>
      </c>
      <c r="F301" s="83" t="e">
        <f>IF(ISNA(VLOOKUP(D301,CTV!$A$3:$H$1048576,8,0)),"",VLOOKUP(D301,CTV!$A$3:$H$1048576,8,0))</f>
        <v>#REF!</v>
      </c>
      <c r="G301" s="83" t="e">
        <f>VLOOKUP(B301,CTV!$A$3:$I$1048576,9,0)</f>
        <v>#REF!</v>
      </c>
      <c r="H301" s="83" t="e">
        <f>VLOOKUP(B301,CTV!$A$3:$J$1048576,10,0)</f>
        <v>#REF!</v>
      </c>
      <c r="I301" s="102" t="e">
        <f>PS!#REF!</f>
        <v>#REF!</v>
      </c>
      <c r="J301" s="83" t="e">
        <f>PS!#REF!</f>
        <v>#REF!</v>
      </c>
      <c r="K301" s="103" t="e">
        <f>PS!#REF!</f>
        <v>#REF!</v>
      </c>
      <c r="L301" s="83" t="e">
        <f t="shared" si="175"/>
        <v>#REF!</v>
      </c>
      <c r="M301" s="120" t="e">
        <f>PS!#REF!</f>
        <v>#REF!</v>
      </c>
      <c r="N301" s="83" t="e">
        <f>PS!#REF!</f>
        <v>#REF!</v>
      </c>
      <c r="O301" s="104" t="e">
        <f>PS!#REF!</f>
        <v>#REF!</v>
      </c>
      <c r="P301" s="104" t="e">
        <f t="shared" si="176"/>
        <v>#REF!</v>
      </c>
      <c r="Q301" s="104">
        <v>0</v>
      </c>
      <c r="R301" s="170" t="e">
        <f t="shared" si="177"/>
        <v>#REF!</v>
      </c>
      <c r="S301" s="130" t="e">
        <f>VLOOKUP(B301,CTV!$A$3:$K$1048576,11,0)</f>
        <v>#REF!</v>
      </c>
      <c r="T301" s="105" t="e">
        <f>IF(VLOOKUP(B301,CTV!$A$3:$E$1048576,5,0)-R301+S301&lt;0,0,VLOOKUP(B301,CTV!$A$3:$E$1048576,5,0)-R301+S301)</f>
        <v>#REF!</v>
      </c>
      <c r="U301" s="105" t="e">
        <f>IF(VLOOKUP(B301,CTV!$A$3:$F$1048576,6,0)-R301+S301&lt;0,0,VLOOKUP(B301,CTV!$A$3:$F$1048576,6,0)-R301+S301)</f>
        <v>#REF!</v>
      </c>
      <c r="V301" s="70" t="e">
        <f t="shared" si="178"/>
        <v>#REF!</v>
      </c>
      <c r="W301" s="70" t="str">
        <f>IFERROR(IF(AND($H301=1,WORKDAY.INTL($I301,NETWORKDAYS.INTL($I301,EDATE(V301,$E302)-1,1,[1]holiday!$A$2:$A$101),1,[1]holiday!$A$2:$A$101)=$K301),"",IF(AND(IFERROR(IF(IF($K301&lt;EDATE(V301,$E301),$K301,EDATE(V301,$E301))=V301,"",IF($K301&lt;EDATE(V301,$E301),$K301,EDATE(V301,$E301))),"")=$K301,$H301=1),"",IFERROR(IF(IF($K301&lt;EDATE(V301,$E301),$K301,EDATE(V301,$E301))=V301,"",IF($K301&lt;EDATE(V301,$E301),$K301,EDATE(V301,$E301))),""))),"")</f>
        <v/>
      </c>
      <c r="X301" s="70" t="str">
        <f>IFERROR(IF(AND($H301=1,WORKDAY.INTL($I301,NETWORKDAYS.INTL($I301,EDATE(W301,$E302)-1,1,[1]holiday!$A$2:$A$101),1,[1]holiday!$A$2:$A$101)=$K301),"",IF(AND(IFERROR(IF(IF($K301&lt;EDATE(W301,$E301),$K301,EDATE(W301,$E301))=W301,"",IF($K301&lt;EDATE(W301,$E301),$K301,EDATE(W301,$E301))),"")=$K301,$H301=1),"",IFERROR(IF(IF($K301&lt;EDATE(W301,$E301),$K301,EDATE(W301,$E301))=W301,"",IF($K301&lt;EDATE(W301,$E301),$K301,EDATE(W301,$E301))),""))),"")</f>
        <v/>
      </c>
      <c r="Y301" s="70" t="str">
        <f>IFERROR(IF(AND($H301=1,WORKDAY.INTL($I301,NETWORKDAYS.INTL($I301,EDATE(X301,$E302)-1,1,[1]holiday!$A$2:$A$101),1,[1]holiday!$A$2:$A$101)=$K301),"",IF(AND(IFERROR(IF(IF($K301&lt;EDATE(X301,$E301),$K301,EDATE(X301,$E301))=X301,"",IF($K301&lt;EDATE(X301,$E301),$K301,EDATE(X301,$E301))),"")=$K301,$H301=1),"",IFERROR(IF(IF($K301&lt;EDATE(X301,$E301),$K301,EDATE(X301,$E301))=X301,"",IF($K301&lt;EDATE(X301,$E301),$K301,EDATE(X301,$E301))),""))),"")</f>
        <v/>
      </c>
      <c r="Z301" s="70" t="str">
        <f>IFERROR(IF(AND($H301=1,WORKDAY.INTL($I301,NETWORKDAYS.INTL($I301,EDATE(Y301,$E302)-1,1,[1]holiday!$A$2:$A$101),1,[1]holiday!$A$2:$A$101)=$K301),"",IF(AND(IFERROR(IF(IF($K301&lt;EDATE(Y301,$E301),$K301,EDATE(Y301,$E301))=Y301,"",IF($K301&lt;EDATE(Y301,$E301),$K301,EDATE(Y301,$E301))),"")=$K301,$H301=1),"",IFERROR(IF(IF($K301&lt;EDATE(Y301,$E301),$K301,EDATE(Y301,$E301))=Y301,"",IF($K301&lt;EDATE(Y301,$E301),$K301,EDATE(Y301,$E301))),""))),"")</f>
        <v/>
      </c>
      <c r="AA301" s="70" t="str">
        <f>IFERROR(IF(AND($H301=1,WORKDAY.INTL($I301,NETWORKDAYS.INTL($I301,EDATE(Z301,$E302)-1,1,[1]holiday!$A$2:$A$101),1,[1]holiday!$A$2:$A$101)=$K301),"",IF(AND(IFERROR(IF(IF($K301&lt;EDATE(Z301,$E301),$K301,EDATE(Z301,$E301))=Z301,"",IF($K301&lt;EDATE(Z301,$E301),$K301,EDATE(Z301,$E301))),"")=$K301,$H301=1),"",IFERROR(IF(IF($K301&lt;EDATE(Z301,$E301),$K301,EDATE(Z301,$E301))=Z301,"",IF($K301&lt;EDATE(Z301,$E301),$K301,EDATE(Z301,$E301))),""))),"")</f>
        <v/>
      </c>
      <c r="AB301" s="70" t="str">
        <f>IFERROR(IF(AND($H301=1,WORKDAY.INTL($I301,NETWORKDAYS.INTL($I301,EDATE(AA301,$E302)-1,1,[1]holiday!$A$2:$A$101),1,[1]holiday!$A$2:$A$101)=$K301),"",IF(AND(IFERROR(IF(IF($K301&lt;EDATE(AA301,$E301),$K301,EDATE(AA301,$E301))=AA301,"",IF($K301&lt;EDATE(AA301,$E301),$K301,EDATE(AA301,$E301))),"")=$K301,$H301=1),"",IFERROR(IF(IF($K301&lt;EDATE(AA301,$E301),$K301,EDATE(AA301,$E301))=AA301,"",IF($K301&lt;EDATE(AA301,$E301),$K301,EDATE(AA301,$E301))),""))),"")</f>
        <v/>
      </c>
      <c r="AC301" s="70" t="str">
        <f>IFERROR(IF(AND($H301=1,WORKDAY.INTL($I301,NETWORKDAYS.INTL($I301,EDATE(AB301,$E302)-1,1,[1]holiday!$A$2:$A$101),1,[1]holiday!$A$2:$A$101)=$K301),"",IF(AND(IFERROR(IF(IF($K301&lt;EDATE(AB301,$E301),$K301,EDATE(AB301,$E301))=AB301,"",IF($K301&lt;EDATE(AB301,$E301),$K301,EDATE(AB301,$E301))),"")=$K301,$H301=1),"",IFERROR(IF(IF($K301&lt;EDATE(AB301,$E301),$K301,EDATE(AB301,$E301))=AB301,"",IF($K301&lt;EDATE(AB301,$E301),$K301,EDATE(AB301,$E301))),""))),"")</f>
        <v/>
      </c>
      <c r="AD301" s="70" t="str">
        <f>IFERROR(IF(AND($H301=1,WORKDAY.INTL($I301,NETWORKDAYS.INTL($I301,EDATE(AC301,$E302)-1,1,[1]holiday!$A$2:$A$101),1,[1]holiday!$A$2:$A$101)=$K301),"",IF(AND(IFERROR(IF(IF($K301&lt;EDATE(AC301,$E301),$K301,EDATE(AC301,$E301))=AC301,"",IF($K301&lt;EDATE(AC301,$E301),$K301,EDATE(AC301,$E301))),"")=$K301,$H301=1),"",IFERROR(IF(IF($K301&lt;EDATE(AC301,$E301),$K301,EDATE(AC301,$E301))=AC301,"",IF($K301&lt;EDATE(AC301,$E301),$K301,EDATE(AC301,$E301))),""))),"")</f>
        <v/>
      </c>
      <c r="AE301" s="70" t="str">
        <f>IFERROR(IF(AND($H301=1,WORKDAY.INTL($I301,NETWORKDAYS.INTL($I301,EDATE(AD301,$E302)-1,1,[1]holiday!$A$2:$A$101),1,[1]holiday!$A$2:$A$101)=$K301),"",IF(AND(IFERROR(IF(IF($K301&lt;EDATE(AD301,$E301),$K301,EDATE(AD301,$E301))=AD301,"",IF($K301&lt;EDATE(AD301,$E301),$K301,EDATE(AD301,$E301))),"")=$K301,$H301=1),"",IFERROR(IF(IF($K301&lt;EDATE(AD301,$E301),$K301,EDATE(AD301,$E301))=AD301,"",IF($K301&lt;EDATE(AD301,$E301),$K301,EDATE(AD301,$E301))),""))),"")</f>
        <v/>
      </c>
      <c r="AF301" s="70" t="str">
        <f>IFERROR(IF(AND($H301=1,WORKDAY.INTL($I301,NETWORKDAYS.INTL($I301,EDATE(AE301,$E302)-1,1,[1]holiday!$A$2:$A$101),1,[1]holiday!$A$2:$A$101)=$K301),"",IF(AND(IFERROR(IF(IF($K301&lt;EDATE(AE301,$E301),$K301,EDATE(AE301,$E301))=AE301,"",IF($K301&lt;EDATE(AE301,$E301),$K301,EDATE(AE301,$E301))),"")=$K301,$H301=1),"",IFERROR(IF(IF($K301&lt;EDATE(AE301,$E301),$K301,EDATE(AE301,$E301))=AE301,"",IF($K301&lt;EDATE(AE301,$E301),$K301,EDATE(AE301,$E301))),""))),"")</f>
        <v/>
      </c>
      <c r="AG301" s="70" t="str">
        <f>IFERROR(IF(AND($H301=1,WORKDAY.INTL($I301,NETWORKDAYS.INTL($I301,EDATE(AF301,$E302)-1,1,[1]holiday!$A$2:$A$101),1,[1]holiday!$A$2:$A$101)=$K301),"",IF(AND(IFERROR(IF(IF($K301&lt;EDATE(AF301,$E301),$K301,EDATE(AF301,$E301))=AF301,"",IF($K301&lt;EDATE(AF301,$E301),$K301,EDATE(AF301,$E301))),"")=$K301,$H301=1),"",IFERROR(IF(IF($K301&lt;EDATE(AF301,$E301),$K301,EDATE(AF301,$E301))=AF301,"",IF($K301&lt;EDATE(AF301,$E301),$K301,EDATE(AF301,$E301))),""))),"")</f>
        <v/>
      </c>
      <c r="AH301" s="70" t="str">
        <f>IFERROR(IF(AND($H301=1,WORKDAY.INTL($I301,NETWORKDAYS.INTL($I301,EDATE(AG301,$E302)-1,1,[1]holiday!$A$2:$A$101),1,[1]holiday!$A$2:$A$101)=$K301),"",IF(AND(IFERROR(IF(IF($K301&lt;EDATE(AG301,$E301),$K301,EDATE(AG301,$E301))=AG301,"",IF($K301&lt;EDATE(AG301,$E301),$K301,EDATE(AG301,$E301))),"")=$K301,$H301=1),"",IFERROR(IF(IF($K301&lt;EDATE(AG301,$E301),$K301,EDATE(AG301,$E301))=AG301,"",IF($K301&lt;EDATE(AG301,$E301),$K301,EDATE(AG301,$E301))),""))),"")</f>
        <v/>
      </c>
      <c r="AI301" s="70"/>
      <c r="AJ301" s="25" t="e">
        <f t="shared" si="198"/>
        <v>#REF!</v>
      </c>
      <c r="AK301" s="25" t="e">
        <f t="shared" si="199"/>
        <v>#REF!</v>
      </c>
      <c r="AL301" s="25" t="e">
        <f t="shared" si="200"/>
        <v>#REF!</v>
      </c>
      <c r="AM301" s="25" t="e">
        <f t="shared" si="201"/>
        <v>#REF!</v>
      </c>
      <c r="AN301" s="25" t="e">
        <f t="shared" si="202"/>
        <v>#REF!</v>
      </c>
      <c r="AO301" s="25" t="e">
        <f t="shared" si="203"/>
        <v>#REF!</v>
      </c>
      <c r="AP301" s="25" t="e">
        <f t="shared" si="204"/>
        <v>#REF!</v>
      </c>
      <c r="AQ301" s="25" t="e">
        <f t="shared" si="205"/>
        <v>#REF!</v>
      </c>
      <c r="AR301" s="25" t="e">
        <f t="shared" si="206"/>
        <v>#REF!</v>
      </c>
      <c r="AS301" s="25" t="e">
        <f t="shared" si="207"/>
        <v>#REF!</v>
      </c>
      <c r="AT301" s="25" t="e">
        <f t="shared" si="208"/>
        <v>#REF!</v>
      </c>
      <c r="AU301" s="25" t="e">
        <f t="shared" si="209"/>
        <v>#REF!</v>
      </c>
      <c r="AV301" s="25" t="e">
        <f t="shared" si="210"/>
        <v>#REF!</v>
      </c>
      <c r="AW301" s="106" t="e">
        <f t="shared" si="179"/>
        <v>#REF!</v>
      </c>
      <c r="AX301" s="107" t="e">
        <f t="shared" ca="1" si="180"/>
        <v>#REF!</v>
      </c>
      <c r="AY301" s="107" t="e">
        <f t="shared" ca="1" si="181"/>
        <v>#REF!</v>
      </c>
      <c r="AZ301" s="108" t="e">
        <f t="shared" ca="1" si="182"/>
        <v>#REF!</v>
      </c>
      <c r="BA301" s="25">
        <f t="shared" ca="1" si="174"/>
        <v>0</v>
      </c>
      <c r="BB301" s="25" t="e">
        <f t="shared" si="211"/>
        <v>#REF!</v>
      </c>
      <c r="BC301" s="25" t="e">
        <f t="shared" ca="1" si="183"/>
        <v>#REF!</v>
      </c>
      <c r="BD301" s="83" t="e">
        <f>PS!#REF!</f>
        <v>#REF!</v>
      </c>
      <c r="BE301" s="78" t="str">
        <f t="shared" ca="1" si="184"/>
        <v>Lần 0</v>
      </c>
      <c r="BF301" s="109" t="e">
        <f t="shared" ca="1" si="185"/>
        <v>#REF!</v>
      </c>
      <c r="BG301" s="109" t="e">
        <f t="shared" ca="1" si="186"/>
        <v>#REF!</v>
      </c>
      <c r="BH301" s="109" t="e">
        <f t="shared" ca="1" si="187"/>
        <v>#REF!</v>
      </c>
      <c r="BI301" s="109" t="e">
        <f t="shared" ca="1" si="188"/>
        <v>#REF!</v>
      </c>
      <c r="BJ301" s="109" t="e">
        <f t="shared" ca="1" si="189"/>
        <v>#REF!</v>
      </c>
      <c r="BK301" s="109" t="e">
        <f t="shared" ca="1" si="190"/>
        <v>#REF!</v>
      </c>
      <c r="BL301" s="109" t="e">
        <f t="shared" ca="1" si="191"/>
        <v>#REF!</v>
      </c>
      <c r="BM301" s="109" t="e">
        <f t="shared" ca="1" si="192"/>
        <v>#REF!</v>
      </c>
      <c r="BN301" s="109" t="e">
        <f t="shared" ca="1" si="193"/>
        <v>#REF!</v>
      </c>
      <c r="BO301" s="109" t="e">
        <f t="shared" ca="1" si="194"/>
        <v>#REF!</v>
      </c>
      <c r="BP301" s="109" t="e">
        <f t="shared" ca="1" si="195"/>
        <v>#REF!</v>
      </c>
      <c r="BQ301" s="109" t="e">
        <f t="shared" ca="1" si="196"/>
        <v>#REF!</v>
      </c>
      <c r="BR301" s="109" t="e">
        <f t="shared" ca="1" si="197"/>
        <v>#REF!</v>
      </c>
    </row>
    <row r="302" spans="1:70" ht="12.75" x14ac:dyDescent="0.2">
      <c r="A302" s="82" t="e">
        <f>PS!#REF!</f>
        <v>#REF!</v>
      </c>
      <c r="B302" s="83" t="e">
        <f>PS!#REF!</f>
        <v>#REF!</v>
      </c>
      <c r="C302" s="83" t="e">
        <f>PS!#REF!</f>
        <v>#REF!</v>
      </c>
      <c r="D302" s="83" t="e">
        <f>VLOOKUP(B302,CTV!$A$3:$D$1048576,4,0)</f>
        <v>#REF!</v>
      </c>
      <c r="E302" s="83" t="e">
        <f>VLOOKUP(B302,CTV!$A$3:$G$1048576,7,0)</f>
        <v>#REF!</v>
      </c>
      <c r="F302" s="83" t="e">
        <f>IF(ISNA(VLOOKUP(D302,CTV!$A$3:$H$1048576,8,0)),"",VLOOKUP(D302,CTV!$A$3:$H$1048576,8,0))</f>
        <v>#REF!</v>
      </c>
      <c r="G302" s="83" t="e">
        <f>VLOOKUP(B302,CTV!$A$3:$I$1048576,9,0)</f>
        <v>#REF!</v>
      </c>
      <c r="H302" s="83" t="e">
        <f>VLOOKUP(B302,CTV!$A$3:$J$1048576,10,0)</f>
        <v>#REF!</v>
      </c>
      <c r="I302" s="102" t="e">
        <f>PS!#REF!</f>
        <v>#REF!</v>
      </c>
      <c r="J302" s="83" t="e">
        <f>PS!#REF!</f>
        <v>#REF!</v>
      </c>
      <c r="K302" s="103" t="e">
        <f>PS!#REF!</f>
        <v>#REF!</v>
      </c>
      <c r="L302" s="83" t="e">
        <f t="shared" si="175"/>
        <v>#REF!</v>
      </c>
      <c r="M302" s="120" t="e">
        <f>PS!#REF!</f>
        <v>#REF!</v>
      </c>
      <c r="N302" s="83" t="e">
        <f>PS!#REF!</f>
        <v>#REF!</v>
      </c>
      <c r="O302" s="104" t="e">
        <f>PS!#REF!</f>
        <v>#REF!</v>
      </c>
      <c r="P302" s="104" t="e">
        <f t="shared" si="176"/>
        <v>#REF!</v>
      </c>
      <c r="Q302" s="104">
        <v>0</v>
      </c>
      <c r="R302" s="170" t="e">
        <f t="shared" si="177"/>
        <v>#REF!</v>
      </c>
      <c r="S302" s="130" t="e">
        <f>VLOOKUP(B302,CTV!$A$3:$K$1048576,11,0)</f>
        <v>#REF!</v>
      </c>
      <c r="T302" s="105" t="e">
        <f>IF(VLOOKUP(B302,CTV!$A$3:$E$1048576,5,0)-R302+S302&lt;0,0,VLOOKUP(B302,CTV!$A$3:$E$1048576,5,0)-R302+S302)</f>
        <v>#REF!</v>
      </c>
      <c r="U302" s="105" t="e">
        <f>IF(VLOOKUP(B302,CTV!$A$3:$F$1048576,6,0)-R302+S302&lt;0,0,VLOOKUP(B302,CTV!$A$3:$F$1048576,6,0)-R302+S302)</f>
        <v>#REF!</v>
      </c>
      <c r="V302" s="70" t="e">
        <f t="shared" si="178"/>
        <v>#REF!</v>
      </c>
      <c r="W302" s="70" t="str">
        <f>IFERROR(IF(AND($H302=1,WORKDAY.INTL($I302,NETWORKDAYS.INTL($I302,EDATE(V302,$E303)-1,1,[1]holiday!$A$2:$A$101),1,[1]holiday!$A$2:$A$101)=$K302),"",IF(AND(IFERROR(IF(IF($K302&lt;EDATE(V302,$E302),$K302,EDATE(V302,$E302))=V302,"",IF($K302&lt;EDATE(V302,$E302),$K302,EDATE(V302,$E302))),"")=$K302,$H302=1),"",IFERROR(IF(IF($K302&lt;EDATE(V302,$E302),$K302,EDATE(V302,$E302))=V302,"",IF($K302&lt;EDATE(V302,$E302),$K302,EDATE(V302,$E302))),""))),"")</f>
        <v/>
      </c>
      <c r="X302" s="70" t="str">
        <f>IFERROR(IF(AND($H302=1,WORKDAY.INTL($I302,NETWORKDAYS.INTL($I302,EDATE(W302,$E303)-1,1,[1]holiday!$A$2:$A$101),1,[1]holiday!$A$2:$A$101)=$K302),"",IF(AND(IFERROR(IF(IF($K302&lt;EDATE(W302,$E302),$K302,EDATE(W302,$E302))=W302,"",IF($K302&lt;EDATE(W302,$E302),$K302,EDATE(W302,$E302))),"")=$K302,$H302=1),"",IFERROR(IF(IF($K302&lt;EDATE(W302,$E302),$K302,EDATE(W302,$E302))=W302,"",IF($K302&lt;EDATE(W302,$E302),$K302,EDATE(W302,$E302))),""))),"")</f>
        <v/>
      </c>
      <c r="Y302" s="70" t="str">
        <f>IFERROR(IF(AND($H302=1,WORKDAY.INTL($I302,NETWORKDAYS.INTL($I302,EDATE(X302,$E303)-1,1,[1]holiday!$A$2:$A$101),1,[1]holiday!$A$2:$A$101)=$K302),"",IF(AND(IFERROR(IF(IF($K302&lt;EDATE(X302,$E302),$K302,EDATE(X302,$E302))=X302,"",IF($K302&lt;EDATE(X302,$E302),$K302,EDATE(X302,$E302))),"")=$K302,$H302=1),"",IFERROR(IF(IF($K302&lt;EDATE(X302,$E302),$K302,EDATE(X302,$E302))=X302,"",IF($K302&lt;EDATE(X302,$E302),$K302,EDATE(X302,$E302))),""))),"")</f>
        <v/>
      </c>
      <c r="Z302" s="70" t="str">
        <f>IFERROR(IF(AND($H302=1,WORKDAY.INTL($I302,NETWORKDAYS.INTL($I302,EDATE(Y302,$E303)-1,1,[1]holiday!$A$2:$A$101),1,[1]holiday!$A$2:$A$101)=$K302),"",IF(AND(IFERROR(IF(IF($K302&lt;EDATE(Y302,$E302),$K302,EDATE(Y302,$E302))=Y302,"",IF($K302&lt;EDATE(Y302,$E302),$K302,EDATE(Y302,$E302))),"")=$K302,$H302=1),"",IFERROR(IF(IF($K302&lt;EDATE(Y302,$E302),$K302,EDATE(Y302,$E302))=Y302,"",IF($K302&lt;EDATE(Y302,$E302),$K302,EDATE(Y302,$E302))),""))),"")</f>
        <v/>
      </c>
      <c r="AA302" s="70" t="str">
        <f>IFERROR(IF(AND($H302=1,WORKDAY.INTL($I302,NETWORKDAYS.INTL($I302,EDATE(Z302,$E303)-1,1,[1]holiday!$A$2:$A$101),1,[1]holiday!$A$2:$A$101)=$K302),"",IF(AND(IFERROR(IF(IF($K302&lt;EDATE(Z302,$E302),$K302,EDATE(Z302,$E302))=Z302,"",IF($K302&lt;EDATE(Z302,$E302),$K302,EDATE(Z302,$E302))),"")=$K302,$H302=1),"",IFERROR(IF(IF($K302&lt;EDATE(Z302,$E302),$K302,EDATE(Z302,$E302))=Z302,"",IF($K302&lt;EDATE(Z302,$E302),$K302,EDATE(Z302,$E302))),""))),"")</f>
        <v/>
      </c>
      <c r="AB302" s="70" t="str">
        <f>IFERROR(IF(AND($H302=1,WORKDAY.INTL($I302,NETWORKDAYS.INTL($I302,EDATE(AA302,$E303)-1,1,[1]holiday!$A$2:$A$101),1,[1]holiday!$A$2:$A$101)=$K302),"",IF(AND(IFERROR(IF(IF($K302&lt;EDATE(AA302,$E302),$K302,EDATE(AA302,$E302))=AA302,"",IF($K302&lt;EDATE(AA302,$E302),$K302,EDATE(AA302,$E302))),"")=$K302,$H302=1),"",IFERROR(IF(IF($K302&lt;EDATE(AA302,$E302),$K302,EDATE(AA302,$E302))=AA302,"",IF($K302&lt;EDATE(AA302,$E302),$K302,EDATE(AA302,$E302))),""))),"")</f>
        <v/>
      </c>
      <c r="AC302" s="70" t="str">
        <f>IFERROR(IF(AND($H302=1,WORKDAY.INTL($I302,NETWORKDAYS.INTL($I302,EDATE(AB302,$E303)-1,1,[1]holiday!$A$2:$A$101),1,[1]holiday!$A$2:$A$101)=$K302),"",IF(AND(IFERROR(IF(IF($K302&lt;EDATE(AB302,$E302),$K302,EDATE(AB302,$E302))=AB302,"",IF($K302&lt;EDATE(AB302,$E302),$K302,EDATE(AB302,$E302))),"")=$K302,$H302=1),"",IFERROR(IF(IF($K302&lt;EDATE(AB302,$E302),$K302,EDATE(AB302,$E302))=AB302,"",IF($K302&lt;EDATE(AB302,$E302),$K302,EDATE(AB302,$E302))),""))),"")</f>
        <v/>
      </c>
      <c r="AD302" s="70" t="str">
        <f>IFERROR(IF(AND($H302=1,WORKDAY.INTL($I302,NETWORKDAYS.INTL($I302,EDATE(AC302,$E303)-1,1,[1]holiday!$A$2:$A$101),1,[1]holiday!$A$2:$A$101)=$K302),"",IF(AND(IFERROR(IF(IF($K302&lt;EDATE(AC302,$E302),$K302,EDATE(AC302,$E302))=AC302,"",IF($K302&lt;EDATE(AC302,$E302),$K302,EDATE(AC302,$E302))),"")=$K302,$H302=1),"",IFERROR(IF(IF($K302&lt;EDATE(AC302,$E302),$K302,EDATE(AC302,$E302))=AC302,"",IF($K302&lt;EDATE(AC302,$E302),$K302,EDATE(AC302,$E302))),""))),"")</f>
        <v/>
      </c>
      <c r="AE302" s="70" t="str">
        <f>IFERROR(IF(AND($H302=1,WORKDAY.INTL($I302,NETWORKDAYS.INTL($I302,EDATE(AD302,$E303)-1,1,[1]holiday!$A$2:$A$101),1,[1]holiday!$A$2:$A$101)=$K302),"",IF(AND(IFERROR(IF(IF($K302&lt;EDATE(AD302,$E302),$K302,EDATE(AD302,$E302))=AD302,"",IF($K302&lt;EDATE(AD302,$E302),$K302,EDATE(AD302,$E302))),"")=$K302,$H302=1),"",IFERROR(IF(IF($K302&lt;EDATE(AD302,$E302),$K302,EDATE(AD302,$E302))=AD302,"",IF($K302&lt;EDATE(AD302,$E302),$K302,EDATE(AD302,$E302))),""))),"")</f>
        <v/>
      </c>
      <c r="AF302" s="70" t="str">
        <f>IFERROR(IF(AND($H302=1,WORKDAY.INTL($I302,NETWORKDAYS.INTL($I302,EDATE(AE302,$E303)-1,1,[1]holiday!$A$2:$A$101),1,[1]holiday!$A$2:$A$101)=$K302),"",IF(AND(IFERROR(IF(IF($K302&lt;EDATE(AE302,$E302),$K302,EDATE(AE302,$E302))=AE302,"",IF($K302&lt;EDATE(AE302,$E302),$K302,EDATE(AE302,$E302))),"")=$K302,$H302=1),"",IFERROR(IF(IF($K302&lt;EDATE(AE302,$E302),$K302,EDATE(AE302,$E302))=AE302,"",IF($K302&lt;EDATE(AE302,$E302),$K302,EDATE(AE302,$E302))),""))),"")</f>
        <v/>
      </c>
      <c r="AG302" s="70" t="str">
        <f>IFERROR(IF(AND($H302=1,WORKDAY.INTL($I302,NETWORKDAYS.INTL($I302,EDATE(AF302,$E303)-1,1,[1]holiday!$A$2:$A$101),1,[1]holiday!$A$2:$A$101)=$K302),"",IF(AND(IFERROR(IF(IF($K302&lt;EDATE(AF302,$E302),$K302,EDATE(AF302,$E302))=AF302,"",IF($K302&lt;EDATE(AF302,$E302),$K302,EDATE(AF302,$E302))),"")=$K302,$H302=1),"",IFERROR(IF(IF($K302&lt;EDATE(AF302,$E302),$K302,EDATE(AF302,$E302))=AF302,"",IF($K302&lt;EDATE(AF302,$E302),$K302,EDATE(AF302,$E302))),""))),"")</f>
        <v/>
      </c>
      <c r="AH302" s="70" t="str">
        <f>IFERROR(IF(AND($H302=1,WORKDAY.INTL($I302,NETWORKDAYS.INTL($I302,EDATE(AG302,$E303)-1,1,[1]holiday!$A$2:$A$101),1,[1]holiday!$A$2:$A$101)=$K302),"",IF(AND(IFERROR(IF(IF($K302&lt;EDATE(AG302,$E302),$K302,EDATE(AG302,$E302))=AG302,"",IF($K302&lt;EDATE(AG302,$E302),$K302,EDATE(AG302,$E302))),"")=$K302,$H302=1),"",IFERROR(IF(IF($K302&lt;EDATE(AG302,$E302),$K302,EDATE(AG302,$E302))=AG302,"",IF($K302&lt;EDATE(AG302,$E302),$K302,EDATE(AG302,$E302))),""))),"")</f>
        <v/>
      </c>
      <c r="AI302" s="70"/>
      <c r="AJ302" s="25" t="e">
        <f t="shared" si="198"/>
        <v>#REF!</v>
      </c>
      <c r="AK302" s="25" t="e">
        <f t="shared" si="199"/>
        <v>#REF!</v>
      </c>
      <c r="AL302" s="25" t="e">
        <f t="shared" si="200"/>
        <v>#REF!</v>
      </c>
      <c r="AM302" s="25" t="e">
        <f t="shared" si="201"/>
        <v>#REF!</v>
      </c>
      <c r="AN302" s="25" t="e">
        <f t="shared" si="202"/>
        <v>#REF!</v>
      </c>
      <c r="AO302" s="25" t="e">
        <f t="shared" si="203"/>
        <v>#REF!</v>
      </c>
      <c r="AP302" s="25" t="e">
        <f t="shared" si="204"/>
        <v>#REF!</v>
      </c>
      <c r="AQ302" s="25" t="e">
        <f t="shared" si="205"/>
        <v>#REF!</v>
      </c>
      <c r="AR302" s="25" t="e">
        <f t="shared" si="206"/>
        <v>#REF!</v>
      </c>
      <c r="AS302" s="25" t="e">
        <f t="shared" si="207"/>
        <v>#REF!</v>
      </c>
      <c r="AT302" s="25" t="e">
        <f t="shared" si="208"/>
        <v>#REF!</v>
      </c>
      <c r="AU302" s="25" t="e">
        <f t="shared" si="209"/>
        <v>#REF!</v>
      </c>
      <c r="AV302" s="25" t="e">
        <f t="shared" si="210"/>
        <v>#REF!</v>
      </c>
      <c r="AW302" s="106" t="e">
        <f t="shared" si="179"/>
        <v>#REF!</v>
      </c>
      <c r="AX302" s="107" t="e">
        <f t="shared" ca="1" si="180"/>
        <v>#REF!</v>
      </c>
      <c r="AY302" s="107" t="e">
        <f t="shared" ca="1" si="181"/>
        <v>#REF!</v>
      </c>
      <c r="AZ302" s="108" t="e">
        <f t="shared" ca="1" si="182"/>
        <v>#REF!</v>
      </c>
      <c r="BA302" s="25">
        <f t="shared" ca="1" si="174"/>
        <v>0</v>
      </c>
      <c r="BB302" s="25" t="e">
        <f t="shared" si="211"/>
        <v>#REF!</v>
      </c>
      <c r="BC302" s="25" t="e">
        <f t="shared" ca="1" si="183"/>
        <v>#REF!</v>
      </c>
      <c r="BD302" s="83" t="e">
        <f>PS!#REF!</f>
        <v>#REF!</v>
      </c>
      <c r="BE302" s="78" t="str">
        <f t="shared" ca="1" si="184"/>
        <v>Lần 0</v>
      </c>
      <c r="BF302" s="109" t="e">
        <f t="shared" ca="1" si="185"/>
        <v>#REF!</v>
      </c>
      <c r="BG302" s="109" t="e">
        <f t="shared" ca="1" si="186"/>
        <v>#REF!</v>
      </c>
      <c r="BH302" s="109" t="e">
        <f t="shared" ca="1" si="187"/>
        <v>#REF!</v>
      </c>
      <c r="BI302" s="109" t="e">
        <f t="shared" ca="1" si="188"/>
        <v>#REF!</v>
      </c>
      <c r="BJ302" s="109" t="e">
        <f t="shared" ca="1" si="189"/>
        <v>#REF!</v>
      </c>
      <c r="BK302" s="109" t="e">
        <f t="shared" ca="1" si="190"/>
        <v>#REF!</v>
      </c>
      <c r="BL302" s="109" t="e">
        <f t="shared" ca="1" si="191"/>
        <v>#REF!</v>
      </c>
      <c r="BM302" s="109" t="e">
        <f t="shared" ca="1" si="192"/>
        <v>#REF!</v>
      </c>
      <c r="BN302" s="109" t="e">
        <f t="shared" ca="1" si="193"/>
        <v>#REF!</v>
      </c>
      <c r="BO302" s="109" t="e">
        <f t="shared" ca="1" si="194"/>
        <v>#REF!</v>
      </c>
      <c r="BP302" s="109" t="e">
        <f t="shared" ca="1" si="195"/>
        <v>#REF!</v>
      </c>
      <c r="BQ302" s="109" t="e">
        <f t="shared" ca="1" si="196"/>
        <v>#REF!</v>
      </c>
      <c r="BR302" s="109" t="e">
        <f t="shared" ca="1" si="197"/>
        <v>#REF!</v>
      </c>
    </row>
    <row r="303" spans="1:70" ht="12.75" x14ac:dyDescent="0.2">
      <c r="A303" s="82" t="e">
        <f>PS!#REF!</f>
        <v>#REF!</v>
      </c>
      <c r="B303" s="83" t="e">
        <f>PS!#REF!</f>
        <v>#REF!</v>
      </c>
      <c r="C303" s="83" t="e">
        <f>PS!#REF!</f>
        <v>#REF!</v>
      </c>
      <c r="D303" s="83" t="e">
        <f>VLOOKUP(B303,CTV!$A$3:$D$1048576,4,0)</f>
        <v>#REF!</v>
      </c>
      <c r="E303" s="83" t="e">
        <f>VLOOKUP(B303,CTV!$A$3:$G$1048576,7,0)</f>
        <v>#REF!</v>
      </c>
      <c r="F303" s="83" t="e">
        <f>IF(ISNA(VLOOKUP(D303,CTV!$A$3:$H$1048576,8,0)),"",VLOOKUP(D303,CTV!$A$3:$H$1048576,8,0))</f>
        <v>#REF!</v>
      </c>
      <c r="G303" s="83" t="e">
        <f>VLOOKUP(B303,CTV!$A$3:$I$1048576,9,0)</f>
        <v>#REF!</v>
      </c>
      <c r="H303" s="83" t="e">
        <f>VLOOKUP(B303,CTV!$A$3:$J$1048576,10,0)</f>
        <v>#REF!</v>
      </c>
      <c r="I303" s="102" t="e">
        <f>PS!#REF!</f>
        <v>#REF!</v>
      </c>
      <c r="J303" s="83" t="e">
        <f>PS!#REF!</f>
        <v>#REF!</v>
      </c>
      <c r="K303" s="103" t="e">
        <f>PS!#REF!</f>
        <v>#REF!</v>
      </c>
      <c r="L303" s="83" t="e">
        <f t="shared" si="175"/>
        <v>#REF!</v>
      </c>
      <c r="M303" s="120" t="e">
        <f>PS!#REF!</f>
        <v>#REF!</v>
      </c>
      <c r="N303" s="83" t="e">
        <f>PS!#REF!</f>
        <v>#REF!</v>
      </c>
      <c r="O303" s="104" t="e">
        <f>PS!#REF!</f>
        <v>#REF!</v>
      </c>
      <c r="P303" s="104" t="e">
        <f t="shared" si="176"/>
        <v>#REF!</v>
      </c>
      <c r="Q303" s="104">
        <v>0</v>
      </c>
      <c r="R303" s="170" t="e">
        <f t="shared" si="177"/>
        <v>#REF!</v>
      </c>
      <c r="S303" s="130" t="e">
        <f>VLOOKUP(B303,CTV!$A$3:$K$1048576,11,0)</f>
        <v>#REF!</v>
      </c>
      <c r="T303" s="105" t="e">
        <f>IF(VLOOKUP(B303,CTV!$A$3:$E$1048576,5,0)-R303+S303&lt;0,0,VLOOKUP(B303,CTV!$A$3:$E$1048576,5,0)-R303+S303)</f>
        <v>#REF!</v>
      </c>
      <c r="U303" s="105" t="e">
        <f>IF(VLOOKUP(B303,CTV!$A$3:$F$1048576,6,0)-R303+S303&lt;0,0,VLOOKUP(B303,CTV!$A$3:$F$1048576,6,0)-R303+S303)</f>
        <v>#REF!</v>
      </c>
      <c r="V303" s="70" t="e">
        <f t="shared" si="178"/>
        <v>#REF!</v>
      </c>
      <c r="W303" s="70" t="str">
        <f>IFERROR(IF(AND($H303=1,WORKDAY.INTL($I303,NETWORKDAYS.INTL($I303,EDATE(V303,$E304)-1,1,[1]holiday!$A$2:$A$101),1,[1]holiday!$A$2:$A$101)=$K303),"",IF(AND(IFERROR(IF(IF($K303&lt;EDATE(V303,$E303),$K303,EDATE(V303,$E303))=V303,"",IF($K303&lt;EDATE(V303,$E303),$K303,EDATE(V303,$E303))),"")=$K303,$H303=1),"",IFERROR(IF(IF($K303&lt;EDATE(V303,$E303),$K303,EDATE(V303,$E303))=V303,"",IF($K303&lt;EDATE(V303,$E303),$K303,EDATE(V303,$E303))),""))),"")</f>
        <v/>
      </c>
      <c r="X303" s="70" t="str">
        <f>IFERROR(IF(AND($H303=1,WORKDAY.INTL($I303,NETWORKDAYS.INTL($I303,EDATE(W303,$E304)-1,1,[1]holiday!$A$2:$A$101),1,[1]holiday!$A$2:$A$101)=$K303),"",IF(AND(IFERROR(IF(IF($K303&lt;EDATE(W303,$E303),$K303,EDATE(W303,$E303))=W303,"",IF($K303&lt;EDATE(W303,$E303),$K303,EDATE(W303,$E303))),"")=$K303,$H303=1),"",IFERROR(IF(IF($K303&lt;EDATE(W303,$E303),$K303,EDATE(W303,$E303))=W303,"",IF($K303&lt;EDATE(W303,$E303),$K303,EDATE(W303,$E303))),""))),"")</f>
        <v/>
      </c>
      <c r="Y303" s="70" t="str">
        <f>IFERROR(IF(AND($H303=1,WORKDAY.INTL($I303,NETWORKDAYS.INTL($I303,EDATE(X303,$E304)-1,1,[1]holiday!$A$2:$A$101),1,[1]holiday!$A$2:$A$101)=$K303),"",IF(AND(IFERROR(IF(IF($K303&lt;EDATE(X303,$E303),$K303,EDATE(X303,$E303))=X303,"",IF($K303&lt;EDATE(X303,$E303),$K303,EDATE(X303,$E303))),"")=$K303,$H303=1),"",IFERROR(IF(IF($K303&lt;EDATE(X303,$E303),$K303,EDATE(X303,$E303))=X303,"",IF($K303&lt;EDATE(X303,$E303),$K303,EDATE(X303,$E303))),""))),"")</f>
        <v/>
      </c>
      <c r="Z303" s="70" t="str">
        <f>IFERROR(IF(AND($H303=1,WORKDAY.INTL($I303,NETWORKDAYS.INTL($I303,EDATE(Y303,$E304)-1,1,[1]holiday!$A$2:$A$101),1,[1]holiday!$A$2:$A$101)=$K303),"",IF(AND(IFERROR(IF(IF($K303&lt;EDATE(Y303,$E303),$K303,EDATE(Y303,$E303))=Y303,"",IF($K303&lt;EDATE(Y303,$E303),$K303,EDATE(Y303,$E303))),"")=$K303,$H303=1),"",IFERROR(IF(IF($K303&lt;EDATE(Y303,$E303),$K303,EDATE(Y303,$E303))=Y303,"",IF($K303&lt;EDATE(Y303,$E303),$K303,EDATE(Y303,$E303))),""))),"")</f>
        <v/>
      </c>
      <c r="AA303" s="70" t="str">
        <f>IFERROR(IF(AND($H303=1,WORKDAY.INTL($I303,NETWORKDAYS.INTL($I303,EDATE(Z303,$E304)-1,1,[1]holiday!$A$2:$A$101),1,[1]holiday!$A$2:$A$101)=$K303),"",IF(AND(IFERROR(IF(IF($K303&lt;EDATE(Z303,$E303),$K303,EDATE(Z303,$E303))=Z303,"",IF($K303&lt;EDATE(Z303,$E303),$K303,EDATE(Z303,$E303))),"")=$K303,$H303=1),"",IFERROR(IF(IF($K303&lt;EDATE(Z303,$E303),$K303,EDATE(Z303,$E303))=Z303,"",IF($K303&lt;EDATE(Z303,$E303),$K303,EDATE(Z303,$E303))),""))),"")</f>
        <v/>
      </c>
      <c r="AB303" s="70" t="str">
        <f>IFERROR(IF(AND($H303=1,WORKDAY.INTL($I303,NETWORKDAYS.INTL($I303,EDATE(AA303,$E304)-1,1,[1]holiday!$A$2:$A$101),1,[1]holiday!$A$2:$A$101)=$K303),"",IF(AND(IFERROR(IF(IF($K303&lt;EDATE(AA303,$E303),$K303,EDATE(AA303,$E303))=AA303,"",IF($K303&lt;EDATE(AA303,$E303),$K303,EDATE(AA303,$E303))),"")=$K303,$H303=1),"",IFERROR(IF(IF($K303&lt;EDATE(AA303,$E303),$K303,EDATE(AA303,$E303))=AA303,"",IF($K303&lt;EDATE(AA303,$E303),$K303,EDATE(AA303,$E303))),""))),"")</f>
        <v/>
      </c>
      <c r="AC303" s="70" t="str">
        <f>IFERROR(IF(AND($H303=1,WORKDAY.INTL($I303,NETWORKDAYS.INTL($I303,EDATE(AB303,$E304)-1,1,[1]holiday!$A$2:$A$101),1,[1]holiday!$A$2:$A$101)=$K303),"",IF(AND(IFERROR(IF(IF($K303&lt;EDATE(AB303,$E303),$K303,EDATE(AB303,$E303))=AB303,"",IF($K303&lt;EDATE(AB303,$E303),$K303,EDATE(AB303,$E303))),"")=$K303,$H303=1),"",IFERROR(IF(IF($K303&lt;EDATE(AB303,$E303),$K303,EDATE(AB303,$E303))=AB303,"",IF($K303&lt;EDATE(AB303,$E303),$K303,EDATE(AB303,$E303))),""))),"")</f>
        <v/>
      </c>
      <c r="AD303" s="70" t="str">
        <f>IFERROR(IF(AND($H303=1,WORKDAY.INTL($I303,NETWORKDAYS.INTL($I303,EDATE(AC303,$E304)-1,1,[1]holiday!$A$2:$A$101),1,[1]holiday!$A$2:$A$101)=$K303),"",IF(AND(IFERROR(IF(IF($K303&lt;EDATE(AC303,$E303),$K303,EDATE(AC303,$E303))=AC303,"",IF($K303&lt;EDATE(AC303,$E303),$K303,EDATE(AC303,$E303))),"")=$K303,$H303=1),"",IFERROR(IF(IF($K303&lt;EDATE(AC303,$E303),$K303,EDATE(AC303,$E303))=AC303,"",IF($K303&lt;EDATE(AC303,$E303),$K303,EDATE(AC303,$E303))),""))),"")</f>
        <v/>
      </c>
      <c r="AE303" s="70" t="str">
        <f>IFERROR(IF(AND($H303=1,WORKDAY.INTL($I303,NETWORKDAYS.INTL($I303,EDATE(AD303,$E304)-1,1,[1]holiday!$A$2:$A$101),1,[1]holiday!$A$2:$A$101)=$K303),"",IF(AND(IFERROR(IF(IF($K303&lt;EDATE(AD303,$E303),$K303,EDATE(AD303,$E303))=AD303,"",IF($K303&lt;EDATE(AD303,$E303),$K303,EDATE(AD303,$E303))),"")=$K303,$H303=1),"",IFERROR(IF(IF($K303&lt;EDATE(AD303,$E303),$K303,EDATE(AD303,$E303))=AD303,"",IF($K303&lt;EDATE(AD303,$E303),$K303,EDATE(AD303,$E303))),""))),"")</f>
        <v/>
      </c>
      <c r="AF303" s="70" t="str">
        <f>IFERROR(IF(AND($H303=1,WORKDAY.INTL($I303,NETWORKDAYS.INTL($I303,EDATE(AE303,$E304)-1,1,[1]holiday!$A$2:$A$101),1,[1]holiday!$A$2:$A$101)=$K303),"",IF(AND(IFERROR(IF(IF($K303&lt;EDATE(AE303,$E303),$K303,EDATE(AE303,$E303))=AE303,"",IF($K303&lt;EDATE(AE303,$E303),$K303,EDATE(AE303,$E303))),"")=$K303,$H303=1),"",IFERROR(IF(IF($K303&lt;EDATE(AE303,$E303),$K303,EDATE(AE303,$E303))=AE303,"",IF($K303&lt;EDATE(AE303,$E303),$K303,EDATE(AE303,$E303))),""))),"")</f>
        <v/>
      </c>
      <c r="AG303" s="70" t="str">
        <f>IFERROR(IF(AND($H303=1,WORKDAY.INTL($I303,NETWORKDAYS.INTL($I303,EDATE(AF303,$E304)-1,1,[1]holiday!$A$2:$A$101),1,[1]holiday!$A$2:$A$101)=$K303),"",IF(AND(IFERROR(IF(IF($K303&lt;EDATE(AF303,$E303),$K303,EDATE(AF303,$E303))=AF303,"",IF($K303&lt;EDATE(AF303,$E303),$K303,EDATE(AF303,$E303))),"")=$K303,$H303=1),"",IFERROR(IF(IF($K303&lt;EDATE(AF303,$E303),$K303,EDATE(AF303,$E303))=AF303,"",IF($K303&lt;EDATE(AF303,$E303),$K303,EDATE(AF303,$E303))),""))),"")</f>
        <v/>
      </c>
      <c r="AH303" s="70" t="str">
        <f>IFERROR(IF(AND($H303=1,WORKDAY.INTL($I303,NETWORKDAYS.INTL($I303,EDATE(AG303,$E304)-1,1,[1]holiday!$A$2:$A$101),1,[1]holiday!$A$2:$A$101)=$K303),"",IF(AND(IFERROR(IF(IF($K303&lt;EDATE(AG303,$E303),$K303,EDATE(AG303,$E303))=AG303,"",IF($K303&lt;EDATE(AG303,$E303),$K303,EDATE(AG303,$E303))),"")=$K303,$H303=1),"",IFERROR(IF(IF($K303&lt;EDATE(AG303,$E303),$K303,EDATE(AG303,$E303))=AG303,"",IF($K303&lt;EDATE(AG303,$E303),$K303,EDATE(AG303,$E303))),""))),"")</f>
        <v/>
      </c>
      <c r="AI303" s="70"/>
      <c r="AJ303" s="25" t="e">
        <f t="shared" si="198"/>
        <v>#REF!</v>
      </c>
      <c r="AK303" s="25" t="e">
        <f t="shared" si="199"/>
        <v>#REF!</v>
      </c>
      <c r="AL303" s="25" t="e">
        <f t="shared" si="200"/>
        <v>#REF!</v>
      </c>
      <c r="AM303" s="25" t="e">
        <f t="shared" si="201"/>
        <v>#REF!</v>
      </c>
      <c r="AN303" s="25" t="e">
        <f t="shared" si="202"/>
        <v>#REF!</v>
      </c>
      <c r="AO303" s="25" t="e">
        <f t="shared" si="203"/>
        <v>#REF!</v>
      </c>
      <c r="AP303" s="25" t="e">
        <f t="shared" si="204"/>
        <v>#REF!</v>
      </c>
      <c r="AQ303" s="25" t="e">
        <f t="shared" si="205"/>
        <v>#REF!</v>
      </c>
      <c r="AR303" s="25" t="e">
        <f t="shared" si="206"/>
        <v>#REF!</v>
      </c>
      <c r="AS303" s="25" t="e">
        <f t="shared" si="207"/>
        <v>#REF!</v>
      </c>
      <c r="AT303" s="25" t="e">
        <f t="shared" si="208"/>
        <v>#REF!</v>
      </c>
      <c r="AU303" s="25" t="e">
        <f t="shared" si="209"/>
        <v>#REF!</v>
      </c>
      <c r="AV303" s="25" t="e">
        <f t="shared" si="210"/>
        <v>#REF!</v>
      </c>
      <c r="AW303" s="106" t="e">
        <f t="shared" si="179"/>
        <v>#REF!</v>
      </c>
      <c r="AX303" s="107" t="e">
        <f t="shared" ca="1" si="180"/>
        <v>#REF!</v>
      </c>
      <c r="AY303" s="107" t="e">
        <f t="shared" ca="1" si="181"/>
        <v>#REF!</v>
      </c>
      <c r="AZ303" s="108" t="e">
        <f t="shared" ca="1" si="182"/>
        <v>#REF!</v>
      </c>
      <c r="BA303" s="25">
        <f t="shared" ca="1" si="174"/>
        <v>0</v>
      </c>
      <c r="BB303" s="25" t="e">
        <f t="shared" si="211"/>
        <v>#REF!</v>
      </c>
      <c r="BC303" s="25" t="e">
        <f t="shared" ca="1" si="183"/>
        <v>#REF!</v>
      </c>
      <c r="BD303" s="83" t="e">
        <f>PS!#REF!</f>
        <v>#REF!</v>
      </c>
      <c r="BE303" s="78" t="str">
        <f t="shared" ca="1" si="184"/>
        <v>Lần 0</v>
      </c>
      <c r="BF303" s="109" t="e">
        <f t="shared" ca="1" si="185"/>
        <v>#REF!</v>
      </c>
      <c r="BG303" s="109" t="e">
        <f t="shared" ca="1" si="186"/>
        <v>#REF!</v>
      </c>
      <c r="BH303" s="109" t="e">
        <f t="shared" ca="1" si="187"/>
        <v>#REF!</v>
      </c>
      <c r="BI303" s="109" t="e">
        <f t="shared" ca="1" si="188"/>
        <v>#REF!</v>
      </c>
      <c r="BJ303" s="109" t="e">
        <f t="shared" ca="1" si="189"/>
        <v>#REF!</v>
      </c>
      <c r="BK303" s="109" t="e">
        <f t="shared" ca="1" si="190"/>
        <v>#REF!</v>
      </c>
      <c r="BL303" s="109" t="e">
        <f t="shared" ca="1" si="191"/>
        <v>#REF!</v>
      </c>
      <c r="BM303" s="109" t="e">
        <f t="shared" ca="1" si="192"/>
        <v>#REF!</v>
      </c>
      <c r="BN303" s="109" t="e">
        <f t="shared" ca="1" si="193"/>
        <v>#REF!</v>
      </c>
      <c r="BO303" s="109" t="e">
        <f t="shared" ca="1" si="194"/>
        <v>#REF!</v>
      </c>
      <c r="BP303" s="109" t="e">
        <f t="shared" ca="1" si="195"/>
        <v>#REF!</v>
      </c>
      <c r="BQ303" s="109" t="e">
        <f t="shared" ca="1" si="196"/>
        <v>#REF!</v>
      </c>
      <c r="BR303" s="109" t="e">
        <f t="shared" ca="1" si="197"/>
        <v>#REF!</v>
      </c>
    </row>
    <row r="304" spans="1:70" ht="12.75" x14ac:dyDescent="0.2">
      <c r="A304" s="82" t="e">
        <f>PS!#REF!</f>
        <v>#REF!</v>
      </c>
      <c r="B304" s="83" t="e">
        <f>PS!#REF!</f>
        <v>#REF!</v>
      </c>
      <c r="C304" s="83" t="e">
        <f>PS!#REF!</f>
        <v>#REF!</v>
      </c>
      <c r="D304" s="83" t="e">
        <f>VLOOKUP(B304,CTV!$A$3:$D$1048576,4,0)</f>
        <v>#REF!</v>
      </c>
      <c r="E304" s="83" t="e">
        <f>VLOOKUP(B304,CTV!$A$3:$G$1048576,7,0)</f>
        <v>#REF!</v>
      </c>
      <c r="F304" s="83" t="e">
        <f>IF(ISNA(VLOOKUP(D304,CTV!$A$3:$H$1048576,8,0)),"",VLOOKUP(D304,CTV!$A$3:$H$1048576,8,0))</f>
        <v>#REF!</v>
      </c>
      <c r="G304" s="83" t="e">
        <f>VLOOKUP(B304,CTV!$A$3:$I$1048576,9,0)</f>
        <v>#REF!</v>
      </c>
      <c r="H304" s="83" t="e">
        <f>VLOOKUP(B304,CTV!$A$3:$J$1048576,10,0)</f>
        <v>#REF!</v>
      </c>
      <c r="I304" s="102" t="e">
        <f>PS!#REF!</f>
        <v>#REF!</v>
      </c>
      <c r="J304" s="83" t="e">
        <f>PS!#REF!</f>
        <v>#REF!</v>
      </c>
      <c r="K304" s="103" t="e">
        <f>PS!#REF!</f>
        <v>#REF!</v>
      </c>
      <c r="L304" s="83" t="e">
        <f t="shared" si="175"/>
        <v>#REF!</v>
      </c>
      <c r="M304" s="120" t="e">
        <f>PS!#REF!</f>
        <v>#REF!</v>
      </c>
      <c r="N304" s="83" t="e">
        <f>PS!#REF!</f>
        <v>#REF!</v>
      </c>
      <c r="O304" s="104" t="e">
        <f>PS!#REF!</f>
        <v>#REF!</v>
      </c>
      <c r="P304" s="104" t="e">
        <f t="shared" si="176"/>
        <v>#REF!</v>
      </c>
      <c r="Q304" s="104">
        <v>0</v>
      </c>
      <c r="R304" s="170" t="e">
        <f t="shared" si="177"/>
        <v>#REF!</v>
      </c>
      <c r="S304" s="130" t="e">
        <f>VLOOKUP(B304,CTV!$A$3:$K$1048576,11,0)</f>
        <v>#REF!</v>
      </c>
      <c r="T304" s="105" t="e">
        <f>IF(VLOOKUP(B304,CTV!$A$3:$E$1048576,5,0)-R304+S304&lt;0,0,VLOOKUP(B304,CTV!$A$3:$E$1048576,5,0)-R304+S304)</f>
        <v>#REF!</v>
      </c>
      <c r="U304" s="105" t="e">
        <f>IF(VLOOKUP(B304,CTV!$A$3:$F$1048576,6,0)-R304+S304&lt;0,0,VLOOKUP(B304,CTV!$A$3:$F$1048576,6,0)-R304+S304)</f>
        <v>#REF!</v>
      </c>
      <c r="V304" s="70" t="e">
        <f t="shared" si="178"/>
        <v>#REF!</v>
      </c>
      <c r="W304" s="70" t="str">
        <f>IFERROR(IF(AND($H304=1,WORKDAY.INTL($I304,NETWORKDAYS.INTL($I304,EDATE(V304,$E305)-1,1,[1]holiday!$A$2:$A$101),1,[1]holiday!$A$2:$A$101)=$K304),"",IF(AND(IFERROR(IF(IF($K304&lt;EDATE(V304,$E304),$K304,EDATE(V304,$E304))=V304,"",IF($K304&lt;EDATE(V304,$E304),$K304,EDATE(V304,$E304))),"")=$K304,$H304=1),"",IFERROR(IF(IF($K304&lt;EDATE(V304,$E304),$K304,EDATE(V304,$E304))=V304,"",IF($K304&lt;EDATE(V304,$E304),$K304,EDATE(V304,$E304))),""))),"")</f>
        <v/>
      </c>
      <c r="X304" s="70" t="str">
        <f>IFERROR(IF(AND($H304=1,WORKDAY.INTL($I304,NETWORKDAYS.INTL($I304,EDATE(W304,$E305)-1,1,[1]holiday!$A$2:$A$101),1,[1]holiday!$A$2:$A$101)=$K304),"",IF(AND(IFERROR(IF(IF($K304&lt;EDATE(W304,$E304),$K304,EDATE(W304,$E304))=W304,"",IF($K304&lt;EDATE(W304,$E304),$K304,EDATE(W304,$E304))),"")=$K304,$H304=1),"",IFERROR(IF(IF($K304&lt;EDATE(W304,$E304),$K304,EDATE(W304,$E304))=W304,"",IF($K304&lt;EDATE(W304,$E304),$K304,EDATE(W304,$E304))),""))),"")</f>
        <v/>
      </c>
      <c r="Y304" s="70" t="str">
        <f>IFERROR(IF(AND($H304=1,WORKDAY.INTL($I304,NETWORKDAYS.INTL($I304,EDATE(X304,$E305)-1,1,[1]holiday!$A$2:$A$101),1,[1]holiday!$A$2:$A$101)=$K304),"",IF(AND(IFERROR(IF(IF($K304&lt;EDATE(X304,$E304),$K304,EDATE(X304,$E304))=X304,"",IF($K304&lt;EDATE(X304,$E304),$K304,EDATE(X304,$E304))),"")=$K304,$H304=1),"",IFERROR(IF(IF($K304&lt;EDATE(X304,$E304),$K304,EDATE(X304,$E304))=X304,"",IF($K304&lt;EDATE(X304,$E304),$K304,EDATE(X304,$E304))),""))),"")</f>
        <v/>
      </c>
      <c r="Z304" s="70" t="str">
        <f>IFERROR(IF(AND($H304=1,WORKDAY.INTL($I304,NETWORKDAYS.INTL($I304,EDATE(Y304,$E305)-1,1,[1]holiday!$A$2:$A$101),1,[1]holiday!$A$2:$A$101)=$K304),"",IF(AND(IFERROR(IF(IF($K304&lt;EDATE(Y304,$E304),$K304,EDATE(Y304,$E304))=Y304,"",IF($K304&lt;EDATE(Y304,$E304),$K304,EDATE(Y304,$E304))),"")=$K304,$H304=1),"",IFERROR(IF(IF($K304&lt;EDATE(Y304,$E304),$K304,EDATE(Y304,$E304))=Y304,"",IF($K304&lt;EDATE(Y304,$E304),$K304,EDATE(Y304,$E304))),""))),"")</f>
        <v/>
      </c>
      <c r="AA304" s="70" t="str">
        <f>IFERROR(IF(AND($H304=1,WORKDAY.INTL($I304,NETWORKDAYS.INTL($I304,EDATE(Z304,$E305)-1,1,[1]holiday!$A$2:$A$101),1,[1]holiday!$A$2:$A$101)=$K304),"",IF(AND(IFERROR(IF(IF($K304&lt;EDATE(Z304,$E304),$K304,EDATE(Z304,$E304))=Z304,"",IF($K304&lt;EDATE(Z304,$E304),$K304,EDATE(Z304,$E304))),"")=$K304,$H304=1),"",IFERROR(IF(IF($K304&lt;EDATE(Z304,$E304),$K304,EDATE(Z304,$E304))=Z304,"",IF($K304&lt;EDATE(Z304,$E304),$K304,EDATE(Z304,$E304))),""))),"")</f>
        <v/>
      </c>
      <c r="AB304" s="70" t="str">
        <f>IFERROR(IF(AND($H304=1,WORKDAY.INTL($I304,NETWORKDAYS.INTL($I304,EDATE(AA304,$E305)-1,1,[1]holiday!$A$2:$A$101),1,[1]holiday!$A$2:$A$101)=$K304),"",IF(AND(IFERROR(IF(IF($K304&lt;EDATE(AA304,$E304),$K304,EDATE(AA304,$E304))=AA304,"",IF($K304&lt;EDATE(AA304,$E304),$K304,EDATE(AA304,$E304))),"")=$K304,$H304=1),"",IFERROR(IF(IF($K304&lt;EDATE(AA304,$E304),$K304,EDATE(AA304,$E304))=AA304,"",IF($K304&lt;EDATE(AA304,$E304),$K304,EDATE(AA304,$E304))),""))),"")</f>
        <v/>
      </c>
      <c r="AC304" s="70" t="str">
        <f>IFERROR(IF(AND($H304=1,WORKDAY.INTL($I304,NETWORKDAYS.INTL($I304,EDATE(AB304,$E305)-1,1,[1]holiday!$A$2:$A$101),1,[1]holiday!$A$2:$A$101)=$K304),"",IF(AND(IFERROR(IF(IF($K304&lt;EDATE(AB304,$E304),$K304,EDATE(AB304,$E304))=AB304,"",IF($K304&lt;EDATE(AB304,$E304),$K304,EDATE(AB304,$E304))),"")=$K304,$H304=1),"",IFERROR(IF(IF($K304&lt;EDATE(AB304,$E304),$K304,EDATE(AB304,$E304))=AB304,"",IF($K304&lt;EDATE(AB304,$E304),$K304,EDATE(AB304,$E304))),""))),"")</f>
        <v/>
      </c>
      <c r="AD304" s="70" t="str">
        <f>IFERROR(IF(AND($H304=1,WORKDAY.INTL($I304,NETWORKDAYS.INTL($I304,EDATE(AC304,$E305)-1,1,[1]holiday!$A$2:$A$101),1,[1]holiday!$A$2:$A$101)=$K304),"",IF(AND(IFERROR(IF(IF($K304&lt;EDATE(AC304,$E304),$K304,EDATE(AC304,$E304))=AC304,"",IF($K304&lt;EDATE(AC304,$E304),$K304,EDATE(AC304,$E304))),"")=$K304,$H304=1),"",IFERROR(IF(IF($K304&lt;EDATE(AC304,$E304),$K304,EDATE(AC304,$E304))=AC304,"",IF($K304&lt;EDATE(AC304,$E304),$K304,EDATE(AC304,$E304))),""))),"")</f>
        <v/>
      </c>
      <c r="AE304" s="70" t="str">
        <f>IFERROR(IF(AND($H304=1,WORKDAY.INTL($I304,NETWORKDAYS.INTL($I304,EDATE(AD304,$E305)-1,1,[1]holiday!$A$2:$A$101),1,[1]holiday!$A$2:$A$101)=$K304),"",IF(AND(IFERROR(IF(IF($K304&lt;EDATE(AD304,$E304),$K304,EDATE(AD304,$E304))=AD304,"",IF($K304&lt;EDATE(AD304,$E304),$K304,EDATE(AD304,$E304))),"")=$K304,$H304=1),"",IFERROR(IF(IF($K304&lt;EDATE(AD304,$E304),$K304,EDATE(AD304,$E304))=AD304,"",IF($K304&lt;EDATE(AD304,$E304),$K304,EDATE(AD304,$E304))),""))),"")</f>
        <v/>
      </c>
      <c r="AF304" s="70" t="str">
        <f>IFERROR(IF(AND($H304=1,WORKDAY.INTL($I304,NETWORKDAYS.INTL($I304,EDATE(AE304,$E305)-1,1,[1]holiday!$A$2:$A$101),1,[1]holiday!$A$2:$A$101)=$K304),"",IF(AND(IFERROR(IF(IF($K304&lt;EDATE(AE304,$E304),$K304,EDATE(AE304,$E304))=AE304,"",IF($K304&lt;EDATE(AE304,$E304),$K304,EDATE(AE304,$E304))),"")=$K304,$H304=1),"",IFERROR(IF(IF($K304&lt;EDATE(AE304,$E304),$K304,EDATE(AE304,$E304))=AE304,"",IF($K304&lt;EDATE(AE304,$E304),$K304,EDATE(AE304,$E304))),""))),"")</f>
        <v/>
      </c>
      <c r="AG304" s="70" t="str">
        <f>IFERROR(IF(AND($H304=1,WORKDAY.INTL($I304,NETWORKDAYS.INTL($I304,EDATE(AF304,$E305)-1,1,[1]holiday!$A$2:$A$101),1,[1]holiday!$A$2:$A$101)=$K304),"",IF(AND(IFERROR(IF(IF($K304&lt;EDATE(AF304,$E304),$K304,EDATE(AF304,$E304))=AF304,"",IF($K304&lt;EDATE(AF304,$E304),$K304,EDATE(AF304,$E304))),"")=$K304,$H304=1),"",IFERROR(IF(IF($K304&lt;EDATE(AF304,$E304),$K304,EDATE(AF304,$E304))=AF304,"",IF($K304&lt;EDATE(AF304,$E304),$K304,EDATE(AF304,$E304))),""))),"")</f>
        <v/>
      </c>
      <c r="AH304" s="70" t="str">
        <f>IFERROR(IF(AND($H304=1,WORKDAY.INTL($I304,NETWORKDAYS.INTL($I304,EDATE(AG304,$E305)-1,1,[1]holiday!$A$2:$A$101),1,[1]holiday!$A$2:$A$101)=$K304),"",IF(AND(IFERROR(IF(IF($K304&lt;EDATE(AG304,$E304),$K304,EDATE(AG304,$E304))=AG304,"",IF($K304&lt;EDATE(AG304,$E304),$K304,EDATE(AG304,$E304))),"")=$K304,$H304=1),"",IFERROR(IF(IF($K304&lt;EDATE(AG304,$E304),$K304,EDATE(AG304,$E304))=AG304,"",IF($K304&lt;EDATE(AG304,$E304),$K304,EDATE(AG304,$E304))),""))),"")</f>
        <v/>
      </c>
      <c r="AI304" s="70"/>
      <c r="AJ304" s="25" t="e">
        <f t="shared" si="198"/>
        <v>#REF!</v>
      </c>
      <c r="AK304" s="25" t="e">
        <f t="shared" si="199"/>
        <v>#REF!</v>
      </c>
      <c r="AL304" s="25" t="e">
        <f t="shared" si="200"/>
        <v>#REF!</v>
      </c>
      <c r="AM304" s="25" t="e">
        <f t="shared" si="201"/>
        <v>#REF!</v>
      </c>
      <c r="AN304" s="25" t="e">
        <f t="shared" si="202"/>
        <v>#REF!</v>
      </c>
      <c r="AO304" s="25" t="e">
        <f t="shared" si="203"/>
        <v>#REF!</v>
      </c>
      <c r="AP304" s="25" t="e">
        <f t="shared" si="204"/>
        <v>#REF!</v>
      </c>
      <c r="AQ304" s="25" t="e">
        <f t="shared" si="205"/>
        <v>#REF!</v>
      </c>
      <c r="AR304" s="25" t="e">
        <f t="shared" si="206"/>
        <v>#REF!</v>
      </c>
      <c r="AS304" s="25" t="e">
        <f t="shared" si="207"/>
        <v>#REF!</v>
      </c>
      <c r="AT304" s="25" t="e">
        <f t="shared" si="208"/>
        <v>#REF!</v>
      </c>
      <c r="AU304" s="25" t="e">
        <f t="shared" si="209"/>
        <v>#REF!</v>
      </c>
      <c r="AV304" s="25" t="e">
        <f t="shared" si="210"/>
        <v>#REF!</v>
      </c>
      <c r="AW304" s="106" t="e">
        <f t="shared" si="179"/>
        <v>#REF!</v>
      </c>
      <c r="AX304" s="107" t="e">
        <f t="shared" ca="1" si="180"/>
        <v>#REF!</v>
      </c>
      <c r="AY304" s="107" t="e">
        <f t="shared" ca="1" si="181"/>
        <v>#REF!</v>
      </c>
      <c r="AZ304" s="108" t="e">
        <f t="shared" ca="1" si="182"/>
        <v>#REF!</v>
      </c>
      <c r="BA304" s="25">
        <f t="shared" ca="1" si="174"/>
        <v>0</v>
      </c>
      <c r="BB304" s="25" t="e">
        <f t="shared" si="211"/>
        <v>#REF!</v>
      </c>
      <c r="BC304" s="25" t="e">
        <f t="shared" ca="1" si="183"/>
        <v>#REF!</v>
      </c>
      <c r="BD304" s="83" t="e">
        <f>PS!#REF!</f>
        <v>#REF!</v>
      </c>
      <c r="BE304" s="78" t="str">
        <f t="shared" ca="1" si="184"/>
        <v>Lần 0</v>
      </c>
      <c r="BF304" s="109" t="e">
        <f t="shared" ca="1" si="185"/>
        <v>#REF!</v>
      </c>
      <c r="BG304" s="109" t="e">
        <f t="shared" ca="1" si="186"/>
        <v>#REF!</v>
      </c>
      <c r="BH304" s="109" t="e">
        <f t="shared" ca="1" si="187"/>
        <v>#REF!</v>
      </c>
      <c r="BI304" s="109" t="e">
        <f t="shared" ca="1" si="188"/>
        <v>#REF!</v>
      </c>
      <c r="BJ304" s="109" t="e">
        <f t="shared" ca="1" si="189"/>
        <v>#REF!</v>
      </c>
      <c r="BK304" s="109" t="e">
        <f t="shared" ca="1" si="190"/>
        <v>#REF!</v>
      </c>
      <c r="BL304" s="109" t="e">
        <f t="shared" ca="1" si="191"/>
        <v>#REF!</v>
      </c>
      <c r="BM304" s="109" t="e">
        <f t="shared" ca="1" si="192"/>
        <v>#REF!</v>
      </c>
      <c r="BN304" s="109" t="e">
        <f t="shared" ca="1" si="193"/>
        <v>#REF!</v>
      </c>
      <c r="BO304" s="109" t="e">
        <f t="shared" ca="1" si="194"/>
        <v>#REF!</v>
      </c>
      <c r="BP304" s="109" t="e">
        <f t="shared" ca="1" si="195"/>
        <v>#REF!</v>
      </c>
      <c r="BQ304" s="109" t="e">
        <f t="shared" ca="1" si="196"/>
        <v>#REF!</v>
      </c>
      <c r="BR304" s="109" t="e">
        <f t="shared" ca="1" si="197"/>
        <v>#REF!</v>
      </c>
    </row>
    <row r="305" spans="1:70" ht="12.75" x14ac:dyDescent="0.2">
      <c r="A305" s="82" t="e">
        <f>PS!#REF!</f>
        <v>#REF!</v>
      </c>
      <c r="B305" s="83" t="e">
        <f>PS!#REF!</f>
        <v>#REF!</v>
      </c>
      <c r="C305" s="83" t="e">
        <f>PS!#REF!</f>
        <v>#REF!</v>
      </c>
      <c r="D305" s="83" t="e">
        <f>VLOOKUP(B305,CTV!$A$3:$D$1048576,4,0)</f>
        <v>#REF!</v>
      </c>
      <c r="E305" s="83" t="e">
        <f>VLOOKUP(B305,CTV!$A$3:$G$1048576,7,0)</f>
        <v>#REF!</v>
      </c>
      <c r="F305" s="83" t="e">
        <f>IF(ISNA(VLOOKUP(D305,CTV!$A$3:$H$1048576,8,0)),"",VLOOKUP(D305,CTV!$A$3:$H$1048576,8,0))</f>
        <v>#REF!</v>
      </c>
      <c r="G305" s="83" t="e">
        <f>VLOOKUP(B305,CTV!$A$3:$I$1048576,9,0)</f>
        <v>#REF!</v>
      </c>
      <c r="H305" s="83" t="e">
        <f>VLOOKUP(B305,CTV!$A$3:$J$1048576,10,0)</f>
        <v>#REF!</v>
      </c>
      <c r="I305" s="102" t="e">
        <f>PS!#REF!</f>
        <v>#REF!</v>
      </c>
      <c r="J305" s="83" t="e">
        <f>PS!#REF!</f>
        <v>#REF!</v>
      </c>
      <c r="K305" s="103" t="e">
        <f>PS!#REF!</f>
        <v>#REF!</v>
      </c>
      <c r="L305" s="83" t="e">
        <f t="shared" si="175"/>
        <v>#REF!</v>
      </c>
      <c r="M305" s="120" t="e">
        <f>PS!#REF!</f>
        <v>#REF!</v>
      </c>
      <c r="N305" s="83" t="e">
        <f>PS!#REF!</f>
        <v>#REF!</v>
      </c>
      <c r="O305" s="104" t="e">
        <f>PS!#REF!</f>
        <v>#REF!</v>
      </c>
      <c r="P305" s="104" t="e">
        <f t="shared" si="176"/>
        <v>#REF!</v>
      </c>
      <c r="Q305" s="104">
        <v>0</v>
      </c>
      <c r="R305" s="170" t="e">
        <f t="shared" si="177"/>
        <v>#REF!</v>
      </c>
      <c r="S305" s="130" t="e">
        <f>VLOOKUP(B305,CTV!$A$3:$K$1048576,11,0)</f>
        <v>#REF!</v>
      </c>
      <c r="T305" s="105" t="e">
        <f>IF(VLOOKUP(B305,CTV!$A$3:$E$1048576,5,0)-R305+S305&lt;0,0,VLOOKUP(B305,CTV!$A$3:$E$1048576,5,0)-R305+S305)</f>
        <v>#REF!</v>
      </c>
      <c r="U305" s="105" t="e">
        <f>IF(VLOOKUP(B305,CTV!$A$3:$F$1048576,6,0)-R305+S305&lt;0,0,VLOOKUP(B305,CTV!$A$3:$F$1048576,6,0)-R305+S305)</f>
        <v>#REF!</v>
      </c>
      <c r="V305" s="70" t="e">
        <f t="shared" si="178"/>
        <v>#REF!</v>
      </c>
      <c r="W305" s="70" t="str">
        <f>IFERROR(IF(AND($H305=1,WORKDAY.INTL($I305,NETWORKDAYS.INTL($I305,EDATE(V305,$E306)-1,1,[1]holiday!$A$2:$A$101),1,[1]holiday!$A$2:$A$101)=$K305),"",IF(AND(IFERROR(IF(IF($K305&lt;EDATE(V305,$E305),$K305,EDATE(V305,$E305))=V305,"",IF($K305&lt;EDATE(V305,$E305),$K305,EDATE(V305,$E305))),"")=$K305,$H305=1),"",IFERROR(IF(IF($K305&lt;EDATE(V305,$E305),$K305,EDATE(V305,$E305))=V305,"",IF($K305&lt;EDATE(V305,$E305),$K305,EDATE(V305,$E305))),""))),"")</f>
        <v/>
      </c>
      <c r="X305" s="70" t="str">
        <f>IFERROR(IF(AND($H305=1,WORKDAY.INTL($I305,NETWORKDAYS.INTL($I305,EDATE(W305,$E306)-1,1,[1]holiday!$A$2:$A$101),1,[1]holiday!$A$2:$A$101)=$K305),"",IF(AND(IFERROR(IF(IF($K305&lt;EDATE(W305,$E305),$K305,EDATE(W305,$E305))=W305,"",IF($K305&lt;EDATE(W305,$E305),$K305,EDATE(W305,$E305))),"")=$K305,$H305=1),"",IFERROR(IF(IF($K305&lt;EDATE(W305,$E305),$K305,EDATE(W305,$E305))=W305,"",IF($K305&lt;EDATE(W305,$E305),$K305,EDATE(W305,$E305))),""))),"")</f>
        <v/>
      </c>
      <c r="Y305" s="70" t="str">
        <f>IFERROR(IF(AND($H305=1,WORKDAY.INTL($I305,NETWORKDAYS.INTL($I305,EDATE(X305,$E306)-1,1,[1]holiday!$A$2:$A$101),1,[1]holiday!$A$2:$A$101)=$K305),"",IF(AND(IFERROR(IF(IF($K305&lt;EDATE(X305,$E305),$K305,EDATE(X305,$E305))=X305,"",IF($K305&lt;EDATE(X305,$E305),$K305,EDATE(X305,$E305))),"")=$K305,$H305=1),"",IFERROR(IF(IF($K305&lt;EDATE(X305,$E305),$K305,EDATE(X305,$E305))=X305,"",IF($K305&lt;EDATE(X305,$E305),$K305,EDATE(X305,$E305))),""))),"")</f>
        <v/>
      </c>
      <c r="Z305" s="70" t="str">
        <f>IFERROR(IF(AND($H305=1,WORKDAY.INTL($I305,NETWORKDAYS.INTL($I305,EDATE(Y305,$E306)-1,1,[1]holiday!$A$2:$A$101),1,[1]holiday!$A$2:$A$101)=$K305),"",IF(AND(IFERROR(IF(IF($K305&lt;EDATE(Y305,$E305),$K305,EDATE(Y305,$E305))=Y305,"",IF($K305&lt;EDATE(Y305,$E305),$K305,EDATE(Y305,$E305))),"")=$K305,$H305=1),"",IFERROR(IF(IF($K305&lt;EDATE(Y305,$E305),$K305,EDATE(Y305,$E305))=Y305,"",IF($K305&lt;EDATE(Y305,$E305),$K305,EDATE(Y305,$E305))),""))),"")</f>
        <v/>
      </c>
      <c r="AA305" s="70" t="str">
        <f>IFERROR(IF(AND($H305=1,WORKDAY.INTL($I305,NETWORKDAYS.INTL($I305,EDATE(Z305,$E306)-1,1,[1]holiday!$A$2:$A$101),1,[1]holiday!$A$2:$A$101)=$K305),"",IF(AND(IFERROR(IF(IF($K305&lt;EDATE(Z305,$E305),$K305,EDATE(Z305,$E305))=Z305,"",IF($K305&lt;EDATE(Z305,$E305),$K305,EDATE(Z305,$E305))),"")=$K305,$H305=1),"",IFERROR(IF(IF($K305&lt;EDATE(Z305,$E305),$K305,EDATE(Z305,$E305))=Z305,"",IF($K305&lt;EDATE(Z305,$E305),$K305,EDATE(Z305,$E305))),""))),"")</f>
        <v/>
      </c>
      <c r="AB305" s="70" t="str">
        <f>IFERROR(IF(AND($H305=1,WORKDAY.INTL($I305,NETWORKDAYS.INTL($I305,EDATE(AA305,$E306)-1,1,[1]holiday!$A$2:$A$101),1,[1]holiday!$A$2:$A$101)=$K305),"",IF(AND(IFERROR(IF(IF($K305&lt;EDATE(AA305,$E305),$K305,EDATE(AA305,$E305))=AA305,"",IF($K305&lt;EDATE(AA305,$E305),$K305,EDATE(AA305,$E305))),"")=$K305,$H305=1),"",IFERROR(IF(IF($K305&lt;EDATE(AA305,$E305),$K305,EDATE(AA305,$E305))=AA305,"",IF($K305&lt;EDATE(AA305,$E305),$K305,EDATE(AA305,$E305))),""))),"")</f>
        <v/>
      </c>
      <c r="AC305" s="70" t="str">
        <f>IFERROR(IF(AND($H305=1,WORKDAY.INTL($I305,NETWORKDAYS.INTL($I305,EDATE(AB305,$E306)-1,1,[1]holiday!$A$2:$A$101),1,[1]holiday!$A$2:$A$101)=$K305),"",IF(AND(IFERROR(IF(IF($K305&lt;EDATE(AB305,$E305),$K305,EDATE(AB305,$E305))=AB305,"",IF($K305&lt;EDATE(AB305,$E305),$K305,EDATE(AB305,$E305))),"")=$K305,$H305=1),"",IFERROR(IF(IF($K305&lt;EDATE(AB305,$E305),$K305,EDATE(AB305,$E305))=AB305,"",IF($K305&lt;EDATE(AB305,$E305),$K305,EDATE(AB305,$E305))),""))),"")</f>
        <v/>
      </c>
      <c r="AD305" s="70" t="str">
        <f>IFERROR(IF(AND($H305=1,WORKDAY.INTL($I305,NETWORKDAYS.INTL($I305,EDATE(AC305,$E306)-1,1,[1]holiday!$A$2:$A$101),1,[1]holiday!$A$2:$A$101)=$K305),"",IF(AND(IFERROR(IF(IF($K305&lt;EDATE(AC305,$E305),$K305,EDATE(AC305,$E305))=AC305,"",IF($K305&lt;EDATE(AC305,$E305),$K305,EDATE(AC305,$E305))),"")=$K305,$H305=1),"",IFERROR(IF(IF($K305&lt;EDATE(AC305,$E305),$K305,EDATE(AC305,$E305))=AC305,"",IF($K305&lt;EDATE(AC305,$E305),$K305,EDATE(AC305,$E305))),""))),"")</f>
        <v/>
      </c>
      <c r="AE305" s="70" t="str">
        <f>IFERROR(IF(AND($H305=1,WORKDAY.INTL($I305,NETWORKDAYS.INTL($I305,EDATE(AD305,$E306)-1,1,[1]holiday!$A$2:$A$101),1,[1]holiday!$A$2:$A$101)=$K305),"",IF(AND(IFERROR(IF(IF($K305&lt;EDATE(AD305,$E305),$K305,EDATE(AD305,$E305))=AD305,"",IF($K305&lt;EDATE(AD305,$E305),$K305,EDATE(AD305,$E305))),"")=$K305,$H305=1),"",IFERROR(IF(IF($K305&lt;EDATE(AD305,$E305),$K305,EDATE(AD305,$E305))=AD305,"",IF($K305&lt;EDATE(AD305,$E305),$K305,EDATE(AD305,$E305))),""))),"")</f>
        <v/>
      </c>
      <c r="AF305" s="70" t="str">
        <f>IFERROR(IF(AND($H305=1,WORKDAY.INTL($I305,NETWORKDAYS.INTL($I305,EDATE(AE305,$E306)-1,1,[1]holiday!$A$2:$A$101),1,[1]holiday!$A$2:$A$101)=$K305),"",IF(AND(IFERROR(IF(IF($K305&lt;EDATE(AE305,$E305),$K305,EDATE(AE305,$E305))=AE305,"",IF($K305&lt;EDATE(AE305,$E305),$K305,EDATE(AE305,$E305))),"")=$K305,$H305=1),"",IFERROR(IF(IF($K305&lt;EDATE(AE305,$E305),$K305,EDATE(AE305,$E305))=AE305,"",IF($K305&lt;EDATE(AE305,$E305),$K305,EDATE(AE305,$E305))),""))),"")</f>
        <v/>
      </c>
      <c r="AG305" s="70" t="str">
        <f>IFERROR(IF(AND($H305=1,WORKDAY.INTL($I305,NETWORKDAYS.INTL($I305,EDATE(AF305,$E306)-1,1,[1]holiday!$A$2:$A$101),1,[1]holiday!$A$2:$A$101)=$K305),"",IF(AND(IFERROR(IF(IF($K305&lt;EDATE(AF305,$E305),$K305,EDATE(AF305,$E305))=AF305,"",IF($K305&lt;EDATE(AF305,$E305),$K305,EDATE(AF305,$E305))),"")=$K305,$H305=1),"",IFERROR(IF(IF($K305&lt;EDATE(AF305,$E305),$K305,EDATE(AF305,$E305))=AF305,"",IF($K305&lt;EDATE(AF305,$E305),$K305,EDATE(AF305,$E305))),""))),"")</f>
        <v/>
      </c>
      <c r="AH305" s="70" t="str">
        <f>IFERROR(IF(AND($H305=1,WORKDAY.INTL($I305,NETWORKDAYS.INTL($I305,EDATE(AG305,$E306)-1,1,[1]holiday!$A$2:$A$101),1,[1]holiday!$A$2:$A$101)=$K305),"",IF(AND(IFERROR(IF(IF($K305&lt;EDATE(AG305,$E305),$K305,EDATE(AG305,$E305))=AG305,"",IF($K305&lt;EDATE(AG305,$E305),$K305,EDATE(AG305,$E305))),"")=$K305,$H305=1),"",IFERROR(IF(IF($K305&lt;EDATE(AG305,$E305),$K305,EDATE(AG305,$E305))=AG305,"",IF($K305&lt;EDATE(AG305,$E305),$K305,EDATE(AG305,$E305))),""))),"")</f>
        <v/>
      </c>
      <c r="AI305" s="70"/>
      <c r="AJ305" s="25" t="e">
        <f t="shared" si="198"/>
        <v>#REF!</v>
      </c>
      <c r="AK305" s="25" t="e">
        <f t="shared" si="199"/>
        <v>#REF!</v>
      </c>
      <c r="AL305" s="25" t="e">
        <f t="shared" si="200"/>
        <v>#REF!</v>
      </c>
      <c r="AM305" s="25" t="e">
        <f t="shared" si="201"/>
        <v>#REF!</v>
      </c>
      <c r="AN305" s="25" t="e">
        <f t="shared" si="202"/>
        <v>#REF!</v>
      </c>
      <c r="AO305" s="25" t="e">
        <f t="shared" si="203"/>
        <v>#REF!</v>
      </c>
      <c r="AP305" s="25" t="e">
        <f t="shared" si="204"/>
        <v>#REF!</v>
      </c>
      <c r="AQ305" s="25" t="e">
        <f t="shared" si="205"/>
        <v>#REF!</v>
      </c>
      <c r="AR305" s="25" t="e">
        <f t="shared" si="206"/>
        <v>#REF!</v>
      </c>
      <c r="AS305" s="25" t="e">
        <f t="shared" si="207"/>
        <v>#REF!</v>
      </c>
      <c r="AT305" s="25" t="e">
        <f t="shared" si="208"/>
        <v>#REF!</v>
      </c>
      <c r="AU305" s="25" t="e">
        <f t="shared" si="209"/>
        <v>#REF!</v>
      </c>
      <c r="AV305" s="25" t="e">
        <f t="shared" si="210"/>
        <v>#REF!</v>
      </c>
      <c r="AW305" s="106" t="e">
        <f t="shared" si="179"/>
        <v>#REF!</v>
      </c>
      <c r="AX305" s="107" t="e">
        <f t="shared" ca="1" si="180"/>
        <v>#REF!</v>
      </c>
      <c r="AY305" s="107" t="e">
        <f t="shared" ca="1" si="181"/>
        <v>#REF!</v>
      </c>
      <c r="AZ305" s="108" t="e">
        <f t="shared" ca="1" si="182"/>
        <v>#REF!</v>
      </c>
      <c r="BA305" s="25">
        <f t="shared" ca="1" si="174"/>
        <v>0</v>
      </c>
      <c r="BB305" s="25" t="e">
        <f t="shared" si="211"/>
        <v>#REF!</v>
      </c>
      <c r="BC305" s="25" t="e">
        <f t="shared" ca="1" si="183"/>
        <v>#REF!</v>
      </c>
      <c r="BD305" s="83" t="e">
        <f>PS!#REF!</f>
        <v>#REF!</v>
      </c>
      <c r="BE305" s="78" t="str">
        <f t="shared" ca="1" si="184"/>
        <v>Lần 0</v>
      </c>
      <c r="BF305" s="109" t="e">
        <f t="shared" ca="1" si="185"/>
        <v>#REF!</v>
      </c>
      <c r="BG305" s="109" t="e">
        <f t="shared" ca="1" si="186"/>
        <v>#REF!</v>
      </c>
      <c r="BH305" s="109" t="e">
        <f t="shared" ca="1" si="187"/>
        <v>#REF!</v>
      </c>
      <c r="BI305" s="109" t="e">
        <f t="shared" ca="1" si="188"/>
        <v>#REF!</v>
      </c>
      <c r="BJ305" s="109" t="e">
        <f t="shared" ca="1" si="189"/>
        <v>#REF!</v>
      </c>
      <c r="BK305" s="109" t="e">
        <f t="shared" ca="1" si="190"/>
        <v>#REF!</v>
      </c>
      <c r="BL305" s="109" t="e">
        <f t="shared" ca="1" si="191"/>
        <v>#REF!</v>
      </c>
      <c r="BM305" s="109" t="e">
        <f t="shared" ca="1" si="192"/>
        <v>#REF!</v>
      </c>
      <c r="BN305" s="109" t="e">
        <f t="shared" ca="1" si="193"/>
        <v>#REF!</v>
      </c>
      <c r="BO305" s="109" t="e">
        <f t="shared" ca="1" si="194"/>
        <v>#REF!</v>
      </c>
      <c r="BP305" s="109" t="e">
        <f t="shared" ca="1" si="195"/>
        <v>#REF!</v>
      </c>
      <c r="BQ305" s="109" t="e">
        <f t="shared" ca="1" si="196"/>
        <v>#REF!</v>
      </c>
      <c r="BR305" s="109" t="e">
        <f t="shared" ca="1" si="197"/>
        <v>#REF!</v>
      </c>
    </row>
    <row r="306" spans="1:70" ht="19.5" customHeight="1" x14ac:dyDescent="0.2">
      <c r="A306" s="82" t="e">
        <f>PS!#REF!</f>
        <v>#REF!</v>
      </c>
      <c r="B306" s="83" t="e">
        <f>PS!#REF!</f>
        <v>#REF!</v>
      </c>
      <c r="C306" s="83" t="e">
        <f>PS!#REF!</f>
        <v>#REF!</v>
      </c>
      <c r="D306" s="83" t="e">
        <f>VLOOKUP(B306,CTV!$A$3:$D$1048576,4,0)</f>
        <v>#REF!</v>
      </c>
      <c r="E306" s="83" t="e">
        <f>VLOOKUP(B306,CTV!$A$3:$G$1048576,7,0)</f>
        <v>#REF!</v>
      </c>
      <c r="F306" s="83" t="e">
        <f>IF(ISNA(VLOOKUP(D306,CTV!$A$3:$H$1048576,8,0)),"",VLOOKUP(D306,CTV!$A$3:$H$1048576,8,0))</f>
        <v>#REF!</v>
      </c>
      <c r="G306" s="83" t="e">
        <f>VLOOKUP(B306,CTV!$A$3:$I$1048576,9,0)</f>
        <v>#REF!</v>
      </c>
      <c r="H306" s="83" t="e">
        <f>VLOOKUP(B306,CTV!$A$3:$J$1048576,10,0)</f>
        <v>#REF!</v>
      </c>
      <c r="I306" s="102" t="e">
        <f>PS!#REF!</f>
        <v>#REF!</v>
      </c>
      <c r="J306" s="83" t="e">
        <f>PS!#REF!</f>
        <v>#REF!</v>
      </c>
      <c r="K306" s="103" t="e">
        <f>PS!#REF!</f>
        <v>#REF!</v>
      </c>
      <c r="L306" s="83" t="e">
        <f t="shared" si="175"/>
        <v>#REF!</v>
      </c>
      <c r="M306" s="120" t="e">
        <f>PS!#REF!</f>
        <v>#REF!</v>
      </c>
      <c r="N306" s="83" t="e">
        <f>PS!#REF!</f>
        <v>#REF!</v>
      </c>
      <c r="O306" s="104" t="e">
        <f>PS!#REF!</f>
        <v>#REF!</v>
      </c>
      <c r="P306" s="104" t="e">
        <f t="shared" si="176"/>
        <v>#REF!</v>
      </c>
      <c r="Q306" s="104">
        <v>0</v>
      </c>
      <c r="R306" s="170" t="e">
        <f t="shared" si="177"/>
        <v>#REF!</v>
      </c>
      <c r="S306" s="130" t="e">
        <f>VLOOKUP(B306,CTV!$A$3:$K$1048576,11,0)</f>
        <v>#REF!</v>
      </c>
      <c r="T306" s="105" t="e">
        <f>IF(VLOOKUP(B306,CTV!$A$3:$E$1048576,5,0)-R306+S306&lt;0,0,VLOOKUP(B306,CTV!$A$3:$E$1048576,5,0)-R306+S306)</f>
        <v>#REF!</v>
      </c>
      <c r="U306" s="105" t="e">
        <f>IF(VLOOKUP(B306,CTV!$A$3:$F$1048576,6,0)-R306+S306&lt;0,0,VLOOKUP(B306,CTV!$A$3:$F$1048576,6,0)-R306+S306)</f>
        <v>#REF!</v>
      </c>
      <c r="V306" s="70" t="e">
        <f t="shared" si="178"/>
        <v>#REF!</v>
      </c>
      <c r="W306" s="70" t="str">
        <f>IFERROR(IF(AND($H306=1,WORKDAY.INTL($I306,NETWORKDAYS.INTL($I306,EDATE(V306,$E307)-1,1,[1]holiday!$A$2:$A$101),1,[1]holiday!$A$2:$A$101)=$K306),"",IF(AND(IFERROR(IF(IF($K306&lt;EDATE(V306,$E306),$K306,EDATE(V306,$E306))=V306,"",IF($K306&lt;EDATE(V306,$E306),$K306,EDATE(V306,$E306))),"")=$K306,$H306=1),"",IFERROR(IF(IF($K306&lt;EDATE(V306,$E306),$K306,EDATE(V306,$E306))=V306,"",IF($K306&lt;EDATE(V306,$E306),$K306,EDATE(V306,$E306))),""))),"")</f>
        <v/>
      </c>
      <c r="X306" s="70" t="str">
        <f>IFERROR(IF(AND($H306=1,WORKDAY.INTL($I306,NETWORKDAYS.INTL($I306,EDATE(W306,$E307)-1,1,[1]holiday!$A$2:$A$101),1,[1]holiday!$A$2:$A$101)=$K306),"",IF(AND(IFERROR(IF(IF($K306&lt;EDATE(W306,$E306),$K306,EDATE(W306,$E306))=W306,"",IF($K306&lt;EDATE(W306,$E306),$K306,EDATE(W306,$E306))),"")=$K306,$H306=1),"",IFERROR(IF(IF($K306&lt;EDATE(W306,$E306),$K306,EDATE(W306,$E306))=W306,"",IF($K306&lt;EDATE(W306,$E306),$K306,EDATE(W306,$E306))),""))),"")</f>
        <v/>
      </c>
      <c r="Y306" s="70" t="str">
        <f>IFERROR(IF(AND($H306=1,WORKDAY.INTL($I306,NETWORKDAYS.INTL($I306,EDATE(X306,$E307)-1,1,[1]holiday!$A$2:$A$101),1,[1]holiday!$A$2:$A$101)=$K306),"",IF(AND(IFERROR(IF(IF($K306&lt;EDATE(X306,$E306),$K306,EDATE(X306,$E306))=X306,"",IF($K306&lt;EDATE(X306,$E306),$K306,EDATE(X306,$E306))),"")=$K306,$H306=1),"",IFERROR(IF(IF($K306&lt;EDATE(X306,$E306),$K306,EDATE(X306,$E306))=X306,"",IF($K306&lt;EDATE(X306,$E306),$K306,EDATE(X306,$E306))),""))),"")</f>
        <v/>
      </c>
      <c r="Z306" s="70" t="str">
        <f>IFERROR(IF(AND($H306=1,WORKDAY.INTL($I306,NETWORKDAYS.INTL($I306,EDATE(Y306,$E307)-1,1,[1]holiday!$A$2:$A$101),1,[1]holiday!$A$2:$A$101)=$K306),"",IF(AND(IFERROR(IF(IF($K306&lt;EDATE(Y306,$E306),$K306,EDATE(Y306,$E306))=Y306,"",IF($K306&lt;EDATE(Y306,$E306),$K306,EDATE(Y306,$E306))),"")=$K306,$H306=1),"",IFERROR(IF(IF($K306&lt;EDATE(Y306,$E306),$K306,EDATE(Y306,$E306))=Y306,"",IF($K306&lt;EDATE(Y306,$E306),$K306,EDATE(Y306,$E306))),""))),"")</f>
        <v/>
      </c>
      <c r="AA306" s="70" t="str">
        <f>IFERROR(IF(AND($H306=1,WORKDAY.INTL($I306,NETWORKDAYS.INTL($I306,EDATE(Z306,$E307)-1,1,[1]holiday!$A$2:$A$101),1,[1]holiday!$A$2:$A$101)=$K306),"",IF(AND(IFERROR(IF(IF($K306&lt;EDATE(Z306,$E306),$K306,EDATE(Z306,$E306))=Z306,"",IF($K306&lt;EDATE(Z306,$E306),$K306,EDATE(Z306,$E306))),"")=$K306,$H306=1),"",IFERROR(IF(IF($K306&lt;EDATE(Z306,$E306),$K306,EDATE(Z306,$E306))=Z306,"",IF($K306&lt;EDATE(Z306,$E306),$K306,EDATE(Z306,$E306))),""))),"")</f>
        <v/>
      </c>
      <c r="AB306" s="70" t="str">
        <f>IFERROR(IF(AND($H306=1,WORKDAY.INTL($I306,NETWORKDAYS.INTL($I306,EDATE(AA306,$E307)-1,1,[1]holiday!$A$2:$A$101),1,[1]holiday!$A$2:$A$101)=$K306),"",IF(AND(IFERROR(IF(IF($K306&lt;EDATE(AA306,$E306),$K306,EDATE(AA306,$E306))=AA306,"",IF($K306&lt;EDATE(AA306,$E306),$K306,EDATE(AA306,$E306))),"")=$K306,$H306=1),"",IFERROR(IF(IF($K306&lt;EDATE(AA306,$E306),$K306,EDATE(AA306,$E306))=AA306,"",IF($K306&lt;EDATE(AA306,$E306),$K306,EDATE(AA306,$E306))),""))),"")</f>
        <v/>
      </c>
      <c r="AC306" s="70" t="str">
        <f>IFERROR(IF(AND($H306=1,WORKDAY.INTL($I306,NETWORKDAYS.INTL($I306,EDATE(AB306,$E307)-1,1,[1]holiday!$A$2:$A$101),1,[1]holiday!$A$2:$A$101)=$K306),"",IF(AND(IFERROR(IF(IF($K306&lt;EDATE(AB306,$E306),$K306,EDATE(AB306,$E306))=AB306,"",IF($K306&lt;EDATE(AB306,$E306),$K306,EDATE(AB306,$E306))),"")=$K306,$H306=1),"",IFERROR(IF(IF($K306&lt;EDATE(AB306,$E306),$K306,EDATE(AB306,$E306))=AB306,"",IF($K306&lt;EDATE(AB306,$E306),$K306,EDATE(AB306,$E306))),""))),"")</f>
        <v/>
      </c>
      <c r="AD306" s="70" t="str">
        <f>IFERROR(IF(AND($H306=1,WORKDAY.INTL($I306,NETWORKDAYS.INTL($I306,EDATE(AC306,$E307)-1,1,[1]holiday!$A$2:$A$101),1,[1]holiday!$A$2:$A$101)=$K306),"",IF(AND(IFERROR(IF(IF($K306&lt;EDATE(AC306,$E306),$K306,EDATE(AC306,$E306))=AC306,"",IF($K306&lt;EDATE(AC306,$E306),$K306,EDATE(AC306,$E306))),"")=$K306,$H306=1),"",IFERROR(IF(IF($K306&lt;EDATE(AC306,$E306),$K306,EDATE(AC306,$E306))=AC306,"",IF($K306&lt;EDATE(AC306,$E306),$K306,EDATE(AC306,$E306))),""))),"")</f>
        <v/>
      </c>
      <c r="AE306" s="70" t="str">
        <f>IFERROR(IF(AND($H306=1,WORKDAY.INTL($I306,NETWORKDAYS.INTL($I306,EDATE(AD306,$E307)-1,1,[1]holiday!$A$2:$A$101),1,[1]holiday!$A$2:$A$101)=$K306),"",IF(AND(IFERROR(IF(IF($K306&lt;EDATE(AD306,$E306),$K306,EDATE(AD306,$E306))=AD306,"",IF($K306&lt;EDATE(AD306,$E306),$K306,EDATE(AD306,$E306))),"")=$K306,$H306=1),"",IFERROR(IF(IF($K306&lt;EDATE(AD306,$E306),$K306,EDATE(AD306,$E306))=AD306,"",IF($K306&lt;EDATE(AD306,$E306),$K306,EDATE(AD306,$E306))),""))),"")</f>
        <v/>
      </c>
      <c r="AF306" s="70" t="str">
        <f>IFERROR(IF(AND($H306=1,WORKDAY.INTL($I306,NETWORKDAYS.INTL($I306,EDATE(AE306,$E307)-1,1,[1]holiday!$A$2:$A$101),1,[1]holiday!$A$2:$A$101)=$K306),"",IF(AND(IFERROR(IF(IF($K306&lt;EDATE(AE306,$E306),$K306,EDATE(AE306,$E306))=AE306,"",IF($K306&lt;EDATE(AE306,$E306),$K306,EDATE(AE306,$E306))),"")=$K306,$H306=1),"",IFERROR(IF(IF($K306&lt;EDATE(AE306,$E306),$K306,EDATE(AE306,$E306))=AE306,"",IF($K306&lt;EDATE(AE306,$E306),$K306,EDATE(AE306,$E306))),""))),"")</f>
        <v/>
      </c>
      <c r="AG306" s="70" t="str">
        <f>IFERROR(IF(AND($H306=1,WORKDAY.INTL($I306,NETWORKDAYS.INTL($I306,EDATE(AF306,$E307)-1,1,[1]holiday!$A$2:$A$101),1,[1]holiday!$A$2:$A$101)=$K306),"",IF(AND(IFERROR(IF(IF($K306&lt;EDATE(AF306,$E306),$K306,EDATE(AF306,$E306))=AF306,"",IF($K306&lt;EDATE(AF306,$E306),$K306,EDATE(AF306,$E306))),"")=$K306,$H306=1),"",IFERROR(IF(IF($K306&lt;EDATE(AF306,$E306),$K306,EDATE(AF306,$E306))=AF306,"",IF($K306&lt;EDATE(AF306,$E306),$K306,EDATE(AF306,$E306))),""))),"")</f>
        <v/>
      </c>
      <c r="AH306" s="70" t="str">
        <f>IFERROR(IF(AND($H306=1,WORKDAY.INTL($I306,NETWORKDAYS.INTL($I306,EDATE(AG306,$E307)-1,1,[1]holiday!$A$2:$A$101),1,[1]holiday!$A$2:$A$101)=$K306),"",IF(AND(IFERROR(IF(IF($K306&lt;EDATE(AG306,$E306),$K306,EDATE(AG306,$E306))=AG306,"",IF($K306&lt;EDATE(AG306,$E306),$K306,EDATE(AG306,$E306))),"")=$K306,$H306=1),"",IFERROR(IF(IF($K306&lt;EDATE(AG306,$E306),$K306,EDATE(AG306,$E306))=AG306,"",IF($K306&lt;EDATE(AG306,$E306),$K306,EDATE(AG306,$E306))),""))),"")</f>
        <v/>
      </c>
      <c r="AI306" s="70"/>
      <c r="AJ306" s="25" t="e">
        <f t="shared" si="198"/>
        <v>#REF!</v>
      </c>
      <c r="AK306" s="25" t="e">
        <f t="shared" si="199"/>
        <v>#REF!</v>
      </c>
      <c r="AL306" s="25" t="e">
        <f t="shared" si="200"/>
        <v>#REF!</v>
      </c>
      <c r="AM306" s="25" t="e">
        <f t="shared" si="201"/>
        <v>#REF!</v>
      </c>
      <c r="AN306" s="25" t="e">
        <f t="shared" si="202"/>
        <v>#REF!</v>
      </c>
      <c r="AO306" s="25" t="e">
        <f t="shared" si="203"/>
        <v>#REF!</v>
      </c>
      <c r="AP306" s="25" t="e">
        <f t="shared" si="204"/>
        <v>#REF!</v>
      </c>
      <c r="AQ306" s="25" t="e">
        <f t="shared" si="205"/>
        <v>#REF!</v>
      </c>
      <c r="AR306" s="25" t="e">
        <f t="shared" si="206"/>
        <v>#REF!</v>
      </c>
      <c r="AS306" s="25" t="e">
        <f t="shared" si="207"/>
        <v>#REF!</v>
      </c>
      <c r="AT306" s="25" t="e">
        <f t="shared" si="208"/>
        <v>#REF!</v>
      </c>
      <c r="AU306" s="25" t="e">
        <f t="shared" si="209"/>
        <v>#REF!</v>
      </c>
      <c r="AV306" s="25" t="e">
        <f t="shared" si="210"/>
        <v>#REF!</v>
      </c>
      <c r="AW306" s="106" t="e">
        <f t="shared" si="179"/>
        <v>#REF!</v>
      </c>
      <c r="AX306" s="107" t="e">
        <f t="shared" ca="1" si="180"/>
        <v>#REF!</v>
      </c>
      <c r="AY306" s="107" t="e">
        <f t="shared" ca="1" si="181"/>
        <v>#REF!</v>
      </c>
      <c r="AZ306" s="108" t="e">
        <f t="shared" ca="1" si="182"/>
        <v>#REF!</v>
      </c>
      <c r="BA306" s="25">
        <f t="shared" ca="1" si="174"/>
        <v>0</v>
      </c>
      <c r="BB306" s="25" t="e">
        <f t="shared" si="211"/>
        <v>#REF!</v>
      </c>
      <c r="BC306" s="25" t="e">
        <f t="shared" ca="1" si="183"/>
        <v>#REF!</v>
      </c>
      <c r="BD306" s="83" t="e">
        <f>PS!#REF!</f>
        <v>#REF!</v>
      </c>
      <c r="BE306" s="78" t="str">
        <f t="shared" ca="1" si="184"/>
        <v>Lần 0</v>
      </c>
      <c r="BF306" s="109" t="e">
        <f t="shared" ca="1" si="185"/>
        <v>#REF!</v>
      </c>
      <c r="BG306" s="109" t="e">
        <f t="shared" ca="1" si="186"/>
        <v>#REF!</v>
      </c>
      <c r="BH306" s="109" t="e">
        <f t="shared" ca="1" si="187"/>
        <v>#REF!</v>
      </c>
      <c r="BI306" s="109" t="e">
        <f t="shared" ca="1" si="188"/>
        <v>#REF!</v>
      </c>
      <c r="BJ306" s="109" t="e">
        <f t="shared" ca="1" si="189"/>
        <v>#REF!</v>
      </c>
      <c r="BK306" s="109" t="e">
        <f t="shared" ca="1" si="190"/>
        <v>#REF!</v>
      </c>
      <c r="BL306" s="109" t="e">
        <f t="shared" ca="1" si="191"/>
        <v>#REF!</v>
      </c>
      <c r="BM306" s="109" t="e">
        <f t="shared" ca="1" si="192"/>
        <v>#REF!</v>
      </c>
      <c r="BN306" s="109" t="e">
        <f t="shared" ca="1" si="193"/>
        <v>#REF!</v>
      </c>
      <c r="BO306" s="109" t="e">
        <f t="shared" ca="1" si="194"/>
        <v>#REF!</v>
      </c>
      <c r="BP306" s="109" t="e">
        <f t="shared" ca="1" si="195"/>
        <v>#REF!</v>
      </c>
      <c r="BQ306" s="109" t="e">
        <f t="shared" ca="1" si="196"/>
        <v>#REF!</v>
      </c>
      <c r="BR306" s="109" t="e">
        <f t="shared" ca="1" si="197"/>
        <v>#REF!</v>
      </c>
    </row>
    <row r="307" spans="1:70" ht="19.5" customHeight="1" x14ac:dyDescent="0.2">
      <c r="A307" s="82" t="e">
        <f>PS!#REF!</f>
        <v>#REF!</v>
      </c>
      <c r="B307" s="83" t="e">
        <f>PS!#REF!</f>
        <v>#REF!</v>
      </c>
      <c r="C307" s="83" t="e">
        <f>PS!#REF!</f>
        <v>#REF!</v>
      </c>
      <c r="D307" s="83" t="e">
        <f>VLOOKUP(B307,CTV!$A$3:$D$1048576,4,0)</f>
        <v>#REF!</v>
      </c>
      <c r="E307" s="83" t="e">
        <f>VLOOKUP(B307,CTV!$A$3:$G$1048576,7,0)</f>
        <v>#REF!</v>
      </c>
      <c r="F307" s="83" t="e">
        <f>IF(ISNA(VLOOKUP(D307,CTV!$A$3:$H$1048576,8,0)),"",VLOOKUP(D307,CTV!$A$3:$H$1048576,8,0))</f>
        <v>#REF!</v>
      </c>
      <c r="G307" s="83" t="e">
        <f>VLOOKUP(B307,CTV!$A$3:$I$1048576,9,0)</f>
        <v>#REF!</v>
      </c>
      <c r="H307" s="83" t="e">
        <f>VLOOKUP(B307,CTV!$A$3:$J$1048576,10,0)</f>
        <v>#REF!</v>
      </c>
      <c r="I307" s="102" t="e">
        <f>PS!#REF!</f>
        <v>#REF!</v>
      </c>
      <c r="J307" s="83" t="e">
        <f>PS!#REF!</f>
        <v>#REF!</v>
      </c>
      <c r="K307" s="103" t="e">
        <f>PS!#REF!</f>
        <v>#REF!</v>
      </c>
      <c r="L307" s="83" t="e">
        <f t="shared" si="175"/>
        <v>#REF!</v>
      </c>
      <c r="M307" s="120" t="e">
        <f>PS!#REF!</f>
        <v>#REF!</v>
      </c>
      <c r="N307" s="83" t="e">
        <f>PS!#REF!</f>
        <v>#REF!</v>
      </c>
      <c r="O307" s="104" t="e">
        <f>PS!#REF!</f>
        <v>#REF!</v>
      </c>
      <c r="P307" s="104" t="e">
        <f t="shared" si="176"/>
        <v>#REF!</v>
      </c>
      <c r="Q307" s="104">
        <v>0</v>
      </c>
      <c r="R307" s="170" t="e">
        <f t="shared" si="177"/>
        <v>#REF!</v>
      </c>
      <c r="S307" s="130" t="e">
        <f>VLOOKUP(B307,CTV!$A$3:$K$1048576,11,0)</f>
        <v>#REF!</v>
      </c>
      <c r="T307" s="105" t="e">
        <f>IF(VLOOKUP(B307,CTV!$A$3:$E$1048576,5,0)-R307+S307&lt;0,0,VLOOKUP(B307,CTV!$A$3:$E$1048576,5,0)-R307+S307)</f>
        <v>#REF!</v>
      </c>
      <c r="U307" s="105" t="e">
        <f>IF(VLOOKUP(B307,CTV!$A$3:$F$1048576,6,0)-R307+S307&lt;0,0,VLOOKUP(B307,CTV!$A$3:$F$1048576,6,0)-R307+S307)</f>
        <v>#REF!</v>
      </c>
      <c r="V307" s="70" t="e">
        <f t="shared" si="178"/>
        <v>#REF!</v>
      </c>
      <c r="W307" s="70" t="str">
        <f>IFERROR(IF(AND($H307=1,WORKDAY.INTL($I307,NETWORKDAYS.INTL($I307,EDATE(V307,$E308)-1,1,[1]holiday!$A$2:$A$101),1,[1]holiday!$A$2:$A$101)=$K307),"",IF(AND(IFERROR(IF(IF($K307&lt;EDATE(V307,$E307),$K307,EDATE(V307,$E307))=V307,"",IF($K307&lt;EDATE(V307,$E307),$K307,EDATE(V307,$E307))),"")=$K307,$H307=1),"",IFERROR(IF(IF($K307&lt;EDATE(V307,$E307),$K307,EDATE(V307,$E307))=V307,"",IF($K307&lt;EDATE(V307,$E307),$K307,EDATE(V307,$E307))),""))),"")</f>
        <v/>
      </c>
      <c r="X307" s="70" t="str">
        <f>IFERROR(IF(AND($H307=1,WORKDAY.INTL($I307,NETWORKDAYS.INTL($I307,EDATE(W307,$E308)-1,1,[1]holiday!$A$2:$A$101),1,[1]holiday!$A$2:$A$101)=$K307),"",IF(AND(IFERROR(IF(IF($K307&lt;EDATE(W307,$E307),$K307,EDATE(W307,$E307))=W307,"",IF($K307&lt;EDATE(W307,$E307),$K307,EDATE(W307,$E307))),"")=$K307,$H307=1),"",IFERROR(IF(IF($K307&lt;EDATE(W307,$E307),$K307,EDATE(W307,$E307))=W307,"",IF($K307&lt;EDATE(W307,$E307),$K307,EDATE(W307,$E307))),""))),"")</f>
        <v/>
      </c>
      <c r="Y307" s="70" t="str">
        <f>IFERROR(IF(AND($H307=1,WORKDAY.INTL($I307,NETWORKDAYS.INTL($I307,EDATE(X307,$E308)-1,1,[1]holiday!$A$2:$A$101),1,[1]holiday!$A$2:$A$101)=$K307),"",IF(AND(IFERROR(IF(IF($K307&lt;EDATE(X307,$E307),$K307,EDATE(X307,$E307))=X307,"",IF($K307&lt;EDATE(X307,$E307),$K307,EDATE(X307,$E307))),"")=$K307,$H307=1),"",IFERROR(IF(IF($K307&lt;EDATE(X307,$E307),$K307,EDATE(X307,$E307))=X307,"",IF($K307&lt;EDATE(X307,$E307),$K307,EDATE(X307,$E307))),""))),"")</f>
        <v/>
      </c>
      <c r="Z307" s="70" t="str">
        <f>IFERROR(IF(AND($H307=1,WORKDAY.INTL($I307,NETWORKDAYS.INTL($I307,EDATE(Y307,$E308)-1,1,[1]holiday!$A$2:$A$101),1,[1]holiday!$A$2:$A$101)=$K307),"",IF(AND(IFERROR(IF(IF($K307&lt;EDATE(Y307,$E307),$K307,EDATE(Y307,$E307))=Y307,"",IF($K307&lt;EDATE(Y307,$E307),$K307,EDATE(Y307,$E307))),"")=$K307,$H307=1),"",IFERROR(IF(IF($K307&lt;EDATE(Y307,$E307),$K307,EDATE(Y307,$E307))=Y307,"",IF($K307&lt;EDATE(Y307,$E307),$K307,EDATE(Y307,$E307))),""))),"")</f>
        <v/>
      </c>
      <c r="AA307" s="70" t="str">
        <f>IFERROR(IF(AND($H307=1,WORKDAY.INTL($I307,NETWORKDAYS.INTL($I307,EDATE(Z307,$E308)-1,1,[1]holiday!$A$2:$A$101),1,[1]holiday!$A$2:$A$101)=$K307),"",IF(AND(IFERROR(IF(IF($K307&lt;EDATE(Z307,$E307),$K307,EDATE(Z307,$E307))=Z307,"",IF($K307&lt;EDATE(Z307,$E307),$K307,EDATE(Z307,$E307))),"")=$K307,$H307=1),"",IFERROR(IF(IF($K307&lt;EDATE(Z307,$E307),$K307,EDATE(Z307,$E307))=Z307,"",IF($K307&lt;EDATE(Z307,$E307),$K307,EDATE(Z307,$E307))),""))),"")</f>
        <v/>
      </c>
      <c r="AB307" s="70" t="str">
        <f>IFERROR(IF(AND($H307=1,WORKDAY.INTL($I307,NETWORKDAYS.INTL($I307,EDATE(AA307,$E308)-1,1,[1]holiday!$A$2:$A$101),1,[1]holiday!$A$2:$A$101)=$K307),"",IF(AND(IFERROR(IF(IF($K307&lt;EDATE(AA307,$E307),$K307,EDATE(AA307,$E307))=AA307,"",IF($K307&lt;EDATE(AA307,$E307),$K307,EDATE(AA307,$E307))),"")=$K307,$H307=1),"",IFERROR(IF(IF($K307&lt;EDATE(AA307,$E307),$K307,EDATE(AA307,$E307))=AA307,"",IF($K307&lt;EDATE(AA307,$E307),$K307,EDATE(AA307,$E307))),""))),"")</f>
        <v/>
      </c>
      <c r="AC307" s="70" t="str">
        <f>IFERROR(IF(AND($H307=1,WORKDAY.INTL($I307,NETWORKDAYS.INTL($I307,EDATE(AB307,$E308)-1,1,[1]holiday!$A$2:$A$101),1,[1]holiday!$A$2:$A$101)=$K307),"",IF(AND(IFERROR(IF(IF($K307&lt;EDATE(AB307,$E307),$K307,EDATE(AB307,$E307))=AB307,"",IF($K307&lt;EDATE(AB307,$E307),$K307,EDATE(AB307,$E307))),"")=$K307,$H307=1),"",IFERROR(IF(IF($K307&lt;EDATE(AB307,$E307),$K307,EDATE(AB307,$E307))=AB307,"",IF($K307&lt;EDATE(AB307,$E307),$K307,EDATE(AB307,$E307))),""))),"")</f>
        <v/>
      </c>
      <c r="AD307" s="70" t="str">
        <f>IFERROR(IF(AND($H307=1,WORKDAY.INTL($I307,NETWORKDAYS.INTL($I307,EDATE(AC307,$E308)-1,1,[1]holiday!$A$2:$A$101),1,[1]holiday!$A$2:$A$101)=$K307),"",IF(AND(IFERROR(IF(IF($K307&lt;EDATE(AC307,$E307),$K307,EDATE(AC307,$E307))=AC307,"",IF($K307&lt;EDATE(AC307,$E307),$K307,EDATE(AC307,$E307))),"")=$K307,$H307=1),"",IFERROR(IF(IF($K307&lt;EDATE(AC307,$E307),$K307,EDATE(AC307,$E307))=AC307,"",IF($K307&lt;EDATE(AC307,$E307),$K307,EDATE(AC307,$E307))),""))),"")</f>
        <v/>
      </c>
      <c r="AE307" s="70" t="str">
        <f>IFERROR(IF(AND($H307=1,WORKDAY.INTL($I307,NETWORKDAYS.INTL($I307,EDATE(AD307,$E308)-1,1,[1]holiday!$A$2:$A$101),1,[1]holiday!$A$2:$A$101)=$K307),"",IF(AND(IFERROR(IF(IF($K307&lt;EDATE(AD307,$E307),$K307,EDATE(AD307,$E307))=AD307,"",IF($K307&lt;EDATE(AD307,$E307),$K307,EDATE(AD307,$E307))),"")=$K307,$H307=1),"",IFERROR(IF(IF($K307&lt;EDATE(AD307,$E307),$K307,EDATE(AD307,$E307))=AD307,"",IF($K307&lt;EDATE(AD307,$E307),$K307,EDATE(AD307,$E307))),""))),"")</f>
        <v/>
      </c>
      <c r="AF307" s="70" t="str">
        <f>IFERROR(IF(AND($H307=1,WORKDAY.INTL($I307,NETWORKDAYS.INTL($I307,EDATE(AE307,$E308)-1,1,[1]holiday!$A$2:$A$101),1,[1]holiday!$A$2:$A$101)=$K307),"",IF(AND(IFERROR(IF(IF($K307&lt;EDATE(AE307,$E307),$K307,EDATE(AE307,$E307))=AE307,"",IF($K307&lt;EDATE(AE307,$E307),$K307,EDATE(AE307,$E307))),"")=$K307,$H307=1),"",IFERROR(IF(IF($K307&lt;EDATE(AE307,$E307),$K307,EDATE(AE307,$E307))=AE307,"",IF($K307&lt;EDATE(AE307,$E307),$K307,EDATE(AE307,$E307))),""))),"")</f>
        <v/>
      </c>
      <c r="AG307" s="70" t="str">
        <f>IFERROR(IF(AND($H307=1,WORKDAY.INTL($I307,NETWORKDAYS.INTL($I307,EDATE(AF307,$E308)-1,1,[1]holiday!$A$2:$A$101),1,[1]holiday!$A$2:$A$101)=$K307),"",IF(AND(IFERROR(IF(IF($K307&lt;EDATE(AF307,$E307),$K307,EDATE(AF307,$E307))=AF307,"",IF($K307&lt;EDATE(AF307,$E307),$K307,EDATE(AF307,$E307))),"")=$K307,$H307=1),"",IFERROR(IF(IF($K307&lt;EDATE(AF307,$E307),$K307,EDATE(AF307,$E307))=AF307,"",IF($K307&lt;EDATE(AF307,$E307),$K307,EDATE(AF307,$E307))),""))),"")</f>
        <v/>
      </c>
      <c r="AH307" s="70" t="str">
        <f>IFERROR(IF(AND($H307=1,WORKDAY.INTL($I307,NETWORKDAYS.INTL($I307,EDATE(AG307,$E308)-1,1,[1]holiday!$A$2:$A$101),1,[1]holiday!$A$2:$A$101)=$K307),"",IF(AND(IFERROR(IF(IF($K307&lt;EDATE(AG307,$E307),$K307,EDATE(AG307,$E307))=AG307,"",IF($K307&lt;EDATE(AG307,$E307),$K307,EDATE(AG307,$E307))),"")=$K307,$H307=1),"",IFERROR(IF(IF($K307&lt;EDATE(AG307,$E307),$K307,EDATE(AG307,$E307))=AG307,"",IF($K307&lt;EDATE(AG307,$E307),$K307,EDATE(AG307,$E307))),""))),"")</f>
        <v/>
      </c>
      <c r="AI307" s="70"/>
      <c r="AJ307" s="25" t="e">
        <f t="shared" si="198"/>
        <v>#REF!</v>
      </c>
      <c r="AK307" s="25" t="e">
        <f t="shared" si="199"/>
        <v>#REF!</v>
      </c>
      <c r="AL307" s="25" t="e">
        <f t="shared" si="200"/>
        <v>#REF!</v>
      </c>
      <c r="AM307" s="25" t="e">
        <f t="shared" si="201"/>
        <v>#REF!</v>
      </c>
      <c r="AN307" s="25" t="e">
        <f t="shared" si="202"/>
        <v>#REF!</v>
      </c>
      <c r="AO307" s="25" t="e">
        <f t="shared" si="203"/>
        <v>#REF!</v>
      </c>
      <c r="AP307" s="25" t="e">
        <f t="shared" si="204"/>
        <v>#REF!</v>
      </c>
      <c r="AQ307" s="25" t="e">
        <f t="shared" si="205"/>
        <v>#REF!</v>
      </c>
      <c r="AR307" s="25" t="e">
        <f t="shared" si="206"/>
        <v>#REF!</v>
      </c>
      <c r="AS307" s="25" t="e">
        <f t="shared" si="207"/>
        <v>#REF!</v>
      </c>
      <c r="AT307" s="25" t="e">
        <f t="shared" si="208"/>
        <v>#REF!</v>
      </c>
      <c r="AU307" s="25" t="e">
        <f t="shared" si="209"/>
        <v>#REF!</v>
      </c>
      <c r="AV307" s="25" t="e">
        <f t="shared" si="210"/>
        <v>#REF!</v>
      </c>
      <c r="AW307" s="106" t="e">
        <f t="shared" si="179"/>
        <v>#REF!</v>
      </c>
      <c r="AX307" s="107" t="e">
        <f t="shared" ca="1" si="180"/>
        <v>#REF!</v>
      </c>
      <c r="AY307" s="107" t="e">
        <f t="shared" ca="1" si="181"/>
        <v>#REF!</v>
      </c>
      <c r="AZ307" s="108" t="e">
        <f t="shared" ca="1" si="182"/>
        <v>#REF!</v>
      </c>
      <c r="BA307" s="25">
        <f t="shared" ca="1" si="174"/>
        <v>0</v>
      </c>
      <c r="BB307" s="25" t="e">
        <f t="shared" si="211"/>
        <v>#REF!</v>
      </c>
      <c r="BC307" s="25" t="e">
        <f t="shared" ca="1" si="183"/>
        <v>#REF!</v>
      </c>
      <c r="BD307" s="83" t="e">
        <f>PS!#REF!</f>
        <v>#REF!</v>
      </c>
      <c r="BE307" s="78" t="str">
        <f t="shared" ca="1" si="184"/>
        <v>Lần 0</v>
      </c>
      <c r="BF307" s="109" t="e">
        <f t="shared" ca="1" si="185"/>
        <v>#REF!</v>
      </c>
      <c r="BG307" s="109" t="e">
        <f t="shared" ca="1" si="186"/>
        <v>#REF!</v>
      </c>
      <c r="BH307" s="109" t="e">
        <f t="shared" ca="1" si="187"/>
        <v>#REF!</v>
      </c>
      <c r="BI307" s="109" t="e">
        <f t="shared" ca="1" si="188"/>
        <v>#REF!</v>
      </c>
      <c r="BJ307" s="109" t="e">
        <f t="shared" ca="1" si="189"/>
        <v>#REF!</v>
      </c>
      <c r="BK307" s="109" t="e">
        <f t="shared" ca="1" si="190"/>
        <v>#REF!</v>
      </c>
      <c r="BL307" s="109" t="e">
        <f t="shared" ca="1" si="191"/>
        <v>#REF!</v>
      </c>
      <c r="BM307" s="109" t="e">
        <f t="shared" ca="1" si="192"/>
        <v>#REF!</v>
      </c>
      <c r="BN307" s="109" t="e">
        <f t="shared" ca="1" si="193"/>
        <v>#REF!</v>
      </c>
      <c r="BO307" s="109" t="e">
        <f t="shared" ca="1" si="194"/>
        <v>#REF!</v>
      </c>
      <c r="BP307" s="109" t="e">
        <f t="shared" ca="1" si="195"/>
        <v>#REF!</v>
      </c>
      <c r="BQ307" s="109" t="e">
        <f t="shared" ca="1" si="196"/>
        <v>#REF!</v>
      </c>
      <c r="BR307" s="109" t="e">
        <f t="shared" ca="1" si="197"/>
        <v>#REF!</v>
      </c>
    </row>
    <row r="308" spans="1:70" ht="19.5" customHeight="1" x14ac:dyDescent="0.2">
      <c r="A308" s="82" t="e">
        <f>PS!#REF!</f>
        <v>#REF!</v>
      </c>
      <c r="B308" s="83" t="e">
        <f>PS!#REF!</f>
        <v>#REF!</v>
      </c>
      <c r="C308" s="83" t="e">
        <f>PS!#REF!</f>
        <v>#REF!</v>
      </c>
      <c r="D308" s="83" t="e">
        <f>VLOOKUP(B308,CTV!$A$3:$D$1048576,4,0)</f>
        <v>#REF!</v>
      </c>
      <c r="E308" s="83" t="e">
        <f>VLOOKUP(B308,CTV!$A$3:$G$1048576,7,0)</f>
        <v>#REF!</v>
      </c>
      <c r="F308" s="83" t="e">
        <f>IF(ISNA(VLOOKUP(D308,CTV!$A$3:$H$1048576,8,0)),"",VLOOKUP(D308,CTV!$A$3:$H$1048576,8,0))</f>
        <v>#REF!</v>
      </c>
      <c r="G308" s="83" t="e">
        <f>VLOOKUP(B308,CTV!$A$3:$I$1048576,9,0)</f>
        <v>#REF!</v>
      </c>
      <c r="H308" s="83" t="e">
        <f>VLOOKUP(B308,CTV!$A$3:$J$1048576,10,0)</f>
        <v>#REF!</v>
      </c>
      <c r="I308" s="102" t="e">
        <f>PS!#REF!</f>
        <v>#REF!</v>
      </c>
      <c r="J308" s="83" t="e">
        <f>PS!#REF!</f>
        <v>#REF!</v>
      </c>
      <c r="K308" s="103" t="e">
        <f>PS!#REF!</f>
        <v>#REF!</v>
      </c>
      <c r="L308" s="83" t="e">
        <f t="shared" si="175"/>
        <v>#REF!</v>
      </c>
      <c r="M308" s="120" t="e">
        <f>PS!#REF!</f>
        <v>#REF!</v>
      </c>
      <c r="N308" s="83" t="e">
        <f>PS!#REF!</f>
        <v>#REF!</v>
      </c>
      <c r="O308" s="104" t="e">
        <f>PS!#REF!</f>
        <v>#REF!</v>
      </c>
      <c r="P308" s="104" t="e">
        <f t="shared" si="176"/>
        <v>#REF!</v>
      </c>
      <c r="Q308" s="104">
        <v>0</v>
      </c>
      <c r="R308" s="170" t="e">
        <f t="shared" si="177"/>
        <v>#REF!</v>
      </c>
      <c r="S308" s="130" t="e">
        <f>VLOOKUP(B308,CTV!$A$3:$K$1048576,11,0)</f>
        <v>#REF!</v>
      </c>
      <c r="T308" s="105" t="e">
        <f>IF(VLOOKUP(B308,CTV!$A$3:$E$1048576,5,0)-R308+S308&lt;0,0,VLOOKUP(B308,CTV!$A$3:$E$1048576,5,0)-R308+S308)</f>
        <v>#REF!</v>
      </c>
      <c r="U308" s="105" t="e">
        <f>IF(VLOOKUP(B308,CTV!$A$3:$F$1048576,6,0)-R308+S308&lt;0,0,VLOOKUP(B308,CTV!$A$3:$F$1048576,6,0)-R308+S308)</f>
        <v>#REF!</v>
      </c>
      <c r="V308" s="70" t="e">
        <f t="shared" si="178"/>
        <v>#REF!</v>
      </c>
      <c r="W308" s="70" t="str">
        <f>IFERROR(IF(AND($H308=1,WORKDAY.INTL($I308,NETWORKDAYS.INTL($I308,EDATE(V308,$E309)-1,1,[1]holiday!$A$2:$A$101),1,[1]holiday!$A$2:$A$101)=$K308),"",IF(AND(IFERROR(IF(IF($K308&lt;EDATE(V308,$E308),$K308,EDATE(V308,$E308))=V308,"",IF($K308&lt;EDATE(V308,$E308),$K308,EDATE(V308,$E308))),"")=$K308,$H308=1),"",IFERROR(IF(IF($K308&lt;EDATE(V308,$E308),$K308,EDATE(V308,$E308))=V308,"",IF($K308&lt;EDATE(V308,$E308),$K308,EDATE(V308,$E308))),""))),"")</f>
        <v/>
      </c>
      <c r="X308" s="70" t="str">
        <f>IFERROR(IF(AND($H308=1,WORKDAY.INTL($I308,NETWORKDAYS.INTL($I308,EDATE(W308,$E309)-1,1,[1]holiday!$A$2:$A$101),1,[1]holiday!$A$2:$A$101)=$K308),"",IF(AND(IFERROR(IF(IF($K308&lt;EDATE(W308,$E308),$K308,EDATE(W308,$E308))=W308,"",IF($K308&lt;EDATE(W308,$E308),$K308,EDATE(W308,$E308))),"")=$K308,$H308=1),"",IFERROR(IF(IF($K308&lt;EDATE(W308,$E308),$K308,EDATE(W308,$E308))=W308,"",IF($K308&lt;EDATE(W308,$E308),$K308,EDATE(W308,$E308))),""))),"")</f>
        <v/>
      </c>
      <c r="Y308" s="70" t="str">
        <f>IFERROR(IF(AND($H308=1,WORKDAY.INTL($I308,NETWORKDAYS.INTL($I308,EDATE(X308,$E309)-1,1,[1]holiday!$A$2:$A$101),1,[1]holiday!$A$2:$A$101)=$K308),"",IF(AND(IFERROR(IF(IF($K308&lt;EDATE(X308,$E308),$K308,EDATE(X308,$E308))=X308,"",IF($K308&lt;EDATE(X308,$E308),$K308,EDATE(X308,$E308))),"")=$K308,$H308=1),"",IFERROR(IF(IF($K308&lt;EDATE(X308,$E308),$K308,EDATE(X308,$E308))=X308,"",IF($K308&lt;EDATE(X308,$E308),$K308,EDATE(X308,$E308))),""))),"")</f>
        <v/>
      </c>
      <c r="Z308" s="70" t="str">
        <f>IFERROR(IF(AND($H308=1,WORKDAY.INTL($I308,NETWORKDAYS.INTL($I308,EDATE(Y308,$E309)-1,1,[1]holiday!$A$2:$A$101),1,[1]holiday!$A$2:$A$101)=$K308),"",IF(AND(IFERROR(IF(IF($K308&lt;EDATE(Y308,$E308),$K308,EDATE(Y308,$E308))=Y308,"",IF($K308&lt;EDATE(Y308,$E308),$K308,EDATE(Y308,$E308))),"")=$K308,$H308=1),"",IFERROR(IF(IF($K308&lt;EDATE(Y308,$E308),$K308,EDATE(Y308,$E308))=Y308,"",IF($K308&lt;EDATE(Y308,$E308),$K308,EDATE(Y308,$E308))),""))),"")</f>
        <v/>
      </c>
      <c r="AA308" s="70" t="str">
        <f>IFERROR(IF(AND($H308=1,WORKDAY.INTL($I308,NETWORKDAYS.INTL($I308,EDATE(Z308,$E309)-1,1,[1]holiday!$A$2:$A$101),1,[1]holiday!$A$2:$A$101)=$K308),"",IF(AND(IFERROR(IF(IF($K308&lt;EDATE(Z308,$E308),$K308,EDATE(Z308,$E308))=Z308,"",IF($K308&lt;EDATE(Z308,$E308),$K308,EDATE(Z308,$E308))),"")=$K308,$H308=1),"",IFERROR(IF(IF($K308&lt;EDATE(Z308,$E308),$K308,EDATE(Z308,$E308))=Z308,"",IF($K308&lt;EDATE(Z308,$E308),$K308,EDATE(Z308,$E308))),""))),"")</f>
        <v/>
      </c>
      <c r="AB308" s="70" t="str">
        <f>IFERROR(IF(AND($H308=1,WORKDAY.INTL($I308,NETWORKDAYS.INTL($I308,EDATE(AA308,$E309)-1,1,[1]holiday!$A$2:$A$101),1,[1]holiday!$A$2:$A$101)=$K308),"",IF(AND(IFERROR(IF(IF($K308&lt;EDATE(AA308,$E308),$K308,EDATE(AA308,$E308))=AA308,"",IF($K308&lt;EDATE(AA308,$E308),$K308,EDATE(AA308,$E308))),"")=$K308,$H308=1),"",IFERROR(IF(IF($K308&lt;EDATE(AA308,$E308),$K308,EDATE(AA308,$E308))=AA308,"",IF($K308&lt;EDATE(AA308,$E308),$K308,EDATE(AA308,$E308))),""))),"")</f>
        <v/>
      </c>
      <c r="AC308" s="70" t="str">
        <f>IFERROR(IF(AND($H308=1,WORKDAY.INTL($I308,NETWORKDAYS.INTL($I308,EDATE(AB308,$E309)-1,1,[1]holiday!$A$2:$A$101),1,[1]holiday!$A$2:$A$101)=$K308),"",IF(AND(IFERROR(IF(IF($K308&lt;EDATE(AB308,$E308),$K308,EDATE(AB308,$E308))=AB308,"",IF($K308&lt;EDATE(AB308,$E308),$K308,EDATE(AB308,$E308))),"")=$K308,$H308=1),"",IFERROR(IF(IF($K308&lt;EDATE(AB308,$E308),$K308,EDATE(AB308,$E308))=AB308,"",IF($K308&lt;EDATE(AB308,$E308),$K308,EDATE(AB308,$E308))),""))),"")</f>
        <v/>
      </c>
      <c r="AD308" s="70" t="str">
        <f>IFERROR(IF(AND($H308=1,WORKDAY.INTL($I308,NETWORKDAYS.INTL($I308,EDATE(AC308,$E309)-1,1,[1]holiday!$A$2:$A$101),1,[1]holiday!$A$2:$A$101)=$K308),"",IF(AND(IFERROR(IF(IF($K308&lt;EDATE(AC308,$E308),$K308,EDATE(AC308,$E308))=AC308,"",IF($K308&lt;EDATE(AC308,$E308),$K308,EDATE(AC308,$E308))),"")=$K308,$H308=1),"",IFERROR(IF(IF($K308&lt;EDATE(AC308,$E308),$K308,EDATE(AC308,$E308))=AC308,"",IF($K308&lt;EDATE(AC308,$E308),$K308,EDATE(AC308,$E308))),""))),"")</f>
        <v/>
      </c>
      <c r="AE308" s="70" t="str">
        <f>IFERROR(IF(AND($H308=1,WORKDAY.INTL($I308,NETWORKDAYS.INTL($I308,EDATE(AD308,$E309)-1,1,[1]holiday!$A$2:$A$101),1,[1]holiday!$A$2:$A$101)=$K308),"",IF(AND(IFERROR(IF(IF($K308&lt;EDATE(AD308,$E308),$K308,EDATE(AD308,$E308))=AD308,"",IF($K308&lt;EDATE(AD308,$E308),$K308,EDATE(AD308,$E308))),"")=$K308,$H308=1),"",IFERROR(IF(IF($K308&lt;EDATE(AD308,$E308),$K308,EDATE(AD308,$E308))=AD308,"",IF($K308&lt;EDATE(AD308,$E308),$K308,EDATE(AD308,$E308))),""))),"")</f>
        <v/>
      </c>
      <c r="AF308" s="70" t="str">
        <f>IFERROR(IF(AND($H308=1,WORKDAY.INTL($I308,NETWORKDAYS.INTL($I308,EDATE(AE308,$E309)-1,1,[1]holiday!$A$2:$A$101),1,[1]holiday!$A$2:$A$101)=$K308),"",IF(AND(IFERROR(IF(IF($K308&lt;EDATE(AE308,$E308),$K308,EDATE(AE308,$E308))=AE308,"",IF($K308&lt;EDATE(AE308,$E308),$K308,EDATE(AE308,$E308))),"")=$K308,$H308=1),"",IFERROR(IF(IF($K308&lt;EDATE(AE308,$E308),$K308,EDATE(AE308,$E308))=AE308,"",IF($K308&lt;EDATE(AE308,$E308),$K308,EDATE(AE308,$E308))),""))),"")</f>
        <v/>
      </c>
      <c r="AG308" s="70" t="str">
        <f>IFERROR(IF(AND($H308=1,WORKDAY.INTL($I308,NETWORKDAYS.INTL($I308,EDATE(AF308,$E309)-1,1,[1]holiday!$A$2:$A$101),1,[1]holiday!$A$2:$A$101)=$K308),"",IF(AND(IFERROR(IF(IF($K308&lt;EDATE(AF308,$E308),$K308,EDATE(AF308,$E308))=AF308,"",IF($K308&lt;EDATE(AF308,$E308),$K308,EDATE(AF308,$E308))),"")=$K308,$H308=1),"",IFERROR(IF(IF($K308&lt;EDATE(AF308,$E308),$K308,EDATE(AF308,$E308))=AF308,"",IF($K308&lt;EDATE(AF308,$E308),$K308,EDATE(AF308,$E308))),""))),"")</f>
        <v/>
      </c>
      <c r="AH308" s="70" t="str">
        <f>IFERROR(IF(AND($H308=1,WORKDAY.INTL($I308,NETWORKDAYS.INTL($I308,EDATE(AG308,$E309)-1,1,[1]holiday!$A$2:$A$101),1,[1]holiday!$A$2:$A$101)=$K308),"",IF(AND(IFERROR(IF(IF($K308&lt;EDATE(AG308,$E308),$K308,EDATE(AG308,$E308))=AG308,"",IF($K308&lt;EDATE(AG308,$E308),$K308,EDATE(AG308,$E308))),"")=$K308,$H308=1),"",IFERROR(IF(IF($K308&lt;EDATE(AG308,$E308),$K308,EDATE(AG308,$E308))=AG308,"",IF($K308&lt;EDATE(AG308,$E308),$K308,EDATE(AG308,$E308))),""))),"")</f>
        <v/>
      </c>
      <c r="AI308" s="70"/>
      <c r="AJ308" s="25" t="e">
        <f t="shared" si="198"/>
        <v>#REF!</v>
      </c>
      <c r="AK308" s="25" t="e">
        <f t="shared" si="199"/>
        <v>#REF!</v>
      </c>
      <c r="AL308" s="25" t="e">
        <f t="shared" si="200"/>
        <v>#REF!</v>
      </c>
      <c r="AM308" s="25" t="e">
        <f t="shared" si="201"/>
        <v>#REF!</v>
      </c>
      <c r="AN308" s="25" t="e">
        <f t="shared" si="202"/>
        <v>#REF!</v>
      </c>
      <c r="AO308" s="25" t="e">
        <f t="shared" si="203"/>
        <v>#REF!</v>
      </c>
      <c r="AP308" s="25" t="e">
        <f t="shared" si="204"/>
        <v>#REF!</v>
      </c>
      <c r="AQ308" s="25" t="e">
        <f t="shared" si="205"/>
        <v>#REF!</v>
      </c>
      <c r="AR308" s="25" t="e">
        <f t="shared" si="206"/>
        <v>#REF!</v>
      </c>
      <c r="AS308" s="25" t="e">
        <f t="shared" si="207"/>
        <v>#REF!</v>
      </c>
      <c r="AT308" s="25" t="e">
        <f t="shared" si="208"/>
        <v>#REF!</v>
      </c>
      <c r="AU308" s="25" t="e">
        <f t="shared" si="209"/>
        <v>#REF!</v>
      </c>
      <c r="AV308" s="25" t="e">
        <f t="shared" si="210"/>
        <v>#REF!</v>
      </c>
      <c r="AW308" s="106" t="e">
        <f t="shared" si="179"/>
        <v>#REF!</v>
      </c>
      <c r="AX308" s="107" t="e">
        <f t="shared" ca="1" si="180"/>
        <v>#REF!</v>
      </c>
      <c r="AY308" s="107" t="e">
        <f t="shared" ca="1" si="181"/>
        <v>#REF!</v>
      </c>
      <c r="AZ308" s="108" t="e">
        <f t="shared" ca="1" si="182"/>
        <v>#REF!</v>
      </c>
      <c r="BA308" s="25">
        <f t="shared" ca="1" si="174"/>
        <v>0</v>
      </c>
      <c r="BB308" s="25" t="e">
        <f t="shared" si="211"/>
        <v>#REF!</v>
      </c>
      <c r="BC308" s="25" t="e">
        <f t="shared" ca="1" si="183"/>
        <v>#REF!</v>
      </c>
      <c r="BD308" s="83" t="e">
        <f>PS!#REF!</f>
        <v>#REF!</v>
      </c>
      <c r="BE308" s="78" t="str">
        <f t="shared" ca="1" si="184"/>
        <v>Lần 0</v>
      </c>
      <c r="BF308" s="109" t="e">
        <f t="shared" ca="1" si="185"/>
        <v>#REF!</v>
      </c>
      <c r="BG308" s="109" t="e">
        <f t="shared" ca="1" si="186"/>
        <v>#REF!</v>
      </c>
      <c r="BH308" s="109" t="e">
        <f t="shared" ca="1" si="187"/>
        <v>#REF!</v>
      </c>
      <c r="BI308" s="109" t="e">
        <f t="shared" ca="1" si="188"/>
        <v>#REF!</v>
      </c>
      <c r="BJ308" s="109" t="e">
        <f t="shared" ca="1" si="189"/>
        <v>#REF!</v>
      </c>
      <c r="BK308" s="109" t="e">
        <f t="shared" ca="1" si="190"/>
        <v>#REF!</v>
      </c>
      <c r="BL308" s="109" t="e">
        <f t="shared" ca="1" si="191"/>
        <v>#REF!</v>
      </c>
      <c r="BM308" s="109" t="e">
        <f t="shared" ca="1" si="192"/>
        <v>#REF!</v>
      </c>
      <c r="BN308" s="109" t="e">
        <f t="shared" ca="1" si="193"/>
        <v>#REF!</v>
      </c>
      <c r="BO308" s="109" t="e">
        <f t="shared" ca="1" si="194"/>
        <v>#REF!</v>
      </c>
      <c r="BP308" s="109" t="e">
        <f t="shared" ca="1" si="195"/>
        <v>#REF!</v>
      </c>
      <c r="BQ308" s="109" t="e">
        <f t="shared" ca="1" si="196"/>
        <v>#REF!</v>
      </c>
      <c r="BR308" s="109" t="e">
        <f t="shared" ca="1" si="197"/>
        <v>#REF!</v>
      </c>
    </row>
    <row r="309" spans="1:70" ht="19.5" customHeight="1" x14ac:dyDescent="0.2">
      <c r="A309" s="82" t="e">
        <f>PS!#REF!</f>
        <v>#REF!</v>
      </c>
      <c r="B309" s="83" t="e">
        <f>PS!#REF!</f>
        <v>#REF!</v>
      </c>
      <c r="C309" s="83" t="e">
        <f>PS!#REF!</f>
        <v>#REF!</v>
      </c>
      <c r="D309" s="83" t="e">
        <f>VLOOKUP(B309,CTV!$A$3:$D$1048576,4,0)</f>
        <v>#REF!</v>
      </c>
      <c r="E309" s="83" t="e">
        <f>VLOOKUP(B309,CTV!$A$3:$G$1048576,7,0)</f>
        <v>#REF!</v>
      </c>
      <c r="F309" s="83" t="e">
        <f>IF(ISNA(VLOOKUP(D309,CTV!$A$3:$H$1048576,8,0)),"",VLOOKUP(D309,CTV!$A$3:$H$1048576,8,0))</f>
        <v>#REF!</v>
      </c>
      <c r="G309" s="83" t="e">
        <f>VLOOKUP(B309,CTV!$A$3:$I$1048576,9,0)</f>
        <v>#REF!</v>
      </c>
      <c r="H309" s="83" t="e">
        <f>VLOOKUP(B309,CTV!$A$3:$J$1048576,10,0)</f>
        <v>#REF!</v>
      </c>
      <c r="I309" s="102" t="e">
        <f>PS!#REF!</f>
        <v>#REF!</v>
      </c>
      <c r="J309" s="83" t="e">
        <f>PS!#REF!</f>
        <v>#REF!</v>
      </c>
      <c r="K309" s="103" t="e">
        <f>PS!#REF!</f>
        <v>#REF!</v>
      </c>
      <c r="L309" s="83" t="e">
        <f t="shared" si="175"/>
        <v>#REF!</v>
      </c>
      <c r="M309" s="120" t="e">
        <f>PS!#REF!</f>
        <v>#REF!</v>
      </c>
      <c r="N309" s="83" t="e">
        <f>PS!#REF!</f>
        <v>#REF!</v>
      </c>
      <c r="O309" s="104" t="e">
        <f>PS!#REF!</f>
        <v>#REF!</v>
      </c>
      <c r="P309" s="104" t="e">
        <f t="shared" si="176"/>
        <v>#REF!</v>
      </c>
      <c r="Q309" s="104">
        <v>0</v>
      </c>
      <c r="R309" s="170" t="e">
        <f t="shared" si="177"/>
        <v>#REF!</v>
      </c>
      <c r="S309" s="130" t="e">
        <f>VLOOKUP(B309,CTV!$A$3:$K$1048576,11,0)</f>
        <v>#REF!</v>
      </c>
      <c r="T309" s="105" t="e">
        <f>IF(VLOOKUP(B309,CTV!$A$3:$E$1048576,5,0)-R309+S309&lt;0,0,VLOOKUP(B309,CTV!$A$3:$E$1048576,5,0)-R309+S309)</f>
        <v>#REF!</v>
      </c>
      <c r="U309" s="105" t="e">
        <f>IF(VLOOKUP(B309,CTV!$A$3:$F$1048576,6,0)-R309+S309&lt;0,0,VLOOKUP(B309,CTV!$A$3:$F$1048576,6,0)-R309+S309)</f>
        <v>#REF!</v>
      </c>
      <c r="V309" s="70" t="e">
        <f t="shared" si="178"/>
        <v>#REF!</v>
      </c>
      <c r="W309" s="70" t="str">
        <f>IFERROR(IF(AND($H309=1,WORKDAY.INTL($I309,NETWORKDAYS.INTL($I309,EDATE(V309,$E310)-1,1,[1]holiday!$A$2:$A$101),1,[1]holiday!$A$2:$A$101)=$K309),"",IF(AND(IFERROR(IF(IF($K309&lt;EDATE(V309,$E309),$K309,EDATE(V309,$E309))=V309,"",IF($K309&lt;EDATE(V309,$E309),$K309,EDATE(V309,$E309))),"")=$K309,$H309=1),"",IFERROR(IF(IF($K309&lt;EDATE(V309,$E309),$K309,EDATE(V309,$E309))=V309,"",IF($K309&lt;EDATE(V309,$E309),$K309,EDATE(V309,$E309))),""))),"")</f>
        <v/>
      </c>
      <c r="X309" s="70" t="str">
        <f>IFERROR(IF(AND($H309=1,WORKDAY.INTL($I309,NETWORKDAYS.INTL($I309,EDATE(W309,$E310)-1,1,[1]holiday!$A$2:$A$101),1,[1]holiday!$A$2:$A$101)=$K309),"",IF(AND(IFERROR(IF(IF($K309&lt;EDATE(W309,$E309),$K309,EDATE(W309,$E309))=W309,"",IF($K309&lt;EDATE(W309,$E309),$K309,EDATE(W309,$E309))),"")=$K309,$H309=1),"",IFERROR(IF(IF($K309&lt;EDATE(W309,$E309),$K309,EDATE(W309,$E309))=W309,"",IF($K309&lt;EDATE(W309,$E309),$K309,EDATE(W309,$E309))),""))),"")</f>
        <v/>
      </c>
      <c r="Y309" s="70" t="str">
        <f>IFERROR(IF(AND($H309=1,WORKDAY.INTL($I309,NETWORKDAYS.INTL($I309,EDATE(X309,$E310)-1,1,[1]holiday!$A$2:$A$101),1,[1]holiday!$A$2:$A$101)=$K309),"",IF(AND(IFERROR(IF(IF($K309&lt;EDATE(X309,$E309),$K309,EDATE(X309,$E309))=X309,"",IF($K309&lt;EDATE(X309,$E309),$K309,EDATE(X309,$E309))),"")=$K309,$H309=1),"",IFERROR(IF(IF($K309&lt;EDATE(X309,$E309),$K309,EDATE(X309,$E309))=X309,"",IF($K309&lt;EDATE(X309,$E309),$K309,EDATE(X309,$E309))),""))),"")</f>
        <v/>
      </c>
      <c r="Z309" s="70" t="str">
        <f>IFERROR(IF(AND($H309=1,WORKDAY.INTL($I309,NETWORKDAYS.INTL($I309,EDATE(Y309,$E310)-1,1,[1]holiday!$A$2:$A$101),1,[1]holiday!$A$2:$A$101)=$K309),"",IF(AND(IFERROR(IF(IF($K309&lt;EDATE(Y309,$E309),$K309,EDATE(Y309,$E309))=Y309,"",IF($K309&lt;EDATE(Y309,$E309),$K309,EDATE(Y309,$E309))),"")=$K309,$H309=1),"",IFERROR(IF(IF($K309&lt;EDATE(Y309,$E309),$K309,EDATE(Y309,$E309))=Y309,"",IF($K309&lt;EDATE(Y309,$E309),$K309,EDATE(Y309,$E309))),""))),"")</f>
        <v/>
      </c>
      <c r="AA309" s="70" t="str">
        <f>IFERROR(IF(AND($H309=1,WORKDAY.INTL($I309,NETWORKDAYS.INTL($I309,EDATE(Z309,$E310)-1,1,[1]holiday!$A$2:$A$101),1,[1]holiday!$A$2:$A$101)=$K309),"",IF(AND(IFERROR(IF(IF($K309&lt;EDATE(Z309,$E309),$K309,EDATE(Z309,$E309))=Z309,"",IF($K309&lt;EDATE(Z309,$E309),$K309,EDATE(Z309,$E309))),"")=$K309,$H309=1),"",IFERROR(IF(IF($K309&lt;EDATE(Z309,$E309),$K309,EDATE(Z309,$E309))=Z309,"",IF($K309&lt;EDATE(Z309,$E309),$K309,EDATE(Z309,$E309))),""))),"")</f>
        <v/>
      </c>
      <c r="AB309" s="70" t="str">
        <f>IFERROR(IF(AND($H309=1,WORKDAY.INTL($I309,NETWORKDAYS.INTL($I309,EDATE(AA309,$E310)-1,1,[1]holiday!$A$2:$A$101),1,[1]holiday!$A$2:$A$101)=$K309),"",IF(AND(IFERROR(IF(IF($K309&lt;EDATE(AA309,$E309),$K309,EDATE(AA309,$E309))=AA309,"",IF($K309&lt;EDATE(AA309,$E309),$K309,EDATE(AA309,$E309))),"")=$K309,$H309=1),"",IFERROR(IF(IF($K309&lt;EDATE(AA309,$E309),$K309,EDATE(AA309,$E309))=AA309,"",IF($K309&lt;EDATE(AA309,$E309),$K309,EDATE(AA309,$E309))),""))),"")</f>
        <v/>
      </c>
      <c r="AC309" s="70" t="str">
        <f>IFERROR(IF(AND($H309=1,WORKDAY.INTL($I309,NETWORKDAYS.INTL($I309,EDATE(AB309,$E310)-1,1,[1]holiday!$A$2:$A$101),1,[1]holiday!$A$2:$A$101)=$K309),"",IF(AND(IFERROR(IF(IF($K309&lt;EDATE(AB309,$E309),$K309,EDATE(AB309,$E309))=AB309,"",IF($K309&lt;EDATE(AB309,$E309),$K309,EDATE(AB309,$E309))),"")=$K309,$H309=1),"",IFERROR(IF(IF($K309&lt;EDATE(AB309,$E309),$K309,EDATE(AB309,$E309))=AB309,"",IF($K309&lt;EDATE(AB309,$E309),$K309,EDATE(AB309,$E309))),""))),"")</f>
        <v/>
      </c>
      <c r="AD309" s="70" t="str">
        <f>IFERROR(IF(AND($H309=1,WORKDAY.INTL($I309,NETWORKDAYS.INTL($I309,EDATE(AC309,$E310)-1,1,[1]holiday!$A$2:$A$101),1,[1]holiday!$A$2:$A$101)=$K309),"",IF(AND(IFERROR(IF(IF($K309&lt;EDATE(AC309,$E309),$K309,EDATE(AC309,$E309))=AC309,"",IF($K309&lt;EDATE(AC309,$E309),$K309,EDATE(AC309,$E309))),"")=$K309,$H309=1),"",IFERROR(IF(IF($K309&lt;EDATE(AC309,$E309),$K309,EDATE(AC309,$E309))=AC309,"",IF($K309&lt;EDATE(AC309,$E309),$K309,EDATE(AC309,$E309))),""))),"")</f>
        <v/>
      </c>
      <c r="AE309" s="70" t="str">
        <f>IFERROR(IF(AND($H309=1,WORKDAY.INTL($I309,NETWORKDAYS.INTL($I309,EDATE(AD309,$E310)-1,1,[1]holiday!$A$2:$A$101),1,[1]holiday!$A$2:$A$101)=$K309),"",IF(AND(IFERROR(IF(IF($K309&lt;EDATE(AD309,$E309),$K309,EDATE(AD309,$E309))=AD309,"",IF($K309&lt;EDATE(AD309,$E309),$K309,EDATE(AD309,$E309))),"")=$K309,$H309=1),"",IFERROR(IF(IF($K309&lt;EDATE(AD309,$E309),$K309,EDATE(AD309,$E309))=AD309,"",IF($K309&lt;EDATE(AD309,$E309),$K309,EDATE(AD309,$E309))),""))),"")</f>
        <v/>
      </c>
      <c r="AF309" s="70" t="str">
        <f>IFERROR(IF(AND($H309=1,WORKDAY.INTL($I309,NETWORKDAYS.INTL($I309,EDATE(AE309,$E310)-1,1,[1]holiday!$A$2:$A$101),1,[1]holiday!$A$2:$A$101)=$K309),"",IF(AND(IFERROR(IF(IF($K309&lt;EDATE(AE309,$E309),$K309,EDATE(AE309,$E309))=AE309,"",IF($K309&lt;EDATE(AE309,$E309),$K309,EDATE(AE309,$E309))),"")=$K309,$H309=1),"",IFERROR(IF(IF($K309&lt;EDATE(AE309,$E309),$K309,EDATE(AE309,$E309))=AE309,"",IF($K309&lt;EDATE(AE309,$E309),$K309,EDATE(AE309,$E309))),""))),"")</f>
        <v/>
      </c>
      <c r="AG309" s="70" t="str">
        <f>IFERROR(IF(AND($H309=1,WORKDAY.INTL($I309,NETWORKDAYS.INTL($I309,EDATE(AF309,$E310)-1,1,[1]holiday!$A$2:$A$101),1,[1]holiday!$A$2:$A$101)=$K309),"",IF(AND(IFERROR(IF(IF($K309&lt;EDATE(AF309,$E309),$K309,EDATE(AF309,$E309))=AF309,"",IF($K309&lt;EDATE(AF309,$E309),$K309,EDATE(AF309,$E309))),"")=$K309,$H309=1),"",IFERROR(IF(IF($K309&lt;EDATE(AF309,$E309),$K309,EDATE(AF309,$E309))=AF309,"",IF($K309&lt;EDATE(AF309,$E309),$K309,EDATE(AF309,$E309))),""))),"")</f>
        <v/>
      </c>
      <c r="AH309" s="70" t="str">
        <f>IFERROR(IF(AND($H309=1,WORKDAY.INTL($I309,NETWORKDAYS.INTL($I309,EDATE(AG309,$E310)-1,1,[1]holiday!$A$2:$A$101),1,[1]holiday!$A$2:$A$101)=$K309),"",IF(AND(IFERROR(IF(IF($K309&lt;EDATE(AG309,$E309),$K309,EDATE(AG309,$E309))=AG309,"",IF($K309&lt;EDATE(AG309,$E309),$K309,EDATE(AG309,$E309))),"")=$K309,$H309=1),"",IFERROR(IF(IF($K309&lt;EDATE(AG309,$E309),$K309,EDATE(AG309,$E309))=AG309,"",IF($K309&lt;EDATE(AG309,$E309),$K309,EDATE(AG309,$E309))),""))),"")</f>
        <v/>
      </c>
      <c r="AI309" s="70"/>
      <c r="AJ309" s="25" t="e">
        <f t="shared" si="198"/>
        <v>#REF!</v>
      </c>
      <c r="AK309" s="25" t="e">
        <f t="shared" si="199"/>
        <v>#REF!</v>
      </c>
      <c r="AL309" s="25" t="e">
        <f t="shared" si="200"/>
        <v>#REF!</v>
      </c>
      <c r="AM309" s="25" t="e">
        <f t="shared" si="201"/>
        <v>#REF!</v>
      </c>
      <c r="AN309" s="25" t="e">
        <f t="shared" si="202"/>
        <v>#REF!</v>
      </c>
      <c r="AO309" s="25" t="e">
        <f t="shared" si="203"/>
        <v>#REF!</v>
      </c>
      <c r="AP309" s="25" t="e">
        <f t="shared" si="204"/>
        <v>#REF!</v>
      </c>
      <c r="AQ309" s="25" t="e">
        <f t="shared" si="205"/>
        <v>#REF!</v>
      </c>
      <c r="AR309" s="25" t="e">
        <f t="shared" si="206"/>
        <v>#REF!</v>
      </c>
      <c r="AS309" s="25" t="e">
        <f t="shared" si="207"/>
        <v>#REF!</v>
      </c>
      <c r="AT309" s="25" t="e">
        <f t="shared" si="208"/>
        <v>#REF!</v>
      </c>
      <c r="AU309" s="25" t="e">
        <f t="shared" si="209"/>
        <v>#REF!</v>
      </c>
      <c r="AV309" s="25" t="e">
        <f t="shared" si="210"/>
        <v>#REF!</v>
      </c>
      <c r="AW309" s="106" t="e">
        <f t="shared" si="179"/>
        <v>#REF!</v>
      </c>
      <c r="AX309" s="107" t="e">
        <f t="shared" ca="1" si="180"/>
        <v>#REF!</v>
      </c>
      <c r="AY309" s="107" t="e">
        <f t="shared" ca="1" si="181"/>
        <v>#REF!</v>
      </c>
      <c r="AZ309" s="108" t="e">
        <f t="shared" ca="1" si="182"/>
        <v>#REF!</v>
      </c>
      <c r="BA309" s="25">
        <f t="shared" ca="1" si="174"/>
        <v>0</v>
      </c>
      <c r="BB309" s="25" t="e">
        <f t="shared" si="211"/>
        <v>#REF!</v>
      </c>
      <c r="BC309" s="25" t="e">
        <f t="shared" ca="1" si="183"/>
        <v>#REF!</v>
      </c>
      <c r="BD309" s="83" t="e">
        <f>PS!#REF!</f>
        <v>#REF!</v>
      </c>
      <c r="BE309" s="78" t="str">
        <f t="shared" ca="1" si="184"/>
        <v>Lần 0</v>
      </c>
      <c r="BF309" s="109" t="e">
        <f t="shared" ca="1" si="185"/>
        <v>#REF!</v>
      </c>
      <c r="BG309" s="109" t="e">
        <f t="shared" ca="1" si="186"/>
        <v>#REF!</v>
      </c>
      <c r="BH309" s="109" t="e">
        <f t="shared" ca="1" si="187"/>
        <v>#REF!</v>
      </c>
      <c r="BI309" s="109" t="e">
        <f t="shared" ca="1" si="188"/>
        <v>#REF!</v>
      </c>
      <c r="BJ309" s="109" t="e">
        <f t="shared" ca="1" si="189"/>
        <v>#REF!</v>
      </c>
      <c r="BK309" s="109" t="e">
        <f t="shared" ca="1" si="190"/>
        <v>#REF!</v>
      </c>
      <c r="BL309" s="109" t="e">
        <f t="shared" ca="1" si="191"/>
        <v>#REF!</v>
      </c>
      <c r="BM309" s="109" t="e">
        <f t="shared" ca="1" si="192"/>
        <v>#REF!</v>
      </c>
      <c r="BN309" s="109" t="e">
        <f t="shared" ca="1" si="193"/>
        <v>#REF!</v>
      </c>
      <c r="BO309" s="109" t="e">
        <f t="shared" ca="1" si="194"/>
        <v>#REF!</v>
      </c>
      <c r="BP309" s="109" t="e">
        <f t="shared" ca="1" si="195"/>
        <v>#REF!</v>
      </c>
      <c r="BQ309" s="109" t="e">
        <f t="shared" ca="1" si="196"/>
        <v>#REF!</v>
      </c>
      <c r="BR309" s="109" t="e">
        <f t="shared" ca="1" si="197"/>
        <v>#REF!</v>
      </c>
    </row>
    <row r="310" spans="1:70" ht="19.5" customHeight="1" x14ac:dyDescent="0.2">
      <c r="A310" s="82" t="e">
        <f>PS!#REF!</f>
        <v>#REF!</v>
      </c>
      <c r="B310" s="83" t="e">
        <f>PS!#REF!</f>
        <v>#REF!</v>
      </c>
      <c r="C310" s="83" t="e">
        <f>PS!#REF!</f>
        <v>#REF!</v>
      </c>
      <c r="D310" s="83" t="e">
        <f>VLOOKUP(B310,CTV!$A$3:$D$1048576,4,0)</f>
        <v>#REF!</v>
      </c>
      <c r="E310" s="83" t="e">
        <f>VLOOKUP(B310,CTV!$A$3:$G$1048576,7,0)</f>
        <v>#REF!</v>
      </c>
      <c r="F310" s="83" t="e">
        <f>IF(ISNA(VLOOKUP(D310,CTV!$A$3:$H$1048576,8,0)),"",VLOOKUP(D310,CTV!$A$3:$H$1048576,8,0))</f>
        <v>#REF!</v>
      </c>
      <c r="G310" s="83" t="e">
        <f>VLOOKUP(B310,CTV!$A$3:$I$1048576,9,0)</f>
        <v>#REF!</v>
      </c>
      <c r="H310" s="83" t="e">
        <f>VLOOKUP(B310,CTV!$A$3:$J$1048576,10,0)</f>
        <v>#REF!</v>
      </c>
      <c r="I310" s="102" t="e">
        <f>PS!#REF!</f>
        <v>#REF!</v>
      </c>
      <c r="J310" s="83" t="e">
        <f>PS!#REF!</f>
        <v>#REF!</v>
      </c>
      <c r="K310" s="103" t="e">
        <f>PS!#REF!</f>
        <v>#REF!</v>
      </c>
      <c r="L310" s="83" t="e">
        <f t="shared" si="175"/>
        <v>#REF!</v>
      </c>
      <c r="M310" s="120" t="e">
        <f>PS!#REF!</f>
        <v>#REF!</v>
      </c>
      <c r="N310" s="83" t="e">
        <f>PS!#REF!</f>
        <v>#REF!</v>
      </c>
      <c r="O310" s="104" t="e">
        <f>PS!#REF!</f>
        <v>#REF!</v>
      </c>
      <c r="P310" s="104" t="e">
        <f t="shared" si="176"/>
        <v>#REF!</v>
      </c>
      <c r="Q310" s="104">
        <v>0</v>
      </c>
      <c r="R310" s="170" t="e">
        <f t="shared" si="177"/>
        <v>#REF!</v>
      </c>
      <c r="S310" s="130" t="e">
        <f>VLOOKUP(B310,CTV!$A$3:$K$1048576,11,0)</f>
        <v>#REF!</v>
      </c>
      <c r="T310" s="105" t="e">
        <f>IF(VLOOKUP(B310,CTV!$A$3:$E$1048576,5,0)-R310+S310&lt;0,0,VLOOKUP(B310,CTV!$A$3:$E$1048576,5,0)-R310+S310)</f>
        <v>#REF!</v>
      </c>
      <c r="U310" s="105" t="e">
        <f>IF(VLOOKUP(B310,CTV!$A$3:$F$1048576,6,0)-R310+S310&lt;0,0,VLOOKUP(B310,CTV!$A$3:$F$1048576,6,0)-R310+S310)</f>
        <v>#REF!</v>
      </c>
      <c r="V310" s="70" t="e">
        <f t="shared" si="178"/>
        <v>#REF!</v>
      </c>
      <c r="W310" s="70" t="str">
        <f>IFERROR(IF(AND($H310=1,WORKDAY.INTL($I310,NETWORKDAYS.INTL($I310,EDATE(V310,$E311)-1,1,[1]holiday!$A$2:$A$101),1,[1]holiday!$A$2:$A$101)=$K310),"",IF(AND(IFERROR(IF(IF($K310&lt;EDATE(V310,$E310),$K310,EDATE(V310,$E310))=V310,"",IF($K310&lt;EDATE(V310,$E310),$K310,EDATE(V310,$E310))),"")=$K310,$H310=1),"",IFERROR(IF(IF($K310&lt;EDATE(V310,$E310),$K310,EDATE(V310,$E310))=V310,"",IF($K310&lt;EDATE(V310,$E310),$K310,EDATE(V310,$E310))),""))),"")</f>
        <v/>
      </c>
      <c r="X310" s="70" t="str">
        <f>IFERROR(IF(AND($H310=1,WORKDAY.INTL($I310,NETWORKDAYS.INTL($I310,EDATE(W310,$E311)-1,1,[1]holiday!$A$2:$A$101),1,[1]holiday!$A$2:$A$101)=$K310),"",IF(AND(IFERROR(IF(IF($K310&lt;EDATE(W310,$E310),$K310,EDATE(W310,$E310))=W310,"",IF($K310&lt;EDATE(W310,$E310),$K310,EDATE(W310,$E310))),"")=$K310,$H310=1),"",IFERROR(IF(IF($K310&lt;EDATE(W310,$E310),$K310,EDATE(W310,$E310))=W310,"",IF($K310&lt;EDATE(W310,$E310),$K310,EDATE(W310,$E310))),""))),"")</f>
        <v/>
      </c>
      <c r="Y310" s="70" t="str">
        <f>IFERROR(IF(AND($H310=1,WORKDAY.INTL($I310,NETWORKDAYS.INTL($I310,EDATE(X310,$E311)-1,1,[1]holiday!$A$2:$A$101),1,[1]holiday!$A$2:$A$101)=$K310),"",IF(AND(IFERROR(IF(IF($K310&lt;EDATE(X310,$E310),$K310,EDATE(X310,$E310))=X310,"",IF($K310&lt;EDATE(X310,$E310),$K310,EDATE(X310,$E310))),"")=$K310,$H310=1),"",IFERROR(IF(IF($K310&lt;EDATE(X310,$E310),$K310,EDATE(X310,$E310))=X310,"",IF($K310&lt;EDATE(X310,$E310),$K310,EDATE(X310,$E310))),""))),"")</f>
        <v/>
      </c>
      <c r="Z310" s="70" t="str">
        <f>IFERROR(IF(AND($H310=1,WORKDAY.INTL($I310,NETWORKDAYS.INTL($I310,EDATE(Y310,$E311)-1,1,[1]holiday!$A$2:$A$101),1,[1]holiday!$A$2:$A$101)=$K310),"",IF(AND(IFERROR(IF(IF($K310&lt;EDATE(Y310,$E310),$K310,EDATE(Y310,$E310))=Y310,"",IF($K310&lt;EDATE(Y310,$E310),$K310,EDATE(Y310,$E310))),"")=$K310,$H310=1),"",IFERROR(IF(IF($K310&lt;EDATE(Y310,$E310),$K310,EDATE(Y310,$E310))=Y310,"",IF($K310&lt;EDATE(Y310,$E310),$K310,EDATE(Y310,$E310))),""))),"")</f>
        <v/>
      </c>
      <c r="AA310" s="70" t="str">
        <f>IFERROR(IF(AND($H310=1,WORKDAY.INTL($I310,NETWORKDAYS.INTL($I310,EDATE(Z310,$E311)-1,1,[1]holiday!$A$2:$A$101),1,[1]holiday!$A$2:$A$101)=$K310),"",IF(AND(IFERROR(IF(IF($K310&lt;EDATE(Z310,$E310),$K310,EDATE(Z310,$E310))=Z310,"",IF($K310&lt;EDATE(Z310,$E310),$K310,EDATE(Z310,$E310))),"")=$K310,$H310=1),"",IFERROR(IF(IF($K310&lt;EDATE(Z310,$E310),$K310,EDATE(Z310,$E310))=Z310,"",IF($K310&lt;EDATE(Z310,$E310),$K310,EDATE(Z310,$E310))),""))),"")</f>
        <v/>
      </c>
      <c r="AB310" s="70" t="str">
        <f>IFERROR(IF(AND($H310=1,WORKDAY.INTL($I310,NETWORKDAYS.INTL($I310,EDATE(AA310,$E311)-1,1,[1]holiday!$A$2:$A$101),1,[1]holiday!$A$2:$A$101)=$K310),"",IF(AND(IFERROR(IF(IF($K310&lt;EDATE(AA310,$E310),$K310,EDATE(AA310,$E310))=AA310,"",IF($K310&lt;EDATE(AA310,$E310),$K310,EDATE(AA310,$E310))),"")=$K310,$H310=1),"",IFERROR(IF(IF($K310&lt;EDATE(AA310,$E310),$K310,EDATE(AA310,$E310))=AA310,"",IF($K310&lt;EDATE(AA310,$E310),$K310,EDATE(AA310,$E310))),""))),"")</f>
        <v/>
      </c>
      <c r="AC310" s="70" t="str">
        <f>IFERROR(IF(AND($H310=1,WORKDAY.INTL($I310,NETWORKDAYS.INTL($I310,EDATE(AB310,$E311)-1,1,[1]holiday!$A$2:$A$101),1,[1]holiday!$A$2:$A$101)=$K310),"",IF(AND(IFERROR(IF(IF($K310&lt;EDATE(AB310,$E310),$K310,EDATE(AB310,$E310))=AB310,"",IF($K310&lt;EDATE(AB310,$E310),$K310,EDATE(AB310,$E310))),"")=$K310,$H310=1),"",IFERROR(IF(IF($K310&lt;EDATE(AB310,$E310),$K310,EDATE(AB310,$E310))=AB310,"",IF($K310&lt;EDATE(AB310,$E310),$K310,EDATE(AB310,$E310))),""))),"")</f>
        <v/>
      </c>
      <c r="AD310" s="70" t="str">
        <f>IFERROR(IF(AND($H310=1,WORKDAY.INTL($I310,NETWORKDAYS.INTL($I310,EDATE(AC310,$E311)-1,1,[1]holiday!$A$2:$A$101),1,[1]holiday!$A$2:$A$101)=$K310),"",IF(AND(IFERROR(IF(IF($K310&lt;EDATE(AC310,$E310),$K310,EDATE(AC310,$E310))=AC310,"",IF($K310&lt;EDATE(AC310,$E310),$K310,EDATE(AC310,$E310))),"")=$K310,$H310=1),"",IFERROR(IF(IF($K310&lt;EDATE(AC310,$E310),$K310,EDATE(AC310,$E310))=AC310,"",IF($K310&lt;EDATE(AC310,$E310),$K310,EDATE(AC310,$E310))),""))),"")</f>
        <v/>
      </c>
      <c r="AE310" s="70" t="str">
        <f>IFERROR(IF(AND($H310=1,WORKDAY.INTL($I310,NETWORKDAYS.INTL($I310,EDATE(AD310,$E311)-1,1,[1]holiday!$A$2:$A$101),1,[1]holiday!$A$2:$A$101)=$K310),"",IF(AND(IFERROR(IF(IF($K310&lt;EDATE(AD310,$E310),$K310,EDATE(AD310,$E310))=AD310,"",IF($K310&lt;EDATE(AD310,$E310),$K310,EDATE(AD310,$E310))),"")=$K310,$H310=1),"",IFERROR(IF(IF($K310&lt;EDATE(AD310,$E310),$K310,EDATE(AD310,$E310))=AD310,"",IF($K310&lt;EDATE(AD310,$E310),$K310,EDATE(AD310,$E310))),""))),"")</f>
        <v/>
      </c>
      <c r="AF310" s="70" t="str">
        <f>IFERROR(IF(AND($H310=1,WORKDAY.INTL($I310,NETWORKDAYS.INTL($I310,EDATE(AE310,$E311)-1,1,[1]holiday!$A$2:$A$101),1,[1]holiday!$A$2:$A$101)=$K310),"",IF(AND(IFERROR(IF(IF($K310&lt;EDATE(AE310,$E310),$K310,EDATE(AE310,$E310))=AE310,"",IF($K310&lt;EDATE(AE310,$E310),$K310,EDATE(AE310,$E310))),"")=$K310,$H310=1),"",IFERROR(IF(IF($K310&lt;EDATE(AE310,$E310),$K310,EDATE(AE310,$E310))=AE310,"",IF($K310&lt;EDATE(AE310,$E310),$K310,EDATE(AE310,$E310))),""))),"")</f>
        <v/>
      </c>
      <c r="AG310" s="70" t="str">
        <f>IFERROR(IF(AND($H310=1,WORKDAY.INTL($I310,NETWORKDAYS.INTL($I310,EDATE(AF310,$E311)-1,1,[1]holiday!$A$2:$A$101),1,[1]holiday!$A$2:$A$101)=$K310),"",IF(AND(IFERROR(IF(IF($K310&lt;EDATE(AF310,$E310),$K310,EDATE(AF310,$E310))=AF310,"",IF($K310&lt;EDATE(AF310,$E310),$K310,EDATE(AF310,$E310))),"")=$K310,$H310=1),"",IFERROR(IF(IF($K310&lt;EDATE(AF310,$E310),$K310,EDATE(AF310,$E310))=AF310,"",IF($K310&lt;EDATE(AF310,$E310),$K310,EDATE(AF310,$E310))),""))),"")</f>
        <v/>
      </c>
      <c r="AH310" s="70" t="str">
        <f>IFERROR(IF(AND($H310=1,WORKDAY.INTL($I310,NETWORKDAYS.INTL($I310,EDATE(AG310,$E311)-1,1,[1]holiday!$A$2:$A$101),1,[1]holiday!$A$2:$A$101)=$K310),"",IF(AND(IFERROR(IF(IF($K310&lt;EDATE(AG310,$E310),$K310,EDATE(AG310,$E310))=AG310,"",IF($K310&lt;EDATE(AG310,$E310),$K310,EDATE(AG310,$E310))),"")=$K310,$H310=1),"",IFERROR(IF(IF($K310&lt;EDATE(AG310,$E310),$K310,EDATE(AG310,$E310))=AG310,"",IF($K310&lt;EDATE(AG310,$E310),$K310,EDATE(AG310,$E310))),""))),"")</f>
        <v/>
      </c>
      <c r="AI310" s="70"/>
      <c r="AJ310" s="25" t="e">
        <f t="shared" si="198"/>
        <v>#REF!</v>
      </c>
      <c r="AK310" s="25" t="e">
        <f t="shared" si="199"/>
        <v>#REF!</v>
      </c>
      <c r="AL310" s="25" t="e">
        <f t="shared" si="200"/>
        <v>#REF!</v>
      </c>
      <c r="AM310" s="25" t="e">
        <f t="shared" si="201"/>
        <v>#REF!</v>
      </c>
      <c r="AN310" s="25" t="e">
        <f t="shared" si="202"/>
        <v>#REF!</v>
      </c>
      <c r="AO310" s="25" t="e">
        <f t="shared" si="203"/>
        <v>#REF!</v>
      </c>
      <c r="AP310" s="25" t="e">
        <f t="shared" si="204"/>
        <v>#REF!</v>
      </c>
      <c r="AQ310" s="25" t="e">
        <f t="shared" si="205"/>
        <v>#REF!</v>
      </c>
      <c r="AR310" s="25" t="e">
        <f t="shared" si="206"/>
        <v>#REF!</v>
      </c>
      <c r="AS310" s="25" t="e">
        <f t="shared" si="207"/>
        <v>#REF!</v>
      </c>
      <c r="AT310" s="25" t="e">
        <f t="shared" si="208"/>
        <v>#REF!</v>
      </c>
      <c r="AU310" s="25" t="e">
        <f t="shared" si="209"/>
        <v>#REF!</v>
      </c>
      <c r="AV310" s="25" t="e">
        <f t="shared" si="210"/>
        <v>#REF!</v>
      </c>
      <c r="AW310" s="106" t="e">
        <f t="shared" si="179"/>
        <v>#REF!</v>
      </c>
      <c r="AX310" s="107" t="e">
        <f t="shared" ca="1" si="180"/>
        <v>#REF!</v>
      </c>
      <c r="AY310" s="107" t="e">
        <f t="shared" ca="1" si="181"/>
        <v>#REF!</v>
      </c>
      <c r="AZ310" s="108" t="e">
        <f t="shared" ca="1" si="182"/>
        <v>#REF!</v>
      </c>
      <c r="BA310" s="25">
        <f t="shared" ca="1" si="174"/>
        <v>0</v>
      </c>
      <c r="BB310" s="25" t="e">
        <f t="shared" si="211"/>
        <v>#REF!</v>
      </c>
      <c r="BC310" s="25" t="e">
        <f t="shared" ca="1" si="183"/>
        <v>#REF!</v>
      </c>
      <c r="BD310" s="83" t="e">
        <f>PS!#REF!</f>
        <v>#REF!</v>
      </c>
      <c r="BE310" s="78" t="str">
        <f t="shared" ca="1" si="184"/>
        <v>Lần 0</v>
      </c>
      <c r="BF310" s="109" t="e">
        <f t="shared" ca="1" si="185"/>
        <v>#REF!</v>
      </c>
      <c r="BG310" s="109" t="e">
        <f t="shared" ca="1" si="186"/>
        <v>#REF!</v>
      </c>
      <c r="BH310" s="109" t="e">
        <f t="shared" ca="1" si="187"/>
        <v>#REF!</v>
      </c>
      <c r="BI310" s="109" t="e">
        <f t="shared" ca="1" si="188"/>
        <v>#REF!</v>
      </c>
      <c r="BJ310" s="109" t="e">
        <f t="shared" ca="1" si="189"/>
        <v>#REF!</v>
      </c>
      <c r="BK310" s="109" t="e">
        <f t="shared" ca="1" si="190"/>
        <v>#REF!</v>
      </c>
      <c r="BL310" s="109" t="e">
        <f t="shared" ca="1" si="191"/>
        <v>#REF!</v>
      </c>
      <c r="BM310" s="109" t="e">
        <f t="shared" ca="1" si="192"/>
        <v>#REF!</v>
      </c>
      <c r="BN310" s="109" t="e">
        <f t="shared" ca="1" si="193"/>
        <v>#REF!</v>
      </c>
      <c r="BO310" s="109" t="e">
        <f t="shared" ca="1" si="194"/>
        <v>#REF!</v>
      </c>
      <c r="BP310" s="109" t="e">
        <f t="shared" ca="1" si="195"/>
        <v>#REF!</v>
      </c>
      <c r="BQ310" s="109" t="e">
        <f t="shared" ca="1" si="196"/>
        <v>#REF!</v>
      </c>
      <c r="BR310" s="109" t="e">
        <f t="shared" ca="1" si="197"/>
        <v>#REF!</v>
      </c>
    </row>
    <row r="311" spans="1:70" ht="19.5" customHeight="1" x14ac:dyDescent="0.2">
      <c r="A311" s="82" t="e">
        <f>PS!#REF!</f>
        <v>#REF!</v>
      </c>
      <c r="B311" s="83" t="e">
        <f>PS!#REF!</f>
        <v>#REF!</v>
      </c>
      <c r="C311" s="83" t="e">
        <f>PS!#REF!</f>
        <v>#REF!</v>
      </c>
      <c r="D311" s="83" t="e">
        <f>VLOOKUP(B311,CTV!$A$3:$D$1048576,4,0)</f>
        <v>#REF!</v>
      </c>
      <c r="E311" s="83" t="e">
        <f>VLOOKUP(B311,CTV!$A$3:$G$1048576,7,0)</f>
        <v>#REF!</v>
      </c>
      <c r="F311" s="83" t="e">
        <f>IF(ISNA(VLOOKUP(D311,CTV!$A$3:$H$1048576,8,0)),"",VLOOKUP(D311,CTV!$A$3:$H$1048576,8,0))</f>
        <v>#REF!</v>
      </c>
      <c r="G311" s="83" t="e">
        <f>VLOOKUP(B311,CTV!$A$3:$I$1048576,9,0)</f>
        <v>#REF!</v>
      </c>
      <c r="H311" s="83" t="e">
        <f>VLOOKUP(B311,CTV!$A$3:$J$1048576,10,0)</f>
        <v>#REF!</v>
      </c>
      <c r="I311" s="102" t="e">
        <f>PS!#REF!</f>
        <v>#REF!</v>
      </c>
      <c r="J311" s="83" t="e">
        <f>PS!#REF!</f>
        <v>#REF!</v>
      </c>
      <c r="K311" s="103" t="e">
        <f>PS!#REF!</f>
        <v>#REF!</v>
      </c>
      <c r="L311" s="83" t="e">
        <f t="shared" si="175"/>
        <v>#REF!</v>
      </c>
      <c r="M311" s="120" t="e">
        <f>PS!#REF!</f>
        <v>#REF!</v>
      </c>
      <c r="N311" s="83" t="e">
        <f>PS!#REF!</f>
        <v>#REF!</v>
      </c>
      <c r="O311" s="104" t="e">
        <f>PS!#REF!</f>
        <v>#REF!</v>
      </c>
      <c r="P311" s="104" t="e">
        <f t="shared" si="176"/>
        <v>#REF!</v>
      </c>
      <c r="Q311" s="104">
        <v>0</v>
      </c>
      <c r="R311" s="170" t="e">
        <f t="shared" si="177"/>
        <v>#REF!</v>
      </c>
      <c r="S311" s="130" t="e">
        <f>VLOOKUP(B311,CTV!$A$3:$K$1048576,11,0)</f>
        <v>#REF!</v>
      </c>
      <c r="T311" s="105" t="e">
        <f>IF(VLOOKUP(B311,CTV!$A$3:$E$1048576,5,0)-R311+S311&lt;0,0,VLOOKUP(B311,CTV!$A$3:$E$1048576,5,0)-R311+S311)</f>
        <v>#REF!</v>
      </c>
      <c r="U311" s="105" t="e">
        <f>IF(VLOOKUP(B311,CTV!$A$3:$F$1048576,6,0)-R311+S311&lt;0,0,VLOOKUP(B311,CTV!$A$3:$F$1048576,6,0)-R311+S311)</f>
        <v>#REF!</v>
      </c>
      <c r="V311" s="70" t="e">
        <f t="shared" si="178"/>
        <v>#REF!</v>
      </c>
      <c r="W311" s="70" t="str">
        <f>IFERROR(IF(AND($H311=1,WORKDAY.INTL($I311,NETWORKDAYS.INTL($I311,EDATE(V311,$E312)-1,1,[1]holiday!$A$2:$A$101),1,[1]holiday!$A$2:$A$101)=$K311),"",IF(AND(IFERROR(IF(IF($K311&lt;EDATE(V311,$E311),$K311,EDATE(V311,$E311))=V311,"",IF($K311&lt;EDATE(V311,$E311),$K311,EDATE(V311,$E311))),"")=$K311,$H311=1),"",IFERROR(IF(IF($K311&lt;EDATE(V311,$E311),$K311,EDATE(V311,$E311))=V311,"",IF($K311&lt;EDATE(V311,$E311),$K311,EDATE(V311,$E311))),""))),"")</f>
        <v/>
      </c>
      <c r="X311" s="70" t="str">
        <f>IFERROR(IF(AND($H311=1,WORKDAY.INTL($I311,NETWORKDAYS.INTL($I311,EDATE(W311,$E312)-1,1,[1]holiday!$A$2:$A$101),1,[1]holiday!$A$2:$A$101)=$K311),"",IF(AND(IFERROR(IF(IF($K311&lt;EDATE(W311,$E311),$K311,EDATE(W311,$E311))=W311,"",IF($K311&lt;EDATE(W311,$E311),$K311,EDATE(W311,$E311))),"")=$K311,$H311=1),"",IFERROR(IF(IF($K311&lt;EDATE(W311,$E311),$K311,EDATE(W311,$E311))=W311,"",IF($K311&lt;EDATE(W311,$E311),$K311,EDATE(W311,$E311))),""))),"")</f>
        <v/>
      </c>
      <c r="Y311" s="70" t="str">
        <f>IFERROR(IF(AND($H311=1,WORKDAY.INTL($I311,NETWORKDAYS.INTL($I311,EDATE(X311,$E312)-1,1,[1]holiday!$A$2:$A$101),1,[1]holiday!$A$2:$A$101)=$K311),"",IF(AND(IFERROR(IF(IF($K311&lt;EDATE(X311,$E311),$K311,EDATE(X311,$E311))=X311,"",IF($K311&lt;EDATE(X311,$E311),$K311,EDATE(X311,$E311))),"")=$K311,$H311=1),"",IFERROR(IF(IF($K311&lt;EDATE(X311,$E311),$K311,EDATE(X311,$E311))=X311,"",IF($K311&lt;EDATE(X311,$E311),$K311,EDATE(X311,$E311))),""))),"")</f>
        <v/>
      </c>
      <c r="Z311" s="70" t="str">
        <f>IFERROR(IF(AND($H311=1,WORKDAY.INTL($I311,NETWORKDAYS.INTL($I311,EDATE(Y311,$E312)-1,1,[1]holiday!$A$2:$A$101),1,[1]holiday!$A$2:$A$101)=$K311),"",IF(AND(IFERROR(IF(IF($K311&lt;EDATE(Y311,$E311),$K311,EDATE(Y311,$E311))=Y311,"",IF($K311&lt;EDATE(Y311,$E311),$K311,EDATE(Y311,$E311))),"")=$K311,$H311=1),"",IFERROR(IF(IF($K311&lt;EDATE(Y311,$E311),$K311,EDATE(Y311,$E311))=Y311,"",IF($K311&lt;EDATE(Y311,$E311),$K311,EDATE(Y311,$E311))),""))),"")</f>
        <v/>
      </c>
      <c r="AA311" s="70" t="str">
        <f>IFERROR(IF(AND($H311=1,WORKDAY.INTL($I311,NETWORKDAYS.INTL($I311,EDATE(Z311,$E312)-1,1,[1]holiday!$A$2:$A$101),1,[1]holiday!$A$2:$A$101)=$K311),"",IF(AND(IFERROR(IF(IF($K311&lt;EDATE(Z311,$E311),$K311,EDATE(Z311,$E311))=Z311,"",IF($K311&lt;EDATE(Z311,$E311),$K311,EDATE(Z311,$E311))),"")=$K311,$H311=1),"",IFERROR(IF(IF($K311&lt;EDATE(Z311,$E311),$K311,EDATE(Z311,$E311))=Z311,"",IF($K311&lt;EDATE(Z311,$E311),$K311,EDATE(Z311,$E311))),""))),"")</f>
        <v/>
      </c>
      <c r="AB311" s="70" t="str">
        <f>IFERROR(IF(AND($H311=1,WORKDAY.INTL($I311,NETWORKDAYS.INTL($I311,EDATE(AA311,$E312)-1,1,[1]holiday!$A$2:$A$101),1,[1]holiday!$A$2:$A$101)=$K311),"",IF(AND(IFERROR(IF(IF($K311&lt;EDATE(AA311,$E311),$K311,EDATE(AA311,$E311))=AA311,"",IF($K311&lt;EDATE(AA311,$E311),$K311,EDATE(AA311,$E311))),"")=$K311,$H311=1),"",IFERROR(IF(IF($K311&lt;EDATE(AA311,$E311),$K311,EDATE(AA311,$E311))=AA311,"",IF($K311&lt;EDATE(AA311,$E311),$K311,EDATE(AA311,$E311))),""))),"")</f>
        <v/>
      </c>
      <c r="AC311" s="70" t="str">
        <f>IFERROR(IF(AND($H311=1,WORKDAY.INTL($I311,NETWORKDAYS.INTL($I311,EDATE(AB311,$E312)-1,1,[1]holiday!$A$2:$A$101),1,[1]holiday!$A$2:$A$101)=$K311),"",IF(AND(IFERROR(IF(IF($K311&lt;EDATE(AB311,$E311),$K311,EDATE(AB311,$E311))=AB311,"",IF($K311&lt;EDATE(AB311,$E311),$K311,EDATE(AB311,$E311))),"")=$K311,$H311=1),"",IFERROR(IF(IF($K311&lt;EDATE(AB311,$E311),$K311,EDATE(AB311,$E311))=AB311,"",IF($K311&lt;EDATE(AB311,$E311),$K311,EDATE(AB311,$E311))),""))),"")</f>
        <v/>
      </c>
      <c r="AD311" s="70" t="str">
        <f>IFERROR(IF(AND($H311=1,WORKDAY.INTL($I311,NETWORKDAYS.INTL($I311,EDATE(AC311,$E312)-1,1,[1]holiday!$A$2:$A$101),1,[1]holiday!$A$2:$A$101)=$K311),"",IF(AND(IFERROR(IF(IF($K311&lt;EDATE(AC311,$E311),$K311,EDATE(AC311,$E311))=AC311,"",IF($K311&lt;EDATE(AC311,$E311),$K311,EDATE(AC311,$E311))),"")=$K311,$H311=1),"",IFERROR(IF(IF($K311&lt;EDATE(AC311,$E311),$K311,EDATE(AC311,$E311))=AC311,"",IF($K311&lt;EDATE(AC311,$E311),$K311,EDATE(AC311,$E311))),""))),"")</f>
        <v/>
      </c>
      <c r="AE311" s="70" t="str">
        <f>IFERROR(IF(AND($H311=1,WORKDAY.INTL($I311,NETWORKDAYS.INTL($I311,EDATE(AD311,$E312)-1,1,[1]holiday!$A$2:$A$101),1,[1]holiday!$A$2:$A$101)=$K311),"",IF(AND(IFERROR(IF(IF($K311&lt;EDATE(AD311,$E311),$K311,EDATE(AD311,$E311))=AD311,"",IF($K311&lt;EDATE(AD311,$E311),$K311,EDATE(AD311,$E311))),"")=$K311,$H311=1),"",IFERROR(IF(IF($K311&lt;EDATE(AD311,$E311),$K311,EDATE(AD311,$E311))=AD311,"",IF($K311&lt;EDATE(AD311,$E311),$K311,EDATE(AD311,$E311))),""))),"")</f>
        <v/>
      </c>
      <c r="AF311" s="70" t="str">
        <f>IFERROR(IF(AND($H311=1,WORKDAY.INTL($I311,NETWORKDAYS.INTL($I311,EDATE(AE311,$E312)-1,1,[1]holiday!$A$2:$A$101),1,[1]holiday!$A$2:$A$101)=$K311),"",IF(AND(IFERROR(IF(IF($K311&lt;EDATE(AE311,$E311),$K311,EDATE(AE311,$E311))=AE311,"",IF($K311&lt;EDATE(AE311,$E311),$K311,EDATE(AE311,$E311))),"")=$K311,$H311=1),"",IFERROR(IF(IF($K311&lt;EDATE(AE311,$E311),$K311,EDATE(AE311,$E311))=AE311,"",IF($K311&lt;EDATE(AE311,$E311),$K311,EDATE(AE311,$E311))),""))),"")</f>
        <v/>
      </c>
      <c r="AG311" s="70" t="str">
        <f>IFERROR(IF(AND($H311=1,WORKDAY.INTL($I311,NETWORKDAYS.INTL($I311,EDATE(AF311,$E312)-1,1,[1]holiday!$A$2:$A$101),1,[1]holiday!$A$2:$A$101)=$K311),"",IF(AND(IFERROR(IF(IF($K311&lt;EDATE(AF311,$E311),$K311,EDATE(AF311,$E311))=AF311,"",IF($K311&lt;EDATE(AF311,$E311),$K311,EDATE(AF311,$E311))),"")=$K311,$H311=1),"",IFERROR(IF(IF($K311&lt;EDATE(AF311,$E311),$K311,EDATE(AF311,$E311))=AF311,"",IF($K311&lt;EDATE(AF311,$E311),$K311,EDATE(AF311,$E311))),""))),"")</f>
        <v/>
      </c>
      <c r="AH311" s="70" t="str">
        <f>IFERROR(IF(AND($H311=1,WORKDAY.INTL($I311,NETWORKDAYS.INTL($I311,EDATE(AG311,$E312)-1,1,[1]holiday!$A$2:$A$101),1,[1]holiday!$A$2:$A$101)=$K311),"",IF(AND(IFERROR(IF(IF($K311&lt;EDATE(AG311,$E311),$K311,EDATE(AG311,$E311))=AG311,"",IF($K311&lt;EDATE(AG311,$E311),$K311,EDATE(AG311,$E311))),"")=$K311,$H311=1),"",IFERROR(IF(IF($K311&lt;EDATE(AG311,$E311),$K311,EDATE(AG311,$E311))=AG311,"",IF($K311&lt;EDATE(AG311,$E311),$K311,EDATE(AG311,$E311))),""))),"")</f>
        <v/>
      </c>
      <c r="AI311" s="70"/>
      <c r="AJ311" s="25" t="e">
        <f t="shared" si="198"/>
        <v>#REF!</v>
      </c>
      <c r="AK311" s="25" t="e">
        <f t="shared" si="199"/>
        <v>#REF!</v>
      </c>
      <c r="AL311" s="25" t="e">
        <f t="shared" si="200"/>
        <v>#REF!</v>
      </c>
      <c r="AM311" s="25" t="e">
        <f t="shared" si="201"/>
        <v>#REF!</v>
      </c>
      <c r="AN311" s="25" t="e">
        <f t="shared" si="202"/>
        <v>#REF!</v>
      </c>
      <c r="AO311" s="25" t="e">
        <f t="shared" si="203"/>
        <v>#REF!</v>
      </c>
      <c r="AP311" s="25" t="e">
        <f t="shared" si="204"/>
        <v>#REF!</v>
      </c>
      <c r="AQ311" s="25" t="e">
        <f t="shared" si="205"/>
        <v>#REF!</v>
      </c>
      <c r="AR311" s="25" t="e">
        <f t="shared" si="206"/>
        <v>#REF!</v>
      </c>
      <c r="AS311" s="25" t="e">
        <f t="shared" si="207"/>
        <v>#REF!</v>
      </c>
      <c r="AT311" s="25" t="e">
        <f t="shared" si="208"/>
        <v>#REF!</v>
      </c>
      <c r="AU311" s="25" t="e">
        <f t="shared" si="209"/>
        <v>#REF!</v>
      </c>
      <c r="AV311" s="25" t="e">
        <f t="shared" si="210"/>
        <v>#REF!</v>
      </c>
      <c r="AW311" s="106" t="e">
        <f t="shared" si="179"/>
        <v>#REF!</v>
      </c>
      <c r="AX311" s="107" t="e">
        <f t="shared" ca="1" si="180"/>
        <v>#REF!</v>
      </c>
      <c r="AY311" s="107" t="e">
        <f t="shared" ca="1" si="181"/>
        <v>#REF!</v>
      </c>
      <c r="AZ311" s="108" t="e">
        <f t="shared" ca="1" si="182"/>
        <v>#REF!</v>
      </c>
      <c r="BA311" s="25">
        <f t="shared" ca="1" si="174"/>
        <v>0</v>
      </c>
      <c r="BB311" s="25" t="e">
        <f t="shared" si="211"/>
        <v>#REF!</v>
      </c>
      <c r="BC311" s="25" t="e">
        <f t="shared" ca="1" si="183"/>
        <v>#REF!</v>
      </c>
      <c r="BD311" s="83" t="e">
        <f>PS!#REF!</f>
        <v>#REF!</v>
      </c>
      <c r="BE311" s="78" t="str">
        <f t="shared" ca="1" si="184"/>
        <v>Lần 0</v>
      </c>
      <c r="BF311" s="109" t="e">
        <f t="shared" ca="1" si="185"/>
        <v>#REF!</v>
      </c>
      <c r="BG311" s="109" t="e">
        <f t="shared" ca="1" si="186"/>
        <v>#REF!</v>
      </c>
      <c r="BH311" s="109" t="e">
        <f t="shared" ca="1" si="187"/>
        <v>#REF!</v>
      </c>
      <c r="BI311" s="109" t="e">
        <f t="shared" ca="1" si="188"/>
        <v>#REF!</v>
      </c>
      <c r="BJ311" s="109" t="e">
        <f t="shared" ca="1" si="189"/>
        <v>#REF!</v>
      </c>
      <c r="BK311" s="109" t="e">
        <f t="shared" ca="1" si="190"/>
        <v>#REF!</v>
      </c>
      <c r="BL311" s="109" t="e">
        <f t="shared" ca="1" si="191"/>
        <v>#REF!</v>
      </c>
      <c r="BM311" s="109" t="e">
        <f t="shared" ca="1" si="192"/>
        <v>#REF!</v>
      </c>
      <c r="BN311" s="109" t="e">
        <f t="shared" ca="1" si="193"/>
        <v>#REF!</v>
      </c>
      <c r="BO311" s="109" t="e">
        <f t="shared" ca="1" si="194"/>
        <v>#REF!</v>
      </c>
      <c r="BP311" s="109" t="e">
        <f t="shared" ca="1" si="195"/>
        <v>#REF!</v>
      </c>
      <c r="BQ311" s="109" t="e">
        <f t="shared" ca="1" si="196"/>
        <v>#REF!</v>
      </c>
      <c r="BR311" s="109" t="e">
        <f t="shared" ca="1" si="197"/>
        <v>#REF!</v>
      </c>
    </row>
    <row r="312" spans="1:70" ht="19.5" customHeight="1" x14ac:dyDescent="0.2">
      <c r="A312" s="82" t="e">
        <f>PS!#REF!</f>
        <v>#REF!</v>
      </c>
      <c r="B312" s="83" t="e">
        <f>PS!#REF!</f>
        <v>#REF!</v>
      </c>
      <c r="C312" s="83" t="e">
        <f>PS!#REF!</f>
        <v>#REF!</v>
      </c>
      <c r="D312" s="83" t="e">
        <f>VLOOKUP(B312,CTV!$A$3:$D$1048576,4,0)</f>
        <v>#REF!</v>
      </c>
      <c r="E312" s="83" t="e">
        <f>VLOOKUP(B312,CTV!$A$3:$G$1048576,7,0)</f>
        <v>#REF!</v>
      </c>
      <c r="F312" s="83" t="e">
        <f>IF(ISNA(VLOOKUP(D312,CTV!$A$3:$H$1048576,8,0)),"",VLOOKUP(D312,CTV!$A$3:$H$1048576,8,0))</f>
        <v>#REF!</v>
      </c>
      <c r="G312" s="83" t="e">
        <f>VLOOKUP(B312,CTV!$A$3:$I$1048576,9,0)</f>
        <v>#REF!</v>
      </c>
      <c r="H312" s="83" t="e">
        <f>VLOOKUP(B312,CTV!$A$3:$J$1048576,10,0)</f>
        <v>#REF!</v>
      </c>
      <c r="I312" s="102" t="e">
        <f>PS!#REF!</f>
        <v>#REF!</v>
      </c>
      <c r="J312" s="83" t="e">
        <f>PS!#REF!</f>
        <v>#REF!</v>
      </c>
      <c r="K312" s="103" t="e">
        <f>PS!#REF!</f>
        <v>#REF!</v>
      </c>
      <c r="L312" s="83" t="e">
        <f t="shared" si="175"/>
        <v>#REF!</v>
      </c>
      <c r="M312" s="120" t="e">
        <f>PS!#REF!</f>
        <v>#REF!</v>
      </c>
      <c r="N312" s="83" t="e">
        <f>PS!#REF!</f>
        <v>#REF!</v>
      </c>
      <c r="O312" s="104" t="e">
        <f>PS!#REF!</f>
        <v>#REF!</v>
      </c>
      <c r="P312" s="104" t="e">
        <f t="shared" si="176"/>
        <v>#REF!</v>
      </c>
      <c r="Q312" s="104">
        <v>0</v>
      </c>
      <c r="R312" s="170" t="e">
        <f t="shared" si="177"/>
        <v>#REF!</v>
      </c>
      <c r="S312" s="130" t="e">
        <f>VLOOKUP(B312,CTV!$A$3:$K$1048576,11,0)</f>
        <v>#REF!</v>
      </c>
      <c r="T312" s="105" t="e">
        <f>IF(VLOOKUP(B312,CTV!$A$3:$E$1048576,5,0)-R312+S312&lt;0,0,VLOOKUP(B312,CTV!$A$3:$E$1048576,5,0)-R312+S312)</f>
        <v>#REF!</v>
      </c>
      <c r="U312" s="105" t="e">
        <f>IF(VLOOKUP(B312,CTV!$A$3:$F$1048576,6,0)-R312+S312&lt;0,0,VLOOKUP(B312,CTV!$A$3:$F$1048576,6,0)-R312+S312)</f>
        <v>#REF!</v>
      </c>
      <c r="V312" s="70" t="e">
        <f t="shared" si="178"/>
        <v>#REF!</v>
      </c>
      <c r="W312" s="70" t="str">
        <f>IFERROR(IF(AND($H312=1,WORKDAY.INTL($I312,NETWORKDAYS.INTL($I312,EDATE(V312,$E313)-1,1,[1]holiday!$A$2:$A$101),1,[1]holiday!$A$2:$A$101)=$K312),"",IF(AND(IFERROR(IF(IF($K312&lt;EDATE(V312,$E312),$K312,EDATE(V312,$E312))=V312,"",IF($K312&lt;EDATE(V312,$E312),$K312,EDATE(V312,$E312))),"")=$K312,$H312=1),"",IFERROR(IF(IF($K312&lt;EDATE(V312,$E312),$K312,EDATE(V312,$E312))=V312,"",IF($K312&lt;EDATE(V312,$E312),$K312,EDATE(V312,$E312))),""))),"")</f>
        <v/>
      </c>
      <c r="X312" s="70" t="str">
        <f>IFERROR(IF(AND($H312=1,WORKDAY.INTL($I312,NETWORKDAYS.INTL($I312,EDATE(W312,$E313)-1,1,[1]holiday!$A$2:$A$101),1,[1]holiday!$A$2:$A$101)=$K312),"",IF(AND(IFERROR(IF(IF($K312&lt;EDATE(W312,$E312),$K312,EDATE(W312,$E312))=W312,"",IF($K312&lt;EDATE(W312,$E312),$K312,EDATE(W312,$E312))),"")=$K312,$H312=1),"",IFERROR(IF(IF($K312&lt;EDATE(W312,$E312),$K312,EDATE(W312,$E312))=W312,"",IF($K312&lt;EDATE(W312,$E312),$K312,EDATE(W312,$E312))),""))),"")</f>
        <v/>
      </c>
      <c r="Y312" s="70" t="str">
        <f>IFERROR(IF(AND($H312=1,WORKDAY.INTL($I312,NETWORKDAYS.INTL($I312,EDATE(X312,$E313)-1,1,[1]holiday!$A$2:$A$101),1,[1]holiday!$A$2:$A$101)=$K312),"",IF(AND(IFERROR(IF(IF($K312&lt;EDATE(X312,$E312),$K312,EDATE(X312,$E312))=X312,"",IF($K312&lt;EDATE(X312,$E312),$K312,EDATE(X312,$E312))),"")=$K312,$H312=1),"",IFERROR(IF(IF($K312&lt;EDATE(X312,$E312),$K312,EDATE(X312,$E312))=X312,"",IF($K312&lt;EDATE(X312,$E312),$K312,EDATE(X312,$E312))),""))),"")</f>
        <v/>
      </c>
      <c r="Z312" s="70" t="str">
        <f>IFERROR(IF(AND($H312=1,WORKDAY.INTL($I312,NETWORKDAYS.INTL($I312,EDATE(Y312,$E313)-1,1,[1]holiday!$A$2:$A$101),1,[1]holiday!$A$2:$A$101)=$K312),"",IF(AND(IFERROR(IF(IF($K312&lt;EDATE(Y312,$E312),$K312,EDATE(Y312,$E312))=Y312,"",IF($K312&lt;EDATE(Y312,$E312),$K312,EDATE(Y312,$E312))),"")=$K312,$H312=1),"",IFERROR(IF(IF($K312&lt;EDATE(Y312,$E312),$K312,EDATE(Y312,$E312))=Y312,"",IF($K312&lt;EDATE(Y312,$E312),$K312,EDATE(Y312,$E312))),""))),"")</f>
        <v/>
      </c>
      <c r="AA312" s="70" t="str">
        <f>IFERROR(IF(AND($H312=1,WORKDAY.INTL($I312,NETWORKDAYS.INTL($I312,EDATE(Z312,$E313)-1,1,[1]holiday!$A$2:$A$101),1,[1]holiday!$A$2:$A$101)=$K312),"",IF(AND(IFERROR(IF(IF($K312&lt;EDATE(Z312,$E312),$K312,EDATE(Z312,$E312))=Z312,"",IF($K312&lt;EDATE(Z312,$E312),$K312,EDATE(Z312,$E312))),"")=$K312,$H312=1),"",IFERROR(IF(IF($K312&lt;EDATE(Z312,$E312),$K312,EDATE(Z312,$E312))=Z312,"",IF($K312&lt;EDATE(Z312,$E312),$K312,EDATE(Z312,$E312))),""))),"")</f>
        <v/>
      </c>
      <c r="AB312" s="70" t="str">
        <f>IFERROR(IF(AND($H312=1,WORKDAY.INTL($I312,NETWORKDAYS.INTL($I312,EDATE(AA312,$E313)-1,1,[1]holiday!$A$2:$A$101),1,[1]holiday!$A$2:$A$101)=$K312),"",IF(AND(IFERROR(IF(IF($K312&lt;EDATE(AA312,$E312),$K312,EDATE(AA312,$E312))=AA312,"",IF($K312&lt;EDATE(AA312,$E312),$K312,EDATE(AA312,$E312))),"")=$K312,$H312=1),"",IFERROR(IF(IF($K312&lt;EDATE(AA312,$E312),$K312,EDATE(AA312,$E312))=AA312,"",IF($K312&lt;EDATE(AA312,$E312),$K312,EDATE(AA312,$E312))),""))),"")</f>
        <v/>
      </c>
      <c r="AC312" s="70" t="str">
        <f>IFERROR(IF(AND($H312=1,WORKDAY.INTL($I312,NETWORKDAYS.INTL($I312,EDATE(AB312,$E313)-1,1,[1]holiday!$A$2:$A$101),1,[1]holiday!$A$2:$A$101)=$K312),"",IF(AND(IFERROR(IF(IF($K312&lt;EDATE(AB312,$E312),$K312,EDATE(AB312,$E312))=AB312,"",IF($K312&lt;EDATE(AB312,$E312),$K312,EDATE(AB312,$E312))),"")=$K312,$H312=1),"",IFERROR(IF(IF($K312&lt;EDATE(AB312,$E312),$K312,EDATE(AB312,$E312))=AB312,"",IF($K312&lt;EDATE(AB312,$E312),$K312,EDATE(AB312,$E312))),""))),"")</f>
        <v/>
      </c>
      <c r="AD312" s="70" t="str">
        <f>IFERROR(IF(AND($H312=1,WORKDAY.INTL($I312,NETWORKDAYS.INTL($I312,EDATE(AC312,$E313)-1,1,[1]holiday!$A$2:$A$101),1,[1]holiday!$A$2:$A$101)=$K312),"",IF(AND(IFERROR(IF(IF($K312&lt;EDATE(AC312,$E312),$K312,EDATE(AC312,$E312))=AC312,"",IF($K312&lt;EDATE(AC312,$E312),$K312,EDATE(AC312,$E312))),"")=$K312,$H312=1),"",IFERROR(IF(IF($K312&lt;EDATE(AC312,$E312),$K312,EDATE(AC312,$E312))=AC312,"",IF($K312&lt;EDATE(AC312,$E312),$K312,EDATE(AC312,$E312))),""))),"")</f>
        <v/>
      </c>
      <c r="AE312" s="70" t="str">
        <f>IFERROR(IF(AND($H312=1,WORKDAY.INTL($I312,NETWORKDAYS.INTL($I312,EDATE(AD312,$E313)-1,1,[1]holiday!$A$2:$A$101),1,[1]holiday!$A$2:$A$101)=$K312),"",IF(AND(IFERROR(IF(IF($K312&lt;EDATE(AD312,$E312),$K312,EDATE(AD312,$E312))=AD312,"",IF($K312&lt;EDATE(AD312,$E312),$K312,EDATE(AD312,$E312))),"")=$K312,$H312=1),"",IFERROR(IF(IF($K312&lt;EDATE(AD312,$E312),$K312,EDATE(AD312,$E312))=AD312,"",IF($K312&lt;EDATE(AD312,$E312),$K312,EDATE(AD312,$E312))),""))),"")</f>
        <v/>
      </c>
      <c r="AF312" s="70" t="str">
        <f>IFERROR(IF(AND($H312=1,WORKDAY.INTL($I312,NETWORKDAYS.INTL($I312,EDATE(AE312,$E313)-1,1,[1]holiday!$A$2:$A$101),1,[1]holiday!$A$2:$A$101)=$K312),"",IF(AND(IFERROR(IF(IF($K312&lt;EDATE(AE312,$E312),$K312,EDATE(AE312,$E312))=AE312,"",IF($K312&lt;EDATE(AE312,$E312),$K312,EDATE(AE312,$E312))),"")=$K312,$H312=1),"",IFERROR(IF(IF($K312&lt;EDATE(AE312,$E312),$K312,EDATE(AE312,$E312))=AE312,"",IF($K312&lt;EDATE(AE312,$E312),$K312,EDATE(AE312,$E312))),""))),"")</f>
        <v/>
      </c>
      <c r="AG312" s="70" t="str">
        <f>IFERROR(IF(AND($H312=1,WORKDAY.INTL($I312,NETWORKDAYS.INTL($I312,EDATE(AF312,$E313)-1,1,[1]holiday!$A$2:$A$101),1,[1]holiday!$A$2:$A$101)=$K312),"",IF(AND(IFERROR(IF(IF($K312&lt;EDATE(AF312,$E312),$K312,EDATE(AF312,$E312))=AF312,"",IF($K312&lt;EDATE(AF312,$E312),$K312,EDATE(AF312,$E312))),"")=$K312,$H312=1),"",IFERROR(IF(IF($K312&lt;EDATE(AF312,$E312),$K312,EDATE(AF312,$E312))=AF312,"",IF($K312&lt;EDATE(AF312,$E312),$K312,EDATE(AF312,$E312))),""))),"")</f>
        <v/>
      </c>
      <c r="AH312" s="70" t="str">
        <f>IFERROR(IF(AND($H312=1,WORKDAY.INTL($I312,NETWORKDAYS.INTL($I312,EDATE(AG312,$E313)-1,1,[1]holiday!$A$2:$A$101),1,[1]holiday!$A$2:$A$101)=$K312),"",IF(AND(IFERROR(IF(IF($K312&lt;EDATE(AG312,$E312),$K312,EDATE(AG312,$E312))=AG312,"",IF($K312&lt;EDATE(AG312,$E312),$K312,EDATE(AG312,$E312))),"")=$K312,$H312=1),"",IFERROR(IF(IF($K312&lt;EDATE(AG312,$E312),$K312,EDATE(AG312,$E312))=AG312,"",IF($K312&lt;EDATE(AG312,$E312),$K312,EDATE(AG312,$E312))),""))),"")</f>
        <v/>
      </c>
      <c r="AI312" s="70"/>
      <c r="AJ312" s="25" t="e">
        <f t="shared" si="198"/>
        <v>#REF!</v>
      </c>
      <c r="AK312" s="25" t="e">
        <f t="shared" si="199"/>
        <v>#REF!</v>
      </c>
      <c r="AL312" s="25" t="e">
        <f t="shared" si="200"/>
        <v>#REF!</v>
      </c>
      <c r="AM312" s="25" t="e">
        <f t="shared" si="201"/>
        <v>#REF!</v>
      </c>
      <c r="AN312" s="25" t="e">
        <f t="shared" si="202"/>
        <v>#REF!</v>
      </c>
      <c r="AO312" s="25" t="e">
        <f t="shared" si="203"/>
        <v>#REF!</v>
      </c>
      <c r="AP312" s="25" t="e">
        <f t="shared" si="204"/>
        <v>#REF!</v>
      </c>
      <c r="AQ312" s="25" t="e">
        <f t="shared" si="205"/>
        <v>#REF!</v>
      </c>
      <c r="AR312" s="25" t="e">
        <f t="shared" si="206"/>
        <v>#REF!</v>
      </c>
      <c r="AS312" s="25" t="e">
        <f t="shared" si="207"/>
        <v>#REF!</v>
      </c>
      <c r="AT312" s="25" t="e">
        <f t="shared" si="208"/>
        <v>#REF!</v>
      </c>
      <c r="AU312" s="25" t="e">
        <f t="shared" si="209"/>
        <v>#REF!</v>
      </c>
      <c r="AV312" s="25" t="e">
        <f t="shared" si="210"/>
        <v>#REF!</v>
      </c>
      <c r="AW312" s="106" t="e">
        <f t="shared" si="179"/>
        <v>#REF!</v>
      </c>
      <c r="AX312" s="107" t="e">
        <f t="shared" ca="1" si="180"/>
        <v>#REF!</v>
      </c>
      <c r="AY312" s="107" t="e">
        <f t="shared" ca="1" si="181"/>
        <v>#REF!</v>
      </c>
      <c r="AZ312" s="108" t="e">
        <f t="shared" ca="1" si="182"/>
        <v>#REF!</v>
      </c>
      <c r="BA312" s="25">
        <f t="shared" ca="1" si="174"/>
        <v>0</v>
      </c>
      <c r="BB312" s="25" t="e">
        <f t="shared" si="211"/>
        <v>#REF!</v>
      </c>
      <c r="BC312" s="25" t="e">
        <f t="shared" ca="1" si="183"/>
        <v>#REF!</v>
      </c>
      <c r="BD312" s="83" t="e">
        <f>PS!#REF!</f>
        <v>#REF!</v>
      </c>
      <c r="BE312" s="78" t="str">
        <f t="shared" ca="1" si="184"/>
        <v>Lần 0</v>
      </c>
      <c r="BF312" s="109" t="e">
        <f t="shared" ca="1" si="185"/>
        <v>#REF!</v>
      </c>
      <c r="BG312" s="109" t="e">
        <f t="shared" ca="1" si="186"/>
        <v>#REF!</v>
      </c>
      <c r="BH312" s="109" t="e">
        <f t="shared" ca="1" si="187"/>
        <v>#REF!</v>
      </c>
      <c r="BI312" s="109" t="e">
        <f t="shared" ca="1" si="188"/>
        <v>#REF!</v>
      </c>
      <c r="BJ312" s="109" t="e">
        <f t="shared" ca="1" si="189"/>
        <v>#REF!</v>
      </c>
      <c r="BK312" s="109" t="e">
        <f t="shared" ca="1" si="190"/>
        <v>#REF!</v>
      </c>
      <c r="BL312" s="109" t="e">
        <f t="shared" ca="1" si="191"/>
        <v>#REF!</v>
      </c>
      <c r="BM312" s="109" t="e">
        <f t="shared" ca="1" si="192"/>
        <v>#REF!</v>
      </c>
      <c r="BN312" s="109" t="e">
        <f t="shared" ca="1" si="193"/>
        <v>#REF!</v>
      </c>
      <c r="BO312" s="109" t="e">
        <f t="shared" ca="1" si="194"/>
        <v>#REF!</v>
      </c>
      <c r="BP312" s="109" t="e">
        <f t="shared" ca="1" si="195"/>
        <v>#REF!</v>
      </c>
      <c r="BQ312" s="109" t="e">
        <f t="shared" ca="1" si="196"/>
        <v>#REF!</v>
      </c>
      <c r="BR312" s="109" t="e">
        <f t="shared" ca="1" si="197"/>
        <v>#REF!</v>
      </c>
    </row>
    <row r="313" spans="1:70" ht="19.5" customHeight="1" x14ac:dyDescent="0.2">
      <c r="A313" s="82" t="e">
        <f>PS!#REF!</f>
        <v>#REF!</v>
      </c>
      <c r="B313" s="83" t="e">
        <f>PS!#REF!</f>
        <v>#REF!</v>
      </c>
      <c r="C313" s="83" t="e">
        <f>PS!#REF!</f>
        <v>#REF!</v>
      </c>
      <c r="D313" s="83" t="e">
        <f>VLOOKUP(B313,CTV!$A$3:$D$1048576,4,0)</f>
        <v>#REF!</v>
      </c>
      <c r="E313" s="83" t="e">
        <f>VLOOKUP(B313,CTV!$A$3:$G$1048576,7,0)</f>
        <v>#REF!</v>
      </c>
      <c r="F313" s="83" t="e">
        <f>IF(ISNA(VLOOKUP(D313,CTV!$A$3:$H$1048576,8,0)),"",VLOOKUP(D313,CTV!$A$3:$H$1048576,8,0))</f>
        <v>#REF!</v>
      </c>
      <c r="G313" s="83" t="e">
        <f>VLOOKUP(B313,CTV!$A$3:$I$1048576,9,0)</f>
        <v>#REF!</v>
      </c>
      <c r="H313" s="83" t="e">
        <f>VLOOKUP(B313,CTV!$A$3:$J$1048576,10,0)</f>
        <v>#REF!</v>
      </c>
      <c r="I313" s="102" t="e">
        <f>PS!#REF!</f>
        <v>#REF!</v>
      </c>
      <c r="J313" s="83" t="e">
        <f>PS!#REF!</f>
        <v>#REF!</v>
      </c>
      <c r="K313" s="103" t="e">
        <f>PS!#REF!</f>
        <v>#REF!</v>
      </c>
      <c r="L313" s="83" t="e">
        <f t="shared" si="175"/>
        <v>#REF!</v>
      </c>
      <c r="M313" s="120" t="e">
        <f>PS!#REF!</f>
        <v>#REF!</v>
      </c>
      <c r="N313" s="83" t="e">
        <f>PS!#REF!</f>
        <v>#REF!</v>
      </c>
      <c r="O313" s="104" t="e">
        <f>PS!#REF!</f>
        <v>#REF!</v>
      </c>
      <c r="P313" s="104" t="e">
        <f t="shared" si="176"/>
        <v>#REF!</v>
      </c>
      <c r="Q313" s="104">
        <v>0</v>
      </c>
      <c r="R313" s="170" t="e">
        <f t="shared" si="177"/>
        <v>#REF!</v>
      </c>
      <c r="S313" s="130" t="e">
        <f>VLOOKUP(B313,CTV!$A$3:$K$1048576,11,0)</f>
        <v>#REF!</v>
      </c>
      <c r="T313" s="105" t="e">
        <f>IF(VLOOKUP(B313,CTV!$A$3:$E$1048576,5,0)-R313+S313&lt;0,0,VLOOKUP(B313,CTV!$A$3:$E$1048576,5,0)-R313+S313)</f>
        <v>#REF!</v>
      </c>
      <c r="U313" s="105" t="e">
        <f>IF(VLOOKUP(B313,CTV!$A$3:$F$1048576,6,0)-R313+S313&lt;0,0,VLOOKUP(B313,CTV!$A$3:$F$1048576,6,0)-R313+S313)</f>
        <v>#REF!</v>
      </c>
      <c r="V313" s="70" t="e">
        <f t="shared" si="178"/>
        <v>#REF!</v>
      </c>
      <c r="W313" s="70" t="str">
        <f>IFERROR(IF(AND($H313=1,WORKDAY.INTL($I313,NETWORKDAYS.INTL($I313,EDATE(V313,$E314)-1,1,[1]holiday!$A$2:$A$101),1,[1]holiday!$A$2:$A$101)=$K313),"",IF(AND(IFERROR(IF(IF($K313&lt;EDATE(V313,$E313),$K313,EDATE(V313,$E313))=V313,"",IF($K313&lt;EDATE(V313,$E313),$K313,EDATE(V313,$E313))),"")=$K313,$H313=1),"",IFERROR(IF(IF($K313&lt;EDATE(V313,$E313),$K313,EDATE(V313,$E313))=V313,"",IF($K313&lt;EDATE(V313,$E313),$K313,EDATE(V313,$E313))),""))),"")</f>
        <v/>
      </c>
      <c r="X313" s="70" t="str">
        <f>IFERROR(IF(AND($H313=1,WORKDAY.INTL($I313,NETWORKDAYS.INTL($I313,EDATE(W313,$E314)-1,1,[1]holiday!$A$2:$A$101),1,[1]holiday!$A$2:$A$101)=$K313),"",IF(AND(IFERROR(IF(IF($K313&lt;EDATE(W313,$E313),$K313,EDATE(W313,$E313))=W313,"",IF($K313&lt;EDATE(W313,$E313),$K313,EDATE(W313,$E313))),"")=$K313,$H313=1),"",IFERROR(IF(IF($K313&lt;EDATE(W313,$E313),$K313,EDATE(W313,$E313))=W313,"",IF($K313&lt;EDATE(W313,$E313),$K313,EDATE(W313,$E313))),""))),"")</f>
        <v/>
      </c>
      <c r="Y313" s="70" t="str">
        <f>IFERROR(IF(AND($H313=1,WORKDAY.INTL($I313,NETWORKDAYS.INTL($I313,EDATE(X313,$E314)-1,1,[1]holiday!$A$2:$A$101),1,[1]holiday!$A$2:$A$101)=$K313),"",IF(AND(IFERROR(IF(IF($K313&lt;EDATE(X313,$E313),$K313,EDATE(X313,$E313))=X313,"",IF($K313&lt;EDATE(X313,$E313),$K313,EDATE(X313,$E313))),"")=$K313,$H313=1),"",IFERROR(IF(IF($K313&lt;EDATE(X313,$E313),$K313,EDATE(X313,$E313))=X313,"",IF($K313&lt;EDATE(X313,$E313),$K313,EDATE(X313,$E313))),""))),"")</f>
        <v/>
      </c>
      <c r="Z313" s="70" t="str">
        <f>IFERROR(IF(AND($H313=1,WORKDAY.INTL($I313,NETWORKDAYS.INTL($I313,EDATE(Y313,$E314)-1,1,[1]holiday!$A$2:$A$101),1,[1]holiday!$A$2:$A$101)=$K313),"",IF(AND(IFERROR(IF(IF($K313&lt;EDATE(Y313,$E313),$K313,EDATE(Y313,$E313))=Y313,"",IF($K313&lt;EDATE(Y313,$E313),$K313,EDATE(Y313,$E313))),"")=$K313,$H313=1),"",IFERROR(IF(IF($K313&lt;EDATE(Y313,$E313),$K313,EDATE(Y313,$E313))=Y313,"",IF($K313&lt;EDATE(Y313,$E313),$K313,EDATE(Y313,$E313))),""))),"")</f>
        <v/>
      </c>
      <c r="AA313" s="70" t="str">
        <f>IFERROR(IF(AND($H313=1,WORKDAY.INTL($I313,NETWORKDAYS.INTL($I313,EDATE(Z313,$E314)-1,1,[1]holiday!$A$2:$A$101),1,[1]holiday!$A$2:$A$101)=$K313),"",IF(AND(IFERROR(IF(IF($K313&lt;EDATE(Z313,$E313),$K313,EDATE(Z313,$E313))=Z313,"",IF($K313&lt;EDATE(Z313,$E313),$K313,EDATE(Z313,$E313))),"")=$K313,$H313=1),"",IFERROR(IF(IF($K313&lt;EDATE(Z313,$E313),$K313,EDATE(Z313,$E313))=Z313,"",IF($K313&lt;EDATE(Z313,$E313),$K313,EDATE(Z313,$E313))),""))),"")</f>
        <v/>
      </c>
      <c r="AB313" s="70" t="str">
        <f>IFERROR(IF(AND($H313=1,WORKDAY.INTL($I313,NETWORKDAYS.INTL($I313,EDATE(AA313,$E314)-1,1,[1]holiday!$A$2:$A$101),1,[1]holiday!$A$2:$A$101)=$K313),"",IF(AND(IFERROR(IF(IF($K313&lt;EDATE(AA313,$E313),$K313,EDATE(AA313,$E313))=AA313,"",IF($K313&lt;EDATE(AA313,$E313),$K313,EDATE(AA313,$E313))),"")=$K313,$H313=1),"",IFERROR(IF(IF($K313&lt;EDATE(AA313,$E313),$K313,EDATE(AA313,$E313))=AA313,"",IF($K313&lt;EDATE(AA313,$E313),$K313,EDATE(AA313,$E313))),""))),"")</f>
        <v/>
      </c>
      <c r="AC313" s="70" t="str">
        <f>IFERROR(IF(AND($H313=1,WORKDAY.INTL($I313,NETWORKDAYS.INTL($I313,EDATE(AB313,$E314)-1,1,[1]holiday!$A$2:$A$101),1,[1]holiday!$A$2:$A$101)=$K313),"",IF(AND(IFERROR(IF(IF($K313&lt;EDATE(AB313,$E313),$K313,EDATE(AB313,$E313))=AB313,"",IF($K313&lt;EDATE(AB313,$E313),$K313,EDATE(AB313,$E313))),"")=$K313,$H313=1),"",IFERROR(IF(IF($K313&lt;EDATE(AB313,$E313),$K313,EDATE(AB313,$E313))=AB313,"",IF($K313&lt;EDATE(AB313,$E313),$K313,EDATE(AB313,$E313))),""))),"")</f>
        <v/>
      </c>
      <c r="AD313" s="70" t="str">
        <f>IFERROR(IF(AND($H313=1,WORKDAY.INTL($I313,NETWORKDAYS.INTL($I313,EDATE(AC313,$E314)-1,1,[1]holiday!$A$2:$A$101),1,[1]holiday!$A$2:$A$101)=$K313),"",IF(AND(IFERROR(IF(IF($K313&lt;EDATE(AC313,$E313),$K313,EDATE(AC313,$E313))=AC313,"",IF($K313&lt;EDATE(AC313,$E313),$K313,EDATE(AC313,$E313))),"")=$K313,$H313=1),"",IFERROR(IF(IF($K313&lt;EDATE(AC313,$E313),$K313,EDATE(AC313,$E313))=AC313,"",IF($K313&lt;EDATE(AC313,$E313),$K313,EDATE(AC313,$E313))),""))),"")</f>
        <v/>
      </c>
      <c r="AE313" s="70" t="str">
        <f>IFERROR(IF(AND($H313=1,WORKDAY.INTL($I313,NETWORKDAYS.INTL($I313,EDATE(AD313,$E314)-1,1,[1]holiday!$A$2:$A$101),1,[1]holiday!$A$2:$A$101)=$K313),"",IF(AND(IFERROR(IF(IF($K313&lt;EDATE(AD313,$E313),$K313,EDATE(AD313,$E313))=AD313,"",IF($K313&lt;EDATE(AD313,$E313),$K313,EDATE(AD313,$E313))),"")=$K313,$H313=1),"",IFERROR(IF(IF($K313&lt;EDATE(AD313,$E313),$K313,EDATE(AD313,$E313))=AD313,"",IF($K313&lt;EDATE(AD313,$E313),$K313,EDATE(AD313,$E313))),""))),"")</f>
        <v/>
      </c>
      <c r="AF313" s="70" t="str">
        <f>IFERROR(IF(AND($H313=1,WORKDAY.INTL($I313,NETWORKDAYS.INTL($I313,EDATE(AE313,$E314)-1,1,[1]holiday!$A$2:$A$101),1,[1]holiday!$A$2:$A$101)=$K313),"",IF(AND(IFERROR(IF(IF($K313&lt;EDATE(AE313,$E313),$K313,EDATE(AE313,$E313))=AE313,"",IF($K313&lt;EDATE(AE313,$E313),$K313,EDATE(AE313,$E313))),"")=$K313,$H313=1),"",IFERROR(IF(IF($K313&lt;EDATE(AE313,$E313),$K313,EDATE(AE313,$E313))=AE313,"",IF($K313&lt;EDATE(AE313,$E313),$K313,EDATE(AE313,$E313))),""))),"")</f>
        <v/>
      </c>
      <c r="AG313" s="70" t="str">
        <f>IFERROR(IF(AND($H313=1,WORKDAY.INTL($I313,NETWORKDAYS.INTL($I313,EDATE(AF313,$E314)-1,1,[1]holiday!$A$2:$A$101),1,[1]holiday!$A$2:$A$101)=$K313),"",IF(AND(IFERROR(IF(IF($K313&lt;EDATE(AF313,$E313),$K313,EDATE(AF313,$E313))=AF313,"",IF($K313&lt;EDATE(AF313,$E313),$K313,EDATE(AF313,$E313))),"")=$K313,$H313=1),"",IFERROR(IF(IF($K313&lt;EDATE(AF313,$E313),$K313,EDATE(AF313,$E313))=AF313,"",IF($K313&lt;EDATE(AF313,$E313),$K313,EDATE(AF313,$E313))),""))),"")</f>
        <v/>
      </c>
      <c r="AH313" s="70" t="str">
        <f>IFERROR(IF(AND($H313=1,WORKDAY.INTL($I313,NETWORKDAYS.INTL($I313,EDATE(AG313,$E314)-1,1,[1]holiday!$A$2:$A$101),1,[1]holiday!$A$2:$A$101)=$K313),"",IF(AND(IFERROR(IF(IF($K313&lt;EDATE(AG313,$E313),$K313,EDATE(AG313,$E313))=AG313,"",IF($K313&lt;EDATE(AG313,$E313),$K313,EDATE(AG313,$E313))),"")=$K313,$H313=1),"",IFERROR(IF(IF($K313&lt;EDATE(AG313,$E313),$K313,EDATE(AG313,$E313))=AG313,"",IF($K313&lt;EDATE(AG313,$E313),$K313,EDATE(AG313,$E313))),""))),"")</f>
        <v/>
      </c>
      <c r="AI313" s="70"/>
      <c r="AJ313" s="25" t="e">
        <f t="shared" si="198"/>
        <v>#REF!</v>
      </c>
      <c r="AK313" s="25" t="e">
        <f t="shared" si="199"/>
        <v>#REF!</v>
      </c>
      <c r="AL313" s="25" t="e">
        <f t="shared" si="200"/>
        <v>#REF!</v>
      </c>
      <c r="AM313" s="25" t="e">
        <f t="shared" si="201"/>
        <v>#REF!</v>
      </c>
      <c r="AN313" s="25" t="e">
        <f t="shared" si="202"/>
        <v>#REF!</v>
      </c>
      <c r="AO313" s="25" t="e">
        <f t="shared" si="203"/>
        <v>#REF!</v>
      </c>
      <c r="AP313" s="25" t="e">
        <f t="shared" si="204"/>
        <v>#REF!</v>
      </c>
      <c r="AQ313" s="25" t="e">
        <f t="shared" si="205"/>
        <v>#REF!</v>
      </c>
      <c r="AR313" s="25" t="e">
        <f t="shared" si="206"/>
        <v>#REF!</v>
      </c>
      <c r="AS313" s="25" t="e">
        <f t="shared" si="207"/>
        <v>#REF!</v>
      </c>
      <c r="AT313" s="25" t="e">
        <f t="shared" si="208"/>
        <v>#REF!</v>
      </c>
      <c r="AU313" s="25" t="e">
        <f t="shared" si="209"/>
        <v>#REF!</v>
      </c>
      <c r="AV313" s="25" t="e">
        <f t="shared" si="210"/>
        <v>#REF!</v>
      </c>
      <c r="AW313" s="106" t="e">
        <f t="shared" si="179"/>
        <v>#REF!</v>
      </c>
      <c r="AX313" s="107" t="e">
        <f t="shared" ca="1" si="180"/>
        <v>#REF!</v>
      </c>
      <c r="AY313" s="107" t="e">
        <f t="shared" ca="1" si="181"/>
        <v>#REF!</v>
      </c>
      <c r="AZ313" s="108" t="e">
        <f t="shared" ca="1" si="182"/>
        <v>#REF!</v>
      </c>
      <c r="BA313" s="25">
        <f t="shared" ca="1" si="174"/>
        <v>0</v>
      </c>
      <c r="BB313" s="25" t="e">
        <f t="shared" si="211"/>
        <v>#REF!</v>
      </c>
      <c r="BC313" s="25" t="e">
        <f t="shared" ca="1" si="183"/>
        <v>#REF!</v>
      </c>
      <c r="BD313" s="83" t="e">
        <f>PS!#REF!</f>
        <v>#REF!</v>
      </c>
      <c r="BE313" s="78" t="str">
        <f t="shared" ca="1" si="184"/>
        <v>Lần 0</v>
      </c>
      <c r="BF313" s="109" t="e">
        <f t="shared" ca="1" si="185"/>
        <v>#REF!</v>
      </c>
      <c r="BG313" s="109" t="e">
        <f t="shared" ca="1" si="186"/>
        <v>#REF!</v>
      </c>
      <c r="BH313" s="109" t="e">
        <f t="shared" ca="1" si="187"/>
        <v>#REF!</v>
      </c>
      <c r="BI313" s="109" t="e">
        <f t="shared" ca="1" si="188"/>
        <v>#REF!</v>
      </c>
      <c r="BJ313" s="109" t="e">
        <f t="shared" ca="1" si="189"/>
        <v>#REF!</v>
      </c>
      <c r="BK313" s="109" t="e">
        <f t="shared" ca="1" si="190"/>
        <v>#REF!</v>
      </c>
      <c r="BL313" s="109" t="e">
        <f t="shared" ca="1" si="191"/>
        <v>#REF!</v>
      </c>
      <c r="BM313" s="109" t="e">
        <f t="shared" ca="1" si="192"/>
        <v>#REF!</v>
      </c>
      <c r="BN313" s="109" t="e">
        <f t="shared" ca="1" si="193"/>
        <v>#REF!</v>
      </c>
      <c r="BO313" s="109" t="e">
        <f t="shared" ca="1" si="194"/>
        <v>#REF!</v>
      </c>
      <c r="BP313" s="109" t="e">
        <f t="shared" ca="1" si="195"/>
        <v>#REF!</v>
      </c>
      <c r="BQ313" s="109" t="e">
        <f t="shared" ca="1" si="196"/>
        <v>#REF!</v>
      </c>
      <c r="BR313" s="109" t="e">
        <f t="shared" ca="1" si="197"/>
        <v>#REF!</v>
      </c>
    </row>
    <row r="314" spans="1:70" ht="19.5" customHeight="1" x14ac:dyDescent="0.2">
      <c r="A314" s="82" t="e">
        <f>PS!#REF!</f>
        <v>#REF!</v>
      </c>
      <c r="B314" s="83" t="e">
        <f>PS!#REF!</f>
        <v>#REF!</v>
      </c>
      <c r="C314" s="83" t="e">
        <f>PS!#REF!</f>
        <v>#REF!</v>
      </c>
      <c r="D314" s="83" t="e">
        <f>VLOOKUP(B314,CTV!$A$3:$D$1048576,4,0)</f>
        <v>#REF!</v>
      </c>
      <c r="E314" s="83" t="e">
        <f>VLOOKUP(B314,CTV!$A$3:$G$1048576,7,0)</f>
        <v>#REF!</v>
      </c>
      <c r="F314" s="83" t="e">
        <f>IF(ISNA(VLOOKUP(D314,CTV!$A$3:$H$1048576,8,0)),"",VLOOKUP(D314,CTV!$A$3:$H$1048576,8,0))</f>
        <v>#REF!</v>
      </c>
      <c r="G314" s="83" t="e">
        <f>VLOOKUP(B314,CTV!$A$3:$I$1048576,9,0)</f>
        <v>#REF!</v>
      </c>
      <c r="H314" s="83" t="e">
        <f>VLOOKUP(B314,CTV!$A$3:$J$1048576,10,0)</f>
        <v>#REF!</v>
      </c>
      <c r="I314" s="102" t="e">
        <f>PS!#REF!</f>
        <v>#REF!</v>
      </c>
      <c r="J314" s="83" t="e">
        <f>PS!#REF!</f>
        <v>#REF!</v>
      </c>
      <c r="K314" s="103" t="e">
        <f>PS!#REF!</f>
        <v>#REF!</v>
      </c>
      <c r="L314" s="83" t="e">
        <f t="shared" si="175"/>
        <v>#REF!</v>
      </c>
      <c r="M314" s="120" t="e">
        <f>PS!#REF!</f>
        <v>#REF!</v>
      </c>
      <c r="N314" s="83" t="e">
        <f>PS!#REF!</f>
        <v>#REF!</v>
      </c>
      <c r="O314" s="104" t="e">
        <f>PS!#REF!</f>
        <v>#REF!</v>
      </c>
      <c r="P314" s="104" t="e">
        <f t="shared" si="176"/>
        <v>#REF!</v>
      </c>
      <c r="Q314" s="104">
        <v>0</v>
      </c>
      <c r="R314" s="170" t="e">
        <f t="shared" si="177"/>
        <v>#REF!</v>
      </c>
      <c r="S314" s="130" t="e">
        <f>VLOOKUP(B314,CTV!$A$3:$K$1048576,11,0)</f>
        <v>#REF!</v>
      </c>
      <c r="T314" s="105" t="e">
        <f>IF(VLOOKUP(B314,CTV!$A$3:$E$1048576,5,0)-R314+S314&lt;0,0,VLOOKUP(B314,CTV!$A$3:$E$1048576,5,0)-R314+S314)</f>
        <v>#REF!</v>
      </c>
      <c r="U314" s="105" t="e">
        <f>IF(VLOOKUP(B314,CTV!$A$3:$F$1048576,6,0)-R314+S314&lt;0,0,VLOOKUP(B314,CTV!$A$3:$F$1048576,6,0)-R314+S314)</f>
        <v>#REF!</v>
      </c>
      <c r="V314" s="70" t="e">
        <f t="shared" si="178"/>
        <v>#REF!</v>
      </c>
      <c r="W314" s="70" t="str">
        <f>IFERROR(IF(AND($H314=1,WORKDAY.INTL($I314,NETWORKDAYS.INTL($I314,EDATE(V314,$E315)-1,1,[1]holiday!$A$2:$A$101),1,[1]holiday!$A$2:$A$101)=$K314),"",IF(AND(IFERROR(IF(IF($K314&lt;EDATE(V314,$E314),$K314,EDATE(V314,$E314))=V314,"",IF($K314&lt;EDATE(V314,$E314),$K314,EDATE(V314,$E314))),"")=$K314,$H314=1),"",IFERROR(IF(IF($K314&lt;EDATE(V314,$E314),$K314,EDATE(V314,$E314))=V314,"",IF($K314&lt;EDATE(V314,$E314),$K314,EDATE(V314,$E314))),""))),"")</f>
        <v/>
      </c>
      <c r="X314" s="70" t="str">
        <f>IFERROR(IF(AND($H314=1,WORKDAY.INTL($I314,NETWORKDAYS.INTL($I314,EDATE(W314,$E315)-1,1,[1]holiday!$A$2:$A$101),1,[1]holiday!$A$2:$A$101)=$K314),"",IF(AND(IFERROR(IF(IF($K314&lt;EDATE(W314,$E314),$K314,EDATE(W314,$E314))=W314,"",IF($K314&lt;EDATE(W314,$E314),$K314,EDATE(W314,$E314))),"")=$K314,$H314=1),"",IFERROR(IF(IF($K314&lt;EDATE(W314,$E314),$K314,EDATE(W314,$E314))=W314,"",IF($K314&lt;EDATE(W314,$E314),$K314,EDATE(W314,$E314))),""))),"")</f>
        <v/>
      </c>
      <c r="Y314" s="70" t="str">
        <f>IFERROR(IF(AND($H314=1,WORKDAY.INTL($I314,NETWORKDAYS.INTL($I314,EDATE(X314,$E315)-1,1,[1]holiday!$A$2:$A$101),1,[1]holiday!$A$2:$A$101)=$K314),"",IF(AND(IFERROR(IF(IF($K314&lt;EDATE(X314,$E314),$K314,EDATE(X314,$E314))=X314,"",IF($K314&lt;EDATE(X314,$E314),$K314,EDATE(X314,$E314))),"")=$K314,$H314=1),"",IFERROR(IF(IF($K314&lt;EDATE(X314,$E314),$K314,EDATE(X314,$E314))=X314,"",IF($K314&lt;EDATE(X314,$E314),$K314,EDATE(X314,$E314))),""))),"")</f>
        <v/>
      </c>
      <c r="Z314" s="70" t="str">
        <f>IFERROR(IF(AND($H314=1,WORKDAY.INTL($I314,NETWORKDAYS.INTL($I314,EDATE(Y314,$E315)-1,1,[1]holiday!$A$2:$A$101),1,[1]holiday!$A$2:$A$101)=$K314),"",IF(AND(IFERROR(IF(IF($K314&lt;EDATE(Y314,$E314),$K314,EDATE(Y314,$E314))=Y314,"",IF($K314&lt;EDATE(Y314,$E314),$K314,EDATE(Y314,$E314))),"")=$K314,$H314=1),"",IFERROR(IF(IF($K314&lt;EDATE(Y314,$E314),$K314,EDATE(Y314,$E314))=Y314,"",IF($K314&lt;EDATE(Y314,$E314),$K314,EDATE(Y314,$E314))),""))),"")</f>
        <v/>
      </c>
      <c r="AA314" s="70" t="str">
        <f>IFERROR(IF(AND($H314=1,WORKDAY.INTL($I314,NETWORKDAYS.INTL($I314,EDATE(Z314,$E315)-1,1,[1]holiday!$A$2:$A$101),1,[1]holiday!$A$2:$A$101)=$K314),"",IF(AND(IFERROR(IF(IF($K314&lt;EDATE(Z314,$E314),$K314,EDATE(Z314,$E314))=Z314,"",IF($K314&lt;EDATE(Z314,$E314),$K314,EDATE(Z314,$E314))),"")=$K314,$H314=1),"",IFERROR(IF(IF($K314&lt;EDATE(Z314,$E314),$K314,EDATE(Z314,$E314))=Z314,"",IF($K314&lt;EDATE(Z314,$E314),$K314,EDATE(Z314,$E314))),""))),"")</f>
        <v/>
      </c>
      <c r="AB314" s="70" t="str">
        <f>IFERROR(IF(AND($H314=1,WORKDAY.INTL($I314,NETWORKDAYS.INTL($I314,EDATE(AA314,$E315)-1,1,[1]holiday!$A$2:$A$101),1,[1]holiday!$A$2:$A$101)=$K314),"",IF(AND(IFERROR(IF(IF($K314&lt;EDATE(AA314,$E314),$K314,EDATE(AA314,$E314))=AA314,"",IF($K314&lt;EDATE(AA314,$E314),$K314,EDATE(AA314,$E314))),"")=$K314,$H314=1),"",IFERROR(IF(IF($K314&lt;EDATE(AA314,$E314),$K314,EDATE(AA314,$E314))=AA314,"",IF($K314&lt;EDATE(AA314,$E314),$K314,EDATE(AA314,$E314))),""))),"")</f>
        <v/>
      </c>
      <c r="AC314" s="70" t="str">
        <f>IFERROR(IF(AND($H314=1,WORKDAY.INTL($I314,NETWORKDAYS.INTL($I314,EDATE(AB314,$E315)-1,1,[1]holiday!$A$2:$A$101),1,[1]holiday!$A$2:$A$101)=$K314),"",IF(AND(IFERROR(IF(IF($K314&lt;EDATE(AB314,$E314),$K314,EDATE(AB314,$E314))=AB314,"",IF($K314&lt;EDATE(AB314,$E314),$K314,EDATE(AB314,$E314))),"")=$K314,$H314=1),"",IFERROR(IF(IF($K314&lt;EDATE(AB314,$E314),$K314,EDATE(AB314,$E314))=AB314,"",IF($K314&lt;EDATE(AB314,$E314),$K314,EDATE(AB314,$E314))),""))),"")</f>
        <v/>
      </c>
      <c r="AD314" s="70" t="str">
        <f>IFERROR(IF(AND($H314=1,WORKDAY.INTL($I314,NETWORKDAYS.INTL($I314,EDATE(AC314,$E315)-1,1,[1]holiday!$A$2:$A$101),1,[1]holiday!$A$2:$A$101)=$K314),"",IF(AND(IFERROR(IF(IF($K314&lt;EDATE(AC314,$E314),$K314,EDATE(AC314,$E314))=AC314,"",IF($K314&lt;EDATE(AC314,$E314),$K314,EDATE(AC314,$E314))),"")=$K314,$H314=1),"",IFERROR(IF(IF($K314&lt;EDATE(AC314,$E314),$K314,EDATE(AC314,$E314))=AC314,"",IF($K314&lt;EDATE(AC314,$E314),$K314,EDATE(AC314,$E314))),""))),"")</f>
        <v/>
      </c>
      <c r="AE314" s="70" t="str">
        <f>IFERROR(IF(AND($H314=1,WORKDAY.INTL($I314,NETWORKDAYS.INTL($I314,EDATE(AD314,$E315)-1,1,[1]holiday!$A$2:$A$101),1,[1]holiday!$A$2:$A$101)=$K314),"",IF(AND(IFERROR(IF(IF($K314&lt;EDATE(AD314,$E314),$K314,EDATE(AD314,$E314))=AD314,"",IF($K314&lt;EDATE(AD314,$E314),$K314,EDATE(AD314,$E314))),"")=$K314,$H314=1),"",IFERROR(IF(IF($K314&lt;EDATE(AD314,$E314),$K314,EDATE(AD314,$E314))=AD314,"",IF($K314&lt;EDATE(AD314,$E314),$K314,EDATE(AD314,$E314))),""))),"")</f>
        <v/>
      </c>
      <c r="AF314" s="70" t="str">
        <f>IFERROR(IF(AND($H314=1,WORKDAY.INTL($I314,NETWORKDAYS.INTL($I314,EDATE(AE314,$E315)-1,1,[1]holiday!$A$2:$A$101),1,[1]holiday!$A$2:$A$101)=$K314),"",IF(AND(IFERROR(IF(IF($K314&lt;EDATE(AE314,$E314),$K314,EDATE(AE314,$E314))=AE314,"",IF($K314&lt;EDATE(AE314,$E314),$K314,EDATE(AE314,$E314))),"")=$K314,$H314=1),"",IFERROR(IF(IF($K314&lt;EDATE(AE314,$E314),$K314,EDATE(AE314,$E314))=AE314,"",IF($K314&lt;EDATE(AE314,$E314),$K314,EDATE(AE314,$E314))),""))),"")</f>
        <v/>
      </c>
      <c r="AG314" s="70" t="str">
        <f>IFERROR(IF(AND($H314=1,WORKDAY.INTL($I314,NETWORKDAYS.INTL($I314,EDATE(AF314,$E315)-1,1,[1]holiday!$A$2:$A$101),1,[1]holiday!$A$2:$A$101)=$K314),"",IF(AND(IFERROR(IF(IF($K314&lt;EDATE(AF314,$E314),$K314,EDATE(AF314,$E314))=AF314,"",IF($K314&lt;EDATE(AF314,$E314),$K314,EDATE(AF314,$E314))),"")=$K314,$H314=1),"",IFERROR(IF(IF($K314&lt;EDATE(AF314,$E314),$K314,EDATE(AF314,$E314))=AF314,"",IF($K314&lt;EDATE(AF314,$E314),$K314,EDATE(AF314,$E314))),""))),"")</f>
        <v/>
      </c>
      <c r="AH314" s="70" t="str">
        <f>IFERROR(IF(AND($H314=1,WORKDAY.INTL($I314,NETWORKDAYS.INTL($I314,EDATE(AG314,$E315)-1,1,[1]holiday!$A$2:$A$101),1,[1]holiday!$A$2:$A$101)=$K314),"",IF(AND(IFERROR(IF(IF($K314&lt;EDATE(AG314,$E314),$K314,EDATE(AG314,$E314))=AG314,"",IF($K314&lt;EDATE(AG314,$E314),$K314,EDATE(AG314,$E314))),"")=$K314,$H314=1),"",IFERROR(IF(IF($K314&lt;EDATE(AG314,$E314),$K314,EDATE(AG314,$E314))=AG314,"",IF($K314&lt;EDATE(AG314,$E314),$K314,EDATE(AG314,$E314))),""))),"")</f>
        <v/>
      </c>
      <c r="AI314" s="70"/>
      <c r="AJ314" s="25" t="e">
        <f t="shared" si="198"/>
        <v>#REF!</v>
      </c>
      <c r="AK314" s="25" t="e">
        <f t="shared" si="199"/>
        <v>#REF!</v>
      </c>
      <c r="AL314" s="25" t="e">
        <f t="shared" si="200"/>
        <v>#REF!</v>
      </c>
      <c r="AM314" s="25" t="e">
        <f t="shared" si="201"/>
        <v>#REF!</v>
      </c>
      <c r="AN314" s="25" t="e">
        <f t="shared" si="202"/>
        <v>#REF!</v>
      </c>
      <c r="AO314" s="25" t="e">
        <f t="shared" si="203"/>
        <v>#REF!</v>
      </c>
      <c r="AP314" s="25" t="e">
        <f t="shared" si="204"/>
        <v>#REF!</v>
      </c>
      <c r="AQ314" s="25" t="e">
        <f t="shared" si="205"/>
        <v>#REF!</v>
      </c>
      <c r="AR314" s="25" t="e">
        <f t="shared" si="206"/>
        <v>#REF!</v>
      </c>
      <c r="AS314" s="25" t="e">
        <f t="shared" si="207"/>
        <v>#REF!</v>
      </c>
      <c r="AT314" s="25" t="e">
        <f t="shared" si="208"/>
        <v>#REF!</v>
      </c>
      <c r="AU314" s="25" t="e">
        <f t="shared" si="209"/>
        <v>#REF!</v>
      </c>
      <c r="AV314" s="25" t="e">
        <f t="shared" si="210"/>
        <v>#REF!</v>
      </c>
      <c r="AW314" s="106" t="e">
        <f t="shared" si="179"/>
        <v>#REF!</v>
      </c>
      <c r="AX314" s="107" t="e">
        <f t="shared" ca="1" si="180"/>
        <v>#REF!</v>
      </c>
      <c r="AY314" s="107" t="e">
        <f t="shared" ca="1" si="181"/>
        <v>#REF!</v>
      </c>
      <c r="AZ314" s="108" t="e">
        <f t="shared" ca="1" si="182"/>
        <v>#REF!</v>
      </c>
      <c r="BA314" s="25">
        <f t="shared" ca="1" si="174"/>
        <v>0</v>
      </c>
      <c r="BB314" s="25" t="e">
        <f t="shared" si="211"/>
        <v>#REF!</v>
      </c>
      <c r="BC314" s="25" t="e">
        <f t="shared" ca="1" si="183"/>
        <v>#REF!</v>
      </c>
      <c r="BD314" s="83" t="e">
        <f>PS!#REF!</f>
        <v>#REF!</v>
      </c>
      <c r="BE314" s="78" t="str">
        <f t="shared" ca="1" si="184"/>
        <v>Lần 0</v>
      </c>
      <c r="BF314" s="109" t="e">
        <f t="shared" ca="1" si="185"/>
        <v>#REF!</v>
      </c>
      <c r="BG314" s="109" t="e">
        <f t="shared" ca="1" si="186"/>
        <v>#REF!</v>
      </c>
      <c r="BH314" s="109" t="e">
        <f t="shared" ca="1" si="187"/>
        <v>#REF!</v>
      </c>
      <c r="BI314" s="109" t="e">
        <f t="shared" ca="1" si="188"/>
        <v>#REF!</v>
      </c>
      <c r="BJ314" s="109" t="e">
        <f t="shared" ca="1" si="189"/>
        <v>#REF!</v>
      </c>
      <c r="BK314" s="109" t="e">
        <f t="shared" ca="1" si="190"/>
        <v>#REF!</v>
      </c>
      <c r="BL314" s="109" t="e">
        <f t="shared" ca="1" si="191"/>
        <v>#REF!</v>
      </c>
      <c r="BM314" s="109" t="e">
        <f t="shared" ca="1" si="192"/>
        <v>#REF!</v>
      </c>
      <c r="BN314" s="109" t="e">
        <f t="shared" ca="1" si="193"/>
        <v>#REF!</v>
      </c>
      <c r="BO314" s="109" t="e">
        <f t="shared" ca="1" si="194"/>
        <v>#REF!</v>
      </c>
      <c r="BP314" s="109" t="e">
        <f t="shared" ca="1" si="195"/>
        <v>#REF!</v>
      </c>
      <c r="BQ314" s="109" t="e">
        <f t="shared" ca="1" si="196"/>
        <v>#REF!</v>
      </c>
      <c r="BR314" s="109" t="e">
        <f t="shared" ca="1" si="197"/>
        <v>#REF!</v>
      </c>
    </row>
    <row r="315" spans="1:70" ht="19.5" customHeight="1" x14ac:dyDescent="0.2">
      <c r="A315" s="82" t="e">
        <f>PS!#REF!</f>
        <v>#REF!</v>
      </c>
      <c r="B315" s="83" t="e">
        <f>PS!#REF!</f>
        <v>#REF!</v>
      </c>
      <c r="C315" s="83" t="e">
        <f>PS!#REF!</f>
        <v>#REF!</v>
      </c>
      <c r="D315" s="83" t="e">
        <f>VLOOKUP(B315,CTV!$A$3:$D$1048576,4,0)</f>
        <v>#REF!</v>
      </c>
      <c r="E315" s="83" t="e">
        <f>VLOOKUP(B315,CTV!$A$3:$G$1048576,7,0)</f>
        <v>#REF!</v>
      </c>
      <c r="F315" s="83" t="e">
        <f>IF(ISNA(VLOOKUP(D315,CTV!$A$3:$H$1048576,8,0)),"",VLOOKUP(D315,CTV!$A$3:$H$1048576,8,0))</f>
        <v>#REF!</v>
      </c>
      <c r="G315" s="83" t="e">
        <f>VLOOKUP(B315,CTV!$A$3:$I$1048576,9,0)</f>
        <v>#REF!</v>
      </c>
      <c r="H315" s="83" t="e">
        <f>VLOOKUP(B315,CTV!$A$3:$J$1048576,10,0)</f>
        <v>#REF!</v>
      </c>
      <c r="I315" s="102" t="e">
        <f>PS!#REF!</f>
        <v>#REF!</v>
      </c>
      <c r="J315" s="83" t="e">
        <f>PS!#REF!</f>
        <v>#REF!</v>
      </c>
      <c r="K315" s="103" t="e">
        <f>PS!#REF!</f>
        <v>#REF!</v>
      </c>
      <c r="L315" s="83" t="e">
        <f t="shared" si="175"/>
        <v>#REF!</v>
      </c>
      <c r="M315" s="120" t="e">
        <f>PS!#REF!</f>
        <v>#REF!</v>
      </c>
      <c r="N315" s="83" t="e">
        <f>PS!#REF!</f>
        <v>#REF!</v>
      </c>
      <c r="O315" s="104" t="e">
        <f>PS!#REF!</f>
        <v>#REF!</v>
      </c>
      <c r="P315" s="104" t="e">
        <f t="shared" si="176"/>
        <v>#REF!</v>
      </c>
      <c r="Q315" s="104">
        <v>0</v>
      </c>
      <c r="R315" s="170" t="e">
        <f t="shared" si="177"/>
        <v>#REF!</v>
      </c>
      <c r="S315" s="130" t="e">
        <f>VLOOKUP(B315,CTV!$A$3:$K$1048576,11,0)</f>
        <v>#REF!</v>
      </c>
      <c r="T315" s="105" t="e">
        <f>IF(VLOOKUP(B315,CTV!$A$3:$E$1048576,5,0)-R315+S315&lt;0,0,VLOOKUP(B315,CTV!$A$3:$E$1048576,5,0)-R315+S315)</f>
        <v>#REF!</v>
      </c>
      <c r="U315" s="105" t="e">
        <f>IF(VLOOKUP(B315,CTV!$A$3:$F$1048576,6,0)-R315+S315&lt;0,0,VLOOKUP(B315,CTV!$A$3:$F$1048576,6,0)-R315+S315)</f>
        <v>#REF!</v>
      </c>
      <c r="V315" s="70" t="e">
        <f t="shared" si="178"/>
        <v>#REF!</v>
      </c>
      <c r="W315" s="70" t="str">
        <f>IFERROR(IF(AND($H315=1,WORKDAY.INTL($I315,NETWORKDAYS.INTL($I315,EDATE(V315,$E316)-1,1,[1]holiday!$A$2:$A$101),1,[1]holiday!$A$2:$A$101)=$K315),"",IF(AND(IFERROR(IF(IF($K315&lt;EDATE(V315,$E315),$K315,EDATE(V315,$E315))=V315,"",IF($K315&lt;EDATE(V315,$E315),$K315,EDATE(V315,$E315))),"")=$K315,$H315=1),"",IFERROR(IF(IF($K315&lt;EDATE(V315,$E315),$K315,EDATE(V315,$E315))=V315,"",IF($K315&lt;EDATE(V315,$E315),$K315,EDATE(V315,$E315))),""))),"")</f>
        <v/>
      </c>
      <c r="X315" s="70" t="str">
        <f>IFERROR(IF(AND($H315=1,WORKDAY.INTL($I315,NETWORKDAYS.INTL($I315,EDATE(W315,$E316)-1,1,[1]holiday!$A$2:$A$101),1,[1]holiday!$A$2:$A$101)=$K315),"",IF(AND(IFERROR(IF(IF($K315&lt;EDATE(W315,$E315),$K315,EDATE(W315,$E315))=W315,"",IF($K315&lt;EDATE(W315,$E315),$K315,EDATE(W315,$E315))),"")=$K315,$H315=1),"",IFERROR(IF(IF($K315&lt;EDATE(W315,$E315),$K315,EDATE(W315,$E315))=W315,"",IF($K315&lt;EDATE(W315,$E315),$K315,EDATE(W315,$E315))),""))),"")</f>
        <v/>
      </c>
      <c r="Y315" s="70" t="str">
        <f>IFERROR(IF(AND($H315=1,WORKDAY.INTL($I315,NETWORKDAYS.INTL($I315,EDATE(X315,$E316)-1,1,[1]holiday!$A$2:$A$101),1,[1]holiday!$A$2:$A$101)=$K315),"",IF(AND(IFERROR(IF(IF($K315&lt;EDATE(X315,$E315),$K315,EDATE(X315,$E315))=X315,"",IF($K315&lt;EDATE(X315,$E315),$K315,EDATE(X315,$E315))),"")=$K315,$H315=1),"",IFERROR(IF(IF($K315&lt;EDATE(X315,$E315),$K315,EDATE(X315,$E315))=X315,"",IF($K315&lt;EDATE(X315,$E315),$K315,EDATE(X315,$E315))),""))),"")</f>
        <v/>
      </c>
      <c r="Z315" s="70" t="str">
        <f>IFERROR(IF(AND($H315=1,WORKDAY.INTL($I315,NETWORKDAYS.INTL($I315,EDATE(Y315,$E316)-1,1,[1]holiday!$A$2:$A$101),1,[1]holiday!$A$2:$A$101)=$K315),"",IF(AND(IFERROR(IF(IF($K315&lt;EDATE(Y315,$E315),$K315,EDATE(Y315,$E315))=Y315,"",IF($K315&lt;EDATE(Y315,$E315),$K315,EDATE(Y315,$E315))),"")=$K315,$H315=1),"",IFERROR(IF(IF($K315&lt;EDATE(Y315,$E315),$K315,EDATE(Y315,$E315))=Y315,"",IF($K315&lt;EDATE(Y315,$E315),$K315,EDATE(Y315,$E315))),""))),"")</f>
        <v/>
      </c>
      <c r="AA315" s="70" t="str">
        <f>IFERROR(IF(AND($H315=1,WORKDAY.INTL($I315,NETWORKDAYS.INTL($I315,EDATE(Z315,$E316)-1,1,[1]holiday!$A$2:$A$101),1,[1]holiday!$A$2:$A$101)=$K315),"",IF(AND(IFERROR(IF(IF($K315&lt;EDATE(Z315,$E315),$K315,EDATE(Z315,$E315))=Z315,"",IF($K315&lt;EDATE(Z315,$E315),$K315,EDATE(Z315,$E315))),"")=$K315,$H315=1),"",IFERROR(IF(IF($K315&lt;EDATE(Z315,$E315),$K315,EDATE(Z315,$E315))=Z315,"",IF($K315&lt;EDATE(Z315,$E315),$K315,EDATE(Z315,$E315))),""))),"")</f>
        <v/>
      </c>
      <c r="AB315" s="70" t="str">
        <f>IFERROR(IF(AND($H315=1,WORKDAY.INTL($I315,NETWORKDAYS.INTL($I315,EDATE(AA315,$E316)-1,1,[1]holiday!$A$2:$A$101),1,[1]holiday!$A$2:$A$101)=$K315),"",IF(AND(IFERROR(IF(IF($K315&lt;EDATE(AA315,$E315),$K315,EDATE(AA315,$E315))=AA315,"",IF($K315&lt;EDATE(AA315,$E315),$K315,EDATE(AA315,$E315))),"")=$K315,$H315=1),"",IFERROR(IF(IF($K315&lt;EDATE(AA315,$E315),$K315,EDATE(AA315,$E315))=AA315,"",IF($K315&lt;EDATE(AA315,$E315),$K315,EDATE(AA315,$E315))),""))),"")</f>
        <v/>
      </c>
      <c r="AC315" s="70" t="str">
        <f>IFERROR(IF(AND($H315=1,WORKDAY.INTL($I315,NETWORKDAYS.INTL($I315,EDATE(AB315,$E316)-1,1,[1]holiday!$A$2:$A$101),1,[1]holiday!$A$2:$A$101)=$K315),"",IF(AND(IFERROR(IF(IF($K315&lt;EDATE(AB315,$E315),$K315,EDATE(AB315,$E315))=AB315,"",IF($K315&lt;EDATE(AB315,$E315),$K315,EDATE(AB315,$E315))),"")=$K315,$H315=1),"",IFERROR(IF(IF($K315&lt;EDATE(AB315,$E315),$K315,EDATE(AB315,$E315))=AB315,"",IF($K315&lt;EDATE(AB315,$E315),$K315,EDATE(AB315,$E315))),""))),"")</f>
        <v/>
      </c>
      <c r="AD315" s="70" t="str">
        <f>IFERROR(IF(AND($H315=1,WORKDAY.INTL($I315,NETWORKDAYS.INTL($I315,EDATE(AC315,$E316)-1,1,[1]holiday!$A$2:$A$101),1,[1]holiday!$A$2:$A$101)=$K315),"",IF(AND(IFERROR(IF(IF($K315&lt;EDATE(AC315,$E315),$K315,EDATE(AC315,$E315))=AC315,"",IF($K315&lt;EDATE(AC315,$E315),$K315,EDATE(AC315,$E315))),"")=$K315,$H315=1),"",IFERROR(IF(IF($K315&lt;EDATE(AC315,$E315),$K315,EDATE(AC315,$E315))=AC315,"",IF($K315&lt;EDATE(AC315,$E315),$K315,EDATE(AC315,$E315))),""))),"")</f>
        <v/>
      </c>
      <c r="AE315" s="70" t="str">
        <f>IFERROR(IF(AND($H315=1,WORKDAY.INTL($I315,NETWORKDAYS.INTL($I315,EDATE(AD315,$E316)-1,1,[1]holiday!$A$2:$A$101),1,[1]holiday!$A$2:$A$101)=$K315),"",IF(AND(IFERROR(IF(IF($K315&lt;EDATE(AD315,$E315),$K315,EDATE(AD315,$E315))=AD315,"",IF($K315&lt;EDATE(AD315,$E315),$K315,EDATE(AD315,$E315))),"")=$K315,$H315=1),"",IFERROR(IF(IF($K315&lt;EDATE(AD315,$E315),$K315,EDATE(AD315,$E315))=AD315,"",IF($K315&lt;EDATE(AD315,$E315),$K315,EDATE(AD315,$E315))),""))),"")</f>
        <v/>
      </c>
      <c r="AF315" s="70" t="str">
        <f>IFERROR(IF(AND($H315=1,WORKDAY.INTL($I315,NETWORKDAYS.INTL($I315,EDATE(AE315,$E316)-1,1,[1]holiday!$A$2:$A$101),1,[1]holiday!$A$2:$A$101)=$K315),"",IF(AND(IFERROR(IF(IF($K315&lt;EDATE(AE315,$E315),$K315,EDATE(AE315,$E315))=AE315,"",IF($K315&lt;EDATE(AE315,$E315),$K315,EDATE(AE315,$E315))),"")=$K315,$H315=1),"",IFERROR(IF(IF($K315&lt;EDATE(AE315,$E315),$K315,EDATE(AE315,$E315))=AE315,"",IF($K315&lt;EDATE(AE315,$E315),$K315,EDATE(AE315,$E315))),""))),"")</f>
        <v/>
      </c>
      <c r="AG315" s="70" t="str">
        <f>IFERROR(IF(AND($H315=1,WORKDAY.INTL($I315,NETWORKDAYS.INTL($I315,EDATE(AF315,$E316)-1,1,[1]holiday!$A$2:$A$101),1,[1]holiday!$A$2:$A$101)=$K315),"",IF(AND(IFERROR(IF(IF($K315&lt;EDATE(AF315,$E315),$K315,EDATE(AF315,$E315))=AF315,"",IF($K315&lt;EDATE(AF315,$E315),$K315,EDATE(AF315,$E315))),"")=$K315,$H315=1),"",IFERROR(IF(IF($K315&lt;EDATE(AF315,$E315),$K315,EDATE(AF315,$E315))=AF315,"",IF($K315&lt;EDATE(AF315,$E315),$K315,EDATE(AF315,$E315))),""))),"")</f>
        <v/>
      </c>
      <c r="AH315" s="70" t="str">
        <f>IFERROR(IF(AND($H315=1,WORKDAY.INTL($I315,NETWORKDAYS.INTL($I315,EDATE(AG315,$E316)-1,1,[1]holiday!$A$2:$A$101),1,[1]holiday!$A$2:$A$101)=$K315),"",IF(AND(IFERROR(IF(IF($K315&lt;EDATE(AG315,$E315),$K315,EDATE(AG315,$E315))=AG315,"",IF($K315&lt;EDATE(AG315,$E315),$K315,EDATE(AG315,$E315))),"")=$K315,$H315=1),"",IFERROR(IF(IF($K315&lt;EDATE(AG315,$E315),$K315,EDATE(AG315,$E315))=AG315,"",IF($K315&lt;EDATE(AG315,$E315),$K315,EDATE(AG315,$E315))),""))),"")</f>
        <v/>
      </c>
      <c r="AI315" s="70"/>
      <c r="AJ315" s="25" t="e">
        <f t="shared" si="198"/>
        <v>#REF!</v>
      </c>
      <c r="AK315" s="25" t="e">
        <f t="shared" si="199"/>
        <v>#REF!</v>
      </c>
      <c r="AL315" s="25" t="e">
        <f t="shared" si="200"/>
        <v>#REF!</v>
      </c>
      <c r="AM315" s="25" t="e">
        <f t="shared" si="201"/>
        <v>#REF!</v>
      </c>
      <c r="AN315" s="25" t="e">
        <f t="shared" si="202"/>
        <v>#REF!</v>
      </c>
      <c r="AO315" s="25" t="e">
        <f t="shared" si="203"/>
        <v>#REF!</v>
      </c>
      <c r="AP315" s="25" t="e">
        <f t="shared" si="204"/>
        <v>#REF!</v>
      </c>
      <c r="AQ315" s="25" t="e">
        <f t="shared" si="205"/>
        <v>#REF!</v>
      </c>
      <c r="AR315" s="25" t="e">
        <f t="shared" si="206"/>
        <v>#REF!</v>
      </c>
      <c r="AS315" s="25" t="e">
        <f t="shared" si="207"/>
        <v>#REF!</v>
      </c>
      <c r="AT315" s="25" t="e">
        <f t="shared" si="208"/>
        <v>#REF!</v>
      </c>
      <c r="AU315" s="25" t="e">
        <f t="shared" si="209"/>
        <v>#REF!</v>
      </c>
      <c r="AV315" s="25" t="e">
        <f t="shared" si="210"/>
        <v>#REF!</v>
      </c>
      <c r="AW315" s="106" t="e">
        <f t="shared" si="179"/>
        <v>#REF!</v>
      </c>
      <c r="AX315" s="107" t="e">
        <f t="shared" ca="1" si="180"/>
        <v>#REF!</v>
      </c>
      <c r="AY315" s="107" t="e">
        <f t="shared" ca="1" si="181"/>
        <v>#REF!</v>
      </c>
      <c r="AZ315" s="108" t="e">
        <f t="shared" ca="1" si="182"/>
        <v>#REF!</v>
      </c>
      <c r="BA315" s="25">
        <f t="shared" ca="1" si="174"/>
        <v>0</v>
      </c>
      <c r="BB315" s="25" t="e">
        <f t="shared" si="211"/>
        <v>#REF!</v>
      </c>
      <c r="BC315" s="25" t="e">
        <f t="shared" ca="1" si="183"/>
        <v>#REF!</v>
      </c>
      <c r="BD315" s="83" t="e">
        <f>PS!#REF!</f>
        <v>#REF!</v>
      </c>
      <c r="BE315" s="78" t="str">
        <f t="shared" ca="1" si="184"/>
        <v>Lần 0</v>
      </c>
      <c r="BF315" s="109" t="e">
        <f t="shared" ca="1" si="185"/>
        <v>#REF!</v>
      </c>
      <c r="BG315" s="109" t="e">
        <f t="shared" ca="1" si="186"/>
        <v>#REF!</v>
      </c>
      <c r="BH315" s="109" t="e">
        <f t="shared" ca="1" si="187"/>
        <v>#REF!</v>
      </c>
      <c r="BI315" s="109" t="e">
        <f t="shared" ca="1" si="188"/>
        <v>#REF!</v>
      </c>
      <c r="BJ315" s="109" t="e">
        <f t="shared" ca="1" si="189"/>
        <v>#REF!</v>
      </c>
      <c r="BK315" s="109" t="e">
        <f t="shared" ca="1" si="190"/>
        <v>#REF!</v>
      </c>
      <c r="BL315" s="109" t="e">
        <f t="shared" ca="1" si="191"/>
        <v>#REF!</v>
      </c>
      <c r="BM315" s="109" t="e">
        <f t="shared" ca="1" si="192"/>
        <v>#REF!</v>
      </c>
      <c r="BN315" s="109" t="e">
        <f t="shared" ca="1" si="193"/>
        <v>#REF!</v>
      </c>
      <c r="BO315" s="109" t="e">
        <f t="shared" ca="1" si="194"/>
        <v>#REF!</v>
      </c>
      <c r="BP315" s="109" t="e">
        <f t="shared" ca="1" si="195"/>
        <v>#REF!</v>
      </c>
      <c r="BQ315" s="109" t="e">
        <f t="shared" ca="1" si="196"/>
        <v>#REF!</v>
      </c>
      <c r="BR315" s="109" t="e">
        <f t="shared" ca="1" si="197"/>
        <v>#REF!</v>
      </c>
    </row>
    <row r="316" spans="1:70" ht="19.5" customHeight="1" x14ac:dyDescent="0.2">
      <c r="A316" s="82" t="e">
        <f>PS!#REF!</f>
        <v>#REF!</v>
      </c>
      <c r="B316" s="83" t="e">
        <f>PS!#REF!</f>
        <v>#REF!</v>
      </c>
      <c r="C316" s="83" t="e">
        <f>PS!#REF!</f>
        <v>#REF!</v>
      </c>
      <c r="D316" s="83" t="e">
        <f>VLOOKUP(B316,CTV!$A$3:$D$1048576,4,0)</f>
        <v>#REF!</v>
      </c>
      <c r="E316" s="83" t="e">
        <f>VLOOKUP(B316,CTV!$A$3:$G$1048576,7,0)</f>
        <v>#REF!</v>
      </c>
      <c r="F316" s="83" t="e">
        <f>IF(ISNA(VLOOKUP(D316,CTV!$A$3:$H$1048576,8,0)),"",VLOOKUP(D316,CTV!$A$3:$H$1048576,8,0))</f>
        <v>#REF!</v>
      </c>
      <c r="G316" s="83" t="e">
        <f>VLOOKUP(B316,CTV!$A$3:$I$1048576,9,0)</f>
        <v>#REF!</v>
      </c>
      <c r="H316" s="83" t="e">
        <f>VLOOKUP(B316,CTV!$A$3:$J$1048576,10,0)</f>
        <v>#REF!</v>
      </c>
      <c r="I316" s="102" t="e">
        <f>PS!#REF!</f>
        <v>#REF!</v>
      </c>
      <c r="J316" s="83" t="e">
        <f>PS!#REF!</f>
        <v>#REF!</v>
      </c>
      <c r="K316" s="103" t="e">
        <f>PS!#REF!</f>
        <v>#REF!</v>
      </c>
      <c r="L316" s="83" t="e">
        <f t="shared" si="175"/>
        <v>#REF!</v>
      </c>
      <c r="M316" s="120" t="e">
        <f>PS!#REF!</f>
        <v>#REF!</v>
      </c>
      <c r="N316" s="83" t="e">
        <f>PS!#REF!</f>
        <v>#REF!</v>
      </c>
      <c r="O316" s="104" t="e">
        <f>PS!#REF!</f>
        <v>#REF!</v>
      </c>
      <c r="P316" s="104" t="e">
        <f t="shared" si="176"/>
        <v>#REF!</v>
      </c>
      <c r="Q316" s="104">
        <v>0</v>
      </c>
      <c r="R316" s="170" t="e">
        <f t="shared" si="177"/>
        <v>#REF!</v>
      </c>
      <c r="S316" s="130" t="e">
        <f>VLOOKUP(B316,CTV!$A$3:$K$1048576,11,0)</f>
        <v>#REF!</v>
      </c>
      <c r="T316" s="105" t="e">
        <f>IF(VLOOKUP(B316,CTV!$A$3:$E$1048576,5,0)-R316+S316&lt;0,0,VLOOKUP(B316,CTV!$A$3:$E$1048576,5,0)-R316+S316)</f>
        <v>#REF!</v>
      </c>
      <c r="U316" s="105" t="e">
        <f>IF(VLOOKUP(B316,CTV!$A$3:$F$1048576,6,0)-R316+S316&lt;0,0,VLOOKUP(B316,CTV!$A$3:$F$1048576,6,0)-R316+S316)</f>
        <v>#REF!</v>
      </c>
      <c r="V316" s="70" t="e">
        <f t="shared" si="178"/>
        <v>#REF!</v>
      </c>
      <c r="W316" s="70" t="str">
        <f>IFERROR(IF(AND($H316=1,WORKDAY.INTL($I316,NETWORKDAYS.INTL($I316,EDATE(V316,$E317)-1,1,[1]holiday!$A$2:$A$101),1,[1]holiday!$A$2:$A$101)=$K316),"",IF(AND(IFERROR(IF(IF($K316&lt;EDATE(V316,$E316),$K316,EDATE(V316,$E316))=V316,"",IF($K316&lt;EDATE(V316,$E316),$K316,EDATE(V316,$E316))),"")=$K316,$H316=1),"",IFERROR(IF(IF($K316&lt;EDATE(V316,$E316),$K316,EDATE(V316,$E316))=V316,"",IF($K316&lt;EDATE(V316,$E316),$K316,EDATE(V316,$E316))),""))),"")</f>
        <v/>
      </c>
      <c r="X316" s="70" t="str">
        <f>IFERROR(IF(AND($H316=1,WORKDAY.INTL($I316,NETWORKDAYS.INTL($I316,EDATE(W316,$E317)-1,1,[1]holiday!$A$2:$A$101),1,[1]holiday!$A$2:$A$101)=$K316),"",IF(AND(IFERROR(IF(IF($K316&lt;EDATE(W316,$E316),$K316,EDATE(W316,$E316))=W316,"",IF($K316&lt;EDATE(W316,$E316),$K316,EDATE(W316,$E316))),"")=$K316,$H316=1),"",IFERROR(IF(IF($K316&lt;EDATE(W316,$E316),$K316,EDATE(W316,$E316))=W316,"",IF($K316&lt;EDATE(W316,$E316),$K316,EDATE(W316,$E316))),""))),"")</f>
        <v/>
      </c>
      <c r="Y316" s="70" t="str">
        <f>IFERROR(IF(AND($H316=1,WORKDAY.INTL($I316,NETWORKDAYS.INTL($I316,EDATE(X316,$E317)-1,1,[1]holiday!$A$2:$A$101),1,[1]holiday!$A$2:$A$101)=$K316),"",IF(AND(IFERROR(IF(IF($K316&lt;EDATE(X316,$E316),$K316,EDATE(X316,$E316))=X316,"",IF($K316&lt;EDATE(X316,$E316),$K316,EDATE(X316,$E316))),"")=$K316,$H316=1),"",IFERROR(IF(IF($K316&lt;EDATE(X316,$E316),$K316,EDATE(X316,$E316))=X316,"",IF($K316&lt;EDATE(X316,$E316),$K316,EDATE(X316,$E316))),""))),"")</f>
        <v/>
      </c>
      <c r="Z316" s="70" t="str">
        <f>IFERROR(IF(AND($H316=1,WORKDAY.INTL($I316,NETWORKDAYS.INTL($I316,EDATE(Y316,$E317)-1,1,[1]holiday!$A$2:$A$101),1,[1]holiday!$A$2:$A$101)=$K316),"",IF(AND(IFERROR(IF(IF($K316&lt;EDATE(Y316,$E316),$K316,EDATE(Y316,$E316))=Y316,"",IF($K316&lt;EDATE(Y316,$E316),$K316,EDATE(Y316,$E316))),"")=$K316,$H316=1),"",IFERROR(IF(IF($K316&lt;EDATE(Y316,$E316),$K316,EDATE(Y316,$E316))=Y316,"",IF($K316&lt;EDATE(Y316,$E316),$K316,EDATE(Y316,$E316))),""))),"")</f>
        <v/>
      </c>
      <c r="AA316" s="70" t="str">
        <f>IFERROR(IF(AND($H316=1,WORKDAY.INTL($I316,NETWORKDAYS.INTL($I316,EDATE(Z316,$E317)-1,1,[1]holiday!$A$2:$A$101),1,[1]holiday!$A$2:$A$101)=$K316),"",IF(AND(IFERROR(IF(IF($K316&lt;EDATE(Z316,$E316),$K316,EDATE(Z316,$E316))=Z316,"",IF($K316&lt;EDATE(Z316,$E316),$K316,EDATE(Z316,$E316))),"")=$K316,$H316=1),"",IFERROR(IF(IF($K316&lt;EDATE(Z316,$E316),$K316,EDATE(Z316,$E316))=Z316,"",IF($K316&lt;EDATE(Z316,$E316),$K316,EDATE(Z316,$E316))),""))),"")</f>
        <v/>
      </c>
      <c r="AB316" s="70" t="str">
        <f>IFERROR(IF(AND($H316=1,WORKDAY.INTL($I316,NETWORKDAYS.INTL($I316,EDATE(AA316,$E317)-1,1,[1]holiday!$A$2:$A$101),1,[1]holiday!$A$2:$A$101)=$K316),"",IF(AND(IFERROR(IF(IF($K316&lt;EDATE(AA316,$E316),$K316,EDATE(AA316,$E316))=AA316,"",IF($K316&lt;EDATE(AA316,$E316),$K316,EDATE(AA316,$E316))),"")=$K316,$H316=1),"",IFERROR(IF(IF($K316&lt;EDATE(AA316,$E316),$K316,EDATE(AA316,$E316))=AA316,"",IF($K316&lt;EDATE(AA316,$E316),$K316,EDATE(AA316,$E316))),""))),"")</f>
        <v/>
      </c>
      <c r="AC316" s="70" t="str">
        <f>IFERROR(IF(AND($H316=1,WORKDAY.INTL($I316,NETWORKDAYS.INTL($I316,EDATE(AB316,$E317)-1,1,[1]holiday!$A$2:$A$101),1,[1]holiday!$A$2:$A$101)=$K316),"",IF(AND(IFERROR(IF(IF($K316&lt;EDATE(AB316,$E316),$K316,EDATE(AB316,$E316))=AB316,"",IF($K316&lt;EDATE(AB316,$E316),$K316,EDATE(AB316,$E316))),"")=$K316,$H316=1),"",IFERROR(IF(IF($K316&lt;EDATE(AB316,$E316),$K316,EDATE(AB316,$E316))=AB316,"",IF($K316&lt;EDATE(AB316,$E316),$K316,EDATE(AB316,$E316))),""))),"")</f>
        <v/>
      </c>
      <c r="AD316" s="70" t="str">
        <f>IFERROR(IF(AND($H316=1,WORKDAY.INTL($I316,NETWORKDAYS.INTL($I316,EDATE(AC316,$E317)-1,1,[1]holiday!$A$2:$A$101),1,[1]holiday!$A$2:$A$101)=$K316),"",IF(AND(IFERROR(IF(IF($K316&lt;EDATE(AC316,$E316),$K316,EDATE(AC316,$E316))=AC316,"",IF($K316&lt;EDATE(AC316,$E316),$K316,EDATE(AC316,$E316))),"")=$K316,$H316=1),"",IFERROR(IF(IF($K316&lt;EDATE(AC316,$E316),$K316,EDATE(AC316,$E316))=AC316,"",IF($K316&lt;EDATE(AC316,$E316),$K316,EDATE(AC316,$E316))),""))),"")</f>
        <v/>
      </c>
      <c r="AE316" s="70" t="str">
        <f>IFERROR(IF(AND($H316=1,WORKDAY.INTL($I316,NETWORKDAYS.INTL($I316,EDATE(AD316,$E317)-1,1,[1]holiday!$A$2:$A$101),1,[1]holiday!$A$2:$A$101)=$K316),"",IF(AND(IFERROR(IF(IF($K316&lt;EDATE(AD316,$E316),$K316,EDATE(AD316,$E316))=AD316,"",IF($K316&lt;EDATE(AD316,$E316),$K316,EDATE(AD316,$E316))),"")=$K316,$H316=1),"",IFERROR(IF(IF($K316&lt;EDATE(AD316,$E316),$K316,EDATE(AD316,$E316))=AD316,"",IF($K316&lt;EDATE(AD316,$E316),$K316,EDATE(AD316,$E316))),""))),"")</f>
        <v/>
      </c>
      <c r="AF316" s="70" t="str">
        <f>IFERROR(IF(AND($H316=1,WORKDAY.INTL($I316,NETWORKDAYS.INTL($I316,EDATE(AE316,$E317)-1,1,[1]holiday!$A$2:$A$101),1,[1]holiday!$A$2:$A$101)=$K316),"",IF(AND(IFERROR(IF(IF($K316&lt;EDATE(AE316,$E316),$K316,EDATE(AE316,$E316))=AE316,"",IF($K316&lt;EDATE(AE316,$E316),$K316,EDATE(AE316,$E316))),"")=$K316,$H316=1),"",IFERROR(IF(IF($K316&lt;EDATE(AE316,$E316),$K316,EDATE(AE316,$E316))=AE316,"",IF($K316&lt;EDATE(AE316,$E316),$K316,EDATE(AE316,$E316))),""))),"")</f>
        <v/>
      </c>
      <c r="AG316" s="70" t="str">
        <f>IFERROR(IF(AND($H316=1,WORKDAY.INTL($I316,NETWORKDAYS.INTL($I316,EDATE(AF316,$E317)-1,1,[1]holiday!$A$2:$A$101),1,[1]holiday!$A$2:$A$101)=$K316),"",IF(AND(IFERROR(IF(IF($K316&lt;EDATE(AF316,$E316),$K316,EDATE(AF316,$E316))=AF316,"",IF($K316&lt;EDATE(AF316,$E316),$K316,EDATE(AF316,$E316))),"")=$K316,$H316=1),"",IFERROR(IF(IF($K316&lt;EDATE(AF316,$E316),$K316,EDATE(AF316,$E316))=AF316,"",IF($K316&lt;EDATE(AF316,$E316),$K316,EDATE(AF316,$E316))),""))),"")</f>
        <v/>
      </c>
      <c r="AH316" s="70" t="str">
        <f>IFERROR(IF(AND($H316=1,WORKDAY.INTL($I316,NETWORKDAYS.INTL($I316,EDATE(AG316,$E317)-1,1,[1]holiday!$A$2:$A$101),1,[1]holiday!$A$2:$A$101)=$K316),"",IF(AND(IFERROR(IF(IF($K316&lt;EDATE(AG316,$E316),$K316,EDATE(AG316,$E316))=AG316,"",IF($K316&lt;EDATE(AG316,$E316),$K316,EDATE(AG316,$E316))),"")=$K316,$H316=1),"",IFERROR(IF(IF($K316&lt;EDATE(AG316,$E316),$K316,EDATE(AG316,$E316))=AG316,"",IF($K316&lt;EDATE(AG316,$E316),$K316,EDATE(AG316,$E316))),""))),"")</f>
        <v/>
      </c>
      <c r="AI316" s="70"/>
      <c r="AJ316" s="25" t="e">
        <f t="shared" si="198"/>
        <v>#REF!</v>
      </c>
      <c r="AK316" s="25" t="e">
        <f t="shared" si="199"/>
        <v>#REF!</v>
      </c>
      <c r="AL316" s="25" t="e">
        <f t="shared" si="200"/>
        <v>#REF!</v>
      </c>
      <c r="AM316" s="25" t="e">
        <f t="shared" si="201"/>
        <v>#REF!</v>
      </c>
      <c r="AN316" s="25" t="e">
        <f t="shared" si="202"/>
        <v>#REF!</v>
      </c>
      <c r="AO316" s="25" t="e">
        <f t="shared" si="203"/>
        <v>#REF!</v>
      </c>
      <c r="AP316" s="25" t="e">
        <f t="shared" si="204"/>
        <v>#REF!</v>
      </c>
      <c r="AQ316" s="25" t="e">
        <f t="shared" si="205"/>
        <v>#REF!</v>
      </c>
      <c r="AR316" s="25" t="e">
        <f t="shared" si="206"/>
        <v>#REF!</v>
      </c>
      <c r="AS316" s="25" t="e">
        <f t="shared" si="207"/>
        <v>#REF!</v>
      </c>
      <c r="AT316" s="25" t="e">
        <f t="shared" si="208"/>
        <v>#REF!</v>
      </c>
      <c r="AU316" s="25" t="e">
        <f t="shared" si="209"/>
        <v>#REF!</v>
      </c>
      <c r="AV316" s="25" t="e">
        <f t="shared" si="210"/>
        <v>#REF!</v>
      </c>
      <c r="AW316" s="106" t="e">
        <f t="shared" si="179"/>
        <v>#REF!</v>
      </c>
      <c r="AX316" s="107" t="e">
        <f t="shared" ca="1" si="180"/>
        <v>#REF!</v>
      </c>
      <c r="AY316" s="107" t="e">
        <f t="shared" ca="1" si="181"/>
        <v>#REF!</v>
      </c>
      <c r="AZ316" s="108" t="e">
        <f t="shared" ca="1" si="182"/>
        <v>#REF!</v>
      </c>
      <c r="BA316" s="25">
        <f t="shared" ca="1" si="174"/>
        <v>0</v>
      </c>
      <c r="BB316" s="25" t="e">
        <f t="shared" si="211"/>
        <v>#REF!</v>
      </c>
      <c r="BC316" s="25" t="e">
        <f t="shared" ca="1" si="183"/>
        <v>#REF!</v>
      </c>
      <c r="BD316" s="83" t="e">
        <f>PS!#REF!</f>
        <v>#REF!</v>
      </c>
      <c r="BE316" s="78" t="str">
        <f t="shared" ca="1" si="184"/>
        <v>Lần 0</v>
      </c>
      <c r="BF316" s="109" t="e">
        <f t="shared" ca="1" si="185"/>
        <v>#REF!</v>
      </c>
      <c r="BG316" s="109" t="e">
        <f t="shared" ca="1" si="186"/>
        <v>#REF!</v>
      </c>
      <c r="BH316" s="109" t="e">
        <f t="shared" ca="1" si="187"/>
        <v>#REF!</v>
      </c>
      <c r="BI316" s="109" t="e">
        <f t="shared" ca="1" si="188"/>
        <v>#REF!</v>
      </c>
      <c r="BJ316" s="109" t="e">
        <f t="shared" ca="1" si="189"/>
        <v>#REF!</v>
      </c>
      <c r="BK316" s="109" t="e">
        <f t="shared" ca="1" si="190"/>
        <v>#REF!</v>
      </c>
      <c r="BL316" s="109" t="e">
        <f t="shared" ca="1" si="191"/>
        <v>#REF!</v>
      </c>
      <c r="BM316" s="109" t="e">
        <f t="shared" ca="1" si="192"/>
        <v>#REF!</v>
      </c>
      <c r="BN316" s="109" t="e">
        <f t="shared" ca="1" si="193"/>
        <v>#REF!</v>
      </c>
      <c r="BO316" s="109" t="e">
        <f t="shared" ca="1" si="194"/>
        <v>#REF!</v>
      </c>
      <c r="BP316" s="109" t="e">
        <f t="shared" ca="1" si="195"/>
        <v>#REF!</v>
      </c>
      <c r="BQ316" s="109" t="e">
        <f t="shared" ca="1" si="196"/>
        <v>#REF!</v>
      </c>
      <c r="BR316" s="109" t="e">
        <f t="shared" ca="1" si="197"/>
        <v>#REF!</v>
      </c>
    </row>
    <row r="317" spans="1:70" ht="19.5" customHeight="1" x14ac:dyDescent="0.2">
      <c r="A317" s="82" t="e">
        <f>PS!#REF!</f>
        <v>#REF!</v>
      </c>
      <c r="B317" s="83" t="e">
        <f>PS!#REF!</f>
        <v>#REF!</v>
      </c>
      <c r="C317" s="83" t="e">
        <f>PS!#REF!</f>
        <v>#REF!</v>
      </c>
      <c r="D317" s="83" t="e">
        <f>VLOOKUP(B317,CTV!$A$3:$D$1048576,4,0)</f>
        <v>#REF!</v>
      </c>
      <c r="E317" s="83" t="e">
        <f>VLOOKUP(B317,CTV!$A$3:$G$1048576,7,0)</f>
        <v>#REF!</v>
      </c>
      <c r="F317" s="83" t="e">
        <f>IF(ISNA(VLOOKUP(D317,CTV!$A$3:$H$1048576,8,0)),"",VLOOKUP(D317,CTV!$A$3:$H$1048576,8,0))</f>
        <v>#REF!</v>
      </c>
      <c r="G317" s="83" t="e">
        <f>VLOOKUP(B317,CTV!$A$3:$I$1048576,9,0)</f>
        <v>#REF!</v>
      </c>
      <c r="H317" s="83" t="e">
        <f>VLOOKUP(B317,CTV!$A$3:$J$1048576,10,0)</f>
        <v>#REF!</v>
      </c>
      <c r="I317" s="102" t="e">
        <f>PS!#REF!</f>
        <v>#REF!</v>
      </c>
      <c r="J317" s="83" t="e">
        <f>PS!#REF!</f>
        <v>#REF!</v>
      </c>
      <c r="K317" s="103" t="e">
        <f>PS!#REF!</f>
        <v>#REF!</v>
      </c>
      <c r="L317" s="83" t="e">
        <f t="shared" si="175"/>
        <v>#REF!</v>
      </c>
      <c r="M317" s="120" t="e">
        <f>PS!#REF!</f>
        <v>#REF!</v>
      </c>
      <c r="N317" s="83" t="e">
        <f>PS!#REF!</f>
        <v>#REF!</v>
      </c>
      <c r="O317" s="104" t="e">
        <f>PS!#REF!</f>
        <v>#REF!</v>
      </c>
      <c r="P317" s="104" t="e">
        <f t="shared" si="176"/>
        <v>#REF!</v>
      </c>
      <c r="Q317" s="104">
        <v>0</v>
      </c>
      <c r="R317" s="170" t="e">
        <f t="shared" si="177"/>
        <v>#REF!</v>
      </c>
      <c r="S317" s="130" t="e">
        <f>VLOOKUP(B317,CTV!$A$3:$K$1048576,11,0)</f>
        <v>#REF!</v>
      </c>
      <c r="T317" s="105" t="e">
        <f>IF(VLOOKUP(B317,CTV!$A$3:$E$1048576,5,0)-R317+S317&lt;0,0,VLOOKUP(B317,CTV!$A$3:$E$1048576,5,0)-R317+S317)</f>
        <v>#REF!</v>
      </c>
      <c r="U317" s="105" t="e">
        <f>IF(VLOOKUP(B317,CTV!$A$3:$F$1048576,6,0)-R317+S317&lt;0,0,VLOOKUP(B317,CTV!$A$3:$F$1048576,6,0)-R317+S317)</f>
        <v>#REF!</v>
      </c>
      <c r="V317" s="70" t="e">
        <f t="shared" si="178"/>
        <v>#REF!</v>
      </c>
      <c r="W317" s="70" t="str">
        <f>IFERROR(IF(AND($H317=1,WORKDAY.INTL($I317,NETWORKDAYS.INTL($I317,EDATE(V317,$E318)-1,1,[1]holiday!$A$2:$A$101),1,[1]holiday!$A$2:$A$101)=$K317),"",IF(AND(IFERROR(IF(IF($K317&lt;EDATE(V317,$E317),$K317,EDATE(V317,$E317))=V317,"",IF($K317&lt;EDATE(V317,$E317),$K317,EDATE(V317,$E317))),"")=$K317,$H317=1),"",IFERROR(IF(IF($K317&lt;EDATE(V317,$E317),$K317,EDATE(V317,$E317))=V317,"",IF($K317&lt;EDATE(V317,$E317),$K317,EDATE(V317,$E317))),""))),"")</f>
        <v/>
      </c>
      <c r="X317" s="70" t="str">
        <f>IFERROR(IF(AND($H317=1,WORKDAY.INTL($I317,NETWORKDAYS.INTL($I317,EDATE(W317,$E318)-1,1,[1]holiday!$A$2:$A$101),1,[1]holiday!$A$2:$A$101)=$K317),"",IF(AND(IFERROR(IF(IF($K317&lt;EDATE(W317,$E317),$K317,EDATE(W317,$E317))=W317,"",IF($K317&lt;EDATE(W317,$E317),$K317,EDATE(W317,$E317))),"")=$K317,$H317=1),"",IFERROR(IF(IF($K317&lt;EDATE(W317,$E317),$K317,EDATE(W317,$E317))=W317,"",IF($K317&lt;EDATE(W317,$E317),$K317,EDATE(W317,$E317))),""))),"")</f>
        <v/>
      </c>
      <c r="Y317" s="70" t="str">
        <f>IFERROR(IF(AND($H317=1,WORKDAY.INTL($I317,NETWORKDAYS.INTL($I317,EDATE(X317,$E318)-1,1,[1]holiday!$A$2:$A$101),1,[1]holiday!$A$2:$A$101)=$K317),"",IF(AND(IFERROR(IF(IF($K317&lt;EDATE(X317,$E317),$K317,EDATE(X317,$E317))=X317,"",IF($K317&lt;EDATE(X317,$E317),$K317,EDATE(X317,$E317))),"")=$K317,$H317=1),"",IFERROR(IF(IF($K317&lt;EDATE(X317,$E317),$K317,EDATE(X317,$E317))=X317,"",IF($K317&lt;EDATE(X317,$E317),$K317,EDATE(X317,$E317))),""))),"")</f>
        <v/>
      </c>
      <c r="Z317" s="70" t="str">
        <f>IFERROR(IF(AND($H317=1,WORKDAY.INTL($I317,NETWORKDAYS.INTL($I317,EDATE(Y317,$E318)-1,1,[1]holiday!$A$2:$A$101),1,[1]holiday!$A$2:$A$101)=$K317),"",IF(AND(IFERROR(IF(IF($K317&lt;EDATE(Y317,$E317),$K317,EDATE(Y317,$E317))=Y317,"",IF($K317&lt;EDATE(Y317,$E317),$K317,EDATE(Y317,$E317))),"")=$K317,$H317=1),"",IFERROR(IF(IF($K317&lt;EDATE(Y317,$E317),$K317,EDATE(Y317,$E317))=Y317,"",IF($K317&lt;EDATE(Y317,$E317),$K317,EDATE(Y317,$E317))),""))),"")</f>
        <v/>
      </c>
      <c r="AA317" s="70" t="str">
        <f>IFERROR(IF(AND($H317=1,WORKDAY.INTL($I317,NETWORKDAYS.INTL($I317,EDATE(Z317,$E318)-1,1,[1]holiday!$A$2:$A$101),1,[1]holiday!$A$2:$A$101)=$K317),"",IF(AND(IFERROR(IF(IF($K317&lt;EDATE(Z317,$E317),$K317,EDATE(Z317,$E317))=Z317,"",IF($K317&lt;EDATE(Z317,$E317),$K317,EDATE(Z317,$E317))),"")=$K317,$H317=1),"",IFERROR(IF(IF($K317&lt;EDATE(Z317,$E317),$K317,EDATE(Z317,$E317))=Z317,"",IF($K317&lt;EDATE(Z317,$E317),$K317,EDATE(Z317,$E317))),""))),"")</f>
        <v/>
      </c>
      <c r="AB317" s="70" t="str">
        <f>IFERROR(IF(AND($H317=1,WORKDAY.INTL($I317,NETWORKDAYS.INTL($I317,EDATE(AA317,$E318)-1,1,[1]holiday!$A$2:$A$101),1,[1]holiday!$A$2:$A$101)=$K317),"",IF(AND(IFERROR(IF(IF($K317&lt;EDATE(AA317,$E317),$K317,EDATE(AA317,$E317))=AA317,"",IF($K317&lt;EDATE(AA317,$E317),$K317,EDATE(AA317,$E317))),"")=$K317,$H317=1),"",IFERROR(IF(IF($K317&lt;EDATE(AA317,$E317),$K317,EDATE(AA317,$E317))=AA317,"",IF($K317&lt;EDATE(AA317,$E317),$K317,EDATE(AA317,$E317))),""))),"")</f>
        <v/>
      </c>
      <c r="AC317" s="70" t="str">
        <f>IFERROR(IF(AND($H317=1,WORKDAY.INTL($I317,NETWORKDAYS.INTL($I317,EDATE(AB317,$E318)-1,1,[1]holiday!$A$2:$A$101),1,[1]holiday!$A$2:$A$101)=$K317),"",IF(AND(IFERROR(IF(IF($K317&lt;EDATE(AB317,$E317),$K317,EDATE(AB317,$E317))=AB317,"",IF($K317&lt;EDATE(AB317,$E317),$K317,EDATE(AB317,$E317))),"")=$K317,$H317=1),"",IFERROR(IF(IF($K317&lt;EDATE(AB317,$E317),$K317,EDATE(AB317,$E317))=AB317,"",IF($K317&lt;EDATE(AB317,$E317),$K317,EDATE(AB317,$E317))),""))),"")</f>
        <v/>
      </c>
      <c r="AD317" s="70" t="str">
        <f>IFERROR(IF(AND($H317=1,WORKDAY.INTL($I317,NETWORKDAYS.INTL($I317,EDATE(AC317,$E318)-1,1,[1]holiday!$A$2:$A$101),1,[1]holiday!$A$2:$A$101)=$K317),"",IF(AND(IFERROR(IF(IF($K317&lt;EDATE(AC317,$E317),$K317,EDATE(AC317,$E317))=AC317,"",IF($K317&lt;EDATE(AC317,$E317),$K317,EDATE(AC317,$E317))),"")=$K317,$H317=1),"",IFERROR(IF(IF($K317&lt;EDATE(AC317,$E317),$K317,EDATE(AC317,$E317))=AC317,"",IF($K317&lt;EDATE(AC317,$E317),$K317,EDATE(AC317,$E317))),""))),"")</f>
        <v/>
      </c>
      <c r="AE317" s="70" t="str">
        <f>IFERROR(IF(AND($H317=1,WORKDAY.INTL($I317,NETWORKDAYS.INTL($I317,EDATE(AD317,$E318)-1,1,[1]holiday!$A$2:$A$101),1,[1]holiday!$A$2:$A$101)=$K317),"",IF(AND(IFERROR(IF(IF($K317&lt;EDATE(AD317,$E317),$K317,EDATE(AD317,$E317))=AD317,"",IF($K317&lt;EDATE(AD317,$E317),$K317,EDATE(AD317,$E317))),"")=$K317,$H317=1),"",IFERROR(IF(IF($K317&lt;EDATE(AD317,$E317),$K317,EDATE(AD317,$E317))=AD317,"",IF($K317&lt;EDATE(AD317,$E317),$K317,EDATE(AD317,$E317))),""))),"")</f>
        <v/>
      </c>
      <c r="AF317" s="70" t="str">
        <f>IFERROR(IF(AND($H317=1,WORKDAY.INTL($I317,NETWORKDAYS.INTL($I317,EDATE(AE317,$E318)-1,1,[1]holiday!$A$2:$A$101),1,[1]holiday!$A$2:$A$101)=$K317),"",IF(AND(IFERROR(IF(IF($K317&lt;EDATE(AE317,$E317),$K317,EDATE(AE317,$E317))=AE317,"",IF($K317&lt;EDATE(AE317,$E317),$K317,EDATE(AE317,$E317))),"")=$K317,$H317=1),"",IFERROR(IF(IF($K317&lt;EDATE(AE317,$E317),$K317,EDATE(AE317,$E317))=AE317,"",IF($K317&lt;EDATE(AE317,$E317),$K317,EDATE(AE317,$E317))),""))),"")</f>
        <v/>
      </c>
      <c r="AG317" s="70" t="str">
        <f>IFERROR(IF(AND($H317=1,WORKDAY.INTL($I317,NETWORKDAYS.INTL($I317,EDATE(AF317,$E318)-1,1,[1]holiday!$A$2:$A$101),1,[1]holiday!$A$2:$A$101)=$K317),"",IF(AND(IFERROR(IF(IF($K317&lt;EDATE(AF317,$E317),$K317,EDATE(AF317,$E317))=AF317,"",IF($K317&lt;EDATE(AF317,$E317),$K317,EDATE(AF317,$E317))),"")=$K317,$H317=1),"",IFERROR(IF(IF($K317&lt;EDATE(AF317,$E317),$K317,EDATE(AF317,$E317))=AF317,"",IF($K317&lt;EDATE(AF317,$E317),$K317,EDATE(AF317,$E317))),""))),"")</f>
        <v/>
      </c>
      <c r="AH317" s="70" t="str">
        <f>IFERROR(IF(AND($H317=1,WORKDAY.INTL($I317,NETWORKDAYS.INTL($I317,EDATE(AG317,$E318)-1,1,[1]holiday!$A$2:$A$101),1,[1]holiday!$A$2:$A$101)=$K317),"",IF(AND(IFERROR(IF(IF($K317&lt;EDATE(AG317,$E317),$K317,EDATE(AG317,$E317))=AG317,"",IF($K317&lt;EDATE(AG317,$E317),$K317,EDATE(AG317,$E317))),"")=$K317,$H317=1),"",IFERROR(IF(IF($K317&lt;EDATE(AG317,$E317),$K317,EDATE(AG317,$E317))=AG317,"",IF($K317&lt;EDATE(AG317,$E317),$K317,EDATE(AG317,$E317))),""))),"")</f>
        <v/>
      </c>
      <c r="AI317" s="70"/>
      <c r="AJ317" s="25" t="e">
        <f t="shared" si="198"/>
        <v>#REF!</v>
      </c>
      <c r="AK317" s="25" t="e">
        <f t="shared" si="199"/>
        <v>#REF!</v>
      </c>
      <c r="AL317" s="25" t="e">
        <f t="shared" si="200"/>
        <v>#REF!</v>
      </c>
      <c r="AM317" s="25" t="e">
        <f t="shared" si="201"/>
        <v>#REF!</v>
      </c>
      <c r="AN317" s="25" t="e">
        <f t="shared" si="202"/>
        <v>#REF!</v>
      </c>
      <c r="AO317" s="25" t="e">
        <f t="shared" si="203"/>
        <v>#REF!</v>
      </c>
      <c r="AP317" s="25" t="e">
        <f t="shared" si="204"/>
        <v>#REF!</v>
      </c>
      <c r="AQ317" s="25" t="e">
        <f t="shared" si="205"/>
        <v>#REF!</v>
      </c>
      <c r="AR317" s="25" t="e">
        <f t="shared" si="206"/>
        <v>#REF!</v>
      </c>
      <c r="AS317" s="25" t="e">
        <f t="shared" si="207"/>
        <v>#REF!</v>
      </c>
      <c r="AT317" s="25" t="e">
        <f t="shared" si="208"/>
        <v>#REF!</v>
      </c>
      <c r="AU317" s="25" t="e">
        <f t="shared" si="209"/>
        <v>#REF!</v>
      </c>
      <c r="AV317" s="25" t="e">
        <f t="shared" si="210"/>
        <v>#REF!</v>
      </c>
      <c r="AW317" s="106" t="e">
        <f t="shared" si="179"/>
        <v>#REF!</v>
      </c>
      <c r="AX317" s="107" t="e">
        <f t="shared" ca="1" si="180"/>
        <v>#REF!</v>
      </c>
      <c r="AY317" s="107" t="e">
        <f t="shared" ca="1" si="181"/>
        <v>#REF!</v>
      </c>
      <c r="AZ317" s="108" t="e">
        <f t="shared" ca="1" si="182"/>
        <v>#REF!</v>
      </c>
      <c r="BA317" s="25">
        <f t="shared" ca="1" si="174"/>
        <v>0</v>
      </c>
      <c r="BB317" s="25" t="e">
        <f t="shared" si="211"/>
        <v>#REF!</v>
      </c>
      <c r="BC317" s="25" t="e">
        <f t="shared" ca="1" si="183"/>
        <v>#REF!</v>
      </c>
      <c r="BD317" s="83" t="e">
        <f>PS!#REF!</f>
        <v>#REF!</v>
      </c>
      <c r="BE317" s="78" t="str">
        <f t="shared" ca="1" si="184"/>
        <v>Lần 0</v>
      </c>
      <c r="BF317" s="109" t="e">
        <f t="shared" ca="1" si="185"/>
        <v>#REF!</v>
      </c>
      <c r="BG317" s="109" t="e">
        <f t="shared" ca="1" si="186"/>
        <v>#REF!</v>
      </c>
      <c r="BH317" s="109" t="e">
        <f t="shared" ca="1" si="187"/>
        <v>#REF!</v>
      </c>
      <c r="BI317" s="109" t="e">
        <f t="shared" ca="1" si="188"/>
        <v>#REF!</v>
      </c>
      <c r="BJ317" s="109" t="e">
        <f t="shared" ca="1" si="189"/>
        <v>#REF!</v>
      </c>
      <c r="BK317" s="109" t="e">
        <f t="shared" ca="1" si="190"/>
        <v>#REF!</v>
      </c>
      <c r="BL317" s="109" t="e">
        <f t="shared" ca="1" si="191"/>
        <v>#REF!</v>
      </c>
      <c r="BM317" s="109" t="e">
        <f t="shared" ca="1" si="192"/>
        <v>#REF!</v>
      </c>
      <c r="BN317" s="109" t="e">
        <f t="shared" ca="1" si="193"/>
        <v>#REF!</v>
      </c>
      <c r="BO317" s="109" t="e">
        <f t="shared" ca="1" si="194"/>
        <v>#REF!</v>
      </c>
      <c r="BP317" s="109" t="e">
        <f t="shared" ca="1" si="195"/>
        <v>#REF!</v>
      </c>
      <c r="BQ317" s="109" t="e">
        <f t="shared" ca="1" si="196"/>
        <v>#REF!</v>
      </c>
      <c r="BR317" s="109" t="e">
        <f t="shared" ca="1" si="197"/>
        <v>#REF!</v>
      </c>
    </row>
    <row r="318" spans="1:70" ht="19.5" customHeight="1" x14ac:dyDescent="0.2">
      <c r="A318" s="82" t="e">
        <f>PS!#REF!</f>
        <v>#REF!</v>
      </c>
      <c r="B318" s="83" t="e">
        <f>PS!#REF!</f>
        <v>#REF!</v>
      </c>
      <c r="C318" s="83" t="e">
        <f>PS!#REF!</f>
        <v>#REF!</v>
      </c>
      <c r="D318" s="83" t="e">
        <f>VLOOKUP(B318,CTV!$A$3:$D$1048576,4,0)</f>
        <v>#REF!</v>
      </c>
      <c r="E318" s="83" t="e">
        <f>VLOOKUP(B318,CTV!$A$3:$G$1048576,7,0)</f>
        <v>#REF!</v>
      </c>
      <c r="F318" s="83" t="e">
        <f>IF(ISNA(VLOOKUP(D318,CTV!$A$3:$H$1048576,8,0)),"",VLOOKUP(D318,CTV!$A$3:$H$1048576,8,0))</f>
        <v>#REF!</v>
      </c>
      <c r="G318" s="83" t="e">
        <f>VLOOKUP(B318,CTV!$A$3:$I$1048576,9,0)</f>
        <v>#REF!</v>
      </c>
      <c r="H318" s="83" t="e">
        <f>VLOOKUP(B318,CTV!$A$3:$J$1048576,10,0)</f>
        <v>#REF!</v>
      </c>
      <c r="I318" s="102" t="e">
        <f>PS!#REF!</f>
        <v>#REF!</v>
      </c>
      <c r="J318" s="83" t="e">
        <f>PS!#REF!</f>
        <v>#REF!</v>
      </c>
      <c r="K318" s="103" t="e">
        <f>PS!#REF!</f>
        <v>#REF!</v>
      </c>
      <c r="L318" s="83" t="e">
        <f t="shared" si="175"/>
        <v>#REF!</v>
      </c>
      <c r="M318" s="120" t="e">
        <f>PS!#REF!</f>
        <v>#REF!</v>
      </c>
      <c r="N318" s="83" t="e">
        <f>PS!#REF!</f>
        <v>#REF!</v>
      </c>
      <c r="O318" s="104" t="e">
        <f>PS!#REF!</f>
        <v>#REF!</v>
      </c>
      <c r="P318" s="104" t="e">
        <f t="shared" si="176"/>
        <v>#REF!</v>
      </c>
      <c r="Q318" s="104">
        <v>0</v>
      </c>
      <c r="R318" s="170" t="e">
        <f t="shared" si="177"/>
        <v>#REF!</v>
      </c>
      <c r="S318" s="130" t="e">
        <f>VLOOKUP(B318,CTV!$A$3:$K$1048576,11,0)</f>
        <v>#REF!</v>
      </c>
      <c r="T318" s="105" t="e">
        <f>IF(VLOOKUP(B318,CTV!$A$3:$E$1048576,5,0)-R318+S318&lt;0,0,VLOOKUP(B318,CTV!$A$3:$E$1048576,5,0)-R318+S318)</f>
        <v>#REF!</v>
      </c>
      <c r="U318" s="105" t="e">
        <f>IF(VLOOKUP(B318,CTV!$A$3:$F$1048576,6,0)-R318+S318&lt;0,0,VLOOKUP(B318,CTV!$A$3:$F$1048576,6,0)-R318+S318)</f>
        <v>#REF!</v>
      </c>
      <c r="V318" s="70" t="e">
        <f t="shared" si="178"/>
        <v>#REF!</v>
      </c>
      <c r="W318" s="70" t="str">
        <f>IFERROR(IF(AND($H318=1,WORKDAY.INTL($I318,NETWORKDAYS.INTL($I318,EDATE(V318,$E319)-1,1,[1]holiday!$A$2:$A$101),1,[1]holiday!$A$2:$A$101)=$K318),"",IF(AND(IFERROR(IF(IF($K318&lt;EDATE(V318,$E318),$K318,EDATE(V318,$E318))=V318,"",IF($K318&lt;EDATE(V318,$E318),$K318,EDATE(V318,$E318))),"")=$K318,$H318=1),"",IFERROR(IF(IF($K318&lt;EDATE(V318,$E318),$K318,EDATE(V318,$E318))=V318,"",IF($K318&lt;EDATE(V318,$E318),$K318,EDATE(V318,$E318))),""))),"")</f>
        <v/>
      </c>
      <c r="X318" s="70" t="str">
        <f>IFERROR(IF(AND($H318=1,WORKDAY.INTL($I318,NETWORKDAYS.INTL($I318,EDATE(W318,$E319)-1,1,[1]holiday!$A$2:$A$101),1,[1]holiday!$A$2:$A$101)=$K318),"",IF(AND(IFERROR(IF(IF($K318&lt;EDATE(W318,$E318),$K318,EDATE(W318,$E318))=W318,"",IF($K318&lt;EDATE(W318,$E318),$K318,EDATE(W318,$E318))),"")=$K318,$H318=1),"",IFERROR(IF(IF($K318&lt;EDATE(W318,$E318),$K318,EDATE(W318,$E318))=W318,"",IF($K318&lt;EDATE(W318,$E318),$K318,EDATE(W318,$E318))),""))),"")</f>
        <v/>
      </c>
      <c r="Y318" s="70" t="str">
        <f>IFERROR(IF(AND($H318=1,WORKDAY.INTL($I318,NETWORKDAYS.INTL($I318,EDATE(X318,$E319)-1,1,[1]holiday!$A$2:$A$101),1,[1]holiday!$A$2:$A$101)=$K318),"",IF(AND(IFERROR(IF(IF($K318&lt;EDATE(X318,$E318),$K318,EDATE(X318,$E318))=X318,"",IF($K318&lt;EDATE(X318,$E318),$K318,EDATE(X318,$E318))),"")=$K318,$H318=1),"",IFERROR(IF(IF($K318&lt;EDATE(X318,$E318),$K318,EDATE(X318,$E318))=X318,"",IF($K318&lt;EDATE(X318,$E318),$K318,EDATE(X318,$E318))),""))),"")</f>
        <v/>
      </c>
      <c r="Z318" s="70" t="str">
        <f>IFERROR(IF(AND($H318=1,WORKDAY.INTL($I318,NETWORKDAYS.INTL($I318,EDATE(Y318,$E319)-1,1,[1]holiday!$A$2:$A$101),1,[1]holiday!$A$2:$A$101)=$K318),"",IF(AND(IFERROR(IF(IF($K318&lt;EDATE(Y318,$E318),$K318,EDATE(Y318,$E318))=Y318,"",IF($K318&lt;EDATE(Y318,$E318),$K318,EDATE(Y318,$E318))),"")=$K318,$H318=1),"",IFERROR(IF(IF($K318&lt;EDATE(Y318,$E318),$K318,EDATE(Y318,$E318))=Y318,"",IF($K318&lt;EDATE(Y318,$E318),$K318,EDATE(Y318,$E318))),""))),"")</f>
        <v/>
      </c>
      <c r="AA318" s="70" t="str">
        <f>IFERROR(IF(AND($H318=1,WORKDAY.INTL($I318,NETWORKDAYS.INTL($I318,EDATE(Z318,$E319)-1,1,[1]holiday!$A$2:$A$101),1,[1]holiday!$A$2:$A$101)=$K318),"",IF(AND(IFERROR(IF(IF($K318&lt;EDATE(Z318,$E318),$K318,EDATE(Z318,$E318))=Z318,"",IF($K318&lt;EDATE(Z318,$E318),$K318,EDATE(Z318,$E318))),"")=$K318,$H318=1),"",IFERROR(IF(IF($K318&lt;EDATE(Z318,$E318),$K318,EDATE(Z318,$E318))=Z318,"",IF($K318&lt;EDATE(Z318,$E318),$K318,EDATE(Z318,$E318))),""))),"")</f>
        <v/>
      </c>
      <c r="AB318" s="70" t="str">
        <f>IFERROR(IF(AND($H318=1,WORKDAY.INTL($I318,NETWORKDAYS.INTL($I318,EDATE(AA318,$E319)-1,1,[1]holiday!$A$2:$A$101),1,[1]holiday!$A$2:$A$101)=$K318),"",IF(AND(IFERROR(IF(IF($K318&lt;EDATE(AA318,$E318),$K318,EDATE(AA318,$E318))=AA318,"",IF($K318&lt;EDATE(AA318,$E318),$K318,EDATE(AA318,$E318))),"")=$K318,$H318=1),"",IFERROR(IF(IF($K318&lt;EDATE(AA318,$E318),$K318,EDATE(AA318,$E318))=AA318,"",IF($K318&lt;EDATE(AA318,$E318),$K318,EDATE(AA318,$E318))),""))),"")</f>
        <v/>
      </c>
      <c r="AC318" s="70" t="str">
        <f>IFERROR(IF(AND($H318=1,WORKDAY.INTL($I318,NETWORKDAYS.INTL($I318,EDATE(AB318,$E319)-1,1,[1]holiday!$A$2:$A$101),1,[1]holiday!$A$2:$A$101)=$K318),"",IF(AND(IFERROR(IF(IF($K318&lt;EDATE(AB318,$E318),$K318,EDATE(AB318,$E318))=AB318,"",IF($K318&lt;EDATE(AB318,$E318),$K318,EDATE(AB318,$E318))),"")=$K318,$H318=1),"",IFERROR(IF(IF($K318&lt;EDATE(AB318,$E318),$K318,EDATE(AB318,$E318))=AB318,"",IF($K318&lt;EDATE(AB318,$E318),$K318,EDATE(AB318,$E318))),""))),"")</f>
        <v/>
      </c>
      <c r="AD318" s="70" t="str">
        <f>IFERROR(IF(AND($H318=1,WORKDAY.INTL($I318,NETWORKDAYS.INTL($I318,EDATE(AC318,$E319)-1,1,[1]holiday!$A$2:$A$101),1,[1]holiday!$A$2:$A$101)=$K318),"",IF(AND(IFERROR(IF(IF($K318&lt;EDATE(AC318,$E318),$K318,EDATE(AC318,$E318))=AC318,"",IF($K318&lt;EDATE(AC318,$E318),$K318,EDATE(AC318,$E318))),"")=$K318,$H318=1),"",IFERROR(IF(IF($K318&lt;EDATE(AC318,$E318),$K318,EDATE(AC318,$E318))=AC318,"",IF($K318&lt;EDATE(AC318,$E318),$K318,EDATE(AC318,$E318))),""))),"")</f>
        <v/>
      </c>
      <c r="AE318" s="70" t="str">
        <f>IFERROR(IF(AND($H318=1,WORKDAY.INTL($I318,NETWORKDAYS.INTL($I318,EDATE(AD318,$E319)-1,1,[1]holiday!$A$2:$A$101),1,[1]holiday!$A$2:$A$101)=$K318),"",IF(AND(IFERROR(IF(IF($K318&lt;EDATE(AD318,$E318),$K318,EDATE(AD318,$E318))=AD318,"",IF($K318&lt;EDATE(AD318,$E318),$K318,EDATE(AD318,$E318))),"")=$K318,$H318=1),"",IFERROR(IF(IF($K318&lt;EDATE(AD318,$E318),$K318,EDATE(AD318,$E318))=AD318,"",IF($K318&lt;EDATE(AD318,$E318),$K318,EDATE(AD318,$E318))),""))),"")</f>
        <v/>
      </c>
      <c r="AF318" s="70" t="str">
        <f>IFERROR(IF(AND($H318=1,WORKDAY.INTL($I318,NETWORKDAYS.INTL($I318,EDATE(AE318,$E319)-1,1,[1]holiday!$A$2:$A$101),1,[1]holiday!$A$2:$A$101)=$K318),"",IF(AND(IFERROR(IF(IF($K318&lt;EDATE(AE318,$E318),$K318,EDATE(AE318,$E318))=AE318,"",IF($K318&lt;EDATE(AE318,$E318),$K318,EDATE(AE318,$E318))),"")=$K318,$H318=1),"",IFERROR(IF(IF($K318&lt;EDATE(AE318,$E318),$K318,EDATE(AE318,$E318))=AE318,"",IF($K318&lt;EDATE(AE318,$E318),$K318,EDATE(AE318,$E318))),""))),"")</f>
        <v/>
      </c>
      <c r="AG318" s="70" t="str">
        <f>IFERROR(IF(AND($H318=1,WORKDAY.INTL($I318,NETWORKDAYS.INTL($I318,EDATE(AF318,$E319)-1,1,[1]holiday!$A$2:$A$101),1,[1]holiday!$A$2:$A$101)=$K318),"",IF(AND(IFERROR(IF(IF($K318&lt;EDATE(AF318,$E318),$K318,EDATE(AF318,$E318))=AF318,"",IF($K318&lt;EDATE(AF318,$E318),$K318,EDATE(AF318,$E318))),"")=$K318,$H318=1),"",IFERROR(IF(IF($K318&lt;EDATE(AF318,$E318),$K318,EDATE(AF318,$E318))=AF318,"",IF($K318&lt;EDATE(AF318,$E318),$K318,EDATE(AF318,$E318))),""))),"")</f>
        <v/>
      </c>
      <c r="AH318" s="70" t="str">
        <f>IFERROR(IF(AND($H318=1,WORKDAY.INTL($I318,NETWORKDAYS.INTL($I318,EDATE(AG318,$E319)-1,1,[1]holiday!$A$2:$A$101),1,[1]holiday!$A$2:$A$101)=$K318),"",IF(AND(IFERROR(IF(IF($K318&lt;EDATE(AG318,$E318),$K318,EDATE(AG318,$E318))=AG318,"",IF($K318&lt;EDATE(AG318,$E318),$K318,EDATE(AG318,$E318))),"")=$K318,$H318=1),"",IFERROR(IF(IF($K318&lt;EDATE(AG318,$E318),$K318,EDATE(AG318,$E318))=AG318,"",IF($K318&lt;EDATE(AG318,$E318),$K318,EDATE(AG318,$E318))),""))),"")</f>
        <v/>
      </c>
      <c r="AI318" s="70"/>
      <c r="AJ318" s="25" t="e">
        <f t="shared" si="198"/>
        <v>#REF!</v>
      </c>
      <c r="AK318" s="25" t="e">
        <f t="shared" si="199"/>
        <v>#REF!</v>
      </c>
      <c r="AL318" s="25" t="e">
        <f t="shared" si="200"/>
        <v>#REF!</v>
      </c>
      <c r="AM318" s="25" t="e">
        <f t="shared" si="201"/>
        <v>#REF!</v>
      </c>
      <c r="AN318" s="25" t="e">
        <f t="shared" si="202"/>
        <v>#REF!</v>
      </c>
      <c r="AO318" s="25" t="e">
        <f t="shared" si="203"/>
        <v>#REF!</v>
      </c>
      <c r="AP318" s="25" t="e">
        <f t="shared" si="204"/>
        <v>#REF!</v>
      </c>
      <c r="AQ318" s="25" t="e">
        <f t="shared" si="205"/>
        <v>#REF!</v>
      </c>
      <c r="AR318" s="25" t="e">
        <f t="shared" si="206"/>
        <v>#REF!</v>
      </c>
      <c r="AS318" s="25" t="e">
        <f t="shared" si="207"/>
        <v>#REF!</v>
      </c>
      <c r="AT318" s="25" t="e">
        <f t="shared" si="208"/>
        <v>#REF!</v>
      </c>
      <c r="AU318" s="25" t="e">
        <f t="shared" si="209"/>
        <v>#REF!</v>
      </c>
      <c r="AV318" s="25" t="e">
        <f t="shared" si="210"/>
        <v>#REF!</v>
      </c>
      <c r="AW318" s="106" t="e">
        <f t="shared" si="179"/>
        <v>#REF!</v>
      </c>
      <c r="AX318" s="107" t="e">
        <f t="shared" ca="1" si="180"/>
        <v>#REF!</v>
      </c>
      <c r="AY318" s="107" t="e">
        <f t="shared" ca="1" si="181"/>
        <v>#REF!</v>
      </c>
      <c r="AZ318" s="108" t="e">
        <f t="shared" ca="1" si="182"/>
        <v>#REF!</v>
      </c>
      <c r="BA318" s="25">
        <f t="shared" ca="1" si="174"/>
        <v>0</v>
      </c>
      <c r="BB318" s="25" t="e">
        <f t="shared" si="211"/>
        <v>#REF!</v>
      </c>
      <c r="BC318" s="25" t="e">
        <f t="shared" ca="1" si="183"/>
        <v>#REF!</v>
      </c>
      <c r="BD318" s="83" t="e">
        <f>PS!#REF!</f>
        <v>#REF!</v>
      </c>
      <c r="BE318" s="78" t="str">
        <f t="shared" ca="1" si="184"/>
        <v>Lần 0</v>
      </c>
      <c r="BF318" s="109" t="e">
        <f t="shared" ca="1" si="185"/>
        <v>#REF!</v>
      </c>
      <c r="BG318" s="109" t="e">
        <f t="shared" ca="1" si="186"/>
        <v>#REF!</v>
      </c>
      <c r="BH318" s="109" t="e">
        <f t="shared" ca="1" si="187"/>
        <v>#REF!</v>
      </c>
      <c r="BI318" s="109" t="e">
        <f t="shared" ca="1" si="188"/>
        <v>#REF!</v>
      </c>
      <c r="BJ318" s="109" t="e">
        <f t="shared" ca="1" si="189"/>
        <v>#REF!</v>
      </c>
      <c r="BK318" s="109" t="e">
        <f t="shared" ca="1" si="190"/>
        <v>#REF!</v>
      </c>
      <c r="BL318" s="109" t="e">
        <f t="shared" ca="1" si="191"/>
        <v>#REF!</v>
      </c>
      <c r="BM318" s="109" t="e">
        <f t="shared" ca="1" si="192"/>
        <v>#REF!</v>
      </c>
      <c r="BN318" s="109" t="e">
        <f t="shared" ca="1" si="193"/>
        <v>#REF!</v>
      </c>
      <c r="BO318" s="109" t="e">
        <f t="shared" ca="1" si="194"/>
        <v>#REF!</v>
      </c>
      <c r="BP318" s="109" t="e">
        <f t="shared" ca="1" si="195"/>
        <v>#REF!</v>
      </c>
      <c r="BQ318" s="109" t="e">
        <f t="shared" ca="1" si="196"/>
        <v>#REF!</v>
      </c>
      <c r="BR318" s="109" t="e">
        <f t="shared" ca="1" si="197"/>
        <v>#REF!</v>
      </c>
    </row>
    <row r="319" spans="1:70" ht="19.5" customHeight="1" x14ac:dyDescent="0.2">
      <c r="A319" s="82" t="e">
        <f>PS!#REF!</f>
        <v>#REF!</v>
      </c>
      <c r="B319" s="83" t="e">
        <f>PS!#REF!</f>
        <v>#REF!</v>
      </c>
      <c r="C319" s="83" t="e">
        <f>PS!#REF!</f>
        <v>#REF!</v>
      </c>
      <c r="D319" s="83" t="e">
        <f>VLOOKUP(B319,CTV!$A$3:$D$1048576,4,0)</f>
        <v>#REF!</v>
      </c>
      <c r="E319" s="83" t="e">
        <f>VLOOKUP(B319,CTV!$A$3:$G$1048576,7,0)</f>
        <v>#REF!</v>
      </c>
      <c r="F319" s="83" t="e">
        <f>IF(ISNA(VLOOKUP(D319,CTV!$A$3:$H$1048576,8,0)),"",VLOOKUP(D319,CTV!$A$3:$H$1048576,8,0))</f>
        <v>#REF!</v>
      </c>
      <c r="G319" s="83" t="e">
        <f>VLOOKUP(B319,CTV!$A$3:$I$1048576,9,0)</f>
        <v>#REF!</v>
      </c>
      <c r="H319" s="83" t="e">
        <f>VLOOKUP(B319,CTV!$A$3:$J$1048576,10,0)</f>
        <v>#REF!</v>
      </c>
      <c r="I319" s="102" t="e">
        <f>PS!#REF!</f>
        <v>#REF!</v>
      </c>
      <c r="J319" s="83" t="e">
        <f>PS!#REF!</f>
        <v>#REF!</v>
      </c>
      <c r="K319" s="103" t="e">
        <f>PS!#REF!</f>
        <v>#REF!</v>
      </c>
      <c r="L319" s="83" t="e">
        <f t="shared" si="175"/>
        <v>#REF!</v>
      </c>
      <c r="M319" s="120" t="e">
        <f>PS!#REF!</f>
        <v>#REF!</v>
      </c>
      <c r="N319" s="83" t="e">
        <f>PS!#REF!</f>
        <v>#REF!</v>
      </c>
      <c r="O319" s="104" t="e">
        <f>PS!#REF!</f>
        <v>#REF!</v>
      </c>
      <c r="P319" s="104" t="e">
        <f t="shared" si="176"/>
        <v>#REF!</v>
      </c>
      <c r="Q319" s="104">
        <v>0</v>
      </c>
      <c r="R319" s="170" t="e">
        <f t="shared" si="177"/>
        <v>#REF!</v>
      </c>
      <c r="S319" s="130" t="e">
        <f>VLOOKUP(B319,CTV!$A$3:$K$1048576,11,0)</f>
        <v>#REF!</v>
      </c>
      <c r="T319" s="105" t="e">
        <f>IF(VLOOKUP(B319,CTV!$A$3:$E$1048576,5,0)-R319+S319&lt;0,0,VLOOKUP(B319,CTV!$A$3:$E$1048576,5,0)-R319+S319)</f>
        <v>#REF!</v>
      </c>
      <c r="U319" s="105" t="e">
        <f>IF(VLOOKUP(B319,CTV!$A$3:$F$1048576,6,0)-R319+S319&lt;0,0,VLOOKUP(B319,CTV!$A$3:$F$1048576,6,0)-R319+S319)</f>
        <v>#REF!</v>
      </c>
      <c r="V319" s="70" t="e">
        <f t="shared" si="178"/>
        <v>#REF!</v>
      </c>
      <c r="W319" s="70" t="str">
        <f>IFERROR(IF(AND($H319=1,WORKDAY.INTL($I319,NETWORKDAYS.INTL($I319,EDATE(V319,$E320)-1,1,[1]holiday!$A$2:$A$101),1,[1]holiday!$A$2:$A$101)=$K319),"",IF(AND(IFERROR(IF(IF($K319&lt;EDATE(V319,$E319),$K319,EDATE(V319,$E319))=V319,"",IF($K319&lt;EDATE(V319,$E319),$K319,EDATE(V319,$E319))),"")=$K319,$H319=1),"",IFERROR(IF(IF($K319&lt;EDATE(V319,$E319),$K319,EDATE(V319,$E319))=V319,"",IF($K319&lt;EDATE(V319,$E319),$K319,EDATE(V319,$E319))),""))),"")</f>
        <v/>
      </c>
      <c r="X319" s="70" t="str">
        <f>IFERROR(IF(AND($H319=1,WORKDAY.INTL($I319,NETWORKDAYS.INTL($I319,EDATE(W319,$E320)-1,1,[1]holiday!$A$2:$A$101),1,[1]holiday!$A$2:$A$101)=$K319),"",IF(AND(IFERROR(IF(IF($K319&lt;EDATE(W319,$E319),$K319,EDATE(W319,$E319))=W319,"",IF($K319&lt;EDATE(W319,$E319),$K319,EDATE(W319,$E319))),"")=$K319,$H319=1),"",IFERROR(IF(IF($K319&lt;EDATE(W319,$E319),$K319,EDATE(W319,$E319))=W319,"",IF($K319&lt;EDATE(W319,$E319),$K319,EDATE(W319,$E319))),""))),"")</f>
        <v/>
      </c>
      <c r="Y319" s="70" t="str">
        <f>IFERROR(IF(AND($H319=1,WORKDAY.INTL($I319,NETWORKDAYS.INTL($I319,EDATE(X319,$E320)-1,1,[1]holiday!$A$2:$A$101),1,[1]holiday!$A$2:$A$101)=$K319),"",IF(AND(IFERROR(IF(IF($K319&lt;EDATE(X319,$E319),$K319,EDATE(X319,$E319))=X319,"",IF($K319&lt;EDATE(X319,$E319),$K319,EDATE(X319,$E319))),"")=$K319,$H319=1),"",IFERROR(IF(IF($K319&lt;EDATE(X319,$E319),$K319,EDATE(X319,$E319))=X319,"",IF($K319&lt;EDATE(X319,$E319),$K319,EDATE(X319,$E319))),""))),"")</f>
        <v/>
      </c>
      <c r="Z319" s="70" t="str">
        <f>IFERROR(IF(AND($H319=1,WORKDAY.INTL($I319,NETWORKDAYS.INTL($I319,EDATE(Y319,$E320)-1,1,[1]holiday!$A$2:$A$101),1,[1]holiday!$A$2:$A$101)=$K319),"",IF(AND(IFERROR(IF(IF($K319&lt;EDATE(Y319,$E319),$K319,EDATE(Y319,$E319))=Y319,"",IF($K319&lt;EDATE(Y319,$E319),$K319,EDATE(Y319,$E319))),"")=$K319,$H319=1),"",IFERROR(IF(IF($K319&lt;EDATE(Y319,$E319),$K319,EDATE(Y319,$E319))=Y319,"",IF($K319&lt;EDATE(Y319,$E319),$K319,EDATE(Y319,$E319))),""))),"")</f>
        <v/>
      </c>
      <c r="AA319" s="70" t="str">
        <f>IFERROR(IF(AND($H319=1,WORKDAY.INTL($I319,NETWORKDAYS.INTL($I319,EDATE(Z319,$E320)-1,1,[1]holiday!$A$2:$A$101),1,[1]holiday!$A$2:$A$101)=$K319),"",IF(AND(IFERROR(IF(IF($K319&lt;EDATE(Z319,$E319),$K319,EDATE(Z319,$E319))=Z319,"",IF($K319&lt;EDATE(Z319,$E319),$K319,EDATE(Z319,$E319))),"")=$K319,$H319=1),"",IFERROR(IF(IF($K319&lt;EDATE(Z319,$E319),$K319,EDATE(Z319,$E319))=Z319,"",IF($K319&lt;EDATE(Z319,$E319),$K319,EDATE(Z319,$E319))),""))),"")</f>
        <v/>
      </c>
      <c r="AB319" s="70" t="str">
        <f>IFERROR(IF(AND($H319=1,WORKDAY.INTL($I319,NETWORKDAYS.INTL($I319,EDATE(AA319,$E320)-1,1,[1]holiday!$A$2:$A$101),1,[1]holiday!$A$2:$A$101)=$K319),"",IF(AND(IFERROR(IF(IF($K319&lt;EDATE(AA319,$E319),$K319,EDATE(AA319,$E319))=AA319,"",IF($K319&lt;EDATE(AA319,$E319),$K319,EDATE(AA319,$E319))),"")=$K319,$H319=1),"",IFERROR(IF(IF($K319&lt;EDATE(AA319,$E319),$K319,EDATE(AA319,$E319))=AA319,"",IF($K319&lt;EDATE(AA319,$E319),$K319,EDATE(AA319,$E319))),""))),"")</f>
        <v/>
      </c>
      <c r="AC319" s="70" t="str">
        <f>IFERROR(IF(AND($H319=1,WORKDAY.INTL($I319,NETWORKDAYS.INTL($I319,EDATE(AB319,$E320)-1,1,[1]holiday!$A$2:$A$101),1,[1]holiday!$A$2:$A$101)=$K319),"",IF(AND(IFERROR(IF(IF($K319&lt;EDATE(AB319,$E319),$K319,EDATE(AB319,$E319))=AB319,"",IF($K319&lt;EDATE(AB319,$E319),$K319,EDATE(AB319,$E319))),"")=$K319,$H319=1),"",IFERROR(IF(IF($K319&lt;EDATE(AB319,$E319),$K319,EDATE(AB319,$E319))=AB319,"",IF($K319&lt;EDATE(AB319,$E319),$K319,EDATE(AB319,$E319))),""))),"")</f>
        <v/>
      </c>
      <c r="AD319" s="70" t="str">
        <f>IFERROR(IF(AND($H319=1,WORKDAY.INTL($I319,NETWORKDAYS.INTL($I319,EDATE(AC319,$E320)-1,1,[1]holiday!$A$2:$A$101),1,[1]holiday!$A$2:$A$101)=$K319),"",IF(AND(IFERROR(IF(IF($K319&lt;EDATE(AC319,$E319),$K319,EDATE(AC319,$E319))=AC319,"",IF($K319&lt;EDATE(AC319,$E319),$K319,EDATE(AC319,$E319))),"")=$K319,$H319=1),"",IFERROR(IF(IF($K319&lt;EDATE(AC319,$E319),$K319,EDATE(AC319,$E319))=AC319,"",IF($K319&lt;EDATE(AC319,$E319),$K319,EDATE(AC319,$E319))),""))),"")</f>
        <v/>
      </c>
      <c r="AE319" s="70" t="str">
        <f>IFERROR(IF(AND($H319=1,WORKDAY.INTL($I319,NETWORKDAYS.INTL($I319,EDATE(AD319,$E320)-1,1,[1]holiday!$A$2:$A$101),1,[1]holiday!$A$2:$A$101)=$K319),"",IF(AND(IFERROR(IF(IF($K319&lt;EDATE(AD319,$E319),$K319,EDATE(AD319,$E319))=AD319,"",IF($K319&lt;EDATE(AD319,$E319),$K319,EDATE(AD319,$E319))),"")=$K319,$H319=1),"",IFERROR(IF(IF($K319&lt;EDATE(AD319,$E319),$K319,EDATE(AD319,$E319))=AD319,"",IF($K319&lt;EDATE(AD319,$E319),$K319,EDATE(AD319,$E319))),""))),"")</f>
        <v/>
      </c>
      <c r="AF319" s="70" t="str">
        <f>IFERROR(IF(AND($H319=1,WORKDAY.INTL($I319,NETWORKDAYS.INTL($I319,EDATE(AE319,$E320)-1,1,[1]holiday!$A$2:$A$101),1,[1]holiday!$A$2:$A$101)=$K319),"",IF(AND(IFERROR(IF(IF($K319&lt;EDATE(AE319,$E319),$K319,EDATE(AE319,$E319))=AE319,"",IF($K319&lt;EDATE(AE319,$E319),$K319,EDATE(AE319,$E319))),"")=$K319,$H319=1),"",IFERROR(IF(IF($K319&lt;EDATE(AE319,$E319),$K319,EDATE(AE319,$E319))=AE319,"",IF($K319&lt;EDATE(AE319,$E319),$K319,EDATE(AE319,$E319))),""))),"")</f>
        <v/>
      </c>
      <c r="AG319" s="70" t="str">
        <f>IFERROR(IF(AND($H319=1,WORKDAY.INTL($I319,NETWORKDAYS.INTL($I319,EDATE(AF319,$E320)-1,1,[1]holiday!$A$2:$A$101),1,[1]holiday!$A$2:$A$101)=$K319),"",IF(AND(IFERROR(IF(IF($K319&lt;EDATE(AF319,$E319),$K319,EDATE(AF319,$E319))=AF319,"",IF($K319&lt;EDATE(AF319,$E319),$K319,EDATE(AF319,$E319))),"")=$K319,$H319=1),"",IFERROR(IF(IF($K319&lt;EDATE(AF319,$E319),$K319,EDATE(AF319,$E319))=AF319,"",IF($K319&lt;EDATE(AF319,$E319),$K319,EDATE(AF319,$E319))),""))),"")</f>
        <v/>
      </c>
      <c r="AH319" s="70" t="str">
        <f>IFERROR(IF(AND($H319=1,WORKDAY.INTL($I319,NETWORKDAYS.INTL($I319,EDATE(AG319,$E320)-1,1,[1]holiday!$A$2:$A$101),1,[1]holiday!$A$2:$A$101)=$K319),"",IF(AND(IFERROR(IF(IF($K319&lt;EDATE(AG319,$E319),$K319,EDATE(AG319,$E319))=AG319,"",IF($K319&lt;EDATE(AG319,$E319),$K319,EDATE(AG319,$E319))),"")=$K319,$H319=1),"",IFERROR(IF(IF($K319&lt;EDATE(AG319,$E319),$K319,EDATE(AG319,$E319))=AG319,"",IF($K319&lt;EDATE(AG319,$E319),$K319,EDATE(AG319,$E319))),""))),"")</f>
        <v/>
      </c>
      <c r="AI319" s="70"/>
      <c r="AJ319" s="25" t="e">
        <f t="shared" si="198"/>
        <v>#REF!</v>
      </c>
      <c r="AK319" s="25" t="e">
        <f t="shared" si="199"/>
        <v>#REF!</v>
      </c>
      <c r="AL319" s="25" t="e">
        <f t="shared" si="200"/>
        <v>#REF!</v>
      </c>
      <c r="AM319" s="25" t="e">
        <f t="shared" si="201"/>
        <v>#REF!</v>
      </c>
      <c r="AN319" s="25" t="e">
        <f t="shared" si="202"/>
        <v>#REF!</v>
      </c>
      <c r="AO319" s="25" t="e">
        <f t="shared" si="203"/>
        <v>#REF!</v>
      </c>
      <c r="AP319" s="25" t="e">
        <f t="shared" si="204"/>
        <v>#REF!</v>
      </c>
      <c r="AQ319" s="25" t="e">
        <f t="shared" si="205"/>
        <v>#REF!</v>
      </c>
      <c r="AR319" s="25" t="e">
        <f t="shared" si="206"/>
        <v>#REF!</v>
      </c>
      <c r="AS319" s="25" t="e">
        <f t="shared" si="207"/>
        <v>#REF!</v>
      </c>
      <c r="AT319" s="25" t="e">
        <f t="shared" si="208"/>
        <v>#REF!</v>
      </c>
      <c r="AU319" s="25" t="e">
        <f t="shared" si="209"/>
        <v>#REF!</v>
      </c>
      <c r="AV319" s="25" t="e">
        <f t="shared" si="210"/>
        <v>#REF!</v>
      </c>
      <c r="AW319" s="106" t="e">
        <f t="shared" si="179"/>
        <v>#REF!</v>
      </c>
      <c r="AX319" s="107" t="e">
        <f t="shared" ca="1" si="180"/>
        <v>#REF!</v>
      </c>
      <c r="AY319" s="107" t="e">
        <f t="shared" ca="1" si="181"/>
        <v>#REF!</v>
      </c>
      <c r="AZ319" s="108" t="e">
        <f t="shared" ca="1" si="182"/>
        <v>#REF!</v>
      </c>
      <c r="BA319" s="25">
        <f t="shared" ca="1" si="174"/>
        <v>0</v>
      </c>
      <c r="BB319" s="25" t="e">
        <f t="shared" si="211"/>
        <v>#REF!</v>
      </c>
      <c r="BC319" s="25" t="e">
        <f t="shared" ca="1" si="183"/>
        <v>#REF!</v>
      </c>
      <c r="BD319" s="83" t="e">
        <f>PS!#REF!</f>
        <v>#REF!</v>
      </c>
      <c r="BE319" s="78" t="str">
        <f t="shared" ca="1" si="184"/>
        <v>Lần 0</v>
      </c>
      <c r="BF319" s="109" t="e">
        <f t="shared" ca="1" si="185"/>
        <v>#REF!</v>
      </c>
      <c r="BG319" s="109" t="e">
        <f t="shared" ca="1" si="186"/>
        <v>#REF!</v>
      </c>
      <c r="BH319" s="109" t="e">
        <f t="shared" ca="1" si="187"/>
        <v>#REF!</v>
      </c>
      <c r="BI319" s="109" t="e">
        <f t="shared" ca="1" si="188"/>
        <v>#REF!</v>
      </c>
      <c r="BJ319" s="109" t="e">
        <f t="shared" ca="1" si="189"/>
        <v>#REF!</v>
      </c>
      <c r="BK319" s="109" t="e">
        <f t="shared" ca="1" si="190"/>
        <v>#REF!</v>
      </c>
      <c r="BL319" s="109" t="e">
        <f t="shared" ca="1" si="191"/>
        <v>#REF!</v>
      </c>
      <c r="BM319" s="109" t="e">
        <f t="shared" ca="1" si="192"/>
        <v>#REF!</v>
      </c>
      <c r="BN319" s="109" t="e">
        <f t="shared" ca="1" si="193"/>
        <v>#REF!</v>
      </c>
      <c r="BO319" s="109" t="e">
        <f t="shared" ca="1" si="194"/>
        <v>#REF!</v>
      </c>
      <c r="BP319" s="109" t="e">
        <f t="shared" ca="1" si="195"/>
        <v>#REF!</v>
      </c>
      <c r="BQ319" s="109" t="e">
        <f t="shared" ca="1" si="196"/>
        <v>#REF!</v>
      </c>
      <c r="BR319" s="109" t="e">
        <f t="shared" ca="1" si="197"/>
        <v>#REF!</v>
      </c>
    </row>
    <row r="320" spans="1:70" ht="20.25" customHeight="1" x14ac:dyDescent="0.2">
      <c r="A320" s="82" t="e">
        <f>PS!#REF!</f>
        <v>#REF!</v>
      </c>
      <c r="B320" s="83" t="e">
        <f>PS!#REF!</f>
        <v>#REF!</v>
      </c>
      <c r="C320" s="83" t="e">
        <f>PS!#REF!</f>
        <v>#REF!</v>
      </c>
      <c r="D320" s="83" t="e">
        <f>VLOOKUP(B320,CTV!$A$3:$D$1048576,4,0)</f>
        <v>#REF!</v>
      </c>
      <c r="E320" s="83" t="e">
        <f>VLOOKUP(B320,CTV!$A$3:$G$1048576,7,0)</f>
        <v>#REF!</v>
      </c>
      <c r="F320" s="83" t="e">
        <f>IF(ISNA(VLOOKUP(D320,CTV!$A$3:$H$1048576,8,0)),"",VLOOKUP(D320,CTV!$A$3:$H$1048576,8,0))</f>
        <v>#REF!</v>
      </c>
      <c r="G320" s="83" t="e">
        <f>VLOOKUP(B320,CTV!$A$3:$I$1048576,9,0)</f>
        <v>#REF!</v>
      </c>
      <c r="H320" s="83" t="e">
        <f>VLOOKUP(B320,CTV!$A$3:$J$1048576,10,0)</f>
        <v>#REF!</v>
      </c>
      <c r="I320" s="102" t="e">
        <f>PS!#REF!</f>
        <v>#REF!</v>
      </c>
      <c r="J320" s="83" t="e">
        <f>PS!#REF!</f>
        <v>#REF!</v>
      </c>
      <c r="K320" s="103" t="e">
        <f>PS!#REF!</f>
        <v>#REF!</v>
      </c>
      <c r="L320" s="83" t="e">
        <f t="shared" si="175"/>
        <v>#REF!</v>
      </c>
      <c r="M320" s="120" t="e">
        <f>PS!#REF!</f>
        <v>#REF!</v>
      </c>
      <c r="N320" s="83" t="e">
        <f>PS!#REF!</f>
        <v>#REF!</v>
      </c>
      <c r="O320" s="104" t="e">
        <f>PS!#REF!</f>
        <v>#REF!</v>
      </c>
      <c r="P320" s="104" t="e">
        <f t="shared" si="176"/>
        <v>#REF!</v>
      </c>
      <c r="Q320" s="104">
        <v>0</v>
      </c>
      <c r="R320" s="170" t="e">
        <f t="shared" si="177"/>
        <v>#REF!</v>
      </c>
      <c r="S320" s="130" t="e">
        <f>VLOOKUP(B320,CTV!$A$3:$K$1048576,11,0)</f>
        <v>#REF!</v>
      </c>
      <c r="T320" s="105" t="e">
        <f>IF(VLOOKUP(B320,CTV!$A$3:$E$1048576,5,0)-R320+S320&lt;0,0,VLOOKUP(B320,CTV!$A$3:$E$1048576,5,0)-R320+S320)</f>
        <v>#REF!</v>
      </c>
      <c r="U320" s="105" t="e">
        <f>IF(VLOOKUP(B320,CTV!$A$3:$F$1048576,6,0)-R320+S320&lt;0,0,VLOOKUP(B320,CTV!$A$3:$F$1048576,6,0)-R320+S320)</f>
        <v>#REF!</v>
      </c>
      <c r="V320" s="70" t="e">
        <f t="shared" si="178"/>
        <v>#REF!</v>
      </c>
      <c r="W320" s="70" t="str">
        <f>IFERROR(IF(AND($H320=1,WORKDAY.INTL($I320,NETWORKDAYS.INTL($I320,EDATE(V320,$E321)-1,1,[1]holiday!$A$2:$A$101),1,[1]holiday!$A$2:$A$101)=$K320),"",IF(AND(IFERROR(IF(IF($K320&lt;EDATE(V320,$E320),$K320,EDATE(V320,$E320))=V320,"",IF($K320&lt;EDATE(V320,$E320),$K320,EDATE(V320,$E320))),"")=$K320,$H320=1),"",IFERROR(IF(IF($K320&lt;EDATE(V320,$E320),$K320,EDATE(V320,$E320))=V320,"",IF($K320&lt;EDATE(V320,$E320),$K320,EDATE(V320,$E320))),""))),"")</f>
        <v/>
      </c>
      <c r="X320" s="70" t="str">
        <f>IFERROR(IF(AND($H320=1,WORKDAY.INTL($I320,NETWORKDAYS.INTL($I320,EDATE(W320,$E321)-1,1,[1]holiday!$A$2:$A$101),1,[1]holiday!$A$2:$A$101)=$K320),"",IF(AND(IFERROR(IF(IF($K320&lt;EDATE(W320,$E320),$K320,EDATE(W320,$E320))=W320,"",IF($K320&lt;EDATE(W320,$E320),$K320,EDATE(W320,$E320))),"")=$K320,$H320=1),"",IFERROR(IF(IF($K320&lt;EDATE(W320,$E320),$K320,EDATE(W320,$E320))=W320,"",IF($K320&lt;EDATE(W320,$E320),$K320,EDATE(W320,$E320))),""))),"")</f>
        <v/>
      </c>
      <c r="Y320" s="70" t="str">
        <f>IFERROR(IF(AND($H320=1,WORKDAY.INTL($I320,NETWORKDAYS.INTL($I320,EDATE(X320,$E321)-1,1,[1]holiday!$A$2:$A$101),1,[1]holiday!$A$2:$A$101)=$K320),"",IF(AND(IFERROR(IF(IF($K320&lt;EDATE(X320,$E320),$K320,EDATE(X320,$E320))=X320,"",IF($K320&lt;EDATE(X320,$E320),$K320,EDATE(X320,$E320))),"")=$K320,$H320=1),"",IFERROR(IF(IF($K320&lt;EDATE(X320,$E320),$K320,EDATE(X320,$E320))=X320,"",IF($K320&lt;EDATE(X320,$E320),$K320,EDATE(X320,$E320))),""))),"")</f>
        <v/>
      </c>
      <c r="Z320" s="70" t="str">
        <f>IFERROR(IF(AND($H320=1,WORKDAY.INTL($I320,NETWORKDAYS.INTL($I320,EDATE(Y320,$E321)-1,1,[1]holiday!$A$2:$A$101),1,[1]holiday!$A$2:$A$101)=$K320),"",IF(AND(IFERROR(IF(IF($K320&lt;EDATE(Y320,$E320),$K320,EDATE(Y320,$E320))=Y320,"",IF($K320&lt;EDATE(Y320,$E320),$K320,EDATE(Y320,$E320))),"")=$K320,$H320=1),"",IFERROR(IF(IF($K320&lt;EDATE(Y320,$E320),$K320,EDATE(Y320,$E320))=Y320,"",IF($K320&lt;EDATE(Y320,$E320),$K320,EDATE(Y320,$E320))),""))),"")</f>
        <v/>
      </c>
      <c r="AA320" s="70" t="str">
        <f>IFERROR(IF(AND($H320=1,WORKDAY.INTL($I320,NETWORKDAYS.INTL($I320,EDATE(Z320,$E321)-1,1,[1]holiday!$A$2:$A$101),1,[1]holiday!$A$2:$A$101)=$K320),"",IF(AND(IFERROR(IF(IF($K320&lt;EDATE(Z320,$E320),$K320,EDATE(Z320,$E320))=Z320,"",IF($K320&lt;EDATE(Z320,$E320),$K320,EDATE(Z320,$E320))),"")=$K320,$H320=1),"",IFERROR(IF(IF($K320&lt;EDATE(Z320,$E320),$K320,EDATE(Z320,$E320))=Z320,"",IF($K320&lt;EDATE(Z320,$E320),$K320,EDATE(Z320,$E320))),""))),"")</f>
        <v/>
      </c>
      <c r="AB320" s="70" t="str">
        <f>IFERROR(IF(AND($H320=1,WORKDAY.INTL($I320,NETWORKDAYS.INTL($I320,EDATE(AA320,$E321)-1,1,[1]holiday!$A$2:$A$101),1,[1]holiday!$A$2:$A$101)=$K320),"",IF(AND(IFERROR(IF(IF($K320&lt;EDATE(AA320,$E320),$K320,EDATE(AA320,$E320))=AA320,"",IF($K320&lt;EDATE(AA320,$E320),$K320,EDATE(AA320,$E320))),"")=$K320,$H320=1),"",IFERROR(IF(IF($K320&lt;EDATE(AA320,$E320),$K320,EDATE(AA320,$E320))=AA320,"",IF($K320&lt;EDATE(AA320,$E320),$K320,EDATE(AA320,$E320))),""))),"")</f>
        <v/>
      </c>
      <c r="AC320" s="70" t="str">
        <f>IFERROR(IF(AND($H320=1,WORKDAY.INTL($I320,NETWORKDAYS.INTL($I320,EDATE(AB320,$E321)-1,1,[1]holiday!$A$2:$A$101),1,[1]holiday!$A$2:$A$101)=$K320),"",IF(AND(IFERROR(IF(IF($K320&lt;EDATE(AB320,$E320),$K320,EDATE(AB320,$E320))=AB320,"",IF($K320&lt;EDATE(AB320,$E320),$K320,EDATE(AB320,$E320))),"")=$K320,$H320=1),"",IFERROR(IF(IF($K320&lt;EDATE(AB320,$E320),$K320,EDATE(AB320,$E320))=AB320,"",IF($K320&lt;EDATE(AB320,$E320),$K320,EDATE(AB320,$E320))),""))),"")</f>
        <v/>
      </c>
      <c r="AD320" s="70" t="str">
        <f>IFERROR(IF(AND($H320=1,WORKDAY.INTL($I320,NETWORKDAYS.INTL($I320,EDATE(AC320,$E321)-1,1,[1]holiday!$A$2:$A$101),1,[1]holiday!$A$2:$A$101)=$K320),"",IF(AND(IFERROR(IF(IF($K320&lt;EDATE(AC320,$E320),$K320,EDATE(AC320,$E320))=AC320,"",IF($K320&lt;EDATE(AC320,$E320),$K320,EDATE(AC320,$E320))),"")=$K320,$H320=1),"",IFERROR(IF(IF($K320&lt;EDATE(AC320,$E320),$K320,EDATE(AC320,$E320))=AC320,"",IF($K320&lt;EDATE(AC320,$E320),$K320,EDATE(AC320,$E320))),""))),"")</f>
        <v/>
      </c>
      <c r="AE320" s="70" t="str">
        <f>IFERROR(IF(AND($H320=1,WORKDAY.INTL($I320,NETWORKDAYS.INTL($I320,EDATE(AD320,$E321)-1,1,[1]holiday!$A$2:$A$101),1,[1]holiday!$A$2:$A$101)=$K320),"",IF(AND(IFERROR(IF(IF($K320&lt;EDATE(AD320,$E320),$K320,EDATE(AD320,$E320))=AD320,"",IF($K320&lt;EDATE(AD320,$E320),$K320,EDATE(AD320,$E320))),"")=$K320,$H320=1),"",IFERROR(IF(IF($K320&lt;EDATE(AD320,$E320),$K320,EDATE(AD320,$E320))=AD320,"",IF($K320&lt;EDATE(AD320,$E320),$K320,EDATE(AD320,$E320))),""))),"")</f>
        <v/>
      </c>
      <c r="AF320" s="70" t="str">
        <f>IFERROR(IF(AND($H320=1,WORKDAY.INTL($I320,NETWORKDAYS.INTL($I320,EDATE(AE320,$E321)-1,1,[1]holiday!$A$2:$A$101),1,[1]holiday!$A$2:$A$101)=$K320),"",IF(AND(IFERROR(IF(IF($K320&lt;EDATE(AE320,$E320),$K320,EDATE(AE320,$E320))=AE320,"",IF($K320&lt;EDATE(AE320,$E320),$K320,EDATE(AE320,$E320))),"")=$K320,$H320=1),"",IFERROR(IF(IF($K320&lt;EDATE(AE320,$E320),$K320,EDATE(AE320,$E320))=AE320,"",IF($K320&lt;EDATE(AE320,$E320),$K320,EDATE(AE320,$E320))),""))),"")</f>
        <v/>
      </c>
      <c r="AG320" s="70" t="str">
        <f>IFERROR(IF(AND($H320=1,WORKDAY.INTL($I320,NETWORKDAYS.INTL($I320,EDATE(AF320,$E321)-1,1,[1]holiday!$A$2:$A$101),1,[1]holiday!$A$2:$A$101)=$K320),"",IF(AND(IFERROR(IF(IF($K320&lt;EDATE(AF320,$E320),$K320,EDATE(AF320,$E320))=AF320,"",IF($K320&lt;EDATE(AF320,$E320),$K320,EDATE(AF320,$E320))),"")=$K320,$H320=1),"",IFERROR(IF(IF($K320&lt;EDATE(AF320,$E320),$K320,EDATE(AF320,$E320))=AF320,"",IF($K320&lt;EDATE(AF320,$E320),$K320,EDATE(AF320,$E320))),""))),"")</f>
        <v/>
      </c>
      <c r="AH320" s="70" t="str">
        <f>IFERROR(IF(AND($H320=1,WORKDAY.INTL($I320,NETWORKDAYS.INTL($I320,EDATE(AG320,$E321)-1,1,[1]holiday!$A$2:$A$101),1,[1]holiday!$A$2:$A$101)=$K320),"",IF(AND(IFERROR(IF(IF($K320&lt;EDATE(AG320,$E320),$K320,EDATE(AG320,$E320))=AG320,"",IF($K320&lt;EDATE(AG320,$E320),$K320,EDATE(AG320,$E320))),"")=$K320,$H320=1),"",IFERROR(IF(IF($K320&lt;EDATE(AG320,$E320),$K320,EDATE(AG320,$E320))=AG320,"",IF($K320&lt;EDATE(AG320,$E320),$K320,EDATE(AG320,$E320))),""))),"")</f>
        <v/>
      </c>
      <c r="AI320" s="70"/>
      <c r="AJ320" s="25" t="e">
        <f t="shared" si="198"/>
        <v>#REF!</v>
      </c>
      <c r="AK320" s="25" t="e">
        <f t="shared" si="199"/>
        <v>#REF!</v>
      </c>
      <c r="AL320" s="25" t="e">
        <f t="shared" si="200"/>
        <v>#REF!</v>
      </c>
      <c r="AM320" s="25" t="e">
        <f t="shared" si="201"/>
        <v>#REF!</v>
      </c>
      <c r="AN320" s="25" t="e">
        <f t="shared" si="202"/>
        <v>#REF!</v>
      </c>
      <c r="AO320" s="25" t="e">
        <f t="shared" si="203"/>
        <v>#REF!</v>
      </c>
      <c r="AP320" s="25" t="e">
        <f t="shared" si="204"/>
        <v>#REF!</v>
      </c>
      <c r="AQ320" s="25" t="e">
        <f t="shared" si="205"/>
        <v>#REF!</v>
      </c>
      <c r="AR320" s="25" t="e">
        <f t="shared" si="206"/>
        <v>#REF!</v>
      </c>
      <c r="AS320" s="25" t="e">
        <f t="shared" si="207"/>
        <v>#REF!</v>
      </c>
      <c r="AT320" s="25" t="e">
        <f t="shared" si="208"/>
        <v>#REF!</v>
      </c>
      <c r="AU320" s="25" t="e">
        <f t="shared" si="209"/>
        <v>#REF!</v>
      </c>
      <c r="AV320" s="25" t="e">
        <f t="shared" si="210"/>
        <v>#REF!</v>
      </c>
      <c r="AW320" s="106" t="e">
        <f t="shared" si="179"/>
        <v>#REF!</v>
      </c>
      <c r="AX320" s="107" t="e">
        <f t="shared" ca="1" si="180"/>
        <v>#REF!</v>
      </c>
      <c r="AY320" s="107" t="e">
        <f t="shared" ca="1" si="181"/>
        <v>#REF!</v>
      </c>
      <c r="AZ320" s="108" t="e">
        <f t="shared" ca="1" si="182"/>
        <v>#REF!</v>
      </c>
      <c r="BA320" s="25">
        <f t="shared" ca="1" si="174"/>
        <v>0</v>
      </c>
      <c r="BB320" s="25" t="e">
        <f t="shared" si="211"/>
        <v>#REF!</v>
      </c>
      <c r="BC320" s="25" t="e">
        <f t="shared" ca="1" si="183"/>
        <v>#REF!</v>
      </c>
      <c r="BD320" s="83" t="e">
        <f>PS!#REF!</f>
        <v>#REF!</v>
      </c>
      <c r="BE320" s="78" t="str">
        <f t="shared" ca="1" si="184"/>
        <v>Lần 0</v>
      </c>
      <c r="BF320" s="109" t="e">
        <f t="shared" ca="1" si="185"/>
        <v>#REF!</v>
      </c>
      <c r="BG320" s="109" t="e">
        <f t="shared" ca="1" si="186"/>
        <v>#REF!</v>
      </c>
      <c r="BH320" s="109" t="e">
        <f t="shared" ca="1" si="187"/>
        <v>#REF!</v>
      </c>
      <c r="BI320" s="109" t="e">
        <f t="shared" ca="1" si="188"/>
        <v>#REF!</v>
      </c>
      <c r="BJ320" s="109" t="e">
        <f t="shared" ca="1" si="189"/>
        <v>#REF!</v>
      </c>
      <c r="BK320" s="109" t="e">
        <f t="shared" ca="1" si="190"/>
        <v>#REF!</v>
      </c>
      <c r="BL320" s="109" t="e">
        <f t="shared" ca="1" si="191"/>
        <v>#REF!</v>
      </c>
      <c r="BM320" s="109" t="e">
        <f t="shared" ca="1" si="192"/>
        <v>#REF!</v>
      </c>
      <c r="BN320" s="109" t="e">
        <f t="shared" ca="1" si="193"/>
        <v>#REF!</v>
      </c>
      <c r="BO320" s="109" t="e">
        <f t="shared" ca="1" si="194"/>
        <v>#REF!</v>
      </c>
      <c r="BP320" s="109" t="e">
        <f t="shared" ca="1" si="195"/>
        <v>#REF!</v>
      </c>
      <c r="BQ320" s="109" t="e">
        <f t="shared" ca="1" si="196"/>
        <v>#REF!</v>
      </c>
      <c r="BR320" s="109" t="e">
        <f t="shared" ca="1" si="197"/>
        <v>#REF!</v>
      </c>
    </row>
    <row r="321" spans="1:70" ht="12.75" x14ac:dyDescent="0.2">
      <c r="A321" s="82" t="e">
        <f>PS!#REF!</f>
        <v>#REF!</v>
      </c>
      <c r="B321" s="83" t="e">
        <f>PS!#REF!</f>
        <v>#REF!</v>
      </c>
      <c r="C321" s="83" t="e">
        <f>PS!#REF!</f>
        <v>#REF!</v>
      </c>
      <c r="D321" s="83" t="e">
        <f>VLOOKUP(B321,CTV!$A$3:$D$1048576,4,0)</f>
        <v>#REF!</v>
      </c>
      <c r="E321" s="83" t="e">
        <f>VLOOKUP(B321,CTV!$A$3:$G$1048576,7,0)</f>
        <v>#REF!</v>
      </c>
      <c r="F321" s="83" t="e">
        <f>IF(ISNA(VLOOKUP(D321,CTV!$A$3:$H$1048576,8,0)),"",VLOOKUP(D321,CTV!$A$3:$H$1048576,8,0))</f>
        <v>#REF!</v>
      </c>
      <c r="G321" s="83" t="e">
        <f>VLOOKUP(B321,CTV!$A$3:$I$1048576,9,0)</f>
        <v>#REF!</v>
      </c>
      <c r="H321" s="83" t="e">
        <f>VLOOKUP(B321,CTV!$A$3:$J$1048576,10,0)</f>
        <v>#REF!</v>
      </c>
      <c r="I321" s="102" t="e">
        <f>PS!#REF!</f>
        <v>#REF!</v>
      </c>
      <c r="J321" s="83" t="e">
        <f>PS!#REF!</f>
        <v>#REF!</v>
      </c>
      <c r="K321" s="103" t="e">
        <f>PS!#REF!</f>
        <v>#REF!</v>
      </c>
      <c r="L321" s="83" t="e">
        <f t="shared" si="175"/>
        <v>#REF!</v>
      </c>
      <c r="M321" s="120" t="e">
        <f>PS!#REF!</f>
        <v>#REF!</v>
      </c>
      <c r="N321" s="83" t="e">
        <f>PS!#REF!</f>
        <v>#REF!</v>
      </c>
      <c r="O321" s="104" t="e">
        <f>PS!#REF!</f>
        <v>#REF!</v>
      </c>
      <c r="P321" s="104" t="e">
        <f t="shared" si="176"/>
        <v>#REF!</v>
      </c>
      <c r="Q321" s="104">
        <v>0</v>
      </c>
      <c r="R321" s="170" t="e">
        <f t="shared" si="177"/>
        <v>#REF!</v>
      </c>
      <c r="S321" s="130" t="e">
        <f>VLOOKUP(B321,CTV!$A$3:$K$1048576,11,0)</f>
        <v>#REF!</v>
      </c>
      <c r="T321" s="105" t="e">
        <f>IF(VLOOKUP(B321,CTV!$A$3:$E$1048576,5,0)-R321+S321&lt;0,0,VLOOKUP(B321,CTV!$A$3:$E$1048576,5,0)-R321+S321)</f>
        <v>#REF!</v>
      </c>
      <c r="U321" s="105" t="e">
        <f>IF(VLOOKUP(B321,CTV!$A$3:$F$1048576,6,0)-R321+S321&lt;0,0,VLOOKUP(B321,CTV!$A$3:$F$1048576,6,0)-R321+S321)</f>
        <v>#REF!</v>
      </c>
      <c r="V321" s="70" t="e">
        <f t="shared" si="178"/>
        <v>#REF!</v>
      </c>
      <c r="W321" s="70" t="str">
        <f>IFERROR(IF(AND($H321=1,WORKDAY.INTL($I321,NETWORKDAYS.INTL($I321,EDATE(V321,$E322)-1,1,[1]holiday!$A$2:$A$101),1,[1]holiday!$A$2:$A$101)=$K321),"",IF(AND(IFERROR(IF(IF($K321&lt;EDATE(V321,$E321),$K321,EDATE(V321,$E321))=V321,"",IF($K321&lt;EDATE(V321,$E321),$K321,EDATE(V321,$E321))),"")=$K321,$H321=1),"",IFERROR(IF(IF($K321&lt;EDATE(V321,$E321),$K321,EDATE(V321,$E321))=V321,"",IF($K321&lt;EDATE(V321,$E321),$K321,EDATE(V321,$E321))),""))),"")</f>
        <v/>
      </c>
      <c r="X321" s="70" t="str">
        <f>IFERROR(IF(AND($H321=1,WORKDAY.INTL($I321,NETWORKDAYS.INTL($I321,EDATE(W321,$E322)-1,1,[1]holiday!$A$2:$A$101),1,[1]holiday!$A$2:$A$101)=$K321),"",IF(AND(IFERROR(IF(IF($K321&lt;EDATE(W321,$E321),$K321,EDATE(W321,$E321))=W321,"",IF($K321&lt;EDATE(W321,$E321),$K321,EDATE(W321,$E321))),"")=$K321,$H321=1),"",IFERROR(IF(IF($K321&lt;EDATE(W321,$E321),$K321,EDATE(W321,$E321))=W321,"",IF($K321&lt;EDATE(W321,$E321),$K321,EDATE(W321,$E321))),""))),"")</f>
        <v/>
      </c>
      <c r="Y321" s="70" t="str">
        <f>IFERROR(IF(AND($H321=1,WORKDAY.INTL($I321,NETWORKDAYS.INTL($I321,EDATE(X321,$E322)-1,1,[1]holiday!$A$2:$A$101),1,[1]holiday!$A$2:$A$101)=$K321),"",IF(AND(IFERROR(IF(IF($K321&lt;EDATE(X321,$E321),$K321,EDATE(X321,$E321))=X321,"",IF($K321&lt;EDATE(X321,$E321),$K321,EDATE(X321,$E321))),"")=$K321,$H321=1),"",IFERROR(IF(IF($K321&lt;EDATE(X321,$E321),$K321,EDATE(X321,$E321))=X321,"",IF($K321&lt;EDATE(X321,$E321),$K321,EDATE(X321,$E321))),""))),"")</f>
        <v/>
      </c>
      <c r="Z321" s="70" t="str">
        <f>IFERROR(IF(AND($H321=1,WORKDAY.INTL($I321,NETWORKDAYS.INTL($I321,EDATE(Y321,$E322)-1,1,[1]holiday!$A$2:$A$101),1,[1]holiday!$A$2:$A$101)=$K321),"",IF(AND(IFERROR(IF(IF($K321&lt;EDATE(Y321,$E321),$K321,EDATE(Y321,$E321))=Y321,"",IF($K321&lt;EDATE(Y321,$E321),$K321,EDATE(Y321,$E321))),"")=$K321,$H321=1),"",IFERROR(IF(IF($K321&lt;EDATE(Y321,$E321),$K321,EDATE(Y321,$E321))=Y321,"",IF($K321&lt;EDATE(Y321,$E321),$K321,EDATE(Y321,$E321))),""))),"")</f>
        <v/>
      </c>
      <c r="AA321" s="70" t="str">
        <f>IFERROR(IF(AND($H321=1,WORKDAY.INTL($I321,NETWORKDAYS.INTL($I321,EDATE(Z321,$E322)-1,1,[1]holiday!$A$2:$A$101),1,[1]holiday!$A$2:$A$101)=$K321),"",IF(AND(IFERROR(IF(IF($K321&lt;EDATE(Z321,$E321),$K321,EDATE(Z321,$E321))=Z321,"",IF($K321&lt;EDATE(Z321,$E321),$K321,EDATE(Z321,$E321))),"")=$K321,$H321=1),"",IFERROR(IF(IF($K321&lt;EDATE(Z321,$E321),$K321,EDATE(Z321,$E321))=Z321,"",IF($K321&lt;EDATE(Z321,$E321),$K321,EDATE(Z321,$E321))),""))),"")</f>
        <v/>
      </c>
      <c r="AB321" s="70" t="str">
        <f>IFERROR(IF(AND($H321=1,WORKDAY.INTL($I321,NETWORKDAYS.INTL($I321,EDATE(AA321,$E322)-1,1,[1]holiday!$A$2:$A$101),1,[1]holiday!$A$2:$A$101)=$K321),"",IF(AND(IFERROR(IF(IF($K321&lt;EDATE(AA321,$E321),$K321,EDATE(AA321,$E321))=AA321,"",IF($K321&lt;EDATE(AA321,$E321),$K321,EDATE(AA321,$E321))),"")=$K321,$H321=1),"",IFERROR(IF(IF($K321&lt;EDATE(AA321,$E321),$K321,EDATE(AA321,$E321))=AA321,"",IF($K321&lt;EDATE(AA321,$E321),$K321,EDATE(AA321,$E321))),""))),"")</f>
        <v/>
      </c>
      <c r="AC321" s="70" t="str">
        <f>IFERROR(IF(AND($H321=1,WORKDAY.INTL($I321,NETWORKDAYS.INTL($I321,EDATE(AB321,$E322)-1,1,[1]holiday!$A$2:$A$101),1,[1]holiday!$A$2:$A$101)=$K321),"",IF(AND(IFERROR(IF(IF($K321&lt;EDATE(AB321,$E321),$K321,EDATE(AB321,$E321))=AB321,"",IF($K321&lt;EDATE(AB321,$E321),$K321,EDATE(AB321,$E321))),"")=$K321,$H321=1),"",IFERROR(IF(IF($K321&lt;EDATE(AB321,$E321),$K321,EDATE(AB321,$E321))=AB321,"",IF($K321&lt;EDATE(AB321,$E321),$K321,EDATE(AB321,$E321))),""))),"")</f>
        <v/>
      </c>
      <c r="AD321" s="70" t="str">
        <f>IFERROR(IF(AND($H321=1,WORKDAY.INTL($I321,NETWORKDAYS.INTL($I321,EDATE(AC321,$E322)-1,1,[1]holiday!$A$2:$A$101),1,[1]holiday!$A$2:$A$101)=$K321),"",IF(AND(IFERROR(IF(IF($K321&lt;EDATE(AC321,$E321),$K321,EDATE(AC321,$E321))=AC321,"",IF($K321&lt;EDATE(AC321,$E321),$K321,EDATE(AC321,$E321))),"")=$K321,$H321=1),"",IFERROR(IF(IF($K321&lt;EDATE(AC321,$E321),$K321,EDATE(AC321,$E321))=AC321,"",IF($K321&lt;EDATE(AC321,$E321),$K321,EDATE(AC321,$E321))),""))),"")</f>
        <v/>
      </c>
      <c r="AE321" s="70" t="str">
        <f>IFERROR(IF(AND($H321=1,WORKDAY.INTL($I321,NETWORKDAYS.INTL($I321,EDATE(AD321,$E322)-1,1,[1]holiday!$A$2:$A$101),1,[1]holiday!$A$2:$A$101)=$K321),"",IF(AND(IFERROR(IF(IF($K321&lt;EDATE(AD321,$E321),$K321,EDATE(AD321,$E321))=AD321,"",IF($K321&lt;EDATE(AD321,$E321),$K321,EDATE(AD321,$E321))),"")=$K321,$H321=1),"",IFERROR(IF(IF($K321&lt;EDATE(AD321,$E321),$K321,EDATE(AD321,$E321))=AD321,"",IF($K321&lt;EDATE(AD321,$E321),$K321,EDATE(AD321,$E321))),""))),"")</f>
        <v/>
      </c>
      <c r="AF321" s="70" t="str">
        <f>IFERROR(IF(AND($H321=1,WORKDAY.INTL($I321,NETWORKDAYS.INTL($I321,EDATE(AE321,$E322)-1,1,[1]holiday!$A$2:$A$101),1,[1]holiday!$A$2:$A$101)=$K321),"",IF(AND(IFERROR(IF(IF($K321&lt;EDATE(AE321,$E321),$K321,EDATE(AE321,$E321))=AE321,"",IF($K321&lt;EDATE(AE321,$E321),$K321,EDATE(AE321,$E321))),"")=$K321,$H321=1),"",IFERROR(IF(IF($K321&lt;EDATE(AE321,$E321),$K321,EDATE(AE321,$E321))=AE321,"",IF($K321&lt;EDATE(AE321,$E321),$K321,EDATE(AE321,$E321))),""))),"")</f>
        <v/>
      </c>
      <c r="AG321" s="70" t="str">
        <f>IFERROR(IF(AND($H321=1,WORKDAY.INTL($I321,NETWORKDAYS.INTL($I321,EDATE(AF321,$E322)-1,1,[1]holiday!$A$2:$A$101),1,[1]holiday!$A$2:$A$101)=$K321),"",IF(AND(IFERROR(IF(IF($K321&lt;EDATE(AF321,$E321),$K321,EDATE(AF321,$E321))=AF321,"",IF($K321&lt;EDATE(AF321,$E321),$K321,EDATE(AF321,$E321))),"")=$K321,$H321=1),"",IFERROR(IF(IF($K321&lt;EDATE(AF321,$E321),$K321,EDATE(AF321,$E321))=AF321,"",IF($K321&lt;EDATE(AF321,$E321),$K321,EDATE(AF321,$E321))),""))),"")</f>
        <v/>
      </c>
      <c r="AH321" s="70" t="str">
        <f>IFERROR(IF(AND($H321=1,WORKDAY.INTL($I321,NETWORKDAYS.INTL($I321,EDATE(AG321,$E322)-1,1,[1]holiday!$A$2:$A$101),1,[1]holiday!$A$2:$A$101)=$K321),"",IF(AND(IFERROR(IF(IF($K321&lt;EDATE(AG321,$E321),$K321,EDATE(AG321,$E321))=AG321,"",IF($K321&lt;EDATE(AG321,$E321),$K321,EDATE(AG321,$E321))),"")=$K321,$H321=1),"",IFERROR(IF(IF($K321&lt;EDATE(AG321,$E321),$K321,EDATE(AG321,$E321))=AG321,"",IF($K321&lt;EDATE(AG321,$E321),$K321,EDATE(AG321,$E321))),""))),"")</f>
        <v/>
      </c>
      <c r="AI321" s="70"/>
      <c r="AJ321" s="25" t="e">
        <f t="shared" si="198"/>
        <v>#REF!</v>
      </c>
      <c r="AK321" s="25" t="e">
        <f t="shared" si="199"/>
        <v>#REF!</v>
      </c>
      <c r="AL321" s="25" t="e">
        <f t="shared" si="200"/>
        <v>#REF!</v>
      </c>
      <c r="AM321" s="25" t="e">
        <f t="shared" si="201"/>
        <v>#REF!</v>
      </c>
      <c r="AN321" s="25" t="e">
        <f t="shared" si="202"/>
        <v>#REF!</v>
      </c>
      <c r="AO321" s="25" t="e">
        <f t="shared" si="203"/>
        <v>#REF!</v>
      </c>
      <c r="AP321" s="25" t="e">
        <f t="shared" si="204"/>
        <v>#REF!</v>
      </c>
      <c r="AQ321" s="25" t="e">
        <f t="shared" si="205"/>
        <v>#REF!</v>
      </c>
      <c r="AR321" s="25" t="e">
        <f t="shared" si="206"/>
        <v>#REF!</v>
      </c>
      <c r="AS321" s="25" t="e">
        <f t="shared" si="207"/>
        <v>#REF!</v>
      </c>
      <c r="AT321" s="25" t="e">
        <f t="shared" si="208"/>
        <v>#REF!</v>
      </c>
      <c r="AU321" s="25" t="e">
        <f t="shared" si="209"/>
        <v>#REF!</v>
      </c>
      <c r="AV321" s="25" t="e">
        <f t="shared" si="210"/>
        <v>#REF!</v>
      </c>
      <c r="AW321" s="106" t="e">
        <f t="shared" si="179"/>
        <v>#REF!</v>
      </c>
      <c r="AX321" s="107" t="e">
        <f t="shared" ca="1" si="180"/>
        <v>#REF!</v>
      </c>
      <c r="AY321" s="107" t="e">
        <f t="shared" ca="1" si="181"/>
        <v>#REF!</v>
      </c>
      <c r="AZ321" s="108" t="e">
        <f t="shared" ca="1" si="182"/>
        <v>#REF!</v>
      </c>
      <c r="BA321" s="25">
        <f t="shared" ca="1" si="174"/>
        <v>0</v>
      </c>
      <c r="BB321" s="25" t="e">
        <f t="shared" si="211"/>
        <v>#REF!</v>
      </c>
      <c r="BC321" s="25" t="e">
        <f t="shared" ca="1" si="183"/>
        <v>#REF!</v>
      </c>
      <c r="BD321" s="83" t="e">
        <f>PS!#REF!</f>
        <v>#REF!</v>
      </c>
      <c r="BE321" s="78" t="str">
        <f t="shared" ca="1" si="184"/>
        <v>Lần 0</v>
      </c>
      <c r="BF321" s="109" t="e">
        <f t="shared" ca="1" si="185"/>
        <v>#REF!</v>
      </c>
      <c r="BG321" s="109" t="e">
        <f t="shared" ca="1" si="186"/>
        <v>#REF!</v>
      </c>
      <c r="BH321" s="109" t="e">
        <f t="shared" ca="1" si="187"/>
        <v>#REF!</v>
      </c>
      <c r="BI321" s="109" t="e">
        <f t="shared" ca="1" si="188"/>
        <v>#REF!</v>
      </c>
      <c r="BJ321" s="109" t="e">
        <f t="shared" ca="1" si="189"/>
        <v>#REF!</v>
      </c>
      <c r="BK321" s="109" t="e">
        <f t="shared" ca="1" si="190"/>
        <v>#REF!</v>
      </c>
      <c r="BL321" s="109" t="e">
        <f t="shared" ca="1" si="191"/>
        <v>#REF!</v>
      </c>
      <c r="BM321" s="109" t="e">
        <f t="shared" ca="1" si="192"/>
        <v>#REF!</v>
      </c>
      <c r="BN321" s="109" t="e">
        <f t="shared" ca="1" si="193"/>
        <v>#REF!</v>
      </c>
      <c r="BO321" s="109" t="e">
        <f t="shared" ca="1" si="194"/>
        <v>#REF!</v>
      </c>
      <c r="BP321" s="109" t="e">
        <f t="shared" ca="1" si="195"/>
        <v>#REF!</v>
      </c>
      <c r="BQ321" s="109" t="e">
        <f t="shared" ca="1" si="196"/>
        <v>#REF!</v>
      </c>
      <c r="BR321" s="109" t="e">
        <f t="shared" ca="1" si="197"/>
        <v>#REF!</v>
      </c>
    </row>
    <row r="322" spans="1:70" ht="20.25" customHeight="1" x14ac:dyDescent="0.2">
      <c r="A322" s="82" t="e">
        <f>PS!#REF!</f>
        <v>#REF!</v>
      </c>
      <c r="B322" s="83" t="e">
        <f>PS!#REF!</f>
        <v>#REF!</v>
      </c>
      <c r="C322" s="83" t="e">
        <f>PS!#REF!</f>
        <v>#REF!</v>
      </c>
      <c r="D322" s="83" t="e">
        <f>VLOOKUP(B322,CTV!$A$3:$D$1048576,4,0)</f>
        <v>#REF!</v>
      </c>
      <c r="E322" s="83" t="e">
        <f>VLOOKUP(B322,CTV!$A$3:$G$1048576,7,0)</f>
        <v>#REF!</v>
      </c>
      <c r="F322" s="83" t="e">
        <f>IF(ISNA(VLOOKUP(D322,CTV!$A$3:$H$1048576,8,0)),"",VLOOKUP(D322,CTV!$A$3:$H$1048576,8,0))</f>
        <v>#REF!</v>
      </c>
      <c r="G322" s="83" t="e">
        <f>VLOOKUP(B322,CTV!$A$3:$I$1048576,9,0)</f>
        <v>#REF!</v>
      </c>
      <c r="H322" s="83" t="e">
        <f>VLOOKUP(B322,CTV!$A$3:$J$1048576,10,0)</f>
        <v>#REF!</v>
      </c>
      <c r="I322" s="102" t="e">
        <f>PS!#REF!</f>
        <v>#REF!</v>
      </c>
      <c r="J322" s="83" t="e">
        <f>PS!#REF!</f>
        <v>#REF!</v>
      </c>
      <c r="K322" s="103" t="e">
        <f>PS!#REF!</f>
        <v>#REF!</v>
      </c>
      <c r="L322" s="83" t="e">
        <f t="shared" si="175"/>
        <v>#REF!</v>
      </c>
      <c r="M322" s="120" t="e">
        <f>PS!#REF!</f>
        <v>#REF!</v>
      </c>
      <c r="N322" s="83" t="e">
        <f>PS!#REF!</f>
        <v>#REF!</v>
      </c>
      <c r="O322" s="104" t="e">
        <f>PS!#REF!</f>
        <v>#REF!</v>
      </c>
      <c r="P322" s="104" t="e">
        <f t="shared" si="176"/>
        <v>#REF!</v>
      </c>
      <c r="Q322" s="104">
        <v>0</v>
      </c>
      <c r="R322" s="170" t="e">
        <f t="shared" si="177"/>
        <v>#REF!</v>
      </c>
      <c r="S322" s="130" t="e">
        <f>VLOOKUP(B322,CTV!$A$3:$K$1048576,11,0)</f>
        <v>#REF!</v>
      </c>
      <c r="T322" s="105" t="e">
        <f>IF(VLOOKUP(B322,CTV!$A$3:$E$1048576,5,0)-R322+S322&lt;0,0,VLOOKUP(B322,CTV!$A$3:$E$1048576,5,0)-R322+S322)</f>
        <v>#REF!</v>
      </c>
      <c r="U322" s="105" t="e">
        <f>IF(VLOOKUP(B322,CTV!$A$3:$F$1048576,6,0)-R322+S322&lt;0,0,VLOOKUP(B322,CTV!$A$3:$F$1048576,6,0)-R322+S322)</f>
        <v>#REF!</v>
      </c>
      <c r="V322" s="70" t="e">
        <f t="shared" si="178"/>
        <v>#REF!</v>
      </c>
      <c r="W322" s="70" t="str">
        <f>IFERROR(IF(AND($H322=1,WORKDAY.INTL($I322,NETWORKDAYS.INTL($I322,EDATE(V322,$E323)-1,1,[1]holiday!$A$2:$A$101),1,[1]holiday!$A$2:$A$101)=$K322),"",IF(AND(IFERROR(IF(IF($K322&lt;EDATE(V322,$E322),$K322,EDATE(V322,$E322))=V322,"",IF($K322&lt;EDATE(V322,$E322),$K322,EDATE(V322,$E322))),"")=$K322,$H322=1),"",IFERROR(IF(IF($K322&lt;EDATE(V322,$E322),$K322,EDATE(V322,$E322))=V322,"",IF($K322&lt;EDATE(V322,$E322),$K322,EDATE(V322,$E322))),""))),"")</f>
        <v/>
      </c>
      <c r="X322" s="70" t="str">
        <f>IFERROR(IF(AND($H322=1,WORKDAY.INTL($I322,NETWORKDAYS.INTL($I322,EDATE(W322,$E323)-1,1,[1]holiday!$A$2:$A$101),1,[1]holiday!$A$2:$A$101)=$K322),"",IF(AND(IFERROR(IF(IF($K322&lt;EDATE(W322,$E322),$K322,EDATE(W322,$E322))=W322,"",IF($K322&lt;EDATE(W322,$E322),$K322,EDATE(W322,$E322))),"")=$K322,$H322=1),"",IFERROR(IF(IF($K322&lt;EDATE(W322,$E322),$K322,EDATE(W322,$E322))=W322,"",IF($K322&lt;EDATE(W322,$E322),$K322,EDATE(W322,$E322))),""))),"")</f>
        <v/>
      </c>
      <c r="Y322" s="70" t="str">
        <f>IFERROR(IF(AND($H322=1,WORKDAY.INTL($I322,NETWORKDAYS.INTL($I322,EDATE(X322,$E323)-1,1,[1]holiday!$A$2:$A$101),1,[1]holiday!$A$2:$A$101)=$K322),"",IF(AND(IFERROR(IF(IF($K322&lt;EDATE(X322,$E322),$K322,EDATE(X322,$E322))=X322,"",IF($K322&lt;EDATE(X322,$E322),$K322,EDATE(X322,$E322))),"")=$K322,$H322=1),"",IFERROR(IF(IF($K322&lt;EDATE(X322,$E322),$K322,EDATE(X322,$E322))=X322,"",IF($K322&lt;EDATE(X322,$E322),$K322,EDATE(X322,$E322))),""))),"")</f>
        <v/>
      </c>
      <c r="Z322" s="70" t="str">
        <f>IFERROR(IF(AND($H322=1,WORKDAY.INTL($I322,NETWORKDAYS.INTL($I322,EDATE(Y322,$E323)-1,1,[1]holiday!$A$2:$A$101),1,[1]holiday!$A$2:$A$101)=$K322),"",IF(AND(IFERROR(IF(IF($K322&lt;EDATE(Y322,$E322),$K322,EDATE(Y322,$E322))=Y322,"",IF($K322&lt;EDATE(Y322,$E322),$K322,EDATE(Y322,$E322))),"")=$K322,$H322=1),"",IFERROR(IF(IF($K322&lt;EDATE(Y322,$E322),$K322,EDATE(Y322,$E322))=Y322,"",IF($K322&lt;EDATE(Y322,$E322),$K322,EDATE(Y322,$E322))),""))),"")</f>
        <v/>
      </c>
      <c r="AA322" s="70" t="str">
        <f>IFERROR(IF(AND($H322=1,WORKDAY.INTL($I322,NETWORKDAYS.INTL($I322,EDATE(Z322,$E323)-1,1,[1]holiday!$A$2:$A$101),1,[1]holiday!$A$2:$A$101)=$K322),"",IF(AND(IFERROR(IF(IF($K322&lt;EDATE(Z322,$E322),$K322,EDATE(Z322,$E322))=Z322,"",IF($K322&lt;EDATE(Z322,$E322),$K322,EDATE(Z322,$E322))),"")=$K322,$H322=1),"",IFERROR(IF(IF($K322&lt;EDATE(Z322,$E322),$K322,EDATE(Z322,$E322))=Z322,"",IF($K322&lt;EDATE(Z322,$E322),$K322,EDATE(Z322,$E322))),""))),"")</f>
        <v/>
      </c>
      <c r="AB322" s="70" t="str">
        <f>IFERROR(IF(AND($H322=1,WORKDAY.INTL($I322,NETWORKDAYS.INTL($I322,EDATE(AA322,$E323)-1,1,[1]holiday!$A$2:$A$101),1,[1]holiday!$A$2:$A$101)=$K322),"",IF(AND(IFERROR(IF(IF($K322&lt;EDATE(AA322,$E322),$K322,EDATE(AA322,$E322))=AA322,"",IF($K322&lt;EDATE(AA322,$E322),$K322,EDATE(AA322,$E322))),"")=$K322,$H322=1),"",IFERROR(IF(IF($K322&lt;EDATE(AA322,$E322),$K322,EDATE(AA322,$E322))=AA322,"",IF($K322&lt;EDATE(AA322,$E322),$K322,EDATE(AA322,$E322))),""))),"")</f>
        <v/>
      </c>
      <c r="AC322" s="70" t="str">
        <f>IFERROR(IF(AND($H322=1,WORKDAY.INTL($I322,NETWORKDAYS.INTL($I322,EDATE(AB322,$E323)-1,1,[1]holiday!$A$2:$A$101),1,[1]holiday!$A$2:$A$101)=$K322),"",IF(AND(IFERROR(IF(IF($K322&lt;EDATE(AB322,$E322),$K322,EDATE(AB322,$E322))=AB322,"",IF($K322&lt;EDATE(AB322,$E322),$K322,EDATE(AB322,$E322))),"")=$K322,$H322=1),"",IFERROR(IF(IF($K322&lt;EDATE(AB322,$E322),$K322,EDATE(AB322,$E322))=AB322,"",IF($K322&lt;EDATE(AB322,$E322),$K322,EDATE(AB322,$E322))),""))),"")</f>
        <v/>
      </c>
      <c r="AD322" s="70" t="str">
        <f>IFERROR(IF(AND($H322=1,WORKDAY.INTL($I322,NETWORKDAYS.INTL($I322,EDATE(AC322,$E323)-1,1,[1]holiday!$A$2:$A$101),1,[1]holiday!$A$2:$A$101)=$K322),"",IF(AND(IFERROR(IF(IF($K322&lt;EDATE(AC322,$E322),$K322,EDATE(AC322,$E322))=AC322,"",IF($K322&lt;EDATE(AC322,$E322),$K322,EDATE(AC322,$E322))),"")=$K322,$H322=1),"",IFERROR(IF(IF($K322&lt;EDATE(AC322,$E322),$K322,EDATE(AC322,$E322))=AC322,"",IF($K322&lt;EDATE(AC322,$E322),$K322,EDATE(AC322,$E322))),""))),"")</f>
        <v/>
      </c>
      <c r="AE322" s="70" t="str">
        <f>IFERROR(IF(AND($H322=1,WORKDAY.INTL($I322,NETWORKDAYS.INTL($I322,EDATE(AD322,$E323)-1,1,[1]holiday!$A$2:$A$101),1,[1]holiday!$A$2:$A$101)=$K322),"",IF(AND(IFERROR(IF(IF($K322&lt;EDATE(AD322,$E322),$K322,EDATE(AD322,$E322))=AD322,"",IF($K322&lt;EDATE(AD322,$E322),$K322,EDATE(AD322,$E322))),"")=$K322,$H322=1),"",IFERROR(IF(IF($K322&lt;EDATE(AD322,$E322),$K322,EDATE(AD322,$E322))=AD322,"",IF($K322&lt;EDATE(AD322,$E322),$K322,EDATE(AD322,$E322))),""))),"")</f>
        <v/>
      </c>
      <c r="AF322" s="70" t="str">
        <f>IFERROR(IF(AND($H322=1,WORKDAY.INTL($I322,NETWORKDAYS.INTL($I322,EDATE(AE322,$E323)-1,1,[1]holiday!$A$2:$A$101),1,[1]holiday!$A$2:$A$101)=$K322),"",IF(AND(IFERROR(IF(IF($K322&lt;EDATE(AE322,$E322),$K322,EDATE(AE322,$E322))=AE322,"",IF($K322&lt;EDATE(AE322,$E322),$K322,EDATE(AE322,$E322))),"")=$K322,$H322=1),"",IFERROR(IF(IF($K322&lt;EDATE(AE322,$E322),$K322,EDATE(AE322,$E322))=AE322,"",IF($K322&lt;EDATE(AE322,$E322),$K322,EDATE(AE322,$E322))),""))),"")</f>
        <v/>
      </c>
      <c r="AG322" s="70" t="str">
        <f>IFERROR(IF(AND($H322=1,WORKDAY.INTL($I322,NETWORKDAYS.INTL($I322,EDATE(AF322,$E323)-1,1,[1]holiday!$A$2:$A$101),1,[1]holiday!$A$2:$A$101)=$K322),"",IF(AND(IFERROR(IF(IF($K322&lt;EDATE(AF322,$E322),$K322,EDATE(AF322,$E322))=AF322,"",IF($K322&lt;EDATE(AF322,$E322),$K322,EDATE(AF322,$E322))),"")=$K322,$H322=1),"",IFERROR(IF(IF($K322&lt;EDATE(AF322,$E322),$K322,EDATE(AF322,$E322))=AF322,"",IF($K322&lt;EDATE(AF322,$E322),$K322,EDATE(AF322,$E322))),""))),"")</f>
        <v/>
      </c>
      <c r="AH322" s="70" t="str">
        <f>IFERROR(IF(AND($H322=1,WORKDAY.INTL($I322,NETWORKDAYS.INTL($I322,EDATE(AG322,$E323)-1,1,[1]holiday!$A$2:$A$101),1,[1]holiday!$A$2:$A$101)=$K322),"",IF(AND(IFERROR(IF(IF($K322&lt;EDATE(AG322,$E322),$K322,EDATE(AG322,$E322))=AG322,"",IF($K322&lt;EDATE(AG322,$E322),$K322,EDATE(AG322,$E322))),"")=$K322,$H322=1),"",IFERROR(IF(IF($K322&lt;EDATE(AG322,$E322),$K322,EDATE(AG322,$E322))=AG322,"",IF($K322&lt;EDATE(AG322,$E322),$K322,EDATE(AG322,$E322))),""))),"")</f>
        <v/>
      </c>
      <c r="AI322" s="70"/>
      <c r="AJ322" s="25" t="e">
        <f t="shared" si="198"/>
        <v>#REF!</v>
      </c>
      <c r="AK322" s="25" t="e">
        <f t="shared" si="199"/>
        <v>#REF!</v>
      </c>
      <c r="AL322" s="25" t="e">
        <f t="shared" si="200"/>
        <v>#REF!</v>
      </c>
      <c r="AM322" s="25" t="e">
        <f t="shared" si="201"/>
        <v>#REF!</v>
      </c>
      <c r="AN322" s="25" t="e">
        <f t="shared" si="202"/>
        <v>#REF!</v>
      </c>
      <c r="AO322" s="25" t="e">
        <f t="shared" si="203"/>
        <v>#REF!</v>
      </c>
      <c r="AP322" s="25" t="e">
        <f t="shared" si="204"/>
        <v>#REF!</v>
      </c>
      <c r="AQ322" s="25" t="e">
        <f t="shared" si="205"/>
        <v>#REF!</v>
      </c>
      <c r="AR322" s="25" t="e">
        <f t="shared" si="206"/>
        <v>#REF!</v>
      </c>
      <c r="AS322" s="25" t="e">
        <f t="shared" si="207"/>
        <v>#REF!</v>
      </c>
      <c r="AT322" s="25" t="e">
        <f t="shared" si="208"/>
        <v>#REF!</v>
      </c>
      <c r="AU322" s="25" t="e">
        <f t="shared" si="209"/>
        <v>#REF!</v>
      </c>
      <c r="AV322" s="25" t="e">
        <f t="shared" si="210"/>
        <v>#REF!</v>
      </c>
      <c r="AW322" s="106" t="e">
        <f t="shared" si="179"/>
        <v>#REF!</v>
      </c>
      <c r="AX322" s="107" t="e">
        <f t="shared" ca="1" si="180"/>
        <v>#REF!</v>
      </c>
      <c r="AY322" s="107" t="e">
        <f t="shared" ca="1" si="181"/>
        <v>#REF!</v>
      </c>
      <c r="AZ322" s="108" t="e">
        <f t="shared" ca="1" si="182"/>
        <v>#REF!</v>
      </c>
      <c r="BA322" s="25">
        <f t="shared" ref="BA322:BA385" ca="1" si="212">SUMIF($BF322:$BP322,1,$AJ322:$AV322)</f>
        <v>0</v>
      </c>
      <c r="BB322" s="25" t="e">
        <f t="shared" si="211"/>
        <v>#REF!</v>
      </c>
      <c r="BC322" s="25" t="e">
        <f t="shared" ca="1" si="183"/>
        <v>#REF!</v>
      </c>
      <c r="BD322" s="83" t="e">
        <f>PS!#REF!</f>
        <v>#REF!</v>
      </c>
      <c r="BE322" s="78" t="str">
        <f t="shared" ca="1" si="184"/>
        <v>Lần 0</v>
      </c>
      <c r="BF322" s="109" t="e">
        <f t="shared" ca="1" si="185"/>
        <v>#REF!</v>
      </c>
      <c r="BG322" s="109" t="e">
        <f t="shared" ca="1" si="186"/>
        <v>#REF!</v>
      </c>
      <c r="BH322" s="109" t="e">
        <f t="shared" ca="1" si="187"/>
        <v>#REF!</v>
      </c>
      <c r="BI322" s="109" t="e">
        <f t="shared" ca="1" si="188"/>
        <v>#REF!</v>
      </c>
      <c r="BJ322" s="109" t="e">
        <f t="shared" ca="1" si="189"/>
        <v>#REF!</v>
      </c>
      <c r="BK322" s="109" t="e">
        <f t="shared" ca="1" si="190"/>
        <v>#REF!</v>
      </c>
      <c r="BL322" s="109" t="e">
        <f t="shared" ca="1" si="191"/>
        <v>#REF!</v>
      </c>
      <c r="BM322" s="109" t="e">
        <f t="shared" ca="1" si="192"/>
        <v>#REF!</v>
      </c>
      <c r="BN322" s="109" t="e">
        <f t="shared" ca="1" si="193"/>
        <v>#REF!</v>
      </c>
      <c r="BO322" s="109" t="e">
        <f t="shared" ca="1" si="194"/>
        <v>#REF!</v>
      </c>
      <c r="BP322" s="109" t="e">
        <f t="shared" ca="1" si="195"/>
        <v>#REF!</v>
      </c>
      <c r="BQ322" s="109" t="e">
        <f t="shared" ca="1" si="196"/>
        <v>#REF!</v>
      </c>
      <c r="BR322" s="109" t="e">
        <f t="shared" ca="1" si="197"/>
        <v>#REF!</v>
      </c>
    </row>
    <row r="323" spans="1:70" ht="20.25" customHeight="1" x14ac:dyDescent="0.2">
      <c r="A323" s="82" t="e">
        <f>PS!#REF!</f>
        <v>#REF!</v>
      </c>
      <c r="B323" s="83" t="e">
        <f>PS!#REF!</f>
        <v>#REF!</v>
      </c>
      <c r="C323" s="83" t="e">
        <f>PS!#REF!</f>
        <v>#REF!</v>
      </c>
      <c r="D323" s="83" t="e">
        <f>VLOOKUP(B323,CTV!$A$3:$D$1048576,4,0)</f>
        <v>#REF!</v>
      </c>
      <c r="E323" s="83" t="e">
        <f>VLOOKUP(B323,CTV!$A$3:$G$1048576,7,0)</f>
        <v>#REF!</v>
      </c>
      <c r="F323" s="83" t="e">
        <f>IF(ISNA(VLOOKUP(D323,CTV!$A$3:$H$1048576,8,0)),"",VLOOKUP(D323,CTV!$A$3:$H$1048576,8,0))</f>
        <v>#REF!</v>
      </c>
      <c r="G323" s="83" t="e">
        <f>VLOOKUP(B323,CTV!$A$3:$I$1048576,9,0)</f>
        <v>#REF!</v>
      </c>
      <c r="H323" s="83" t="e">
        <f>VLOOKUP(B323,CTV!$A$3:$J$1048576,10,0)</f>
        <v>#REF!</v>
      </c>
      <c r="I323" s="102" t="e">
        <f>PS!#REF!</f>
        <v>#REF!</v>
      </c>
      <c r="J323" s="83" t="e">
        <f>PS!#REF!</f>
        <v>#REF!</v>
      </c>
      <c r="K323" s="103" t="e">
        <f>PS!#REF!</f>
        <v>#REF!</v>
      </c>
      <c r="L323" s="83" t="e">
        <f t="shared" ref="L323:L386" si="213">K323-I323</f>
        <v>#REF!</v>
      </c>
      <c r="M323" s="120" t="e">
        <f>PS!#REF!</f>
        <v>#REF!</v>
      </c>
      <c r="N323" s="83" t="e">
        <f>PS!#REF!</f>
        <v>#REF!</v>
      </c>
      <c r="O323" s="104" t="e">
        <f>PS!#REF!</f>
        <v>#REF!</v>
      </c>
      <c r="P323" s="104" t="e">
        <f t="shared" ref="P323:P386" si="214">O323-Q323</f>
        <v>#REF!</v>
      </c>
      <c r="Q323" s="104">
        <v>0</v>
      </c>
      <c r="R323" s="170" t="e">
        <f t="shared" ref="R323:R386" si="215">M323-N323</f>
        <v>#REF!</v>
      </c>
      <c r="S323" s="130" t="e">
        <f>VLOOKUP(B323,CTV!$A$3:$K$1048576,11,0)</f>
        <v>#REF!</v>
      </c>
      <c r="T323" s="105" t="e">
        <f>IF(VLOOKUP(B323,CTV!$A$3:$E$1048576,5,0)-R323+S323&lt;0,0,VLOOKUP(B323,CTV!$A$3:$E$1048576,5,0)-R323+S323)</f>
        <v>#REF!</v>
      </c>
      <c r="U323" s="105" t="e">
        <f>IF(VLOOKUP(B323,CTV!$A$3:$F$1048576,6,0)-R323+S323&lt;0,0,VLOOKUP(B323,CTV!$A$3:$F$1048576,6,0)-R323+S323)</f>
        <v>#REF!</v>
      </c>
      <c r="V323" s="70" t="e">
        <f t="shared" ref="V323:V386" si="216">IF($H323=1,I323,IF(AND(DAY(I323)&lt;F323,F323&lt;&gt;""),DATEVALUE(F323&amp;"/"&amp;MONTH(I323)&amp;"/"&amp;YEAR(I323)),IF(AND(DAY(I323)&gt;F323,F323&lt;&gt;""),EDATE(F323&amp;"/"&amp;MONTH(I323)&amp;"/"&amp;YEAR(I323),1),IF($K323&gt;EDATE(I323,$E323),EDATE(I323,$E323),$K323))))</f>
        <v>#REF!</v>
      </c>
      <c r="W323" s="70" t="str">
        <f>IFERROR(IF(AND($H323=1,WORKDAY.INTL($I323,NETWORKDAYS.INTL($I323,EDATE(V323,$E324)-1,1,[1]holiday!$A$2:$A$101),1,[1]holiday!$A$2:$A$101)=$K323),"",IF(AND(IFERROR(IF(IF($K323&lt;EDATE(V323,$E323),$K323,EDATE(V323,$E323))=V323,"",IF($K323&lt;EDATE(V323,$E323),$K323,EDATE(V323,$E323))),"")=$K323,$H323=1),"",IFERROR(IF(IF($K323&lt;EDATE(V323,$E323),$K323,EDATE(V323,$E323))=V323,"",IF($K323&lt;EDATE(V323,$E323),$K323,EDATE(V323,$E323))),""))),"")</f>
        <v/>
      </c>
      <c r="X323" s="70" t="str">
        <f>IFERROR(IF(AND($H323=1,WORKDAY.INTL($I323,NETWORKDAYS.INTL($I323,EDATE(W323,$E324)-1,1,[1]holiday!$A$2:$A$101),1,[1]holiday!$A$2:$A$101)=$K323),"",IF(AND(IFERROR(IF(IF($K323&lt;EDATE(W323,$E323),$K323,EDATE(W323,$E323))=W323,"",IF($K323&lt;EDATE(W323,$E323),$K323,EDATE(W323,$E323))),"")=$K323,$H323=1),"",IFERROR(IF(IF($K323&lt;EDATE(W323,$E323),$K323,EDATE(W323,$E323))=W323,"",IF($K323&lt;EDATE(W323,$E323),$K323,EDATE(W323,$E323))),""))),"")</f>
        <v/>
      </c>
      <c r="Y323" s="70" t="str">
        <f>IFERROR(IF(AND($H323=1,WORKDAY.INTL($I323,NETWORKDAYS.INTL($I323,EDATE(X323,$E324)-1,1,[1]holiday!$A$2:$A$101),1,[1]holiday!$A$2:$A$101)=$K323),"",IF(AND(IFERROR(IF(IF($K323&lt;EDATE(X323,$E323),$K323,EDATE(X323,$E323))=X323,"",IF($K323&lt;EDATE(X323,$E323),$K323,EDATE(X323,$E323))),"")=$K323,$H323=1),"",IFERROR(IF(IF($K323&lt;EDATE(X323,$E323),$K323,EDATE(X323,$E323))=X323,"",IF($K323&lt;EDATE(X323,$E323),$K323,EDATE(X323,$E323))),""))),"")</f>
        <v/>
      </c>
      <c r="Z323" s="70" t="str">
        <f>IFERROR(IF(AND($H323=1,WORKDAY.INTL($I323,NETWORKDAYS.INTL($I323,EDATE(Y323,$E324)-1,1,[1]holiday!$A$2:$A$101),1,[1]holiday!$A$2:$A$101)=$K323),"",IF(AND(IFERROR(IF(IF($K323&lt;EDATE(Y323,$E323),$K323,EDATE(Y323,$E323))=Y323,"",IF($K323&lt;EDATE(Y323,$E323),$K323,EDATE(Y323,$E323))),"")=$K323,$H323=1),"",IFERROR(IF(IF($K323&lt;EDATE(Y323,$E323),$K323,EDATE(Y323,$E323))=Y323,"",IF($K323&lt;EDATE(Y323,$E323),$K323,EDATE(Y323,$E323))),""))),"")</f>
        <v/>
      </c>
      <c r="AA323" s="70" t="str">
        <f>IFERROR(IF(AND($H323=1,WORKDAY.INTL($I323,NETWORKDAYS.INTL($I323,EDATE(Z323,$E324)-1,1,[1]holiday!$A$2:$A$101),1,[1]holiday!$A$2:$A$101)=$K323),"",IF(AND(IFERROR(IF(IF($K323&lt;EDATE(Z323,$E323),$K323,EDATE(Z323,$E323))=Z323,"",IF($K323&lt;EDATE(Z323,$E323),$K323,EDATE(Z323,$E323))),"")=$K323,$H323=1),"",IFERROR(IF(IF($K323&lt;EDATE(Z323,$E323),$K323,EDATE(Z323,$E323))=Z323,"",IF($K323&lt;EDATE(Z323,$E323),$K323,EDATE(Z323,$E323))),""))),"")</f>
        <v/>
      </c>
      <c r="AB323" s="70" t="str">
        <f>IFERROR(IF(AND($H323=1,WORKDAY.INTL($I323,NETWORKDAYS.INTL($I323,EDATE(AA323,$E324)-1,1,[1]holiday!$A$2:$A$101),1,[1]holiday!$A$2:$A$101)=$K323),"",IF(AND(IFERROR(IF(IF($K323&lt;EDATE(AA323,$E323),$K323,EDATE(AA323,$E323))=AA323,"",IF($K323&lt;EDATE(AA323,$E323),$K323,EDATE(AA323,$E323))),"")=$K323,$H323=1),"",IFERROR(IF(IF($K323&lt;EDATE(AA323,$E323),$K323,EDATE(AA323,$E323))=AA323,"",IF($K323&lt;EDATE(AA323,$E323),$K323,EDATE(AA323,$E323))),""))),"")</f>
        <v/>
      </c>
      <c r="AC323" s="70" t="str">
        <f>IFERROR(IF(AND($H323=1,WORKDAY.INTL($I323,NETWORKDAYS.INTL($I323,EDATE(AB323,$E324)-1,1,[1]holiday!$A$2:$A$101),1,[1]holiday!$A$2:$A$101)=$K323),"",IF(AND(IFERROR(IF(IF($K323&lt;EDATE(AB323,$E323),$K323,EDATE(AB323,$E323))=AB323,"",IF($K323&lt;EDATE(AB323,$E323),$K323,EDATE(AB323,$E323))),"")=$K323,$H323=1),"",IFERROR(IF(IF($K323&lt;EDATE(AB323,$E323),$K323,EDATE(AB323,$E323))=AB323,"",IF($K323&lt;EDATE(AB323,$E323),$K323,EDATE(AB323,$E323))),""))),"")</f>
        <v/>
      </c>
      <c r="AD323" s="70" t="str">
        <f>IFERROR(IF(AND($H323=1,WORKDAY.INTL($I323,NETWORKDAYS.INTL($I323,EDATE(AC323,$E324)-1,1,[1]holiday!$A$2:$A$101),1,[1]holiday!$A$2:$A$101)=$K323),"",IF(AND(IFERROR(IF(IF($K323&lt;EDATE(AC323,$E323),$K323,EDATE(AC323,$E323))=AC323,"",IF($K323&lt;EDATE(AC323,$E323),$K323,EDATE(AC323,$E323))),"")=$K323,$H323=1),"",IFERROR(IF(IF($K323&lt;EDATE(AC323,$E323),$K323,EDATE(AC323,$E323))=AC323,"",IF($K323&lt;EDATE(AC323,$E323),$K323,EDATE(AC323,$E323))),""))),"")</f>
        <v/>
      </c>
      <c r="AE323" s="70" t="str">
        <f>IFERROR(IF(AND($H323=1,WORKDAY.INTL($I323,NETWORKDAYS.INTL($I323,EDATE(AD323,$E324)-1,1,[1]holiday!$A$2:$A$101),1,[1]holiday!$A$2:$A$101)=$K323),"",IF(AND(IFERROR(IF(IF($K323&lt;EDATE(AD323,$E323),$K323,EDATE(AD323,$E323))=AD323,"",IF($K323&lt;EDATE(AD323,$E323),$K323,EDATE(AD323,$E323))),"")=$K323,$H323=1),"",IFERROR(IF(IF($K323&lt;EDATE(AD323,$E323),$K323,EDATE(AD323,$E323))=AD323,"",IF($K323&lt;EDATE(AD323,$E323),$K323,EDATE(AD323,$E323))),""))),"")</f>
        <v/>
      </c>
      <c r="AF323" s="70" t="str">
        <f>IFERROR(IF(AND($H323=1,WORKDAY.INTL($I323,NETWORKDAYS.INTL($I323,EDATE(AE323,$E324)-1,1,[1]holiday!$A$2:$A$101),1,[1]holiday!$A$2:$A$101)=$K323),"",IF(AND(IFERROR(IF(IF($K323&lt;EDATE(AE323,$E323),$K323,EDATE(AE323,$E323))=AE323,"",IF($K323&lt;EDATE(AE323,$E323),$K323,EDATE(AE323,$E323))),"")=$K323,$H323=1),"",IFERROR(IF(IF($K323&lt;EDATE(AE323,$E323),$K323,EDATE(AE323,$E323))=AE323,"",IF($K323&lt;EDATE(AE323,$E323),$K323,EDATE(AE323,$E323))),""))),"")</f>
        <v/>
      </c>
      <c r="AG323" s="70" t="str">
        <f>IFERROR(IF(AND($H323=1,WORKDAY.INTL($I323,NETWORKDAYS.INTL($I323,EDATE(AF323,$E324)-1,1,[1]holiday!$A$2:$A$101),1,[1]holiday!$A$2:$A$101)=$K323),"",IF(AND(IFERROR(IF(IF($K323&lt;EDATE(AF323,$E323),$K323,EDATE(AF323,$E323))=AF323,"",IF($K323&lt;EDATE(AF323,$E323),$K323,EDATE(AF323,$E323))),"")=$K323,$H323=1),"",IFERROR(IF(IF($K323&lt;EDATE(AF323,$E323),$K323,EDATE(AF323,$E323))=AF323,"",IF($K323&lt;EDATE(AF323,$E323),$K323,EDATE(AF323,$E323))),""))),"")</f>
        <v/>
      </c>
      <c r="AH323" s="70" t="str">
        <f>IFERROR(IF(AND($H323=1,WORKDAY.INTL($I323,NETWORKDAYS.INTL($I323,EDATE(AG323,$E324)-1,1,[1]holiday!$A$2:$A$101),1,[1]holiday!$A$2:$A$101)=$K323),"",IF(AND(IFERROR(IF(IF($K323&lt;EDATE(AG323,$E323),$K323,EDATE(AG323,$E323))=AG323,"",IF($K323&lt;EDATE(AG323,$E323),$K323,EDATE(AG323,$E323))),"")=$K323,$H323=1),"",IFERROR(IF(IF($K323&lt;EDATE(AG323,$E323),$K323,EDATE(AG323,$E323))=AG323,"",IF($K323&lt;EDATE(AG323,$E323),$K323,EDATE(AG323,$E323))),""))),"")</f>
        <v/>
      </c>
      <c r="AI323" s="70"/>
      <c r="AJ323" s="25" t="e">
        <f t="shared" si="198"/>
        <v>#REF!</v>
      </c>
      <c r="AK323" s="25" t="e">
        <f t="shared" si="199"/>
        <v>#REF!</v>
      </c>
      <c r="AL323" s="25" t="e">
        <f t="shared" si="200"/>
        <v>#REF!</v>
      </c>
      <c r="AM323" s="25" t="e">
        <f t="shared" si="201"/>
        <v>#REF!</v>
      </c>
      <c r="AN323" s="25" t="e">
        <f t="shared" si="202"/>
        <v>#REF!</v>
      </c>
      <c r="AO323" s="25" t="e">
        <f t="shared" si="203"/>
        <v>#REF!</v>
      </c>
      <c r="AP323" s="25" t="e">
        <f t="shared" si="204"/>
        <v>#REF!</v>
      </c>
      <c r="AQ323" s="25" t="e">
        <f t="shared" si="205"/>
        <v>#REF!</v>
      </c>
      <c r="AR323" s="25" t="e">
        <f t="shared" si="206"/>
        <v>#REF!</v>
      </c>
      <c r="AS323" s="25" t="e">
        <f t="shared" si="207"/>
        <v>#REF!</v>
      </c>
      <c r="AT323" s="25" t="e">
        <f t="shared" si="208"/>
        <v>#REF!</v>
      </c>
      <c r="AU323" s="25" t="e">
        <f t="shared" si="209"/>
        <v>#REF!</v>
      </c>
      <c r="AV323" s="25" t="e">
        <f t="shared" si="210"/>
        <v>#REF!</v>
      </c>
      <c r="AW323" s="106" t="e">
        <f t="shared" ref="AW323:AW386" si="217">K323</f>
        <v>#REF!</v>
      </c>
      <c r="AX323" s="107" t="e">
        <f t="shared" ref="AX323:AX386" ca="1" si="218">EDATE(AY323,-1)+1</f>
        <v>#REF!</v>
      </c>
      <c r="AY323" s="107" t="e">
        <f t="shared" ref="AY323:AY386" ca="1" si="219">DATEVALUE(G323&amp;"/"&amp;MONTH(TODAY())&amp;"/"&amp;YEAR(TODAY()))</f>
        <v>#REF!</v>
      </c>
      <c r="AZ323" s="108" t="e">
        <f t="shared" ref="AZ323:AZ386" ca="1" si="220">IF(BC323&lt;&gt;0,0,IF(AW323&lt;K323,BB323-BA323,SUMIF($BF323:$BR323,2,$AJ323:$AV323)))</f>
        <v>#REF!</v>
      </c>
      <c r="BA323" s="25">
        <f t="shared" ca="1" si="212"/>
        <v>0</v>
      </c>
      <c r="BB323" s="25" t="e">
        <f t="shared" si="211"/>
        <v>#REF!</v>
      </c>
      <c r="BC323" s="25" t="e">
        <f t="shared" ref="BC323:BC386" ca="1" si="221">IF(AND(AW323&gt;=AX323,AW323&lt;=AY323),IF(BA323-BB323&lt;0,0,BB323-BA323),0)</f>
        <v>#REF!</v>
      </c>
      <c r="BD323" s="83" t="e">
        <f>PS!#REF!</f>
        <v>#REF!</v>
      </c>
      <c r="BE323" s="78" t="str">
        <f t="shared" ref="BE323:BE386" ca="1" si="222">"Lần "&amp;SUMIF($BF323:$BR323,2,$BF$1:$BR$1)</f>
        <v>Lần 0</v>
      </c>
      <c r="BF323" s="109" t="e">
        <f t="shared" ref="BF323:BF386" ca="1" si="223">IF(V323&lt;$AX323,1,IF(V323&lt;=$AY323,2,""))</f>
        <v>#REF!</v>
      </c>
      <c r="BG323" s="109" t="e">
        <f t="shared" ref="BG323:BG386" ca="1" si="224">IF(W323&lt;$AX323,1,IF(W323&lt;=$AY323,2,""))</f>
        <v>#REF!</v>
      </c>
      <c r="BH323" s="109" t="e">
        <f t="shared" ref="BH323:BH386" ca="1" si="225">IF(X323&lt;$AX323,1,IF(X323&lt;=$AY323,2,""))</f>
        <v>#REF!</v>
      </c>
      <c r="BI323" s="109" t="e">
        <f t="shared" ref="BI323:BI386" ca="1" si="226">IF(Y323&lt;$AX323,1,IF(Y323&lt;=$AY323,2,""))</f>
        <v>#REF!</v>
      </c>
      <c r="BJ323" s="109" t="e">
        <f t="shared" ref="BJ323:BJ386" ca="1" si="227">IF(Z323&lt;$AX323,1,IF(Z323&lt;=$AY323,2,""))</f>
        <v>#REF!</v>
      </c>
      <c r="BK323" s="109" t="e">
        <f t="shared" ref="BK323:BK386" ca="1" si="228">IF(AA323&lt;$AX323,1,IF(AA323&lt;=$AY323,2,""))</f>
        <v>#REF!</v>
      </c>
      <c r="BL323" s="109" t="e">
        <f t="shared" ref="BL323:BL386" ca="1" si="229">IF(AB323&lt;$AX323,1,IF(AB323&lt;=$AY323,2,""))</f>
        <v>#REF!</v>
      </c>
      <c r="BM323" s="109" t="e">
        <f t="shared" ref="BM323:BM386" ca="1" si="230">IF(AC323&lt;$AX323,1,IF(AC323&lt;=$AY323,2,""))</f>
        <v>#REF!</v>
      </c>
      <c r="BN323" s="109" t="e">
        <f t="shared" ref="BN323:BN386" ca="1" si="231">IF(AD323&lt;$AX323,1,IF(AD323&lt;=$AY323,2,""))</f>
        <v>#REF!</v>
      </c>
      <c r="BO323" s="109" t="e">
        <f t="shared" ref="BO323:BO386" ca="1" si="232">IF(AE323&lt;$AX323,1,IF(AE323&lt;=$AY323,2,""))</f>
        <v>#REF!</v>
      </c>
      <c r="BP323" s="109" t="e">
        <f t="shared" ref="BP323:BP386" ca="1" si="233">IF(AF323&lt;$AX323,1,IF(AF323&lt;=$AY323,2,""))</f>
        <v>#REF!</v>
      </c>
      <c r="BQ323" s="109" t="e">
        <f t="shared" ref="BQ323:BQ386" ca="1" si="234">IF(AG323&lt;$AX323,1,IF(AG323&lt;=$AY323,2,""))</f>
        <v>#REF!</v>
      </c>
      <c r="BR323" s="109" t="e">
        <f t="shared" ref="BR323:BR386" ca="1" si="235">IF(AH323&lt;$AX323,1,IF(AH323&lt;=$AY323,2,""))</f>
        <v>#REF!</v>
      </c>
    </row>
    <row r="324" spans="1:70" ht="20.25" customHeight="1" x14ac:dyDescent="0.2">
      <c r="A324" s="82" t="e">
        <f>PS!#REF!</f>
        <v>#REF!</v>
      </c>
      <c r="B324" s="83" t="e">
        <f>PS!#REF!</f>
        <v>#REF!</v>
      </c>
      <c r="C324" s="83" t="e">
        <f>PS!#REF!</f>
        <v>#REF!</v>
      </c>
      <c r="D324" s="83" t="e">
        <f>VLOOKUP(B324,CTV!$A$3:$D$1048576,4,0)</f>
        <v>#REF!</v>
      </c>
      <c r="E324" s="83" t="e">
        <f>VLOOKUP(B324,CTV!$A$3:$G$1048576,7,0)</f>
        <v>#REF!</v>
      </c>
      <c r="F324" s="83" t="e">
        <f>IF(ISNA(VLOOKUP(D324,CTV!$A$3:$H$1048576,8,0)),"",VLOOKUP(D324,CTV!$A$3:$H$1048576,8,0))</f>
        <v>#REF!</v>
      </c>
      <c r="G324" s="83" t="e">
        <f>VLOOKUP(B324,CTV!$A$3:$I$1048576,9,0)</f>
        <v>#REF!</v>
      </c>
      <c r="H324" s="83" t="e">
        <f>VLOOKUP(B324,CTV!$A$3:$J$1048576,10,0)</f>
        <v>#REF!</v>
      </c>
      <c r="I324" s="102" t="e">
        <f>PS!#REF!</f>
        <v>#REF!</v>
      </c>
      <c r="J324" s="83" t="e">
        <f>PS!#REF!</f>
        <v>#REF!</v>
      </c>
      <c r="K324" s="103" t="e">
        <f>PS!#REF!</f>
        <v>#REF!</v>
      </c>
      <c r="L324" s="83" t="e">
        <f t="shared" si="213"/>
        <v>#REF!</v>
      </c>
      <c r="M324" s="120" t="e">
        <f>PS!#REF!</f>
        <v>#REF!</v>
      </c>
      <c r="N324" s="83" t="e">
        <f>PS!#REF!</f>
        <v>#REF!</v>
      </c>
      <c r="O324" s="104" t="e">
        <f>PS!#REF!</f>
        <v>#REF!</v>
      </c>
      <c r="P324" s="104" t="e">
        <f t="shared" si="214"/>
        <v>#REF!</v>
      </c>
      <c r="Q324" s="104">
        <v>0</v>
      </c>
      <c r="R324" s="170" t="e">
        <f t="shared" si="215"/>
        <v>#REF!</v>
      </c>
      <c r="S324" s="130" t="e">
        <f>VLOOKUP(B324,CTV!$A$3:$K$1048576,11,0)</f>
        <v>#REF!</v>
      </c>
      <c r="T324" s="105" t="e">
        <f>IF(VLOOKUP(B324,CTV!$A$3:$E$1048576,5,0)-R324+S324&lt;0,0,VLOOKUP(B324,CTV!$A$3:$E$1048576,5,0)-R324+S324)</f>
        <v>#REF!</v>
      </c>
      <c r="U324" s="105" t="e">
        <f>IF(VLOOKUP(B324,CTV!$A$3:$F$1048576,6,0)-R324+S324&lt;0,0,VLOOKUP(B324,CTV!$A$3:$F$1048576,6,0)-R324+S324)</f>
        <v>#REF!</v>
      </c>
      <c r="V324" s="70" t="e">
        <f t="shared" si="216"/>
        <v>#REF!</v>
      </c>
      <c r="W324" s="70" t="str">
        <f>IFERROR(IF(AND($H324=1,WORKDAY.INTL($I324,NETWORKDAYS.INTL($I324,EDATE(V324,$E325)-1,1,[1]holiday!$A$2:$A$101),1,[1]holiday!$A$2:$A$101)=$K324),"",IF(AND(IFERROR(IF(IF($K324&lt;EDATE(V324,$E324),$K324,EDATE(V324,$E324))=V324,"",IF($K324&lt;EDATE(V324,$E324),$K324,EDATE(V324,$E324))),"")=$K324,$H324=1),"",IFERROR(IF(IF($K324&lt;EDATE(V324,$E324),$K324,EDATE(V324,$E324))=V324,"",IF($K324&lt;EDATE(V324,$E324),$K324,EDATE(V324,$E324))),""))),"")</f>
        <v/>
      </c>
      <c r="X324" s="70" t="str">
        <f>IFERROR(IF(AND($H324=1,WORKDAY.INTL($I324,NETWORKDAYS.INTL($I324,EDATE(W324,$E325)-1,1,[1]holiday!$A$2:$A$101),1,[1]holiday!$A$2:$A$101)=$K324),"",IF(AND(IFERROR(IF(IF($K324&lt;EDATE(W324,$E324),$K324,EDATE(W324,$E324))=W324,"",IF($K324&lt;EDATE(W324,$E324),$K324,EDATE(W324,$E324))),"")=$K324,$H324=1),"",IFERROR(IF(IF($K324&lt;EDATE(W324,$E324),$K324,EDATE(W324,$E324))=W324,"",IF($K324&lt;EDATE(W324,$E324),$K324,EDATE(W324,$E324))),""))),"")</f>
        <v/>
      </c>
      <c r="Y324" s="70" t="str">
        <f>IFERROR(IF(AND($H324=1,WORKDAY.INTL($I324,NETWORKDAYS.INTL($I324,EDATE(X324,$E325)-1,1,[1]holiday!$A$2:$A$101),1,[1]holiday!$A$2:$A$101)=$K324),"",IF(AND(IFERROR(IF(IF($K324&lt;EDATE(X324,$E324),$K324,EDATE(X324,$E324))=X324,"",IF($K324&lt;EDATE(X324,$E324),$K324,EDATE(X324,$E324))),"")=$K324,$H324=1),"",IFERROR(IF(IF($K324&lt;EDATE(X324,$E324),$K324,EDATE(X324,$E324))=X324,"",IF($K324&lt;EDATE(X324,$E324),$K324,EDATE(X324,$E324))),""))),"")</f>
        <v/>
      </c>
      <c r="Z324" s="70" t="str">
        <f>IFERROR(IF(AND($H324=1,WORKDAY.INTL($I324,NETWORKDAYS.INTL($I324,EDATE(Y324,$E325)-1,1,[1]holiday!$A$2:$A$101),1,[1]holiday!$A$2:$A$101)=$K324),"",IF(AND(IFERROR(IF(IF($K324&lt;EDATE(Y324,$E324),$K324,EDATE(Y324,$E324))=Y324,"",IF($K324&lt;EDATE(Y324,$E324),$K324,EDATE(Y324,$E324))),"")=$K324,$H324=1),"",IFERROR(IF(IF($K324&lt;EDATE(Y324,$E324),$K324,EDATE(Y324,$E324))=Y324,"",IF($K324&lt;EDATE(Y324,$E324),$K324,EDATE(Y324,$E324))),""))),"")</f>
        <v/>
      </c>
      <c r="AA324" s="70" t="str">
        <f>IFERROR(IF(AND($H324=1,WORKDAY.INTL($I324,NETWORKDAYS.INTL($I324,EDATE(Z324,$E325)-1,1,[1]holiday!$A$2:$A$101),1,[1]holiday!$A$2:$A$101)=$K324),"",IF(AND(IFERROR(IF(IF($K324&lt;EDATE(Z324,$E324),$K324,EDATE(Z324,$E324))=Z324,"",IF($K324&lt;EDATE(Z324,$E324),$K324,EDATE(Z324,$E324))),"")=$K324,$H324=1),"",IFERROR(IF(IF($K324&lt;EDATE(Z324,$E324),$K324,EDATE(Z324,$E324))=Z324,"",IF($K324&lt;EDATE(Z324,$E324),$K324,EDATE(Z324,$E324))),""))),"")</f>
        <v/>
      </c>
      <c r="AB324" s="70" t="str">
        <f>IFERROR(IF(AND($H324=1,WORKDAY.INTL($I324,NETWORKDAYS.INTL($I324,EDATE(AA324,$E325)-1,1,[1]holiday!$A$2:$A$101),1,[1]holiday!$A$2:$A$101)=$K324),"",IF(AND(IFERROR(IF(IF($K324&lt;EDATE(AA324,$E324),$K324,EDATE(AA324,$E324))=AA324,"",IF($K324&lt;EDATE(AA324,$E324),$K324,EDATE(AA324,$E324))),"")=$K324,$H324=1),"",IFERROR(IF(IF($K324&lt;EDATE(AA324,$E324),$K324,EDATE(AA324,$E324))=AA324,"",IF($K324&lt;EDATE(AA324,$E324),$K324,EDATE(AA324,$E324))),""))),"")</f>
        <v/>
      </c>
      <c r="AC324" s="70" t="str">
        <f>IFERROR(IF(AND($H324=1,WORKDAY.INTL($I324,NETWORKDAYS.INTL($I324,EDATE(AB324,$E325)-1,1,[1]holiday!$A$2:$A$101),1,[1]holiday!$A$2:$A$101)=$K324),"",IF(AND(IFERROR(IF(IF($K324&lt;EDATE(AB324,$E324),$K324,EDATE(AB324,$E324))=AB324,"",IF($K324&lt;EDATE(AB324,$E324),$K324,EDATE(AB324,$E324))),"")=$K324,$H324=1),"",IFERROR(IF(IF($K324&lt;EDATE(AB324,$E324),$K324,EDATE(AB324,$E324))=AB324,"",IF($K324&lt;EDATE(AB324,$E324),$K324,EDATE(AB324,$E324))),""))),"")</f>
        <v/>
      </c>
      <c r="AD324" s="70" t="str">
        <f>IFERROR(IF(AND($H324=1,WORKDAY.INTL($I324,NETWORKDAYS.INTL($I324,EDATE(AC324,$E325)-1,1,[1]holiday!$A$2:$A$101),1,[1]holiday!$A$2:$A$101)=$K324),"",IF(AND(IFERROR(IF(IF($K324&lt;EDATE(AC324,$E324),$K324,EDATE(AC324,$E324))=AC324,"",IF($K324&lt;EDATE(AC324,$E324),$K324,EDATE(AC324,$E324))),"")=$K324,$H324=1),"",IFERROR(IF(IF($K324&lt;EDATE(AC324,$E324),$K324,EDATE(AC324,$E324))=AC324,"",IF($K324&lt;EDATE(AC324,$E324),$K324,EDATE(AC324,$E324))),""))),"")</f>
        <v/>
      </c>
      <c r="AE324" s="70" t="str">
        <f>IFERROR(IF(AND($H324=1,WORKDAY.INTL($I324,NETWORKDAYS.INTL($I324,EDATE(AD324,$E325)-1,1,[1]holiday!$A$2:$A$101),1,[1]holiday!$A$2:$A$101)=$K324),"",IF(AND(IFERROR(IF(IF($K324&lt;EDATE(AD324,$E324),$K324,EDATE(AD324,$E324))=AD324,"",IF($K324&lt;EDATE(AD324,$E324),$K324,EDATE(AD324,$E324))),"")=$K324,$H324=1),"",IFERROR(IF(IF($K324&lt;EDATE(AD324,$E324),$K324,EDATE(AD324,$E324))=AD324,"",IF($K324&lt;EDATE(AD324,$E324),$K324,EDATE(AD324,$E324))),""))),"")</f>
        <v/>
      </c>
      <c r="AF324" s="70" t="str">
        <f>IFERROR(IF(AND($H324=1,WORKDAY.INTL($I324,NETWORKDAYS.INTL($I324,EDATE(AE324,$E325)-1,1,[1]holiday!$A$2:$A$101),1,[1]holiday!$A$2:$A$101)=$K324),"",IF(AND(IFERROR(IF(IF($K324&lt;EDATE(AE324,$E324),$K324,EDATE(AE324,$E324))=AE324,"",IF($K324&lt;EDATE(AE324,$E324),$K324,EDATE(AE324,$E324))),"")=$K324,$H324=1),"",IFERROR(IF(IF($K324&lt;EDATE(AE324,$E324),$K324,EDATE(AE324,$E324))=AE324,"",IF($K324&lt;EDATE(AE324,$E324),$K324,EDATE(AE324,$E324))),""))),"")</f>
        <v/>
      </c>
      <c r="AG324" s="70" t="str">
        <f>IFERROR(IF(AND($H324=1,WORKDAY.INTL($I324,NETWORKDAYS.INTL($I324,EDATE(AF324,$E325)-1,1,[1]holiday!$A$2:$A$101),1,[1]holiday!$A$2:$A$101)=$K324),"",IF(AND(IFERROR(IF(IF($K324&lt;EDATE(AF324,$E324),$K324,EDATE(AF324,$E324))=AF324,"",IF($K324&lt;EDATE(AF324,$E324),$K324,EDATE(AF324,$E324))),"")=$K324,$H324=1),"",IFERROR(IF(IF($K324&lt;EDATE(AF324,$E324),$K324,EDATE(AF324,$E324))=AF324,"",IF($K324&lt;EDATE(AF324,$E324),$K324,EDATE(AF324,$E324))),""))),"")</f>
        <v/>
      </c>
      <c r="AH324" s="70" t="str">
        <f>IFERROR(IF(AND($H324=1,WORKDAY.INTL($I324,NETWORKDAYS.INTL($I324,EDATE(AG324,$E325)-1,1,[1]holiday!$A$2:$A$101),1,[1]holiday!$A$2:$A$101)=$K324),"",IF(AND(IFERROR(IF(IF($K324&lt;EDATE(AG324,$E324),$K324,EDATE(AG324,$E324))=AG324,"",IF($K324&lt;EDATE(AG324,$E324),$K324,EDATE(AG324,$E324))),"")=$K324,$H324=1),"",IFERROR(IF(IF($K324&lt;EDATE(AG324,$E324),$K324,EDATE(AG324,$E324))=AG324,"",IF($K324&lt;EDATE(AG324,$E324),$K324,EDATE(AG324,$E324))),""))),"")</f>
        <v/>
      </c>
      <c r="AI324" s="70"/>
      <c r="AJ324" s="25" t="e">
        <f t="shared" si="198"/>
        <v>#REF!</v>
      </c>
      <c r="AK324" s="25" t="e">
        <f t="shared" si="199"/>
        <v>#REF!</v>
      </c>
      <c r="AL324" s="25" t="e">
        <f t="shared" si="200"/>
        <v>#REF!</v>
      </c>
      <c r="AM324" s="25" t="e">
        <f t="shared" si="201"/>
        <v>#REF!</v>
      </c>
      <c r="AN324" s="25" t="e">
        <f t="shared" si="202"/>
        <v>#REF!</v>
      </c>
      <c r="AO324" s="25" t="e">
        <f t="shared" si="203"/>
        <v>#REF!</v>
      </c>
      <c r="AP324" s="25" t="e">
        <f t="shared" si="204"/>
        <v>#REF!</v>
      </c>
      <c r="AQ324" s="25" t="e">
        <f t="shared" si="205"/>
        <v>#REF!</v>
      </c>
      <c r="AR324" s="25" t="e">
        <f t="shared" si="206"/>
        <v>#REF!</v>
      </c>
      <c r="AS324" s="25" t="e">
        <f t="shared" si="207"/>
        <v>#REF!</v>
      </c>
      <c r="AT324" s="25" t="e">
        <f t="shared" si="208"/>
        <v>#REF!</v>
      </c>
      <c r="AU324" s="25" t="e">
        <f t="shared" si="209"/>
        <v>#REF!</v>
      </c>
      <c r="AV324" s="25" t="e">
        <f t="shared" si="210"/>
        <v>#REF!</v>
      </c>
      <c r="AW324" s="106" t="e">
        <f t="shared" si="217"/>
        <v>#REF!</v>
      </c>
      <c r="AX324" s="107" t="e">
        <f t="shared" ca="1" si="218"/>
        <v>#REF!</v>
      </c>
      <c r="AY324" s="107" t="e">
        <f t="shared" ca="1" si="219"/>
        <v>#REF!</v>
      </c>
      <c r="AZ324" s="108" t="e">
        <f t="shared" ca="1" si="220"/>
        <v>#REF!</v>
      </c>
      <c r="BA324" s="25">
        <f t="shared" ca="1" si="212"/>
        <v>0</v>
      </c>
      <c r="BB324" s="25" t="e">
        <f t="shared" si="211"/>
        <v>#REF!</v>
      </c>
      <c r="BC324" s="25" t="e">
        <f t="shared" ca="1" si="221"/>
        <v>#REF!</v>
      </c>
      <c r="BD324" s="83" t="e">
        <f>PS!#REF!</f>
        <v>#REF!</v>
      </c>
      <c r="BE324" s="78" t="str">
        <f t="shared" ca="1" si="222"/>
        <v>Lần 0</v>
      </c>
      <c r="BF324" s="109" t="e">
        <f t="shared" ca="1" si="223"/>
        <v>#REF!</v>
      </c>
      <c r="BG324" s="109" t="e">
        <f t="shared" ca="1" si="224"/>
        <v>#REF!</v>
      </c>
      <c r="BH324" s="109" t="e">
        <f t="shared" ca="1" si="225"/>
        <v>#REF!</v>
      </c>
      <c r="BI324" s="109" t="e">
        <f t="shared" ca="1" si="226"/>
        <v>#REF!</v>
      </c>
      <c r="BJ324" s="109" t="e">
        <f t="shared" ca="1" si="227"/>
        <v>#REF!</v>
      </c>
      <c r="BK324" s="109" t="e">
        <f t="shared" ca="1" si="228"/>
        <v>#REF!</v>
      </c>
      <c r="BL324" s="109" t="e">
        <f t="shared" ca="1" si="229"/>
        <v>#REF!</v>
      </c>
      <c r="BM324" s="109" t="e">
        <f t="shared" ca="1" si="230"/>
        <v>#REF!</v>
      </c>
      <c r="BN324" s="109" t="e">
        <f t="shared" ca="1" si="231"/>
        <v>#REF!</v>
      </c>
      <c r="BO324" s="109" t="e">
        <f t="shared" ca="1" si="232"/>
        <v>#REF!</v>
      </c>
      <c r="BP324" s="109" t="e">
        <f t="shared" ca="1" si="233"/>
        <v>#REF!</v>
      </c>
      <c r="BQ324" s="109" t="e">
        <f t="shared" ca="1" si="234"/>
        <v>#REF!</v>
      </c>
      <c r="BR324" s="109" t="e">
        <f t="shared" ca="1" si="235"/>
        <v>#REF!</v>
      </c>
    </row>
    <row r="325" spans="1:70" ht="20.25" customHeight="1" x14ac:dyDescent="0.2">
      <c r="A325" s="82" t="e">
        <f>PS!#REF!</f>
        <v>#REF!</v>
      </c>
      <c r="B325" s="83" t="e">
        <f>PS!#REF!</f>
        <v>#REF!</v>
      </c>
      <c r="C325" s="83" t="e">
        <f>PS!#REF!</f>
        <v>#REF!</v>
      </c>
      <c r="D325" s="83" t="e">
        <f>VLOOKUP(B325,CTV!$A$3:$D$1048576,4,0)</f>
        <v>#REF!</v>
      </c>
      <c r="E325" s="83" t="e">
        <f>VLOOKUP(B325,CTV!$A$3:$G$1048576,7,0)</f>
        <v>#REF!</v>
      </c>
      <c r="F325" s="83" t="e">
        <f>IF(ISNA(VLOOKUP(D325,CTV!$A$3:$H$1048576,8,0)),"",VLOOKUP(D325,CTV!$A$3:$H$1048576,8,0))</f>
        <v>#REF!</v>
      </c>
      <c r="G325" s="83" t="e">
        <f>VLOOKUP(B325,CTV!$A$3:$I$1048576,9,0)</f>
        <v>#REF!</v>
      </c>
      <c r="H325" s="83" t="e">
        <f>VLOOKUP(B325,CTV!$A$3:$J$1048576,10,0)</f>
        <v>#REF!</v>
      </c>
      <c r="I325" s="102" t="e">
        <f>PS!#REF!</f>
        <v>#REF!</v>
      </c>
      <c r="J325" s="83" t="e">
        <f>PS!#REF!</f>
        <v>#REF!</v>
      </c>
      <c r="K325" s="103" t="e">
        <f>PS!#REF!</f>
        <v>#REF!</v>
      </c>
      <c r="L325" s="83" t="e">
        <f t="shared" si="213"/>
        <v>#REF!</v>
      </c>
      <c r="M325" s="120" t="e">
        <f>PS!#REF!</f>
        <v>#REF!</v>
      </c>
      <c r="N325" s="83" t="e">
        <f>PS!#REF!</f>
        <v>#REF!</v>
      </c>
      <c r="O325" s="104" t="e">
        <f>PS!#REF!</f>
        <v>#REF!</v>
      </c>
      <c r="P325" s="104" t="e">
        <f t="shared" si="214"/>
        <v>#REF!</v>
      </c>
      <c r="Q325" s="104">
        <v>0</v>
      </c>
      <c r="R325" s="170" t="e">
        <f t="shared" si="215"/>
        <v>#REF!</v>
      </c>
      <c r="S325" s="130" t="e">
        <f>VLOOKUP(B325,CTV!$A$3:$K$1048576,11,0)</f>
        <v>#REF!</v>
      </c>
      <c r="T325" s="105" t="e">
        <f>IF(VLOOKUP(B325,CTV!$A$3:$E$1048576,5,0)-R325+S325&lt;0,0,VLOOKUP(B325,CTV!$A$3:$E$1048576,5,0)-R325+S325)</f>
        <v>#REF!</v>
      </c>
      <c r="U325" s="105" t="e">
        <f>IF(VLOOKUP(B325,CTV!$A$3:$F$1048576,6,0)-R325+S325&lt;0,0,VLOOKUP(B325,CTV!$A$3:$F$1048576,6,0)-R325+S325)</f>
        <v>#REF!</v>
      </c>
      <c r="V325" s="70" t="e">
        <f t="shared" si="216"/>
        <v>#REF!</v>
      </c>
      <c r="W325" s="70" t="str">
        <f>IFERROR(IF(AND($H325=1,WORKDAY.INTL($I325,NETWORKDAYS.INTL($I325,EDATE(V325,$E326)-1,1,[1]holiday!$A$2:$A$101),1,[1]holiday!$A$2:$A$101)=$K325),"",IF(AND(IFERROR(IF(IF($K325&lt;EDATE(V325,$E325),$K325,EDATE(V325,$E325))=V325,"",IF($K325&lt;EDATE(V325,$E325),$K325,EDATE(V325,$E325))),"")=$K325,$H325=1),"",IFERROR(IF(IF($K325&lt;EDATE(V325,$E325),$K325,EDATE(V325,$E325))=V325,"",IF($K325&lt;EDATE(V325,$E325),$K325,EDATE(V325,$E325))),""))),"")</f>
        <v/>
      </c>
      <c r="X325" s="70" t="str">
        <f>IFERROR(IF(AND($H325=1,WORKDAY.INTL($I325,NETWORKDAYS.INTL($I325,EDATE(W325,$E326)-1,1,[1]holiday!$A$2:$A$101),1,[1]holiday!$A$2:$A$101)=$K325),"",IF(AND(IFERROR(IF(IF($K325&lt;EDATE(W325,$E325),$K325,EDATE(W325,$E325))=W325,"",IF($K325&lt;EDATE(W325,$E325),$K325,EDATE(W325,$E325))),"")=$K325,$H325=1),"",IFERROR(IF(IF($K325&lt;EDATE(W325,$E325),$K325,EDATE(W325,$E325))=W325,"",IF($K325&lt;EDATE(W325,$E325),$K325,EDATE(W325,$E325))),""))),"")</f>
        <v/>
      </c>
      <c r="Y325" s="70" t="str">
        <f>IFERROR(IF(AND($H325=1,WORKDAY.INTL($I325,NETWORKDAYS.INTL($I325,EDATE(X325,$E326)-1,1,[1]holiday!$A$2:$A$101),1,[1]holiday!$A$2:$A$101)=$K325),"",IF(AND(IFERROR(IF(IF($K325&lt;EDATE(X325,$E325),$K325,EDATE(X325,$E325))=X325,"",IF($K325&lt;EDATE(X325,$E325),$K325,EDATE(X325,$E325))),"")=$K325,$H325=1),"",IFERROR(IF(IF($K325&lt;EDATE(X325,$E325),$K325,EDATE(X325,$E325))=X325,"",IF($K325&lt;EDATE(X325,$E325),$K325,EDATE(X325,$E325))),""))),"")</f>
        <v/>
      </c>
      <c r="Z325" s="70" t="str">
        <f>IFERROR(IF(AND($H325=1,WORKDAY.INTL($I325,NETWORKDAYS.INTL($I325,EDATE(Y325,$E326)-1,1,[1]holiday!$A$2:$A$101),1,[1]holiday!$A$2:$A$101)=$K325),"",IF(AND(IFERROR(IF(IF($K325&lt;EDATE(Y325,$E325),$K325,EDATE(Y325,$E325))=Y325,"",IF($K325&lt;EDATE(Y325,$E325),$K325,EDATE(Y325,$E325))),"")=$K325,$H325=1),"",IFERROR(IF(IF($K325&lt;EDATE(Y325,$E325),$K325,EDATE(Y325,$E325))=Y325,"",IF($K325&lt;EDATE(Y325,$E325),$K325,EDATE(Y325,$E325))),""))),"")</f>
        <v/>
      </c>
      <c r="AA325" s="70" t="str">
        <f>IFERROR(IF(AND($H325=1,WORKDAY.INTL($I325,NETWORKDAYS.INTL($I325,EDATE(Z325,$E326)-1,1,[1]holiday!$A$2:$A$101),1,[1]holiday!$A$2:$A$101)=$K325),"",IF(AND(IFERROR(IF(IF($K325&lt;EDATE(Z325,$E325),$K325,EDATE(Z325,$E325))=Z325,"",IF($K325&lt;EDATE(Z325,$E325),$K325,EDATE(Z325,$E325))),"")=$K325,$H325=1),"",IFERROR(IF(IF($K325&lt;EDATE(Z325,$E325),$K325,EDATE(Z325,$E325))=Z325,"",IF($K325&lt;EDATE(Z325,$E325),$K325,EDATE(Z325,$E325))),""))),"")</f>
        <v/>
      </c>
      <c r="AB325" s="70" t="str">
        <f>IFERROR(IF(AND($H325=1,WORKDAY.INTL($I325,NETWORKDAYS.INTL($I325,EDATE(AA325,$E326)-1,1,[1]holiday!$A$2:$A$101),1,[1]holiday!$A$2:$A$101)=$K325),"",IF(AND(IFERROR(IF(IF($K325&lt;EDATE(AA325,$E325),$K325,EDATE(AA325,$E325))=AA325,"",IF($K325&lt;EDATE(AA325,$E325),$K325,EDATE(AA325,$E325))),"")=$K325,$H325=1),"",IFERROR(IF(IF($K325&lt;EDATE(AA325,$E325),$K325,EDATE(AA325,$E325))=AA325,"",IF($K325&lt;EDATE(AA325,$E325),$K325,EDATE(AA325,$E325))),""))),"")</f>
        <v/>
      </c>
      <c r="AC325" s="70" t="str">
        <f>IFERROR(IF(AND($H325=1,WORKDAY.INTL($I325,NETWORKDAYS.INTL($I325,EDATE(AB325,$E326)-1,1,[1]holiday!$A$2:$A$101),1,[1]holiday!$A$2:$A$101)=$K325),"",IF(AND(IFERROR(IF(IF($K325&lt;EDATE(AB325,$E325),$K325,EDATE(AB325,$E325))=AB325,"",IF($K325&lt;EDATE(AB325,$E325),$K325,EDATE(AB325,$E325))),"")=$K325,$H325=1),"",IFERROR(IF(IF($K325&lt;EDATE(AB325,$E325),$K325,EDATE(AB325,$E325))=AB325,"",IF($K325&lt;EDATE(AB325,$E325),$K325,EDATE(AB325,$E325))),""))),"")</f>
        <v/>
      </c>
      <c r="AD325" s="70" t="str">
        <f>IFERROR(IF(AND($H325=1,WORKDAY.INTL($I325,NETWORKDAYS.INTL($I325,EDATE(AC325,$E326)-1,1,[1]holiday!$A$2:$A$101),1,[1]holiday!$A$2:$A$101)=$K325),"",IF(AND(IFERROR(IF(IF($K325&lt;EDATE(AC325,$E325),$K325,EDATE(AC325,$E325))=AC325,"",IF($K325&lt;EDATE(AC325,$E325),$K325,EDATE(AC325,$E325))),"")=$K325,$H325=1),"",IFERROR(IF(IF($K325&lt;EDATE(AC325,$E325),$K325,EDATE(AC325,$E325))=AC325,"",IF($K325&lt;EDATE(AC325,$E325),$K325,EDATE(AC325,$E325))),""))),"")</f>
        <v/>
      </c>
      <c r="AE325" s="70" t="str">
        <f>IFERROR(IF(AND($H325=1,WORKDAY.INTL($I325,NETWORKDAYS.INTL($I325,EDATE(AD325,$E326)-1,1,[1]holiday!$A$2:$A$101),1,[1]holiday!$A$2:$A$101)=$K325),"",IF(AND(IFERROR(IF(IF($K325&lt;EDATE(AD325,$E325),$K325,EDATE(AD325,$E325))=AD325,"",IF($K325&lt;EDATE(AD325,$E325),$K325,EDATE(AD325,$E325))),"")=$K325,$H325=1),"",IFERROR(IF(IF($K325&lt;EDATE(AD325,$E325),$K325,EDATE(AD325,$E325))=AD325,"",IF($K325&lt;EDATE(AD325,$E325),$K325,EDATE(AD325,$E325))),""))),"")</f>
        <v/>
      </c>
      <c r="AF325" s="70" t="str">
        <f>IFERROR(IF(AND($H325=1,WORKDAY.INTL($I325,NETWORKDAYS.INTL($I325,EDATE(AE325,$E326)-1,1,[1]holiday!$A$2:$A$101),1,[1]holiday!$A$2:$A$101)=$K325),"",IF(AND(IFERROR(IF(IF($K325&lt;EDATE(AE325,$E325),$K325,EDATE(AE325,$E325))=AE325,"",IF($K325&lt;EDATE(AE325,$E325),$K325,EDATE(AE325,$E325))),"")=$K325,$H325=1),"",IFERROR(IF(IF($K325&lt;EDATE(AE325,$E325),$K325,EDATE(AE325,$E325))=AE325,"",IF($K325&lt;EDATE(AE325,$E325),$K325,EDATE(AE325,$E325))),""))),"")</f>
        <v/>
      </c>
      <c r="AG325" s="70" t="str">
        <f>IFERROR(IF(AND($H325=1,WORKDAY.INTL($I325,NETWORKDAYS.INTL($I325,EDATE(AF325,$E326)-1,1,[1]holiday!$A$2:$A$101),1,[1]holiday!$A$2:$A$101)=$K325),"",IF(AND(IFERROR(IF(IF($K325&lt;EDATE(AF325,$E325),$K325,EDATE(AF325,$E325))=AF325,"",IF($K325&lt;EDATE(AF325,$E325),$K325,EDATE(AF325,$E325))),"")=$K325,$H325=1),"",IFERROR(IF(IF($K325&lt;EDATE(AF325,$E325),$K325,EDATE(AF325,$E325))=AF325,"",IF($K325&lt;EDATE(AF325,$E325),$K325,EDATE(AF325,$E325))),""))),"")</f>
        <v/>
      </c>
      <c r="AH325" s="70" t="str">
        <f>IFERROR(IF(AND($H325=1,WORKDAY.INTL($I325,NETWORKDAYS.INTL($I325,EDATE(AG325,$E326)-1,1,[1]holiday!$A$2:$A$101),1,[1]holiday!$A$2:$A$101)=$K325),"",IF(AND(IFERROR(IF(IF($K325&lt;EDATE(AG325,$E325),$K325,EDATE(AG325,$E325))=AG325,"",IF($K325&lt;EDATE(AG325,$E325),$K325,EDATE(AG325,$E325))),"")=$K325,$H325=1),"",IFERROR(IF(IF($K325&lt;EDATE(AG325,$E325),$K325,EDATE(AG325,$E325))=AG325,"",IF($K325&lt;EDATE(AG325,$E325),$K325,EDATE(AG325,$E325))),""))),"")</f>
        <v/>
      </c>
      <c r="AI325" s="70"/>
      <c r="AJ325" s="25" t="e">
        <f t="shared" si="198"/>
        <v>#REF!</v>
      </c>
      <c r="AK325" s="25" t="e">
        <f t="shared" si="199"/>
        <v>#REF!</v>
      </c>
      <c r="AL325" s="25" t="e">
        <f t="shared" si="200"/>
        <v>#REF!</v>
      </c>
      <c r="AM325" s="25" t="e">
        <f t="shared" si="201"/>
        <v>#REF!</v>
      </c>
      <c r="AN325" s="25" t="e">
        <f t="shared" si="202"/>
        <v>#REF!</v>
      </c>
      <c r="AO325" s="25" t="e">
        <f t="shared" si="203"/>
        <v>#REF!</v>
      </c>
      <c r="AP325" s="25" t="e">
        <f t="shared" si="204"/>
        <v>#REF!</v>
      </c>
      <c r="AQ325" s="25" t="e">
        <f t="shared" si="205"/>
        <v>#REF!</v>
      </c>
      <c r="AR325" s="25" t="e">
        <f t="shared" si="206"/>
        <v>#REF!</v>
      </c>
      <c r="AS325" s="25" t="e">
        <f t="shared" si="207"/>
        <v>#REF!</v>
      </c>
      <c r="AT325" s="25" t="e">
        <f t="shared" si="208"/>
        <v>#REF!</v>
      </c>
      <c r="AU325" s="25" t="e">
        <f t="shared" si="209"/>
        <v>#REF!</v>
      </c>
      <c r="AV325" s="25" t="e">
        <f t="shared" si="210"/>
        <v>#REF!</v>
      </c>
      <c r="AW325" s="106" t="e">
        <f t="shared" si="217"/>
        <v>#REF!</v>
      </c>
      <c r="AX325" s="107" t="e">
        <f t="shared" ca="1" si="218"/>
        <v>#REF!</v>
      </c>
      <c r="AY325" s="107" t="e">
        <f t="shared" ca="1" si="219"/>
        <v>#REF!</v>
      </c>
      <c r="AZ325" s="108" t="e">
        <f t="shared" ca="1" si="220"/>
        <v>#REF!</v>
      </c>
      <c r="BA325" s="25">
        <f t="shared" ca="1" si="212"/>
        <v>0</v>
      </c>
      <c r="BB325" s="25" t="e">
        <f t="shared" si="211"/>
        <v>#REF!</v>
      </c>
      <c r="BC325" s="25" t="e">
        <f t="shared" ca="1" si="221"/>
        <v>#REF!</v>
      </c>
      <c r="BD325" s="83" t="e">
        <f>PS!#REF!</f>
        <v>#REF!</v>
      </c>
      <c r="BE325" s="78" t="str">
        <f t="shared" ca="1" si="222"/>
        <v>Lần 0</v>
      </c>
      <c r="BF325" s="109" t="e">
        <f t="shared" ca="1" si="223"/>
        <v>#REF!</v>
      </c>
      <c r="BG325" s="109" t="e">
        <f t="shared" ca="1" si="224"/>
        <v>#REF!</v>
      </c>
      <c r="BH325" s="109" t="e">
        <f t="shared" ca="1" si="225"/>
        <v>#REF!</v>
      </c>
      <c r="BI325" s="109" t="e">
        <f t="shared" ca="1" si="226"/>
        <v>#REF!</v>
      </c>
      <c r="BJ325" s="109" t="e">
        <f t="shared" ca="1" si="227"/>
        <v>#REF!</v>
      </c>
      <c r="BK325" s="109" t="e">
        <f t="shared" ca="1" si="228"/>
        <v>#REF!</v>
      </c>
      <c r="BL325" s="109" t="e">
        <f t="shared" ca="1" si="229"/>
        <v>#REF!</v>
      </c>
      <c r="BM325" s="109" t="e">
        <f t="shared" ca="1" si="230"/>
        <v>#REF!</v>
      </c>
      <c r="BN325" s="109" t="e">
        <f t="shared" ca="1" si="231"/>
        <v>#REF!</v>
      </c>
      <c r="BO325" s="109" t="e">
        <f t="shared" ca="1" si="232"/>
        <v>#REF!</v>
      </c>
      <c r="BP325" s="109" t="e">
        <f t="shared" ca="1" si="233"/>
        <v>#REF!</v>
      </c>
      <c r="BQ325" s="109" t="e">
        <f t="shared" ca="1" si="234"/>
        <v>#REF!</v>
      </c>
      <c r="BR325" s="109" t="e">
        <f t="shared" ca="1" si="235"/>
        <v>#REF!</v>
      </c>
    </row>
    <row r="326" spans="1:70" ht="20.25" customHeight="1" x14ac:dyDescent="0.2">
      <c r="A326" s="82" t="e">
        <f>PS!#REF!</f>
        <v>#REF!</v>
      </c>
      <c r="B326" s="83" t="e">
        <f>PS!#REF!</f>
        <v>#REF!</v>
      </c>
      <c r="C326" s="83" t="e">
        <f>PS!#REF!</f>
        <v>#REF!</v>
      </c>
      <c r="D326" s="83" t="e">
        <f>VLOOKUP(B326,CTV!$A$3:$D$1048576,4,0)</f>
        <v>#REF!</v>
      </c>
      <c r="E326" s="83" t="e">
        <f>VLOOKUP(B326,CTV!$A$3:$G$1048576,7,0)</f>
        <v>#REF!</v>
      </c>
      <c r="F326" s="83" t="e">
        <f>IF(ISNA(VLOOKUP(D326,CTV!$A$3:$H$1048576,8,0)),"",VLOOKUP(D326,CTV!$A$3:$H$1048576,8,0))</f>
        <v>#REF!</v>
      </c>
      <c r="G326" s="83" t="e">
        <f>VLOOKUP(B326,CTV!$A$3:$I$1048576,9,0)</f>
        <v>#REF!</v>
      </c>
      <c r="H326" s="83" t="e">
        <f>VLOOKUP(B326,CTV!$A$3:$J$1048576,10,0)</f>
        <v>#REF!</v>
      </c>
      <c r="I326" s="102" t="e">
        <f>PS!#REF!</f>
        <v>#REF!</v>
      </c>
      <c r="J326" s="83" t="e">
        <f>PS!#REF!</f>
        <v>#REF!</v>
      </c>
      <c r="K326" s="103" t="e">
        <f>PS!#REF!</f>
        <v>#REF!</v>
      </c>
      <c r="L326" s="83" t="e">
        <f t="shared" si="213"/>
        <v>#REF!</v>
      </c>
      <c r="M326" s="120" t="e">
        <f>PS!#REF!</f>
        <v>#REF!</v>
      </c>
      <c r="N326" s="83" t="e">
        <f>PS!#REF!</f>
        <v>#REF!</v>
      </c>
      <c r="O326" s="104" t="e">
        <f>PS!#REF!</f>
        <v>#REF!</v>
      </c>
      <c r="P326" s="104" t="e">
        <f t="shared" si="214"/>
        <v>#REF!</v>
      </c>
      <c r="Q326" s="104">
        <v>0</v>
      </c>
      <c r="R326" s="170" t="e">
        <f t="shared" si="215"/>
        <v>#REF!</v>
      </c>
      <c r="S326" s="130" t="e">
        <f>VLOOKUP(B326,CTV!$A$3:$K$1048576,11,0)</f>
        <v>#REF!</v>
      </c>
      <c r="T326" s="105" t="e">
        <f>IF(VLOOKUP(B326,CTV!$A$3:$E$1048576,5,0)-R326+S326&lt;0,0,VLOOKUP(B326,CTV!$A$3:$E$1048576,5,0)-R326+S326)</f>
        <v>#REF!</v>
      </c>
      <c r="U326" s="105" t="e">
        <f>IF(VLOOKUP(B326,CTV!$A$3:$F$1048576,6,0)-R326+S326&lt;0,0,VLOOKUP(B326,CTV!$A$3:$F$1048576,6,0)-R326+S326)</f>
        <v>#REF!</v>
      </c>
      <c r="V326" s="70" t="e">
        <f t="shared" si="216"/>
        <v>#REF!</v>
      </c>
      <c r="W326" s="70" t="str">
        <f>IFERROR(IF(AND($H326=1,WORKDAY.INTL($I326,NETWORKDAYS.INTL($I326,EDATE(V326,$E327)-1,1,[1]holiday!$A$2:$A$101),1,[1]holiday!$A$2:$A$101)=$K326),"",IF(AND(IFERROR(IF(IF($K326&lt;EDATE(V326,$E326),$K326,EDATE(V326,$E326))=V326,"",IF($K326&lt;EDATE(V326,$E326),$K326,EDATE(V326,$E326))),"")=$K326,$H326=1),"",IFERROR(IF(IF($K326&lt;EDATE(V326,$E326),$K326,EDATE(V326,$E326))=V326,"",IF($K326&lt;EDATE(V326,$E326),$K326,EDATE(V326,$E326))),""))),"")</f>
        <v/>
      </c>
      <c r="X326" s="70" t="str">
        <f>IFERROR(IF(AND($H326=1,WORKDAY.INTL($I326,NETWORKDAYS.INTL($I326,EDATE(W326,$E327)-1,1,[1]holiday!$A$2:$A$101),1,[1]holiday!$A$2:$A$101)=$K326),"",IF(AND(IFERROR(IF(IF($K326&lt;EDATE(W326,$E326),$K326,EDATE(W326,$E326))=W326,"",IF($K326&lt;EDATE(W326,$E326),$K326,EDATE(W326,$E326))),"")=$K326,$H326=1),"",IFERROR(IF(IF($K326&lt;EDATE(W326,$E326),$K326,EDATE(W326,$E326))=W326,"",IF($K326&lt;EDATE(W326,$E326),$K326,EDATE(W326,$E326))),""))),"")</f>
        <v/>
      </c>
      <c r="Y326" s="70" t="str">
        <f>IFERROR(IF(AND($H326=1,WORKDAY.INTL($I326,NETWORKDAYS.INTL($I326,EDATE(X326,$E327)-1,1,[1]holiday!$A$2:$A$101),1,[1]holiday!$A$2:$A$101)=$K326),"",IF(AND(IFERROR(IF(IF($K326&lt;EDATE(X326,$E326),$K326,EDATE(X326,$E326))=X326,"",IF($K326&lt;EDATE(X326,$E326),$K326,EDATE(X326,$E326))),"")=$K326,$H326=1),"",IFERROR(IF(IF($K326&lt;EDATE(X326,$E326),$K326,EDATE(X326,$E326))=X326,"",IF($K326&lt;EDATE(X326,$E326),$K326,EDATE(X326,$E326))),""))),"")</f>
        <v/>
      </c>
      <c r="Z326" s="70" t="str">
        <f>IFERROR(IF(AND($H326=1,WORKDAY.INTL($I326,NETWORKDAYS.INTL($I326,EDATE(Y326,$E327)-1,1,[1]holiday!$A$2:$A$101),1,[1]holiday!$A$2:$A$101)=$K326),"",IF(AND(IFERROR(IF(IF($K326&lt;EDATE(Y326,$E326),$K326,EDATE(Y326,$E326))=Y326,"",IF($K326&lt;EDATE(Y326,$E326),$K326,EDATE(Y326,$E326))),"")=$K326,$H326=1),"",IFERROR(IF(IF($K326&lt;EDATE(Y326,$E326),$K326,EDATE(Y326,$E326))=Y326,"",IF($K326&lt;EDATE(Y326,$E326),$K326,EDATE(Y326,$E326))),""))),"")</f>
        <v/>
      </c>
      <c r="AA326" s="70" t="str">
        <f>IFERROR(IF(AND($H326=1,WORKDAY.INTL($I326,NETWORKDAYS.INTL($I326,EDATE(Z326,$E327)-1,1,[1]holiday!$A$2:$A$101),1,[1]holiday!$A$2:$A$101)=$K326),"",IF(AND(IFERROR(IF(IF($K326&lt;EDATE(Z326,$E326),$K326,EDATE(Z326,$E326))=Z326,"",IF($K326&lt;EDATE(Z326,$E326),$K326,EDATE(Z326,$E326))),"")=$K326,$H326=1),"",IFERROR(IF(IF($K326&lt;EDATE(Z326,$E326),$K326,EDATE(Z326,$E326))=Z326,"",IF($K326&lt;EDATE(Z326,$E326),$K326,EDATE(Z326,$E326))),""))),"")</f>
        <v/>
      </c>
      <c r="AB326" s="70" t="str">
        <f>IFERROR(IF(AND($H326=1,WORKDAY.INTL($I326,NETWORKDAYS.INTL($I326,EDATE(AA326,$E327)-1,1,[1]holiday!$A$2:$A$101),1,[1]holiday!$A$2:$A$101)=$K326),"",IF(AND(IFERROR(IF(IF($K326&lt;EDATE(AA326,$E326),$K326,EDATE(AA326,$E326))=AA326,"",IF($K326&lt;EDATE(AA326,$E326),$K326,EDATE(AA326,$E326))),"")=$K326,$H326=1),"",IFERROR(IF(IF($K326&lt;EDATE(AA326,$E326),$K326,EDATE(AA326,$E326))=AA326,"",IF($K326&lt;EDATE(AA326,$E326),$K326,EDATE(AA326,$E326))),""))),"")</f>
        <v/>
      </c>
      <c r="AC326" s="70" t="str">
        <f>IFERROR(IF(AND($H326=1,WORKDAY.INTL($I326,NETWORKDAYS.INTL($I326,EDATE(AB326,$E327)-1,1,[1]holiday!$A$2:$A$101),1,[1]holiday!$A$2:$A$101)=$K326),"",IF(AND(IFERROR(IF(IF($K326&lt;EDATE(AB326,$E326),$K326,EDATE(AB326,$E326))=AB326,"",IF($K326&lt;EDATE(AB326,$E326),$K326,EDATE(AB326,$E326))),"")=$K326,$H326=1),"",IFERROR(IF(IF($K326&lt;EDATE(AB326,$E326),$K326,EDATE(AB326,$E326))=AB326,"",IF($K326&lt;EDATE(AB326,$E326),$K326,EDATE(AB326,$E326))),""))),"")</f>
        <v/>
      </c>
      <c r="AD326" s="70" t="str">
        <f>IFERROR(IF(AND($H326=1,WORKDAY.INTL($I326,NETWORKDAYS.INTL($I326,EDATE(AC326,$E327)-1,1,[1]holiday!$A$2:$A$101),1,[1]holiday!$A$2:$A$101)=$K326),"",IF(AND(IFERROR(IF(IF($K326&lt;EDATE(AC326,$E326),$K326,EDATE(AC326,$E326))=AC326,"",IF($K326&lt;EDATE(AC326,$E326),$K326,EDATE(AC326,$E326))),"")=$K326,$H326=1),"",IFERROR(IF(IF($K326&lt;EDATE(AC326,$E326),$K326,EDATE(AC326,$E326))=AC326,"",IF($K326&lt;EDATE(AC326,$E326),$K326,EDATE(AC326,$E326))),""))),"")</f>
        <v/>
      </c>
      <c r="AE326" s="70" t="str">
        <f>IFERROR(IF(AND($H326=1,WORKDAY.INTL($I326,NETWORKDAYS.INTL($I326,EDATE(AD326,$E327)-1,1,[1]holiday!$A$2:$A$101),1,[1]holiday!$A$2:$A$101)=$K326),"",IF(AND(IFERROR(IF(IF($K326&lt;EDATE(AD326,$E326),$K326,EDATE(AD326,$E326))=AD326,"",IF($K326&lt;EDATE(AD326,$E326),$K326,EDATE(AD326,$E326))),"")=$K326,$H326=1),"",IFERROR(IF(IF($K326&lt;EDATE(AD326,$E326),$K326,EDATE(AD326,$E326))=AD326,"",IF($K326&lt;EDATE(AD326,$E326),$K326,EDATE(AD326,$E326))),""))),"")</f>
        <v/>
      </c>
      <c r="AF326" s="70" t="str">
        <f>IFERROR(IF(AND($H326=1,WORKDAY.INTL($I326,NETWORKDAYS.INTL($I326,EDATE(AE326,$E327)-1,1,[1]holiday!$A$2:$A$101),1,[1]holiday!$A$2:$A$101)=$K326),"",IF(AND(IFERROR(IF(IF($K326&lt;EDATE(AE326,$E326),$K326,EDATE(AE326,$E326))=AE326,"",IF($K326&lt;EDATE(AE326,$E326),$K326,EDATE(AE326,$E326))),"")=$K326,$H326=1),"",IFERROR(IF(IF($K326&lt;EDATE(AE326,$E326),$K326,EDATE(AE326,$E326))=AE326,"",IF($K326&lt;EDATE(AE326,$E326),$K326,EDATE(AE326,$E326))),""))),"")</f>
        <v/>
      </c>
      <c r="AG326" s="70" t="str">
        <f>IFERROR(IF(AND($H326=1,WORKDAY.INTL($I326,NETWORKDAYS.INTL($I326,EDATE(AF326,$E327)-1,1,[1]holiday!$A$2:$A$101),1,[1]holiday!$A$2:$A$101)=$K326),"",IF(AND(IFERROR(IF(IF($K326&lt;EDATE(AF326,$E326),$K326,EDATE(AF326,$E326))=AF326,"",IF($K326&lt;EDATE(AF326,$E326),$K326,EDATE(AF326,$E326))),"")=$K326,$H326=1),"",IFERROR(IF(IF($K326&lt;EDATE(AF326,$E326),$K326,EDATE(AF326,$E326))=AF326,"",IF($K326&lt;EDATE(AF326,$E326),$K326,EDATE(AF326,$E326))),""))),"")</f>
        <v/>
      </c>
      <c r="AH326" s="70" t="str">
        <f>IFERROR(IF(AND($H326=1,WORKDAY.INTL($I326,NETWORKDAYS.INTL($I326,EDATE(AG326,$E327)-1,1,[1]holiday!$A$2:$A$101),1,[1]holiday!$A$2:$A$101)=$K326),"",IF(AND(IFERROR(IF(IF($K326&lt;EDATE(AG326,$E326),$K326,EDATE(AG326,$E326))=AG326,"",IF($K326&lt;EDATE(AG326,$E326),$K326,EDATE(AG326,$E326))),"")=$K326,$H326=1),"",IFERROR(IF(IF($K326&lt;EDATE(AG326,$E326),$K326,EDATE(AG326,$E326))=AG326,"",IF($K326&lt;EDATE(AG326,$E326),$K326,EDATE(AG326,$E326))),""))),"")</f>
        <v/>
      </c>
      <c r="AI326" s="70"/>
      <c r="AJ326" s="25" t="e">
        <f t="shared" si="198"/>
        <v>#REF!</v>
      </c>
      <c r="AK326" s="25" t="e">
        <f t="shared" si="199"/>
        <v>#REF!</v>
      </c>
      <c r="AL326" s="25" t="e">
        <f t="shared" si="200"/>
        <v>#REF!</v>
      </c>
      <c r="AM326" s="25" t="e">
        <f t="shared" si="201"/>
        <v>#REF!</v>
      </c>
      <c r="AN326" s="25" t="e">
        <f t="shared" si="202"/>
        <v>#REF!</v>
      </c>
      <c r="AO326" s="25" t="e">
        <f t="shared" si="203"/>
        <v>#REF!</v>
      </c>
      <c r="AP326" s="25" t="e">
        <f t="shared" si="204"/>
        <v>#REF!</v>
      </c>
      <c r="AQ326" s="25" t="e">
        <f t="shared" si="205"/>
        <v>#REF!</v>
      </c>
      <c r="AR326" s="25" t="e">
        <f t="shared" si="206"/>
        <v>#REF!</v>
      </c>
      <c r="AS326" s="25" t="e">
        <f t="shared" si="207"/>
        <v>#REF!</v>
      </c>
      <c r="AT326" s="25" t="e">
        <f t="shared" si="208"/>
        <v>#REF!</v>
      </c>
      <c r="AU326" s="25" t="e">
        <f t="shared" si="209"/>
        <v>#REF!</v>
      </c>
      <c r="AV326" s="25" t="e">
        <f t="shared" si="210"/>
        <v>#REF!</v>
      </c>
      <c r="AW326" s="106" t="e">
        <f t="shared" si="217"/>
        <v>#REF!</v>
      </c>
      <c r="AX326" s="107" t="e">
        <f t="shared" ca="1" si="218"/>
        <v>#REF!</v>
      </c>
      <c r="AY326" s="107" t="e">
        <f t="shared" ca="1" si="219"/>
        <v>#REF!</v>
      </c>
      <c r="AZ326" s="108" t="e">
        <f t="shared" ca="1" si="220"/>
        <v>#REF!</v>
      </c>
      <c r="BA326" s="25">
        <f t="shared" ca="1" si="212"/>
        <v>0</v>
      </c>
      <c r="BB326" s="25" t="e">
        <f t="shared" si="211"/>
        <v>#REF!</v>
      </c>
      <c r="BC326" s="25" t="e">
        <f t="shared" ca="1" si="221"/>
        <v>#REF!</v>
      </c>
      <c r="BD326" s="83" t="e">
        <f>PS!#REF!</f>
        <v>#REF!</v>
      </c>
      <c r="BE326" s="78" t="str">
        <f t="shared" ca="1" si="222"/>
        <v>Lần 0</v>
      </c>
      <c r="BF326" s="109" t="e">
        <f t="shared" ca="1" si="223"/>
        <v>#REF!</v>
      </c>
      <c r="BG326" s="109" t="e">
        <f t="shared" ca="1" si="224"/>
        <v>#REF!</v>
      </c>
      <c r="BH326" s="109" t="e">
        <f t="shared" ca="1" si="225"/>
        <v>#REF!</v>
      </c>
      <c r="BI326" s="109" t="e">
        <f t="shared" ca="1" si="226"/>
        <v>#REF!</v>
      </c>
      <c r="BJ326" s="109" t="e">
        <f t="shared" ca="1" si="227"/>
        <v>#REF!</v>
      </c>
      <c r="BK326" s="109" t="e">
        <f t="shared" ca="1" si="228"/>
        <v>#REF!</v>
      </c>
      <c r="BL326" s="109" t="e">
        <f t="shared" ca="1" si="229"/>
        <v>#REF!</v>
      </c>
      <c r="BM326" s="109" t="e">
        <f t="shared" ca="1" si="230"/>
        <v>#REF!</v>
      </c>
      <c r="BN326" s="109" t="e">
        <f t="shared" ca="1" si="231"/>
        <v>#REF!</v>
      </c>
      <c r="BO326" s="109" t="e">
        <f t="shared" ca="1" si="232"/>
        <v>#REF!</v>
      </c>
      <c r="BP326" s="109" t="e">
        <f t="shared" ca="1" si="233"/>
        <v>#REF!</v>
      </c>
      <c r="BQ326" s="109" t="e">
        <f t="shared" ca="1" si="234"/>
        <v>#REF!</v>
      </c>
      <c r="BR326" s="109" t="e">
        <f t="shared" ca="1" si="235"/>
        <v>#REF!</v>
      </c>
    </row>
    <row r="327" spans="1:70" ht="20.25" customHeight="1" x14ac:dyDescent="0.2">
      <c r="A327" s="82" t="e">
        <f>PS!#REF!</f>
        <v>#REF!</v>
      </c>
      <c r="B327" s="83" t="e">
        <f>PS!#REF!</f>
        <v>#REF!</v>
      </c>
      <c r="C327" s="83" t="e">
        <f>PS!#REF!</f>
        <v>#REF!</v>
      </c>
      <c r="D327" s="83" t="e">
        <f>VLOOKUP(B327,CTV!$A$3:$D$1048576,4,0)</f>
        <v>#REF!</v>
      </c>
      <c r="E327" s="83" t="e">
        <f>VLOOKUP(B327,CTV!$A$3:$G$1048576,7,0)</f>
        <v>#REF!</v>
      </c>
      <c r="F327" s="83" t="e">
        <f>IF(ISNA(VLOOKUP(D327,CTV!$A$3:$H$1048576,8,0)),"",VLOOKUP(D327,CTV!$A$3:$H$1048576,8,0))</f>
        <v>#REF!</v>
      </c>
      <c r="G327" s="83" t="e">
        <f>VLOOKUP(B327,CTV!$A$3:$I$1048576,9,0)</f>
        <v>#REF!</v>
      </c>
      <c r="H327" s="83" t="e">
        <f>VLOOKUP(B327,CTV!$A$3:$J$1048576,10,0)</f>
        <v>#REF!</v>
      </c>
      <c r="I327" s="102" t="e">
        <f>PS!#REF!</f>
        <v>#REF!</v>
      </c>
      <c r="J327" s="83" t="e">
        <f>PS!#REF!</f>
        <v>#REF!</v>
      </c>
      <c r="K327" s="103" t="e">
        <f>PS!#REF!</f>
        <v>#REF!</v>
      </c>
      <c r="L327" s="83" t="e">
        <f t="shared" si="213"/>
        <v>#REF!</v>
      </c>
      <c r="M327" s="120" t="e">
        <f>PS!#REF!</f>
        <v>#REF!</v>
      </c>
      <c r="N327" s="83" t="e">
        <f>PS!#REF!</f>
        <v>#REF!</v>
      </c>
      <c r="O327" s="104" t="e">
        <f>PS!#REF!</f>
        <v>#REF!</v>
      </c>
      <c r="P327" s="104" t="e">
        <f t="shared" si="214"/>
        <v>#REF!</v>
      </c>
      <c r="Q327" s="104">
        <v>0</v>
      </c>
      <c r="R327" s="170" t="e">
        <f t="shared" si="215"/>
        <v>#REF!</v>
      </c>
      <c r="S327" s="130" t="e">
        <f>VLOOKUP(B327,CTV!$A$3:$K$1048576,11,0)</f>
        <v>#REF!</v>
      </c>
      <c r="T327" s="105" t="e">
        <f>IF(VLOOKUP(B327,CTV!$A$3:$E$1048576,5,0)-R327+S327&lt;0,0,VLOOKUP(B327,CTV!$A$3:$E$1048576,5,0)-R327+S327)</f>
        <v>#REF!</v>
      </c>
      <c r="U327" s="105" t="e">
        <f>IF(VLOOKUP(B327,CTV!$A$3:$F$1048576,6,0)-R327+S327&lt;0,0,VLOOKUP(B327,CTV!$A$3:$F$1048576,6,0)-R327+S327)</f>
        <v>#REF!</v>
      </c>
      <c r="V327" s="70" t="e">
        <f t="shared" si="216"/>
        <v>#REF!</v>
      </c>
      <c r="W327" s="70" t="str">
        <f>IFERROR(IF(AND($H327=1,WORKDAY.INTL($I327,NETWORKDAYS.INTL($I327,EDATE(V327,$E328)-1,1,[1]holiday!$A$2:$A$101),1,[1]holiday!$A$2:$A$101)=$K327),"",IF(AND(IFERROR(IF(IF($K327&lt;EDATE(V327,$E327),$K327,EDATE(V327,$E327))=V327,"",IF($K327&lt;EDATE(V327,$E327),$K327,EDATE(V327,$E327))),"")=$K327,$H327=1),"",IFERROR(IF(IF($K327&lt;EDATE(V327,$E327),$K327,EDATE(V327,$E327))=V327,"",IF($K327&lt;EDATE(V327,$E327),$K327,EDATE(V327,$E327))),""))),"")</f>
        <v/>
      </c>
      <c r="X327" s="70" t="str">
        <f>IFERROR(IF(AND($H327=1,WORKDAY.INTL($I327,NETWORKDAYS.INTL($I327,EDATE(W327,$E328)-1,1,[1]holiday!$A$2:$A$101),1,[1]holiday!$A$2:$A$101)=$K327),"",IF(AND(IFERROR(IF(IF($K327&lt;EDATE(W327,$E327),$K327,EDATE(W327,$E327))=W327,"",IF($K327&lt;EDATE(W327,$E327),$K327,EDATE(W327,$E327))),"")=$K327,$H327=1),"",IFERROR(IF(IF($K327&lt;EDATE(W327,$E327),$K327,EDATE(W327,$E327))=W327,"",IF($K327&lt;EDATE(W327,$E327),$K327,EDATE(W327,$E327))),""))),"")</f>
        <v/>
      </c>
      <c r="Y327" s="70" t="str">
        <f>IFERROR(IF(AND($H327=1,WORKDAY.INTL($I327,NETWORKDAYS.INTL($I327,EDATE(X327,$E328)-1,1,[1]holiday!$A$2:$A$101),1,[1]holiday!$A$2:$A$101)=$K327),"",IF(AND(IFERROR(IF(IF($K327&lt;EDATE(X327,$E327),$K327,EDATE(X327,$E327))=X327,"",IF($K327&lt;EDATE(X327,$E327),$K327,EDATE(X327,$E327))),"")=$K327,$H327=1),"",IFERROR(IF(IF($K327&lt;EDATE(X327,$E327),$K327,EDATE(X327,$E327))=X327,"",IF($K327&lt;EDATE(X327,$E327),$K327,EDATE(X327,$E327))),""))),"")</f>
        <v/>
      </c>
      <c r="Z327" s="70" t="str">
        <f>IFERROR(IF(AND($H327=1,WORKDAY.INTL($I327,NETWORKDAYS.INTL($I327,EDATE(Y327,$E328)-1,1,[1]holiday!$A$2:$A$101),1,[1]holiday!$A$2:$A$101)=$K327),"",IF(AND(IFERROR(IF(IF($K327&lt;EDATE(Y327,$E327),$K327,EDATE(Y327,$E327))=Y327,"",IF($K327&lt;EDATE(Y327,$E327),$K327,EDATE(Y327,$E327))),"")=$K327,$H327=1),"",IFERROR(IF(IF($K327&lt;EDATE(Y327,$E327),$K327,EDATE(Y327,$E327))=Y327,"",IF($K327&lt;EDATE(Y327,$E327),$K327,EDATE(Y327,$E327))),""))),"")</f>
        <v/>
      </c>
      <c r="AA327" s="70" t="str">
        <f>IFERROR(IF(AND($H327=1,WORKDAY.INTL($I327,NETWORKDAYS.INTL($I327,EDATE(Z327,$E328)-1,1,[1]holiday!$A$2:$A$101),1,[1]holiday!$A$2:$A$101)=$K327),"",IF(AND(IFERROR(IF(IF($K327&lt;EDATE(Z327,$E327),$K327,EDATE(Z327,$E327))=Z327,"",IF($K327&lt;EDATE(Z327,$E327),$K327,EDATE(Z327,$E327))),"")=$K327,$H327=1),"",IFERROR(IF(IF($K327&lt;EDATE(Z327,$E327),$K327,EDATE(Z327,$E327))=Z327,"",IF($K327&lt;EDATE(Z327,$E327),$K327,EDATE(Z327,$E327))),""))),"")</f>
        <v/>
      </c>
      <c r="AB327" s="70" t="str">
        <f>IFERROR(IF(AND($H327=1,WORKDAY.INTL($I327,NETWORKDAYS.INTL($I327,EDATE(AA327,$E328)-1,1,[1]holiday!$A$2:$A$101),1,[1]holiday!$A$2:$A$101)=$K327),"",IF(AND(IFERROR(IF(IF($K327&lt;EDATE(AA327,$E327),$K327,EDATE(AA327,$E327))=AA327,"",IF($K327&lt;EDATE(AA327,$E327),$K327,EDATE(AA327,$E327))),"")=$K327,$H327=1),"",IFERROR(IF(IF($K327&lt;EDATE(AA327,$E327),$K327,EDATE(AA327,$E327))=AA327,"",IF($K327&lt;EDATE(AA327,$E327),$K327,EDATE(AA327,$E327))),""))),"")</f>
        <v/>
      </c>
      <c r="AC327" s="70" t="str">
        <f>IFERROR(IF(AND($H327=1,WORKDAY.INTL($I327,NETWORKDAYS.INTL($I327,EDATE(AB327,$E328)-1,1,[1]holiday!$A$2:$A$101),1,[1]holiday!$A$2:$A$101)=$K327),"",IF(AND(IFERROR(IF(IF($K327&lt;EDATE(AB327,$E327),$K327,EDATE(AB327,$E327))=AB327,"",IF($K327&lt;EDATE(AB327,$E327),$K327,EDATE(AB327,$E327))),"")=$K327,$H327=1),"",IFERROR(IF(IF($K327&lt;EDATE(AB327,$E327),$K327,EDATE(AB327,$E327))=AB327,"",IF($K327&lt;EDATE(AB327,$E327),$K327,EDATE(AB327,$E327))),""))),"")</f>
        <v/>
      </c>
      <c r="AD327" s="70" t="str">
        <f>IFERROR(IF(AND($H327=1,WORKDAY.INTL($I327,NETWORKDAYS.INTL($I327,EDATE(AC327,$E328)-1,1,[1]holiday!$A$2:$A$101),1,[1]holiday!$A$2:$A$101)=$K327),"",IF(AND(IFERROR(IF(IF($K327&lt;EDATE(AC327,$E327),$K327,EDATE(AC327,$E327))=AC327,"",IF($K327&lt;EDATE(AC327,$E327),$K327,EDATE(AC327,$E327))),"")=$K327,$H327=1),"",IFERROR(IF(IF($K327&lt;EDATE(AC327,$E327),$K327,EDATE(AC327,$E327))=AC327,"",IF($K327&lt;EDATE(AC327,$E327),$K327,EDATE(AC327,$E327))),""))),"")</f>
        <v/>
      </c>
      <c r="AE327" s="70" t="str">
        <f>IFERROR(IF(AND($H327=1,WORKDAY.INTL($I327,NETWORKDAYS.INTL($I327,EDATE(AD327,$E328)-1,1,[1]holiday!$A$2:$A$101),1,[1]holiday!$A$2:$A$101)=$K327),"",IF(AND(IFERROR(IF(IF($K327&lt;EDATE(AD327,$E327),$K327,EDATE(AD327,$E327))=AD327,"",IF($K327&lt;EDATE(AD327,$E327),$K327,EDATE(AD327,$E327))),"")=$K327,$H327=1),"",IFERROR(IF(IF($K327&lt;EDATE(AD327,$E327),$K327,EDATE(AD327,$E327))=AD327,"",IF($K327&lt;EDATE(AD327,$E327),$K327,EDATE(AD327,$E327))),""))),"")</f>
        <v/>
      </c>
      <c r="AF327" s="70" t="str">
        <f>IFERROR(IF(AND($H327=1,WORKDAY.INTL($I327,NETWORKDAYS.INTL($I327,EDATE(AE327,$E328)-1,1,[1]holiday!$A$2:$A$101),1,[1]holiday!$A$2:$A$101)=$K327),"",IF(AND(IFERROR(IF(IF($K327&lt;EDATE(AE327,$E327),$K327,EDATE(AE327,$E327))=AE327,"",IF($K327&lt;EDATE(AE327,$E327),$K327,EDATE(AE327,$E327))),"")=$K327,$H327=1),"",IFERROR(IF(IF($K327&lt;EDATE(AE327,$E327),$K327,EDATE(AE327,$E327))=AE327,"",IF($K327&lt;EDATE(AE327,$E327),$K327,EDATE(AE327,$E327))),""))),"")</f>
        <v/>
      </c>
      <c r="AG327" s="70" t="str">
        <f>IFERROR(IF(AND($H327=1,WORKDAY.INTL($I327,NETWORKDAYS.INTL($I327,EDATE(AF327,$E328)-1,1,[1]holiday!$A$2:$A$101),1,[1]holiday!$A$2:$A$101)=$K327),"",IF(AND(IFERROR(IF(IF($K327&lt;EDATE(AF327,$E327),$K327,EDATE(AF327,$E327))=AF327,"",IF($K327&lt;EDATE(AF327,$E327),$K327,EDATE(AF327,$E327))),"")=$K327,$H327=1),"",IFERROR(IF(IF($K327&lt;EDATE(AF327,$E327),$K327,EDATE(AF327,$E327))=AF327,"",IF($K327&lt;EDATE(AF327,$E327),$K327,EDATE(AF327,$E327))),""))),"")</f>
        <v/>
      </c>
      <c r="AH327" s="70" t="str">
        <f>IFERROR(IF(AND($H327=1,WORKDAY.INTL($I327,NETWORKDAYS.INTL($I327,EDATE(AG327,$E328)-1,1,[1]holiday!$A$2:$A$101),1,[1]holiday!$A$2:$A$101)=$K327),"",IF(AND(IFERROR(IF(IF($K327&lt;EDATE(AG327,$E327),$K327,EDATE(AG327,$E327))=AG327,"",IF($K327&lt;EDATE(AG327,$E327),$K327,EDATE(AG327,$E327))),"")=$K327,$H327=1),"",IFERROR(IF(IF($K327&lt;EDATE(AG327,$E327),$K327,EDATE(AG327,$E327))=AG327,"",IF($K327&lt;EDATE(AG327,$E327),$K327,EDATE(AG327,$E327))),""))),"")</f>
        <v/>
      </c>
      <c r="AI327" s="70"/>
      <c r="AJ327" s="25" t="e">
        <f t="shared" si="198"/>
        <v>#REF!</v>
      </c>
      <c r="AK327" s="25" t="e">
        <f t="shared" si="199"/>
        <v>#REF!</v>
      </c>
      <c r="AL327" s="25" t="e">
        <f t="shared" si="200"/>
        <v>#REF!</v>
      </c>
      <c r="AM327" s="25" t="e">
        <f t="shared" si="201"/>
        <v>#REF!</v>
      </c>
      <c r="AN327" s="25" t="e">
        <f t="shared" si="202"/>
        <v>#REF!</v>
      </c>
      <c r="AO327" s="25" t="e">
        <f t="shared" si="203"/>
        <v>#REF!</v>
      </c>
      <c r="AP327" s="25" t="e">
        <f t="shared" si="204"/>
        <v>#REF!</v>
      </c>
      <c r="AQ327" s="25" t="e">
        <f t="shared" si="205"/>
        <v>#REF!</v>
      </c>
      <c r="AR327" s="25" t="e">
        <f t="shared" si="206"/>
        <v>#REF!</v>
      </c>
      <c r="AS327" s="25" t="e">
        <f t="shared" si="207"/>
        <v>#REF!</v>
      </c>
      <c r="AT327" s="25" t="e">
        <f t="shared" si="208"/>
        <v>#REF!</v>
      </c>
      <c r="AU327" s="25" t="e">
        <f t="shared" si="209"/>
        <v>#REF!</v>
      </c>
      <c r="AV327" s="25" t="e">
        <f t="shared" si="210"/>
        <v>#REF!</v>
      </c>
      <c r="AW327" s="106" t="e">
        <f t="shared" si="217"/>
        <v>#REF!</v>
      </c>
      <c r="AX327" s="107" t="e">
        <f t="shared" ca="1" si="218"/>
        <v>#REF!</v>
      </c>
      <c r="AY327" s="107" t="e">
        <f t="shared" ca="1" si="219"/>
        <v>#REF!</v>
      </c>
      <c r="AZ327" s="108" t="e">
        <f t="shared" ca="1" si="220"/>
        <v>#REF!</v>
      </c>
      <c r="BA327" s="25">
        <f t="shared" ca="1" si="212"/>
        <v>0</v>
      </c>
      <c r="BB327" s="25" t="e">
        <f t="shared" si="211"/>
        <v>#REF!</v>
      </c>
      <c r="BC327" s="25" t="e">
        <f t="shared" ca="1" si="221"/>
        <v>#REF!</v>
      </c>
      <c r="BD327" s="83" t="e">
        <f>PS!#REF!</f>
        <v>#REF!</v>
      </c>
      <c r="BE327" s="78" t="str">
        <f t="shared" ca="1" si="222"/>
        <v>Lần 0</v>
      </c>
      <c r="BF327" s="109" t="e">
        <f t="shared" ca="1" si="223"/>
        <v>#REF!</v>
      </c>
      <c r="BG327" s="109" t="e">
        <f t="shared" ca="1" si="224"/>
        <v>#REF!</v>
      </c>
      <c r="BH327" s="109" t="e">
        <f t="shared" ca="1" si="225"/>
        <v>#REF!</v>
      </c>
      <c r="BI327" s="109" t="e">
        <f t="shared" ca="1" si="226"/>
        <v>#REF!</v>
      </c>
      <c r="BJ327" s="109" t="e">
        <f t="shared" ca="1" si="227"/>
        <v>#REF!</v>
      </c>
      <c r="BK327" s="109" t="e">
        <f t="shared" ca="1" si="228"/>
        <v>#REF!</v>
      </c>
      <c r="BL327" s="109" t="e">
        <f t="shared" ca="1" si="229"/>
        <v>#REF!</v>
      </c>
      <c r="BM327" s="109" t="e">
        <f t="shared" ca="1" si="230"/>
        <v>#REF!</v>
      </c>
      <c r="BN327" s="109" t="e">
        <f t="shared" ca="1" si="231"/>
        <v>#REF!</v>
      </c>
      <c r="BO327" s="109" t="e">
        <f t="shared" ca="1" si="232"/>
        <v>#REF!</v>
      </c>
      <c r="BP327" s="109" t="e">
        <f t="shared" ca="1" si="233"/>
        <v>#REF!</v>
      </c>
      <c r="BQ327" s="109" t="e">
        <f t="shared" ca="1" si="234"/>
        <v>#REF!</v>
      </c>
      <c r="BR327" s="109" t="e">
        <f t="shared" ca="1" si="235"/>
        <v>#REF!</v>
      </c>
    </row>
    <row r="328" spans="1:70" ht="20.25" customHeight="1" x14ac:dyDescent="0.2">
      <c r="A328" s="82" t="e">
        <f>PS!#REF!</f>
        <v>#REF!</v>
      </c>
      <c r="B328" s="83" t="e">
        <f>PS!#REF!</f>
        <v>#REF!</v>
      </c>
      <c r="C328" s="83" t="e">
        <f>PS!#REF!</f>
        <v>#REF!</v>
      </c>
      <c r="D328" s="83" t="e">
        <f>VLOOKUP(B328,CTV!$A$3:$D$1048576,4,0)</f>
        <v>#REF!</v>
      </c>
      <c r="E328" s="83" t="e">
        <f>VLOOKUP(B328,CTV!$A$3:$G$1048576,7,0)</f>
        <v>#REF!</v>
      </c>
      <c r="F328" s="83" t="e">
        <f>IF(ISNA(VLOOKUP(D328,CTV!$A$3:$H$1048576,8,0)),"",VLOOKUP(D328,CTV!$A$3:$H$1048576,8,0))</f>
        <v>#REF!</v>
      </c>
      <c r="G328" s="83" t="e">
        <f>VLOOKUP(B328,CTV!$A$3:$I$1048576,9,0)</f>
        <v>#REF!</v>
      </c>
      <c r="H328" s="83" t="e">
        <f>VLOOKUP(B328,CTV!$A$3:$J$1048576,10,0)</f>
        <v>#REF!</v>
      </c>
      <c r="I328" s="102" t="e">
        <f>PS!#REF!</f>
        <v>#REF!</v>
      </c>
      <c r="J328" s="83" t="e">
        <f>PS!#REF!</f>
        <v>#REF!</v>
      </c>
      <c r="K328" s="103" t="e">
        <f>PS!#REF!</f>
        <v>#REF!</v>
      </c>
      <c r="L328" s="83" t="e">
        <f t="shared" si="213"/>
        <v>#REF!</v>
      </c>
      <c r="M328" s="120" t="e">
        <f>PS!#REF!</f>
        <v>#REF!</v>
      </c>
      <c r="N328" s="83" t="e">
        <f>PS!#REF!</f>
        <v>#REF!</v>
      </c>
      <c r="O328" s="104" t="e">
        <f>PS!#REF!</f>
        <v>#REF!</v>
      </c>
      <c r="P328" s="104" t="e">
        <f t="shared" si="214"/>
        <v>#REF!</v>
      </c>
      <c r="Q328" s="104">
        <v>0</v>
      </c>
      <c r="R328" s="170" t="e">
        <f t="shared" si="215"/>
        <v>#REF!</v>
      </c>
      <c r="S328" s="130" t="e">
        <f>VLOOKUP(B328,CTV!$A$3:$K$1048576,11,0)</f>
        <v>#REF!</v>
      </c>
      <c r="T328" s="105" t="e">
        <f>IF(VLOOKUP(B328,CTV!$A$3:$E$1048576,5,0)-R328+S328&lt;0,0,VLOOKUP(B328,CTV!$A$3:$E$1048576,5,0)-R328+S328)</f>
        <v>#REF!</v>
      </c>
      <c r="U328" s="105" t="e">
        <f>IF(VLOOKUP(B328,CTV!$A$3:$F$1048576,6,0)-R328+S328&lt;0,0,VLOOKUP(B328,CTV!$A$3:$F$1048576,6,0)-R328+S328)</f>
        <v>#REF!</v>
      </c>
      <c r="V328" s="70" t="e">
        <f t="shared" si="216"/>
        <v>#REF!</v>
      </c>
      <c r="W328" s="70" t="str">
        <f>IFERROR(IF(AND($H328=1,WORKDAY.INTL($I328,NETWORKDAYS.INTL($I328,EDATE(V328,$E329)-1,1,[1]holiday!$A$2:$A$101),1,[1]holiday!$A$2:$A$101)=$K328),"",IF(AND(IFERROR(IF(IF($K328&lt;EDATE(V328,$E328),$K328,EDATE(V328,$E328))=V328,"",IF($K328&lt;EDATE(V328,$E328),$K328,EDATE(V328,$E328))),"")=$K328,$H328=1),"",IFERROR(IF(IF($K328&lt;EDATE(V328,$E328),$K328,EDATE(V328,$E328))=V328,"",IF($K328&lt;EDATE(V328,$E328),$K328,EDATE(V328,$E328))),""))),"")</f>
        <v/>
      </c>
      <c r="X328" s="70" t="str">
        <f>IFERROR(IF(AND($H328=1,WORKDAY.INTL($I328,NETWORKDAYS.INTL($I328,EDATE(W328,$E329)-1,1,[1]holiday!$A$2:$A$101),1,[1]holiday!$A$2:$A$101)=$K328),"",IF(AND(IFERROR(IF(IF($K328&lt;EDATE(W328,$E328),$K328,EDATE(W328,$E328))=W328,"",IF($K328&lt;EDATE(W328,$E328),$K328,EDATE(W328,$E328))),"")=$K328,$H328=1),"",IFERROR(IF(IF($K328&lt;EDATE(W328,$E328),$K328,EDATE(W328,$E328))=W328,"",IF($K328&lt;EDATE(W328,$E328),$K328,EDATE(W328,$E328))),""))),"")</f>
        <v/>
      </c>
      <c r="Y328" s="70" t="str">
        <f>IFERROR(IF(AND($H328=1,WORKDAY.INTL($I328,NETWORKDAYS.INTL($I328,EDATE(X328,$E329)-1,1,[1]holiday!$A$2:$A$101),1,[1]holiday!$A$2:$A$101)=$K328),"",IF(AND(IFERROR(IF(IF($K328&lt;EDATE(X328,$E328),$K328,EDATE(X328,$E328))=X328,"",IF($K328&lt;EDATE(X328,$E328),$K328,EDATE(X328,$E328))),"")=$K328,$H328=1),"",IFERROR(IF(IF($K328&lt;EDATE(X328,$E328),$K328,EDATE(X328,$E328))=X328,"",IF($K328&lt;EDATE(X328,$E328),$K328,EDATE(X328,$E328))),""))),"")</f>
        <v/>
      </c>
      <c r="Z328" s="70" t="str">
        <f>IFERROR(IF(AND($H328=1,WORKDAY.INTL($I328,NETWORKDAYS.INTL($I328,EDATE(Y328,$E329)-1,1,[1]holiday!$A$2:$A$101),1,[1]holiday!$A$2:$A$101)=$K328),"",IF(AND(IFERROR(IF(IF($K328&lt;EDATE(Y328,$E328),$K328,EDATE(Y328,$E328))=Y328,"",IF($K328&lt;EDATE(Y328,$E328),$K328,EDATE(Y328,$E328))),"")=$K328,$H328=1),"",IFERROR(IF(IF($K328&lt;EDATE(Y328,$E328),$K328,EDATE(Y328,$E328))=Y328,"",IF($K328&lt;EDATE(Y328,$E328),$K328,EDATE(Y328,$E328))),""))),"")</f>
        <v/>
      </c>
      <c r="AA328" s="70" t="str">
        <f>IFERROR(IF(AND($H328=1,WORKDAY.INTL($I328,NETWORKDAYS.INTL($I328,EDATE(Z328,$E329)-1,1,[1]holiday!$A$2:$A$101),1,[1]holiday!$A$2:$A$101)=$K328),"",IF(AND(IFERROR(IF(IF($K328&lt;EDATE(Z328,$E328),$K328,EDATE(Z328,$E328))=Z328,"",IF($K328&lt;EDATE(Z328,$E328),$K328,EDATE(Z328,$E328))),"")=$K328,$H328=1),"",IFERROR(IF(IF($K328&lt;EDATE(Z328,$E328),$K328,EDATE(Z328,$E328))=Z328,"",IF($K328&lt;EDATE(Z328,$E328),$K328,EDATE(Z328,$E328))),""))),"")</f>
        <v/>
      </c>
      <c r="AB328" s="70" t="str">
        <f>IFERROR(IF(AND($H328=1,WORKDAY.INTL($I328,NETWORKDAYS.INTL($I328,EDATE(AA328,$E329)-1,1,[1]holiday!$A$2:$A$101),1,[1]holiday!$A$2:$A$101)=$K328),"",IF(AND(IFERROR(IF(IF($K328&lt;EDATE(AA328,$E328),$K328,EDATE(AA328,$E328))=AA328,"",IF($K328&lt;EDATE(AA328,$E328),$K328,EDATE(AA328,$E328))),"")=$K328,$H328=1),"",IFERROR(IF(IF($K328&lt;EDATE(AA328,$E328),$K328,EDATE(AA328,$E328))=AA328,"",IF($K328&lt;EDATE(AA328,$E328),$K328,EDATE(AA328,$E328))),""))),"")</f>
        <v/>
      </c>
      <c r="AC328" s="70" t="str">
        <f>IFERROR(IF(AND($H328=1,WORKDAY.INTL($I328,NETWORKDAYS.INTL($I328,EDATE(AB328,$E329)-1,1,[1]holiday!$A$2:$A$101),1,[1]holiday!$A$2:$A$101)=$K328),"",IF(AND(IFERROR(IF(IF($K328&lt;EDATE(AB328,$E328),$K328,EDATE(AB328,$E328))=AB328,"",IF($K328&lt;EDATE(AB328,$E328),$K328,EDATE(AB328,$E328))),"")=$K328,$H328=1),"",IFERROR(IF(IF($K328&lt;EDATE(AB328,$E328),$K328,EDATE(AB328,$E328))=AB328,"",IF($K328&lt;EDATE(AB328,$E328),$K328,EDATE(AB328,$E328))),""))),"")</f>
        <v/>
      </c>
      <c r="AD328" s="70" t="str">
        <f>IFERROR(IF(AND($H328=1,WORKDAY.INTL($I328,NETWORKDAYS.INTL($I328,EDATE(AC328,$E329)-1,1,[1]holiday!$A$2:$A$101),1,[1]holiday!$A$2:$A$101)=$K328),"",IF(AND(IFERROR(IF(IF($K328&lt;EDATE(AC328,$E328),$K328,EDATE(AC328,$E328))=AC328,"",IF($K328&lt;EDATE(AC328,$E328),$K328,EDATE(AC328,$E328))),"")=$K328,$H328=1),"",IFERROR(IF(IF($K328&lt;EDATE(AC328,$E328),$K328,EDATE(AC328,$E328))=AC328,"",IF($K328&lt;EDATE(AC328,$E328),$K328,EDATE(AC328,$E328))),""))),"")</f>
        <v/>
      </c>
      <c r="AE328" s="70" t="str">
        <f>IFERROR(IF(AND($H328=1,WORKDAY.INTL($I328,NETWORKDAYS.INTL($I328,EDATE(AD328,$E329)-1,1,[1]holiday!$A$2:$A$101),1,[1]holiday!$A$2:$A$101)=$K328),"",IF(AND(IFERROR(IF(IF($K328&lt;EDATE(AD328,$E328),$K328,EDATE(AD328,$E328))=AD328,"",IF($K328&lt;EDATE(AD328,$E328),$K328,EDATE(AD328,$E328))),"")=$K328,$H328=1),"",IFERROR(IF(IF($K328&lt;EDATE(AD328,$E328),$K328,EDATE(AD328,$E328))=AD328,"",IF($K328&lt;EDATE(AD328,$E328),$K328,EDATE(AD328,$E328))),""))),"")</f>
        <v/>
      </c>
      <c r="AF328" s="70" t="str">
        <f>IFERROR(IF(AND($H328=1,WORKDAY.INTL($I328,NETWORKDAYS.INTL($I328,EDATE(AE328,$E329)-1,1,[1]holiday!$A$2:$A$101),1,[1]holiday!$A$2:$A$101)=$K328),"",IF(AND(IFERROR(IF(IF($K328&lt;EDATE(AE328,$E328),$K328,EDATE(AE328,$E328))=AE328,"",IF($K328&lt;EDATE(AE328,$E328),$K328,EDATE(AE328,$E328))),"")=$K328,$H328=1),"",IFERROR(IF(IF($K328&lt;EDATE(AE328,$E328),$K328,EDATE(AE328,$E328))=AE328,"",IF($K328&lt;EDATE(AE328,$E328),$K328,EDATE(AE328,$E328))),""))),"")</f>
        <v/>
      </c>
      <c r="AG328" s="70" t="str">
        <f>IFERROR(IF(AND($H328=1,WORKDAY.INTL($I328,NETWORKDAYS.INTL($I328,EDATE(AF328,$E329)-1,1,[1]holiday!$A$2:$A$101),1,[1]holiday!$A$2:$A$101)=$K328),"",IF(AND(IFERROR(IF(IF($K328&lt;EDATE(AF328,$E328),$K328,EDATE(AF328,$E328))=AF328,"",IF($K328&lt;EDATE(AF328,$E328),$K328,EDATE(AF328,$E328))),"")=$K328,$H328=1),"",IFERROR(IF(IF($K328&lt;EDATE(AF328,$E328),$K328,EDATE(AF328,$E328))=AF328,"",IF($K328&lt;EDATE(AF328,$E328),$K328,EDATE(AF328,$E328))),""))),"")</f>
        <v/>
      </c>
      <c r="AH328" s="70" t="str">
        <f>IFERROR(IF(AND($H328=1,WORKDAY.INTL($I328,NETWORKDAYS.INTL($I328,EDATE(AG328,$E329)-1,1,[1]holiday!$A$2:$A$101),1,[1]holiday!$A$2:$A$101)=$K328),"",IF(AND(IFERROR(IF(IF($K328&lt;EDATE(AG328,$E328),$K328,EDATE(AG328,$E328))=AG328,"",IF($K328&lt;EDATE(AG328,$E328),$K328,EDATE(AG328,$E328))),"")=$K328,$H328=1),"",IFERROR(IF(IF($K328&lt;EDATE(AG328,$E328),$K328,EDATE(AG328,$E328))=AG328,"",IF($K328&lt;EDATE(AG328,$E328),$K328,EDATE(AG328,$E328))),""))),"")</f>
        <v/>
      </c>
      <c r="AI328" s="70"/>
      <c r="AJ328" s="25" t="e">
        <f t="shared" si="198"/>
        <v>#REF!</v>
      </c>
      <c r="AK328" s="25" t="e">
        <f t="shared" si="199"/>
        <v>#REF!</v>
      </c>
      <c r="AL328" s="25" t="e">
        <f t="shared" si="200"/>
        <v>#REF!</v>
      </c>
      <c r="AM328" s="25" t="e">
        <f t="shared" si="201"/>
        <v>#REF!</v>
      </c>
      <c r="AN328" s="25" t="e">
        <f t="shared" si="202"/>
        <v>#REF!</v>
      </c>
      <c r="AO328" s="25" t="e">
        <f t="shared" si="203"/>
        <v>#REF!</v>
      </c>
      <c r="AP328" s="25" t="e">
        <f t="shared" si="204"/>
        <v>#REF!</v>
      </c>
      <c r="AQ328" s="25" t="e">
        <f t="shared" si="205"/>
        <v>#REF!</v>
      </c>
      <c r="AR328" s="25" t="e">
        <f t="shared" si="206"/>
        <v>#REF!</v>
      </c>
      <c r="AS328" s="25" t="e">
        <f t="shared" si="207"/>
        <v>#REF!</v>
      </c>
      <c r="AT328" s="25" t="e">
        <f t="shared" si="208"/>
        <v>#REF!</v>
      </c>
      <c r="AU328" s="25" t="e">
        <f t="shared" si="209"/>
        <v>#REF!</v>
      </c>
      <c r="AV328" s="25" t="e">
        <f t="shared" si="210"/>
        <v>#REF!</v>
      </c>
      <c r="AW328" s="106" t="e">
        <f t="shared" si="217"/>
        <v>#REF!</v>
      </c>
      <c r="AX328" s="107" t="e">
        <f t="shared" ca="1" si="218"/>
        <v>#REF!</v>
      </c>
      <c r="AY328" s="107" t="e">
        <f t="shared" ca="1" si="219"/>
        <v>#REF!</v>
      </c>
      <c r="AZ328" s="108" t="e">
        <f t="shared" ca="1" si="220"/>
        <v>#REF!</v>
      </c>
      <c r="BA328" s="25">
        <f t="shared" ca="1" si="212"/>
        <v>0</v>
      </c>
      <c r="BB328" s="25" t="e">
        <f t="shared" si="211"/>
        <v>#REF!</v>
      </c>
      <c r="BC328" s="25" t="e">
        <f t="shared" ca="1" si="221"/>
        <v>#REF!</v>
      </c>
      <c r="BD328" s="83" t="e">
        <f>PS!#REF!</f>
        <v>#REF!</v>
      </c>
      <c r="BE328" s="78" t="str">
        <f t="shared" ca="1" si="222"/>
        <v>Lần 0</v>
      </c>
      <c r="BF328" s="109" t="e">
        <f t="shared" ca="1" si="223"/>
        <v>#REF!</v>
      </c>
      <c r="BG328" s="109" t="e">
        <f t="shared" ca="1" si="224"/>
        <v>#REF!</v>
      </c>
      <c r="BH328" s="109" t="e">
        <f t="shared" ca="1" si="225"/>
        <v>#REF!</v>
      </c>
      <c r="BI328" s="109" t="e">
        <f t="shared" ca="1" si="226"/>
        <v>#REF!</v>
      </c>
      <c r="BJ328" s="109" t="e">
        <f t="shared" ca="1" si="227"/>
        <v>#REF!</v>
      </c>
      <c r="BK328" s="109" t="e">
        <f t="shared" ca="1" si="228"/>
        <v>#REF!</v>
      </c>
      <c r="BL328" s="109" t="e">
        <f t="shared" ca="1" si="229"/>
        <v>#REF!</v>
      </c>
      <c r="BM328" s="109" t="e">
        <f t="shared" ca="1" si="230"/>
        <v>#REF!</v>
      </c>
      <c r="BN328" s="109" t="e">
        <f t="shared" ca="1" si="231"/>
        <v>#REF!</v>
      </c>
      <c r="BO328" s="109" t="e">
        <f t="shared" ca="1" si="232"/>
        <v>#REF!</v>
      </c>
      <c r="BP328" s="109" t="e">
        <f t="shared" ca="1" si="233"/>
        <v>#REF!</v>
      </c>
      <c r="BQ328" s="109" t="e">
        <f t="shared" ca="1" si="234"/>
        <v>#REF!</v>
      </c>
      <c r="BR328" s="109" t="e">
        <f t="shared" ca="1" si="235"/>
        <v>#REF!</v>
      </c>
    </row>
    <row r="329" spans="1:70" ht="20.25" customHeight="1" x14ac:dyDescent="0.2">
      <c r="A329" s="82" t="e">
        <f>PS!#REF!</f>
        <v>#REF!</v>
      </c>
      <c r="B329" s="83" t="e">
        <f>PS!#REF!</f>
        <v>#REF!</v>
      </c>
      <c r="C329" s="83" t="e">
        <f>PS!#REF!</f>
        <v>#REF!</v>
      </c>
      <c r="D329" s="83" t="e">
        <f>VLOOKUP(B329,CTV!$A$3:$D$1048576,4,0)</f>
        <v>#REF!</v>
      </c>
      <c r="E329" s="83" t="e">
        <f>VLOOKUP(B329,CTV!$A$3:$G$1048576,7,0)</f>
        <v>#REF!</v>
      </c>
      <c r="F329" s="83" t="e">
        <f>IF(ISNA(VLOOKUP(D329,CTV!$A$3:$H$1048576,8,0)),"",VLOOKUP(D329,CTV!$A$3:$H$1048576,8,0))</f>
        <v>#REF!</v>
      </c>
      <c r="G329" s="83" t="e">
        <f>VLOOKUP(B329,CTV!$A$3:$I$1048576,9,0)</f>
        <v>#REF!</v>
      </c>
      <c r="H329" s="83" t="e">
        <f>VLOOKUP(B329,CTV!$A$3:$J$1048576,10,0)</f>
        <v>#REF!</v>
      </c>
      <c r="I329" s="102" t="e">
        <f>PS!#REF!</f>
        <v>#REF!</v>
      </c>
      <c r="J329" s="83" t="e">
        <f>PS!#REF!</f>
        <v>#REF!</v>
      </c>
      <c r="K329" s="103" t="e">
        <f>PS!#REF!</f>
        <v>#REF!</v>
      </c>
      <c r="L329" s="83" t="e">
        <f t="shared" si="213"/>
        <v>#REF!</v>
      </c>
      <c r="M329" s="120" t="e">
        <f>PS!#REF!</f>
        <v>#REF!</v>
      </c>
      <c r="N329" s="83" t="e">
        <f>PS!#REF!</f>
        <v>#REF!</v>
      </c>
      <c r="O329" s="104" t="e">
        <f>PS!#REF!</f>
        <v>#REF!</v>
      </c>
      <c r="P329" s="104" t="e">
        <f t="shared" si="214"/>
        <v>#REF!</v>
      </c>
      <c r="Q329" s="104">
        <v>0</v>
      </c>
      <c r="R329" s="170" t="e">
        <f t="shared" si="215"/>
        <v>#REF!</v>
      </c>
      <c r="S329" s="130" t="e">
        <f>VLOOKUP(B329,CTV!$A$3:$K$1048576,11,0)</f>
        <v>#REF!</v>
      </c>
      <c r="T329" s="105" t="e">
        <f>IF(VLOOKUP(B329,CTV!$A$3:$E$1048576,5,0)-R329+S329&lt;0,0,VLOOKUP(B329,CTV!$A$3:$E$1048576,5,0)-R329+S329)</f>
        <v>#REF!</v>
      </c>
      <c r="U329" s="105" t="e">
        <f>IF(VLOOKUP(B329,CTV!$A$3:$F$1048576,6,0)-R329+S329&lt;0,0,VLOOKUP(B329,CTV!$A$3:$F$1048576,6,0)-R329+S329)</f>
        <v>#REF!</v>
      </c>
      <c r="V329" s="70" t="e">
        <f t="shared" si="216"/>
        <v>#REF!</v>
      </c>
      <c r="W329" s="70" t="str">
        <f>IFERROR(IF(AND($H329=1,WORKDAY.INTL($I329,NETWORKDAYS.INTL($I329,EDATE(V329,$E330)-1,1,[1]holiday!$A$2:$A$101),1,[1]holiday!$A$2:$A$101)=$K329),"",IF(AND(IFERROR(IF(IF($K329&lt;EDATE(V329,$E329),$K329,EDATE(V329,$E329))=V329,"",IF($K329&lt;EDATE(V329,$E329),$K329,EDATE(V329,$E329))),"")=$K329,$H329=1),"",IFERROR(IF(IF($K329&lt;EDATE(V329,$E329),$K329,EDATE(V329,$E329))=V329,"",IF($K329&lt;EDATE(V329,$E329),$K329,EDATE(V329,$E329))),""))),"")</f>
        <v/>
      </c>
      <c r="X329" s="70" t="str">
        <f>IFERROR(IF(AND($H329=1,WORKDAY.INTL($I329,NETWORKDAYS.INTL($I329,EDATE(W329,$E330)-1,1,[1]holiday!$A$2:$A$101),1,[1]holiday!$A$2:$A$101)=$K329),"",IF(AND(IFERROR(IF(IF($K329&lt;EDATE(W329,$E329),$K329,EDATE(W329,$E329))=W329,"",IF($K329&lt;EDATE(W329,$E329),$K329,EDATE(W329,$E329))),"")=$K329,$H329=1),"",IFERROR(IF(IF($K329&lt;EDATE(W329,$E329),$K329,EDATE(W329,$E329))=W329,"",IF($K329&lt;EDATE(W329,$E329),$K329,EDATE(W329,$E329))),""))),"")</f>
        <v/>
      </c>
      <c r="Y329" s="70" t="str">
        <f>IFERROR(IF(AND($H329=1,WORKDAY.INTL($I329,NETWORKDAYS.INTL($I329,EDATE(X329,$E330)-1,1,[1]holiday!$A$2:$A$101),1,[1]holiday!$A$2:$A$101)=$K329),"",IF(AND(IFERROR(IF(IF($K329&lt;EDATE(X329,$E329),$K329,EDATE(X329,$E329))=X329,"",IF($K329&lt;EDATE(X329,$E329),$K329,EDATE(X329,$E329))),"")=$K329,$H329=1),"",IFERROR(IF(IF($K329&lt;EDATE(X329,$E329),$K329,EDATE(X329,$E329))=X329,"",IF($K329&lt;EDATE(X329,$E329),$K329,EDATE(X329,$E329))),""))),"")</f>
        <v/>
      </c>
      <c r="Z329" s="70" t="str">
        <f>IFERROR(IF(AND($H329=1,WORKDAY.INTL($I329,NETWORKDAYS.INTL($I329,EDATE(Y329,$E330)-1,1,[1]holiday!$A$2:$A$101),1,[1]holiday!$A$2:$A$101)=$K329),"",IF(AND(IFERROR(IF(IF($K329&lt;EDATE(Y329,$E329),$K329,EDATE(Y329,$E329))=Y329,"",IF($K329&lt;EDATE(Y329,$E329),$K329,EDATE(Y329,$E329))),"")=$K329,$H329=1),"",IFERROR(IF(IF($K329&lt;EDATE(Y329,$E329),$K329,EDATE(Y329,$E329))=Y329,"",IF($K329&lt;EDATE(Y329,$E329),$K329,EDATE(Y329,$E329))),""))),"")</f>
        <v/>
      </c>
      <c r="AA329" s="70" t="str">
        <f>IFERROR(IF(AND($H329=1,WORKDAY.INTL($I329,NETWORKDAYS.INTL($I329,EDATE(Z329,$E330)-1,1,[1]holiday!$A$2:$A$101),1,[1]holiday!$A$2:$A$101)=$K329),"",IF(AND(IFERROR(IF(IF($K329&lt;EDATE(Z329,$E329),$K329,EDATE(Z329,$E329))=Z329,"",IF($K329&lt;EDATE(Z329,$E329),$K329,EDATE(Z329,$E329))),"")=$K329,$H329=1),"",IFERROR(IF(IF($K329&lt;EDATE(Z329,$E329),$K329,EDATE(Z329,$E329))=Z329,"",IF($K329&lt;EDATE(Z329,$E329),$K329,EDATE(Z329,$E329))),""))),"")</f>
        <v/>
      </c>
      <c r="AB329" s="70" t="str">
        <f>IFERROR(IF(AND($H329=1,WORKDAY.INTL($I329,NETWORKDAYS.INTL($I329,EDATE(AA329,$E330)-1,1,[1]holiday!$A$2:$A$101),1,[1]holiday!$A$2:$A$101)=$K329),"",IF(AND(IFERROR(IF(IF($K329&lt;EDATE(AA329,$E329),$K329,EDATE(AA329,$E329))=AA329,"",IF($K329&lt;EDATE(AA329,$E329),$K329,EDATE(AA329,$E329))),"")=$K329,$H329=1),"",IFERROR(IF(IF($K329&lt;EDATE(AA329,$E329),$K329,EDATE(AA329,$E329))=AA329,"",IF($K329&lt;EDATE(AA329,$E329),$K329,EDATE(AA329,$E329))),""))),"")</f>
        <v/>
      </c>
      <c r="AC329" s="70" t="str">
        <f>IFERROR(IF(AND($H329=1,WORKDAY.INTL($I329,NETWORKDAYS.INTL($I329,EDATE(AB329,$E330)-1,1,[1]holiday!$A$2:$A$101),1,[1]holiday!$A$2:$A$101)=$K329),"",IF(AND(IFERROR(IF(IF($K329&lt;EDATE(AB329,$E329),$K329,EDATE(AB329,$E329))=AB329,"",IF($K329&lt;EDATE(AB329,$E329),$K329,EDATE(AB329,$E329))),"")=$K329,$H329=1),"",IFERROR(IF(IF($K329&lt;EDATE(AB329,$E329),$K329,EDATE(AB329,$E329))=AB329,"",IF($K329&lt;EDATE(AB329,$E329),$K329,EDATE(AB329,$E329))),""))),"")</f>
        <v/>
      </c>
      <c r="AD329" s="70" t="str">
        <f>IFERROR(IF(AND($H329=1,WORKDAY.INTL($I329,NETWORKDAYS.INTL($I329,EDATE(AC329,$E330)-1,1,[1]holiday!$A$2:$A$101),1,[1]holiday!$A$2:$A$101)=$K329),"",IF(AND(IFERROR(IF(IF($K329&lt;EDATE(AC329,$E329),$K329,EDATE(AC329,$E329))=AC329,"",IF($K329&lt;EDATE(AC329,$E329),$K329,EDATE(AC329,$E329))),"")=$K329,$H329=1),"",IFERROR(IF(IF($K329&lt;EDATE(AC329,$E329),$K329,EDATE(AC329,$E329))=AC329,"",IF($K329&lt;EDATE(AC329,$E329),$K329,EDATE(AC329,$E329))),""))),"")</f>
        <v/>
      </c>
      <c r="AE329" s="70" t="str">
        <f>IFERROR(IF(AND($H329=1,WORKDAY.INTL($I329,NETWORKDAYS.INTL($I329,EDATE(AD329,$E330)-1,1,[1]holiday!$A$2:$A$101),1,[1]holiday!$A$2:$A$101)=$K329),"",IF(AND(IFERROR(IF(IF($K329&lt;EDATE(AD329,$E329),$K329,EDATE(AD329,$E329))=AD329,"",IF($K329&lt;EDATE(AD329,$E329),$K329,EDATE(AD329,$E329))),"")=$K329,$H329=1),"",IFERROR(IF(IF($K329&lt;EDATE(AD329,$E329),$K329,EDATE(AD329,$E329))=AD329,"",IF($K329&lt;EDATE(AD329,$E329),$K329,EDATE(AD329,$E329))),""))),"")</f>
        <v/>
      </c>
      <c r="AF329" s="70" t="str">
        <f>IFERROR(IF(AND($H329=1,WORKDAY.INTL($I329,NETWORKDAYS.INTL($I329,EDATE(AE329,$E330)-1,1,[1]holiday!$A$2:$A$101),1,[1]holiday!$A$2:$A$101)=$K329),"",IF(AND(IFERROR(IF(IF($K329&lt;EDATE(AE329,$E329),$K329,EDATE(AE329,$E329))=AE329,"",IF($K329&lt;EDATE(AE329,$E329),$K329,EDATE(AE329,$E329))),"")=$K329,$H329=1),"",IFERROR(IF(IF($K329&lt;EDATE(AE329,$E329),$K329,EDATE(AE329,$E329))=AE329,"",IF($K329&lt;EDATE(AE329,$E329),$K329,EDATE(AE329,$E329))),""))),"")</f>
        <v/>
      </c>
      <c r="AG329" s="70" t="str">
        <f>IFERROR(IF(AND($H329=1,WORKDAY.INTL($I329,NETWORKDAYS.INTL($I329,EDATE(AF329,$E330)-1,1,[1]holiday!$A$2:$A$101),1,[1]holiday!$A$2:$A$101)=$K329),"",IF(AND(IFERROR(IF(IF($K329&lt;EDATE(AF329,$E329),$K329,EDATE(AF329,$E329))=AF329,"",IF($K329&lt;EDATE(AF329,$E329),$K329,EDATE(AF329,$E329))),"")=$K329,$H329=1),"",IFERROR(IF(IF($K329&lt;EDATE(AF329,$E329),$K329,EDATE(AF329,$E329))=AF329,"",IF($K329&lt;EDATE(AF329,$E329),$K329,EDATE(AF329,$E329))),""))),"")</f>
        <v/>
      </c>
      <c r="AH329" s="70" t="str">
        <f>IFERROR(IF(AND($H329=1,WORKDAY.INTL($I329,NETWORKDAYS.INTL($I329,EDATE(AG329,$E330)-1,1,[1]holiday!$A$2:$A$101),1,[1]holiday!$A$2:$A$101)=$K329),"",IF(AND(IFERROR(IF(IF($K329&lt;EDATE(AG329,$E329),$K329,EDATE(AG329,$E329))=AG329,"",IF($K329&lt;EDATE(AG329,$E329),$K329,EDATE(AG329,$E329))),"")=$K329,$H329=1),"",IFERROR(IF(IF($K329&lt;EDATE(AG329,$E329),$K329,EDATE(AG329,$E329))=AG329,"",IF($K329&lt;EDATE(AG329,$E329),$K329,EDATE(AG329,$E329))),""))),"")</f>
        <v/>
      </c>
      <c r="AI329" s="70"/>
      <c r="AJ329" s="25" t="e">
        <f t="shared" si="198"/>
        <v>#REF!</v>
      </c>
      <c r="AK329" s="25" t="e">
        <f t="shared" si="199"/>
        <v>#REF!</v>
      </c>
      <c r="AL329" s="25" t="e">
        <f t="shared" si="200"/>
        <v>#REF!</v>
      </c>
      <c r="AM329" s="25" t="e">
        <f t="shared" si="201"/>
        <v>#REF!</v>
      </c>
      <c r="AN329" s="25" t="e">
        <f t="shared" si="202"/>
        <v>#REF!</v>
      </c>
      <c r="AO329" s="25" t="e">
        <f t="shared" si="203"/>
        <v>#REF!</v>
      </c>
      <c r="AP329" s="25" t="e">
        <f t="shared" si="204"/>
        <v>#REF!</v>
      </c>
      <c r="AQ329" s="25" t="e">
        <f t="shared" si="205"/>
        <v>#REF!</v>
      </c>
      <c r="AR329" s="25" t="e">
        <f t="shared" si="206"/>
        <v>#REF!</v>
      </c>
      <c r="AS329" s="25" t="e">
        <f t="shared" si="207"/>
        <v>#REF!</v>
      </c>
      <c r="AT329" s="25" t="e">
        <f t="shared" si="208"/>
        <v>#REF!</v>
      </c>
      <c r="AU329" s="25" t="e">
        <f t="shared" si="209"/>
        <v>#REF!</v>
      </c>
      <c r="AV329" s="25" t="e">
        <f t="shared" si="210"/>
        <v>#REF!</v>
      </c>
      <c r="AW329" s="106" t="e">
        <f t="shared" si="217"/>
        <v>#REF!</v>
      </c>
      <c r="AX329" s="107" t="e">
        <f t="shared" ca="1" si="218"/>
        <v>#REF!</v>
      </c>
      <c r="AY329" s="107" t="e">
        <f t="shared" ca="1" si="219"/>
        <v>#REF!</v>
      </c>
      <c r="AZ329" s="108" t="e">
        <f t="shared" ca="1" si="220"/>
        <v>#REF!</v>
      </c>
      <c r="BA329" s="25">
        <f t="shared" ca="1" si="212"/>
        <v>0</v>
      </c>
      <c r="BB329" s="25" t="e">
        <f t="shared" si="211"/>
        <v>#REF!</v>
      </c>
      <c r="BC329" s="25" t="e">
        <f t="shared" ca="1" si="221"/>
        <v>#REF!</v>
      </c>
      <c r="BD329" s="83" t="e">
        <f>PS!#REF!</f>
        <v>#REF!</v>
      </c>
      <c r="BE329" s="78" t="str">
        <f t="shared" ca="1" si="222"/>
        <v>Lần 0</v>
      </c>
      <c r="BF329" s="109" t="e">
        <f t="shared" ca="1" si="223"/>
        <v>#REF!</v>
      </c>
      <c r="BG329" s="109" t="e">
        <f t="shared" ca="1" si="224"/>
        <v>#REF!</v>
      </c>
      <c r="BH329" s="109" t="e">
        <f t="shared" ca="1" si="225"/>
        <v>#REF!</v>
      </c>
      <c r="BI329" s="109" t="e">
        <f t="shared" ca="1" si="226"/>
        <v>#REF!</v>
      </c>
      <c r="BJ329" s="109" t="e">
        <f t="shared" ca="1" si="227"/>
        <v>#REF!</v>
      </c>
      <c r="BK329" s="109" t="e">
        <f t="shared" ca="1" si="228"/>
        <v>#REF!</v>
      </c>
      <c r="BL329" s="109" t="e">
        <f t="shared" ca="1" si="229"/>
        <v>#REF!</v>
      </c>
      <c r="BM329" s="109" t="e">
        <f t="shared" ca="1" si="230"/>
        <v>#REF!</v>
      </c>
      <c r="BN329" s="109" t="e">
        <f t="shared" ca="1" si="231"/>
        <v>#REF!</v>
      </c>
      <c r="BO329" s="109" t="e">
        <f t="shared" ca="1" si="232"/>
        <v>#REF!</v>
      </c>
      <c r="BP329" s="109" t="e">
        <f t="shared" ca="1" si="233"/>
        <v>#REF!</v>
      </c>
      <c r="BQ329" s="109" t="e">
        <f t="shared" ca="1" si="234"/>
        <v>#REF!</v>
      </c>
      <c r="BR329" s="109" t="e">
        <f t="shared" ca="1" si="235"/>
        <v>#REF!</v>
      </c>
    </row>
    <row r="330" spans="1:70" ht="20.25" customHeight="1" x14ac:dyDescent="0.2">
      <c r="A330" s="82" t="e">
        <f>PS!#REF!</f>
        <v>#REF!</v>
      </c>
      <c r="B330" s="83" t="e">
        <f>PS!#REF!</f>
        <v>#REF!</v>
      </c>
      <c r="C330" s="83" t="e">
        <f>PS!#REF!</f>
        <v>#REF!</v>
      </c>
      <c r="D330" s="83" t="e">
        <f>VLOOKUP(B330,CTV!$A$3:$D$1048576,4,0)</f>
        <v>#REF!</v>
      </c>
      <c r="E330" s="83" t="e">
        <f>VLOOKUP(B330,CTV!$A$3:$G$1048576,7,0)</f>
        <v>#REF!</v>
      </c>
      <c r="F330" s="83" t="e">
        <f>IF(ISNA(VLOOKUP(D330,CTV!$A$3:$H$1048576,8,0)),"",VLOOKUP(D330,CTV!$A$3:$H$1048576,8,0))</f>
        <v>#REF!</v>
      </c>
      <c r="G330" s="83" t="e">
        <f>VLOOKUP(B330,CTV!$A$3:$I$1048576,9,0)</f>
        <v>#REF!</v>
      </c>
      <c r="H330" s="83" t="e">
        <f>VLOOKUP(B330,CTV!$A$3:$J$1048576,10,0)</f>
        <v>#REF!</v>
      </c>
      <c r="I330" s="102" t="e">
        <f>PS!#REF!</f>
        <v>#REF!</v>
      </c>
      <c r="J330" s="83" t="e">
        <f>PS!#REF!</f>
        <v>#REF!</v>
      </c>
      <c r="K330" s="103" t="e">
        <f>PS!#REF!</f>
        <v>#REF!</v>
      </c>
      <c r="L330" s="83" t="e">
        <f t="shared" si="213"/>
        <v>#REF!</v>
      </c>
      <c r="M330" s="120" t="e">
        <f>PS!#REF!</f>
        <v>#REF!</v>
      </c>
      <c r="N330" s="83" t="e">
        <f>PS!#REF!</f>
        <v>#REF!</v>
      </c>
      <c r="O330" s="104" t="e">
        <f>PS!#REF!</f>
        <v>#REF!</v>
      </c>
      <c r="P330" s="104" t="e">
        <f t="shared" si="214"/>
        <v>#REF!</v>
      </c>
      <c r="Q330" s="104">
        <v>0</v>
      </c>
      <c r="R330" s="170" t="e">
        <f t="shared" si="215"/>
        <v>#REF!</v>
      </c>
      <c r="S330" s="130" t="e">
        <f>VLOOKUP(B330,CTV!$A$3:$K$1048576,11,0)</f>
        <v>#REF!</v>
      </c>
      <c r="T330" s="105" t="e">
        <f>IF(VLOOKUP(B330,CTV!$A$3:$E$1048576,5,0)-R330+S330&lt;0,0,VLOOKUP(B330,CTV!$A$3:$E$1048576,5,0)-R330+S330)</f>
        <v>#REF!</v>
      </c>
      <c r="U330" s="105" t="e">
        <f>IF(VLOOKUP(B330,CTV!$A$3:$F$1048576,6,0)-R330+S330&lt;0,0,VLOOKUP(B330,CTV!$A$3:$F$1048576,6,0)-R330+S330)</f>
        <v>#REF!</v>
      </c>
      <c r="V330" s="70" t="e">
        <f t="shared" si="216"/>
        <v>#REF!</v>
      </c>
      <c r="W330" s="70" t="str">
        <f>IFERROR(IF(AND($H330=1,WORKDAY.INTL($I330,NETWORKDAYS.INTL($I330,EDATE(V330,$E331)-1,1,[1]holiday!$A$2:$A$101),1,[1]holiday!$A$2:$A$101)=$K330),"",IF(AND(IFERROR(IF(IF($K330&lt;EDATE(V330,$E330),$K330,EDATE(V330,$E330))=V330,"",IF($K330&lt;EDATE(V330,$E330),$K330,EDATE(V330,$E330))),"")=$K330,$H330=1),"",IFERROR(IF(IF($K330&lt;EDATE(V330,$E330),$K330,EDATE(V330,$E330))=V330,"",IF($K330&lt;EDATE(V330,$E330),$K330,EDATE(V330,$E330))),""))),"")</f>
        <v/>
      </c>
      <c r="X330" s="70" t="str">
        <f>IFERROR(IF(AND($H330=1,WORKDAY.INTL($I330,NETWORKDAYS.INTL($I330,EDATE(W330,$E331)-1,1,[1]holiday!$A$2:$A$101),1,[1]holiday!$A$2:$A$101)=$K330),"",IF(AND(IFERROR(IF(IF($K330&lt;EDATE(W330,$E330),$K330,EDATE(W330,$E330))=W330,"",IF($K330&lt;EDATE(W330,$E330),$K330,EDATE(W330,$E330))),"")=$K330,$H330=1),"",IFERROR(IF(IF($K330&lt;EDATE(W330,$E330),$K330,EDATE(W330,$E330))=W330,"",IF($K330&lt;EDATE(W330,$E330),$K330,EDATE(W330,$E330))),""))),"")</f>
        <v/>
      </c>
      <c r="Y330" s="70" t="str">
        <f>IFERROR(IF(AND($H330=1,WORKDAY.INTL($I330,NETWORKDAYS.INTL($I330,EDATE(X330,$E331)-1,1,[1]holiday!$A$2:$A$101),1,[1]holiday!$A$2:$A$101)=$K330),"",IF(AND(IFERROR(IF(IF($K330&lt;EDATE(X330,$E330),$K330,EDATE(X330,$E330))=X330,"",IF($K330&lt;EDATE(X330,$E330),$K330,EDATE(X330,$E330))),"")=$K330,$H330=1),"",IFERROR(IF(IF($K330&lt;EDATE(X330,$E330),$K330,EDATE(X330,$E330))=X330,"",IF($K330&lt;EDATE(X330,$E330),$K330,EDATE(X330,$E330))),""))),"")</f>
        <v/>
      </c>
      <c r="Z330" s="70" t="str">
        <f>IFERROR(IF(AND($H330=1,WORKDAY.INTL($I330,NETWORKDAYS.INTL($I330,EDATE(Y330,$E331)-1,1,[1]holiday!$A$2:$A$101),1,[1]holiday!$A$2:$A$101)=$K330),"",IF(AND(IFERROR(IF(IF($K330&lt;EDATE(Y330,$E330),$K330,EDATE(Y330,$E330))=Y330,"",IF($K330&lt;EDATE(Y330,$E330),$K330,EDATE(Y330,$E330))),"")=$K330,$H330=1),"",IFERROR(IF(IF($K330&lt;EDATE(Y330,$E330),$K330,EDATE(Y330,$E330))=Y330,"",IF($K330&lt;EDATE(Y330,$E330),$K330,EDATE(Y330,$E330))),""))),"")</f>
        <v/>
      </c>
      <c r="AA330" s="70" t="str">
        <f>IFERROR(IF(AND($H330=1,WORKDAY.INTL($I330,NETWORKDAYS.INTL($I330,EDATE(Z330,$E331)-1,1,[1]holiday!$A$2:$A$101),1,[1]holiday!$A$2:$A$101)=$K330),"",IF(AND(IFERROR(IF(IF($K330&lt;EDATE(Z330,$E330),$K330,EDATE(Z330,$E330))=Z330,"",IF($K330&lt;EDATE(Z330,$E330),$K330,EDATE(Z330,$E330))),"")=$K330,$H330=1),"",IFERROR(IF(IF($K330&lt;EDATE(Z330,$E330),$K330,EDATE(Z330,$E330))=Z330,"",IF($K330&lt;EDATE(Z330,$E330),$K330,EDATE(Z330,$E330))),""))),"")</f>
        <v/>
      </c>
      <c r="AB330" s="70" t="str">
        <f>IFERROR(IF(AND($H330=1,WORKDAY.INTL($I330,NETWORKDAYS.INTL($I330,EDATE(AA330,$E331)-1,1,[1]holiday!$A$2:$A$101),1,[1]holiday!$A$2:$A$101)=$K330),"",IF(AND(IFERROR(IF(IF($K330&lt;EDATE(AA330,$E330),$K330,EDATE(AA330,$E330))=AA330,"",IF($K330&lt;EDATE(AA330,$E330),$K330,EDATE(AA330,$E330))),"")=$K330,$H330=1),"",IFERROR(IF(IF($K330&lt;EDATE(AA330,$E330),$K330,EDATE(AA330,$E330))=AA330,"",IF($K330&lt;EDATE(AA330,$E330),$K330,EDATE(AA330,$E330))),""))),"")</f>
        <v/>
      </c>
      <c r="AC330" s="70" t="str">
        <f>IFERROR(IF(AND($H330=1,WORKDAY.INTL($I330,NETWORKDAYS.INTL($I330,EDATE(AB330,$E331)-1,1,[1]holiday!$A$2:$A$101),1,[1]holiday!$A$2:$A$101)=$K330),"",IF(AND(IFERROR(IF(IF($K330&lt;EDATE(AB330,$E330),$K330,EDATE(AB330,$E330))=AB330,"",IF($K330&lt;EDATE(AB330,$E330),$K330,EDATE(AB330,$E330))),"")=$K330,$H330=1),"",IFERROR(IF(IF($K330&lt;EDATE(AB330,$E330),$K330,EDATE(AB330,$E330))=AB330,"",IF($K330&lt;EDATE(AB330,$E330),$K330,EDATE(AB330,$E330))),""))),"")</f>
        <v/>
      </c>
      <c r="AD330" s="70" t="str">
        <f>IFERROR(IF(AND($H330=1,WORKDAY.INTL($I330,NETWORKDAYS.INTL($I330,EDATE(AC330,$E331)-1,1,[1]holiday!$A$2:$A$101),1,[1]holiday!$A$2:$A$101)=$K330),"",IF(AND(IFERROR(IF(IF($K330&lt;EDATE(AC330,$E330),$K330,EDATE(AC330,$E330))=AC330,"",IF($K330&lt;EDATE(AC330,$E330),$K330,EDATE(AC330,$E330))),"")=$K330,$H330=1),"",IFERROR(IF(IF($K330&lt;EDATE(AC330,$E330),$K330,EDATE(AC330,$E330))=AC330,"",IF($K330&lt;EDATE(AC330,$E330),$K330,EDATE(AC330,$E330))),""))),"")</f>
        <v/>
      </c>
      <c r="AE330" s="70" t="str">
        <f>IFERROR(IF(AND($H330=1,WORKDAY.INTL($I330,NETWORKDAYS.INTL($I330,EDATE(AD330,$E331)-1,1,[1]holiday!$A$2:$A$101),1,[1]holiday!$A$2:$A$101)=$K330),"",IF(AND(IFERROR(IF(IF($K330&lt;EDATE(AD330,$E330),$K330,EDATE(AD330,$E330))=AD330,"",IF($K330&lt;EDATE(AD330,$E330),$K330,EDATE(AD330,$E330))),"")=$K330,$H330=1),"",IFERROR(IF(IF($K330&lt;EDATE(AD330,$E330),$K330,EDATE(AD330,$E330))=AD330,"",IF($K330&lt;EDATE(AD330,$E330),$K330,EDATE(AD330,$E330))),""))),"")</f>
        <v/>
      </c>
      <c r="AF330" s="70" t="str">
        <f>IFERROR(IF(AND($H330=1,WORKDAY.INTL($I330,NETWORKDAYS.INTL($I330,EDATE(AE330,$E331)-1,1,[1]holiday!$A$2:$A$101),1,[1]holiday!$A$2:$A$101)=$K330),"",IF(AND(IFERROR(IF(IF($K330&lt;EDATE(AE330,$E330),$K330,EDATE(AE330,$E330))=AE330,"",IF($K330&lt;EDATE(AE330,$E330),$K330,EDATE(AE330,$E330))),"")=$K330,$H330=1),"",IFERROR(IF(IF($K330&lt;EDATE(AE330,$E330),$K330,EDATE(AE330,$E330))=AE330,"",IF($K330&lt;EDATE(AE330,$E330),$K330,EDATE(AE330,$E330))),""))),"")</f>
        <v/>
      </c>
      <c r="AG330" s="70" t="str">
        <f>IFERROR(IF(AND($H330=1,WORKDAY.INTL($I330,NETWORKDAYS.INTL($I330,EDATE(AF330,$E331)-1,1,[1]holiday!$A$2:$A$101),1,[1]holiday!$A$2:$A$101)=$K330),"",IF(AND(IFERROR(IF(IF($K330&lt;EDATE(AF330,$E330),$K330,EDATE(AF330,$E330))=AF330,"",IF($K330&lt;EDATE(AF330,$E330),$K330,EDATE(AF330,$E330))),"")=$K330,$H330=1),"",IFERROR(IF(IF($K330&lt;EDATE(AF330,$E330),$K330,EDATE(AF330,$E330))=AF330,"",IF($K330&lt;EDATE(AF330,$E330),$K330,EDATE(AF330,$E330))),""))),"")</f>
        <v/>
      </c>
      <c r="AH330" s="70" t="str">
        <f>IFERROR(IF(AND($H330=1,WORKDAY.INTL($I330,NETWORKDAYS.INTL($I330,EDATE(AG330,$E331)-1,1,[1]holiday!$A$2:$A$101),1,[1]holiday!$A$2:$A$101)=$K330),"",IF(AND(IFERROR(IF(IF($K330&lt;EDATE(AG330,$E330),$K330,EDATE(AG330,$E330))=AG330,"",IF($K330&lt;EDATE(AG330,$E330),$K330,EDATE(AG330,$E330))),"")=$K330,$H330=1),"",IFERROR(IF(IF($K330&lt;EDATE(AG330,$E330),$K330,EDATE(AG330,$E330))=AG330,"",IF($K330&lt;EDATE(AG330,$E330),$K330,EDATE(AG330,$E330))),""))),"")</f>
        <v/>
      </c>
      <c r="AI330" s="70"/>
      <c r="AJ330" s="25" t="e">
        <f t="shared" si="198"/>
        <v>#REF!</v>
      </c>
      <c r="AK330" s="25" t="e">
        <f t="shared" si="199"/>
        <v>#REF!</v>
      </c>
      <c r="AL330" s="25" t="e">
        <f t="shared" si="200"/>
        <v>#REF!</v>
      </c>
      <c r="AM330" s="25" t="e">
        <f t="shared" si="201"/>
        <v>#REF!</v>
      </c>
      <c r="AN330" s="25" t="e">
        <f t="shared" si="202"/>
        <v>#REF!</v>
      </c>
      <c r="AO330" s="25" t="e">
        <f t="shared" si="203"/>
        <v>#REF!</v>
      </c>
      <c r="AP330" s="25" t="e">
        <f t="shared" si="204"/>
        <v>#REF!</v>
      </c>
      <c r="AQ330" s="25" t="e">
        <f t="shared" si="205"/>
        <v>#REF!</v>
      </c>
      <c r="AR330" s="25" t="e">
        <f t="shared" si="206"/>
        <v>#REF!</v>
      </c>
      <c r="AS330" s="25" t="e">
        <f t="shared" si="207"/>
        <v>#REF!</v>
      </c>
      <c r="AT330" s="25" t="e">
        <f t="shared" si="208"/>
        <v>#REF!</v>
      </c>
      <c r="AU330" s="25" t="e">
        <f t="shared" si="209"/>
        <v>#REF!</v>
      </c>
      <c r="AV330" s="25" t="e">
        <f t="shared" si="210"/>
        <v>#REF!</v>
      </c>
      <c r="AW330" s="106" t="e">
        <f t="shared" si="217"/>
        <v>#REF!</v>
      </c>
      <c r="AX330" s="107" t="e">
        <f t="shared" ca="1" si="218"/>
        <v>#REF!</v>
      </c>
      <c r="AY330" s="107" t="e">
        <f t="shared" ca="1" si="219"/>
        <v>#REF!</v>
      </c>
      <c r="AZ330" s="108" t="e">
        <f t="shared" ca="1" si="220"/>
        <v>#REF!</v>
      </c>
      <c r="BA330" s="25">
        <f t="shared" ca="1" si="212"/>
        <v>0</v>
      </c>
      <c r="BB330" s="25" t="e">
        <f t="shared" si="211"/>
        <v>#REF!</v>
      </c>
      <c r="BC330" s="25" t="e">
        <f t="shared" ca="1" si="221"/>
        <v>#REF!</v>
      </c>
      <c r="BD330" s="83" t="e">
        <f>PS!#REF!</f>
        <v>#REF!</v>
      </c>
      <c r="BE330" s="78" t="str">
        <f t="shared" ca="1" si="222"/>
        <v>Lần 0</v>
      </c>
      <c r="BF330" s="109" t="e">
        <f t="shared" ca="1" si="223"/>
        <v>#REF!</v>
      </c>
      <c r="BG330" s="109" t="e">
        <f t="shared" ca="1" si="224"/>
        <v>#REF!</v>
      </c>
      <c r="BH330" s="109" t="e">
        <f t="shared" ca="1" si="225"/>
        <v>#REF!</v>
      </c>
      <c r="BI330" s="109" t="e">
        <f t="shared" ca="1" si="226"/>
        <v>#REF!</v>
      </c>
      <c r="BJ330" s="109" t="e">
        <f t="shared" ca="1" si="227"/>
        <v>#REF!</v>
      </c>
      <c r="BK330" s="109" t="e">
        <f t="shared" ca="1" si="228"/>
        <v>#REF!</v>
      </c>
      <c r="BL330" s="109" t="e">
        <f t="shared" ca="1" si="229"/>
        <v>#REF!</v>
      </c>
      <c r="BM330" s="109" t="e">
        <f t="shared" ca="1" si="230"/>
        <v>#REF!</v>
      </c>
      <c r="BN330" s="109" t="e">
        <f t="shared" ca="1" si="231"/>
        <v>#REF!</v>
      </c>
      <c r="BO330" s="109" t="e">
        <f t="shared" ca="1" si="232"/>
        <v>#REF!</v>
      </c>
      <c r="BP330" s="109" t="e">
        <f t="shared" ca="1" si="233"/>
        <v>#REF!</v>
      </c>
      <c r="BQ330" s="109" t="e">
        <f t="shared" ca="1" si="234"/>
        <v>#REF!</v>
      </c>
      <c r="BR330" s="109" t="e">
        <f t="shared" ca="1" si="235"/>
        <v>#REF!</v>
      </c>
    </row>
    <row r="331" spans="1:70" ht="20.25" customHeight="1" x14ac:dyDescent="0.2">
      <c r="A331" s="82" t="e">
        <f>PS!#REF!</f>
        <v>#REF!</v>
      </c>
      <c r="B331" s="83" t="e">
        <f>PS!#REF!</f>
        <v>#REF!</v>
      </c>
      <c r="C331" s="83" t="e">
        <f>PS!#REF!</f>
        <v>#REF!</v>
      </c>
      <c r="D331" s="83" t="e">
        <f>VLOOKUP(B331,CTV!$A$3:$D$1048576,4,0)</f>
        <v>#REF!</v>
      </c>
      <c r="E331" s="83" t="e">
        <f>VLOOKUP(B331,CTV!$A$3:$G$1048576,7,0)</f>
        <v>#REF!</v>
      </c>
      <c r="F331" s="83" t="e">
        <f>IF(ISNA(VLOOKUP(D331,CTV!$A$3:$H$1048576,8,0)),"",VLOOKUP(D331,CTV!$A$3:$H$1048576,8,0))</f>
        <v>#REF!</v>
      </c>
      <c r="G331" s="83" t="e">
        <f>VLOOKUP(B331,CTV!$A$3:$I$1048576,9,0)</f>
        <v>#REF!</v>
      </c>
      <c r="H331" s="83" t="e">
        <f>VLOOKUP(B331,CTV!$A$3:$J$1048576,10,0)</f>
        <v>#REF!</v>
      </c>
      <c r="I331" s="102" t="e">
        <f>PS!#REF!</f>
        <v>#REF!</v>
      </c>
      <c r="J331" s="83" t="e">
        <f>PS!#REF!</f>
        <v>#REF!</v>
      </c>
      <c r="K331" s="103" t="e">
        <f>PS!#REF!</f>
        <v>#REF!</v>
      </c>
      <c r="L331" s="83" t="e">
        <f t="shared" si="213"/>
        <v>#REF!</v>
      </c>
      <c r="M331" s="120" t="e">
        <f>PS!#REF!</f>
        <v>#REF!</v>
      </c>
      <c r="N331" s="83" t="e">
        <f>PS!#REF!</f>
        <v>#REF!</v>
      </c>
      <c r="O331" s="104" t="e">
        <f>PS!#REF!</f>
        <v>#REF!</v>
      </c>
      <c r="P331" s="104" t="e">
        <f t="shared" si="214"/>
        <v>#REF!</v>
      </c>
      <c r="Q331" s="104">
        <v>0</v>
      </c>
      <c r="R331" s="170" t="e">
        <f t="shared" si="215"/>
        <v>#REF!</v>
      </c>
      <c r="S331" s="130" t="e">
        <f>VLOOKUP(B331,CTV!$A$3:$K$1048576,11,0)</f>
        <v>#REF!</v>
      </c>
      <c r="T331" s="105" t="e">
        <f>IF(VLOOKUP(B331,CTV!$A$3:$E$1048576,5,0)-R331+S331&lt;0,0,VLOOKUP(B331,CTV!$A$3:$E$1048576,5,0)-R331+S331)</f>
        <v>#REF!</v>
      </c>
      <c r="U331" s="105" t="e">
        <f>IF(VLOOKUP(B331,CTV!$A$3:$F$1048576,6,0)-R331+S331&lt;0,0,VLOOKUP(B331,CTV!$A$3:$F$1048576,6,0)-R331+S331)</f>
        <v>#REF!</v>
      </c>
      <c r="V331" s="70" t="e">
        <f t="shared" si="216"/>
        <v>#REF!</v>
      </c>
      <c r="W331" s="70" t="str">
        <f>IFERROR(IF(AND($H331=1,WORKDAY.INTL($I331,NETWORKDAYS.INTL($I331,EDATE(V331,$E332)-1,1,[1]holiday!$A$2:$A$101),1,[1]holiday!$A$2:$A$101)=$K331),"",IF(AND(IFERROR(IF(IF($K331&lt;EDATE(V331,$E331),$K331,EDATE(V331,$E331))=V331,"",IF($K331&lt;EDATE(V331,$E331),$K331,EDATE(V331,$E331))),"")=$K331,$H331=1),"",IFERROR(IF(IF($K331&lt;EDATE(V331,$E331),$K331,EDATE(V331,$E331))=V331,"",IF($K331&lt;EDATE(V331,$E331),$K331,EDATE(V331,$E331))),""))),"")</f>
        <v/>
      </c>
      <c r="X331" s="70" t="str">
        <f>IFERROR(IF(AND($H331=1,WORKDAY.INTL($I331,NETWORKDAYS.INTL($I331,EDATE(W331,$E332)-1,1,[1]holiday!$A$2:$A$101),1,[1]holiday!$A$2:$A$101)=$K331),"",IF(AND(IFERROR(IF(IF($K331&lt;EDATE(W331,$E331),$K331,EDATE(W331,$E331))=W331,"",IF($K331&lt;EDATE(W331,$E331),$K331,EDATE(W331,$E331))),"")=$K331,$H331=1),"",IFERROR(IF(IF($K331&lt;EDATE(W331,$E331),$K331,EDATE(W331,$E331))=W331,"",IF($K331&lt;EDATE(W331,$E331),$K331,EDATE(W331,$E331))),""))),"")</f>
        <v/>
      </c>
      <c r="Y331" s="70" t="str">
        <f>IFERROR(IF(AND($H331=1,WORKDAY.INTL($I331,NETWORKDAYS.INTL($I331,EDATE(X331,$E332)-1,1,[1]holiday!$A$2:$A$101),1,[1]holiday!$A$2:$A$101)=$K331),"",IF(AND(IFERROR(IF(IF($K331&lt;EDATE(X331,$E331),$K331,EDATE(X331,$E331))=X331,"",IF($K331&lt;EDATE(X331,$E331),$K331,EDATE(X331,$E331))),"")=$K331,$H331=1),"",IFERROR(IF(IF($K331&lt;EDATE(X331,$E331),$K331,EDATE(X331,$E331))=X331,"",IF($K331&lt;EDATE(X331,$E331),$K331,EDATE(X331,$E331))),""))),"")</f>
        <v/>
      </c>
      <c r="Z331" s="70" t="str">
        <f>IFERROR(IF(AND($H331=1,WORKDAY.INTL($I331,NETWORKDAYS.INTL($I331,EDATE(Y331,$E332)-1,1,[1]holiday!$A$2:$A$101),1,[1]holiday!$A$2:$A$101)=$K331),"",IF(AND(IFERROR(IF(IF($K331&lt;EDATE(Y331,$E331),$K331,EDATE(Y331,$E331))=Y331,"",IF($K331&lt;EDATE(Y331,$E331),$K331,EDATE(Y331,$E331))),"")=$K331,$H331=1),"",IFERROR(IF(IF($K331&lt;EDATE(Y331,$E331),$K331,EDATE(Y331,$E331))=Y331,"",IF($K331&lt;EDATE(Y331,$E331),$K331,EDATE(Y331,$E331))),""))),"")</f>
        <v/>
      </c>
      <c r="AA331" s="70" t="str">
        <f>IFERROR(IF(AND($H331=1,WORKDAY.INTL($I331,NETWORKDAYS.INTL($I331,EDATE(Z331,$E332)-1,1,[1]holiday!$A$2:$A$101),1,[1]holiday!$A$2:$A$101)=$K331),"",IF(AND(IFERROR(IF(IF($K331&lt;EDATE(Z331,$E331),$K331,EDATE(Z331,$E331))=Z331,"",IF($K331&lt;EDATE(Z331,$E331),$K331,EDATE(Z331,$E331))),"")=$K331,$H331=1),"",IFERROR(IF(IF($K331&lt;EDATE(Z331,$E331),$K331,EDATE(Z331,$E331))=Z331,"",IF($K331&lt;EDATE(Z331,$E331),$K331,EDATE(Z331,$E331))),""))),"")</f>
        <v/>
      </c>
      <c r="AB331" s="70" t="str">
        <f>IFERROR(IF(AND($H331=1,WORKDAY.INTL($I331,NETWORKDAYS.INTL($I331,EDATE(AA331,$E332)-1,1,[1]holiday!$A$2:$A$101),1,[1]holiday!$A$2:$A$101)=$K331),"",IF(AND(IFERROR(IF(IF($K331&lt;EDATE(AA331,$E331),$K331,EDATE(AA331,$E331))=AA331,"",IF($K331&lt;EDATE(AA331,$E331),$K331,EDATE(AA331,$E331))),"")=$K331,$H331=1),"",IFERROR(IF(IF($K331&lt;EDATE(AA331,$E331),$K331,EDATE(AA331,$E331))=AA331,"",IF($K331&lt;EDATE(AA331,$E331),$K331,EDATE(AA331,$E331))),""))),"")</f>
        <v/>
      </c>
      <c r="AC331" s="70" t="str">
        <f>IFERROR(IF(AND($H331=1,WORKDAY.INTL($I331,NETWORKDAYS.INTL($I331,EDATE(AB331,$E332)-1,1,[1]holiday!$A$2:$A$101),1,[1]holiday!$A$2:$A$101)=$K331),"",IF(AND(IFERROR(IF(IF($K331&lt;EDATE(AB331,$E331),$K331,EDATE(AB331,$E331))=AB331,"",IF($K331&lt;EDATE(AB331,$E331),$K331,EDATE(AB331,$E331))),"")=$K331,$H331=1),"",IFERROR(IF(IF($K331&lt;EDATE(AB331,$E331),$K331,EDATE(AB331,$E331))=AB331,"",IF($K331&lt;EDATE(AB331,$E331),$K331,EDATE(AB331,$E331))),""))),"")</f>
        <v/>
      </c>
      <c r="AD331" s="70" t="str">
        <f>IFERROR(IF(AND($H331=1,WORKDAY.INTL($I331,NETWORKDAYS.INTL($I331,EDATE(AC331,$E332)-1,1,[1]holiday!$A$2:$A$101),1,[1]holiday!$A$2:$A$101)=$K331),"",IF(AND(IFERROR(IF(IF($K331&lt;EDATE(AC331,$E331),$K331,EDATE(AC331,$E331))=AC331,"",IF($K331&lt;EDATE(AC331,$E331),$K331,EDATE(AC331,$E331))),"")=$K331,$H331=1),"",IFERROR(IF(IF($K331&lt;EDATE(AC331,$E331),$K331,EDATE(AC331,$E331))=AC331,"",IF($K331&lt;EDATE(AC331,$E331),$K331,EDATE(AC331,$E331))),""))),"")</f>
        <v/>
      </c>
      <c r="AE331" s="70" t="str">
        <f>IFERROR(IF(AND($H331=1,WORKDAY.INTL($I331,NETWORKDAYS.INTL($I331,EDATE(AD331,$E332)-1,1,[1]holiday!$A$2:$A$101),1,[1]holiday!$A$2:$A$101)=$K331),"",IF(AND(IFERROR(IF(IF($K331&lt;EDATE(AD331,$E331),$K331,EDATE(AD331,$E331))=AD331,"",IF($K331&lt;EDATE(AD331,$E331),$K331,EDATE(AD331,$E331))),"")=$K331,$H331=1),"",IFERROR(IF(IF($K331&lt;EDATE(AD331,$E331),$K331,EDATE(AD331,$E331))=AD331,"",IF($K331&lt;EDATE(AD331,$E331),$K331,EDATE(AD331,$E331))),""))),"")</f>
        <v/>
      </c>
      <c r="AF331" s="70" t="str">
        <f>IFERROR(IF(AND($H331=1,WORKDAY.INTL($I331,NETWORKDAYS.INTL($I331,EDATE(AE331,$E332)-1,1,[1]holiday!$A$2:$A$101),1,[1]holiday!$A$2:$A$101)=$K331),"",IF(AND(IFERROR(IF(IF($K331&lt;EDATE(AE331,$E331),$K331,EDATE(AE331,$E331))=AE331,"",IF($K331&lt;EDATE(AE331,$E331),$K331,EDATE(AE331,$E331))),"")=$K331,$H331=1),"",IFERROR(IF(IF($K331&lt;EDATE(AE331,$E331),$K331,EDATE(AE331,$E331))=AE331,"",IF($K331&lt;EDATE(AE331,$E331),$K331,EDATE(AE331,$E331))),""))),"")</f>
        <v/>
      </c>
      <c r="AG331" s="70" t="str">
        <f>IFERROR(IF(AND($H331=1,WORKDAY.INTL($I331,NETWORKDAYS.INTL($I331,EDATE(AF331,$E332)-1,1,[1]holiday!$A$2:$A$101),1,[1]holiday!$A$2:$A$101)=$K331),"",IF(AND(IFERROR(IF(IF($K331&lt;EDATE(AF331,$E331),$K331,EDATE(AF331,$E331))=AF331,"",IF($K331&lt;EDATE(AF331,$E331),$K331,EDATE(AF331,$E331))),"")=$K331,$H331=1),"",IFERROR(IF(IF($K331&lt;EDATE(AF331,$E331),$K331,EDATE(AF331,$E331))=AF331,"",IF($K331&lt;EDATE(AF331,$E331),$K331,EDATE(AF331,$E331))),""))),"")</f>
        <v/>
      </c>
      <c r="AH331" s="70" t="str">
        <f>IFERROR(IF(AND($H331=1,WORKDAY.INTL($I331,NETWORKDAYS.INTL($I331,EDATE(AG331,$E332)-1,1,[1]holiday!$A$2:$A$101),1,[1]holiday!$A$2:$A$101)=$K331),"",IF(AND(IFERROR(IF(IF($K331&lt;EDATE(AG331,$E331),$K331,EDATE(AG331,$E331))=AG331,"",IF($K331&lt;EDATE(AG331,$E331),$K331,EDATE(AG331,$E331))),"")=$K331,$H331=1),"",IFERROR(IF(IF($K331&lt;EDATE(AG331,$E331),$K331,EDATE(AG331,$E331))=AG331,"",IF($K331&lt;EDATE(AG331,$E331),$K331,EDATE(AG331,$E331))),""))),"")</f>
        <v/>
      </c>
      <c r="AI331" s="70"/>
      <c r="AJ331" s="25" t="e">
        <f t="shared" si="198"/>
        <v>#REF!</v>
      </c>
      <c r="AK331" s="25" t="e">
        <f t="shared" si="199"/>
        <v>#REF!</v>
      </c>
      <c r="AL331" s="25" t="e">
        <f t="shared" si="200"/>
        <v>#REF!</v>
      </c>
      <c r="AM331" s="25" t="e">
        <f t="shared" si="201"/>
        <v>#REF!</v>
      </c>
      <c r="AN331" s="25" t="e">
        <f t="shared" si="202"/>
        <v>#REF!</v>
      </c>
      <c r="AO331" s="25" t="e">
        <f t="shared" si="203"/>
        <v>#REF!</v>
      </c>
      <c r="AP331" s="25" t="e">
        <f t="shared" si="204"/>
        <v>#REF!</v>
      </c>
      <c r="AQ331" s="25" t="e">
        <f t="shared" si="205"/>
        <v>#REF!</v>
      </c>
      <c r="AR331" s="25" t="e">
        <f t="shared" si="206"/>
        <v>#REF!</v>
      </c>
      <c r="AS331" s="25" t="e">
        <f t="shared" si="207"/>
        <v>#REF!</v>
      </c>
      <c r="AT331" s="25" t="e">
        <f t="shared" si="208"/>
        <v>#REF!</v>
      </c>
      <c r="AU331" s="25" t="e">
        <f t="shared" si="209"/>
        <v>#REF!</v>
      </c>
      <c r="AV331" s="25" t="e">
        <f t="shared" si="210"/>
        <v>#REF!</v>
      </c>
      <c r="AW331" s="106" t="e">
        <f t="shared" si="217"/>
        <v>#REF!</v>
      </c>
      <c r="AX331" s="107" t="e">
        <f t="shared" ca="1" si="218"/>
        <v>#REF!</v>
      </c>
      <c r="AY331" s="107" t="e">
        <f t="shared" ca="1" si="219"/>
        <v>#REF!</v>
      </c>
      <c r="AZ331" s="108" t="e">
        <f t="shared" ca="1" si="220"/>
        <v>#REF!</v>
      </c>
      <c r="BA331" s="25">
        <f t="shared" ca="1" si="212"/>
        <v>0</v>
      </c>
      <c r="BB331" s="25" t="e">
        <f t="shared" si="211"/>
        <v>#REF!</v>
      </c>
      <c r="BC331" s="25" t="e">
        <f t="shared" ca="1" si="221"/>
        <v>#REF!</v>
      </c>
      <c r="BD331" s="83" t="e">
        <f>PS!#REF!</f>
        <v>#REF!</v>
      </c>
      <c r="BE331" s="78" t="str">
        <f t="shared" ca="1" si="222"/>
        <v>Lần 0</v>
      </c>
      <c r="BF331" s="109" t="e">
        <f t="shared" ca="1" si="223"/>
        <v>#REF!</v>
      </c>
      <c r="BG331" s="109" t="e">
        <f t="shared" ca="1" si="224"/>
        <v>#REF!</v>
      </c>
      <c r="BH331" s="109" t="e">
        <f t="shared" ca="1" si="225"/>
        <v>#REF!</v>
      </c>
      <c r="BI331" s="109" t="e">
        <f t="shared" ca="1" si="226"/>
        <v>#REF!</v>
      </c>
      <c r="BJ331" s="109" t="e">
        <f t="shared" ca="1" si="227"/>
        <v>#REF!</v>
      </c>
      <c r="BK331" s="109" t="e">
        <f t="shared" ca="1" si="228"/>
        <v>#REF!</v>
      </c>
      <c r="BL331" s="109" t="e">
        <f t="shared" ca="1" si="229"/>
        <v>#REF!</v>
      </c>
      <c r="BM331" s="109" t="e">
        <f t="shared" ca="1" si="230"/>
        <v>#REF!</v>
      </c>
      <c r="BN331" s="109" t="e">
        <f t="shared" ca="1" si="231"/>
        <v>#REF!</v>
      </c>
      <c r="BO331" s="109" t="e">
        <f t="shared" ca="1" si="232"/>
        <v>#REF!</v>
      </c>
      <c r="BP331" s="109" t="e">
        <f t="shared" ca="1" si="233"/>
        <v>#REF!</v>
      </c>
      <c r="BQ331" s="109" t="e">
        <f t="shared" ca="1" si="234"/>
        <v>#REF!</v>
      </c>
      <c r="BR331" s="109" t="e">
        <f t="shared" ca="1" si="235"/>
        <v>#REF!</v>
      </c>
    </row>
    <row r="332" spans="1:70" ht="20.25" customHeight="1" x14ac:dyDescent="0.2">
      <c r="A332" s="82" t="e">
        <f>PS!#REF!</f>
        <v>#REF!</v>
      </c>
      <c r="B332" s="83" t="e">
        <f>PS!#REF!</f>
        <v>#REF!</v>
      </c>
      <c r="C332" s="83" t="e">
        <f>PS!#REF!</f>
        <v>#REF!</v>
      </c>
      <c r="D332" s="83" t="e">
        <f>VLOOKUP(B332,CTV!$A$3:$D$1048576,4,0)</f>
        <v>#REF!</v>
      </c>
      <c r="E332" s="83" t="e">
        <f>VLOOKUP(B332,CTV!$A$3:$G$1048576,7,0)</f>
        <v>#REF!</v>
      </c>
      <c r="F332" s="83" t="e">
        <f>IF(ISNA(VLOOKUP(D332,CTV!$A$3:$H$1048576,8,0)),"",VLOOKUP(D332,CTV!$A$3:$H$1048576,8,0))</f>
        <v>#REF!</v>
      </c>
      <c r="G332" s="83" t="e">
        <f>VLOOKUP(B332,CTV!$A$3:$I$1048576,9,0)</f>
        <v>#REF!</v>
      </c>
      <c r="H332" s="83" t="e">
        <f>VLOOKUP(B332,CTV!$A$3:$J$1048576,10,0)</f>
        <v>#REF!</v>
      </c>
      <c r="I332" s="102" t="e">
        <f>PS!#REF!</f>
        <v>#REF!</v>
      </c>
      <c r="J332" s="83" t="e">
        <f>PS!#REF!</f>
        <v>#REF!</v>
      </c>
      <c r="K332" s="103" t="e">
        <f>PS!#REF!</f>
        <v>#REF!</v>
      </c>
      <c r="L332" s="83" t="e">
        <f t="shared" si="213"/>
        <v>#REF!</v>
      </c>
      <c r="M332" s="120" t="e">
        <f>PS!#REF!</f>
        <v>#REF!</v>
      </c>
      <c r="N332" s="83" t="e">
        <f>PS!#REF!</f>
        <v>#REF!</v>
      </c>
      <c r="O332" s="104" t="e">
        <f>PS!#REF!</f>
        <v>#REF!</v>
      </c>
      <c r="P332" s="104" t="e">
        <f t="shared" si="214"/>
        <v>#REF!</v>
      </c>
      <c r="Q332" s="104">
        <v>0</v>
      </c>
      <c r="R332" s="170" t="e">
        <f t="shared" si="215"/>
        <v>#REF!</v>
      </c>
      <c r="S332" s="130" t="e">
        <f>VLOOKUP(B332,CTV!$A$3:$K$1048576,11,0)</f>
        <v>#REF!</v>
      </c>
      <c r="T332" s="105" t="e">
        <f>IF(VLOOKUP(B332,CTV!$A$3:$E$1048576,5,0)-R332+S332&lt;0,0,VLOOKUP(B332,CTV!$A$3:$E$1048576,5,0)-R332+S332)</f>
        <v>#REF!</v>
      </c>
      <c r="U332" s="105" t="e">
        <f>IF(VLOOKUP(B332,CTV!$A$3:$F$1048576,6,0)-R332+S332&lt;0,0,VLOOKUP(B332,CTV!$A$3:$F$1048576,6,0)-R332+S332)</f>
        <v>#REF!</v>
      </c>
      <c r="V332" s="70" t="e">
        <f t="shared" si="216"/>
        <v>#REF!</v>
      </c>
      <c r="W332" s="70" t="str">
        <f>IFERROR(IF(AND($H332=1,WORKDAY.INTL($I332,NETWORKDAYS.INTL($I332,EDATE(V332,$E333)-1,1,[1]holiday!$A$2:$A$101),1,[1]holiday!$A$2:$A$101)=$K332),"",IF(AND(IFERROR(IF(IF($K332&lt;EDATE(V332,$E332),$K332,EDATE(V332,$E332))=V332,"",IF($K332&lt;EDATE(V332,$E332),$K332,EDATE(V332,$E332))),"")=$K332,$H332=1),"",IFERROR(IF(IF($K332&lt;EDATE(V332,$E332),$K332,EDATE(V332,$E332))=V332,"",IF($K332&lt;EDATE(V332,$E332),$K332,EDATE(V332,$E332))),""))),"")</f>
        <v/>
      </c>
      <c r="X332" s="70" t="str">
        <f>IFERROR(IF(AND($H332=1,WORKDAY.INTL($I332,NETWORKDAYS.INTL($I332,EDATE(W332,$E333)-1,1,[1]holiday!$A$2:$A$101),1,[1]holiday!$A$2:$A$101)=$K332),"",IF(AND(IFERROR(IF(IF($K332&lt;EDATE(W332,$E332),$K332,EDATE(W332,$E332))=W332,"",IF($K332&lt;EDATE(W332,$E332),$K332,EDATE(W332,$E332))),"")=$K332,$H332=1),"",IFERROR(IF(IF($K332&lt;EDATE(W332,$E332),$K332,EDATE(W332,$E332))=W332,"",IF($K332&lt;EDATE(W332,$E332),$K332,EDATE(W332,$E332))),""))),"")</f>
        <v/>
      </c>
      <c r="Y332" s="70" t="str">
        <f>IFERROR(IF(AND($H332=1,WORKDAY.INTL($I332,NETWORKDAYS.INTL($I332,EDATE(X332,$E333)-1,1,[1]holiday!$A$2:$A$101),1,[1]holiday!$A$2:$A$101)=$K332),"",IF(AND(IFERROR(IF(IF($K332&lt;EDATE(X332,$E332),$K332,EDATE(X332,$E332))=X332,"",IF($K332&lt;EDATE(X332,$E332),$K332,EDATE(X332,$E332))),"")=$K332,$H332=1),"",IFERROR(IF(IF($K332&lt;EDATE(X332,$E332),$K332,EDATE(X332,$E332))=X332,"",IF($K332&lt;EDATE(X332,$E332),$K332,EDATE(X332,$E332))),""))),"")</f>
        <v/>
      </c>
      <c r="Z332" s="70" t="str">
        <f>IFERROR(IF(AND($H332=1,WORKDAY.INTL($I332,NETWORKDAYS.INTL($I332,EDATE(Y332,$E333)-1,1,[1]holiday!$A$2:$A$101),1,[1]holiday!$A$2:$A$101)=$K332),"",IF(AND(IFERROR(IF(IF($K332&lt;EDATE(Y332,$E332),$K332,EDATE(Y332,$E332))=Y332,"",IF($K332&lt;EDATE(Y332,$E332),$K332,EDATE(Y332,$E332))),"")=$K332,$H332=1),"",IFERROR(IF(IF($K332&lt;EDATE(Y332,$E332),$K332,EDATE(Y332,$E332))=Y332,"",IF($K332&lt;EDATE(Y332,$E332),$K332,EDATE(Y332,$E332))),""))),"")</f>
        <v/>
      </c>
      <c r="AA332" s="70" t="str">
        <f>IFERROR(IF(AND($H332=1,WORKDAY.INTL($I332,NETWORKDAYS.INTL($I332,EDATE(Z332,$E333)-1,1,[1]holiday!$A$2:$A$101),1,[1]holiday!$A$2:$A$101)=$K332),"",IF(AND(IFERROR(IF(IF($K332&lt;EDATE(Z332,$E332),$K332,EDATE(Z332,$E332))=Z332,"",IF($K332&lt;EDATE(Z332,$E332),$K332,EDATE(Z332,$E332))),"")=$K332,$H332=1),"",IFERROR(IF(IF($K332&lt;EDATE(Z332,$E332),$K332,EDATE(Z332,$E332))=Z332,"",IF($K332&lt;EDATE(Z332,$E332),$K332,EDATE(Z332,$E332))),""))),"")</f>
        <v/>
      </c>
      <c r="AB332" s="70" t="str">
        <f>IFERROR(IF(AND($H332=1,WORKDAY.INTL($I332,NETWORKDAYS.INTL($I332,EDATE(AA332,$E333)-1,1,[1]holiday!$A$2:$A$101),1,[1]holiday!$A$2:$A$101)=$K332),"",IF(AND(IFERROR(IF(IF($K332&lt;EDATE(AA332,$E332),$K332,EDATE(AA332,$E332))=AA332,"",IF($K332&lt;EDATE(AA332,$E332),$K332,EDATE(AA332,$E332))),"")=$K332,$H332=1),"",IFERROR(IF(IF($K332&lt;EDATE(AA332,$E332),$K332,EDATE(AA332,$E332))=AA332,"",IF($K332&lt;EDATE(AA332,$E332),$K332,EDATE(AA332,$E332))),""))),"")</f>
        <v/>
      </c>
      <c r="AC332" s="70" t="str">
        <f>IFERROR(IF(AND($H332=1,WORKDAY.INTL($I332,NETWORKDAYS.INTL($I332,EDATE(AB332,$E333)-1,1,[1]holiday!$A$2:$A$101),1,[1]holiday!$A$2:$A$101)=$K332),"",IF(AND(IFERROR(IF(IF($K332&lt;EDATE(AB332,$E332),$K332,EDATE(AB332,$E332))=AB332,"",IF($K332&lt;EDATE(AB332,$E332),$K332,EDATE(AB332,$E332))),"")=$K332,$H332=1),"",IFERROR(IF(IF($K332&lt;EDATE(AB332,$E332),$K332,EDATE(AB332,$E332))=AB332,"",IF($K332&lt;EDATE(AB332,$E332),$K332,EDATE(AB332,$E332))),""))),"")</f>
        <v/>
      </c>
      <c r="AD332" s="70" t="str">
        <f>IFERROR(IF(AND($H332=1,WORKDAY.INTL($I332,NETWORKDAYS.INTL($I332,EDATE(AC332,$E333)-1,1,[1]holiday!$A$2:$A$101),1,[1]holiday!$A$2:$A$101)=$K332),"",IF(AND(IFERROR(IF(IF($K332&lt;EDATE(AC332,$E332),$K332,EDATE(AC332,$E332))=AC332,"",IF($K332&lt;EDATE(AC332,$E332),$K332,EDATE(AC332,$E332))),"")=$K332,$H332=1),"",IFERROR(IF(IF($K332&lt;EDATE(AC332,$E332),$K332,EDATE(AC332,$E332))=AC332,"",IF($K332&lt;EDATE(AC332,$E332),$K332,EDATE(AC332,$E332))),""))),"")</f>
        <v/>
      </c>
      <c r="AE332" s="70" t="str">
        <f>IFERROR(IF(AND($H332=1,WORKDAY.INTL($I332,NETWORKDAYS.INTL($I332,EDATE(AD332,$E333)-1,1,[1]holiday!$A$2:$A$101),1,[1]holiday!$A$2:$A$101)=$K332),"",IF(AND(IFERROR(IF(IF($K332&lt;EDATE(AD332,$E332),$K332,EDATE(AD332,$E332))=AD332,"",IF($K332&lt;EDATE(AD332,$E332),$K332,EDATE(AD332,$E332))),"")=$K332,$H332=1),"",IFERROR(IF(IF($K332&lt;EDATE(AD332,$E332),$K332,EDATE(AD332,$E332))=AD332,"",IF($K332&lt;EDATE(AD332,$E332),$K332,EDATE(AD332,$E332))),""))),"")</f>
        <v/>
      </c>
      <c r="AF332" s="70" t="str">
        <f>IFERROR(IF(AND($H332=1,WORKDAY.INTL($I332,NETWORKDAYS.INTL($I332,EDATE(AE332,$E333)-1,1,[1]holiday!$A$2:$A$101),1,[1]holiday!$A$2:$A$101)=$K332),"",IF(AND(IFERROR(IF(IF($K332&lt;EDATE(AE332,$E332),$K332,EDATE(AE332,$E332))=AE332,"",IF($K332&lt;EDATE(AE332,$E332),$K332,EDATE(AE332,$E332))),"")=$K332,$H332=1),"",IFERROR(IF(IF($K332&lt;EDATE(AE332,$E332),$K332,EDATE(AE332,$E332))=AE332,"",IF($K332&lt;EDATE(AE332,$E332),$K332,EDATE(AE332,$E332))),""))),"")</f>
        <v/>
      </c>
      <c r="AG332" s="70" t="str">
        <f>IFERROR(IF(AND($H332=1,WORKDAY.INTL($I332,NETWORKDAYS.INTL($I332,EDATE(AF332,$E333)-1,1,[1]holiday!$A$2:$A$101),1,[1]holiday!$A$2:$A$101)=$K332),"",IF(AND(IFERROR(IF(IF($K332&lt;EDATE(AF332,$E332),$K332,EDATE(AF332,$E332))=AF332,"",IF($K332&lt;EDATE(AF332,$E332),$K332,EDATE(AF332,$E332))),"")=$K332,$H332=1),"",IFERROR(IF(IF($K332&lt;EDATE(AF332,$E332),$K332,EDATE(AF332,$E332))=AF332,"",IF($K332&lt;EDATE(AF332,$E332),$K332,EDATE(AF332,$E332))),""))),"")</f>
        <v/>
      </c>
      <c r="AH332" s="70" t="str">
        <f>IFERROR(IF(AND($H332=1,WORKDAY.INTL($I332,NETWORKDAYS.INTL($I332,EDATE(AG332,$E333)-1,1,[1]holiday!$A$2:$A$101),1,[1]holiday!$A$2:$A$101)=$K332),"",IF(AND(IFERROR(IF(IF($K332&lt;EDATE(AG332,$E332),$K332,EDATE(AG332,$E332))=AG332,"",IF($K332&lt;EDATE(AG332,$E332),$K332,EDATE(AG332,$E332))),"")=$K332,$H332=1),"",IFERROR(IF(IF($K332&lt;EDATE(AG332,$E332),$K332,EDATE(AG332,$E332))=AG332,"",IF($K332&lt;EDATE(AG332,$E332),$K332,EDATE(AG332,$E332))),""))),"")</f>
        <v/>
      </c>
      <c r="AI332" s="70"/>
      <c r="AJ332" s="25" t="e">
        <f t="shared" si="198"/>
        <v>#REF!</v>
      </c>
      <c r="AK332" s="25" t="e">
        <f t="shared" si="199"/>
        <v>#REF!</v>
      </c>
      <c r="AL332" s="25" t="e">
        <f t="shared" si="200"/>
        <v>#REF!</v>
      </c>
      <c r="AM332" s="25" t="e">
        <f t="shared" si="201"/>
        <v>#REF!</v>
      </c>
      <c r="AN332" s="25" t="e">
        <f t="shared" si="202"/>
        <v>#REF!</v>
      </c>
      <c r="AO332" s="25" t="e">
        <f t="shared" si="203"/>
        <v>#REF!</v>
      </c>
      <c r="AP332" s="25" t="e">
        <f t="shared" si="204"/>
        <v>#REF!</v>
      </c>
      <c r="AQ332" s="25" t="e">
        <f t="shared" si="205"/>
        <v>#REF!</v>
      </c>
      <c r="AR332" s="25" t="e">
        <f t="shared" si="206"/>
        <v>#REF!</v>
      </c>
      <c r="AS332" s="25" t="e">
        <f t="shared" si="207"/>
        <v>#REF!</v>
      </c>
      <c r="AT332" s="25" t="e">
        <f t="shared" si="208"/>
        <v>#REF!</v>
      </c>
      <c r="AU332" s="25" t="e">
        <f t="shared" si="209"/>
        <v>#REF!</v>
      </c>
      <c r="AV332" s="25" t="e">
        <f t="shared" si="210"/>
        <v>#REF!</v>
      </c>
      <c r="AW332" s="106" t="e">
        <f t="shared" si="217"/>
        <v>#REF!</v>
      </c>
      <c r="AX332" s="107" t="e">
        <f t="shared" ca="1" si="218"/>
        <v>#REF!</v>
      </c>
      <c r="AY332" s="107" t="e">
        <f t="shared" ca="1" si="219"/>
        <v>#REF!</v>
      </c>
      <c r="AZ332" s="108" t="e">
        <f t="shared" ca="1" si="220"/>
        <v>#REF!</v>
      </c>
      <c r="BA332" s="25">
        <f t="shared" ca="1" si="212"/>
        <v>0</v>
      </c>
      <c r="BB332" s="25" t="e">
        <f t="shared" si="211"/>
        <v>#REF!</v>
      </c>
      <c r="BC332" s="25" t="e">
        <f t="shared" ca="1" si="221"/>
        <v>#REF!</v>
      </c>
      <c r="BD332" s="83" t="e">
        <f>PS!#REF!</f>
        <v>#REF!</v>
      </c>
      <c r="BE332" s="78" t="str">
        <f t="shared" ca="1" si="222"/>
        <v>Lần 0</v>
      </c>
      <c r="BF332" s="109" t="e">
        <f t="shared" ca="1" si="223"/>
        <v>#REF!</v>
      </c>
      <c r="BG332" s="109" t="e">
        <f t="shared" ca="1" si="224"/>
        <v>#REF!</v>
      </c>
      <c r="BH332" s="109" t="e">
        <f t="shared" ca="1" si="225"/>
        <v>#REF!</v>
      </c>
      <c r="BI332" s="109" t="e">
        <f t="shared" ca="1" si="226"/>
        <v>#REF!</v>
      </c>
      <c r="BJ332" s="109" t="e">
        <f t="shared" ca="1" si="227"/>
        <v>#REF!</v>
      </c>
      <c r="BK332" s="109" t="e">
        <f t="shared" ca="1" si="228"/>
        <v>#REF!</v>
      </c>
      <c r="BL332" s="109" t="e">
        <f t="shared" ca="1" si="229"/>
        <v>#REF!</v>
      </c>
      <c r="BM332" s="109" t="e">
        <f t="shared" ca="1" si="230"/>
        <v>#REF!</v>
      </c>
      <c r="BN332" s="109" t="e">
        <f t="shared" ca="1" si="231"/>
        <v>#REF!</v>
      </c>
      <c r="BO332" s="109" t="e">
        <f t="shared" ca="1" si="232"/>
        <v>#REF!</v>
      </c>
      <c r="BP332" s="109" t="e">
        <f t="shared" ca="1" si="233"/>
        <v>#REF!</v>
      </c>
      <c r="BQ332" s="109" t="e">
        <f t="shared" ca="1" si="234"/>
        <v>#REF!</v>
      </c>
      <c r="BR332" s="109" t="e">
        <f t="shared" ca="1" si="235"/>
        <v>#REF!</v>
      </c>
    </row>
    <row r="333" spans="1:70" ht="12.75" x14ac:dyDescent="0.2">
      <c r="A333" s="82" t="e">
        <f>PS!#REF!</f>
        <v>#REF!</v>
      </c>
      <c r="B333" s="83" t="e">
        <f>PS!#REF!</f>
        <v>#REF!</v>
      </c>
      <c r="C333" s="83" t="e">
        <f>PS!#REF!</f>
        <v>#REF!</v>
      </c>
      <c r="D333" s="83" t="e">
        <f>VLOOKUP(B333,CTV!$A$3:$D$1048576,4,0)</f>
        <v>#REF!</v>
      </c>
      <c r="E333" s="83" t="e">
        <f>VLOOKUP(B333,CTV!$A$3:$G$1048576,7,0)</f>
        <v>#REF!</v>
      </c>
      <c r="F333" s="83" t="e">
        <f>IF(ISNA(VLOOKUP(D333,CTV!$A$3:$H$1048576,8,0)),"",VLOOKUP(D333,CTV!$A$3:$H$1048576,8,0))</f>
        <v>#REF!</v>
      </c>
      <c r="G333" s="83" t="e">
        <f>VLOOKUP(B333,CTV!$A$3:$I$1048576,9,0)</f>
        <v>#REF!</v>
      </c>
      <c r="H333" s="83" t="e">
        <f>VLOOKUP(B333,CTV!$A$3:$J$1048576,10,0)</f>
        <v>#REF!</v>
      </c>
      <c r="I333" s="102" t="e">
        <f>PS!#REF!</f>
        <v>#REF!</v>
      </c>
      <c r="J333" s="83" t="e">
        <f>PS!#REF!</f>
        <v>#REF!</v>
      </c>
      <c r="K333" s="103" t="e">
        <f>PS!#REF!</f>
        <v>#REF!</v>
      </c>
      <c r="L333" s="83" t="e">
        <f t="shared" si="213"/>
        <v>#REF!</v>
      </c>
      <c r="M333" s="120" t="e">
        <f>PS!#REF!</f>
        <v>#REF!</v>
      </c>
      <c r="N333" s="83" t="e">
        <f>PS!#REF!</f>
        <v>#REF!</v>
      </c>
      <c r="O333" s="104" t="e">
        <f>PS!#REF!</f>
        <v>#REF!</v>
      </c>
      <c r="P333" s="104" t="e">
        <f t="shared" si="214"/>
        <v>#REF!</v>
      </c>
      <c r="Q333" s="104">
        <v>0</v>
      </c>
      <c r="R333" s="170" t="e">
        <f t="shared" si="215"/>
        <v>#REF!</v>
      </c>
      <c r="S333" s="130" t="e">
        <f>VLOOKUP(B333,CTV!$A$3:$K$1048576,11,0)</f>
        <v>#REF!</v>
      </c>
      <c r="T333" s="105" t="e">
        <f>IF(VLOOKUP(B333,CTV!$A$3:$E$1048576,5,0)-R333+S333&lt;0,0,VLOOKUP(B333,CTV!$A$3:$E$1048576,5,0)-R333+S333)</f>
        <v>#REF!</v>
      </c>
      <c r="U333" s="105" t="e">
        <f>IF(VLOOKUP(B333,CTV!$A$3:$F$1048576,6,0)-R333+S333&lt;0,0,VLOOKUP(B333,CTV!$A$3:$F$1048576,6,0)-R333+S333)</f>
        <v>#REF!</v>
      </c>
      <c r="V333" s="70" t="e">
        <f t="shared" si="216"/>
        <v>#REF!</v>
      </c>
      <c r="W333" s="70" t="str">
        <f>IFERROR(IF(AND($H333=1,WORKDAY.INTL($I333,NETWORKDAYS.INTL($I333,EDATE(V333,$E334)-1,1,[1]holiday!$A$2:$A$101),1,[1]holiday!$A$2:$A$101)=$K333),"",IF(AND(IFERROR(IF(IF($K333&lt;EDATE(V333,$E333),$K333,EDATE(V333,$E333))=V333,"",IF($K333&lt;EDATE(V333,$E333),$K333,EDATE(V333,$E333))),"")=$K333,$H333=1),"",IFERROR(IF(IF($K333&lt;EDATE(V333,$E333),$K333,EDATE(V333,$E333))=V333,"",IF($K333&lt;EDATE(V333,$E333),$K333,EDATE(V333,$E333))),""))),"")</f>
        <v/>
      </c>
      <c r="X333" s="70" t="str">
        <f>IFERROR(IF(AND($H333=1,WORKDAY.INTL($I333,NETWORKDAYS.INTL($I333,EDATE(W333,$E334)-1,1,[1]holiday!$A$2:$A$101),1,[1]holiday!$A$2:$A$101)=$K333),"",IF(AND(IFERROR(IF(IF($K333&lt;EDATE(W333,$E333),$K333,EDATE(W333,$E333))=W333,"",IF($K333&lt;EDATE(W333,$E333),$K333,EDATE(W333,$E333))),"")=$K333,$H333=1),"",IFERROR(IF(IF($K333&lt;EDATE(W333,$E333),$K333,EDATE(W333,$E333))=W333,"",IF($K333&lt;EDATE(W333,$E333),$K333,EDATE(W333,$E333))),""))),"")</f>
        <v/>
      </c>
      <c r="Y333" s="70" t="str">
        <f>IFERROR(IF(AND($H333=1,WORKDAY.INTL($I333,NETWORKDAYS.INTL($I333,EDATE(X333,$E334)-1,1,[1]holiday!$A$2:$A$101),1,[1]holiday!$A$2:$A$101)=$K333),"",IF(AND(IFERROR(IF(IF($K333&lt;EDATE(X333,$E333),$K333,EDATE(X333,$E333))=X333,"",IF($K333&lt;EDATE(X333,$E333),$K333,EDATE(X333,$E333))),"")=$K333,$H333=1),"",IFERROR(IF(IF($K333&lt;EDATE(X333,$E333),$K333,EDATE(X333,$E333))=X333,"",IF($K333&lt;EDATE(X333,$E333),$K333,EDATE(X333,$E333))),""))),"")</f>
        <v/>
      </c>
      <c r="Z333" s="70" t="str">
        <f>IFERROR(IF(AND($H333=1,WORKDAY.INTL($I333,NETWORKDAYS.INTL($I333,EDATE(Y333,$E334)-1,1,[1]holiday!$A$2:$A$101),1,[1]holiday!$A$2:$A$101)=$K333),"",IF(AND(IFERROR(IF(IF($K333&lt;EDATE(Y333,$E333),$K333,EDATE(Y333,$E333))=Y333,"",IF($K333&lt;EDATE(Y333,$E333),$K333,EDATE(Y333,$E333))),"")=$K333,$H333=1),"",IFERROR(IF(IF($K333&lt;EDATE(Y333,$E333),$K333,EDATE(Y333,$E333))=Y333,"",IF($K333&lt;EDATE(Y333,$E333),$K333,EDATE(Y333,$E333))),""))),"")</f>
        <v/>
      </c>
      <c r="AA333" s="70" t="str">
        <f>IFERROR(IF(AND($H333=1,WORKDAY.INTL($I333,NETWORKDAYS.INTL($I333,EDATE(Z333,$E334)-1,1,[1]holiday!$A$2:$A$101),1,[1]holiday!$A$2:$A$101)=$K333),"",IF(AND(IFERROR(IF(IF($K333&lt;EDATE(Z333,$E333),$K333,EDATE(Z333,$E333))=Z333,"",IF($K333&lt;EDATE(Z333,$E333),$K333,EDATE(Z333,$E333))),"")=$K333,$H333=1),"",IFERROR(IF(IF($K333&lt;EDATE(Z333,$E333),$K333,EDATE(Z333,$E333))=Z333,"",IF($K333&lt;EDATE(Z333,$E333),$K333,EDATE(Z333,$E333))),""))),"")</f>
        <v/>
      </c>
      <c r="AB333" s="70" t="str">
        <f>IFERROR(IF(AND($H333=1,WORKDAY.INTL($I333,NETWORKDAYS.INTL($I333,EDATE(AA333,$E334)-1,1,[1]holiday!$A$2:$A$101),1,[1]holiday!$A$2:$A$101)=$K333),"",IF(AND(IFERROR(IF(IF($K333&lt;EDATE(AA333,$E333),$K333,EDATE(AA333,$E333))=AA333,"",IF($K333&lt;EDATE(AA333,$E333),$K333,EDATE(AA333,$E333))),"")=$K333,$H333=1),"",IFERROR(IF(IF($K333&lt;EDATE(AA333,$E333),$K333,EDATE(AA333,$E333))=AA333,"",IF($K333&lt;EDATE(AA333,$E333),$K333,EDATE(AA333,$E333))),""))),"")</f>
        <v/>
      </c>
      <c r="AC333" s="70" t="str">
        <f>IFERROR(IF(AND($H333=1,WORKDAY.INTL($I333,NETWORKDAYS.INTL($I333,EDATE(AB333,$E334)-1,1,[1]holiday!$A$2:$A$101),1,[1]holiday!$A$2:$A$101)=$K333),"",IF(AND(IFERROR(IF(IF($K333&lt;EDATE(AB333,$E333),$K333,EDATE(AB333,$E333))=AB333,"",IF($K333&lt;EDATE(AB333,$E333),$K333,EDATE(AB333,$E333))),"")=$K333,$H333=1),"",IFERROR(IF(IF($K333&lt;EDATE(AB333,$E333),$K333,EDATE(AB333,$E333))=AB333,"",IF($K333&lt;EDATE(AB333,$E333),$K333,EDATE(AB333,$E333))),""))),"")</f>
        <v/>
      </c>
      <c r="AD333" s="70" t="str">
        <f>IFERROR(IF(AND($H333=1,WORKDAY.INTL($I333,NETWORKDAYS.INTL($I333,EDATE(AC333,$E334)-1,1,[1]holiday!$A$2:$A$101),1,[1]holiday!$A$2:$A$101)=$K333),"",IF(AND(IFERROR(IF(IF($K333&lt;EDATE(AC333,$E333),$K333,EDATE(AC333,$E333))=AC333,"",IF($K333&lt;EDATE(AC333,$E333),$K333,EDATE(AC333,$E333))),"")=$K333,$H333=1),"",IFERROR(IF(IF($K333&lt;EDATE(AC333,$E333),$K333,EDATE(AC333,$E333))=AC333,"",IF($K333&lt;EDATE(AC333,$E333),$K333,EDATE(AC333,$E333))),""))),"")</f>
        <v/>
      </c>
      <c r="AE333" s="70" t="str">
        <f>IFERROR(IF(AND($H333=1,WORKDAY.INTL($I333,NETWORKDAYS.INTL($I333,EDATE(AD333,$E334)-1,1,[1]holiday!$A$2:$A$101),1,[1]holiday!$A$2:$A$101)=$K333),"",IF(AND(IFERROR(IF(IF($K333&lt;EDATE(AD333,$E333),$K333,EDATE(AD333,$E333))=AD333,"",IF($K333&lt;EDATE(AD333,$E333),$K333,EDATE(AD333,$E333))),"")=$K333,$H333=1),"",IFERROR(IF(IF($K333&lt;EDATE(AD333,$E333),$K333,EDATE(AD333,$E333))=AD333,"",IF($K333&lt;EDATE(AD333,$E333),$K333,EDATE(AD333,$E333))),""))),"")</f>
        <v/>
      </c>
      <c r="AF333" s="70" t="str">
        <f>IFERROR(IF(AND($H333=1,WORKDAY.INTL($I333,NETWORKDAYS.INTL($I333,EDATE(AE333,$E334)-1,1,[1]holiday!$A$2:$A$101),1,[1]holiday!$A$2:$A$101)=$K333),"",IF(AND(IFERROR(IF(IF($K333&lt;EDATE(AE333,$E333),$K333,EDATE(AE333,$E333))=AE333,"",IF($K333&lt;EDATE(AE333,$E333),$K333,EDATE(AE333,$E333))),"")=$K333,$H333=1),"",IFERROR(IF(IF($K333&lt;EDATE(AE333,$E333),$K333,EDATE(AE333,$E333))=AE333,"",IF($K333&lt;EDATE(AE333,$E333),$K333,EDATE(AE333,$E333))),""))),"")</f>
        <v/>
      </c>
      <c r="AG333" s="70" t="str">
        <f>IFERROR(IF(AND($H333=1,WORKDAY.INTL($I333,NETWORKDAYS.INTL($I333,EDATE(AF333,$E334)-1,1,[1]holiday!$A$2:$A$101),1,[1]holiday!$A$2:$A$101)=$K333),"",IF(AND(IFERROR(IF(IF($K333&lt;EDATE(AF333,$E333),$K333,EDATE(AF333,$E333))=AF333,"",IF($K333&lt;EDATE(AF333,$E333),$K333,EDATE(AF333,$E333))),"")=$K333,$H333=1),"",IFERROR(IF(IF($K333&lt;EDATE(AF333,$E333),$K333,EDATE(AF333,$E333))=AF333,"",IF($K333&lt;EDATE(AF333,$E333),$K333,EDATE(AF333,$E333))),""))),"")</f>
        <v/>
      </c>
      <c r="AH333" s="70" t="str">
        <f>IFERROR(IF(AND($H333=1,WORKDAY.INTL($I333,NETWORKDAYS.INTL($I333,EDATE(AG333,$E334)-1,1,[1]holiday!$A$2:$A$101),1,[1]holiday!$A$2:$A$101)=$K333),"",IF(AND(IFERROR(IF(IF($K333&lt;EDATE(AG333,$E333),$K333,EDATE(AG333,$E333))=AG333,"",IF($K333&lt;EDATE(AG333,$E333),$K333,EDATE(AG333,$E333))),"")=$K333,$H333=1),"",IFERROR(IF(IF($K333&lt;EDATE(AG333,$E333),$K333,EDATE(AG333,$E333))=AG333,"",IF($K333&lt;EDATE(AG333,$E333),$K333,EDATE(AG333,$E333))),""))),"")</f>
        <v/>
      </c>
      <c r="AI333" s="70"/>
      <c r="AJ333" s="25" t="e">
        <f t="shared" si="198"/>
        <v>#REF!</v>
      </c>
      <c r="AK333" s="25" t="e">
        <f t="shared" si="199"/>
        <v>#REF!</v>
      </c>
      <c r="AL333" s="25" t="e">
        <f t="shared" si="200"/>
        <v>#REF!</v>
      </c>
      <c r="AM333" s="25" t="e">
        <f t="shared" si="201"/>
        <v>#REF!</v>
      </c>
      <c r="AN333" s="25" t="e">
        <f t="shared" si="202"/>
        <v>#REF!</v>
      </c>
      <c r="AO333" s="25" t="e">
        <f t="shared" si="203"/>
        <v>#REF!</v>
      </c>
      <c r="AP333" s="25" t="e">
        <f t="shared" si="204"/>
        <v>#REF!</v>
      </c>
      <c r="AQ333" s="25" t="e">
        <f t="shared" si="205"/>
        <v>#REF!</v>
      </c>
      <c r="AR333" s="25" t="e">
        <f t="shared" si="206"/>
        <v>#REF!</v>
      </c>
      <c r="AS333" s="25" t="e">
        <f t="shared" si="207"/>
        <v>#REF!</v>
      </c>
      <c r="AT333" s="25" t="e">
        <f t="shared" si="208"/>
        <v>#REF!</v>
      </c>
      <c r="AU333" s="25" t="e">
        <f t="shared" si="209"/>
        <v>#REF!</v>
      </c>
      <c r="AV333" s="25" t="e">
        <f t="shared" si="210"/>
        <v>#REF!</v>
      </c>
      <c r="AW333" s="106" t="e">
        <f t="shared" si="217"/>
        <v>#REF!</v>
      </c>
      <c r="AX333" s="107" t="e">
        <f t="shared" ca="1" si="218"/>
        <v>#REF!</v>
      </c>
      <c r="AY333" s="107" t="e">
        <f t="shared" ca="1" si="219"/>
        <v>#REF!</v>
      </c>
      <c r="AZ333" s="108" t="e">
        <f t="shared" ca="1" si="220"/>
        <v>#REF!</v>
      </c>
      <c r="BA333" s="25">
        <f t="shared" ca="1" si="212"/>
        <v>0</v>
      </c>
      <c r="BB333" s="25" t="e">
        <f t="shared" si="211"/>
        <v>#REF!</v>
      </c>
      <c r="BC333" s="25" t="e">
        <f t="shared" ca="1" si="221"/>
        <v>#REF!</v>
      </c>
      <c r="BD333" s="83" t="e">
        <f>PS!#REF!</f>
        <v>#REF!</v>
      </c>
      <c r="BE333" s="78" t="str">
        <f t="shared" ca="1" si="222"/>
        <v>Lần 0</v>
      </c>
      <c r="BF333" s="109" t="e">
        <f t="shared" ca="1" si="223"/>
        <v>#REF!</v>
      </c>
      <c r="BG333" s="109" t="e">
        <f t="shared" ca="1" si="224"/>
        <v>#REF!</v>
      </c>
      <c r="BH333" s="109" t="e">
        <f t="shared" ca="1" si="225"/>
        <v>#REF!</v>
      </c>
      <c r="BI333" s="109" t="e">
        <f t="shared" ca="1" si="226"/>
        <v>#REF!</v>
      </c>
      <c r="BJ333" s="109" t="e">
        <f t="shared" ca="1" si="227"/>
        <v>#REF!</v>
      </c>
      <c r="BK333" s="109" t="e">
        <f t="shared" ca="1" si="228"/>
        <v>#REF!</v>
      </c>
      <c r="BL333" s="109" t="e">
        <f t="shared" ca="1" si="229"/>
        <v>#REF!</v>
      </c>
      <c r="BM333" s="109" t="e">
        <f t="shared" ca="1" si="230"/>
        <v>#REF!</v>
      </c>
      <c r="BN333" s="109" t="e">
        <f t="shared" ca="1" si="231"/>
        <v>#REF!</v>
      </c>
      <c r="BO333" s="109" t="e">
        <f t="shared" ca="1" si="232"/>
        <v>#REF!</v>
      </c>
      <c r="BP333" s="109" t="e">
        <f t="shared" ca="1" si="233"/>
        <v>#REF!</v>
      </c>
      <c r="BQ333" s="109" t="e">
        <f t="shared" ca="1" si="234"/>
        <v>#REF!</v>
      </c>
      <c r="BR333" s="109" t="e">
        <f t="shared" ca="1" si="235"/>
        <v>#REF!</v>
      </c>
    </row>
    <row r="334" spans="1:70" ht="20.25" customHeight="1" x14ac:dyDescent="0.2">
      <c r="A334" s="82" t="e">
        <f>PS!#REF!</f>
        <v>#REF!</v>
      </c>
      <c r="B334" s="83" t="e">
        <f>PS!#REF!</f>
        <v>#REF!</v>
      </c>
      <c r="C334" s="83" t="e">
        <f>PS!#REF!</f>
        <v>#REF!</v>
      </c>
      <c r="D334" s="83" t="e">
        <f>VLOOKUP(B334,CTV!$A$3:$D$1048576,4,0)</f>
        <v>#REF!</v>
      </c>
      <c r="E334" s="83" t="e">
        <f>VLOOKUP(B334,CTV!$A$3:$G$1048576,7,0)</f>
        <v>#REF!</v>
      </c>
      <c r="F334" s="83" t="e">
        <f>IF(ISNA(VLOOKUP(D334,CTV!$A$3:$H$1048576,8,0)),"",VLOOKUP(D334,CTV!$A$3:$H$1048576,8,0))</f>
        <v>#REF!</v>
      </c>
      <c r="G334" s="83" t="e">
        <f>VLOOKUP(B334,CTV!$A$3:$I$1048576,9,0)</f>
        <v>#REF!</v>
      </c>
      <c r="H334" s="83" t="e">
        <f>VLOOKUP(B334,CTV!$A$3:$J$1048576,10,0)</f>
        <v>#REF!</v>
      </c>
      <c r="I334" s="102" t="e">
        <f>PS!#REF!</f>
        <v>#REF!</v>
      </c>
      <c r="J334" s="83" t="e">
        <f>PS!#REF!</f>
        <v>#REF!</v>
      </c>
      <c r="K334" s="103" t="e">
        <f>PS!#REF!</f>
        <v>#REF!</v>
      </c>
      <c r="L334" s="83" t="e">
        <f t="shared" si="213"/>
        <v>#REF!</v>
      </c>
      <c r="M334" s="120" t="e">
        <f>PS!#REF!</f>
        <v>#REF!</v>
      </c>
      <c r="N334" s="83" t="e">
        <f>PS!#REF!</f>
        <v>#REF!</v>
      </c>
      <c r="O334" s="104" t="e">
        <f>PS!#REF!</f>
        <v>#REF!</v>
      </c>
      <c r="P334" s="104" t="e">
        <f t="shared" si="214"/>
        <v>#REF!</v>
      </c>
      <c r="Q334" s="104">
        <v>0</v>
      </c>
      <c r="R334" s="170" t="e">
        <f t="shared" si="215"/>
        <v>#REF!</v>
      </c>
      <c r="S334" s="130" t="e">
        <f>VLOOKUP(B334,CTV!$A$3:$K$1048576,11,0)</f>
        <v>#REF!</v>
      </c>
      <c r="T334" s="105" t="e">
        <f>IF(VLOOKUP(B334,CTV!$A$3:$E$1048576,5,0)-R334+S334&lt;0,0,VLOOKUP(B334,CTV!$A$3:$E$1048576,5,0)-R334+S334)</f>
        <v>#REF!</v>
      </c>
      <c r="U334" s="105" t="e">
        <f>IF(VLOOKUP(B334,CTV!$A$3:$F$1048576,6,0)-R334+S334&lt;0,0,VLOOKUP(B334,CTV!$A$3:$F$1048576,6,0)-R334+S334)</f>
        <v>#REF!</v>
      </c>
      <c r="V334" s="70" t="e">
        <f t="shared" si="216"/>
        <v>#REF!</v>
      </c>
      <c r="W334" s="70" t="str">
        <f>IFERROR(IF(AND($H334=1,WORKDAY.INTL($I334,NETWORKDAYS.INTL($I334,EDATE(V334,$E335)-1,1,[1]holiday!$A$2:$A$101),1,[1]holiday!$A$2:$A$101)=$K334),"",IF(AND(IFERROR(IF(IF($K334&lt;EDATE(V334,$E334),$K334,EDATE(V334,$E334))=V334,"",IF($K334&lt;EDATE(V334,$E334),$K334,EDATE(V334,$E334))),"")=$K334,$H334=1),"",IFERROR(IF(IF($K334&lt;EDATE(V334,$E334),$K334,EDATE(V334,$E334))=V334,"",IF($K334&lt;EDATE(V334,$E334),$K334,EDATE(V334,$E334))),""))),"")</f>
        <v/>
      </c>
      <c r="X334" s="70" t="str">
        <f>IFERROR(IF(AND($H334=1,WORKDAY.INTL($I334,NETWORKDAYS.INTL($I334,EDATE(W334,$E335)-1,1,[1]holiday!$A$2:$A$101),1,[1]holiday!$A$2:$A$101)=$K334),"",IF(AND(IFERROR(IF(IF($K334&lt;EDATE(W334,$E334),$K334,EDATE(W334,$E334))=W334,"",IF($K334&lt;EDATE(W334,$E334),$K334,EDATE(W334,$E334))),"")=$K334,$H334=1),"",IFERROR(IF(IF($K334&lt;EDATE(W334,$E334),$K334,EDATE(W334,$E334))=W334,"",IF($K334&lt;EDATE(W334,$E334),$K334,EDATE(W334,$E334))),""))),"")</f>
        <v/>
      </c>
      <c r="Y334" s="70" t="str">
        <f>IFERROR(IF(AND($H334=1,WORKDAY.INTL($I334,NETWORKDAYS.INTL($I334,EDATE(X334,$E335)-1,1,[1]holiday!$A$2:$A$101),1,[1]holiday!$A$2:$A$101)=$K334),"",IF(AND(IFERROR(IF(IF($K334&lt;EDATE(X334,$E334),$K334,EDATE(X334,$E334))=X334,"",IF($K334&lt;EDATE(X334,$E334),$K334,EDATE(X334,$E334))),"")=$K334,$H334=1),"",IFERROR(IF(IF($K334&lt;EDATE(X334,$E334),$K334,EDATE(X334,$E334))=X334,"",IF($K334&lt;EDATE(X334,$E334),$K334,EDATE(X334,$E334))),""))),"")</f>
        <v/>
      </c>
      <c r="Z334" s="70" t="str">
        <f>IFERROR(IF(AND($H334=1,WORKDAY.INTL($I334,NETWORKDAYS.INTL($I334,EDATE(Y334,$E335)-1,1,[1]holiday!$A$2:$A$101),1,[1]holiday!$A$2:$A$101)=$K334),"",IF(AND(IFERROR(IF(IF($K334&lt;EDATE(Y334,$E334),$K334,EDATE(Y334,$E334))=Y334,"",IF($K334&lt;EDATE(Y334,$E334),$K334,EDATE(Y334,$E334))),"")=$K334,$H334=1),"",IFERROR(IF(IF($K334&lt;EDATE(Y334,$E334),$K334,EDATE(Y334,$E334))=Y334,"",IF($K334&lt;EDATE(Y334,$E334),$K334,EDATE(Y334,$E334))),""))),"")</f>
        <v/>
      </c>
      <c r="AA334" s="70" t="str">
        <f>IFERROR(IF(AND($H334=1,WORKDAY.INTL($I334,NETWORKDAYS.INTL($I334,EDATE(Z334,$E335)-1,1,[1]holiday!$A$2:$A$101),1,[1]holiday!$A$2:$A$101)=$K334),"",IF(AND(IFERROR(IF(IF($K334&lt;EDATE(Z334,$E334),$K334,EDATE(Z334,$E334))=Z334,"",IF($K334&lt;EDATE(Z334,$E334),$K334,EDATE(Z334,$E334))),"")=$K334,$H334=1),"",IFERROR(IF(IF($K334&lt;EDATE(Z334,$E334),$K334,EDATE(Z334,$E334))=Z334,"",IF($K334&lt;EDATE(Z334,$E334),$K334,EDATE(Z334,$E334))),""))),"")</f>
        <v/>
      </c>
      <c r="AB334" s="70" t="str">
        <f>IFERROR(IF(AND($H334=1,WORKDAY.INTL($I334,NETWORKDAYS.INTL($I334,EDATE(AA334,$E335)-1,1,[1]holiday!$A$2:$A$101),1,[1]holiday!$A$2:$A$101)=$K334),"",IF(AND(IFERROR(IF(IF($K334&lt;EDATE(AA334,$E334),$K334,EDATE(AA334,$E334))=AA334,"",IF($K334&lt;EDATE(AA334,$E334),$K334,EDATE(AA334,$E334))),"")=$K334,$H334=1),"",IFERROR(IF(IF($K334&lt;EDATE(AA334,$E334),$K334,EDATE(AA334,$E334))=AA334,"",IF($K334&lt;EDATE(AA334,$E334),$K334,EDATE(AA334,$E334))),""))),"")</f>
        <v/>
      </c>
      <c r="AC334" s="70" t="str">
        <f>IFERROR(IF(AND($H334=1,WORKDAY.INTL($I334,NETWORKDAYS.INTL($I334,EDATE(AB334,$E335)-1,1,[1]holiday!$A$2:$A$101),1,[1]holiday!$A$2:$A$101)=$K334),"",IF(AND(IFERROR(IF(IF($K334&lt;EDATE(AB334,$E334),$K334,EDATE(AB334,$E334))=AB334,"",IF($K334&lt;EDATE(AB334,$E334),$K334,EDATE(AB334,$E334))),"")=$K334,$H334=1),"",IFERROR(IF(IF($K334&lt;EDATE(AB334,$E334),$K334,EDATE(AB334,$E334))=AB334,"",IF($K334&lt;EDATE(AB334,$E334),$K334,EDATE(AB334,$E334))),""))),"")</f>
        <v/>
      </c>
      <c r="AD334" s="70" t="str">
        <f>IFERROR(IF(AND($H334=1,WORKDAY.INTL($I334,NETWORKDAYS.INTL($I334,EDATE(AC334,$E335)-1,1,[1]holiday!$A$2:$A$101),1,[1]holiday!$A$2:$A$101)=$K334),"",IF(AND(IFERROR(IF(IF($K334&lt;EDATE(AC334,$E334),$K334,EDATE(AC334,$E334))=AC334,"",IF($K334&lt;EDATE(AC334,$E334),$K334,EDATE(AC334,$E334))),"")=$K334,$H334=1),"",IFERROR(IF(IF($K334&lt;EDATE(AC334,$E334),$K334,EDATE(AC334,$E334))=AC334,"",IF($K334&lt;EDATE(AC334,$E334),$K334,EDATE(AC334,$E334))),""))),"")</f>
        <v/>
      </c>
      <c r="AE334" s="70" t="str">
        <f>IFERROR(IF(AND($H334=1,WORKDAY.INTL($I334,NETWORKDAYS.INTL($I334,EDATE(AD334,$E335)-1,1,[1]holiday!$A$2:$A$101),1,[1]holiday!$A$2:$A$101)=$K334),"",IF(AND(IFERROR(IF(IF($K334&lt;EDATE(AD334,$E334),$K334,EDATE(AD334,$E334))=AD334,"",IF($K334&lt;EDATE(AD334,$E334),$K334,EDATE(AD334,$E334))),"")=$K334,$H334=1),"",IFERROR(IF(IF($K334&lt;EDATE(AD334,$E334),$K334,EDATE(AD334,$E334))=AD334,"",IF($K334&lt;EDATE(AD334,$E334),$K334,EDATE(AD334,$E334))),""))),"")</f>
        <v/>
      </c>
      <c r="AF334" s="70" t="str">
        <f>IFERROR(IF(AND($H334=1,WORKDAY.INTL($I334,NETWORKDAYS.INTL($I334,EDATE(AE334,$E335)-1,1,[1]holiday!$A$2:$A$101),1,[1]holiday!$A$2:$A$101)=$K334),"",IF(AND(IFERROR(IF(IF($K334&lt;EDATE(AE334,$E334),$K334,EDATE(AE334,$E334))=AE334,"",IF($K334&lt;EDATE(AE334,$E334),$K334,EDATE(AE334,$E334))),"")=$K334,$H334=1),"",IFERROR(IF(IF($K334&lt;EDATE(AE334,$E334),$K334,EDATE(AE334,$E334))=AE334,"",IF($K334&lt;EDATE(AE334,$E334),$K334,EDATE(AE334,$E334))),""))),"")</f>
        <v/>
      </c>
      <c r="AG334" s="70" t="str">
        <f>IFERROR(IF(AND($H334=1,WORKDAY.INTL($I334,NETWORKDAYS.INTL($I334,EDATE(AF334,$E335)-1,1,[1]holiday!$A$2:$A$101),1,[1]holiday!$A$2:$A$101)=$K334),"",IF(AND(IFERROR(IF(IF($K334&lt;EDATE(AF334,$E334),$K334,EDATE(AF334,$E334))=AF334,"",IF($K334&lt;EDATE(AF334,$E334),$K334,EDATE(AF334,$E334))),"")=$K334,$H334=1),"",IFERROR(IF(IF($K334&lt;EDATE(AF334,$E334),$K334,EDATE(AF334,$E334))=AF334,"",IF($K334&lt;EDATE(AF334,$E334),$K334,EDATE(AF334,$E334))),""))),"")</f>
        <v/>
      </c>
      <c r="AH334" s="70" t="str">
        <f>IFERROR(IF(AND($H334=1,WORKDAY.INTL($I334,NETWORKDAYS.INTL($I334,EDATE(AG334,$E335)-1,1,[1]holiday!$A$2:$A$101),1,[1]holiday!$A$2:$A$101)=$K334),"",IF(AND(IFERROR(IF(IF($K334&lt;EDATE(AG334,$E334),$K334,EDATE(AG334,$E334))=AG334,"",IF($K334&lt;EDATE(AG334,$E334),$K334,EDATE(AG334,$E334))),"")=$K334,$H334=1),"",IFERROR(IF(IF($K334&lt;EDATE(AG334,$E334),$K334,EDATE(AG334,$E334))=AG334,"",IF($K334&lt;EDATE(AG334,$E334),$K334,EDATE(AG334,$E334))),""))),"")</f>
        <v/>
      </c>
      <c r="AI334" s="70"/>
      <c r="AJ334" s="25" t="e">
        <f t="shared" si="198"/>
        <v>#REF!</v>
      </c>
      <c r="AK334" s="25" t="e">
        <f t="shared" si="199"/>
        <v>#REF!</v>
      </c>
      <c r="AL334" s="25" t="e">
        <f t="shared" si="200"/>
        <v>#REF!</v>
      </c>
      <c r="AM334" s="25" t="e">
        <f t="shared" si="201"/>
        <v>#REF!</v>
      </c>
      <c r="AN334" s="25" t="e">
        <f t="shared" si="202"/>
        <v>#REF!</v>
      </c>
      <c r="AO334" s="25" t="e">
        <f t="shared" si="203"/>
        <v>#REF!</v>
      </c>
      <c r="AP334" s="25" t="e">
        <f t="shared" si="204"/>
        <v>#REF!</v>
      </c>
      <c r="AQ334" s="25" t="e">
        <f t="shared" si="205"/>
        <v>#REF!</v>
      </c>
      <c r="AR334" s="25" t="e">
        <f t="shared" si="206"/>
        <v>#REF!</v>
      </c>
      <c r="AS334" s="25" t="e">
        <f t="shared" si="207"/>
        <v>#REF!</v>
      </c>
      <c r="AT334" s="25" t="e">
        <f t="shared" si="208"/>
        <v>#REF!</v>
      </c>
      <c r="AU334" s="25" t="e">
        <f t="shared" si="209"/>
        <v>#REF!</v>
      </c>
      <c r="AV334" s="25" t="e">
        <f t="shared" si="210"/>
        <v>#REF!</v>
      </c>
      <c r="AW334" s="106" t="e">
        <f t="shared" si="217"/>
        <v>#REF!</v>
      </c>
      <c r="AX334" s="107" t="e">
        <f t="shared" ca="1" si="218"/>
        <v>#REF!</v>
      </c>
      <c r="AY334" s="107" t="e">
        <f t="shared" ca="1" si="219"/>
        <v>#REF!</v>
      </c>
      <c r="AZ334" s="108" t="e">
        <f t="shared" ca="1" si="220"/>
        <v>#REF!</v>
      </c>
      <c r="BA334" s="25">
        <f t="shared" ca="1" si="212"/>
        <v>0</v>
      </c>
      <c r="BB334" s="25" t="e">
        <f t="shared" si="211"/>
        <v>#REF!</v>
      </c>
      <c r="BC334" s="25" t="e">
        <f t="shared" ca="1" si="221"/>
        <v>#REF!</v>
      </c>
      <c r="BD334" s="83" t="e">
        <f>PS!#REF!</f>
        <v>#REF!</v>
      </c>
      <c r="BE334" s="78" t="str">
        <f t="shared" ca="1" si="222"/>
        <v>Lần 0</v>
      </c>
      <c r="BF334" s="109" t="e">
        <f t="shared" ca="1" si="223"/>
        <v>#REF!</v>
      </c>
      <c r="BG334" s="109" t="e">
        <f t="shared" ca="1" si="224"/>
        <v>#REF!</v>
      </c>
      <c r="BH334" s="109" t="e">
        <f t="shared" ca="1" si="225"/>
        <v>#REF!</v>
      </c>
      <c r="BI334" s="109" t="e">
        <f t="shared" ca="1" si="226"/>
        <v>#REF!</v>
      </c>
      <c r="BJ334" s="109" t="e">
        <f t="shared" ca="1" si="227"/>
        <v>#REF!</v>
      </c>
      <c r="BK334" s="109" t="e">
        <f t="shared" ca="1" si="228"/>
        <v>#REF!</v>
      </c>
      <c r="BL334" s="109" t="e">
        <f t="shared" ca="1" si="229"/>
        <v>#REF!</v>
      </c>
      <c r="BM334" s="109" t="e">
        <f t="shared" ca="1" si="230"/>
        <v>#REF!</v>
      </c>
      <c r="BN334" s="109" t="e">
        <f t="shared" ca="1" si="231"/>
        <v>#REF!</v>
      </c>
      <c r="BO334" s="109" t="e">
        <f t="shared" ca="1" si="232"/>
        <v>#REF!</v>
      </c>
      <c r="BP334" s="109" t="e">
        <f t="shared" ca="1" si="233"/>
        <v>#REF!</v>
      </c>
      <c r="BQ334" s="109" t="e">
        <f t="shared" ca="1" si="234"/>
        <v>#REF!</v>
      </c>
      <c r="BR334" s="109" t="e">
        <f t="shared" ca="1" si="235"/>
        <v>#REF!</v>
      </c>
    </row>
    <row r="335" spans="1:70" ht="20.25" customHeight="1" x14ac:dyDescent="0.2">
      <c r="A335" s="82" t="e">
        <f>PS!#REF!</f>
        <v>#REF!</v>
      </c>
      <c r="B335" s="83" t="e">
        <f>PS!#REF!</f>
        <v>#REF!</v>
      </c>
      <c r="C335" s="83" t="e">
        <f>PS!#REF!</f>
        <v>#REF!</v>
      </c>
      <c r="D335" s="83" t="e">
        <f>VLOOKUP(B335,CTV!$A$3:$D$1048576,4,0)</f>
        <v>#REF!</v>
      </c>
      <c r="E335" s="83" t="e">
        <f>VLOOKUP(B335,CTV!$A$3:$G$1048576,7,0)</f>
        <v>#REF!</v>
      </c>
      <c r="F335" s="83" t="e">
        <f>IF(ISNA(VLOOKUP(D335,CTV!$A$3:$H$1048576,8,0)),"",VLOOKUP(D335,CTV!$A$3:$H$1048576,8,0))</f>
        <v>#REF!</v>
      </c>
      <c r="G335" s="83" t="e">
        <f>VLOOKUP(B335,CTV!$A$3:$I$1048576,9,0)</f>
        <v>#REF!</v>
      </c>
      <c r="H335" s="83" t="e">
        <f>VLOOKUP(B335,CTV!$A$3:$J$1048576,10,0)</f>
        <v>#REF!</v>
      </c>
      <c r="I335" s="102" t="e">
        <f>PS!#REF!</f>
        <v>#REF!</v>
      </c>
      <c r="J335" s="83" t="e">
        <f>PS!#REF!</f>
        <v>#REF!</v>
      </c>
      <c r="K335" s="103" t="e">
        <f>PS!#REF!</f>
        <v>#REF!</v>
      </c>
      <c r="L335" s="83" t="e">
        <f t="shared" si="213"/>
        <v>#REF!</v>
      </c>
      <c r="M335" s="120" t="e">
        <f>PS!#REF!</f>
        <v>#REF!</v>
      </c>
      <c r="N335" s="83" t="e">
        <f>PS!#REF!</f>
        <v>#REF!</v>
      </c>
      <c r="O335" s="104" t="e">
        <f>PS!#REF!</f>
        <v>#REF!</v>
      </c>
      <c r="P335" s="104" t="e">
        <f t="shared" si="214"/>
        <v>#REF!</v>
      </c>
      <c r="Q335" s="104">
        <v>0</v>
      </c>
      <c r="R335" s="170" t="e">
        <f t="shared" si="215"/>
        <v>#REF!</v>
      </c>
      <c r="S335" s="130" t="e">
        <f>VLOOKUP(B335,CTV!$A$3:$K$1048576,11,0)</f>
        <v>#REF!</v>
      </c>
      <c r="T335" s="105" t="e">
        <f>IF(VLOOKUP(B335,CTV!$A$3:$E$1048576,5,0)-R335+S335&lt;0,0,VLOOKUP(B335,CTV!$A$3:$E$1048576,5,0)-R335+S335)</f>
        <v>#REF!</v>
      </c>
      <c r="U335" s="105" t="e">
        <f>IF(VLOOKUP(B335,CTV!$A$3:$F$1048576,6,0)-R335+S335&lt;0,0,VLOOKUP(B335,CTV!$A$3:$F$1048576,6,0)-R335+S335)</f>
        <v>#REF!</v>
      </c>
      <c r="V335" s="70" t="e">
        <f t="shared" si="216"/>
        <v>#REF!</v>
      </c>
      <c r="W335" s="70" t="str">
        <f>IFERROR(IF(AND($H335=1,WORKDAY.INTL($I335,NETWORKDAYS.INTL($I335,EDATE(V335,$E336)-1,1,[1]holiday!$A$2:$A$101),1,[1]holiday!$A$2:$A$101)=$K335),"",IF(AND(IFERROR(IF(IF($K335&lt;EDATE(V335,$E335),$K335,EDATE(V335,$E335))=V335,"",IF($K335&lt;EDATE(V335,$E335),$K335,EDATE(V335,$E335))),"")=$K335,$H335=1),"",IFERROR(IF(IF($K335&lt;EDATE(V335,$E335),$K335,EDATE(V335,$E335))=V335,"",IF($K335&lt;EDATE(V335,$E335),$K335,EDATE(V335,$E335))),""))),"")</f>
        <v/>
      </c>
      <c r="X335" s="70" t="str">
        <f>IFERROR(IF(AND($H335=1,WORKDAY.INTL($I335,NETWORKDAYS.INTL($I335,EDATE(W335,$E336)-1,1,[1]holiday!$A$2:$A$101),1,[1]holiday!$A$2:$A$101)=$K335),"",IF(AND(IFERROR(IF(IF($K335&lt;EDATE(W335,$E335),$K335,EDATE(W335,$E335))=W335,"",IF($K335&lt;EDATE(W335,$E335),$K335,EDATE(W335,$E335))),"")=$K335,$H335=1),"",IFERROR(IF(IF($K335&lt;EDATE(W335,$E335),$K335,EDATE(W335,$E335))=W335,"",IF($K335&lt;EDATE(W335,$E335),$K335,EDATE(W335,$E335))),""))),"")</f>
        <v/>
      </c>
      <c r="Y335" s="70" t="str">
        <f>IFERROR(IF(AND($H335=1,WORKDAY.INTL($I335,NETWORKDAYS.INTL($I335,EDATE(X335,$E336)-1,1,[1]holiday!$A$2:$A$101),1,[1]holiday!$A$2:$A$101)=$K335),"",IF(AND(IFERROR(IF(IF($K335&lt;EDATE(X335,$E335),$K335,EDATE(X335,$E335))=X335,"",IF($K335&lt;EDATE(X335,$E335),$K335,EDATE(X335,$E335))),"")=$K335,$H335=1),"",IFERROR(IF(IF($K335&lt;EDATE(X335,$E335),$K335,EDATE(X335,$E335))=X335,"",IF($K335&lt;EDATE(X335,$E335),$K335,EDATE(X335,$E335))),""))),"")</f>
        <v/>
      </c>
      <c r="Z335" s="70" t="str">
        <f>IFERROR(IF(AND($H335=1,WORKDAY.INTL($I335,NETWORKDAYS.INTL($I335,EDATE(Y335,$E336)-1,1,[1]holiday!$A$2:$A$101),1,[1]holiday!$A$2:$A$101)=$K335),"",IF(AND(IFERROR(IF(IF($K335&lt;EDATE(Y335,$E335),$K335,EDATE(Y335,$E335))=Y335,"",IF($K335&lt;EDATE(Y335,$E335),$K335,EDATE(Y335,$E335))),"")=$K335,$H335=1),"",IFERROR(IF(IF($K335&lt;EDATE(Y335,$E335),$K335,EDATE(Y335,$E335))=Y335,"",IF($K335&lt;EDATE(Y335,$E335),$K335,EDATE(Y335,$E335))),""))),"")</f>
        <v/>
      </c>
      <c r="AA335" s="70" t="str">
        <f>IFERROR(IF(AND($H335=1,WORKDAY.INTL($I335,NETWORKDAYS.INTL($I335,EDATE(Z335,$E336)-1,1,[1]holiday!$A$2:$A$101),1,[1]holiday!$A$2:$A$101)=$K335),"",IF(AND(IFERROR(IF(IF($K335&lt;EDATE(Z335,$E335),$K335,EDATE(Z335,$E335))=Z335,"",IF($K335&lt;EDATE(Z335,$E335),$K335,EDATE(Z335,$E335))),"")=$K335,$H335=1),"",IFERROR(IF(IF($K335&lt;EDATE(Z335,$E335),$K335,EDATE(Z335,$E335))=Z335,"",IF($K335&lt;EDATE(Z335,$E335),$K335,EDATE(Z335,$E335))),""))),"")</f>
        <v/>
      </c>
      <c r="AB335" s="70" t="str">
        <f>IFERROR(IF(AND($H335=1,WORKDAY.INTL($I335,NETWORKDAYS.INTL($I335,EDATE(AA335,$E336)-1,1,[1]holiday!$A$2:$A$101),1,[1]holiday!$A$2:$A$101)=$K335),"",IF(AND(IFERROR(IF(IF($K335&lt;EDATE(AA335,$E335),$K335,EDATE(AA335,$E335))=AA335,"",IF($K335&lt;EDATE(AA335,$E335),$K335,EDATE(AA335,$E335))),"")=$K335,$H335=1),"",IFERROR(IF(IF($K335&lt;EDATE(AA335,$E335),$K335,EDATE(AA335,$E335))=AA335,"",IF($K335&lt;EDATE(AA335,$E335),$K335,EDATE(AA335,$E335))),""))),"")</f>
        <v/>
      </c>
      <c r="AC335" s="70" t="str">
        <f>IFERROR(IF(AND($H335=1,WORKDAY.INTL($I335,NETWORKDAYS.INTL($I335,EDATE(AB335,$E336)-1,1,[1]holiday!$A$2:$A$101),1,[1]holiday!$A$2:$A$101)=$K335),"",IF(AND(IFERROR(IF(IF($K335&lt;EDATE(AB335,$E335),$K335,EDATE(AB335,$E335))=AB335,"",IF($K335&lt;EDATE(AB335,$E335),$K335,EDATE(AB335,$E335))),"")=$K335,$H335=1),"",IFERROR(IF(IF($K335&lt;EDATE(AB335,$E335),$K335,EDATE(AB335,$E335))=AB335,"",IF($K335&lt;EDATE(AB335,$E335),$K335,EDATE(AB335,$E335))),""))),"")</f>
        <v/>
      </c>
      <c r="AD335" s="70" t="str">
        <f>IFERROR(IF(AND($H335=1,WORKDAY.INTL($I335,NETWORKDAYS.INTL($I335,EDATE(AC335,$E336)-1,1,[1]holiday!$A$2:$A$101),1,[1]holiday!$A$2:$A$101)=$K335),"",IF(AND(IFERROR(IF(IF($K335&lt;EDATE(AC335,$E335),$K335,EDATE(AC335,$E335))=AC335,"",IF($K335&lt;EDATE(AC335,$E335),$K335,EDATE(AC335,$E335))),"")=$K335,$H335=1),"",IFERROR(IF(IF($K335&lt;EDATE(AC335,$E335),$K335,EDATE(AC335,$E335))=AC335,"",IF($K335&lt;EDATE(AC335,$E335),$K335,EDATE(AC335,$E335))),""))),"")</f>
        <v/>
      </c>
      <c r="AE335" s="70" t="str">
        <f>IFERROR(IF(AND($H335=1,WORKDAY.INTL($I335,NETWORKDAYS.INTL($I335,EDATE(AD335,$E336)-1,1,[1]holiday!$A$2:$A$101),1,[1]holiday!$A$2:$A$101)=$K335),"",IF(AND(IFERROR(IF(IF($K335&lt;EDATE(AD335,$E335),$K335,EDATE(AD335,$E335))=AD335,"",IF($K335&lt;EDATE(AD335,$E335),$K335,EDATE(AD335,$E335))),"")=$K335,$H335=1),"",IFERROR(IF(IF($K335&lt;EDATE(AD335,$E335),$K335,EDATE(AD335,$E335))=AD335,"",IF($K335&lt;EDATE(AD335,$E335),$K335,EDATE(AD335,$E335))),""))),"")</f>
        <v/>
      </c>
      <c r="AF335" s="70" t="str">
        <f>IFERROR(IF(AND($H335=1,WORKDAY.INTL($I335,NETWORKDAYS.INTL($I335,EDATE(AE335,$E336)-1,1,[1]holiday!$A$2:$A$101),1,[1]holiday!$A$2:$A$101)=$K335),"",IF(AND(IFERROR(IF(IF($K335&lt;EDATE(AE335,$E335),$K335,EDATE(AE335,$E335))=AE335,"",IF($K335&lt;EDATE(AE335,$E335),$K335,EDATE(AE335,$E335))),"")=$K335,$H335=1),"",IFERROR(IF(IF($K335&lt;EDATE(AE335,$E335),$K335,EDATE(AE335,$E335))=AE335,"",IF($K335&lt;EDATE(AE335,$E335),$K335,EDATE(AE335,$E335))),""))),"")</f>
        <v/>
      </c>
      <c r="AG335" s="70" t="str">
        <f>IFERROR(IF(AND($H335=1,WORKDAY.INTL($I335,NETWORKDAYS.INTL($I335,EDATE(AF335,$E336)-1,1,[1]holiday!$A$2:$A$101),1,[1]holiday!$A$2:$A$101)=$K335),"",IF(AND(IFERROR(IF(IF($K335&lt;EDATE(AF335,$E335),$K335,EDATE(AF335,$E335))=AF335,"",IF($K335&lt;EDATE(AF335,$E335),$K335,EDATE(AF335,$E335))),"")=$K335,$H335=1),"",IFERROR(IF(IF($K335&lt;EDATE(AF335,$E335),$K335,EDATE(AF335,$E335))=AF335,"",IF($K335&lt;EDATE(AF335,$E335),$K335,EDATE(AF335,$E335))),""))),"")</f>
        <v/>
      </c>
      <c r="AH335" s="70" t="str">
        <f>IFERROR(IF(AND($H335=1,WORKDAY.INTL($I335,NETWORKDAYS.INTL($I335,EDATE(AG335,$E336)-1,1,[1]holiday!$A$2:$A$101),1,[1]holiday!$A$2:$A$101)=$K335),"",IF(AND(IFERROR(IF(IF($K335&lt;EDATE(AG335,$E335),$K335,EDATE(AG335,$E335))=AG335,"",IF($K335&lt;EDATE(AG335,$E335),$K335,EDATE(AG335,$E335))),"")=$K335,$H335=1),"",IFERROR(IF(IF($K335&lt;EDATE(AG335,$E335),$K335,EDATE(AG335,$E335))=AG335,"",IF($K335&lt;EDATE(AG335,$E335),$K335,EDATE(AG335,$E335))),""))),"")</f>
        <v/>
      </c>
      <c r="AI335" s="70"/>
      <c r="AJ335" s="25" t="e">
        <f t="shared" si="198"/>
        <v>#REF!</v>
      </c>
      <c r="AK335" s="25" t="e">
        <f t="shared" si="199"/>
        <v>#REF!</v>
      </c>
      <c r="AL335" s="25" t="e">
        <f t="shared" si="200"/>
        <v>#REF!</v>
      </c>
      <c r="AM335" s="25" t="e">
        <f t="shared" si="201"/>
        <v>#REF!</v>
      </c>
      <c r="AN335" s="25" t="e">
        <f t="shared" si="202"/>
        <v>#REF!</v>
      </c>
      <c r="AO335" s="25" t="e">
        <f t="shared" si="203"/>
        <v>#REF!</v>
      </c>
      <c r="AP335" s="25" t="e">
        <f t="shared" si="204"/>
        <v>#REF!</v>
      </c>
      <c r="AQ335" s="25" t="e">
        <f t="shared" si="205"/>
        <v>#REF!</v>
      </c>
      <c r="AR335" s="25" t="e">
        <f t="shared" si="206"/>
        <v>#REF!</v>
      </c>
      <c r="AS335" s="25" t="e">
        <f t="shared" si="207"/>
        <v>#REF!</v>
      </c>
      <c r="AT335" s="25" t="e">
        <f t="shared" si="208"/>
        <v>#REF!</v>
      </c>
      <c r="AU335" s="25" t="e">
        <f t="shared" si="209"/>
        <v>#REF!</v>
      </c>
      <c r="AV335" s="25" t="e">
        <f t="shared" si="210"/>
        <v>#REF!</v>
      </c>
      <c r="AW335" s="106" t="e">
        <f t="shared" si="217"/>
        <v>#REF!</v>
      </c>
      <c r="AX335" s="107" t="e">
        <f t="shared" ca="1" si="218"/>
        <v>#REF!</v>
      </c>
      <c r="AY335" s="107" t="e">
        <f t="shared" ca="1" si="219"/>
        <v>#REF!</v>
      </c>
      <c r="AZ335" s="108" t="e">
        <f t="shared" ca="1" si="220"/>
        <v>#REF!</v>
      </c>
      <c r="BA335" s="25">
        <f t="shared" ca="1" si="212"/>
        <v>0</v>
      </c>
      <c r="BB335" s="25" t="e">
        <f t="shared" si="211"/>
        <v>#REF!</v>
      </c>
      <c r="BC335" s="25" t="e">
        <f t="shared" ca="1" si="221"/>
        <v>#REF!</v>
      </c>
      <c r="BD335" s="83" t="e">
        <f>PS!#REF!</f>
        <v>#REF!</v>
      </c>
      <c r="BE335" s="78" t="str">
        <f t="shared" ca="1" si="222"/>
        <v>Lần 0</v>
      </c>
      <c r="BF335" s="109" t="e">
        <f t="shared" ca="1" si="223"/>
        <v>#REF!</v>
      </c>
      <c r="BG335" s="109" t="e">
        <f t="shared" ca="1" si="224"/>
        <v>#REF!</v>
      </c>
      <c r="BH335" s="109" t="e">
        <f t="shared" ca="1" si="225"/>
        <v>#REF!</v>
      </c>
      <c r="BI335" s="109" t="e">
        <f t="shared" ca="1" si="226"/>
        <v>#REF!</v>
      </c>
      <c r="BJ335" s="109" t="e">
        <f t="shared" ca="1" si="227"/>
        <v>#REF!</v>
      </c>
      <c r="BK335" s="109" t="e">
        <f t="shared" ca="1" si="228"/>
        <v>#REF!</v>
      </c>
      <c r="BL335" s="109" t="e">
        <f t="shared" ca="1" si="229"/>
        <v>#REF!</v>
      </c>
      <c r="BM335" s="109" t="e">
        <f t="shared" ca="1" si="230"/>
        <v>#REF!</v>
      </c>
      <c r="BN335" s="109" t="e">
        <f t="shared" ca="1" si="231"/>
        <v>#REF!</v>
      </c>
      <c r="BO335" s="109" t="e">
        <f t="shared" ca="1" si="232"/>
        <v>#REF!</v>
      </c>
      <c r="BP335" s="109" t="e">
        <f t="shared" ca="1" si="233"/>
        <v>#REF!</v>
      </c>
      <c r="BQ335" s="109" t="e">
        <f t="shared" ca="1" si="234"/>
        <v>#REF!</v>
      </c>
      <c r="BR335" s="109" t="e">
        <f t="shared" ca="1" si="235"/>
        <v>#REF!</v>
      </c>
    </row>
    <row r="336" spans="1:70" ht="20.25" customHeight="1" x14ac:dyDescent="0.2">
      <c r="A336" s="82" t="e">
        <f>PS!#REF!</f>
        <v>#REF!</v>
      </c>
      <c r="B336" s="83" t="e">
        <f>PS!#REF!</f>
        <v>#REF!</v>
      </c>
      <c r="C336" s="83" t="e">
        <f>PS!#REF!</f>
        <v>#REF!</v>
      </c>
      <c r="D336" s="83" t="e">
        <f>VLOOKUP(B336,CTV!$A$3:$D$1048576,4,0)</f>
        <v>#REF!</v>
      </c>
      <c r="E336" s="83" t="e">
        <f>VLOOKUP(B336,CTV!$A$3:$G$1048576,7,0)</f>
        <v>#REF!</v>
      </c>
      <c r="F336" s="83" t="e">
        <f>IF(ISNA(VLOOKUP(D336,CTV!$A$3:$H$1048576,8,0)),"",VLOOKUP(D336,CTV!$A$3:$H$1048576,8,0))</f>
        <v>#REF!</v>
      </c>
      <c r="G336" s="83" t="e">
        <f>VLOOKUP(B336,CTV!$A$3:$I$1048576,9,0)</f>
        <v>#REF!</v>
      </c>
      <c r="H336" s="83" t="e">
        <f>VLOOKUP(B336,CTV!$A$3:$J$1048576,10,0)</f>
        <v>#REF!</v>
      </c>
      <c r="I336" s="102" t="e">
        <f>PS!#REF!</f>
        <v>#REF!</v>
      </c>
      <c r="J336" s="83" t="e">
        <f>PS!#REF!</f>
        <v>#REF!</v>
      </c>
      <c r="K336" s="103" t="e">
        <f>PS!#REF!</f>
        <v>#REF!</v>
      </c>
      <c r="L336" s="83" t="e">
        <f t="shared" si="213"/>
        <v>#REF!</v>
      </c>
      <c r="M336" s="120" t="e">
        <f>PS!#REF!</f>
        <v>#REF!</v>
      </c>
      <c r="N336" s="83" t="e">
        <f>PS!#REF!</f>
        <v>#REF!</v>
      </c>
      <c r="O336" s="104" t="e">
        <f>PS!#REF!</f>
        <v>#REF!</v>
      </c>
      <c r="P336" s="104" t="e">
        <f t="shared" si="214"/>
        <v>#REF!</v>
      </c>
      <c r="Q336" s="104">
        <v>0</v>
      </c>
      <c r="R336" s="170" t="e">
        <f t="shared" si="215"/>
        <v>#REF!</v>
      </c>
      <c r="S336" s="130" t="e">
        <f>VLOOKUP(B336,CTV!$A$3:$K$1048576,11,0)</f>
        <v>#REF!</v>
      </c>
      <c r="T336" s="105" t="e">
        <f>IF(VLOOKUP(B336,CTV!$A$3:$E$1048576,5,0)-R336+S336&lt;0,0,VLOOKUP(B336,CTV!$A$3:$E$1048576,5,0)-R336+S336)</f>
        <v>#REF!</v>
      </c>
      <c r="U336" s="105" t="e">
        <f>IF(VLOOKUP(B336,CTV!$A$3:$F$1048576,6,0)-R336+S336&lt;0,0,VLOOKUP(B336,CTV!$A$3:$F$1048576,6,0)-R336+S336)</f>
        <v>#REF!</v>
      </c>
      <c r="V336" s="70" t="e">
        <f t="shared" si="216"/>
        <v>#REF!</v>
      </c>
      <c r="W336" s="70" t="str">
        <f>IFERROR(IF(AND($H336=1,WORKDAY.INTL($I336,NETWORKDAYS.INTL($I336,EDATE(V336,$E337)-1,1,[1]holiday!$A$2:$A$101),1,[1]holiday!$A$2:$A$101)=$K336),"",IF(AND(IFERROR(IF(IF($K336&lt;EDATE(V336,$E336),$K336,EDATE(V336,$E336))=V336,"",IF($K336&lt;EDATE(V336,$E336),$K336,EDATE(V336,$E336))),"")=$K336,$H336=1),"",IFERROR(IF(IF($K336&lt;EDATE(V336,$E336),$K336,EDATE(V336,$E336))=V336,"",IF($K336&lt;EDATE(V336,$E336),$K336,EDATE(V336,$E336))),""))),"")</f>
        <v/>
      </c>
      <c r="X336" s="70" t="str">
        <f>IFERROR(IF(AND($H336=1,WORKDAY.INTL($I336,NETWORKDAYS.INTL($I336,EDATE(W336,$E337)-1,1,[1]holiday!$A$2:$A$101),1,[1]holiday!$A$2:$A$101)=$K336),"",IF(AND(IFERROR(IF(IF($K336&lt;EDATE(W336,$E336),$K336,EDATE(W336,$E336))=W336,"",IF($K336&lt;EDATE(W336,$E336),$K336,EDATE(W336,$E336))),"")=$K336,$H336=1),"",IFERROR(IF(IF($K336&lt;EDATE(W336,$E336),$K336,EDATE(W336,$E336))=W336,"",IF($K336&lt;EDATE(W336,$E336),$K336,EDATE(W336,$E336))),""))),"")</f>
        <v/>
      </c>
      <c r="Y336" s="70" t="str">
        <f>IFERROR(IF(AND($H336=1,WORKDAY.INTL($I336,NETWORKDAYS.INTL($I336,EDATE(X336,$E337)-1,1,[1]holiday!$A$2:$A$101),1,[1]holiday!$A$2:$A$101)=$K336),"",IF(AND(IFERROR(IF(IF($K336&lt;EDATE(X336,$E336),$K336,EDATE(X336,$E336))=X336,"",IF($K336&lt;EDATE(X336,$E336),$K336,EDATE(X336,$E336))),"")=$K336,$H336=1),"",IFERROR(IF(IF($K336&lt;EDATE(X336,$E336),$K336,EDATE(X336,$E336))=X336,"",IF($K336&lt;EDATE(X336,$E336),$K336,EDATE(X336,$E336))),""))),"")</f>
        <v/>
      </c>
      <c r="Z336" s="70" t="str">
        <f>IFERROR(IF(AND($H336=1,WORKDAY.INTL($I336,NETWORKDAYS.INTL($I336,EDATE(Y336,$E337)-1,1,[1]holiday!$A$2:$A$101),1,[1]holiday!$A$2:$A$101)=$K336),"",IF(AND(IFERROR(IF(IF($K336&lt;EDATE(Y336,$E336),$K336,EDATE(Y336,$E336))=Y336,"",IF($K336&lt;EDATE(Y336,$E336),$K336,EDATE(Y336,$E336))),"")=$K336,$H336=1),"",IFERROR(IF(IF($K336&lt;EDATE(Y336,$E336),$K336,EDATE(Y336,$E336))=Y336,"",IF($K336&lt;EDATE(Y336,$E336),$K336,EDATE(Y336,$E336))),""))),"")</f>
        <v/>
      </c>
      <c r="AA336" s="70" t="str">
        <f>IFERROR(IF(AND($H336=1,WORKDAY.INTL($I336,NETWORKDAYS.INTL($I336,EDATE(Z336,$E337)-1,1,[1]holiday!$A$2:$A$101),1,[1]holiday!$A$2:$A$101)=$K336),"",IF(AND(IFERROR(IF(IF($K336&lt;EDATE(Z336,$E336),$K336,EDATE(Z336,$E336))=Z336,"",IF($K336&lt;EDATE(Z336,$E336),$K336,EDATE(Z336,$E336))),"")=$K336,$H336=1),"",IFERROR(IF(IF($K336&lt;EDATE(Z336,$E336),$K336,EDATE(Z336,$E336))=Z336,"",IF($K336&lt;EDATE(Z336,$E336),$K336,EDATE(Z336,$E336))),""))),"")</f>
        <v/>
      </c>
      <c r="AB336" s="70" t="str">
        <f>IFERROR(IF(AND($H336=1,WORKDAY.INTL($I336,NETWORKDAYS.INTL($I336,EDATE(AA336,$E337)-1,1,[1]holiday!$A$2:$A$101),1,[1]holiday!$A$2:$A$101)=$K336),"",IF(AND(IFERROR(IF(IF($K336&lt;EDATE(AA336,$E336),$K336,EDATE(AA336,$E336))=AA336,"",IF($K336&lt;EDATE(AA336,$E336),$K336,EDATE(AA336,$E336))),"")=$K336,$H336=1),"",IFERROR(IF(IF($K336&lt;EDATE(AA336,$E336),$K336,EDATE(AA336,$E336))=AA336,"",IF($K336&lt;EDATE(AA336,$E336),$K336,EDATE(AA336,$E336))),""))),"")</f>
        <v/>
      </c>
      <c r="AC336" s="70" t="str">
        <f>IFERROR(IF(AND($H336=1,WORKDAY.INTL($I336,NETWORKDAYS.INTL($I336,EDATE(AB336,$E337)-1,1,[1]holiday!$A$2:$A$101),1,[1]holiday!$A$2:$A$101)=$K336),"",IF(AND(IFERROR(IF(IF($K336&lt;EDATE(AB336,$E336),$K336,EDATE(AB336,$E336))=AB336,"",IF($K336&lt;EDATE(AB336,$E336),$K336,EDATE(AB336,$E336))),"")=$K336,$H336=1),"",IFERROR(IF(IF($K336&lt;EDATE(AB336,$E336),$K336,EDATE(AB336,$E336))=AB336,"",IF($K336&lt;EDATE(AB336,$E336),$K336,EDATE(AB336,$E336))),""))),"")</f>
        <v/>
      </c>
      <c r="AD336" s="70" t="str">
        <f>IFERROR(IF(AND($H336=1,WORKDAY.INTL($I336,NETWORKDAYS.INTL($I336,EDATE(AC336,$E337)-1,1,[1]holiday!$A$2:$A$101),1,[1]holiday!$A$2:$A$101)=$K336),"",IF(AND(IFERROR(IF(IF($K336&lt;EDATE(AC336,$E336),$K336,EDATE(AC336,$E336))=AC336,"",IF($K336&lt;EDATE(AC336,$E336),$K336,EDATE(AC336,$E336))),"")=$K336,$H336=1),"",IFERROR(IF(IF($K336&lt;EDATE(AC336,$E336),$K336,EDATE(AC336,$E336))=AC336,"",IF($K336&lt;EDATE(AC336,$E336),$K336,EDATE(AC336,$E336))),""))),"")</f>
        <v/>
      </c>
      <c r="AE336" s="70" t="str">
        <f>IFERROR(IF(AND($H336=1,WORKDAY.INTL($I336,NETWORKDAYS.INTL($I336,EDATE(AD336,$E337)-1,1,[1]holiday!$A$2:$A$101),1,[1]holiday!$A$2:$A$101)=$K336),"",IF(AND(IFERROR(IF(IF($K336&lt;EDATE(AD336,$E336),$K336,EDATE(AD336,$E336))=AD336,"",IF($K336&lt;EDATE(AD336,$E336),$K336,EDATE(AD336,$E336))),"")=$K336,$H336=1),"",IFERROR(IF(IF($K336&lt;EDATE(AD336,$E336),$K336,EDATE(AD336,$E336))=AD336,"",IF($K336&lt;EDATE(AD336,$E336),$K336,EDATE(AD336,$E336))),""))),"")</f>
        <v/>
      </c>
      <c r="AF336" s="70" t="str">
        <f>IFERROR(IF(AND($H336=1,WORKDAY.INTL($I336,NETWORKDAYS.INTL($I336,EDATE(AE336,$E337)-1,1,[1]holiday!$A$2:$A$101),1,[1]holiday!$A$2:$A$101)=$K336),"",IF(AND(IFERROR(IF(IF($K336&lt;EDATE(AE336,$E336),$K336,EDATE(AE336,$E336))=AE336,"",IF($K336&lt;EDATE(AE336,$E336),$K336,EDATE(AE336,$E336))),"")=$K336,$H336=1),"",IFERROR(IF(IF($K336&lt;EDATE(AE336,$E336),$K336,EDATE(AE336,$E336))=AE336,"",IF($K336&lt;EDATE(AE336,$E336),$K336,EDATE(AE336,$E336))),""))),"")</f>
        <v/>
      </c>
      <c r="AG336" s="70" t="str">
        <f>IFERROR(IF(AND($H336=1,WORKDAY.INTL($I336,NETWORKDAYS.INTL($I336,EDATE(AF336,$E337)-1,1,[1]holiday!$A$2:$A$101),1,[1]holiday!$A$2:$A$101)=$K336),"",IF(AND(IFERROR(IF(IF($K336&lt;EDATE(AF336,$E336),$K336,EDATE(AF336,$E336))=AF336,"",IF($K336&lt;EDATE(AF336,$E336),$K336,EDATE(AF336,$E336))),"")=$K336,$H336=1),"",IFERROR(IF(IF($K336&lt;EDATE(AF336,$E336),$K336,EDATE(AF336,$E336))=AF336,"",IF($K336&lt;EDATE(AF336,$E336),$K336,EDATE(AF336,$E336))),""))),"")</f>
        <v/>
      </c>
      <c r="AH336" s="70" t="str">
        <f>IFERROR(IF(AND($H336=1,WORKDAY.INTL($I336,NETWORKDAYS.INTL($I336,EDATE(AG336,$E337)-1,1,[1]holiday!$A$2:$A$101),1,[1]holiday!$A$2:$A$101)=$K336),"",IF(AND(IFERROR(IF(IF($K336&lt;EDATE(AG336,$E336),$K336,EDATE(AG336,$E336))=AG336,"",IF($K336&lt;EDATE(AG336,$E336),$K336,EDATE(AG336,$E336))),"")=$K336,$H336=1),"",IFERROR(IF(IF($K336&lt;EDATE(AG336,$E336),$K336,EDATE(AG336,$E336))=AG336,"",IF($K336&lt;EDATE(AG336,$E336),$K336,EDATE(AG336,$E336))),""))),"")</f>
        <v/>
      </c>
      <c r="AI336" s="70"/>
      <c r="AJ336" s="25" t="e">
        <f t="shared" si="198"/>
        <v>#REF!</v>
      </c>
      <c r="AK336" s="25" t="e">
        <f t="shared" si="199"/>
        <v>#REF!</v>
      </c>
      <c r="AL336" s="25" t="e">
        <f t="shared" si="200"/>
        <v>#REF!</v>
      </c>
      <c r="AM336" s="25" t="e">
        <f t="shared" si="201"/>
        <v>#REF!</v>
      </c>
      <c r="AN336" s="25" t="e">
        <f t="shared" si="202"/>
        <v>#REF!</v>
      </c>
      <c r="AO336" s="25" t="e">
        <f t="shared" si="203"/>
        <v>#REF!</v>
      </c>
      <c r="AP336" s="25" t="e">
        <f t="shared" si="204"/>
        <v>#REF!</v>
      </c>
      <c r="AQ336" s="25" t="e">
        <f t="shared" si="205"/>
        <v>#REF!</v>
      </c>
      <c r="AR336" s="25" t="e">
        <f t="shared" si="206"/>
        <v>#REF!</v>
      </c>
      <c r="AS336" s="25" t="e">
        <f t="shared" si="207"/>
        <v>#REF!</v>
      </c>
      <c r="AT336" s="25" t="e">
        <f t="shared" si="208"/>
        <v>#REF!</v>
      </c>
      <c r="AU336" s="25" t="e">
        <f t="shared" si="209"/>
        <v>#REF!</v>
      </c>
      <c r="AV336" s="25" t="e">
        <f t="shared" si="210"/>
        <v>#REF!</v>
      </c>
      <c r="AW336" s="106" t="e">
        <f t="shared" si="217"/>
        <v>#REF!</v>
      </c>
      <c r="AX336" s="107" t="e">
        <f t="shared" ca="1" si="218"/>
        <v>#REF!</v>
      </c>
      <c r="AY336" s="107" t="e">
        <f t="shared" ca="1" si="219"/>
        <v>#REF!</v>
      </c>
      <c r="AZ336" s="108" t="e">
        <f t="shared" ca="1" si="220"/>
        <v>#REF!</v>
      </c>
      <c r="BA336" s="25">
        <f t="shared" ca="1" si="212"/>
        <v>0</v>
      </c>
      <c r="BB336" s="25" t="e">
        <f t="shared" si="211"/>
        <v>#REF!</v>
      </c>
      <c r="BC336" s="25" t="e">
        <f t="shared" ca="1" si="221"/>
        <v>#REF!</v>
      </c>
      <c r="BD336" s="83" t="e">
        <f>PS!#REF!</f>
        <v>#REF!</v>
      </c>
      <c r="BE336" s="78" t="str">
        <f t="shared" ca="1" si="222"/>
        <v>Lần 0</v>
      </c>
      <c r="BF336" s="109" t="e">
        <f t="shared" ca="1" si="223"/>
        <v>#REF!</v>
      </c>
      <c r="BG336" s="109" t="e">
        <f t="shared" ca="1" si="224"/>
        <v>#REF!</v>
      </c>
      <c r="BH336" s="109" t="e">
        <f t="shared" ca="1" si="225"/>
        <v>#REF!</v>
      </c>
      <c r="BI336" s="109" t="e">
        <f t="shared" ca="1" si="226"/>
        <v>#REF!</v>
      </c>
      <c r="BJ336" s="109" t="e">
        <f t="shared" ca="1" si="227"/>
        <v>#REF!</v>
      </c>
      <c r="BK336" s="109" t="e">
        <f t="shared" ca="1" si="228"/>
        <v>#REF!</v>
      </c>
      <c r="BL336" s="109" t="e">
        <f t="shared" ca="1" si="229"/>
        <v>#REF!</v>
      </c>
      <c r="BM336" s="109" t="e">
        <f t="shared" ca="1" si="230"/>
        <v>#REF!</v>
      </c>
      <c r="BN336" s="109" t="e">
        <f t="shared" ca="1" si="231"/>
        <v>#REF!</v>
      </c>
      <c r="BO336" s="109" t="e">
        <f t="shared" ca="1" si="232"/>
        <v>#REF!</v>
      </c>
      <c r="BP336" s="109" t="e">
        <f t="shared" ca="1" si="233"/>
        <v>#REF!</v>
      </c>
      <c r="BQ336" s="109" t="e">
        <f t="shared" ca="1" si="234"/>
        <v>#REF!</v>
      </c>
      <c r="BR336" s="109" t="e">
        <f t="shared" ca="1" si="235"/>
        <v>#REF!</v>
      </c>
    </row>
    <row r="337" spans="1:70" ht="20.25" customHeight="1" x14ac:dyDescent="0.2">
      <c r="A337" s="82" t="e">
        <f>PS!#REF!</f>
        <v>#REF!</v>
      </c>
      <c r="B337" s="83" t="e">
        <f>PS!#REF!</f>
        <v>#REF!</v>
      </c>
      <c r="C337" s="83" t="e">
        <f>PS!#REF!</f>
        <v>#REF!</v>
      </c>
      <c r="D337" s="83" t="e">
        <f>VLOOKUP(B337,CTV!$A$3:$D$1048576,4,0)</f>
        <v>#REF!</v>
      </c>
      <c r="E337" s="83" t="e">
        <f>VLOOKUP(B337,CTV!$A$3:$G$1048576,7,0)</f>
        <v>#REF!</v>
      </c>
      <c r="F337" s="83" t="e">
        <f>IF(ISNA(VLOOKUP(D337,CTV!$A$3:$H$1048576,8,0)),"",VLOOKUP(D337,CTV!$A$3:$H$1048576,8,0))</f>
        <v>#REF!</v>
      </c>
      <c r="G337" s="83" t="e">
        <f>VLOOKUP(B337,CTV!$A$3:$I$1048576,9,0)</f>
        <v>#REF!</v>
      </c>
      <c r="H337" s="83" t="e">
        <f>VLOOKUP(B337,CTV!$A$3:$J$1048576,10,0)</f>
        <v>#REF!</v>
      </c>
      <c r="I337" s="102" t="e">
        <f>PS!#REF!</f>
        <v>#REF!</v>
      </c>
      <c r="J337" s="83" t="e">
        <f>PS!#REF!</f>
        <v>#REF!</v>
      </c>
      <c r="K337" s="103" t="e">
        <f>PS!#REF!</f>
        <v>#REF!</v>
      </c>
      <c r="L337" s="83" t="e">
        <f t="shared" si="213"/>
        <v>#REF!</v>
      </c>
      <c r="M337" s="120" t="e">
        <f>PS!#REF!</f>
        <v>#REF!</v>
      </c>
      <c r="N337" s="83" t="e">
        <f>PS!#REF!</f>
        <v>#REF!</v>
      </c>
      <c r="O337" s="104" t="e">
        <f>PS!#REF!</f>
        <v>#REF!</v>
      </c>
      <c r="P337" s="104" t="e">
        <f t="shared" si="214"/>
        <v>#REF!</v>
      </c>
      <c r="Q337" s="104">
        <v>0</v>
      </c>
      <c r="R337" s="170" t="e">
        <f t="shared" si="215"/>
        <v>#REF!</v>
      </c>
      <c r="S337" s="130" t="e">
        <f>VLOOKUP(B337,CTV!$A$3:$K$1048576,11,0)</f>
        <v>#REF!</v>
      </c>
      <c r="T337" s="105" t="e">
        <f>IF(VLOOKUP(B337,CTV!$A$3:$E$1048576,5,0)-R337+S337&lt;0,0,VLOOKUP(B337,CTV!$A$3:$E$1048576,5,0)-R337+S337)</f>
        <v>#REF!</v>
      </c>
      <c r="U337" s="105" t="e">
        <f>IF(VLOOKUP(B337,CTV!$A$3:$F$1048576,6,0)-R337+S337&lt;0,0,VLOOKUP(B337,CTV!$A$3:$F$1048576,6,0)-R337+S337)</f>
        <v>#REF!</v>
      </c>
      <c r="V337" s="70" t="e">
        <f t="shared" si="216"/>
        <v>#REF!</v>
      </c>
      <c r="W337" s="70" t="str">
        <f>IFERROR(IF(AND($H337=1,WORKDAY.INTL($I337,NETWORKDAYS.INTL($I337,EDATE(V337,$E338)-1,1,[1]holiday!$A$2:$A$101),1,[1]holiday!$A$2:$A$101)=$K337),"",IF(AND(IFERROR(IF(IF($K337&lt;EDATE(V337,$E337),$K337,EDATE(V337,$E337))=V337,"",IF($K337&lt;EDATE(V337,$E337),$K337,EDATE(V337,$E337))),"")=$K337,$H337=1),"",IFERROR(IF(IF($K337&lt;EDATE(V337,$E337),$K337,EDATE(V337,$E337))=V337,"",IF($K337&lt;EDATE(V337,$E337),$K337,EDATE(V337,$E337))),""))),"")</f>
        <v/>
      </c>
      <c r="X337" s="70" t="str">
        <f>IFERROR(IF(AND($H337=1,WORKDAY.INTL($I337,NETWORKDAYS.INTL($I337,EDATE(W337,$E338)-1,1,[1]holiday!$A$2:$A$101),1,[1]holiday!$A$2:$A$101)=$K337),"",IF(AND(IFERROR(IF(IF($K337&lt;EDATE(W337,$E337),$K337,EDATE(W337,$E337))=W337,"",IF($K337&lt;EDATE(W337,$E337),$K337,EDATE(W337,$E337))),"")=$K337,$H337=1),"",IFERROR(IF(IF($K337&lt;EDATE(W337,$E337),$K337,EDATE(W337,$E337))=W337,"",IF($K337&lt;EDATE(W337,$E337),$K337,EDATE(W337,$E337))),""))),"")</f>
        <v/>
      </c>
      <c r="Y337" s="70" t="str">
        <f>IFERROR(IF(AND($H337=1,WORKDAY.INTL($I337,NETWORKDAYS.INTL($I337,EDATE(X337,$E338)-1,1,[1]holiday!$A$2:$A$101),1,[1]holiday!$A$2:$A$101)=$K337),"",IF(AND(IFERROR(IF(IF($K337&lt;EDATE(X337,$E337),$K337,EDATE(X337,$E337))=X337,"",IF($K337&lt;EDATE(X337,$E337),$K337,EDATE(X337,$E337))),"")=$K337,$H337=1),"",IFERROR(IF(IF($K337&lt;EDATE(X337,$E337),$K337,EDATE(X337,$E337))=X337,"",IF($K337&lt;EDATE(X337,$E337),$K337,EDATE(X337,$E337))),""))),"")</f>
        <v/>
      </c>
      <c r="Z337" s="70" t="str">
        <f>IFERROR(IF(AND($H337=1,WORKDAY.INTL($I337,NETWORKDAYS.INTL($I337,EDATE(Y337,$E338)-1,1,[1]holiday!$A$2:$A$101),1,[1]holiday!$A$2:$A$101)=$K337),"",IF(AND(IFERROR(IF(IF($K337&lt;EDATE(Y337,$E337),$K337,EDATE(Y337,$E337))=Y337,"",IF($K337&lt;EDATE(Y337,$E337),$K337,EDATE(Y337,$E337))),"")=$K337,$H337=1),"",IFERROR(IF(IF($K337&lt;EDATE(Y337,$E337),$K337,EDATE(Y337,$E337))=Y337,"",IF($K337&lt;EDATE(Y337,$E337),$K337,EDATE(Y337,$E337))),""))),"")</f>
        <v/>
      </c>
      <c r="AA337" s="70" t="str">
        <f>IFERROR(IF(AND($H337=1,WORKDAY.INTL($I337,NETWORKDAYS.INTL($I337,EDATE(Z337,$E338)-1,1,[1]holiday!$A$2:$A$101),1,[1]holiday!$A$2:$A$101)=$K337),"",IF(AND(IFERROR(IF(IF($K337&lt;EDATE(Z337,$E337),$K337,EDATE(Z337,$E337))=Z337,"",IF($K337&lt;EDATE(Z337,$E337),$K337,EDATE(Z337,$E337))),"")=$K337,$H337=1),"",IFERROR(IF(IF($K337&lt;EDATE(Z337,$E337),$K337,EDATE(Z337,$E337))=Z337,"",IF($K337&lt;EDATE(Z337,$E337),$K337,EDATE(Z337,$E337))),""))),"")</f>
        <v/>
      </c>
      <c r="AB337" s="70" t="str">
        <f>IFERROR(IF(AND($H337=1,WORKDAY.INTL($I337,NETWORKDAYS.INTL($I337,EDATE(AA337,$E338)-1,1,[1]holiday!$A$2:$A$101),1,[1]holiday!$A$2:$A$101)=$K337),"",IF(AND(IFERROR(IF(IF($K337&lt;EDATE(AA337,$E337),$K337,EDATE(AA337,$E337))=AA337,"",IF($K337&lt;EDATE(AA337,$E337),$K337,EDATE(AA337,$E337))),"")=$K337,$H337=1),"",IFERROR(IF(IF($K337&lt;EDATE(AA337,$E337),$K337,EDATE(AA337,$E337))=AA337,"",IF($K337&lt;EDATE(AA337,$E337),$K337,EDATE(AA337,$E337))),""))),"")</f>
        <v/>
      </c>
      <c r="AC337" s="70" t="str">
        <f>IFERROR(IF(AND($H337=1,WORKDAY.INTL($I337,NETWORKDAYS.INTL($I337,EDATE(AB337,$E338)-1,1,[1]holiday!$A$2:$A$101),1,[1]holiday!$A$2:$A$101)=$K337),"",IF(AND(IFERROR(IF(IF($K337&lt;EDATE(AB337,$E337),$K337,EDATE(AB337,$E337))=AB337,"",IF($K337&lt;EDATE(AB337,$E337),$K337,EDATE(AB337,$E337))),"")=$K337,$H337=1),"",IFERROR(IF(IF($K337&lt;EDATE(AB337,$E337),$K337,EDATE(AB337,$E337))=AB337,"",IF($K337&lt;EDATE(AB337,$E337),$K337,EDATE(AB337,$E337))),""))),"")</f>
        <v/>
      </c>
      <c r="AD337" s="70" t="str">
        <f>IFERROR(IF(AND($H337=1,WORKDAY.INTL($I337,NETWORKDAYS.INTL($I337,EDATE(AC337,$E338)-1,1,[1]holiday!$A$2:$A$101),1,[1]holiday!$A$2:$A$101)=$K337),"",IF(AND(IFERROR(IF(IF($K337&lt;EDATE(AC337,$E337),$K337,EDATE(AC337,$E337))=AC337,"",IF($K337&lt;EDATE(AC337,$E337),$K337,EDATE(AC337,$E337))),"")=$K337,$H337=1),"",IFERROR(IF(IF($K337&lt;EDATE(AC337,$E337),$K337,EDATE(AC337,$E337))=AC337,"",IF($K337&lt;EDATE(AC337,$E337),$K337,EDATE(AC337,$E337))),""))),"")</f>
        <v/>
      </c>
      <c r="AE337" s="70" t="str">
        <f>IFERROR(IF(AND($H337=1,WORKDAY.INTL($I337,NETWORKDAYS.INTL($I337,EDATE(AD337,$E338)-1,1,[1]holiday!$A$2:$A$101),1,[1]holiday!$A$2:$A$101)=$K337),"",IF(AND(IFERROR(IF(IF($K337&lt;EDATE(AD337,$E337),$K337,EDATE(AD337,$E337))=AD337,"",IF($K337&lt;EDATE(AD337,$E337),$K337,EDATE(AD337,$E337))),"")=$K337,$H337=1),"",IFERROR(IF(IF($K337&lt;EDATE(AD337,$E337),$K337,EDATE(AD337,$E337))=AD337,"",IF($K337&lt;EDATE(AD337,$E337),$K337,EDATE(AD337,$E337))),""))),"")</f>
        <v/>
      </c>
      <c r="AF337" s="70" t="str">
        <f>IFERROR(IF(AND($H337=1,WORKDAY.INTL($I337,NETWORKDAYS.INTL($I337,EDATE(AE337,$E338)-1,1,[1]holiday!$A$2:$A$101),1,[1]holiday!$A$2:$A$101)=$K337),"",IF(AND(IFERROR(IF(IF($K337&lt;EDATE(AE337,$E337),$K337,EDATE(AE337,$E337))=AE337,"",IF($K337&lt;EDATE(AE337,$E337),$K337,EDATE(AE337,$E337))),"")=$K337,$H337=1),"",IFERROR(IF(IF($K337&lt;EDATE(AE337,$E337),$K337,EDATE(AE337,$E337))=AE337,"",IF($K337&lt;EDATE(AE337,$E337),$K337,EDATE(AE337,$E337))),""))),"")</f>
        <v/>
      </c>
      <c r="AG337" s="70" t="str">
        <f>IFERROR(IF(AND($H337=1,WORKDAY.INTL($I337,NETWORKDAYS.INTL($I337,EDATE(AF337,$E338)-1,1,[1]holiday!$A$2:$A$101),1,[1]holiday!$A$2:$A$101)=$K337),"",IF(AND(IFERROR(IF(IF($K337&lt;EDATE(AF337,$E337),$K337,EDATE(AF337,$E337))=AF337,"",IF($K337&lt;EDATE(AF337,$E337),$K337,EDATE(AF337,$E337))),"")=$K337,$H337=1),"",IFERROR(IF(IF($K337&lt;EDATE(AF337,$E337),$K337,EDATE(AF337,$E337))=AF337,"",IF($K337&lt;EDATE(AF337,$E337),$K337,EDATE(AF337,$E337))),""))),"")</f>
        <v/>
      </c>
      <c r="AH337" s="70" t="str">
        <f>IFERROR(IF(AND($H337=1,WORKDAY.INTL($I337,NETWORKDAYS.INTL($I337,EDATE(AG337,$E338)-1,1,[1]holiday!$A$2:$A$101),1,[1]holiday!$A$2:$A$101)=$K337),"",IF(AND(IFERROR(IF(IF($K337&lt;EDATE(AG337,$E337),$K337,EDATE(AG337,$E337))=AG337,"",IF($K337&lt;EDATE(AG337,$E337),$K337,EDATE(AG337,$E337))),"")=$K337,$H337=1),"",IFERROR(IF(IF($K337&lt;EDATE(AG337,$E337),$K337,EDATE(AG337,$E337))=AG337,"",IF($K337&lt;EDATE(AG337,$E337),$K337,EDATE(AG337,$E337))),""))),"")</f>
        <v/>
      </c>
      <c r="AI337" s="70"/>
      <c r="AJ337" s="25" t="e">
        <f t="shared" si="198"/>
        <v>#REF!</v>
      </c>
      <c r="AK337" s="25" t="e">
        <f t="shared" si="199"/>
        <v>#REF!</v>
      </c>
      <c r="AL337" s="25" t="e">
        <f t="shared" si="200"/>
        <v>#REF!</v>
      </c>
      <c r="AM337" s="25" t="e">
        <f t="shared" si="201"/>
        <v>#REF!</v>
      </c>
      <c r="AN337" s="25" t="e">
        <f t="shared" si="202"/>
        <v>#REF!</v>
      </c>
      <c r="AO337" s="25" t="e">
        <f t="shared" si="203"/>
        <v>#REF!</v>
      </c>
      <c r="AP337" s="25" t="e">
        <f t="shared" si="204"/>
        <v>#REF!</v>
      </c>
      <c r="AQ337" s="25" t="e">
        <f t="shared" si="205"/>
        <v>#REF!</v>
      </c>
      <c r="AR337" s="25" t="e">
        <f t="shared" si="206"/>
        <v>#REF!</v>
      </c>
      <c r="AS337" s="25" t="e">
        <f t="shared" si="207"/>
        <v>#REF!</v>
      </c>
      <c r="AT337" s="25" t="e">
        <f t="shared" si="208"/>
        <v>#REF!</v>
      </c>
      <c r="AU337" s="25" t="e">
        <f t="shared" si="209"/>
        <v>#REF!</v>
      </c>
      <c r="AV337" s="25" t="e">
        <f t="shared" si="210"/>
        <v>#REF!</v>
      </c>
      <c r="AW337" s="106" t="e">
        <f t="shared" si="217"/>
        <v>#REF!</v>
      </c>
      <c r="AX337" s="107" t="e">
        <f t="shared" ca="1" si="218"/>
        <v>#REF!</v>
      </c>
      <c r="AY337" s="107" t="e">
        <f t="shared" ca="1" si="219"/>
        <v>#REF!</v>
      </c>
      <c r="AZ337" s="108" t="e">
        <f t="shared" ca="1" si="220"/>
        <v>#REF!</v>
      </c>
      <c r="BA337" s="25">
        <f t="shared" ca="1" si="212"/>
        <v>0</v>
      </c>
      <c r="BB337" s="25" t="e">
        <f t="shared" si="211"/>
        <v>#REF!</v>
      </c>
      <c r="BC337" s="25" t="e">
        <f t="shared" ca="1" si="221"/>
        <v>#REF!</v>
      </c>
      <c r="BD337" s="83" t="e">
        <f>PS!#REF!</f>
        <v>#REF!</v>
      </c>
      <c r="BE337" s="78" t="str">
        <f t="shared" ca="1" si="222"/>
        <v>Lần 0</v>
      </c>
      <c r="BF337" s="109" t="e">
        <f t="shared" ca="1" si="223"/>
        <v>#REF!</v>
      </c>
      <c r="BG337" s="109" t="e">
        <f t="shared" ca="1" si="224"/>
        <v>#REF!</v>
      </c>
      <c r="BH337" s="109" t="e">
        <f t="shared" ca="1" si="225"/>
        <v>#REF!</v>
      </c>
      <c r="BI337" s="109" t="e">
        <f t="shared" ca="1" si="226"/>
        <v>#REF!</v>
      </c>
      <c r="BJ337" s="109" t="e">
        <f t="shared" ca="1" si="227"/>
        <v>#REF!</v>
      </c>
      <c r="BK337" s="109" t="e">
        <f t="shared" ca="1" si="228"/>
        <v>#REF!</v>
      </c>
      <c r="BL337" s="109" t="e">
        <f t="shared" ca="1" si="229"/>
        <v>#REF!</v>
      </c>
      <c r="BM337" s="109" t="e">
        <f t="shared" ca="1" si="230"/>
        <v>#REF!</v>
      </c>
      <c r="BN337" s="109" t="e">
        <f t="shared" ca="1" si="231"/>
        <v>#REF!</v>
      </c>
      <c r="BO337" s="109" t="e">
        <f t="shared" ca="1" si="232"/>
        <v>#REF!</v>
      </c>
      <c r="BP337" s="109" t="e">
        <f t="shared" ca="1" si="233"/>
        <v>#REF!</v>
      </c>
      <c r="BQ337" s="109" t="e">
        <f t="shared" ca="1" si="234"/>
        <v>#REF!</v>
      </c>
      <c r="BR337" s="109" t="e">
        <f t="shared" ca="1" si="235"/>
        <v>#REF!</v>
      </c>
    </row>
    <row r="338" spans="1:70" ht="12.75" x14ac:dyDescent="0.2">
      <c r="A338" s="82" t="e">
        <f>PS!#REF!</f>
        <v>#REF!</v>
      </c>
      <c r="B338" s="83" t="e">
        <f>PS!#REF!</f>
        <v>#REF!</v>
      </c>
      <c r="C338" s="83" t="e">
        <f>PS!#REF!</f>
        <v>#REF!</v>
      </c>
      <c r="D338" s="83" t="e">
        <f>VLOOKUP(B338,CTV!$A$3:$D$1048576,4,0)</f>
        <v>#REF!</v>
      </c>
      <c r="E338" s="83" t="e">
        <f>VLOOKUP(B338,CTV!$A$3:$G$1048576,7,0)</f>
        <v>#REF!</v>
      </c>
      <c r="F338" s="83" t="e">
        <f>IF(ISNA(VLOOKUP(D338,CTV!$A$3:$H$1048576,8,0)),"",VLOOKUP(D338,CTV!$A$3:$H$1048576,8,0))</f>
        <v>#REF!</v>
      </c>
      <c r="G338" s="83" t="e">
        <f>VLOOKUP(B338,CTV!$A$3:$I$1048576,9,0)</f>
        <v>#REF!</v>
      </c>
      <c r="H338" s="83" t="e">
        <f>VLOOKUP(B338,CTV!$A$3:$J$1048576,10,0)</f>
        <v>#REF!</v>
      </c>
      <c r="I338" s="102" t="e">
        <f>PS!#REF!</f>
        <v>#REF!</v>
      </c>
      <c r="J338" s="83" t="e">
        <f>PS!#REF!</f>
        <v>#REF!</v>
      </c>
      <c r="K338" s="103" t="e">
        <f>PS!#REF!</f>
        <v>#REF!</v>
      </c>
      <c r="L338" s="83" t="e">
        <f t="shared" si="213"/>
        <v>#REF!</v>
      </c>
      <c r="M338" s="120" t="e">
        <f>PS!#REF!</f>
        <v>#REF!</v>
      </c>
      <c r="N338" s="83" t="e">
        <f>PS!#REF!</f>
        <v>#REF!</v>
      </c>
      <c r="O338" s="104" t="e">
        <f>PS!#REF!</f>
        <v>#REF!</v>
      </c>
      <c r="P338" s="104" t="e">
        <f t="shared" si="214"/>
        <v>#REF!</v>
      </c>
      <c r="Q338" s="104">
        <v>0</v>
      </c>
      <c r="R338" s="170" t="e">
        <f t="shared" si="215"/>
        <v>#REF!</v>
      </c>
      <c r="S338" s="130" t="e">
        <f>VLOOKUP(B338,CTV!$A$3:$K$1048576,11,0)</f>
        <v>#REF!</v>
      </c>
      <c r="T338" s="105" t="e">
        <f>IF(VLOOKUP(B338,CTV!$A$3:$E$1048576,5,0)-R338+S338&lt;0,0,VLOOKUP(B338,CTV!$A$3:$E$1048576,5,0)-R338+S338)</f>
        <v>#REF!</v>
      </c>
      <c r="U338" s="105" t="e">
        <f>IF(VLOOKUP(B338,CTV!$A$3:$F$1048576,6,0)-R338+S338&lt;0,0,VLOOKUP(B338,CTV!$A$3:$F$1048576,6,0)-R338+S338)</f>
        <v>#REF!</v>
      </c>
      <c r="V338" s="70" t="e">
        <f t="shared" si="216"/>
        <v>#REF!</v>
      </c>
      <c r="W338" s="70" t="str">
        <f>IFERROR(IF(AND($H338=1,WORKDAY.INTL($I338,NETWORKDAYS.INTL($I338,EDATE(V338,$E339)-1,1,[1]holiday!$A$2:$A$101),1,[1]holiday!$A$2:$A$101)=$K338),"",IF(AND(IFERROR(IF(IF($K338&lt;EDATE(V338,$E338),$K338,EDATE(V338,$E338))=V338,"",IF($K338&lt;EDATE(V338,$E338),$K338,EDATE(V338,$E338))),"")=$K338,$H338=1),"",IFERROR(IF(IF($K338&lt;EDATE(V338,$E338),$K338,EDATE(V338,$E338))=V338,"",IF($K338&lt;EDATE(V338,$E338),$K338,EDATE(V338,$E338))),""))),"")</f>
        <v/>
      </c>
      <c r="X338" s="70" t="str">
        <f>IFERROR(IF(AND($H338=1,WORKDAY.INTL($I338,NETWORKDAYS.INTL($I338,EDATE(W338,$E339)-1,1,[1]holiday!$A$2:$A$101),1,[1]holiday!$A$2:$A$101)=$K338),"",IF(AND(IFERROR(IF(IF($K338&lt;EDATE(W338,$E338),$K338,EDATE(W338,$E338))=W338,"",IF($K338&lt;EDATE(W338,$E338),$K338,EDATE(W338,$E338))),"")=$K338,$H338=1),"",IFERROR(IF(IF($K338&lt;EDATE(W338,$E338),$K338,EDATE(W338,$E338))=W338,"",IF($K338&lt;EDATE(W338,$E338),$K338,EDATE(W338,$E338))),""))),"")</f>
        <v/>
      </c>
      <c r="Y338" s="70" t="str">
        <f>IFERROR(IF(AND($H338=1,WORKDAY.INTL($I338,NETWORKDAYS.INTL($I338,EDATE(X338,$E339)-1,1,[1]holiday!$A$2:$A$101),1,[1]holiday!$A$2:$A$101)=$K338),"",IF(AND(IFERROR(IF(IF($K338&lt;EDATE(X338,$E338),$K338,EDATE(X338,$E338))=X338,"",IF($K338&lt;EDATE(X338,$E338),$K338,EDATE(X338,$E338))),"")=$K338,$H338=1),"",IFERROR(IF(IF($K338&lt;EDATE(X338,$E338),$K338,EDATE(X338,$E338))=X338,"",IF($K338&lt;EDATE(X338,$E338),$K338,EDATE(X338,$E338))),""))),"")</f>
        <v/>
      </c>
      <c r="Z338" s="70" t="str">
        <f>IFERROR(IF(AND($H338=1,WORKDAY.INTL($I338,NETWORKDAYS.INTL($I338,EDATE(Y338,$E339)-1,1,[1]holiday!$A$2:$A$101),1,[1]holiday!$A$2:$A$101)=$K338),"",IF(AND(IFERROR(IF(IF($K338&lt;EDATE(Y338,$E338),$K338,EDATE(Y338,$E338))=Y338,"",IF($K338&lt;EDATE(Y338,$E338),$K338,EDATE(Y338,$E338))),"")=$K338,$H338=1),"",IFERROR(IF(IF($K338&lt;EDATE(Y338,$E338),$K338,EDATE(Y338,$E338))=Y338,"",IF($K338&lt;EDATE(Y338,$E338),$K338,EDATE(Y338,$E338))),""))),"")</f>
        <v/>
      </c>
      <c r="AA338" s="70" t="str">
        <f>IFERROR(IF(AND($H338=1,WORKDAY.INTL($I338,NETWORKDAYS.INTL($I338,EDATE(Z338,$E339)-1,1,[1]holiday!$A$2:$A$101),1,[1]holiday!$A$2:$A$101)=$K338),"",IF(AND(IFERROR(IF(IF($K338&lt;EDATE(Z338,$E338),$K338,EDATE(Z338,$E338))=Z338,"",IF($K338&lt;EDATE(Z338,$E338),$K338,EDATE(Z338,$E338))),"")=$K338,$H338=1),"",IFERROR(IF(IF($K338&lt;EDATE(Z338,$E338),$K338,EDATE(Z338,$E338))=Z338,"",IF($K338&lt;EDATE(Z338,$E338),$K338,EDATE(Z338,$E338))),""))),"")</f>
        <v/>
      </c>
      <c r="AB338" s="70" t="str">
        <f>IFERROR(IF(AND($H338=1,WORKDAY.INTL($I338,NETWORKDAYS.INTL($I338,EDATE(AA338,$E339)-1,1,[1]holiday!$A$2:$A$101),1,[1]holiday!$A$2:$A$101)=$K338),"",IF(AND(IFERROR(IF(IF($K338&lt;EDATE(AA338,$E338),$K338,EDATE(AA338,$E338))=AA338,"",IF($K338&lt;EDATE(AA338,$E338),$K338,EDATE(AA338,$E338))),"")=$K338,$H338=1),"",IFERROR(IF(IF($K338&lt;EDATE(AA338,$E338),$K338,EDATE(AA338,$E338))=AA338,"",IF($K338&lt;EDATE(AA338,$E338),$K338,EDATE(AA338,$E338))),""))),"")</f>
        <v/>
      </c>
      <c r="AC338" s="70" t="str">
        <f>IFERROR(IF(AND($H338=1,WORKDAY.INTL($I338,NETWORKDAYS.INTL($I338,EDATE(AB338,$E339)-1,1,[1]holiday!$A$2:$A$101),1,[1]holiday!$A$2:$A$101)=$K338),"",IF(AND(IFERROR(IF(IF($K338&lt;EDATE(AB338,$E338),$K338,EDATE(AB338,$E338))=AB338,"",IF($K338&lt;EDATE(AB338,$E338),$K338,EDATE(AB338,$E338))),"")=$K338,$H338=1),"",IFERROR(IF(IF($K338&lt;EDATE(AB338,$E338),$K338,EDATE(AB338,$E338))=AB338,"",IF($K338&lt;EDATE(AB338,$E338),$K338,EDATE(AB338,$E338))),""))),"")</f>
        <v/>
      </c>
      <c r="AD338" s="70" t="str">
        <f>IFERROR(IF(AND($H338=1,WORKDAY.INTL($I338,NETWORKDAYS.INTL($I338,EDATE(AC338,$E339)-1,1,[1]holiday!$A$2:$A$101),1,[1]holiday!$A$2:$A$101)=$K338),"",IF(AND(IFERROR(IF(IF($K338&lt;EDATE(AC338,$E338),$K338,EDATE(AC338,$E338))=AC338,"",IF($K338&lt;EDATE(AC338,$E338),$K338,EDATE(AC338,$E338))),"")=$K338,$H338=1),"",IFERROR(IF(IF($K338&lt;EDATE(AC338,$E338),$K338,EDATE(AC338,$E338))=AC338,"",IF($K338&lt;EDATE(AC338,$E338),$K338,EDATE(AC338,$E338))),""))),"")</f>
        <v/>
      </c>
      <c r="AE338" s="70" t="str">
        <f>IFERROR(IF(AND($H338=1,WORKDAY.INTL($I338,NETWORKDAYS.INTL($I338,EDATE(AD338,$E339)-1,1,[1]holiday!$A$2:$A$101),1,[1]holiday!$A$2:$A$101)=$K338),"",IF(AND(IFERROR(IF(IF($K338&lt;EDATE(AD338,$E338),$K338,EDATE(AD338,$E338))=AD338,"",IF($K338&lt;EDATE(AD338,$E338),$K338,EDATE(AD338,$E338))),"")=$K338,$H338=1),"",IFERROR(IF(IF($K338&lt;EDATE(AD338,$E338),$K338,EDATE(AD338,$E338))=AD338,"",IF($K338&lt;EDATE(AD338,$E338),$K338,EDATE(AD338,$E338))),""))),"")</f>
        <v/>
      </c>
      <c r="AF338" s="70" t="str">
        <f>IFERROR(IF(AND($H338=1,WORKDAY.INTL($I338,NETWORKDAYS.INTL($I338,EDATE(AE338,$E339)-1,1,[1]holiday!$A$2:$A$101),1,[1]holiday!$A$2:$A$101)=$K338),"",IF(AND(IFERROR(IF(IF($K338&lt;EDATE(AE338,$E338),$K338,EDATE(AE338,$E338))=AE338,"",IF($K338&lt;EDATE(AE338,$E338),$K338,EDATE(AE338,$E338))),"")=$K338,$H338=1),"",IFERROR(IF(IF($K338&lt;EDATE(AE338,$E338),$K338,EDATE(AE338,$E338))=AE338,"",IF($K338&lt;EDATE(AE338,$E338),$K338,EDATE(AE338,$E338))),""))),"")</f>
        <v/>
      </c>
      <c r="AG338" s="70" t="str">
        <f>IFERROR(IF(AND($H338=1,WORKDAY.INTL($I338,NETWORKDAYS.INTL($I338,EDATE(AF338,$E339)-1,1,[1]holiday!$A$2:$A$101),1,[1]holiday!$A$2:$A$101)=$K338),"",IF(AND(IFERROR(IF(IF($K338&lt;EDATE(AF338,$E338),$K338,EDATE(AF338,$E338))=AF338,"",IF($K338&lt;EDATE(AF338,$E338),$K338,EDATE(AF338,$E338))),"")=$K338,$H338=1),"",IFERROR(IF(IF($K338&lt;EDATE(AF338,$E338),$K338,EDATE(AF338,$E338))=AF338,"",IF($K338&lt;EDATE(AF338,$E338),$K338,EDATE(AF338,$E338))),""))),"")</f>
        <v/>
      </c>
      <c r="AH338" s="70" t="str">
        <f>IFERROR(IF(AND($H338=1,WORKDAY.INTL($I338,NETWORKDAYS.INTL($I338,EDATE(AG338,$E339)-1,1,[1]holiday!$A$2:$A$101),1,[1]holiday!$A$2:$A$101)=$K338),"",IF(AND(IFERROR(IF(IF($K338&lt;EDATE(AG338,$E338),$K338,EDATE(AG338,$E338))=AG338,"",IF($K338&lt;EDATE(AG338,$E338),$K338,EDATE(AG338,$E338))),"")=$K338,$H338=1),"",IFERROR(IF(IF($K338&lt;EDATE(AG338,$E338),$K338,EDATE(AG338,$E338))=AG338,"",IF($K338&lt;EDATE(AG338,$E338),$K338,EDATE(AG338,$E338))),""))),"")</f>
        <v/>
      </c>
      <c r="AI338" s="70"/>
      <c r="AJ338" s="25" t="e">
        <f t="shared" si="198"/>
        <v>#REF!</v>
      </c>
      <c r="AK338" s="25" t="e">
        <f t="shared" si="199"/>
        <v>#REF!</v>
      </c>
      <c r="AL338" s="25" t="e">
        <f t="shared" si="200"/>
        <v>#REF!</v>
      </c>
      <c r="AM338" s="25" t="e">
        <f t="shared" si="201"/>
        <v>#REF!</v>
      </c>
      <c r="AN338" s="25" t="e">
        <f t="shared" si="202"/>
        <v>#REF!</v>
      </c>
      <c r="AO338" s="25" t="e">
        <f t="shared" si="203"/>
        <v>#REF!</v>
      </c>
      <c r="AP338" s="25" t="e">
        <f t="shared" si="204"/>
        <v>#REF!</v>
      </c>
      <c r="AQ338" s="25" t="e">
        <f t="shared" si="205"/>
        <v>#REF!</v>
      </c>
      <c r="AR338" s="25" t="e">
        <f t="shared" si="206"/>
        <v>#REF!</v>
      </c>
      <c r="AS338" s="25" t="e">
        <f t="shared" si="207"/>
        <v>#REF!</v>
      </c>
      <c r="AT338" s="25" t="e">
        <f t="shared" si="208"/>
        <v>#REF!</v>
      </c>
      <c r="AU338" s="25" t="e">
        <f t="shared" si="209"/>
        <v>#REF!</v>
      </c>
      <c r="AV338" s="25" t="e">
        <f t="shared" si="210"/>
        <v>#REF!</v>
      </c>
      <c r="AW338" s="106" t="e">
        <f t="shared" si="217"/>
        <v>#REF!</v>
      </c>
      <c r="AX338" s="107" t="e">
        <f t="shared" ca="1" si="218"/>
        <v>#REF!</v>
      </c>
      <c r="AY338" s="107" t="e">
        <f t="shared" ca="1" si="219"/>
        <v>#REF!</v>
      </c>
      <c r="AZ338" s="108" t="e">
        <f t="shared" ca="1" si="220"/>
        <v>#REF!</v>
      </c>
      <c r="BA338" s="25">
        <f t="shared" ca="1" si="212"/>
        <v>0</v>
      </c>
      <c r="BB338" s="25" t="e">
        <f t="shared" si="211"/>
        <v>#REF!</v>
      </c>
      <c r="BC338" s="25" t="e">
        <f t="shared" ca="1" si="221"/>
        <v>#REF!</v>
      </c>
      <c r="BD338" s="83" t="e">
        <f>PS!#REF!</f>
        <v>#REF!</v>
      </c>
      <c r="BE338" s="78" t="str">
        <f t="shared" ca="1" si="222"/>
        <v>Lần 0</v>
      </c>
      <c r="BF338" s="109" t="e">
        <f t="shared" ca="1" si="223"/>
        <v>#REF!</v>
      </c>
      <c r="BG338" s="109" t="e">
        <f t="shared" ca="1" si="224"/>
        <v>#REF!</v>
      </c>
      <c r="BH338" s="109" t="e">
        <f t="shared" ca="1" si="225"/>
        <v>#REF!</v>
      </c>
      <c r="BI338" s="109" t="e">
        <f t="shared" ca="1" si="226"/>
        <v>#REF!</v>
      </c>
      <c r="BJ338" s="109" t="e">
        <f t="shared" ca="1" si="227"/>
        <v>#REF!</v>
      </c>
      <c r="BK338" s="109" t="e">
        <f t="shared" ca="1" si="228"/>
        <v>#REF!</v>
      </c>
      <c r="BL338" s="109" t="e">
        <f t="shared" ca="1" si="229"/>
        <v>#REF!</v>
      </c>
      <c r="BM338" s="109" t="e">
        <f t="shared" ca="1" si="230"/>
        <v>#REF!</v>
      </c>
      <c r="BN338" s="109" t="e">
        <f t="shared" ca="1" si="231"/>
        <v>#REF!</v>
      </c>
      <c r="BO338" s="109" t="e">
        <f t="shared" ca="1" si="232"/>
        <v>#REF!</v>
      </c>
      <c r="BP338" s="109" t="e">
        <f t="shared" ca="1" si="233"/>
        <v>#REF!</v>
      </c>
      <c r="BQ338" s="109" t="e">
        <f t="shared" ca="1" si="234"/>
        <v>#REF!</v>
      </c>
      <c r="BR338" s="109" t="e">
        <f t="shared" ca="1" si="235"/>
        <v>#REF!</v>
      </c>
    </row>
    <row r="339" spans="1:70" ht="12.75" x14ac:dyDescent="0.2">
      <c r="A339" s="82" t="e">
        <f>PS!#REF!</f>
        <v>#REF!</v>
      </c>
      <c r="B339" s="83" t="e">
        <f>PS!#REF!</f>
        <v>#REF!</v>
      </c>
      <c r="C339" s="83" t="e">
        <f>PS!#REF!</f>
        <v>#REF!</v>
      </c>
      <c r="D339" s="83" t="e">
        <f>VLOOKUP(B339,CTV!$A$3:$D$1048576,4,0)</f>
        <v>#REF!</v>
      </c>
      <c r="E339" s="83" t="e">
        <f>VLOOKUP(B339,CTV!$A$3:$G$1048576,7,0)</f>
        <v>#REF!</v>
      </c>
      <c r="F339" s="83" t="e">
        <f>IF(ISNA(VLOOKUP(D339,CTV!$A$3:$H$1048576,8,0)),"",VLOOKUP(D339,CTV!$A$3:$H$1048576,8,0))</f>
        <v>#REF!</v>
      </c>
      <c r="G339" s="83" t="e">
        <f>VLOOKUP(B339,CTV!$A$3:$I$1048576,9,0)</f>
        <v>#REF!</v>
      </c>
      <c r="H339" s="83" t="e">
        <f>VLOOKUP(B339,CTV!$A$3:$J$1048576,10,0)</f>
        <v>#REF!</v>
      </c>
      <c r="I339" s="102" t="e">
        <f>PS!#REF!</f>
        <v>#REF!</v>
      </c>
      <c r="J339" s="83" t="e">
        <f>PS!#REF!</f>
        <v>#REF!</v>
      </c>
      <c r="K339" s="103" t="e">
        <f>PS!#REF!</f>
        <v>#REF!</v>
      </c>
      <c r="L339" s="83" t="e">
        <f t="shared" si="213"/>
        <v>#REF!</v>
      </c>
      <c r="M339" s="120" t="e">
        <f>PS!#REF!</f>
        <v>#REF!</v>
      </c>
      <c r="N339" s="83" t="e">
        <f>PS!#REF!</f>
        <v>#REF!</v>
      </c>
      <c r="O339" s="104" t="e">
        <f>PS!#REF!</f>
        <v>#REF!</v>
      </c>
      <c r="P339" s="104" t="e">
        <f t="shared" si="214"/>
        <v>#REF!</v>
      </c>
      <c r="Q339" s="104">
        <v>0</v>
      </c>
      <c r="R339" s="170" t="e">
        <f t="shared" si="215"/>
        <v>#REF!</v>
      </c>
      <c r="S339" s="130" t="e">
        <f>VLOOKUP(B339,CTV!$A$3:$K$1048576,11,0)</f>
        <v>#REF!</v>
      </c>
      <c r="T339" s="105" t="e">
        <f>IF(VLOOKUP(B339,CTV!$A$3:$E$1048576,5,0)-R339+S339&lt;0,0,VLOOKUP(B339,CTV!$A$3:$E$1048576,5,0)-R339+S339)</f>
        <v>#REF!</v>
      </c>
      <c r="U339" s="105" t="e">
        <f>IF(VLOOKUP(B339,CTV!$A$3:$F$1048576,6,0)-R339+S339&lt;0,0,VLOOKUP(B339,CTV!$A$3:$F$1048576,6,0)-R339+S339)</f>
        <v>#REF!</v>
      </c>
      <c r="V339" s="70" t="e">
        <f t="shared" si="216"/>
        <v>#REF!</v>
      </c>
      <c r="W339" s="70" t="str">
        <f>IFERROR(IF(AND($H339=1,WORKDAY.INTL($I339,NETWORKDAYS.INTL($I339,EDATE(V339,$E340)-1,1,[1]holiday!$A$2:$A$101),1,[1]holiday!$A$2:$A$101)=$K339),"",IF(AND(IFERROR(IF(IF($K339&lt;EDATE(V339,$E339),$K339,EDATE(V339,$E339))=V339,"",IF($K339&lt;EDATE(V339,$E339),$K339,EDATE(V339,$E339))),"")=$K339,$H339=1),"",IFERROR(IF(IF($K339&lt;EDATE(V339,$E339),$K339,EDATE(V339,$E339))=V339,"",IF($K339&lt;EDATE(V339,$E339),$K339,EDATE(V339,$E339))),""))),"")</f>
        <v/>
      </c>
      <c r="X339" s="70" t="str">
        <f>IFERROR(IF(AND($H339=1,WORKDAY.INTL($I339,NETWORKDAYS.INTL($I339,EDATE(W339,$E340)-1,1,[1]holiday!$A$2:$A$101),1,[1]holiday!$A$2:$A$101)=$K339),"",IF(AND(IFERROR(IF(IF($K339&lt;EDATE(W339,$E339),$K339,EDATE(W339,$E339))=W339,"",IF($K339&lt;EDATE(W339,$E339),$K339,EDATE(W339,$E339))),"")=$K339,$H339=1),"",IFERROR(IF(IF($K339&lt;EDATE(W339,$E339),$K339,EDATE(W339,$E339))=W339,"",IF($K339&lt;EDATE(W339,$E339),$K339,EDATE(W339,$E339))),""))),"")</f>
        <v/>
      </c>
      <c r="Y339" s="70" t="str">
        <f>IFERROR(IF(AND($H339=1,WORKDAY.INTL($I339,NETWORKDAYS.INTL($I339,EDATE(X339,$E340)-1,1,[1]holiday!$A$2:$A$101),1,[1]holiday!$A$2:$A$101)=$K339),"",IF(AND(IFERROR(IF(IF($K339&lt;EDATE(X339,$E339),$K339,EDATE(X339,$E339))=X339,"",IF($K339&lt;EDATE(X339,$E339),$K339,EDATE(X339,$E339))),"")=$K339,$H339=1),"",IFERROR(IF(IF($K339&lt;EDATE(X339,$E339),$K339,EDATE(X339,$E339))=X339,"",IF($K339&lt;EDATE(X339,$E339),$K339,EDATE(X339,$E339))),""))),"")</f>
        <v/>
      </c>
      <c r="Z339" s="70" t="str">
        <f>IFERROR(IF(AND($H339=1,WORKDAY.INTL($I339,NETWORKDAYS.INTL($I339,EDATE(Y339,$E340)-1,1,[1]holiday!$A$2:$A$101),1,[1]holiday!$A$2:$A$101)=$K339),"",IF(AND(IFERROR(IF(IF($K339&lt;EDATE(Y339,$E339),$K339,EDATE(Y339,$E339))=Y339,"",IF($K339&lt;EDATE(Y339,$E339),$K339,EDATE(Y339,$E339))),"")=$K339,$H339=1),"",IFERROR(IF(IF($K339&lt;EDATE(Y339,$E339),$K339,EDATE(Y339,$E339))=Y339,"",IF($K339&lt;EDATE(Y339,$E339),$K339,EDATE(Y339,$E339))),""))),"")</f>
        <v/>
      </c>
      <c r="AA339" s="70" t="str">
        <f>IFERROR(IF(AND($H339=1,WORKDAY.INTL($I339,NETWORKDAYS.INTL($I339,EDATE(Z339,$E340)-1,1,[1]holiday!$A$2:$A$101),1,[1]holiday!$A$2:$A$101)=$K339),"",IF(AND(IFERROR(IF(IF($K339&lt;EDATE(Z339,$E339),$K339,EDATE(Z339,$E339))=Z339,"",IF($K339&lt;EDATE(Z339,$E339),$K339,EDATE(Z339,$E339))),"")=$K339,$H339=1),"",IFERROR(IF(IF($K339&lt;EDATE(Z339,$E339),$K339,EDATE(Z339,$E339))=Z339,"",IF($K339&lt;EDATE(Z339,$E339),$K339,EDATE(Z339,$E339))),""))),"")</f>
        <v/>
      </c>
      <c r="AB339" s="70" t="str">
        <f>IFERROR(IF(AND($H339=1,WORKDAY.INTL($I339,NETWORKDAYS.INTL($I339,EDATE(AA339,$E340)-1,1,[1]holiday!$A$2:$A$101),1,[1]holiday!$A$2:$A$101)=$K339),"",IF(AND(IFERROR(IF(IF($K339&lt;EDATE(AA339,$E339),$K339,EDATE(AA339,$E339))=AA339,"",IF($K339&lt;EDATE(AA339,$E339),$K339,EDATE(AA339,$E339))),"")=$K339,$H339=1),"",IFERROR(IF(IF($K339&lt;EDATE(AA339,$E339),$K339,EDATE(AA339,$E339))=AA339,"",IF($K339&lt;EDATE(AA339,$E339),$K339,EDATE(AA339,$E339))),""))),"")</f>
        <v/>
      </c>
      <c r="AC339" s="70" t="str">
        <f>IFERROR(IF(AND($H339=1,WORKDAY.INTL($I339,NETWORKDAYS.INTL($I339,EDATE(AB339,$E340)-1,1,[1]holiday!$A$2:$A$101),1,[1]holiday!$A$2:$A$101)=$K339),"",IF(AND(IFERROR(IF(IF($K339&lt;EDATE(AB339,$E339),$K339,EDATE(AB339,$E339))=AB339,"",IF($K339&lt;EDATE(AB339,$E339),$K339,EDATE(AB339,$E339))),"")=$K339,$H339=1),"",IFERROR(IF(IF($K339&lt;EDATE(AB339,$E339),$K339,EDATE(AB339,$E339))=AB339,"",IF($K339&lt;EDATE(AB339,$E339),$K339,EDATE(AB339,$E339))),""))),"")</f>
        <v/>
      </c>
      <c r="AD339" s="70" t="str">
        <f>IFERROR(IF(AND($H339=1,WORKDAY.INTL($I339,NETWORKDAYS.INTL($I339,EDATE(AC339,$E340)-1,1,[1]holiday!$A$2:$A$101),1,[1]holiday!$A$2:$A$101)=$K339),"",IF(AND(IFERROR(IF(IF($K339&lt;EDATE(AC339,$E339),$K339,EDATE(AC339,$E339))=AC339,"",IF($K339&lt;EDATE(AC339,$E339),$K339,EDATE(AC339,$E339))),"")=$K339,$H339=1),"",IFERROR(IF(IF($K339&lt;EDATE(AC339,$E339),$K339,EDATE(AC339,$E339))=AC339,"",IF($K339&lt;EDATE(AC339,$E339),$K339,EDATE(AC339,$E339))),""))),"")</f>
        <v/>
      </c>
      <c r="AE339" s="70" t="str">
        <f>IFERROR(IF(AND($H339=1,WORKDAY.INTL($I339,NETWORKDAYS.INTL($I339,EDATE(AD339,$E340)-1,1,[1]holiday!$A$2:$A$101),1,[1]holiday!$A$2:$A$101)=$K339),"",IF(AND(IFERROR(IF(IF($K339&lt;EDATE(AD339,$E339),$K339,EDATE(AD339,$E339))=AD339,"",IF($K339&lt;EDATE(AD339,$E339),$K339,EDATE(AD339,$E339))),"")=$K339,$H339=1),"",IFERROR(IF(IF($K339&lt;EDATE(AD339,$E339),$K339,EDATE(AD339,$E339))=AD339,"",IF($K339&lt;EDATE(AD339,$E339),$K339,EDATE(AD339,$E339))),""))),"")</f>
        <v/>
      </c>
      <c r="AF339" s="70" t="str">
        <f>IFERROR(IF(AND($H339=1,WORKDAY.INTL($I339,NETWORKDAYS.INTL($I339,EDATE(AE339,$E340)-1,1,[1]holiday!$A$2:$A$101),1,[1]holiday!$A$2:$A$101)=$K339),"",IF(AND(IFERROR(IF(IF($K339&lt;EDATE(AE339,$E339),$K339,EDATE(AE339,$E339))=AE339,"",IF($K339&lt;EDATE(AE339,$E339),$K339,EDATE(AE339,$E339))),"")=$K339,$H339=1),"",IFERROR(IF(IF($K339&lt;EDATE(AE339,$E339),$K339,EDATE(AE339,$E339))=AE339,"",IF($K339&lt;EDATE(AE339,$E339),$K339,EDATE(AE339,$E339))),""))),"")</f>
        <v/>
      </c>
      <c r="AG339" s="70" t="str">
        <f>IFERROR(IF(AND($H339=1,WORKDAY.INTL($I339,NETWORKDAYS.INTL($I339,EDATE(AF339,$E340)-1,1,[1]holiday!$A$2:$A$101),1,[1]holiday!$A$2:$A$101)=$K339),"",IF(AND(IFERROR(IF(IF($K339&lt;EDATE(AF339,$E339),$K339,EDATE(AF339,$E339))=AF339,"",IF($K339&lt;EDATE(AF339,$E339),$K339,EDATE(AF339,$E339))),"")=$K339,$H339=1),"",IFERROR(IF(IF($K339&lt;EDATE(AF339,$E339),$K339,EDATE(AF339,$E339))=AF339,"",IF($K339&lt;EDATE(AF339,$E339),$K339,EDATE(AF339,$E339))),""))),"")</f>
        <v/>
      </c>
      <c r="AH339" s="70" t="str">
        <f>IFERROR(IF(AND($H339=1,WORKDAY.INTL($I339,NETWORKDAYS.INTL($I339,EDATE(AG339,$E340)-1,1,[1]holiday!$A$2:$A$101),1,[1]holiday!$A$2:$A$101)=$K339),"",IF(AND(IFERROR(IF(IF($K339&lt;EDATE(AG339,$E339),$K339,EDATE(AG339,$E339))=AG339,"",IF($K339&lt;EDATE(AG339,$E339),$K339,EDATE(AG339,$E339))),"")=$K339,$H339=1),"",IFERROR(IF(IF($K339&lt;EDATE(AG339,$E339),$K339,EDATE(AG339,$E339))=AG339,"",IF($K339&lt;EDATE(AG339,$E339),$K339,EDATE(AG339,$E339))),""))),"")</f>
        <v/>
      </c>
      <c r="AI339" s="70"/>
      <c r="AJ339" s="25" t="e">
        <f t="shared" si="198"/>
        <v>#REF!</v>
      </c>
      <c r="AK339" s="25" t="e">
        <f t="shared" si="199"/>
        <v>#REF!</v>
      </c>
      <c r="AL339" s="25" t="e">
        <f t="shared" si="200"/>
        <v>#REF!</v>
      </c>
      <c r="AM339" s="25" t="e">
        <f t="shared" si="201"/>
        <v>#REF!</v>
      </c>
      <c r="AN339" s="25" t="e">
        <f t="shared" si="202"/>
        <v>#REF!</v>
      </c>
      <c r="AO339" s="25" t="e">
        <f t="shared" si="203"/>
        <v>#REF!</v>
      </c>
      <c r="AP339" s="25" t="e">
        <f t="shared" si="204"/>
        <v>#REF!</v>
      </c>
      <c r="AQ339" s="25" t="e">
        <f t="shared" si="205"/>
        <v>#REF!</v>
      </c>
      <c r="AR339" s="25" t="e">
        <f t="shared" si="206"/>
        <v>#REF!</v>
      </c>
      <c r="AS339" s="25" t="e">
        <f t="shared" si="207"/>
        <v>#REF!</v>
      </c>
      <c r="AT339" s="25" t="e">
        <f t="shared" si="208"/>
        <v>#REF!</v>
      </c>
      <c r="AU339" s="25" t="e">
        <f t="shared" si="209"/>
        <v>#REF!</v>
      </c>
      <c r="AV339" s="25" t="e">
        <f t="shared" si="210"/>
        <v>#REF!</v>
      </c>
      <c r="AW339" s="106" t="e">
        <f t="shared" si="217"/>
        <v>#REF!</v>
      </c>
      <c r="AX339" s="107" t="e">
        <f t="shared" ca="1" si="218"/>
        <v>#REF!</v>
      </c>
      <c r="AY339" s="107" t="e">
        <f t="shared" ca="1" si="219"/>
        <v>#REF!</v>
      </c>
      <c r="AZ339" s="108" t="e">
        <f t="shared" ca="1" si="220"/>
        <v>#REF!</v>
      </c>
      <c r="BA339" s="25">
        <f t="shared" ca="1" si="212"/>
        <v>0</v>
      </c>
      <c r="BB339" s="25" t="e">
        <f t="shared" si="211"/>
        <v>#REF!</v>
      </c>
      <c r="BC339" s="25" t="e">
        <f t="shared" ca="1" si="221"/>
        <v>#REF!</v>
      </c>
      <c r="BD339" s="83" t="e">
        <f>PS!#REF!</f>
        <v>#REF!</v>
      </c>
      <c r="BE339" s="78" t="str">
        <f t="shared" ca="1" si="222"/>
        <v>Lần 0</v>
      </c>
      <c r="BF339" s="109" t="e">
        <f t="shared" ca="1" si="223"/>
        <v>#REF!</v>
      </c>
      <c r="BG339" s="109" t="e">
        <f t="shared" ca="1" si="224"/>
        <v>#REF!</v>
      </c>
      <c r="BH339" s="109" t="e">
        <f t="shared" ca="1" si="225"/>
        <v>#REF!</v>
      </c>
      <c r="BI339" s="109" t="e">
        <f t="shared" ca="1" si="226"/>
        <v>#REF!</v>
      </c>
      <c r="BJ339" s="109" t="e">
        <f t="shared" ca="1" si="227"/>
        <v>#REF!</v>
      </c>
      <c r="BK339" s="109" t="e">
        <f t="shared" ca="1" si="228"/>
        <v>#REF!</v>
      </c>
      <c r="BL339" s="109" t="e">
        <f t="shared" ca="1" si="229"/>
        <v>#REF!</v>
      </c>
      <c r="BM339" s="109" t="e">
        <f t="shared" ca="1" si="230"/>
        <v>#REF!</v>
      </c>
      <c r="BN339" s="109" t="e">
        <f t="shared" ca="1" si="231"/>
        <v>#REF!</v>
      </c>
      <c r="BO339" s="109" t="e">
        <f t="shared" ca="1" si="232"/>
        <v>#REF!</v>
      </c>
      <c r="BP339" s="109" t="e">
        <f t="shared" ca="1" si="233"/>
        <v>#REF!</v>
      </c>
      <c r="BQ339" s="109" t="e">
        <f t="shared" ca="1" si="234"/>
        <v>#REF!</v>
      </c>
      <c r="BR339" s="109" t="e">
        <f t="shared" ca="1" si="235"/>
        <v>#REF!</v>
      </c>
    </row>
    <row r="340" spans="1:70" ht="12.75" x14ac:dyDescent="0.2">
      <c r="A340" s="82" t="e">
        <f>PS!#REF!</f>
        <v>#REF!</v>
      </c>
      <c r="B340" s="83" t="e">
        <f>PS!#REF!</f>
        <v>#REF!</v>
      </c>
      <c r="C340" s="83" t="e">
        <f>PS!#REF!</f>
        <v>#REF!</v>
      </c>
      <c r="D340" s="83" t="e">
        <f>VLOOKUP(B340,CTV!$A$3:$D$1048576,4,0)</f>
        <v>#REF!</v>
      </c>
      <c r="E340" s="83" t="e">
        <f>VLOOKUP(B340,CTV!$A$3:$G$1048576,7,0)</f>
        <v>#REF!</v>
      </c>
      <c r="F340" s="83" t="e">
        <f>IF(ISNA(VLOOKUP(D340,CTV!$A$3:$H$1048576,8,0)),"",VLOOKUP(D340,CTV!$A$3:$H$1048576,8,0))</f>
        <v>#REF!</v>
      </c>
      <c r="G340" s="83" t="e">
        <f>VLOOKUP(B340,CTV!$A$3:$I$1048576,9,0)</f>
        <v>#REF!</v>
      </c>
      <c r="H340" s="83" t="e">
        <f>VLOOKUP(B340,CTV!$A$3:$J$1048576,10,0)</f>
        <v>#REF!</v>
      </c>
      <c r="I340" s="102" t="e">
        <f>PS!#REF!</f>
        <v>#REF!</v>
      </c>
      <c r="J340" s="83" t="e">
        <f>PS!#REF!</f>
        <v>#REF!</v>
      </c>
      <c r="K340" s="103" t="e">
        <f>PS!#REF!</f>
        <v>#REF!</v>
      </c>
      <c r="L340" s="83" t="e">
        <f t="shared" si="213"/>
        <v>#REF!</v>
      </c>
      <c r="M340" s="120" t="e">
        <f>PS!#REF!</f>
        <v>#REF!</v>
      </c>
      <c r="N340" s="83" t="e">
        <f>PS!#REF!</f>
        <v>#REF!</v>
      </c>
      <c r="O340" s="104" t="e">
        <f>PS!#REF!</f>
        <v>#REF!</v>
      </c>
      <c r="P340" s="104" t="e">
        <f t="shared" si="214"/>
        <v>#REF!</v>
      </c>
      <c r="Q340" s="104">
        <v>0</v>
      </c>
      <c r="R340" s="170" t="e">
        <f t="shared" si="215"/>
        <v>#REF!</v>
      </c>
      <c r="S340" s="130" t="e">
        <f>VLOOKUP(B340,CTV!$A$3:$K$1048576,11,0)</f>
        <v>#REF!</v>
      </c>
      <c r="T340" s="105" t="e">
        <f>IF(VLOOKUP(B340,CTV!$A$3:$E$1048576,5,0)-R340+S340&lt;0,0,VLOOKUP(B340,CTV!$A$3:$E$1048576,5,0)-R340+S340)</f>
        <v>#REF!</v>
      </c>
      <c r="U340" s="105" t="e">
        <f>IF(VLOOKUP(B340,CTV!$A$3:$F$1048576,6,0)-R340+S340&lt;0,0,VLOOKUP(B340,CTV!$A$3:$F$1048576,6,0)-R340+S340)</f>
        <v>#REF!</v>
      </c>
      <c r="V340" s="70" t="e">
        <f t="shared" si="216"/>
        <v>#REF!</v>
      </c>
      <c r="W340" s="70" t="str">
        <f>IFERROR(IF(AND($H340=1,WORKDAY.INTL($I340,NETWORKDAYS.INTL($I340,EDATE(V340,$E341)-1,1,[1]holiday!$A$2:$A$101),1,[1]holiday!$A$2:$A$101)=$K340),"",IF(AND(IFERROR(IF(IF($K340&lt;EDATE(V340,$E340),$K340,EDATE(V340,$E340))=V340,"",IF($K340&lt;EDATE(V340,$E340),$K340,EDATE(V340,$E340))),"")=$K340,$H340=1),"",IFERROR(IF(IF($K340&lt;EDATE(V340,$E340),$K340,EDATE(V340,$E340))=V340,"",IF($K340&lt;EDATE(V340,$E340),$K340,EDATE(V340,$E340))),""))),"")</f>
        <v/>
      </c>
      <c r="X340" s="70" t="str">
        <f>IFERROR(IF(AND($H340=1,WORKDAY.INTL($I340,NETWORKDAYS.INTL($I340,EDATE(W340,$E341)-1,1,[1]holiday!$A$2:$A$101),1,[1]holiday!$A$2:$A$101)=$K340),"",IF(AND(IFERROR(IF(IF($K340&lt;EDATE(W340,$E340),$K340,EDATE(W340,$E340))=W340,"",IF($K340&lt;EDATE(W340,$E340),$K340,EDATE(W340,$E340))),"")=$K340,$H340=1),"",IFERROR(IF(IF($K340&lt;EDATE(W340,$E340),$K340,EDATE(W340,$E340))=W340,"",IF($K340&lt;EDATE(W340,$E340),$K340,EDATE(W340,$E340))),""))),"")</f>
        <v/>
      </c>
      <c r="Y340" s="70" t="str">
        <f>IFERROR(IF(AND($H340=1,WORKDAY.INTL($I340,NETWORKDAYS.INTL($I340,EDATE(X340,$E341)-1,1,[1]holiday!$A$2:$A$101),1,[1]holiday!$A$2:$A$101)=$K340),"",IF(AND(IFERROR(IF(IF($K340&lt;EDATE(X340,$E340),$K340,EDATE(X340,$E340))=X340,"",IF($K340&lt;EDATE(X340,$E340),$K340,EDATE(X340,$E340))),"")=$K340,$H340=1),"",IFERROR(IF(IF($K340&lt;EDATE(X340,$E340),$K340,EDATE(X340,$E340))=X340,"",IF($K340&lt;EDATE(X340,$E340),$K340,EDATE(X340,$E340))),""))),"")</f>
        <v/>
      </c>
      <c r="Z340" s="70" t="str">
        <f>IFERROR(IF(AND($H340=1,WORKDAY.INTL($I340,NETWORKDAYS.INTL($I340,EDATE(Y340,$E341)-1,1,[1]holiday!$A$2:$A$101),1,[1]holiday!$A$2:$A$101)=$K340),"",IF(AND(IFERROR(IF(IF($K340&lt;EDATE(Y340,$E340),$K340,EDATE(Y340,$E340))=Y340,"",IF($K340&lt;EDATE(Y340,$E340),$K340,EDATE(Y340,$E340))),"")=$K340,$H340=1),"",IFERROR(IF(IF($K340&lt;EDATE(Y340,$E340),$K340,EDATE(Y340,$E340))=Y340,"",IF($K340&lt;EDATE(Y340,$E340),$K340,EDATE(Y340,$E340))),""))),"")</f>
        <v/>
      </c>
      <c r="AA340" s="70" t="str">
        <f>IFERROR(IF(AND($H340=1,WORKDAY.INTL($I340,NETWORKDAYS.INTL($I340,EDATE(Z340,$E341)-1,1,[1]holiday!$A$2:$A$101),1,[1]holiday!$A$2:$A$101)=$K340),"",IF(AND(IFERROR(IF(IF($K340&lt;EDATE(Z340,$E340),$K340,EDATE(Z340,$E340))=Z340,"",IF($K340&lt;EDATE(Z340,$E340),$K340,EDATE(Z340,$E340))),"")=$K340,$H340=1),"",IFERROR(IF(IF($K340&lt;EDATE(Z340,$E340),$K340,EDATE(Z340,$E340))=Z340,"",IF($K340&lt;EDATE(Z340,$E340),$K340,EDATE(Z340,$E340))),""))),"")</f>
        <v/>
      </c>
      <c r="AB340" s="70" t="str">
        <f>IFERROR(IF(AND($H340=1,WORKDAY.INTL($I340,NETWORKDAYS.INTL($I340,EDATE(AA340,$E341)-1,1,[1]holiday!$A$2:$A$101),1,[1]holiday!$A$2:$A$101)=$K340),"",IF(AND(IFERROR(IF(IF($K340&lt;EDATE(AA340,$E340),$K340,EDATE(AA340,$E340))=AA340,"",IF($K340&lt;EDATE(AA340,$E340),$K340,EDATE(AA340,$E340))),"")=$K340,$H340=1),"",IFERROR(IF(IF($K340&lt;EDATE(AA340,$E340),$K340,EDATE(AA340,$E340))=AA340,"",IF($K340&lt;EDATE(AA340,$E340),$K340,EDATE(AA340,$E340))),""))),"")</f>
        <v/>
      </c>
      <c r="AC340" s="70" t="str">
        <f>IFERROR(IF(AND($H340=1,WORKDAY.INTL($I340,NETWORKDAYS.INTL($I340,EDATE(AB340,$E341)-1,1,[1]holiday!$A$2:$A$101),1,[1]holiday!$A$2:$A$101)=$K340),"",IF(AND(IFERROR(IF(IF($K340&lt;EDATE(AB340,$E340),$K340,EDATE(AB340,$E340))=AB340,"",IF($K340&lt;EDATE(AB340,$E340),$K340,EDATE(AB340,$E340))),"")=$K340,$H340=1),"",IFERROR(IF(IF($K340&lt;EDATE(AB340,$E340),$K340,EDATE(AB340,$E340))=AB340,"",IF($K340&lt;EDATE(AB340,$E340),$K340,EDATE(AB340,$E340))),""))),"")</f>
        <v/>
      </c>
      <c r="AD340" s="70" t="str">
        <f>IFERROR(IF(AND($H340=1,WORKDAY.INTL($I340,NETWORKDAYS.INTL($I340,EDATE(AC340,$E341)-1,1,[1]holiday!$A$2:$A$101),1,[1]holiday!$A$2:$A$101)=$K340),"",IF(AND(IFERROR(IF(IF($K340&lt;EDATE(AC340,$E340),$K340,EDATE(AC340,$E340))=AC340,"",IF($K340&lt;EDATE(AC340,$E340),$K340,EDATE(AC340,$E340))),"")=$K340,$H340=1),"",IFERROR(IF(IF($K340&lt;EDATE(AC340,$E340),$K340,EDATE(AC340,$E340))=AC340,"",IF($K340&lt;EDATE(AC340,$E340),$K340,EDATE(AC340,$E340))),""))),"")</f>
        <v/>
      </c>
      <c r="AE340" s="70" t="str">
        <f>IFERROR(IF(AND($H340=1,WORKDAY.INTL($I340,NETWORKDAYS.INTL($I340,EDATE(AD340,$E341)-1,1,[1]holiday!$A$2:$A$101),1,[1]holiday!$A$2:$A$101)=$K340),"",IF(AND(IFERROR(IF(IF($K340&lt;EDATE(AD340,$E340),$K340,EDATE(AD340,$E340))=AD340,"",IF($K340&lt;EDATE(AD340,$E340),$K340,EDATE(AD340,$E340))),"")=$K340,$H340=1),"",IFERROR(IF(IF($K340&lt;EDATE(AD340,$E340),$K340,EDATE(AD340,$E340))=AD340,"",IF($K340&lt;EDATE(AD340,$E340),$K340,EDATE(AD340,$E340))),""))),"")</f>
        <v/>
      </c>
      <c r="AF340" s="70" t="str">
        <f>IFERROR(IF(AND($H340=1,WORKDAY.INTL($I340,NETWORKDAYS.INTL($I340,EDATE(AE340,$E341)-1,1,[1]holiday!$A$2:$A$101),1,[1]holiday!$A$2:$A$101)=$K340),"",IF(AND(IFERROR(IF(IF($K340&lt;EDATE(AE340,$E340),$K340,EDATE(AE340,$E340))=AE340,"",IF($K340&lt;EDATE(AE340,$E340),$K340,EDATE(AE340,$E340))),"")=$K340,$H340=1),"",IFERROR(IF(IF($K340&lt;EDATE(AE340,$E340),$K340,EDATE(AE340,$E340))=AE340,"",IF($K340&lt;EDATE(AE340,$E340),$K340,EDATE(AE340,$E340))),""))),"")</f>
        <v/>
      </c>
      <c r="AG340" s="70" t="str">
        <f>IFERROR(IF(AND($H340=1,WORKDAY.INTL($I340,NETWORKDAYS.INTL($I340,EDATE(AF340,$E341)-1,1,[1]holiday!$A$2:$A$101),1,[1]holiday!$A$2:$A$101)=$K340),"",IF(AND(IFERROR(IF(IF($K340&lt;EDATE(AF340,$E340),$K340,EDATE(AF340,$E340))=AF340,"",IF($K340&lt;EDATE(AF340,$E340),$K340,EDATE(AF340,$E340))),"")=$K340,$H340=1),"",IFERROR(IF(IF($K340&lt;EDATE(AF340,$E340),$K340,EDATE(AF340,$E340))=AF340,"",IF($K340&lt;EDATE(AF340,$E340),$K340,EDATE(AF340,$E340))),""))),"")</f>
        <v/>
      </c>
      <c r="AH340" s="70" t="str">
        <f>IFERROR(IF(AND($H340=1,WORKDAY.INTL($I340,NETWORKDAYS.INTL($I340,EDATE(AG340,$E341)-1,1,[1]holiday!$A$2:$A$101),1,[1]holiday!$A$2:$A$101)=$K340),"",IF(AND(IFERROR(IF(IF($K340&lt;EDATE(AG340,$E340),$K340,EDATE(AG340,$E340))=AG340,"",IF($K340&lt;EDATE(AG340,$E340),$K340,EDATE(AG340,$E340))),"")=$K340,$H340=1),"",IFERROR(IF(IF($K340&lt;EDATE(AG340,$E340),$K340,EDATE(AG340,$E340))=AG340,"",IF($K340&lt;EDATE(AG340,$E340),$K340,EDATE(AG340,$E340))),""))),"")</f>
        <v/>
      </c>
      <c r="AI340" s="70"/>
      <c r="AJ340" s="25" t="e">
        <f t="shared" si="198"/>
        <v>#REF!</v>
      </c>
      <c r="AK340" s="25" t="e">
        <f t="shared" si="199"/>
        <v>#REF!</v>
      </c>
      <c r="AL340" s="25" t="e">
        <f t="shared" si="200"/>
        <v>#REF!</v>
      </c>
      <c r="AM340" s="25" t="e">
        <f t="shared" si="201"/>
        <v>#REF!</v>
      </c>
      <c r="AN340" s="25" t="e">
        <f t="shared" si="202"/>
        <v>#REF!</v>
      </c>
      <c r="AO340" s="25" t="e">
        <f t="shared" si="203"/>
        <v>#REF!</v>
      </c>
      <c r="AP340" s="25" t="e">
        <f t="shared" si="204"/>
        <v>#REF!</v>
      </c>
      <c r="AQ340" s="25" t="e">
        <f t="shared" si="205"/>
        <v>#REF!</v>
      </c>
      <c r="AR340" s="25" t="e">
        <f t="shared" si="206"/>
        <v>#REF!</v>
      </c>
      <c r="AS340" s="25" t="e">
        <f t="shared" si="207"/>
        <v>#REF!</v>
      </c>
      <c r="AT340" s="25" t="e">
        <f t="shared" si="208"/>
        <v>#REF!</v>
      </c>
      <c r="AU340" s="25" t="e">
        <f t="shared" si="209"/>
        <v>#REF!</v>
      </c>
      <c r="AV340" s="25" t="e">
        <f t="shared" si="210"/>
        <v>#REF!</v>
      </c>
      <c r="AW340" s="106" t="e">
        <f t="shared" si="217"/>
        <v>#REF!</v>
      </c>
      <c r="AX340" s="107" t="e">
        <f t="shared" ca="1" si="218"/>
        <v>#REF!</v>
      </c>
      <c r="AY340" s="107" t="e">
        <f t="shared" ca="1" si="219"/>
        <v>#REF!</v>
      </c>
      <c r="AZ340" s="108" t="e">
        <f t="shared" ca="1" si="220"/>
        <v>#REF!</v>
      </c>
      <c r="BA340" s="25">
        <f t="shared" ca="1" si="212"/>
        <v>0</v>
      </c>
      <c r="BB340" s="25" t="e">
        <f t="shared" si="211"/>
        <v>#REF!</v>
      </c>
      <c r="BC340" s="25" t="e">
        <f t="shared" ca="1" si="221"/>
        <v>#REF!</v>
      </c>
      <c r="BD340" s="83" t="e">
        <f>PS!#REF!</f>
        <v>#REF!</v>
      </c>
      <c r="BE340" s="78" t="str">
        <f t="shared" ca="1" si="222"/>
        <v>Lần 0</v>
      </c>
      <c r="BF340" s="109" t="e">
        <f t="shared" ca="1" si="223"/>
        <v>#REF!</v>
      </c>
      <c r="BG340" s="109" t="e">
        <f t="shared" ca="1" si="224"/>
        <v>#REF!</v>
      </c>
      <c r="BH340" s="109" t="e">
        <f t="shared" ca="1" si="225"/>
        <v>#REF!</v>
      </c>
      <c r="BI340" s="109" t="e">
        <f t="shared" ca="1" si="226"/>
        <v>#REF!</v>
      </c>
      <c r="BJ340" s="109" t="e">
        <f t="shared" ca="1" si="227"/>
        <v>#REF!</v>
      </c>
      <c r="BK340" s="109" t="e">
        <f t="shared" ca="1" si="228"/>
        <v>#REF!</v>
      </c>
      <c r="BL340" s="109" t="e">
        <f t="shared" ca="1" si="229"/>
        <v>#REF!</v>
      </c>
      <c r="BM340" s="109" t="e">
        <f t="shared" ca="1" si="230"/>
        <v>#REF!</v>
      </c>
      <c r="BN340" s="109" t="e">
        <f t="shared" ca="1" si="231"/>
        <v>#REF!</v>
      </c>
      <c r="BO340" s="109" t="e">
        <f t="shared" ca="1" si="232"/>
        <v>#REF!</v>
      </c>
      <c r="BP340" s="109" t="e">
        <f t="shared" ca="1" si="233"/>
        <v>#REF!</v>
      </c>
      <c r="BQ340" s="109" t="e">
        <f t="shared" ca="1" si="234"/>
        <v>#REF!</v>
      </c>
      <c r="BR340" s="109" t="e">
        <f t="shared" ca="1" si="235"/>
        <v>#REF!</v>
      </c>
    </row>
    <row r="341" spans="1:70" ht="12.75" x14ac:dyDescent="0.2">
      <c r="A341" s="82" t="e">
        <f>PS!#REF!</f>
        <v>#REF!</v>
      </c>
      <c r="B341" s="83" t="e">
        <f>PS!#REF!</f>
        <v>#REF!</v>
      </c>
      <c r="C341" s="83" t="e">
        <f>PS!#REF!</f>
        <v>#REF!</v>
      </c>
      <c r="D341" s="83" t="e">
        <f>VLOOKUP(B341,CTV!$A$3:$D$1048576,4,0)</f>
        <v>#REF!</v>
      </c>
      <c r="E341" s="83" t="e">
        <f>VLOOKUP(B341,CTV!$A$3:$G$1048576,7,0)</f>
        <v>#REF!</v>
      </c>
      <c r="F341" s="83" t="e">
        <f>IF(ISNA(VLOOKUP(D341,CTV!$A$3:$H$1048576,8,0)),"",VLOOKUP(D341,CTV!$A$3:$H$1048576,8,0))</f>
        <v>#REF!</v>
      </c>
      <c r="G341" s="83" t="e">
        <f>VLOOKUP(B341,CTV!$A$3:$I$1048576,9,0)</f>
        <v>#REF!</v>
      </c>
      <c r="H341" s="83" t="e">
        <f>VLOOKUP(B341,CTV!$A$3:$J$1048576,10,0)</f>
        <v>#REF!</v>
      </c>
      <c r="I341" s="102" t="e">
        <f>PS!#REF!</f>
        <v>#REF!</v>
      </c>
      <c r="J341" s="83" t="e">
        <f>PS!#REF!</f>
        <v>#REF!</v>
      </c>
      <c r="K341" s="103" t="e">
        <f>PS!#REF!</f>
        <v>#REF!</v>
      </c>
      <c r="L341" s="83" t="e">
        <f t="shared" si="213"/>
        <v>#REF!</v>
      </c>
      <c r="M341" s="120" t="e">
        <f>PS!#REF!</f>
        <v>#REF!</v>
      </c>
      <c r="N341" s="83" t="e">
        <f>PS!#REF!</f>
        <v>#REF!</v>
      </c>
      <c r="O341" s="104" t="e">
        <f>PS!#REF!</f>
        <v>#REF!</v>
      </c>
      <c r="P341" s="104" t="e">
        <f t="shared" si="214"/>
        <v>#REF!</v>
      </c>
      <c r="Q341" s="104">
        <v>0</v>
      </c>
      <c r="R341" s="170" t="e">
        <f t="shared" si="215"/>
        <v>#REF!</v>
      </c>
      <c r="S341" s="130" t="e">
        <f>VLOOKUP(B341,CTV!$A$3:$K$1048576,11,0)</f>
        <v>#REF!</v>
      </c>
      <c r="T341" s="105" t="e">
        <f>IF(VLOOKUP(B341,CTV!$A$3:$E$1048576,5,0)-R341+S341&lt;0,0,VLOOKUP(B341,CTV!$A$3:$E$1048576,5,0)-R341+S341)</f>
        <v>#REF!</v>
      </c>
      <c r="U341" s="105" t="e">
        <f>IF(VLOOKUP(B341,CTV!$A$3:$F$1048576,6,0)-R341+S341&lt;0,0,VLOOKUP(B341,CTV!$A$3:$F$1048576,6,0)-R341+S341)</f>
        <v>#REF!</v>
      </c>
      <c r="V341" s="70" t="e">
        <f t="shared" si="216"/>
        <v>#REF!</v>
      </c>
      <c r="W341" s="70" t="str">
        <f>IFERROR(IF(AND($H341=1,WORKDAY.INTL($I341,NETWORKDAYS.INTL($I341,EDATE(V341,$E342)-1,1,[1]holiday!$A$2:$A$101),1,[1]holiday!$A$2:$A$101)=$K341),"",IF(AND(IFERROR(IF(IF($K341&lt;EDATE(V341,$E341),$K341,EDATE(V341,$E341))=V341,"",IF($K341&lt;EDATE(V341,$E341),$K341,EDATE(V341,$E341))),"")=$K341,$H341=1),"",IFERROR(IF(IF($K341&lt;EDATE(V341,$E341),$K341,EDATE(V341,$E341))=V341,"",IF($K341&lt;EDATE(V341,$E341),$K341,EDATE(V341,$E341))),""))),"")</f>
        <v/>
      </c>
      <c r="X341" s="70" t="str">
        <f>IFERROR(IF(AND($H341=1,WORKDAY.INTL($I341,NETWORKDAYS.INTL($I341,EDATE(W341,$E342)-1,1,[1]holiday!$A$2:$A$101),1,[1]holiday!$A$2:$A$101)=$K341),"",IF(AND(IFERROR(IF(IF($K341&lt;EDATE(W341,$E341),$K341,EDATE(W341,$E341))=W341,"",IF($K341&lt;EDATE(W341,$E341),$K341,EDATE(W341,$E341))),"")=$K341,$H341=1),"",IFERROR(IF(IF($K341&lt;EDATE(W341,$E341),$K341,EDATE(W341,$E341))=W341,"",IF($K341&lt;EDATE(W341,$E341),$K341,EDATE(W341,$E341))),""))),"")</f>
        <v/>
      </c>
      <c r="Y341" s="70" t="str">
        <f>IFERROR(IF(AND($H341=1,WORKDAY.INTL($I341,NETWORKDAYS.INTL($I341,EDATE(X341,$E342)-1,1,[1]holiday!$A$2:$A$101),1,[1]holiday!$A$2:$A$101)=$K341),"",IF(AND(IFERROR(IF(IF($K341&lt;EDATE(X341,$E341),$K341,EDATE(X341,$E341))=X341,"",IF($K341&lt;EDATE(X341,$E341),$K341,EDATE(X341,$E341))),"")=$K341,$H341=1),"",IFERROR(IF(IF($K341&lt;EDATE(X341,$E341),$K341,EDATE(X341,$E341))=X341,"",IF($K341&lt;EDATE(X341,$E341),$K341,EDATE(X341,$E341))),""))),"")</f>
        <v/>
      </c>
      <c r="Z341" s="70" t="str">
        <f>IFERROR(IF(AND($H341=1,WORKDAY.INTL($I341,NETWORKDAYS.INTL($I341,EDATE(Y341,$E342)-1,1,[1]holiday!$A$2:$A$101),1,[1]holiday!$A$2:$A$101)=$K341),"",IF(AND(IFERROR(IF(IF($K341&lt;EDATE(Y341,$E341),$K341,EDATE(Y341,$E341))=Y341,"",IF($K341&lt;EDATE(Y341,$E341),$K341,EDATE(Y341,$E341))),"")=$K341,$H341=1),"",IFERROR(IF(IF($K341&lt;EDATE(Y341,$E341),$K341,EDATE(Y341,$E341))=Y341,"",IF($K341&lt;EDATE(Y341,$E341),$K341,EDATE(Y341,$E341))),""))),"")</f>
        <v/>
      </c>
      <c r="AA341" s="70" t="str">
        <f>IFERROR(IF(AND($H341=1,WORKDAY.INTL($I341,NETWORKDAYS.INTL($I341,EDATE(Z341,$E342)-1,1,[1]holiday!$A$2:$A$101),1,[1]holiday!$A$2:$A$101)=$K341),"",IF(AND(IFERROR(IF(IF($K341&lt;EDATE(Z341,$E341),$K341,EDATE(Z341,$E341))=Z341,"",IF($K341&lt;EDATE(Z341,$E341),$K341,EDATE(Z341,$E341))),"")=$K341,$H341=1),"",IFERROR(IF(IF($K341&lt;EDATE(Z341,$E341),$K341,EDATE(Z341,$E341))=Z341,"",IF($K341&lt;EDATE(Z341,$E341),$K341,EDATE(Z341,$E341))),""))),"")</f>
        <v/>
      </c>
      <c r="AB341" s="70" t="str">
        <f>IFERROR(IF(AND($H341=1,WORKDAY.INTL($I341,NETWORKDAYS.INTL($I341,EDATE(AA341,$E342)-1,1,[1]holiday!$A$2:$A$101),1,[1]holiday!$A$2:$A$101)=$K341),"",IF(AND(IFERROR(IF(IF($K341&lt;EDATE(AA341,$E341),$K341,EDATE(AA341,$E341))=AA341,"",IF($K341&lt;EDATE(AA341,$E341),$K341,EDATE(AA341,$E341))),"")=$K341,$H341=1),"",IFERROR(IF(IF($K341&lt;EDATE(AA341,$E341),$K341,EDATE(AA341,$E341))=AA341,"",IF($K341&lt;EDATE(AA341,$E341),$K341,EDATE(AA341,$E341))),""))),"")</f>
        <v/>
      </c>
      <c r="AC341" s="70" t="str">
        <f>IFERROR(IF(AND($H341=1,WORKDAY.INTL($I341,NETWORKDAYS.INTL($I341,EDATE(AB341,$E342)-1,1,[1]holiday!$A$2:$A$101),1,[1]holiday!$A$2:$A$101)=$K341),"",IF(AND(IFERROR(IF(IF($K341&lt;EDATE(AB341,$E341),$K341,EDATE(AB341,$E341))=AB341,"",IF($K341&lt;EDATE(AB341,$E341),$K341,EDATE(AB341,$E341))),"")=$K341,$H341=1),"",IFERROR(IF(IF($K341&lt;EDATE(AB341,$E341),$K341,EDATE(AB341,$E341))=AB341,"",IF($K341&lt;EDATE(AB341,$E341),$K341,EDATE(AB341,$E341))),""))),"")</f>
        <v/>
      </c>
      <c r="AD341" s="70" t="str">
        <f>IFERROR(IF(AND($H341=1,WORKDAY.INTL($I341,NETWORKDAYS.INTL($I341,EDATE(AC341,$E342)-1,1,[1]holiday!$A$2:$A$101),1,[1]holiday!$A$2:$A$101)=$K341),"",IF(AND(IFERROR(IF(IF($K341&lt;EDATE(AC341,$E341),$K341,EDATE(AC341,$E341))=AC341,"",IF($K341&lt;EDATE(AC341,$E341),$K341,EDATE(AC341,$E341))),"")=$K341,$H341=1),"",IFERROR(IF(IF($K341&lt;EDATE(AC341,$E341),$K341,EDATE(AC341,$E341))=AC341,"",IF($K341&lt;EDATE(AC341,$E341),$K341,EDATE(AC341,$E341))),""))),"")</f>
        <v/>
      </c>
      <c r="AE341" s="70" t="str">
        <f>IFERROR(IF(AND($H341=1,WORKDAY.INTL($I341,NETWORKDAYS.INTL($I341,EDATE(AD341,$E342)-1,1,[1]holiday!$A$2:$A$101),1,[1]holiday!$A$2:$A$101)=$K341),"",IF(AND(IFERROR(IF(IF($K341&lt;EDATE(AD341,$E341),$K341,EDATE(AD341,$E341))=AD341,"",IF($K341&lt;EDATE(AD341,$E341),$K341,EDATE(AD341,$E341))),"")=$K341,$H341=1),"",IFERROR(IF(IF($K341&lt;EDATE(AD341,$E341),$K341,EDATE(AD341,$E341))=AD341,"",IF($K341&lt;EDATE(AD341,$E341),$K341,EDATE(AD341,$E341))),""))),"")</f>
        <v/>
      </c>
      <c r="AF341" s="70" t="str">
        <f>IFERROR(IF(AND($H341=1,WORKDAY.INTL($I341,NETWORKDAYS.INTL($I341,EDATE(AE341,$E342)-1,1,[1]holiday!$A$2:$A$101),1,[1]holiday!$A$2:$A$101)=$K341),"",IF(AND(IFERROR(IF(IF($K341&lt;EDATE(AE341,$E341),$K341,EDATE(AE341,$E341))=AE341,"",IF($K341&lt;EDATE(AE341,$E341),$K341,EDATE(AE341,$E341))),"")=$K341,$H341=1),"",IFERROR(IF(IF($K341&lt;EDATE(AE341,$E341),$K341,EDATE(AE341,$E341))=AE341,"",IF($K341&lt;EDATE(AE341,$E341),$K341,EDATE(AE341,$E341))),""))),"")</f>
        <v/>
      </c>
      <c r="AG341" s="70" t="str">
        <f>IFERROR(IF(AND($H341=1,WORKDAY.INTL($I341,NETWORKDAYS.INTL($I341,EDATE(AF341,$E342)-1,1,[1]holiday!$A$2:$A$101),1,[1]holiday!$A$2:$A$101)=$K341),"",IF(AND(IFERROR(IF(IF($K341&lt;EDATE(AF341,$E341),$K341,EDATE(AF341,$E341))=AF341,"",IF($K341&lt;EDATE(AF341,$E341),$K341,EDATE(AF341,$E341))),"")=$K341,$H341=1),"",IFERROR(IF(IF($K341&lt;EDATE(AF341,$E341),$K341,EDATE(AF341,$E341))=AF341,"",IF($K341&lt;EDATE(AF341,$E341),$K341,EDATE(AF341,$E341))),""))),"")</f>
        <v/>
      </c>
      <c r="AH341" s="70" t="str">
        <f>IFERROR(IF(AND($H341=1,WORKDAY.INTL($I341,NETWORKDAYS.INTL($I341,EDATE(AG341,$E342)-1,1,[1]holiday!$A$2:$A$101),1,[1]holiday!$A$2:$A$101)=$K341),"",IF(AND(IFERROR(IF(IF($K341&lt;EDATE(AG341,$E341),$K341,EDATE(AG341,$E341))=AG341,"",IF($K341&lt;EDATE(AG341,$E341),$K341,EDATE(AG341,$E341))),"")=$K341,$H341=1),"",IFERROR(IF(IF($K341&lt;EDATE(AG341,$E341),$K341,EDATE(AG341,$E341))=AG341,"",IF($K341&lt;EDATE(AG341,$E341),$K341,EDATE(AG341,$E341))),""))),"")</f>
        <v/>
      </c>
      <c r="AI341" s="70"/>
      <c r="AJ341" s="25" t="e">
        <f t="shared" si="198"/>
        <v>#REF!</v>
      </c>
      <c r="AK341" s="25" t="e">
        <f t="shared" si="199"/>
        <v>#REF!</v>
      </c>
      <c r="AL341" s="25" t="e">
        <f t="shared" si="200"/>
        <v>#REF!</v>
      </c>
      <c r="AM341" s="25" t="e">
        <f t="shared" si="201"/>
        <v>#REF!</v>
      </c>
      <c r="AN341" s="25" t="e">
        <f t="shared" si="202"/>
        <v>#REF!</v>
      </c>
      <c r="AO341" s="25" t="e">
        <f t="shared" si="203"/>
        <v>#REF!</v>
      </c>
      <c r="AP341" s="25" t="e">
        <f t="shared" si="204"/>
        <v>#REF!</v>
      </c>
      <c r="AQ341" s="25" t="e">
        <f t="shared" si="205"/>
        <v>#REF!</v>
      </c>
      <c r="AR341" s="25" t="e">
        <f t="shared" si="206"/>
        <v>#REF!</v>
      </c>
      <c r="AS341" s="25" t="e">
        <f t="shared" si="207"/>
        <v>#REF!</v>
      </c>
      <c r="AT341" s="25" t="e">
        <f t="shared" si="208"/>
        <v>#REF!</v>
      </c>
      <c r="AU341" s="25" t="e">
        <f t="shared" si="209"/>
        <v>#REF!</v>
      </c>
      <c r="AV341" s="25" t="e">
        <f t="shared" si="210"/>
        <v>#REF!</v>
      </c>
      <c r="AW341" s="106" t="e">
        <f t="shared" si="217"/>
        <v>#REF!</v>
      </c>
      <c r="AX341" s="107" t="e">
        <f t="shared" ca="1" si="218"/>
        <v>#REF!</v>
      </c>
      <c r="AY341" s="107" t="e">
        <f t="shared" ca="1" si="219"/>
        <v>#REF!</v>
      </c>
      <c r="AZ341" s="108" t="e">
        <f t="shared" ca="1" si="220"/>
        <v>#REF!</v>
      </c>
      <c r="BA341" s="25">
        <f t="shared" ca="1" si="212"/>
        <v>0</v>
      </c>
      <c r="BB341" s="25" t="e">
        <f t="shared" si="211"/>
        <v>#REF!</v>
      </c>
      <c r="BC341" s="25" t="e">
        <f t="shared" ca="1" si="221"/>
        <v>#REF!</v>
      </c>
      <c r="BD341" s="83" t="e">
        <f>PS!#REF!</f>
        <v>#REF!</v>
      </c>
      <c r="BE341" s="78" t="str">
        <f t="shared" ca="1" si="222"/>
        <v>Lần 0</v>
      </c>
      <c r="BF341" s="109" t="e">
        <f t="shared" ca="1" si="223"/>
        <v>#REF!</v>
      </c>
      <c r="BG341" s="109" t="e">
        <f t="shared" ca="1" si="224"/>
        <v>#REF!</v>
      </c>
      <c r="BH341" s="109" t="e">
        <f t="shared" ca="1" si="225"/>
        <v>#REF!</v>
      </c>
      <c r="BI341" s="109" t="e">
        <f t="shared" ca="1" si="226"/>
        <v>#REF!</v>
      </c>
      <c r="BJ341" s="109" t="e">
        <f t="shared" ca="1" si="227"/>
        <v>#REF!</v>
      </c>
      <c r="BK341" s="109" t="e">
        <f t="shared" ca="1" si="228"/>
        <v>#REF!</v>
      </c>
      <c r="BL341" s="109" t="e">
        <f t="shared" ca="1" si="229"/>
        <v>#REF!</v>
      </c>
      <c r="BM341" s="109" t="e">
        <f t="shared" ca="1" si="230"/>
        <v>#REF!</v>
      </c>
      <c r="BN341" s="109" t="e">
        <f t="shared" ca="1" si="231"/>
        <v>#REF!</v>
      </c>
      <c r="BO341" s="109" t="e">
        <f t="shared" ca="1" si="232"/>
        <v>#REF!</v>
      </c>
      <c r="BP341" s="109" t="e">
        <f t="shared" ca="1" si="233"/>
        <v>#REF!</v>
      </c>
      <c r="BQ341" s="109" t="e">
        <f t="shared" ca="1" si="234"/>
        <v>#REF!</v>
      </c>
      <c r="BR341" s="109" t="e">
        <f t="shared" ca="1" si="235"/>
        <v>#REF!</v>
      </c>
    </row>
    <row r="342" spans="1:70" ht="20.25" customHeight="1" x14ac:dyDescent="0.2">
      <c r="A342" s="82" t="e">
        <f>PS!#REF!</f>
        <v>#REF!</v>
      </c>
      <c r="B342" s="83" t="e">
        <f>PS!#REF!</f>
        <v>#REF!</v>
      </c>
      <c r="C342" s="83" t="e">
        <f>PS!#REF!</f>
        <v>#REF!</v>
      </c>
      <c r="D342" s="83" t="e">
        <f>VLOOKUP(B342,CTV!$A$3:$D$1048576,4,0)</f>
        <v>#REF!</v>
      </c>
      <c r="E342" s="83" t="e">
        <f>VLOOKUP(B342,CTV!$A$3:$G$1048576,7,0)</f>
        <v>#REF!</v>
      </c>
      <c r="F342" s="83" t="e">
        <f>IF(ISNA(VLOOKUP(D342,CTV!$A$3:$H$1048576,8,0)),"",VLOOKUP(D342,CTV!$A$3:$H$1048576,8,0))</f>
        <v>#REF!</v>
      </c>
      <c r="G342" s="83" t="e">
        <f>VLOOKUP(B342,CTV!$A$3:$I$1048576,9,0)</f>
        <v>#REF!</v>
      </c>
      <c r="H342" s="83" t="e">
        <f>VLOOKUP(B342,CTV!$A$3:$J$1048576,10,0)</f>
        <v>#REF!</v>
      </c>
      <c r="I342" s="102" t="e">
        <f>PS!#REF!</f>
        <v>#REF!</v>
      </c>
      <c r="J342" s="83" t="e">
        <f>PS!#REF!</f>
        <v>#REF!</v>
      </c>
      <c r="K342" s="103" t="e">
        <f>PS!#REF!</f>
        <v>#REF!</v>
      </c>
      <c r="L342" s="83" t="e">
        <f t="shared" si="213"/>
        <v>#REF!</v>
      </c>
      <c r="M342" s="120" t="e">
        <f>PS!#REF!</f>
        <v>#REF!</v>
      </c>
      <c r="N342" s="83" t="e">
        <f>PS!#REF!</f>
        <v>#REF!</v>
      </c>
      <c r="O342" s="104" t="e">
        <f>PS!#REF!</f>
        <v>#REF!</v>
      </c>
      <c r="P342" s="104" t="e">
        <f t="shared" si="214"/>
        <v>#REF!</v>
      </c>
      <c r="Q342" s="104">
        <v>0</v>
      </c>
      <c r="R342" s="170" t="e">
        <f t="shared" si="215"/>
        <v>#REF!</v>
      </c>
      <c r="S342" s="130" t="e">
        <f>VLOOKUP(B342,CTV!$A$3:$K$1048576,11,0)</f>
        <v>#REF!</v>
      </c>
      <c r="T342" s="105" t="e">
        <f>IF(VLOOKUP(B342,CTV!$A$3:$E$1048576,5,0)-R342+S342&lt;0,0,VLOOKUP(B342,CTV!$A$3:$E$1048576,5,0)-R342+S342)</f>
        <v>#REF!</v>
      </c>
      <c r="U342" s="105" t="e">
        <f>IF(VLOOKUP(B342,CTV!$A$3:$F$1048576,6,0)-R342+S342&lt;0,0,VLOOKUP(B342,CTV!$A$3:$F$1048576,6,0)-R342+S342)</f>
        <v>#REF!</v>
      </c>
      <c r="V342" s="70" t="e">
        <f t="shared" si="216"/>
        <v>#REF!</v>
      </c>
      <c r="W342" s="70" t="str">
        <f>IFERROR(IF(AND($H342=1,WORKDAY.INTL($I342,NETWORKDAYS.INTL($I342,EDATE(V342,$E343)-1,1,[1]holiday!$A$2:$A$101),1,[1]holiday!$A$2:$A$101)=$K342),"",IF(AND(IFERROR(IF(IF($K342&lt;EDATE(V342,$E342),$K342,EDATE(V342,$E342))=V342,"",IF($K342&lt;EDATE(V342,$E342),$K342,EDATE(V342,$E342))),"")=$K342,$H342=1),"",IFERROR(IF(IF($K342&lt;EDATE(V342,$E342),$K342,EDATE(V342,$E342))=V342,"",IF($K342&lt;EDATE(V342,$E342),$K342,EDATE(V342,$E342))),""))),"")</f>
        <v/>
      </c>
      <c r="X342" s="70" t="str">
        <f>IFERROR(IF(AND($H342=1,WORKDAY.INTL($I342,NETWORKDAYS.INTL($I342,EDATE(W342,$E343)-1,1,[1]holiday!$A$2:$A$101),1,[1]holiday!$A$2:$A$101)=$K342),"",IF(AND(IFERROR(IF(IF($K342&lt;EDATE(W342,$E342),$K342,EDATE(W342,$E342))=W342,"",IF($K342&lt;EDATE(W342,$E342),$K342,EDATE(W342,$E342))),"")=$K342,$H342=1),"",IFERROR(IF(IF($K342&lt;EDATE(W342,$E342),$K342,EDATE(W342,$E342))=W342,"",IF($K342&lt;EDATE(W342,$E342),$K342,EDATE(W342,$E342))),""))),"")</f>
        <v/>
      </c>
      <c r="Y342" s="70" t="str">
        <f>IFERROR(IF(AND($H342=1,WORKDAY.INTL($I342,NETWORKDAYS.INTL($I342,EDATE(X342,$E343)-1,1,[1]holiday!$A$2:$A$101),1,[1]holiday!$A$2:$A$101)=$K342),"",IF(AND(IFERROR(IF(IF($K342&lt;EDATE(X342,$E342),$K342,EDATE(X342,$E342))=X342,"",IF($K342&lt;EDATE(X342,$E342),$K342,EDATE(X342,$E342))),"")=$K342,$H342=1),"",IFERROR(IF(IF($K342&lt;EDATE(X342,$E342),$K342,EDATE(X342,$E342))=X342,"",IF($K342&lt;EDATE(X342,$E342),$K342,EDATE(X342,$E342))),""))),"")</f>
        <v/>
      </c>
      <c r="Z342" s="70" t="str">
        <f>IFERROR(IF(AND($H342=1,WORKDAY.INTL($I342,NETWORKDAYS.INTL($I342,EDATE(Y342,$E343)-1,1,[1]holiday!$A$2:$A$101),1,[1]holiday!$A$2:$A$101)=$K342),"",IF(AND(IFERROR(IF(IF($K342&lt;EDATE(Y342,$E342),$K342,EDATE(Y342,$E342))=Y342,"",IF($K342&lt;EDATE(Y342,$E342),$K342,EDATE(Y342,$E342))),"")=$K342,$H342=1),"",IFERROR(IF(IF($K342&lt;EDATE(Y342,$E342),$K342,EDATE(Y342,$E342))=Y342,"",IF($K342&lt;EDATE(Y342,$E342),$K342,EDATE(Y342,$E342))),""))),"")</f>
        <v/>
      </c>
      <c r="AA342" s="70" t="str">
        <f>IFERROR(IF(AND($H342=1,WORKDAY.INTL($I342,NETWORKDAYS.INTL($I342,EDATE(Z342,$E343)-1,1,[1]holiday!$A$2:$A$101),1,[1]holiday!$A$2:$A$101)=$K342),"",IF(AND(IFERROR(IF(IF($K342&lt;EDATE(Z342,$E342),$K342,EDATE(Z342,$E342))=Z342,"",IF($K342&lt;EDATE(Z342,$E342),$K342,EDATE(Z342,$E342))),"")=$K342,$H342=1),"",IFERROR(IF(IF($K342&lt;EDATE(Z342,$E342),$K342,EDATE(Z342,$E342))=Z342,"",IF($K342&lt;EDATE(Z342,$E342),$K342,EDATE(Z342,$E342))),""))),"")</f>
        <v/>
      </c>
      <c r="AB342" s="70" t="str">
        <f>IFERROR(IF(AND($H342=1,WORKDAY.INTL($I342,NETWORKDAYS.INTL($I342,EDATE(AA342,$E343)-1,1,[1]holiday!$A$2:$A$101),1,[1]holiday!$A$2:$A$101)=$K342),"",IF(AND(IFERROR(IF(IF($K342&lt;EDATE(AA342,$E342),$K342,EDATE(AA342,$E342))=AA342,"",IF($K342&lt;EDATE(AA342,$E342),$K342,EDATE(AA342,$E342))),"")=$K342,$H342=1),"",IFERROR(IF(IF($K342&lt;EDATE(AA342,$E342),$K342,EDATE(AA342,$E342))=AA342,"",IF($K342&lt;EDATE(AA342,$E342),$K342,EDATE(AA342,$E342))),""))),"")</f>
        <v/>
      </c>
      <c r="AC342" s="70" t="str">
        <f>IFERROR(IF(AND($H342=1,WORKDAY.INTL($I342,NETWORKDAYS.INTL($I342,EDATE(AB342,$E343)-1,1,[1]holiday!$A$2:$A$101),1,[1]holiday!$A$2:$A$101)=$K342),"",IF(AND(IFERROR(IF(IF($K342&lt;EDATE(AB342,$E342),$K342,EDATE(AB342,$E342))=AB342,"",IF($K342&lt;EDATE(AB342,$E342),$K342,EDATE(AB342,$E342))),"")=$K342,$H342=1),"",IFERROR(IF(IF($K342&lt;EDATE(AB342,$E342),$K342,EDATE(AB342,$E342))=AB342,"",IF($K342&lt;EDATE(AB342,$E342),$K342,EDATE(AB342,$E342))),""))),"")</f>
        <v/>
      </c>
      <c r="AD342" s="70" t="str">
        <f>IFERROR(IF(AND($H342=1,WORKDAY.INTL($I342,NETWORKDAYS.INTL($I342,EDATE(AC342,$E343)-1,1,[1]holiday!$A$2:$A$101),1,[1]holiday!$A$2:$A$101)=$K342),"",IF(AND(IFERROR(IF(IF($K342&lt;EDATE(AC342,$E342),$K342,EDATE(AC342,$E342))=AC342,"",IF($K342&lt;EDATE(AC342,$E342),$K342,EDATE(AC342,$E342))),"")=$K342,$H342=1),"",IFERROR(IF(IF($K342&lt;EDATE(AC342,$E342),$K342,EDATE(AC342,$E342))=AC342,"",IF($K342&lt;EDATE(AC342,$E342),$K342,EDATE(AC342,$E342))),""))),"")</f>
        <v/>
      </c>
      <c r="AE342" s="70" t="str">
        <f>IFERROR(IF(AND($H342=1,WORKDAY.INTL($I342,NETWORKDAYS.INTL($I342,EDATE(AD342,$E343)-1,1,[1]holiday!$A$2:$A$101),1,[1]holiday!$A$2:$A$101)=$K342),"",IF(AND(IFERROR(IF(IF($K342&lt;EDATE(AD342,$E342),$K342,EDATE(AD342,$E342))=AD342,"",IF($K342&lt;EDATE(AD342,$E342),$K342,EDATE(AD342,$E342))),"")=$K342,$H342=1),"",IFERROR(IF(IF($K342&lt;EDATE(AD342,$E342),$K342,EDATE(AD342,$E342))=AD342,"",IF($K342&lt;EDATE(AD342,$E342),$K342,EDATE(AD342,$E342))),""))),"")</f>
        <v/>
      </c>
      <c r="AF342" s="70" t="str">
        <f>IFERROR(IF(AND($H342=1,WORKDAY.INTL($I342,NETWORKDAYS.INTL($I342,EDATE(AE342,$E343)-1,1,[1]holiday!$A$2:$A$101),1,[1]holiday!$A$2:$A$101)=$K342),"",IF(AND(IFERROR(IF(IF($K342&lt;EDATE(AE342,$E342),$K342,EDATE(AE342,$E342))=AE342,"",IF($K342&lt;EDATE(AE342,$E342),$K342,EDATE(AE342,$E342))),"")=$K342,$H342=1),"",IFERROR(IF(IF($K342&lt;EDATE(AE342,$E342),$K342,EDATE(AE342,$E342))=AE342,"",IF($K342&lt;EDATE(AE342,$E342),$K342,EDATE(AE342,$E342))),""))),"")</f>
        <v/>
      </c>
      <c r="AG342" s="70" t="str">
        <f>IFERROR(IF(AND($H342=1,WORKDAY.INTL($I342,NETWORKDAYS.INTL($I342,EDATE(AF342,$E343)-1,1,[1]holiday!$A$2:$A$101),1,[1]holiday!$A$2:$A$101)=$K342),"",IF(AND(IFERROR(IF(IF($K342&lt;EDATE(AF342,$E342),$K342,EDATE(AF342,$E342))=AF342,"",IF($K342&lt;EDATE(AF342,$E342),$K342,EDATE(AF342,$E342))),"")=$K342,$H342=1),"",IFERROR(IF(IF($K342&lt;EDATE(AF342,$E342),$K342,EDATE(AF342,$E342))=AF342,"",IF($K342&lt;EDATE(AF342,$E342),$K342,EDATE(AF342,$E342))),""))),"")</f>
        <v/>
      </c>
      <c r="AH342" s="70" t="str">
        <f>IFERROR(IF(AND($H342=1,WORKDAY.INTL($I342,NETWORKDAYS.INTL($I342,EDATE(AG342,$E343)-1,1,[1]holiday!$A$2:$A$101),1,[1]holiday!$A$2:$A$101)=$K342),"",IF(AND(IFERROR(IF(IF($K342&lt;EDATE(AG342,$E342),$K342,EDATE(AG342,$E342))=AG342,"",IF($K342&lt;EDATE(AG342,$E342),$K342,EDATE(AG342,$E342))),"")=$K342,$H342=1),"",IFERROR(IF(IF($K342&lt;EDATE(AG342,$E342),$K342,EDATE(AG342,$E342))=AG342,"",IF($K342&lt;EDATE(AG342,$E342),$K342,EDATE(AG342,$E342))),""))),"")</f>
        <v/>
      </c>
      <c r="AI342" s="70"/>
      <c r="AJ342" s="25" t="e">
        <f t="shared" si="198"/>
        <v>#REF!</v>
      </c>
      <c r="AK342" s="25" t="e">
        <f t="shared" si="199"/>
        <v>#REF!</v>
      </c>
      <c r="AL342" s="25" t="e">
        <f t="shared" si="200"/>
        <v>#REF!</v>
      </c>
      <c r="AM342" s="25" t="e">
        <f t="shared" si="201"/>
        <v>#REF!</v>
      </c>
      <c r="AN342" s="25" t="e">
        <f t="shared" si="202"/>
        <v>#REF!</v>
      </c>
      <c r="AO342" s="25" t="e">
        <f t="shared" si="203"/>
        <v>#REF!</v>
      </c>
      <c r="AP342" s="25" t="e">
        <f t="shared" si="204"/>
        <v>#REF!</v>
      </c>
      <c r="AQ342" s="25" t="e">
        <f t="shared" si="205"/>
        <v>#REF!</v>
      </c>
      <c r="AR342" s="25" t="e">
        <f t="shared" si="206"/>
        <v>#REF!</v>
      </c>
      <c r="AS342" s="25" t="e">
        <f t="shared" si="207"/>
        <v>#REF!</v>
      </c>
      <c r="AT342" s="25" t="e">
        <f t="shared" si="208"/>
        <v>#REF!</v>
      </c>
      <c r="AU342" s="25" t="e">
        <f t="shared" si="209"/>
        <v>#REF!</v>
      </c>
      <c r="AV342" s="25" t="e">
        <f t="shared" si="210"/>
        <v>#REF!</v>
      </c>
      <c r="AW342" s="106" t="e">
        <f t="shared" si="217"/>
        <v>#REF!</v>
      </c>
      <c r="AX342" s="107" t="e">
        <f t="shared" ca="1" si="218"/>
        <v>#REF!</v>
      </c>
      <c r="AY342" s="107" t="e">
        <f t="shared" ca="1" si="219"/>
        <v>#REF!</v>
      </c>
      <c r="AZ342" s="108" t="e">
        <f t="shared" ca="1" si="220"/>
        <v>#REF!</v>
      </c>
      <c r="BA342" s="25">
        <f t="shared" ca="1" si="212"/>
        <v>0</v>
      </c>
      <c r="BB342" s="25" t="e">
        <f t="shared" si="211"/>
        <v>#REF!</v>
      </c>
      <c r="BC342" s="25" t="e">
        <f t="shared" ca="1" si="221"/>
        <v>#REF!</v>
      </c>
      <c r="BD342" s="83" t="e">
        <f>PS!#REF!</f>
        <v>#REF!</v>
      </c>
      <c r="BE342" s="78" t="str">
        <f t="shared" ca="1" si="222"/>
        <v>Lần 0</v>
      </c>
      <c r="BF342" s="109" t="e">
        <f t="shared" ca="1" si="223"/>
        <v>#REF!</v>
      </c>
      <c r="BG342" s="109" t="e">
        <f t="shared" ca="1" si="224"/>
        <v>#REF!</v>
      </c>
      <c r="BH342" s="109" t="e">
        <f t="shared" ca="1" si="225"/>
        <v>#REF!</v>
      </c>
      <c r="BI342" s="109" t="e">
        <f t="shared" ca="1" si="226"/>
        <v>#REF!</v>
      </c>
      <c r="BJ342" s="109" t="e">
        <f t="shared" ca="1" si="227"/>
        <v>#REF!</v>
      </c>
      <c r="BK342" s="109" t="e">
        <f t="shared" ca="1" si="228"/>
        <v>#REF!</v>
      </c>
      <c r="BL342" s="109" t="e">
        <f t="shared" ca="1" si="229"/>
        <v>#REF!</v>
      </c>
      <c r="BM342" s="109" t="e">
        <f t="shared" ca="1" si="230"/>
        <v>#REF!</v>
      </c>
      <c r="BN342" s="109" t="e">
        <f t="shared" ca="1" si="231"/>
        <v>#REF!</v>
      </c>
      <c r="BO342" s="109" t="e">
        <f t="shared" ca="1" si="232"/>
        <v>#REF!</v>
      </c>
      <c r="BP342" s="109" t="e">
        <f t="shared" ca="1" si="233"/>
        <v>#REF!</v>
      </c>
      <c r="BQ342" s="109" t="e">
        <f t="shared" ca="1" si="234"/>
        <v>#REF!</v>
      </c>
      <c r="BR342" s="109" t="e">
        <f t="shared" ca="1" si="235"/>
        <v>#REF!</v>
      </c>
    </row>
    <row r="343" spans="1:70" ht="12.75" x14ac:dyDescent="0.2">
      <c r="A343" s="82" t="e">
        <f>PS!#REF!</f>
        <v>#REF!</v>
      </c>
      <c r="B343" s="83" t="e">
        <f>PS!#REF!</f>
        <v>#REF!</v>
      </c>
      <c r="C343" s="83" t="e">
        <f>PS!#REF!</f>
        <v>#REF!</v>
      </c>
      <c r="D343" s="83" t="e">
        <f>VLOOKUP(B343,CTV!$A$3:$D$1048576,4,0)</f>
        <v>#REF!</v>
      </c>
      <c r="E343" s="83" t="e">
        <f>VLOOKUP(B343,CTV!$A$3:$G$1048576,7,0)</f>
        <v>#REF!</v>
      </c>
      <c r="F343" s="83" t="e">
        <f>IF(ISNA(VLOOKUP(D343,CTV!$A$3:$H$1048576,8,0)),"",VLOOKUP(D343,CTV!$A$3:$H$1048576,8,0))</f>
        <v>#REF!</v>
      </c>
      <c r="G343" s="83" t="e">
        <f>VLOOKUP(B343,CTV!$A$3:$I$1048576,9,0)</f>
        <v>#REF!</v>
      </c>
      <c r="H343" s="83" t="e">
        <f>VLOOKUP(B343,CTV!$A$3:$J$1048576,10,0)</f>
        <v>#REF!</v>
      </c>
      <c r="I343" s="102" t="e">
        <f>PS!#REF!</f>
        <v>#REF!</v>
      </c>
      <c r="J343" s="83" t="e">
        <f>PS!#REF!</f>
        <v>#REF!</v>
      </c>
      <c r="K343" s="103" t="e">
        <f>PS!#REF!</f>
        <v>#REF!</v>
      </c>
      <c r="L343" s="83" t="e">
        <f t="shared" si="213"/>
        <v>#REF!</v>
      </c>
      <c r="M343" s="120" t="e">
        <f>PS!#REF!</f>
        <v>#REF!</v>
      </c>
      <c r="N343" s="83" t="e">
        <f>PS!#REF!</f>
        <v>#REF!</v>
      </c>
      <c r="O343" s="104" t="e">
        <f>PS!#REF!</f>
        <v>#REF!</v>
      </c>
      <c r="P343" s="104" t="e">
        <f t="shared" si="214"/>
        <v>#REF!</v>
      </c>
      <c r="Q343" s="104">
        <v>0</v>
      </c>
      <c r="R343" s="170" t="e">
        <f t="shared" si="215"/>
        <v>#REF!</v>
      </c>
      <c r="S343" s="130" t="e">
        <f>VLOOKUP(B343,CTV!$A$3:$K$1048576,11,0)</f>
        <v>#REF!</v>
      </c>
      <c r="T343" s="105" t="e">
        <f>IF(VLOOKUP(B343,CTV!$A$3:$E$1048576,5,0)-R343+S343&lt;0,0,VLOOKUP(B343,CTV!$A$3:$E$1048576,5,0)-R343+S343)</f>
        <v>#REF!</v>
      </c>
      <c r="U343" s="105" t="e">
        <f>IF(VLOOKUP(B343,CTV!$A$3:$F$1048576,6,0)-R343+S343&lt;0,0,VLOOKUP(B343,CTV!$A$3:$F$1048576,6,0)-R343+S343)</f>
        <v>#REF!</v>
      </c>
      <c r="V343" s="70" t="e">
        <f t="shared" si="216"/>
        <v>#REF!</v>
      </c>
      <c r="W343" s="70" t="str">
        <f>IFERROR(IF(AND($H343=1,WORKDAY.INTL($I343,NETWORKDAYS.INTL($I343,EDATE(V343,$E344)-1,1,[1]holiday!$A$2:$A$101),1,[1]holiday!$A$2:$A$101)=$K343),"",IF(AND(IFERROR(IF(IF($K343&lt;EDATE(V343,$E343),$K343,EDATE(V343,$E343))=V343,"",IF($K343&lt;EDATE(V343,$E343),$K343,EDATE(V343,$E343))),"")=$K343,$H343=1),"",IFERROR(IF(IF($K343&lt;EDATE(V343,$E343),$K343,EDATE(V343,$E343))=V343,"",IF($K343&lt;EDATE(V343,$E343),$K343,EDATE(V343,$E343))),""))),"")</f>
        <v/>
      </c>
      <c r="X343" s="70" t="str">
        <f>IFERROR(IF(AND($H343=1,WORKDAY.INTL($I343,NETWORKDAYS.INTL($I343,EDATE(W343,$E344)-1,1,[1]holiday!$A$2:$A$101),1,[1]holiday!$A$2:$A$101)=$K343),"",IF(AND(IFERROR(IF(IF($K343&lt;EDATE(W343,$E343),$K343,EDATE(W343,$E343))=W343,"",IF($K343&lt;EDATE(W343,$E343),$K343,EDATE(W343,$E343))),"")=$K343,$H343=1),"",IFERROR(IF(IF($K343&lt;EDATE(W343,$E343),$K343,EDATE(W343,$E343))=W343,"",IF($K343&lt;EDATE(W343,$E343),$K343,EDATE(W343,$E343))),""))),"")</f>
        <v/>
      </c>
      <c r="Y343" s="70" t="str">
        <f>IFERROR(IF(AND($H343=1,WORKDAY.INTL($I343,NETWORKDAYS.INTL($I343,EDATE(X343,$E344)-1,1,[1]holiday!$A$2:$A$101),1,[1]holiday!$A$2:$A$101)=$K343),"",IF(AND(IFERROR(IF(IF($K343&lt;EDATE(X343,$E343),$K343,EDATE(X343,$E343))=X343,"",IF($K343&lt;EDATE(X343,$E343),$K343,EDATE(X343,$E343))),"")=$K343,$H343=1),"",IFERROR(IF(IF($K343&lt;EDATE(X343,$E343),$K343,EDATE(X343,$E343))=X343,"",IF($K343&lt;EDATE(X343,$E343),$K343,EDATE(X343,$E343))),""))),"")</f>
        <v/>
      </c>
      <c r="Z343" s="70" t="str">
        <f>IFERROR(IF(AND($H343=1,WORKDAY.INTL($I343,NETWORKDAYS.INTL($I343,EDATE(Y343,$E344)-1,1,[1]holiday!$A$2:$A$101),1,[1]holiday!$A$2:$A$101)=$K343),"",IF(AND(IFERROR(IF(IF($K343&lt;EDATE(Y343,$E343),$K343,EDATE(Y343,$E343))=Y343,"",IF($K343&lt;EDATE(Y343,$E343),$K343,EDATE(Y343,$E343))),"")=$K343,$H343=1),"",IFERROR(IF(IF($K343&lt;EDATE(Y343,$E343),$K343,EDATE(Y343,$E343))=Y343,"",IF($K343&lt;EDATE(Y343,$E343),$K343,EDATE(Y343,$E343))),""))),"")</f>
        <v/>
      </c>
      <c r="AA343" s="70" t="str">
        <f>IFERROR(IF(AND($H343=1,WORKDAY.INTL($I343,NETWORKDAYS.INTL($I343,EDATE(Z343,$E344)-1,1,[1]holiday!$A$2:$A$101),1,[1]holiday!$A$2:$A$101)=$K343),"",IF(AND(IFERROR(IF(IF($K343&lt;EDATE(Z343,$E343),$K343,EDATE(Z343,$E343))=Z343,"",IF($K343&lt;EDATE(Z343,$E343),$K343,EDATE(Z343,$E343))),"")=$K343,$H343=1),"",IFERROR(IF(IF($K343&lt;EDATE(Z343,$E343),$K343,EDATE(Z343,$E343))=Z343,"",IF($K343&lt;EDATE(Z343,$E343),$K343,EDATE(Z343,$E343))),""))),"")</f>
        <v/>
      </c>
      <c r="AB343" s="70" t="str">
        <f>IFERROR(IF(AND($H343=1,WORKDAY.INTL($I343,NETWORKDAYS.INTL($I343,EDATE(AA343,$E344)-1,1,[1]holiday!$A$2:$A$101),1,[1]holiday!$A$2:$A$101)=$K343),"",IF(AND(IFERROR(IF(IF($K343&lt;EDATE(AA343,$E343),$K343,EDATE(AA343,$E343))=AA343,"",IF($K343&lt;EDATE(AA343,$E343),$K343,EDATE(AA343,$E343))),"")=$K343,$H343=1),"",IFERROR(IF(IF($K343&lt;EDATE(AA343,$E343),$K343,EDATE(AA343,$E343))=AA343,"",IF($K343&lt;EDATE(AA343,$E343),$K343,EDATE(AA343,$E343))),""))),"")</f>
        <v/>
      </c>
      <c r="AC343" s="70" t="str">
        <f>IFERROR(IF(AND($H343=1,WORKDAY.INTL($I343,NETWORKDAYS.INTL($I343,EDATE(AB343,$E344)-1,1,[1]holiday!$A$2:$A$101),1,[1]holiday!$A$2:$A$101)=$K343),"",IF(AND(IFERROR(IF(IF($K343&lt;EDATE(AB343,$E343),$K343,EDATE(AB343,$E343))=AB343,"",IF($K343&lt;EDATE(AB343,$E343),$K343,EDATE(AB343,$E343))),"")=$K343,$H343=1),"",IFERROR(IF(IF($K343&lt;EDATE(AB343,$E343),$K343,EDATE(AB343,$E343))=AB343,"",IF($K343&lt;EDATE(AB343,$E343),$K343,EDATE(AB343,$E343))),""))),"")</f>
        <v/>
      </c>
      <c r="AD343" s="70" t="str">
        <f>IFERROR(IF(AND($H343=1,WORKDAY.INTL($I343,NETWORKDAYS.INTL($I343,EDATE(AC343,$E344)-1,1,[1]holiday!$A$2:$A$101),1,[1]holiday!$A$2:$A$101)=$K343),"",IF(AND(IFERROR(IF(IF($K343&lt;EDATE(AC343,$E343),$K343,EDATE(AC343,$E343))=AC343,"",IF($K343&lt;EDATE(AC343,$E343),$K343,EDATE(AC343,$E343))),"")=$K343,$H343=1),"",IFERROR(IF(IF($K343&lt;EDATE(AC343,$E343),$K343,EDATE(AC343,$E343))=AC343,"",IF($K343&lt;EDATE(AC343,$E343),$K343,EDATE(AC343,$E343))),""))),"")</f>
        <v/>
      </c>
      <c r="AE343" s="70" t="str">
        <f>IFERROR(IF(AND($H343=1,WORKDAY.INTL($I343,NETWORKDAYS.INTL($I343,EDATE(AD343,$E344)-1,1,[1]holiday!$A$2:$A$101),1,[1]holiday!$A$2:$A$101)=$K343),"",IF(AND(IFERROR(IF(IF($K343&lt;EDATE(AD343,$E343),$K343,EDATE(AD343,$E343))=AD343,"",IF($K343&lt;EDATE(AD343,$E343),$K343,EDATE(AD343,$E343))),"")=$K343,$H343=1),"",IFERROR(IF(IF($K343&lt;EDATE(AD343,$E343),$K343,EDATE(AD343,$E343))=AD343,"",IF($K343&lt;EDATE(AD343,$E343),$K343,EDATE(AD343,$E343))),""))),"")</f>
        <v/>
      </c>
      <c r="AF343" s="70" t="str">
        <f>IFERROR(IF(AND($H343=1,WORKDAY.INTL($I343,NETWORKDAYS.INTL($I343,EDATE(AE343,$E344)-1,1,[1]holiday!$A$2:$A$101),1,[1]holiday!$A$2:$A$101)=$K343),"",IF(AND(IFERROR(IF(IF($K343&lt;EDATE(AE343,$E343),$K343,EDATE(AE343,$E343))=AE343,"",IF($K343&lt;EDATE(AE343,$E343),$K343,EDATE(AE343,$E343))),"")=$K343,$H343=1),"",IFERROR(IF(IF($K343&lt;EDATE(AE343,$E343),$K343,EDATE(AE343,$E343))=AE343,"",IF($K343&lt;EDATE(AE343,$E343),$K343,EDATE(AE343,$E343))),""))),"")</f>
        <v/>
      </c>
      <c r="AG343" s="70" t="str">
        <f>IFERROR(IF(AND($H343=1,WORKDAY.INTL($I343,NETWORKDAYS.INTL($I343,EDATE(AF343,$E344)-1,1,[1]holiday!$A$2:$A$101),1,[1]holiday!$A$2:$A$101)=$K343),"",IF(AND(IFERROR(IF(IF($K343&lt;EDATE(AF343,$E343),$K343,EDATE(AF343,$E343))=AF343,"",IF($K343&lt;EDATE(AF343,$E343),$K343,EDATE(AF343,$E343))),"")=$K343,$H343=1),"",IFERROR(IF(IF($K343&lt;EDATE(AF343,$E343),$K343,EDATE(AF343,$E343))=AF343,"",IF($K343&lt;EDATE(AF343,$E343),$K343,EDATE(AF343,$E343))),""))),"")</f>
        <v/>
      </c>
      <c r="AH343" s="70" t="str">
        <f>IFERROR(IF(AND($H343=1,WORKDAY.INTL($I343,NETWORKDAYS.INTL($I343,EDATE(AG343,$E344)-1,1,[1]holiday!$A$2:$A$101),1,[1]holiday!$A$2:$A$101)=$K343),"",IF(AND(IFERROR(IF(IF($K343&lt;EDATE(AG343,$E343),$K343,EDATE(AG343,$E343))=AG343,"",IF($K343&lt;EDATE(AG343,$E343),$K343,EDATE(AG343,$E343))),"")=$K343,$H343=1),"",IFERROR(IF(IF($K343&lt;EDATE(AG343,$E343),$K343,EDATE(AG343,$E343))=AG343,"",IF($K343&lt;EDATE(AG343,$E343),$K343,EDATE(AG343,$E343))),""))),"")</f>
        <v/>
      </c>
      <c r="AI343" s="70"/>
      <c r="AJ343" s="25" t="e">
        <f t="shared" si="198"/>
        <v>#REF!</v>
      </c>
      <c r="AK343" s="25" t="e">
        <f t="shared" si="199"/>
        <v>#REF!</v>
      </c>
      <c r="AL343" s="25" t="e">
        <f t="shared" si="200"/>
        <v>#REF!</v>
      </c>
      <c r="AM343" s="25" t="e">
        <f t="shared" si="201"/>
        <v>#REF!</v>
      </c>
      <c r="AN343" s="25" t="e">
        <f t="shared" si="202"/>
        <v>#REF!</v>
      </c>
      <c r="AO343" s="25" t="e">
        <f t="shared" si="203"/>
        <v>#REF!</v>
      </c>
      <c r="AP343" s="25" t="e">
        <f t="shared" si="204"/>
        <v>#REF!</v>
      </c>
      <c r="AQ343" s="25" t="e">
        <f t="shared" si="205"/>
        <v>#REF!</v>
      </c>
      <c r="AR343" s="25" t="e">
        <f t="shared" si="206"/>
        <v>#REF!</v>
      </c>
      <c r="AS343" s="25" t="e">
        <f t="shared" si="207"/>
        <v>#REF!</v>
      </c>
      <c r="AT343" s="25" t="e">
        <f t="shared" si="208"/>
        <v>#REF!</v>
      </c>
      <c r="AU343" s="25" t="e">
        <f t="shared" si="209"/>
        <v>#REF!</v>
      </c>
      <c r="AV343" s="25" t="e">
        <f t="shared" si="210"/>
        <v>#REF!</v>
      </c>
      <c r="AW343" s="106" t="e">
        <f t="shared" si="217"/>
        <v>#REF!</v>
      </c>
      <c r="AX343" s="107" t="e">
        <f t="shared" ca="1" si="218"/>
        <v>#REF!</v>
      </c>
      <c r="AY343" s="107" t="e">
        <f t="shared" ca="1" si="219"/>
        <v>#REF!</v>
      </c>
      <c r="AZ343" s="108" t="e">
        <f t="shared" ca="1" si="220"/>
        <v>#REF!</v>
      </c>
      <c r="BA343" s="25">
        <f t="shared" ca="1" si="212"/>
        <v>0</v>
      </c>
      <c r="BB343" s="25" t="e">
        <f t="shared" si="211"/>
        <v>#REF!</v>
      </c>
      <c r="BC343" s="25" t="e">
        <f t="shared" ca="1" si="221"/>
        <v>#REF!</v>
      </c>
      <c r="BD343" s="83" t="e">
        <f>PS!#REF!</f>
        <v>#REF!</v>
      </c>
      <c r="BE343" s="78" t="str">
        <f t="shared" ca="1" si="222"/>
        <v>Lần 0</v>
      </c>
      <c r="BF343" s="109" t="e">
        <f t="shared" ca="1" si="223"/>
        <v>#REF!</v>
      </c>
      <c r="BG343" s="109" t="e">
        <f t="shared" ca="1" si="224"/>
        <v>#REF!</v>
      </c>
      <c r="BH343" s="109" t="e">
        <f t="shared" ca="1" si="225"/>
        <v>#REF!</v>
      </c>
      <c r="BI343" s="109" t="e">
        <f t="shared" ca="1" si="226"/>
        <v>#REF!</v>
      </c>
      <c r="BJ343" s="109" t="e">
        <f t="shared" ca="1" si="227"/>
        <v>#REF!</v>
      </c>
      <c r="BK343" s="109" t="e">
        <f t="shared" ca="1" si="228"/>
        <v>#REF!</v>
      </c>
      <c r="BL343" s="109" t="e">
        <f t="shared" ca="1" si="229"/>
        <v>#REF!</v>
      </c>
      <c r="BM343" s="109" t="e">
        <f t="shared" ca="1" si="230"/>
        <v>#REF!</v>
      </c>
      <c r="BN343" s="109" t="e">
        <f t="shared" ca="1" si="231"/>
        <v>#REF!</v>
      </c>
      <c r="BO343" s="109" t="e">
        <f t="shared" ca="1" si="232"/>
        <v>#REF!</v>
      </c>
      <c r="BP343" s="109" t="e">
        <f t="shared" ca="1" si="233"/>
        <v>#REF!</v>
      </c>
      <c r="BQ343" s="109" t="e">
        <f t="shared" ca="1" si="234"/>
        <v>#REF!</v>
      </c>
      <c r="BR343" s="109" t="e">
        <f t="shared" ca="1" si="235"/>
        <v>#REF!</v>
      </c>
    </row>
    <row r="344" spans="1:70" ht="12.75" x14ac:dyDescent="0.2">
      <c r="A344" s="82" t="e">
        <f>PS!#REF!</f>
        <v>#REF!</v>
      </c>
      <c r="B344" s="83" t="e">
        <f>PS!#REF!</f>
        <v>#REF!</v>
      </c>
      <c r="C344" s="83" t="e">
        <f>PS!#REF!</f>
        <v>#REF!</v>
      </c>
      <c r="D344" s="83" t="e">
        <f>VLOOKUP(B344,CTV!$A$3:$D$1048576,4,0)</f>
        <v>#REF!</v>
      </c>
      <c r="E344" s="83" t="e">
        <f>VLOOKUP(B344,CTV!$A$3:$G$1048576,7,0)</f>
        <v>#REF!</v>
      </c>
      <c r="F344" s="83" t="e">
        <f>IF(ISNA(VLOOKUP(D344,CTV!$A$3:$H$1048576,8,0)),"",VLOOKUP(D344,CTV!$A$3:$H$1048576,8,0))</f>
        <v>#REF!</v>
      </c>
      <c r="G344" s="83" t="e">
        <f>VLOOKUP(B344,CTV!$A$3:$I$1048576,9,0)</f>
        <v>#REF!</v>
      </c>
      <c r="H344" s="83" t="e">
        <f>VLOOKUP(B344,CTV!$A$3:$J$1048576,10,0)</f>
        <v>#REF!</v>
      </c>
      <c r="I344" s="102" t="e">
        <f>PS!#REF!</f>
        <v>#REF!</v>
      </c>
      <c r="J344" s="83" t="e">
        <f>PS!#REF!</f>
        <v>#REF!</v>
      </c>
      <c r="K344" s="103" t="e">
        <f>PS!#REF!</f>
        <v>#REF!</v>
      </c>
      <c r="L344" s="83" t="e">
        <f t="shared" si="213"/>
        <v>#REF!</v>
      </c>
      <c r="M344" s="120" t="e">
        <f>PS!#REF!</f>
        <v>#REF!</v>
      </c>
      <c r="N344" s="83" t="e">
        <f>PS!#REF!</f>
        <v>#REF!</v>
      </c>
      <c r="O344" s="104" t="e">
        <f>PS!#REF!</f>
        <v>#REF!</v>
      </c>
      <c r="P344" s="104" t="e">
        <f t="shared" si="214"/>
        <v>#REF!</v>
      </c>
      <c r="Q344" s="104">
        <v>0</v>
      </c>
      <c r="R344" s="170" t="e">
        <f t="shared" si="215"/>
        <v>#REF!</v>
      </c>
      <c r="S344" s="130" t="e">
        <f>VLOOKUP(B344,CTV!$A$3:$K$1048576,11,0)</f>
        <v>#REF!</v>
      </c>
      <c r="T344" s="105" t="e">
        <f>IF(VLOOKUP(B344,CTV!$A$3:$E$1048576,5,0)-R344+S344&lt;0,0,VLOOKUP(B344,CTV!$A$3:$E$1048576,5,0)-R344+S344)</f>
        <v>#REF!</v>
      </c>
      <c r="U344" s="105" t="e">
        <f>IF(VLOOKUP(B344,CTV!$A$3:$F$1048576,6,0)-R344+S344&lt;0,0,VLOOKUP(B344,CTV!$A$3:$F$1048576,6,0)-R344+S344)</f>
        <v>#REF!</v>
      </c>
      <c r="V344" s="70" t="e">
        <f t="shared" si="216"/>
        <v>#REF!</v>
      </c>
      <c r="W344" s="70" t="str">
        <f>IFERROR(IF(AND($H344=1,WORKDAY.INTL($I344,NETWORKDAYS.INTL($I344,EDATE(V344,$E345)-1,1,[1]holiday!$A$2:$A$101),1,[1]holiday!$A$2:$A$101)=$K344),"",IF(AND(IFERROR(IF(IF($K344&lt;EDATE(V344,$E344),$K344,EDATE(V344,$E344))=V344,"",IF($K344&lt;EDATE(V344,$E344),$K344,EDATE(V344,$E344))),"")=$K344,$H344=1),"",IFERROR(IF(IF($K344&lt;EDATE(V344,$E344),$K344,EDATE(V344,$E344))=V344,"",IF($K344&lt;EDATE(V344,$E344),$K344,EDATE(V344,$E344))),""))),"")</f>
        <v/>
      </c>
      <c r="X344" s="70" t="str">
        <f>IFERROR(IF(AND($H344=1,WORKDAY.INTL($I344,NETWORKDAYS.INTL($I344,EDATE(W344,$E345)-1,1,[1]holiday!$A$2:$A$101),1,[1]holiday!$A$2:$A$101)=$K344),"",IF(AND(IFERROR(IF(IF($K344&lt;EDATE(W344,$E344),$K344,EDATE(W344,$E344))=W344,"",IF($K344&lt;EDATE(W344,$E344),$K344,EDATE(W344,$E344))),"")=$K344,$H344=1),"",IFERROR(IF(IF($K344&lt;EDATE(W344,$E344),$K344,EDATE(W344,$E344))=W344,"",IF($K344&lt;EDATE(W344,$E344),$K344,EDATE(W344,$E344))),""))),"")</f>
        <v/>
      </c>
      <c r="Y344" s="70" t="str">
        <f>IFERROR(IF(AND($H344=1,WORKDAY.INTL($I344,NETWORKDAYS.INTL($I344,EDATE(X344,$E345)-1,1,[1]holiday!$A$2:$A$101),1,[1]holiday!$A$2:$A$101)=$K344),"",IF(AND(IFERROR(IF(IF($K344&lt;EDATE(X344,$E344),$K344,EDATE(X344,$E344))=X344,"",IF($K344&lt;EDATE(X344,$E344),$K344,EDATE(X344,$E344))),"")=$K344,$H344=1),"",IFERROR(IF(IF($K344&lt;EDATE(X344,$E344),$K344,EDATE(X344,$E344))=X344,"",IF($K344&lt;EDATE(X344,$E344),$K344,EDATE(X344,$E344))),""))),"")</f>
        <v/>
      </c>
      <c r="Z344" s="70" t="str">
        <f>IFERROR(IF(AND($H344=1,WORKDAY.INTL($I344,NETWORKDAYS.INTL($I344,EDATE(Y344,$E345)-1,1,[1]holiday!$A$2:$A$101),1,[1]holiday!$A$2:$A$101)=$K344),"",IF(AND(IFERROR(IF(IF($K344&lt;EDATE(Y344,$E344),$K344,EDATE(Y344,$E344))=Y344,"",IF($K344&lt;EDATE(Y344,$E344),$K344,EDATE(Y344,$E344))),"")=$K344,$H344=1),"",IFERROR(IF(IF($K344&lt;EDATE(Y344,$E344),$K344,EDATE(Y344,$E344))=Y344,"",IF($K344&lt;EDATE(Y344,$E344),$K344,EDATE(Y344,$E344))),""))),"")</f>
        <v/>
      </c>
      <c r="AA344" s="70" t="str">
        <f>IFERROR(IF(AND($H344=1,WORKDAY.INTL($I344,NETWORKDAYS.INTL($I344,EDATE(Z344,$E345)-1,1,[1]holiday!$A$2:$A$101),1,[1]holiday!$A$2:$A$101)=$K344),"",IF(AND(IFERROR(IF(IF($K344&lt;EDATE(Z344,$E344),$K344,EDATE(Z344,$E344))=Z344,"",IF($K344&lt;EDATE(Z344,$E344),$K344,EDATE(Z344,$E344))),"")=$K344,$H344=1),"",IFERROR(IF(IF($K344&lt;EDATE(Z344,$E344),$K344,EDATE(Z344,$E344))=Z344,"",IF($K344&lt;EDATE(Z344,$E344),$K344,EDATE(Z344,$E344))),""))),"")</f>
        <v/>
      </c>
      <c r="AB344" s="70" t="str">
        <f>IFERROR(IF(AND($H344=1,WORKDAY.INTL($I344,NETWORKDAYS.INTL($I344,EDATE(AA344,$E345)-1,1,[1]holiday!$A$2:$A$101),1,[1]holiday!$A$2:$A$101)=$K344),"",IF(AND(IFERROR(IF(IF($K344&lt;EDATE(AA344,$E344),$K344,EDATE(AA344,$E344))=AA344,"",IF($K344&lt;EDATE(AA344,$E344),$K344,EDATE(AA344,$E344))),"")=$K344,$H344=1),"",IFERROR(IF(IF($K344&lt;EDATE(AA344,$E344),$K344,EDATE(AA344,$E344))=AA344,"",IF($K344&lt;EDATE(AA344,$E344),$K344,EDATE(AA344,$E344))),""))),"")</f>
        <v/>
      </c>
      <c r="AC344" s="70" t="str">
        <f>IFERROR(IF(AND($H344=1,WORKDAY.INTL($I344,NETWORKDAYS.INTL($I344,EDATE(AB344,$E345)-1,1,[1]holiday!$A$2:$A$101),1,[1]holiday!$A$2:$A$101)=$K344),"",IF(AND(IFERROR(IF(IF($K344&lt;EDATE(AB344,$E344),$K344,EDATE(AB344,$E344))=AB344,"",IF($K344&lt;EDATE(AB344,$E344),$K344,EDATE(AB344,$E344))),"")=$K344,$H344=1),"",IFERROR(IF(IF($K344&lt;EDATE(AB344,$E344),$K344,EDATE(AB344,$E344))=AB344,"",IF($K344&lt;EDATE(AB344,$E344),$K344,EDATE(AB344,$E344))),""))),"")</f>
        <v/>
      </c>
      <c r="AD344" s="70" t="str">
        <f>IFERROR(IF(AND($H344=1,WORKDAY.INTL($I344,NETWORKDAYS.INTL($I344,EDATE(AC344,$E345)-1,1,[1]holiday!$A$2:$A$101),1,[1]holiday!$A$2:$A$101)=$K344),"",IF(AND(IFERROR(IF(IF($K344&lt;EDATE(AC344,$E344),$K344,EDATE(AC344,$E344))=AC344,"",IF($K344&lt;EDATE(AC344,$E344),$K344,EDATE(AC344,$E344))),"")=$K344,$H344=1),"",IFERROR(IF(IF($K344&lt;EDATE(AC344,$E344),$K344,EDATE(AC344,$E344))=AC344,"",IF($K344&lt;EDATE(AC344,$E344),$K344,EDATE(AC344,$E344))),""))),"")</f>
        <v/>
      </c>
      <c r="AE344" s="70" t="str">
        <f>IFERROR(IF(AND($H344=1,WORKDAY.INTL($I344,NETWORKDAYS.INTL($I344,EDATE(AD344,$E345)-1,1,[1]holiday!$A$2:$A$101),1,[1]holiday!$A$2:$A$101)=$K344),"",IF(AND(IFERROR(IF(IF($K344&lt;EDATE(AD344,$E344),$K344,EDATE(AD344,$E344))=AD344,"",IF($K344&lt;EDATE(AD344,$E344),$K344,EDATE(AD344,$E344))),"")=$K344,$H344=1),"",IFERROR(IF(IF($K344&lt;EDATE(AD344,$E344),$K344,EDATE(AD344,$E344))=AD344,"",IF($K344&lt;EDATE(AD344,$E344),$K344,EDATE(AD344,$E344))),""))),"")</f>
        <v/>
      </c>
      <c r="AF344" s="70" t="str">
        <f>IFERROR(IF(AND($H344=1,WORKDAY.INTL($I344,NETWORKDAYS.INTL($I344,EDATE(AE344,$E345)-1,1,[1]holiday!$A$2:$A$101),1,[1]holiday!$A$2:$A$101)=$K344),"",IF(AND(IFERROR(IF(IF($K344&lt;EDATE(AE344,$E344),$K344,EDATE(AE344,$E344))=AE344,"",IF($K344&lt;EDATE(AE344,$E344),$K344,EDATE(AE344,$E344))),"")=$K344,$H344=1),"",IFERROR(IF(IF($K344&lt;EDATE(AE344,$E344),$K344,EDATE(AE344,$E344))=AE344,"",IF($K344&lt;EDATE(AE344,$E344),$K344,EDATE(AE344,$E344))),""))),"")</f>
        <v/>
      </c>
      <c r="AG344" s="70" t="str">
        <f>IFERROR(IF(AND($H344=1,WORKDAY.INTL($I344,NETWORKDAYS.INTL($I344,EDATE(AF344,$E345)-1,1,[1]holiday!$A$2:$A$101),1,[1]holiday!$A$2:$A$101)=$K344),"",IF(AND(IFERROR(IF(IF($K344&lt;EDATE(AF344,$E344),$K344,EDATE(AF344,$E344))=AF344,"",IF($K344&lt;EDATE(AF344,$E344),$K344,EDATE(AF344,$E344))),"")=$K344,$H344=1),"",IFERROR(IF(IF($K344&lt;EDATE(AF344,$E344),$K344,EDATE(AF344,$E344))=AF344,"",IF($K344&lt;EDATE(AF344,$E344),$K344,EDATE(AF344,$E344))),""))),"")</f>
        <v/>
      </c>
      <c r="AH344" s="70" t="str">
        <f>IFERROR(IF(AND($H344=1,WORKDAY.INTL($I344,NETWORKDAYS.INTL($I344,EDATE(AG344,$E345)-1,1,[1]holiday!$A$2:$A$101),1,[1]holiday!$A$2:$A$101)=$K344),"",IF(AND(IFERROR(IF(IF($K344&lt;EDATE(AG344,$E344),$K344,EDATE(AG344,$E344))=AG344,"",IF($K344&lt;EDATE(AG344,$E344),$K344,EDATE(AG344,$E344))),"")=$K344,$H344=1),"",IFERROR(IF(IF($K344&lt;EDATE(AG344,$E344),$K344,EDATE(AG344,$E344))=AG344,"",IF($K344&lt;EDATE(AG344,$E344),$K344,EDATE(AG344,$E344))),""))),"")</f>
        <v/>
      </c>
      <c r="AI344" s="70"/>
      <c r="AJ344" s="25" t="e">
        <f t="shared" si="198"/>
        <v>#REF!</v>
      </c>
      <c r="AK344" s="25" t="e">
        <f t="shared" si="199"/>
        <v>#REF!</v>
      </c>
      <c r="AL344" s="25" t="e">
        <f t="shared" si="200"/>
        <v>#REF!</v>
      </c>
      <c r="AM344" s="25" t="e">
        <f t="shared" si="201"/>
        <v>#REF!</v>
      </c>
      <c r="AN344" s="25" t="e">
        <f t="shared" si="202"/>
        <v>#REF!</v>
      </c>
      <c r="AO344" s="25" t="e">
        <f t="shared" si="203"/>
        <v>#REF!</v>
      </c>
      <c r="AP344" s="25" t="e">
        <f t="shared" si="204"/>
        <v>#REF!</v>
      </c>
      <c r="AQ344" s="25" t="e">
        <f t="shared" si="205"/>
        <v>#REF!</v>
      </c>
      <c r="AR344" s="25" t="e">
        <f t="shared" si="206"/>
        <v>#REF!</v>
      </c>
      <c r="AS344" s="25" t="e">
        <f t="shared" si="207"/>
        <v>#REF!</v>
      </c>
      <c r="AT344" s="25" t="e">
        <f t="shared" si="208"/>
        <v>#REF!</v>
      </c>
      <c r="AU344" s="25" t="e">
        <f t="shared" si="209"/>
        <v>#REF!</v>
      </c>
      <c r="AV344" s="25" t="e">
        <f t="shared" si="210"/>
        <v>#REF!</v>
      </c>
      <c r="AW344" s="106" t="e">
        <f t="shared" si="217"/>
        <v>#REF!</v>
      </c>
      <c r="AX344" s="107" t="e">
        <f t="shared" ca="1" si="218"/>
        <v>#REF!</v>
      </c>
      <c r="AY344" s="107" t="e">
        <f t="shared" ca="1" si="219"/>
        <v>#REF!</v>
      </c>
      <c r="AZ344" s="108" t="e">
        <f t="shared" ca="1" si="220"/>
        <v>#REF!</v>
      </c>
      <c r="BA344" s="25">
        <f t="shared" ca="1" si="212"/>
        <v>0</v>
      </c>
      <c r="BB344" s="25" t="e">
        <f t="shared" si="211"/>
        <v>#REF!</v>
      </c>
      <c r="BC344" s="25" t="e">
        <f t="shared" ca="1" si="221"/>
        <v>#REF!</v>
      </c>
      <c r="BD344" s="83" t="e">
        <f>PS!#REF!</f>
        <v>#REF!</v>
      </c>
      <c r="BE344" s="78" t="str">
        <f t="shared" ca="1" si="222"/>
        <v>Lần 0</v>
      </c>
      <c r="BF344" s="109" t="e">
        <f t="shared" ca="1" si="223"/>
        <v>#REF!</v>
      </c>
      <c r="BG344" s="109" t="e">
        <f t="shared" ca="1" si="224"/>
        <v>#REF!</v>
      </c>
      <c r="BH344" s="109" t="e">
        <f t="shared" ca="1" si="225"/>
        <v>#REF!</v>
      </c>
      <c r="BI344" s="109" t="e">
        <f t="shared" ca="1" si="226"/>
        <v>#REF!</v>
      </c>
      <c r="BJ344" s="109" t="e">
        <f t="shared" ca="1" si="227"/>
        <v>#REF!</v>
      </c>
      <c r="BK344" s="109" t="e">
        <f t="shared" ca="1" si="228"/>
        <v>#REF!</v>
      </c>
      <c r="BL344" s="109" t="e">
        <f t="shared" ca="1" si="229"/>
        <v>#REF!</v>
      </c>
      <c r="BM344" s="109" t="e">
        <f t="shared" ca="1" si="230"/>
        <v>#REF!</v>
      </c>
      <c r="BN344" s="109" t="e">
        <f t="shared" ca="1" si="231"/>
        <v>#REF!</v>
      </c>
      <c r="BO344" s="109" t="e">
        <f t="shared" ca="1" si="232"/>
        <v>#REF!</v>
      </c>
      <c r="BP344" s="109" t="e">
        <f t="shared" ca="1" si="233"/>
        <v>#REF!</v>
      </c>
      <c r="BQ344" s="109" t="e">
        <f t="shared" ca="1" si="234"/>
        <v>#REF!</v>
      </c>
      <c r="BR344" s="109" t="e">
        <f t="shared" ca="1" si="235"/>
        <v>#REF!</v>
      </c>
    </row>
    <row r="345" spans="1:70" ht="20.25" customHeight="1" x14ac:dyDescent="0.2">
      <c r="A345" s="82" t="e">
        <f>PS!#REF!</f>
        <v>#REF!</v>
      </c>
      <c r="B345" s="83" t="e">
        <f>PS!#REF!</f>
        <v>#REF!</v>
      </c>
      <c r="C345" s="83" t="e">
        <f>PS!#REF!</f>
        <v>#REF!</v>
      </c>
      <c r="D345" s="83" t="e">
        <f>VLOOKUP(B345,CTV!$A$3:$D$1048576,4,0)</f>
        <v>#REF!</v>
      </c>
      <c r="E345" s="83" t="e">
        <f>VLOOKUP(B345,CTV!$A$3:$G$1048576,7,0)</f>
        <v>#REF!</v>
      </c>
      <c r="F345" s="83" t="e">
        <f>IF(ISNA(VLOOKUP(D345,CTV!$A$3:$H$1048576,8,0)),"",VLOOKUP(D345,CTV!$A$3:$H$1048576,8,0))</f>
        <v>#REF!</v>
      </c>
      <c r="G345" s="83" t="e">
        <f>VLOOKUP(B345,CTV!$A$3:$I$1048576,9,0)</f>
        <v>#REF!</v>
      </c>
      <c r="H345" s="83" t="e">
        <f>VLOOKUP(B345,CTV!$A$3:$J$1048576,10,0)</f>
        <v>#REF!</v>
      </c>
      <c r="I345" s="102" t="e">
        <f>PS!#REF!</f>
        <v>#REF!</v>
      </c>
      <c r="J345" s="83" t="e">
        <f>PS!#REF!</f>
        <v>#REF!</v>
      </c>
      <c r="K345" s="103" t="e">
        <f>PS!#REF!</f>
        <v>#REF!</v>
      </c>
      <c r="L345" s="83" t="e">
        <f t="shared" si="213"/>
        <v>#REF!</v>
      </c>
      <c r="M345" s="120" t="e">
        <f>PS!#REF!</f>
        <v>#REF!</v>
      </c>
      <c r="N345" s="83" t="e">
        <f>PS!#REF!</f>
        <v>#REF!</v>
      </c>
      <c r="O345" s="104" t="e">
        <f>PS!#REF!</f>
        <v>#REF!</v>
      </c>
      <c r="P345" s="104" t="e">
        <f t="shared" si="214"/>
        <v>#REF!</v>
      </c>
      <c r="Q345" s="104">
        <v>0</v>
      </c>
      <c r="R345" s="170" t="e">
        <f t="shared" si="215"/>
        <v>#REF!</v>
      </c>
      <c r="S345" s="130" t="e">
        <f>VLOOKUP(B345,CTV!$A$3:$K$1048576,11,0)</f>
        <v>#REF!</v>
      </c>
      <c r="T345" s="105" t="e">
        <f>IF(VLOOKUP(B345,CTV!$A$3:$E$1048576,5,0)-R345+S345&lt;0,0,VLOOKUP(B345,CTV!$A$3:$E$1048576,5,0)-R345+S345)</f>
        <v>#REF!</v>
      </c>
      <c r="U345" s="105" t="e">
        <f>IF(VLOOKUP(B345,CTV!$A$3:$F$1048576,6,0)-R345+S345&lt;0,0,VLOOKUP(B345,CTV!$A$3:$F$1048576,6,0)-R345+S345)</f>
        <v>#REF!</v>
      </c>
      <c r="V345" s="70" t="e">
        <f t="shared" si="216"/>
        <v>#REF!</v>
      </c>
      <c r="W345" s="70" t="str">
        <f>IFERROR(IF(AND($H345=1,WORKDAY.INTL($I345,NETWORKDAYS.INTL($I345,EDATE(V345,$E346)-1,1,[1]holiday!$A$2:$A$101),1,[1]holiday!$A$2:$A$101)=$K345),"",IF(AND(IFERROR(IF(IF($K345&lt;EDATE(V345,$E345),$K345,EDATE(V345,$E345))=V345,"",IF($K345&lt;EDATE(V345,$E345),$K345,EDATE(V345,$E345))),"")=$K345,$H345=1),"",IFERROR(IF(IF($K345&lt;EDATE(V345,$E345),$K345,EDATE(V345,$E345))=V345,"",IF($K345&lt;EDATE(V345,$E345),$K345,EDATE(V345,$E345))),""))),"")</f>
        <v/>
      </c>
      <c r="X345" s="70" t="str">
        <f>IFERROR(IF(AND($H345=1,WORKDAY.INTL($I345,NETWORKDAYS.INTL($I345,EDATE(W345,$E346)-1,1,[1]holiday!$A$2:$A$101),1,[1]holiday!$A$2:$A$101)=$K345),"",IF(AND(IFERROR(IF(IF($K345&lt;EDATE(W345,$E345),$K345,EDATE(W345,$E345))=W345,"",IF($K345&lt;EDATE(W345,$E345),$K345,EDATE(W345,$E345))),"")=$K345,$H345=1),"",IFERROR(IF(IF($K345&lt;EDATE(W345,$E345),$K345,EDATE(W345,$E345))=W345,"",IF($K345&lt;EDATE(W345,$E345),$K345,EDATE(W345,$E345))),""))),"")</f>
        <v/>
      </c>
      <c r="Y345" s="70" t="str">
        <f>IFERROR(IF(AND($H345=1,WORKDAY.INTL($I345,NETWORKDAYS.INTL($I345,EDATE(X345,$E346)-1,1,[1]holiday!$A$2:$A$101),1,[1]holiday!$A$2:$A$101)=$K345),"",IF(AND(IFERROR(IF(IF($K345&lt;EDATE(X345,$E345),$K345,EDATE(X345,$E345))=X345,"",IF($K345&lt;EDATE(X345,$E345),$K345,EDATE(X345,$E345))),"")=$K345,$H345=1),"",IFERROR(IF(IF($K345&lt;EDATE(X345,$E345),$K345,EDATE(X345,$E345))=X345,"",IF($K345&lt;EDATE(X345,$E345),$K345,EDATE(X345,$E345))),""))),"")</f>
        <v/>
      </c>
      <c r="Z345" s="70" t="str">
        <f>IFERROR(IF(AND($H345=1,WORKDAY.INTL($I345,NETWORKDAYS.INTL($I345,EDATE(Y345,$E346)-1,1,[1]holiday!$A$2:$A$101),1,[1]holiday!$A$2:$A$101)=$K345),"",IF(AND(IFERROR(IF(IF($K345&lt;EDATE(Y345,$E345),$K345,EDATE(Y345,$E345))=Y345,"",IF($K345&lt;EDATE(Y345,$E345),$K345,EDATE(Y345,$E345))),"")=$K345,$H345=1),"",IFERROR(IF(IF($K345&lt;EDATE(Y345,$E345),$K345,EDATE(Y345,$E345))=Y345,"",IF($K345&lt;EDATE(Y345,$E345),$K345,EDATE(Y345,$E345))),""))),"")</f>
        <v/>
      </c>
      <c r="AA345" s="70" t="str">
        <f>IFERROR(IF(AND($H345=1,WORKDAY.INTL($I345,NETWORKDAYS.INTL($I345,EDATE(Z345,$E346)-1,1,[1]holiday!$A$2:$A$101),1,[1]holiday!$A$2:$A$101)=$K345),"",IF(AND(IFERROR(IF(IF($K345&lt;EDATE(Z345,$E345),$K345,EDATE(Z345,$E345))=Z345,"",IF($K345&lt;EDATE(Z345,$E345),$K345,EDATE(Z345,$E345))),"")=$K345,$H345=1),"",IFERROR(IF(IF($K345&lt;EDATE(Z345,$E345),$K345,EDATE(Z345,$E345))=Z345,"",IF($K345&lt;EDATE(Z345,$E345),$K345,EDATE(Z345,$E345))),""))),"")</f>
        <v/>
      </c>
      <c r="AB345" s="70" t="str">
        <f>IFERROR(IF(AND($H345=1,WORKDAY.INTL($I345,NETWORKDAYS.INTL($I345,EDATE(AA345,$E346)-1,1,[1]holiday!$A$2:$A$101),1,[1]holiday!$A$2:$A$101)=$K345),"",IF(AND(IFERROR(IF(IF($K345&lt;EDATE(AA345,$E345),$K345,EDATE(AA345,$E345))=AA345,"",IF($K345&lt;EDATE(AA345,$E345),$K345,EDATE(AA345,$E345))),"")=$K345,$H345=1),"",IFERROR(IF(IF($K345&lt;EDATE(AA345,$E345),$K345,EDATE(AA345,$E345))=AA345,"",IF($K345&lt;EDATE(AA345,$E345),$K345,EDATE(AA345,$E345))),""))),"")</f>
        <v/>
      </c>
      <c r="AC345" s="70" t="str">
        <f>IFERROR(IF(AND($H345=1,WORKDAY.INTL($I345,NETWORKDAYS.INTL($I345,EDATE(AB345,$E346)-1,1,[1]holiday!$A$2:$A$101),1,[1]holiday!$A$2:$A$101)=$K345),"",IF(AND(IFERROR(IF(IF($K345&lt;EDATE(AB345,$E345),$K345,EDATE(AB345,$E345))=AB345,"",IF($K345&lt;EDATE(AB345,$E345),$K345,EDATE(AB345,$E345))),"")=$K345,$H345=1),"",IFERROR(IF(IF($K345&lt;EDATE(AB345,$E345),$K345,EDATE(AB345,$E345))=AB345,"",IF($K345&lt;EDATE(AB345,$E345),$K345,EDATE(AB345,$E345))),""))),"")</f>
        <v/>
      </c>
      <c r="AD345" s="70" t="str">
        <f>IFERROR(IF(AND($H345=1,WORKDAY.INTL($I345,NETWORKDAYS.INTL($I345,EDATE(AC345,$E346)-1,1,[1]holiday!$A$2:$A$101),1,[1]holiday!$A$2:$A$101)=$K345),"",IF(AND(IFERROR(IF(IF($K345&lt;EDATE(AC345,$E345),$K345,EDATE(AC345,$E345))=AC345,"",IF($K345&lt;EDATE(AC345,$E345),$K345,EDATE(AC345,$E345))),"")=$K345,$H345=1),"",IFERROR(IF(IF($K345&lt;EDATE(AC345,$E345),$K345,EDATE(AC345,$E345))=AC345,"",IF($K345&lt;EDATE(AC345,$E345),$K345,EDATE(AC345,$E345))),""))),"")</f>
        <v/>
      </c>
      <c r="AE345" s="70" t="str">
        <f>IFERROR(IF(AND($H345=1,WORKDAY.INTL($I345,NETWORKDAYS.INTL($I345,EDATE(AD345,$E346)-1,1,[1]holiday!$A$2:$A$101),1,[1]holiday!$A$2:$A$101)=$K345),"",IF(AND(IFERROR(IF(IF($K345&lt;EDATE(AD345,$E345),$K345,EDATE(AD345,$E345))=AD345,"",IF($K345&lt;EDATE(AD345,$E345),$K345,EDATE(AD345,$E345))),"")=$K345,$H345=1),"",IFERROR(IF(IF($K345&lt;EDATE(AD345,$E345),$K345,EDATE(AD345,$E345))=AD345,"",IF($K345&lt;EDATE(AD345,$E345),$K345,EDATE(AD345,$E345))),""))),"")</f>
        <v/>
      </c>
      <c r="AF345" s="70" t="str">
        <f>IFERROR(IF(AND($H345=1,WORKDAY.INTL($I345,NETWORKDAYS.INTL($I345,EDATE(AE345,$E346)-1,1,[1]holiday!$A$2:$A$101),1,[1]holiday!$A$2:$A$101)=$K345),"",IF(AND(IFERROR(IF(IF($K345&lt;EDATE(AE345,$E345),$K345,EDATE(AE345,$E345))=AE345,"",IF($K345&lt;EDATE(AE345,$E345),$K345,EDATE(AE345,$E345))),"")=$K345,$H345=1),"",IFERROR(IF(IF($K345&lt;EDATE(AE345,$E345),$K345,EDATE(AE345,$E345))=AE345,"",IF($K345&lt;EDATE(AE345,$E345),$K345,EDATE(AE345,$E345))),""))),"")</f>
        <v/>
      </c>
      <c r="AG345" s="70" t="str">
        <f>IFERROR(IF(AND($H345=1,WORKDAY.INTL($I345,NETWORKDAYS.INTL($I345,EDATE(AF345,$E346)-1,1,[1]holiday!$A$2:$A$101),1,[1]holiday!$A$2:$A$101)=$K345),"",IF(AND(IFERROR(IF(IF($K345&lt;EDATE(AF345,$E345),$K345,EDATE(AF345,$E345))=AF345,"",IF($K345&lt;EDATE(AF345,$E345),$K345,EDATE(AF345,$E345))),"")=$K345,$H345=1),"",IFERROR(IF(IF($K345&lt;EDATE(AF345,$E345),$K345,EDATE(AF345,$E345))=AF345,"",IF($K345&lt;EDATE(AF345,$E345),$K345,EDATE(AF345,$E345))),""))),"")</f>
        <v/>
      </c>
      <c r="AH345" s="70" t="str">
        <f>IFERROR(IF(AND($H345=1,WORKDAY.INTL($I345,NETWORKDAYS.INTL($I345,EDATE(AG345,$E346)-1,1,[1]holiday!$A$2:$A$101),1,[1]holiday!$A$2:$A$101)=$K345),"",IF(AND(IFERROR(IF(IF($K345&lt;EDATE(AG345,$E345),$K345,EDATE(AG345,$E345))=AG345,"",IF($K345&lt;EDATE(AG345,$E345),$K345,EDATE(AG345,$E345))),"")=$K345,$H345=1),"",IFERROR(IF(IF($K345&lt;EDATE(AG345,$E345),$K345,EDATE(AG345,$E345))=AG345,"",IF($K345&lt;EDATE(AG345,$E345),$K345,EDATE(AG345,$E345))),""))),"")</f>
        <v/>
      </c>
      <c r="AI345" s="70"/>
      <c r="AJ345" s="25" t="e">
        <f t="shared" si="198"/>
        <v>#REF!</v>
      </c>
      <c r="AK345" s="25" t="e">
        <f t="shared" si="199"/>
        <v>#REF!</v>
      </c>
      <c r="AL345" s="25" t="e">
        <f t="shared" si="200"/>
        <v>#REF!</v>
      </c>
      <c r="AM345" s="25" t="e">
        <f t="shared" si="201"/>
        <v>#REF!</v>
      </c>
      <c r="AN345" s="25" t="e">
        <f t="shared" si="202"/>
        <v>#REF!</v>
      </c>
      <c r="AO345" s="25" t="e">
        <f t="shared" si="203"/>
        <v>#REF!</v>
      </c>
      <c r="AP345" s="25" t="e">
        <f t="shared" si="204"/>
        <v>#REF!</v>
      </c>
      <c r="AQ345" s="25" t="e">
        <f t="shared" si="205"/>
        <v>#REF!</v>
      </c>
      <c r="AR345" s="25" t="e">
        <f t="shared" si="206"/>
        <v>#REF!</v>
      </c>
      <c r="AS345" s="25" t="e">
        <f t="shared" si="207"/>
        <v>#REF!</v>
      </c>
      <c r="AT345" s="25" t="e">
        <f t="shared" si="208"/>
        <v>#REF!</v>
      </c>
      <c r="AU345" s="25" t="e">
        <f t="shared" si="209"/>
        <v>#REF!</v>
      </c>
      <c r="AV345" s="25" t="e">
        <f t="shared" si="210"/>
        <v>#REF!</v>
      </c>
      <c r="AW345" s="106" t="e">
        <f t="shared" si="217"/>
        <v>#REF!</v>
      </c>
      <c r="AX345" s="107" t="e">
        <f t="shared" ca="1" si="218"/>
        <v>#REF!</v>
      </c>
      <c r="AY345" s="107" t="e">
        <f t="shared" ca="1" si="219"/>
        <v>#REF!</v>
      </c>
      <c r="AZ345" s="108" t="e">
        <f t="shared" ca="1" si="220"/>
        <v>#REF!</v>
      </c>
      <c r="BA345" s="25">
        <f t="shared" ca="1" si="212"/>
        <v>0</v>
      </c>
      <c r="BB345" s="25" t="e">
        <f t="shared" si="211"/>
        <v>#REF!</v>
      </c>
      <c r="BC345" s="25" t="e">
        <f t="shared" ca="1" si="221"/>
        <v>#REF!</v>
      </c>
      <c r="BD345" s="83" t="e">
        <f>PS!#REF!</f>
        <v>#REF!</v>
      </c>
      <c r="BE345" s="78" t="str">
        <f t="shared" ca="1" si="222"/>
        <v>Lần 0</v>
      </c>
      <c r="BF345" s="109" t="e">
        <f t="shared" ca="1" si="223"/>
        <v>#REF!</v>
      </c>
      <c r="BG345" s="109" t="e">
        <f t="shared" ca="1" si="224"/>
        <v>#REF!</v>
      </c>
      <c r="BH345" s="109" t="e">
        <f t="shared" ca="1" si="225"/>
        <v>#REF!</v>
      </c>
      <c r="BI345" s="109" t="e">
        <f t="shared" ca="1" si="226"/>
        <v>#REF!</v>
      </c>
      <c r="BJ345" s="109" t="e">
        <f t="shared" ca="1" si="227"/>
        <v>#REF!</v>
      </c>
      <c r="BK345" s="109" t="e">
        <f t="shared" ca="1" si="228"/>
        <v>#REF!</v>
      </c>
      <c r="BL345" s="109" t="e">
        <f t="shared" ca="1" si="229"/>
        <v>#REF!</v>
      </c>
      <c r="BM345" s="109" t="e">
        <f t="shared" ca="1" si="230"/>
        <v>#REF!</v>
      </c>
      <c r="BN345" s="109" t="e">
        <f t="shared" ca="1" si="231"/>
        <v>#REF!</v>
      </c>
      <c r="BO345" s="109" t="e">
        <f t="shared" ca="1" si="232"/>
        <v>#REF!</v>
      </c>
      <c r="BP345" s="109" t="e">
        <f t="shared" ca="1" si="233"/>
        <v>#REF!</v>
      </c>
      <c r="BQ345" s="109" t="e">
        <f t="shared" ca="1" si="234"/>
        <v>#REF!</v>
      </c>
      <c r="BR345" s="109" t="e">
        <f t="shared" ca="1" si="235"/>
        <v>#REF!</v>
      </c>
    </row>
    <row r="346" spans="1:70" ht="20.25" customHeight="1" x14ac:dyDescent="0.2">
      <c r="A346" s="82" t="e">
        <f>PS!#REF!</f>
        <v>#REF!</v>
      </c>
      <c r="B346" s="83" t="e">
        <f>PS!#REF!</f>
        <v>#REF!</v>
      </c>
      <c r="C346" s="83" t="e">
        <f>PS!#REF!</f>
        <v>#REF!</v>
      </c>
      <c r="D346" s="83" t="e">
        <f>VLOOKUP(B346,CTV!$A$3:$D$1048576,4,0)</f>
        <v>#REF!</v>
      </c>
      <c r="E346" s="83" t="e">
        <f>VLOOKUP(B346,CTV!$A$3:$G$1048576,7,0)</f>
        <v>#REF!</v>
      </c>
      <c r="F346" s="83" t="e">
        <f>IF(ISNA(VLOOKUP(D346,CTV!$A$3:$H$1048576,8,0)),"",VLOOKUP(D346,CTV!$A$3:$H$1048576,8,0))</f>
        <v>#REF!</v>
      </c>
      <c r="G346" s="83" t="e">
        <f>VLOOKUP(B346,CTV!$A$3:$I$1048576,9,0)</f>
        <v>#REF!</v>
      </c>
      <c r="H346" s="83" t="e">
        <f>VLOOKUP(B346,CTV!$A$3:$J$1048576,10,0)</f>
        <v>#REF!</v>
      </c>
      <c r="I346" s="102" t="e">
        <f>PS!#REF!</f>
        <v>#REF!</v>
      </c>
      <c r="J346" s="83" t="e">
        <f>PS!#REF!</f>
        <v>#REF!</v>
      </c>
      <c r="K346" s="103" t="e">
        <f>PS!#REF!</f>
        <v>#REF!</v>
      </c>
      <c r="L346" s="83" t="e">
        <f t="shared" si="213"/>
        <v>#REF!</v>
      </c>
      <c r="M346" s="120" t="e">
        <f>PS!#REF!</f>
        <v>#REF!</v>
      </c>
      <c r="N346" s="83" t="e">
        <f>PS!#REF!</f>
        <v>#REF!</v>
      </c>
      <c r="O346" s="104" t="e">
        <f>PS!#REF!</f>
        <v>#REF!</v>
      </c>
      <c r="P346" s="104" t="e">
        <f t="shared" si="214"/>
        <v>#REF!</v>
      </c>
      <c r="Q346" s="104">
        <v>0</v>
      </c>
      <c r="R346" s="170" t="e">
        <f t="shared" si="215"/>
        <v>#REF!</v>
      </c>
      <c r="S346" s="130" t="e">
        <f>VLOOKUP(B346,CTV!$A$3:$K$1048576,11,0)</f>
        <v>#REF!</v>
      </c>
      <c r="T346" s="105" t="e">
        <f>IF(VLOOKUP(B346,CTV!$A$3:$E$1048576,5,0)-R346+S346&lt;0,0,VLOOKUP(B346,CTV!$A$3:$E$1048576,5,0)-R346+S346)</f>
        <v>#REF!</v>
      </c>
      <c r="U346" s="105" t="e">
        <f>IF(VLOOKUP(B346,CTV!$A$3:$F$1048576,6,0)-R346+S346&lt;0,0,VLOOKUP(B346,CTV!$A$3:$F$1048576,6,0)-R346+S346)</f>
        <v>#REF!</v>
      </c>
      <c r="V346" s="70" t="e">
        <f t="shared" si="216"/>
        <v>#REF!</v>
      </c>
      <c r="W346" s="70" t="str">
        <f>IFERROR(IF(AND($H346=1,WORKDAY.INTL($I346,NETWORKDAYS.INTL($I346,EDATE(V346,$E347)-1,1,[1]holiday!$A$2:$A$101),1,[1]holiday!$A$2:$A$101)=$K346),"",IF(AND(IFERROR(IF(IF($K346&lt;EDATE(V346,$E346),$K346,EDATE(V346,$E346))=V346,"",IF($K346&lt;EDATE(V346,$E346),$K346,EDATE(V346,$E346))),"")=$K346,$H346=1),"",IFERROR(IF(IF($K346&lt;EDATE(V346,$E346),$K346,EDATE(V346,$E346))=V346,"",IF($K346&lt;EDATE(V346,$E346),$K346,EDATE(V346,$E346))),""))),"")</f>
        <v/>
      </c>
      <c r="X346" s="70" t="str">
        <f>IFERROR(IF(AND($H346=1,WORKDAY.INTL($I346,NETWORKDAYS.INTL($I346,EDATE(W346,$E347)-1,1,[1]holiday!$A$2:$A$101),1,[1]holiday!$A$2:$A$101)=$K346),"",IF(AND(IFERROR(IF(IF($K346&lt;EDATE(W346,$E346),$K346,EDATE(W346,$E346))=W346,"",IF($K346&lt;EDATE(W346,$E346),$K346,EDATE(W346,$E346))),"")=$K346,$H346=1),"",IFERROR(IF(IF($K346&lt;EDATE(W346,$E346),$K346,EDATE(W346,$E346))=W346,"",IF($K346&lt;EDATE(W346,$E346),$K346,EDATE(W346,$E346))),""))),"")</f>
        <v/>
      </c>
      <c r="Y346" s="70" t="str">
        <f>IFERROR(IF(AND($H346=1,WORKDAY.INTL($I346,NETWORKDAYS.INTL($I346,EDATE(X346,$E347)-1,1,[1]holiday!$A$2:$A$101),1,[1]holiday!$A$2:$A$101)=$K346),"",IF(AND(IFERROR(IF(IF($K346&lt;EDATE(X346,$E346),$K346,EDATE(X346,$E346))=X346,"",IF($K346&lt;EDATE(X346,$E346),$K346,EDATE(X346,$E346))),"")=$K346,$H346=1),"",IFERROR(IF(IF($K346&lt;EDATE(X346,$E346),$K346,EDATE(X346,$E346))=X346,"",IF($K346&lt;EDATE(X346,$E346),$K346,EDATE(X346,$E346))),""))),"")</f>
        <v/>
      </c>
      <c r="Z346" s="70" t="str">
        <f>IFERROR(IF(AND($H346=1,WORKDAY.INTL($I346,NETWORKDAYS.INTL($I346,EDATE(Y346,$E347)-1,1,[1]holiday!$A$2:$A$101),1,[1]holiday!$A$2:$A$101)=$K346),"",IF(AND(IFERROR(IF(IF($K346&lt;EDATE(Y346,$E346),$K346,EDATE(Y346,$E346))=Y346,"",IF($K346&lt;EDATE(Y346,$E346),$K346,EDATE(Y346,$E346))),"")=$K346,$H346=1),"",IFERROR(IF(IF($K346&lt;EDATE(Y346,$E346),$K346,EDATE(Y346,$E346))=Y346,"",IF($K346&lt;EDATE(Y346,$E346),$K346,EDATE(Y346,$E346))),""))),"")</f>
        <v/>
      </c>
      <c r="AA346" s="70" t="str">
        <f>IFERROR(IF(AND($H346=1,WORKDAY.INTL($I346,NETWORKDAYS.INTL($I346,EDATE(Z346,$E347)-1,1,[1]holiday!$A$2:$A$101),1,[1]holiday!$A$2:$A$101)=$K346),"",IF(AND(IFERROR(IF(IF($K346&lt;EDATE(Z346,$E346),$K346,EDATE(Z346,$E346))=Z346,"",IF($K346&lt;EDATE(Z346,$E346),$K346,EDATE(Z346,$E346))),"")=$K346,$H346=1),"",IFERROR(IF(IF($K346&lt;EDATE(Z346,$E346),$K346,EDATE(Z346,$E346))=Z346,"",IF($K346&lt;EDATE(Z346,$E346),$K346,EDATE(Z346,$E346))),""))),"")</f>
        <v/>
      </c>
      <c r="AB346" s="70" t="str">
        <f>IFERROR(IF(AND($H346=1,WORKDAY.INTL($I346,NETWORKDAYS.INTL($I346,EDATE(AA346,$E347)-1,1,[1]holiday!$A$2:$A$101),1,[1]holiday!$A$2:$A$101)=$K346),"",IF(AND(IFERROR(IF(IF($K346&lt;EDATE(AA346,$E346),$K346,EDATE(AA346,$E346))=AA346,"",IF($K346&lt;EDATE(AA346,$E346),$K346,EDATE(AA346,$E346))),"")=$K346,$H346=1),"",IFERROR(IF(IF($K346&lt;EDATE(AA346,$E346),$K346,EDATE(AA346,$E346))=AA346,"",IF($K346&lt;EDATE(AA346,$E346),$K346,EDATE(AA346,$E346))),""))),"")</f>
        <v/>
      </c>
      <c r="AC346" s="70" t="str">
        <f>IFERROR(IF(AND($H346=1,WORKDAY.INTL($I346,NETWORKDAYS.INTL($I346,EDATE(AB346,$E347)-1,1,[1]holiday!$A$2:$A$101),1,[1]holiday!$A$2:$A$101)=$K346),"",IF(AND(IFERROR(IF(IF($K346&lt;EDATE(AB346,$E346),$K346,EDATE(AB346,$E346))=AB346,"",IF($K346&lt;EDATE(AB346,$E346),$K346,EDATE(AB346,$E346))),"")=$K346,$H346=1),"",IFERROR(IF(IF($K346&lt;EDATE(AB346,$E346),$K346,EDATE(AB346,$E346))=AB346,"",IF($K346&lt;EDATE(AB346,$E346),$K346,EDATE(AB346,$E346))),""))),"")</f>
        <v/>
      </c>
      <c r="AD346" s="70" t="str">
        <f>IFERROR(IF(AND($H346=1,WORKDAY.INTL($I346,NETWORKDAYS.INTL($I346,EDATE(AC346,$E347)-1,1,[1]holiday!$A$2:$A$101),1,[1]holiday!$A$2:$A$101)=$K346),"",IF(AND(IFERROR(IF(IF($K346&lt;EDATE(AC346,$E346),$K346,EDATE(AC346,$E346))=AC346,"",IF($K346&lt;EDATE(AC346,$E346),$K346,EDATE(AC346,$E346))),"")=$K346,$H346=1),"",IFERROR(IF(IF($K346&lt;EDATE(AC346,$E346),$K346,EDATE(AC346,$E346))=AC346,"",IF($K346&lt;EDATE(AC346,$E346),$K346,EDATE(AC346,$E346))),""))),"")</f>
        <v/>
      </c>
      <c r="AE346" s="70" t="str">
        <f>IFERROR(IF(AND($H346=1,WORKDAY.INTL($I346,NETWORKDAYS.INTL($I346,EDATE(AD346,$E347)-1,1,[1]holiday!$A$2:$A$101),1,[1]holiday!$A$2:$A$101)=$K346),"",IF(AND(IFERROR(IF(IF($K346&lt;EDATE(AD346,$E346),$K346,EDATE(AD346,$E346))=AD346,"",IF($K346&lt;EDATE(AD346,$E346),$K346,EDATE(AD346,$E346))),"")=$K346,$H346=1),"",IFERROR(IF(IF($K346&lt;EDATE(AD346,$E346),$K346,EDATE(AD346,$E346))=AD346,"",IF($K346&lt;EDATE(AD346,$E346),$K346,EDATE(AD346,$E346))),""))),"")</f>
        <v/>
      </c>
      <c r="AF346" s="70" t="str">
        <f>IFERROR(IF(AND($H346=1,WORKDAY.INTL($I346,NETWORKDAYS.INTL($I346,EDATE(AE346,$E347)-1,1,[1]holiday!$A$2:$A$101),1,[1]holiday!$A$2:$A$101)=$K346),"",IF(AND(IFERROR(IF(IF($K346&lt;EDATE(AE346,$E346),$K346,EDATE(AE346,$E346))=AE346,"",IF($K346&lt;EDATE(AE346,$E346),$K346,EDATE(AE346,$E346))),"")=$K346,$H346=1),"",IFERROR(IF(IF($K346&lt;EDATE(AE346,$E346),$K346,EDATE(AE346,$E346))=AE346,"",IF($K346&lt;EDATE(AE346,$E346),$K346,EDATE(AE346,$E346))),""))),"")</f>
        <v/>
      </c>
      <c r="AG346" s="70" t="str">
        <f>IFERROR(IF(AND($H346=1,WORKDAY.INTL($I346,NETWORKDAYS.INTL($I346,EDATE(AF346,$E347)-1,1,[1]holiday!$A$2:$A$101),1,[1]holiday!$A$2:$A$101)=$K346),"",IF(AND(IFERROR(IF(IF($K346&lt;EDATE(AF346,$E346),$K346,EDATE(AF346,$E346))=AF346,"",IF($K346&lt;EDATE(AF346,$E346),$K346,EDATE(AF346,$E346))),"")=$K346,$H346=1),"",IFERROR(IF(IF($K346&lt;EDATE(AF346,$E346),$K346,EDATE(AF346,$E346))=AF346,"",IF($K346&lt;EDATE(AF346,$E346),$K346,EDATE(AF346,$E346))),""))),"")</f>
        <v/>
      </c>
      <c r="AH346" s="70" t="str">
        <f>IFERROR(IF(AND($H346=1,WORKDAY.INTL($I346,NETWORKDAYS.INTL($I346,EDATE(AG346,$E347)-1,1,[1]holiday!$A$2:$A$101),1,[1]holiday!$A$2:$A$101)=$K346),"",IF(AND(IFERROR(IF(IF($K346&lt;EDATE(AG346,$E346),$K346,EDATE(AG346,$E346))=AG346,"",IF($K346&lt;EDATE(AG346,$E346),$K346,EDATE(AG346,$E346))),"")=$K346,$H346=1),"",IFERROR(IF(IF($K346&lt;EDATE(AG346,$E346),$K346,EDATE(AG346,$E346))=AG346,"",IF($K346&lt;EDATE(AG346,$E346),$K346,EDATE(AG346,$E346))),""))),"")</f>
        <v/>
      </c>
      <c r="AI346" s="70"/>
      <c r="AJ346" s="25" t="e">
        <f t="shared" si="198"/>
        <v>#REF!</v>
      </c>
      <c r="AK346" s="25" t="e">
        <f t="shared" si="199"/>
        <v>#REF!</v>
      </c>
      <c r="AL346" s="25" t="e">
        <f t="shared" si="200"/>
        <v>#REF!</v>
      </c>
      <c r="AM346" s="25" t="e">
        <f t="shared" si="201"/>
        <v>#REF!</v>
      </c>
      <c r="AN346" s="25" t="e">
        <f t="shared" si="202"/>
        <v>#REF!</v>
      </c>
      <c r="AO346" s="25" t="e">
        <f t="shared" si="203"/>
        <v>#REF!</v>
      </c>
      <c r="AP346" s="25" t="e">
        <f t="shared" si="204"/>
        <v>#REF!</v>
      </c>
      <c r="AQ346" s="25" t="e">
        <f t="shared" si="205"/>
        <v>#REF!</v>
      </c>
      <c r="AR346" s="25" t="e">
        <f t="shared" si="206"/>
        <v>#REF!</v>
      </c>
      <c r="AS346" s="25" t="e">
        <f t="shared" si="207"/>
        <v>#REF!</v>
      </c>
      <c r="AT346" s="25" t="e">
        <f t="shared" si="208"/>
        <v>#REF!</v>
      </c>
      <c r="AU346" s="25" t="e">
        <f t="shared" si="209"/>
        <v>#REF!</v>
      </c>
      <c r="AV346" s="25" t="e">
        <f t="shared" si="210"/>
        <v>#REF!</v>
      </c>
      <c r="AW346" s="106" t="e">
        <f t="shared" si="217"/>
        <v>#REF!</v>
      </c>
      <c r="AX346" s="107" t="e">
        <f t="shared" ca="1" si="218"/>
        <v>#REF!</v>
      </c>
      <c r="AY346" s="107" t="e">
        <f t="shared" ca="1" si="219"/>
        <v>#REF!</v>
      </c>
      <c r="AZ346" s="108" t="e">
        <f t="shared" ca="1" si="220"/>
        <v>#REF!</v>
      </c>
      <c r="BA346" s="25">
        <f t="shared" ca="1" si="212"/>
        <v>0</v>
      </c>
      <c r="BB346" s="25" t="e">
        <f t="shared" si="211"/>
        <v>#REF!</v>
      </c>
      <c r="BC346" s="25" t="e">
        <f t="shared" ca="1" si="221"/>
        <v>#REF!</v>
      </c>
      <c r="BD346" s="83" t="e">
        <f>PS!#REF!</f>
        <v>#REF!</v>
      </c>
      <c r="BE346" s="78" t="str">
        <f t="shared" ca="1" si="222"/>
        <v>Lần 0</v>
      </c>
      <c r="BF346" s="109" t="e">
        <f t="shared" ca="1" si="223"/>
        <v>#REF!</v>
      </c>
      <c r="BG346" s="109" t="e">
        <f t="shared" ca="1" si="224"/>
        <v>#REF!</v>
      </c>
      <c r="BH346" s="109" t="e">
        <f t="shared" ca="1" si="225"/>
        <v>#REF!</v>
      </c>
      <c r="BI346" s="109" t="e">
        <f t="shared" ca="1" si="226"/>
        <v>#REF!</v>
      </c>
      <c r="BJ346" s="109" t="e">
        <f t="shared" ca="1" si="227"/>
        <v>#REF!</v>
      </c>
      <c r="BK346" s="109" t="e">
        <f t="shared" ca="1" si="228"/>
        <v>#REF!</v>
      </c>
      <c r="BL346" s="109" t="e">
        <f t="shared" ca="1" si="229"/>
        <v>#REF!</v>
      </c>
      <c r="BM346" s="109" t="e">
        <f t="shared" ca="1" si="230"/>
        <v>#REF!</v>
      </c>
      <c r="BN346" s="109" t="e">
        <f t="shared" ca="1" si="231"/>
        <v>#REF!</v>
      </c>
      <c r="BO346" s="109" t="e">
        <f t="shared" ca="1" si="232"/>
        <v>#REF!</v>
      </c>
      <c r="BP346" s="109" t="e">
        <f t="shared" ca="1" si="233"/>
        <v>#REF!</v>
      </c>
      <c r="BQ346" s="109" t="e">
        <f t="shared" ca="1" si="234"/>
        <v>#REF!</v>
      </c>
      <c r="BR346" s="109" t="e">
        <f t="shared" ca="1" si="235"/>
        <v>#REF!</v>
      </c>
    </row>
    <row r="347" spans="1:70" ht="20.25" customHeight="1" x14ac:dyDescent="0.2">
      <c r="A347" s="82" t="e">
        <f>PS!#REF!</f>
        <v>#REF!</v>
      </c>
      <c r="B347" s="83" t="e">
        <f>PS!#REF!</f>
        <v>#REF!</v>
      </c>
      <c r="C347" s="83" t="e">
        <f>PS!#REF!</f>
        <v>#REF!</v>
      </c>
      <c r="D347" s="83" t="e">
        <f>VLOOKUP(B347,CTV!$A$3:$D$1048576,4,0)</f>
        <v>#REF!</v>
      </c>
      <c r="E347" s="83" t="e">
        <f>VLOOKUP(B347,CTV!$A$3:$G$1048576,7,0)</f>
        <v>#REF!</v>
      </c>
      <c r="F347" s="83" t="e">
        <f>IF(ISNA(VLOOKUP(D347,CTV!$A$3:$H$1048576,8,0)),"",VLOOKUP(D347,CTV!$A$3:$H$1048576,8,0))</f>
        <v>#REF!</v>
      </c>
      <c r="G347" s="83" t="e">
        <f>VLOOKUP(B347,CTV!$A$3:$I$1048576,9,0)</f>
        <v>#REF!</v>
      </c>
      <c r="H347" s="83" t="e">
        <f>VLOOKUP(B347,CTV!$A$3:$J$1048576,10,0)</f>
        <v>#REF!</v>
      </c>
      <c r="I347" s="102" t="e">
        <f>PS!#REF!</f>
        <v>#REF!</v>
      </c>
      <c r="J347" s="83" t="e">
        <f>PS!#REF!</f>
        <v>#REF!</v>
      </c>
      <c r="K347" s="103" t="e">
        <f>PS!#REF!</f>
        <v>#REF!</v>
      </c>
      <c r="L347" s="83" t="e">
        <f t="shared" si="213"/>
        <v>#REF!</v>
      </c>
      <c r="M347" s="120" t="e">
        <f>PS!#REF!</f>
        <v>#REF!</v>
      </c>
      <c r="N347" s="83" t="e">
        <f>PS!#REF!</f>
        <v>#REF!</v>
      </c>
      <c r="O347" s="104" t="e">
        <f>PS!#REF!</f>
        <v>#REF!</v>
      </c>
      <c r="P347" s="104" t="e">
        <f t="shared" si="214"/>
        <v>#REF!</v>
      </c>
      <c r="Q347" s="104">
        <v>0</v>
      </c>
      <c r="R347" s="170" t="e">
        <f t="shared" si="215"/>
        <v>#REF!</v>
      </c>
      <c r="S347" s="130" t="e">
        <f>VLOOKUP(B347,CTV!$A$3:$K$1048576,11,0)</f>
        <v>#REF!</v>
      </c>
      <c r="T347" s="105" t="e">
        <f>IF(VLOOKUP(B347,CTV!$A$3:$E$1048576,5,0)-R347+S347&lt;0,0,VLOOKUP(B347,CTV!$A$3:$E$1048576,5,0)-R347+S347)</f>
        <v>#REF!</v>
      </c>
      <c r="U347" s="105" t="e">
        <f>IF(VLOOKUP(B347,CTV!$A$3:$F$1048576,6,0)-R347+S347&lt;0,0,VLOOKUP(B347,CTV!$A$3:$F$1048576,6,0)-R347+S347)</f>
        <v>#REF!</v>
      </c>
      <c r="V347" s="70" t="e">
        <f t="shared" si="216"/>
        <v>#REF!</v>
      </c>
      <c r="W347" s="70" t="str">
        <f>IFERROR(IF(AND($H347=1,WORKDAY.INTL($I347,NETWORKDAYS.INTL($I347,EDATE(V347,$E348)-1,1,[1]holiday!$A$2:$A$101),1,[1]holiday!$A$2:$A$101)=$K347),"",IF(AND(IFERROR(IF(IF($K347&lt;EDATE(V347,$E347),$K347,EDATE(V347,$E347))=V347,"",IF($K347&lt;EDATE(V347,$E347),$K347,EDATE(V347,$E347))),"")=$K347,$H347=1),"",IFERROR(IF(IF($K347&lt;EDATE(V347,$E347),$K347,EDATE(V347,$E347))=V347,"",IF($K347&lt;EDATE(V347,$E347),$K347,EDATE(V347,$E347))),""))),"")</f>
        <v/>
      </c>
      <c r="X347" s="70" t="str">
        <f>IFERROR(IF(AND($H347=1,WORKDAY.INTL($I347,NETWORKDAYS.INTL($I347,EDATE(W347,$E348)-1,1,[1]holiday!$A$2:$A$101),1,[1]holiday!$A$2:$A$101)=$K347),"",IF(AND(IFERROR(IF(IF($K347&lt;EDATE(W347,$E347),$K347,EDATE(W347,$E347))=W347,"",IF($K347&lt;EDATE(W347,$E347),$K347,EDATE(W347,$E347))),"")=$K347,$H347=1),"",IFERROR(IF(IF($K347&lt;EDATE(W347,$E347),$K347,EDATE(W347,$E347))=W347,"",IF($K347&lt;EDATE(W347,$E347),$K347,EDATE(W347,$E347))),""))),"")</f>
        <v/>
      </c>
      <c r="Y347" s="70" t="str">
        <f>IFERROR(IF(AND($H347=1,WORKDAY.INTL($I347,NETWORKDAYS.INTL($I347,EDATE(X347,$E348)-1,1,[1]holiday!$A$2:$A$101),1,[1]holiday!$A$2:$A$101)=$K347),"",IF(AND(IFERROR(IF(IF($K347&lt;EDATE(X347,$E347),$K347,EDATE(X347,$E347))=X347,"",IF($K347&lt;EDATE(X347,$E347),$K347,EDATE(X347,$E347))),"")=$K347,$H347=1),"",IFERROR(IF(IF($K347&lt;EDATE(X347,$E347),$K347,EDATE(X347,$E347))=X347,"",IF($K347&lt;EDATE(X347,$E347),$K347,EDATE(X347,$E347))),""))),"")</f>
        <v/>
      </c>
      <c r="Z347" s="70" t="str">
        <f>IFERROR(IF(AND($H347=1,WORKDAY.INTL($I347,NETWORKDAYS.INTL($I347,EDATE(Y347,$E348)-1,1,[1]holiday!$A$2:$A$101),1,[1]holiday!$A$2:$A$101)=$K347),"",IF(AND(IFERROR(IF(IF($K347&lt;EDATE(Y347,$E347),$K347,EDATE(Y347,$E347))=Y347,"",IF($K347&lt;EDATE(Y347,$E347),$K347,EDATE(Y347,$E347))),"")=$K347,$H347=1),"",IFERROR(IF(IF($K347&lt;EDATE(Y347,$E347),$K347,EDATE(Y347,$E347))=Y347,"",IF($K347&lt;EDATE(Y347,$E347),$K347,EDATE(Y347,$E347))),""))),"")</f>
        <v/>
      </c>
      <c r="AA347" s="70" t="str">
        <f>IFERROR(IF(AND($H347=1,WORKDAY.INTL($I347,NETWORKDAYS.INTL($I347,EDATE(Z347,$E348)-1,1,[1]holiday!$A$2:$A$101),1,[1]holiday!$A$2:$A$101)=$K347),"",IF(AND(IFERROR(IF(IF($K347&lt;EDATE(Z347,$E347),$K347,EDATE(Z347,$E347))=Z347,"",IF($K347&lt;EDATE(Z347,$E347),$K347,EDATE(Z347,$E347))),"")=$K347,$H347=1),"",IFERROR(IF(IF($K347&lt;EDATE(Z347,$E347),$K347,EDATE(Z347,$E347))=Z347,"",IF($K347&lt;EDATE(Z347,$E347),$K347,EDATE(Z347,$E347))),""))),"")</f>
        <v/>
      </c>
      <c r="AB347" s="70" t="str">
        <f>IFERROR(IF(AND($H347=1,WORKDAY.INTL($I347,NETWORKDAYS.INTL($I347,EDATE(AA347,$E348)-1,1,[1]holiday!$A$2:$A$101),1,[1]holiday!$A$2:$A$101)=$K347),"",IF(AND(IFERROR(IF(IF($K347&lt;EDATE(AA347,$E347),$K347,EDATE(AA347,$E347))=AA347,"",IF($K347&lt;EDATE(AA347,$E347),$K347,EDATE(AA347,$E347))),"")=$K347,$H347=1),"",IFERROR(IF(IF($K347&lt;EDATE(AA347,$E347),$K347,EDATE(AA347,$E347))=AA347,"",IF($K347&lt;EDATE(AA347,$E347),$K347,EDATE(AA347,$E347))),""))),"")</f>
        <v/>
      </c>
      <c r="AC347" s="70" t="str">
        <f>IFERROR(IF(AND($H347=1,WORKDAY.INTL($I347,NETWORKDAYS.INTL($I347,EDATE(AB347,$E348)-1,1,[1]holiday!$A$2:$A$101),1,[1]holiday!$A$2:$A$101)=$K347),"",IF(AND(IFERROR(IF(IF($K347&lt;EDATE(AB347,$E347),$K347,EDATE(AB347,$E347))=AB347,"",IF($K347&lt;EDATE(AB347,$E347),$K347,EDATE(AB347,$E347))),"")=$K347,$H347=1),"",IFERROR(IF(IF($K347&lt;EDATE(AB347,$E347),$K347,EDATE(AB347,$E347))=AB347,"",IF($K347&lt;EDATE(AB347,$E347),$K347,EDATE(AB347,$E347))),""))),"")</f>
        <v/>
      </c>
      <c r="AD347" s="70" t="str">
        <f>IFERROR(IF(AND($H347=1,WORKDAY.INTL($I347,NETWORKDAYS.INTL($I347,EDATE(AC347,$E348)-1,1,[1]holiday!$A$2:$A$101),1,[1]holiday!$A$2:$A$101)=$K347),"",IF(AND(IFERROR(IF(IF($K347&lt;EDATE(AC347,$E347),$K347,EDATE(AC347,$E347))=AC347,"",IF($K347&lt;EDATE(AC347,$E347),$K347,EDATE(AC347,$E347))),"")=$K347,$H347=1),"",IFERROR(IF(IF($K347&lt;EDATE(AC347,$E347),$K347,EDATE(AC347,$E347))=AC347,"",IF($K347&lt;EDATE(AC347,$E347),$K347,EDATE(AC347,$E347))),""))),"")</f>
        <v/>
      </c>
      <c r="AE347" s="70" t="str">
        <f>IFERROR(IF(AND($H347=1,WORKDAY.INTL($I347,NETWORKDAYS.INTL($I347,EDATE(AD347,$E348)-1,1,[1]holiday!$A$2:$A$101),1,[1]holiday!$A$2:$A$101)=$K347),"",IF(AND(IFERROR(IF(IF($K347&lt;EDATE(AD347,$E347),$K347,EDATE(AD347,$E347))=AD347,"",IF($K347&lt;EDATE(AD347,$E347),$K347,EDATE(AD347,$E347))),"")=$K347,$H347=1),"",IFERROR(IF(IF($K347&lt;EDATE(AD347,$E347),$K347,EDATE(AD347,$E347))=AD347,"",IF($K347&lt;EDATE(AD347,$E347),$K347,EDATE(AD347,$E347))),""))),"")</f>
        <v/>
      </c>
      <c r="AF347" s="70" t="str">
        <f>IFERROR(IF(AND($H347=1,WORKDAY.INTL($I347,NETWORKDAYS.INTL($I347,EDATE(AE347,$E348)-1,1,[1]holiday!$A$2:$A$101),1,[1]holiday!$A$2:$A$101)=$K347),"",IF(AND(IFERROR(IF(IF($K347&lt;EDATE(AE347,$E347),$K347,EDATE(AE347,$E347))=AE347,"",IF($K347&lt;EDATE(AE347,$E347),$K347,EDATE(AE347,$E347))),"")=$K347,$H347=1),"",IFERROR(IF(IF($K347&lt;EDATE(AE347,$E347),$K347,EDATE(AE347,$E347))=AE347,"",IF($K347&lt;EDATE(AE347,$E347),$K347,EDATE(AE347,$E347))),""))),"")</f>
        <v/>
      </c>
      <c r="AG347" s="70" t="str">
        <f>IFERROR(IF(AND($H347=1,WORKDAY.INTL($I347,NETWORKDAYS.INTL($I347,EDATE(AF347,$E348)-1,1,[1]holiday!$A$2:$A$101),1,[1]holiday!$A$2:$A$101)=$K347),"",IF(AND(IFERROR(IF(IF($K347&lt;EDATE(AF347,$E347),$K347,EDATE(AF347,$E347))=AF347,"",IF($K347&lt;EDATE(AF347,$E347),$K347,EDATE(AF347,$E347))),"")=$K347,$H347=1),"",IFERROR(IF(IF($K347&lt;EDATE(AF347,$E347),$K347,EDATE(AF347,$E347))=AF347,"",IF($K347&lt;EDATE(AF347,$E347),$K347,EDATE(AF347,$E347))),""))),"")</f>
        <v/>
      </c>
      <c r="AH347" s="70" t="str">
        <f>IFERROR(IF(AND($H347=1,WORKDAY.INTL($I347,NETWORKDAYS.INTL($I347,EDATE(AG347,$E348)-1,1,[1]holiday!$A$2:$A$101),1,[1]holiday!$A$2:$A$101)=$K347),"",IF(AND(IFERROR(IF(IF($K347&lt;EDATE(AG347,$E347),$K347,EDATE(AG347,$E347))=AG347,"",IF($K347&lt;EDATE(AG347,$E347),$K347,EDATE(AG347,$E347))),"")=$K347,$H347=1),"",IFERROR(IF(IF($K347&lt;EDATE(AG347,$E347),$K347,EDATE(AG347,$E347))=AG347,"",IF($K347&lt;EDATE(AG347,$E347),$K347,EDATE(AG347,$E347))),""))),"")</f>
        <v/>
      </c>
      <c r="AI347" s="70"/>
      <c r="AJ347" s="25" t="e">
        <f t="shared" si="198"/>
        <v>#REF!</v>
      </c>
      <c r="AK347" s="25" t="e">
        <f t="shared" si="199"/>
        <v>#REF!</v>
      </c>
      <c r="AL347" s="25" t="e">
        <f t="shared" si="200"/>
        <v>#REF!</v>
      </c>
      <c r="AM347" s="25" t="e">
        <f t="shared" si="201"/>
        <v>#REF!</v>
      </c>
      <c r="AN347" s="25" t="e">
        <f t="shared" si="202"/>
        <v>#REF!</v>
      </c>
      <c r="AO347" s="25" t="e">
        <f t="shared" si="203"/>
        <v>#REF!</v>
      </c>
      <c r="AP347" s="25" t="e">
        <f t="shared" si="204"/>
        <v>#REF!</v>
      </c>
      <c r="AQ347" s="25" t="e">
        <f t="shared" si="205"/>
        <v>#REF!</v>
      </c>
      <c r="AR347" s="25" t="e">
        <f t="shared" si="206"/>
        <v>#REF!</v>
      </c>
      <c r="AS347" s="25" t="e">
        <f t="shared" si="207"/>
        <v>#REF!</v>
      </c>
      <c r="AT347" s="25" t="e">
        <f t="shared" si="208"/>
        <v>#REF!</v>
      </c>
      <c r="AU347" s="25" t="e">
        <f t="shared" si="209"/>
        <v>#REF!</v>
      </c>
      <c r="AV347" s="25" t="e">
        <f t="shared" si="210"/>
        <v>#REF!</v>
      </c>
      <c r="AW347" s="106" t="e">
        <f t="shared" si="217"/>
        <v>#REF!</v>
      </c>
      <c r="AX347" s="107" t="e">
        <f t="shared" ca="1" si="218"/>
        <v>#REF!</v>
      </c>
      <c r="AY347" s="107" t="e">
        <f t="shared" ca="1" si="219"/>
        <v>#REF!</v>
      </c>
      <c r="AZ347" s="108" t="e">
        <f t="shared" ca="1" si="220"/>
        <v>#REF!</v>
      </c>
      <c r="BA347" s="25">
        <f t="shared" ca="1" si="212"/>
        <v>0</v>
      </c>
      <c r="BB347" s="25" t="e">
        <f t="shared" si="211"/>
        <v>#REF!</v>
      </c>
      <c r="BC347" s="25" t="e">
        <f t="shared" ca="1" si="221"/>
        <v>#REF!</v>
      </c>
      <c r="BD347" s="83" t="e">
        <f>PS!#REF!</f>
        <v>#REF!</v>
      </c>
      <c r="BE347" s="78" t="str">
        <f t="shared" ca="1" si="222"/>
        <v>Lần 0</v>
      </c>
      <c r="BF347" s="109" t="e">
        <f t="shared" ca="1" si="223"/>
        <v>#REF!</v>
      </c>
      <c r="BG347" s="109" t="e">
        <f t="shared" ca="1" si="224"/>
        <v>#REF!</v>
      </c>
      <c r="BH347" s="109" t="e">
        <f t="shared" ca="1" si="225"/>
        <v>#REF!</v>
      </c>
      <c r="BI347" s="109" t="e">
        <f t="shared" ca="1" si="226"/>
        <v>#REF!</v>
      </c>
      <c r="BJ347" s="109" t="e">
        <f t="shared" ca="1" si="227"/>
        <v>#REF!</v>
      </c>
      <c r="BK347" s="109" t="e">
        <f t="shared" ca="1" si="228"/>
        <v>#REF!</v>
      </c>
      <c r="BL347" s="109" t="e">
        <f t="shared" ca="1" si="229"/>
        <v>#REF!</v>
      </c>
      <c r="BM347" s="109" t="e">
        <f t="shared" ca="1" si="230"/>
        <v>#REF!</v>
      </c>
      <c r="BN347" s="109" t="e">
        <f t="shared" ca="1" si="231"/>
        <v>#REF!</v>
      </c>
      <c r="BO347" s="109" t="e">
        <f t="shared" ca="1" si="232"/>
        <v>#REF!</v>
      </c>
      <c r="BP347" s="109" t="e">
        <f t="shared" ca="1" si="233"/>
        <v>#REF!</v>
      </c>
      <c r="BQ347" s="109" t="e">
        <f t="shared" ca="1" si="234"/>
        <v>#REF!</v>
      </c>
      <c r="BR347" s="109" t="e">
        <f t="shared" ca="1" si="235"/>
        <v>#REF!</v>
      </c>
    </row>
    <row r="348" spans="1:70" ht="12.75" x14ac:dyDescent="0.2">
      <c r="A348" s="82" t="e">
        <f>PS!#REF!</f>
        <v>#REF!</v>
      </c>
      <c r="B348" s="83" t="e">
        <f>PS!#REF!</f>
        <v>#REF!</v>
      </c>
      <c r="C348" s="83" t="e">
        <f>PS!#REF!</f>
        <v>#REF!</v>
      </c>
      <c r="D348" s="83" t="e">
        <f>VLOOKUP(B348,CTV!$A$3:$D$1048576,4,0)</f>
        <v>#REF!</v>
      </c>
      <c r="E348" s="83" t="e">
        <f>VLOOKUP(B348,CTV!$A$3:$G$1048576,7,0)</f>
        <v>#REF!</v>
      </c>
      <c r="F348" s="83" t="e">
        <f>IF(ISNA(VLOOKUP(D348,CTV!$A$3:$H$1048576,8,0)),"",VLOOKUP(D348,CTV!$A$3:$H$1048576,8,0))</f>
        <v>#REF!</v>
      </c>
      <c r="G348" s="83" t="e">
        <f>VLOOKUP(B348,CTV!$A$3:$I$1048576,9,0)</f>
        <v>#REF!</v>
      </c>
      <c r="H348" s="83" t="e">
        <f>VLOOKUP(B348,CTV!$A$3:$J$1048576,10,0)</f>
        <v>#REF!</v>
      </c>
      <c r="I348" s="102" t="e">
        <f>PS!#REF!</f>
        <v>#REF!</v>
      </c>
      <c r="J348" s="83" t="e">
        <f>PS!#REF!</f>
        <v>#REF!</v>
      </c>
      <c r="K348" s="103" t="e">
        <f>PS!#REF!</f>
        <v>#REF!</v>
      </c>
      <c r="L348" s="83" t="e">
        <f t="shared" si="213"/>
        <v>#REF!</v>
      </c>
      <c r="M348" s="120" t="e">
        <f>PS!#REF!</f>
        <v>#REF!</v>
      </c>
      <c r="N348" s="83" t="e">
        <f>PS!#REF!</f>
        <v>#REF!</v>
      </c>
      <c r="O348" s="104" t="e">
        <f>PS!#REF!</f>
        <v>#REF!</v>
      </c>
      <c r="P348" s="104" t="e">
        <f t="shared" si="214"/>
        <v>#REF!</v>
      </c>
      <c r="Q348" s="104">
        <v>0</v>
      </c>
      <c r="R348" s="170" t="e">
        <f t="shared" si="215"/>
        <v>#REF!</v>
      </c>
      <c r="S348" s="130" t="e">
        <f>VLOOKUP(B348,CTV!$A$3:$K$1048576,11,0)</f>
        <v>#REF!</v>
      </c>
      <c r="T348" s="105" t="e">
        <f>IF(VLOOKUP(B348,CTV!$A$3:$E$1048576,5,0)-R348+S348&lt;0,0,VLOOKUP(B348,CTV!$A$3:$E$1048576,5,0)-R348+S348)</f>
        <v>#REF!</v>
      </c>
      <c r="U348" s="105" t="e">
        <f>IF(VLOOKUP(B348,CTV!$A$3:$F$1048576,6,0)-R348+S348&lt;0,0,VLOOKUP(B348,CTV!$A$3:$F$1048576,6,0)-R348+S348)</f>
        <v>#REF!</v>
      </c>
      <c r="V348" s="70" t="e">
        <f t="shared" si="216"/>
        <v>#REF!</v>
      </c>
      <c r="W348" s="70" t="str">
        <f>IFERROR(IF(AND($H348=1,WORKDAY.INTL($I348,NETWORKDAYS.INTL($I348,EDATE(V348,$E349)-1,1,[1]holiday!$A$2:$A$101),1,[1]holiday!$A$2:$A$101)=$K348),"",IF(AND(IFERROR(IF(IF($K348&lt;EDATE(V348,$E348),$K348,EDATE(V348,$E348))=V348,"",IF($K348&lt;EDATE(V348,$E348),$K348,EDATE(V348,$E348))),"")=$K348,$H348=1),"",IFERROR(IF(IF($K348&lt;EDATE(V348,$E348),$K348,EDATE(V348,$E348))=V348,"",IF($K348&lt;EDATE(V348,$E348),$K348,EDATE(V348,$E348))),""))),"")</f>
        <v/>
      </c>
      <c r="X348" s="70" t="str">
        <f>IFERROR(IF(AND($H348=1,WORKDAY.INTL($I348,NETWORKDAYS.INTL($I348,EDATE(W348,$E349)-1,1,[1]holiday!$A$2:$A$101),1,[1]holiday!$A$2:$A$101)=$K348),"",IF(AND(IFERROR(IF(IF($K348&lt;EDATE(W348,$E348),$K348,EDATE(W348,$E348))=W348,"",IF($K348&lt;EDATE(W348,$E348),$K348,EDATE(W348,$E348))),"")=$K348,$H348=1),"",IFERROR(IF(IF($K348&lt;EDATE(W348,$E348),$K348,EDATE(W348,$E348))=W348,"",IF($K348&lt;EDATE(W348,$E348),$K348,EDATE(W348,$E348))),""))),"")</f>
        <v/>
      </c>
      <c r="Y348" s="70" t="str">
        <f>IFERROR(IF(AND($H348=1,WORKDAY.INTL($I348,NETWORKDAYS.INTL($I348,EDATE(X348,$E349)-1,1,[1]holiday!$A$2:$A$101),1,[1]holiday!$A$2:$A$101)=$K348),"",IF(AND(IFERROR(IF(IF($K348&lt;EDATE(X348,$E348),$K348,EDATE(X348,$E348))=X348,"",IF($K348&lt;EDATE(X348,$E348),$K348,EDATE(X348,$E348))),"")=$K348,$H348=1),"",IFERROR(IF(IF($K348&lt;EDATE(X348,$E348),$K348,EDATE(X348,$E348))=X348,"",IF($K348&lt;EDATE(X348,$E348),$K348,EDATE(X348,$E348))),""))),"")</f>
        <v/>
      </c>
      <c r="Z348" s="70" t="str">
        <f>IFERROR(IF(AND($H348=1,WORKDAY.INTL($I348,NETWORKDAYS.INTL($I348,EDATE(Y348,$E349)-1,1,[1]holiday!$A$2:$A$101),1,[1]holiday!$A$2:$A$101)=$K348),"",IF(AND(IFERROR(IF(IF($K348&lt;EDATE(Y348,$E348),$K348,EDATE(Y348,$E348))=Y348,"",IF($K348&lt;EDATE(Y348,$E348),$K348,EDATE(Y348,$E348))),"")=$K348,$H348=1),"",IFERROR(IF(IF($K348&lt;EDATE(Y348,$E348),$K348,EDATE(Y348,$E348))=Y348,"",IF($K348&lt;EDATE(Y348,$E348),$K348,EDATE(Y348,$E348))),""))),"")</f>
        <v/>
      </c>
      <c r="AA348" s="70" t="str">
        <f>IFERROR(IF(AND($H348=1,WORKDAY.INTL($I348,NETWORKDAYS.INTL($I348,EDATE(Z348,$E349)-1,1,[1]holiday!$A$2:$A$101),1,[1]holiday!$A$2:$A$101)=$K348),"",IF(AND(IFERROR(IF(IF($K348&lt;EDATE(Z348,$E348),$K348,EDATE(Z348,$E348))=Z348,"",IF($K348&lt;EDATE(Z348,$E348),$K348,EDATE(Z348,$E348))),"")=$K348,$H348=1),"",IFERROR(IF(IF($K348&lt;EDATE(Z348,$E348),$K348,EDATE(Z348,$E348))=Z348,"",IF($K348&lt;EDATE(Z348,$E348),$K348,EDATE(Z348,$E348))),""))),"")</f>
        <v/>
      </c>
      <c r="AB348" s="70" t="str">
        <f>IFERROR(IF(AND($H348=1,WORKDAY.INTL($I348,NETWORKDAYS.INTL($I348,EDATE(AA348,$E349)-1,1,[1]holiday!$A$2:$A$101),1,[1]holiday!$A$2:$A$101)=$K348),"",IF(AND(IFERROR(IF(IF($K348&lt;EDATE(AA348,$E348),$K348,EDATE(AA348,$E348))=AA348,"",IF($K348&lt;EDATE(AA348,$E348),$K348,EDATE(AA348,$E348))),"")=$K348,$H348=1),"",IFERROR(IF(IF($K348&lt;EDATE(AA348,$E348),$K348,EDATE(AA348,$E348))=AA348,"",IF($K348&lt;EDATE(AA348,$E348),$K348,EDATE(AA348,$E348))),""))),"")</f>
        <v/>
      </c>
      <c r="AC348" s="70" t="str">
        <f>IFERROR(IF(AND($H348=1,WORKDAY.INTL($I348,NETWORKDAYS.INTL($I348,EDATE(AB348,$E349)-1,1,[1]holiday!$A$2:$A$101),1,[1]holiday!$A$2:$A$101)=$K348),"",IF(AND(IFERROR(IF(IF($K348&lt;EDATE(AB348,$E348),$K348,EDATE(AB348,$E348))=AB348,"",IF($K348&lt;EDATE(AB348,$E348),$K348,EDATE(AB348,$E348))),"")=$K348,$H348=1),"",IFERROR(IF(IF($K348&lt;EDATE(AB348,$E348),$K348,EDATE(AB348,$E348))=AB348,"",IF($K348&lt;EDATE(AB348,$E348),$K348,EDATE(AB348,$E348))),""))),"")</f>
        <v/>
      </c>
      <c r="AD348" s="70" t="str">
        <f>IFERROR(IF(AND($H348=1,WORKDAY.INTL($I348,NETWORKDAYS.INTL($I348,EDATE(AC348,$E349)-1,1,[1]holiday!$A$2:$A$101),1,[1]holiday!$A$2:$A$101)=$K348),"",IF(AND(IFERROR(IF(IF($K348&lt;EDATE(AC348,$E348),$K348,EDATE(AC348,$E348))=AC348,"",IF($K348&lt;EDATE(AC348,$E348),$K348,EDATE(AC348,$E348))),"")=$K348,$H348=1),"",IFERROR(IF(IF($K348&lt;EDATE(AC348,$E348),$K348,EDATE(AC348,$E348))=AC348,"",IF($K348&lt;EDATE(AC348,$E348),$K348,EDATE(AC348,$E348))),""))),"")</f>
        <v/>
      </c>
      <c r="AE348" s="70" t="str">
        <f>IFERROR(IF(AND($H348=1,WORKDAY.INTL($I348,NETWORKDAYS.INTL($I348,EDATE(AD348,$E349)-1,1,[1]holiday!$A$2:$A$101),1,[1]holiday!$A$2:$A$101)=$K348),"",IF(AND(IFERROR(IF(IF($K348&lt;EDATE(AD348,$E348),$K348,EDATE(AD348,$E348))=AD348,"",IF($K348&lt;EDATE(AD348,$E348),$K348,EDATE(AD348,$E348))),"")=$K348,$H348=1),"",IFERROR(IF(IF($K348&lt;EDATE(AD348,$E348),$K348,EDATE(AD348,$E348))=AD348,"",IF($K348&lt;EDATE(AD348,$E348),$K348,EDATE(AD348,$E348))),""))),"")</f>
        <v/>
      </c>
      <c r="AF348" s="70" t="str">
        <f>IFERROR(IF(AND($H348=1,WORKDAY.INTL($I348,NETWORKDAYS.INTL($I348,EDATE(AE348,$E349)-1,1,[1]holiday!$A$2:$A$101),1,[1]holiday!$A$2:$A$101)=$K348),"",IF(AND(IFERROR(IF(IF($K348&lt;EDATE(AE348,$E348),$K348,EDATE(AE348,$E348))=AE348,"",IF($K348&lt;EDATE(AE348,$E348),$K348,EDATE(AE348,$E348))),"")=$K348,$H348=1),"",IFERROR(IF(IF($K348&lt;EDATE(AE348,$E348),$K348,EDATE(AE348,$E348))=AE348,"",IF($K348&lt;EDATE(AE348,$E348),$K348,EDATE(AE348,$E348))),""))),"")</f>
        <v/>
      </c>
      <c r="AG348" s="70" t="str">
        <f>IFERROR(IF(AND($H348=1,WORKDAY.INTL($I348,NETWORKDAYS.INTL($I348,EDATE(AF348,$E349)-1,1,[1]holiday!$A$2:$A$101),1,[1]holiday!$A$2:$A$101)=$K348),"",IF(AND(IFERROR(IF(IF($K348&lt;EDATE(AF348,$E348),$K348,EDATE(AF348,$E348))=AF348,"",IF($K348&lt;EDATE(AF348,$E348),$K348,EDATE(AF348,$E348))),"")=$K348,$H348=1),"",IFERROR(IF(IF($K348&lt;EDATE(AF348,$E348),$K348,EDATE(AF348,$E348))=AF348,"",IF($K348&lt;EDATE(AF348,$E348),$K348,EDATE(AF348,$E348))),""))),"")</f>
        <v/>
      </c>
      <c r="AH348" s="70" t="str">
        <f>IFERROR(IF(AND($H348=1,WORKDAY.INTL($I348,NETWORKDAYS.INTL($I348,EDATE(AG348,$E349)-1,1,[1]holiday!$A$2:$A$101),1,[1]holiday!$A$2:$A$101)=$K348),"",IF(AND(IFERROR(IF(IF($K348&lt;EDATE(AG348,$E348),$K348,EDATE(AG348,$E348))=AG348,"",IF($K348&lt;EDATE(AG348,$E348),$K348,EDATE(AG348,$E348))),"")=$K348,$H348=1),"",IFERROR(IF(IF($K348&lt;EDATE(AG348,$E348),$K348,EDATE(AG348,$E348))=AG348,"",IF($K348&lt;EDATE(AG348,$E348),$K348,EDATE(AG348,$E348))),""))),"")</f>
        <v/>
      </c>
      <c r="AI348" s="70"/>
      <c r="AJ348" s="25" t="e">
        <f t="shared" si="198"/>
        <v>#REF!</v>
      </c>
      <c r="AK348" s="25" t="e">
        <f t="shared" si="199"/>
        <v>#REF!</v>
      </c>
      <c r="AL348" s="25" t="e">
        <f t="shared" si="200"/>
        <v>#REF!</v>
      </c>
      <c r="AM348" s="25" t="e">
        <f t="shared" si="201"/>
        <v>#REF!</v>
      </c>
      <c r="AN348" s="25" t="e">
        <f t="shared" si="202"/>
        <v>#REF!</v>
      </c>
      <c r="AO348" s="25" t="e">
        <f t="shared" si="203"/>
        <v>#REF!</v>
      </c>
      <c r="AP348" s="25" t="e">
        <f t="shared" si="204"/>
        <v>#REF!</v>
      </c>
      <c r="AQ348" s="25" t="e">
        <f t="shared" si="205"/>
        <v>#REF!</v>
      </c>
      <c r="AR348" s="25" t="e">
        <f t="shared" si="206"/>
        <v>#REF!</v>
      </c>
      <c r="AS348" s="25" t="e">
        <f t="shared" si="207"/>
        <v>#REF!</v>
      </c>
      <c r="AT348" s="25" t="e">
        <f t="shared" si="208"/>
        <v>#REF!</v>
      </c>
      <c r="AU348" s="25" t="e">
        <f t="shared" si="209"/>
        <v>#REF!</v>
      </c>
      <c r="AV348" s="25" t="e">
        <f t="shared" si="210"/>
        <v>#REF!</v>
      </c>
      <c r="AW348" s="106" t="e">
        <f t="shared" si="217"/>
        <v>#REF!</v>
      </c>
      <c r="AX348" s="107" t="e">
        <f t="shared" ca="1" si="218"/>
        <v>#REF!</v>
      </c>
      <c r="AY348" s="107" t="e">
        <f t="shared" ca="1" si="219"/>
        <v>#REF!</v>
      </c>
      <c r="AZ348" s="108" t="e">
        <f t="shared" ca="1" si="220"/>
        <v>#REF!</v>
      </c>
      <c r="BA348" s="25">
        <f t="shared" ca="1" si="212"/>
        <v>0</v>
      </c>
      <c r="BB348" s="25" t="e">
        <f t="shared" si="211"/>
        <v>#REF!</v>
      </c>
      <c r="BC348" s="25" t="e">
        <f t="shared" ca="1" si="221"/>
        <v>#REF!</v>
      </c>
      <c r="BD348" s="83" t="e">
        <f>PS!#REF!</f>
        <v>#REF!</v>
      </c>
      <c r="BE348" s="78" t="str">
        <f t="shared" ca="1" si="222"/>
        <v>Lần 0</v>
      </c>
      <c r="BF348" s="109" t="e">
        <f t="shared" ca="1" si="223"/>
        <v>#REF!</v>
      </c>
      <c r="BG348" s="109" t="e">
        <f t="shared" ca="1" si="224"/>
        <v>#REF!</v>
      </c>
      <c r="BH348" s="109" t="e">
        <f t="shared" ca="1" si="225"/>
        <v>#REF!</v>
      </c>
      <c r="BI348" s="109" t="e">
        <f t="shared" ca="1" si="226"/>
        <v>#REF!</v>
      </c>
      <c r="BJ348" s="109" t="e">
        <f t="shared" ca="1" si="227"/>
        <v>#REF!</v>
      </c>
      <c r="BK348" s="109" t="e">
        <f t="shared" ca="1" si="228"/>
        <v>#REF!</v>
      </c>
      <c r="BL348" s="109" t="e">
        <f t="shared" ca="1" si="229"/>
        <v>#REF!</v>
      </c>
      <c r="BM348" s="109" t="e">
        <f t="shared" ca="1" si="230"/>
        <v>#REF!</v>
      </c>
      <c r="BN348" s="109" t="e">
        <f t="shared" ca="1" si="231"/>
        <v>#REF!</v>
      </c>
      <c r="BO348" s="109" t="e">
        <f t="shared" ca="1" si="232"/>
        <v>#REF!</v>
      </c>
      <c r="BP348" s="109" t="e">
        <f t="shared" ca="1" si="233"/>
        <v>#REF!</v>
      </c>
      <c r="BQ348" s="109" t="e">
        <f t="shared" ca="1" si="234"/>
        <v>#REF!</v>
      </c>
      <c r="BR348" s="109" t="e">
        <f t="shared" ca="1" si="235"/>
        <v>#REF!</v>
      </c>
    </row>
    <row r="349" spans="1:70" ht="12.75" x14ac:dyDescent="0.2">
      <c r="A349" s="82" t="e">
        <f>PS!#REF!</f>
        <v>#REF!</v>
      </c>
      <c r="B349" s="83" t="e">
        <f>PS!#REF!</f>
        <v>#REF!</v>
      </c>
      <c r="C349" s="83" t="e">
        <f>PS!#REF!</f>
        <v>#REF!</v>
      </c>
      <c r="D349" s="83" t="e">
        <f>VLOOKUP(B349,CTV!$A$3:$D$1048576,4,0)</f>
        <v>#REF!</v>
      </c>
      <c r="E349" s="83" t="e">
        <f>VLOOKUP(B349,CTV!$A$3:$G$1048576,7,0)</f>
        <v>#REF!</v>
      </c>
      <c r="F349" s="83" t="e">
        <f>IF(ISNA(VLOOKUP(D349,CTV!$A$3:$H$1048576,8,0)),"",VLOOKUP(D349,CTV!$A$3:$H$1048576,8,0))</f>
        <v>#REF!</v>
      </c>
      <c r="G349" s="83" t="e">
        <f>VLOOKUP(B349,CTV!$A$3:$I$1048576,9,0)</f>
        <v>#REF!</v>
      </c>
      <c r="H349" s="83" t="e">
        <f>VLOOKUP(B349,CTV!$A$3:$J$1048576,10,0)</f>
        <v>#REF!</v>
      </c>
      <c r="I349" s="102" t="e">
        <f>PS!#REF!</f>
        <v>#REF!</v>
      </c>
      <c r="J349" s="83" t="e">
        <f>PS!#REF!</f>
        <v>#REF!</v>
      </c>
      <c r="K349" s="103" t="e">
        <f>PS!#REF!</f>
        <v>#REF!</v>
      </c>
      <c r="L349" s="83" t="e">
        <f t="shared" si="213"/>
        <v>#REF!</v>
      </c>
      <c r="M349" s="120" t="e">
        <f>PS!#REF!</f>
        <v>#REF!</v>
      </c>
      <c r="N349" s="83" t="e">
        <f>PS!#REF!</f>
        <v>#REF!</v>
      </c>
      <c r="O349" s="104" t="e">
        <f>PS!#REF!</f>
        <v>#REF!</v>
      </c>
      <c r="P349" s="104" t="e">
        <f t="shared" si="214"/>
        <v>#REF!</v>
      </c>
      <c r="Q349" s="104">
        <v>0</v>
      </c>
      <c r="R349" s="170" t="e">
        <f t="shared" si="215"/>
        <v>#REF!</v>
      </c>
      <c r="S349" s="130" t="e">
        <f>VLOOKUP(B349,CTV!$A$3:$K$1048576,11,0)</f>
        <v>#REF!</v>
      </c>
      <c r="T349" s="105" t="e">
        <f>IF(VLOOKUP(B349,CTV!$A$3:$E$1048576,5,0)-R349+S349&lt;0,0,VLOOKUP(B349,CTV!$A$3:$E$1048576,5,0)-R349+S349)</f>
        <v>#REF!</v>
      </c>
      <c r="U349" s="105" t="e">
        <f>IF(VLOOKUP(B349,CTV!$A$3:$F$1048576,6,0)-R349+S349&lt;0,0,VLOOKUP(B349,CTV!$A$3:$F$1048576,6,0)-R349+S349)</f>
        <v>#REF!</v>
      </c>
      <c r="V349" s="70" t="e">
        <f t="shared" si="216"/>
        <v>#REF!</v>
      </c>
      <c r="W349" s="70" t="str">
        <f>IFERROR(IF(AND($H349=1,WORKDAY.INTL($I349,NETWORKDAYS.INTL($I349,EDATE(V349,$E350)-1,1,[1]holiday!$A$2:$A$101),1,[1]holiday!$A$2:$A$101)=$K349),"",IF(AND(IFERROR(IF(IF($K349&lt;EDATE(V349,$E349),$K349,EDATE(V349,$E349))=V349,"",IF($K349&lt;EDATE(V349,$E349),$K349,EDATE(V349,$E349))),"")=$K349,$H349=1),"",IFERROR(IF(IF($K349&lt;EDATE(V349,$E349),$K349,EDATE(V349,$E349))=V349,"",IF($K349&lt;EDATE(V349,$E349),$K349,EDATE(V349,$E349))),""))),"")</f>
        <v/>
      </c>
      <c r="X349" s="70" t="str">
        <f>IFERROR(IF(AND($H349=1,WORKDAY.INTL($I349,NETWORKDAYS.INTL($I349,EDATE(W349,$E350)-1,1,[1]holiday!$A$2:$A$101),1,[1]holiday!$A$2:$A$101)=$K349),"",IF(AND(IFERROR(IF(IF($K349&lt;EDATE(W349,$E349),$K349,EDATE(W349,$E349))=W349,"",IF($K349&lt;EDATE(W349,$E349),$K349,EDATE(W349,$E349))),"")=$K349,$H349=1),"",IFERROR(IF(IF($K349&lt;EDATE(W349,$E349),$K349,EDATE(W349,$E349))=W349,"",IF($K349&lt;EDATE(W349,$E349),$K349,EDATE(W349,$E349))),""))),"")</f>
        <v/>
      </c>
      <c r="Y349" s="70" t="str">
        <f>IFERROR(IF(AND($H349=1,WORKDAY.INTL($I349,NETWORKDAYS.INTL($I349,EDATE(X349,$E350)-1,1,[1]holiday!$A$2:$A$101),1,[1]holiday!$A$2:$A$101)=$K349),"",IF(AND(IFERROR(IF(IF($K349&lt;EDATE(X349,$E349),$K349,EDATE(X349,$E349))=X349,"",IF($K349&lt;EDATE(X349,$E349),$K349,EDATE(X349,$E349))),"")=$K349,$H349=1),"",IFERROR(IF(IF($K349&lt;EDATE(X349,$E349),$K349,EDATE(X349,$E349))=X349,"",IF($K349&lt;EDATE(X349,$E349),$K349,EDATE(X349,$E349))),""))),"")</f>
        <v/>
      </c>
      <c r="Z349" s="70" t="str">
        <f>IFERROR(IF(AND($H349=1,WORKDAY.INTL($I349,NETWORKDAYS.INTL($I349,EDATE(Y349,$E350)-1,1,[1]holiday!$A$2:$A$101),1,[1]holiday!$A$2:$A$101)=$K349),"",IF(AND(IFERROR(IF(IF($K349&lt;EDATE(Y349,$E349),$K349,EDATE(Y349,$E349))=Y349,"",IF($K349&lt;EDATE(Y349,$E349),$K349,EDATE(Y349,$E349))),"")=$K349,$H349=1),"",IFERROR(IF(IF($K349&lt;EDATE(Y349,$E349),$K349,EDATE(Y349,$E349))=Y349,"",IF($K349&lt;EDATE(Y349,$E349),$K349,EDATE(Y349,$E349))),""))),"")</f>
        <v/>
      </c>
      <c r="AA349" s="70" t="str">
        <f>IFERROR(IF(AND($H349=1,WORKDAY.INTL($I349,NETWORKDAYS.INTL($I349,EDATE(Z349,$E350)-1,1,[1]holiday!$A$2:$A$101),1,[1]holiday!$A$2:$A$101)=$K349),"",IF(AND(IFERROR(IF(IF($K349&lt;EDATE(Z349,$E349),$K349,EDATE(Z349,$E349))=Z349,"",IF($K349&lt;EDATE(Z349,$E349),$K349,EDATE(Z349,$E349))),"")=$K349,$H349=1),"",IFERROR(IF(IF($K349&lt;EDATE(Z349,$E349),$K349,EDATE(Z349,$E349))=Z349,"",IF($K349&lt;EDATE(Z349,$E349),$K349,EDATE(Z349,$E349))),""))),"")</f>
        <v/>
      </c>
      <c r="AB349" s="70" t="str">
        <f>IFERROR(IF(AND($H349=1,WORKDAY.INTL($I349,NETWORKDAYS.INTL($I349,EDATE(AA349,$E350)-1,1,[1]holiday!$A$2:$A$101),1,[1]holiday!$A$2:$A$101)=$K349),"",IF(AND(IFERROR(IF(IF($K349&lt;EDATE(AA349,$E349),$K349,EDATE(AA349,$E349))=AA349,"",IF($K349&lt;EDATE(AA349,$E349),$K349,EDATE(AA349,$E349))),"")=$K349,$H349=1),"",IFERROR(IF(IF($K349&lt;EDATE(AA349,$E349),$K349,EDATE(AA349,$E349))=AA349,"",IF($K349&lt;EDATE(AA349,$E349),$K349,EDATE(AA349,$E349))),""))),"")</f>
        <v/>
      </c>
      <c r="AC349" s="70" t="str">
        <f>IFERROR(IF(AND($H349=1,WORKDAY.INTL($I349,NETWORKDAYS.INTL($I349,EDATE(AB349,$E350)-1,1,[1]holiday!$A$2:$A$101),1,[1]holiday!$A$2:$A$101)=$K349),"",IF(AND(IFERROR(IF(IF($K349&lt;EDATE(AB349,$E349),$K349,EDATE(AB349,$E349))=AB349,"",IF($K349&lt;EDATE(AB349,$E349),$K349,EDATE(AB349,$E349))),"")=$K349,$H349=1),"",IFERROR(IF(IF($K349&lt;EDATE(AB349,$E349),$K349,EDATE(AB349,$E349))=AB349,"",IF($K349&lt;EDATE(AB349,$E349),$K349,EDATE(AB349,$E349))),""))),"")</f>
        <v/>
      </c>
      <c r="AD349" s="70" t="str">
        <f>IFERROR(IF(AND($H349=1,WORKDAY.INTL($I349,NETWORKDAYS.INTL($I349,EDATE(AC349,$E350)-1,1,[1]holiday!$A$2:$A$101),1,[1]holiday!$A$2:$A$101)=$K349),"",IF(AND(IFERROR(IF(IF($K349&lt;EDATE(AC349,$E349),$K349,EDATE(AC349,$E349))=AC349,"",IF($K349&lt;EDATE(AC349,$E349),$K349,EDATE(AC349,$E349))),"")=$K349,$H349=1),"",IFERROR(IF(IF($K349&lt;EDATE(AC349,$E349),$K349,EDATE(AC349,$E349))=AC349,"",IF($K349&lt;EDATE(AC349,$E349),$K349,EDATE(AC349,$E349))),""))),"")</f>
        <v/>
      </c>
      <c r="AE349" s="70" t="str">
        <f>IFERROR(IF(AND($H349=1,WORKDAY.INTL($I349,NETWORKDAYS.INTL($I349,EDATE(AD349,$E350)-1,1,[1]holiday!$A$2:$A$101),1,[1]holiday!$A$2:$A$101)=$K349),"",IF(AND(IFERROR(IF(IF($K349&lt;EDATE(AD349,$E349),$K349,EDATE(AD349,$E349))=AD349,"",IF($K349&lt;EDATE(AD349,$E349),$K349,EDATE(AD349,$E349))),"")=$K349,$H349=1),"",IFERROR(IF(IF($K349&lt;EDATE(AD349,$E349),$K349,EDATE(AD349,$E349))=AD349,"",IF($K349&lt;EDATE(AD349,$E349),$K349,EDATE(AD349,$E349))),""))),"")</f>
        <v/>
      </c>
      <c r="AF349" s="70" t="str">
        <f>IFERROR(IF(AND($H349=1,WORKDAY.INTL($I349,NETWORKDAYS.INTL($I349,EDATE(AE349,$E350)-1,1,[1]holiday!$A$2:$A$101),1,[1]holiday!$A$2:$A$101)=$K349),"",IF(AND(IFERROR(IF(IF($K349&lt;EDATE(AE349,$E349),$K349,EDATE(AE349,$E349))=AE349,"",IF($K349&lt;EDATE(AE349,$E349),$K349,EDATE(AE349,$E349))),"")=$K349,$H349=1),"",IFERROR(IF(IF($K349&lt;EDATE(AE349,$E349),$K349,EDATE(AE349,$E349))=AE349,"",IF($K349&lt;EDATE(AE349,$E349),$K349,EDATE(AE349,$E349))),""))),"")</f>
        <v/>
      </c>
      <c r="AG349" s="70" t="str">
        <f>IFERROR(IF(AND($H349=1,WORKDAY.INTL($I349,NETWORKDAYS.INTL($I349,EDATE(AF349,$E350)-1,1,[1]holiday!$A$2:$A$101),1,[1]holiday!$A$2:$A$101)=$K349),"",IF(AND(IFERROR(IF(IF($K349&lt;EDATE(AF349,$E349),$K349,EDATE(AF349,$E349))=AF349,"",IF($K349&lt;EDATE(AF349,$E349),$K349,EDATE(AF349,$E349))),"")=$K349,$H349=1),"",IFERROR(IF(IF($K349&lt;EDATE(AF349,$E349),$K349,EDATE(AF349,$E349))=AF349,"",IF($K349&lt;EDATE(AF349,$E349),$K349,EDATE(AF349,$E349))),""))),"")</f>
        <v/>
      </c>
      <c r="AH349" s="70" t="str">
        <f>IFERROR(IF(AND($H349=1,WORKDAY.INTL($I349,NETWORKDAYS.INTL($I349,EDATE(AG349,$E350)-1,1,[1]holiday!$A$2:$A$101),1,[1]holiday!$A$2:$A$101)=$K349),"",IF(AND(IFERROR(IF(IF($K349&lt;EDATE(AG349,$E349),$K349,EDATE(AG349,$E349))=AG349,"",IF($K349&lt;EDATE(AG349,$E349),$K349,EDATE(AG349,$E349))),"")=$K349,$H349=1),"",IFERROR(IF(IF($K349&lt;EDATE(AG349,$E349),$K349,EDATE(AG349,$E349))=AG349,"",IF($K349&lt;EDATE(AG349,$E349),$K349,EDATE(AG349,$E349))),""))),"")</f>
        <v/>
      </c>
      <c r="AI349" s="70"/>
      <c r="AJ349" s="25" t="e">
        <f t="shared" si="198"/>
        <v>#REF!</v>
      </c>
      <c r="AK349" s="25" t="e">
        <f t="shared" si="199"/>
        <v>#REF!</v>
      </c>
      <c r="AL349" s="25" t="e">
        <f t="shared" si="200"/>
        <v>#REF!</v>
      </c>
      <c r="AM349" s="25" t="e">
        <f t="shared" si="201"/>
        <v>#REF!</v>
      </c>
      <c r="AN349" s="25" t="e">
        <f t="shared" si="202"/>
        <v>#REF!</v>
      </c>
      <c r="AO349" s="25" t="e">
        <f t="shared" si="203"/>
        <v>#REF!</v>
      </c>
      <c r="AP349" s="25" t="e">
        <f t="shared" si="204"/>
        <v>#REF!</v>
      </c>
      <c r="AQ349" s="25" t="e">
        <f t="shared" si="205"/>
        <v>#REF!</v>
      </c>
      <c r="AR349" s="25" t="e">
        <f t="shared" si="206"/>
        <v>#REF!</v>
      </c>
      <c r="AS349" s="25" t="e">
        <f t="shared" si="207"/>
        <v>#REF!</v>
      </c>
      <c r="AT349" s="25" t="e">
        <f t="shared" si="208"/>
        <v>#REF!</v>
      </c>
      <c r="AU349" s="25" t="e">
        <f t="shared" si="209"/>
        <v>#REF!</v>
      </c>
      <c r="AV349" s="25" t="e">
        <f t="shared" si="210"/>
        <v>#REF!</v>
      </c>
      <c r="AW349" s="106" t="e">
        <f t="shared" si="217"/>
        <v>#REF!</v>
      </c>
      <c r="AX349" s="107" t="e">
        <f t="shared" ca="1" si="218"/>
        <v>#REF!</v>
      </c>
      <c r="AY349" s="107" t="e">
        <f t="shared" ca="1" si="219"/>
        <v>#REF!</v>
      </c>
      <c r="AZ349" s="108" t="e">
        <f t="shared" ca="1" si="220"/>
        <v>#REF!</v>
      </c>
      <c r="BA349" s="25">
        <f t="shared" ca="1" si="212"/>
        <v>0</v>
      </c>
      <c r="BB349" s="25" t="e">
        <f t="shared" si="211"/>
        <v>#REF!</v>
      </c>
      <c r="BC349" s="25" t="e">
        <f t="shared" ca="1" si="221"/>
        <v>#REF!</v>
      </c>
      <c r="BD349" s="83" t="e">
        <f>PS!#REF!</f>
        <v>#REF!</v>
      </c>
      <c r="BE349" s="78" t="str">
        <f t="shared" ca="1" si="222"/>
        <v>Lần 0</v>
      </c>
      <c r="BF349" s="109" t="e">
        <f t="shared" ca="1" si="223"/>
        <v>#REF!</v>
      </c>
      <c r="BG349" s="109" t="e">
        <f t="shared" ca="1" si="224"/>
        <v>#REF!</v>
      </c>
      <c r="BH349" s="109" t="e">
        <f t="shared" ca="1" si="225"/>
        <v>#REF!</v>
      </c>
      <c r="BI349" s="109" t="e">
        <f t="shared" ca="1" si="226"/>
        <v>#REF!</v>
      </c>
      <c r="BJ349" s="109" t="e">
        <f t="shared" ca="1" si="227"/>
        <v>#REF!</v>
      </c>
      <c r="BK349" s="109" t="e">
        <f t="shared" ca="1" si="228"/>
        <v>#REF!</v>
      </c>
      <c r="BL349" s="109" t="e">
        <f t="shared" ca="1" si="229"/>
        <v>#REF!</v>
      </c>
      <c r="BM349" s="109" t="e">
        <f t="shared" ca="1" si="230"/>
        <v>#REF!</v>
      </c>
      <c r="BN349" s="109" t="e">
        <f t="shared" ca="1" si="231"/>
        <v>#REF!</v>
      </c>
      <c r="BO349" s="109" t="e">
        <f t="shared" ca="1" si="232"/>
        <v>#REF!</v>
      </c>
      <c r="BP349" s="109" t="e">
        <f t="shared" ca="1" si="233"/>
        <v>#REF!</v>
      </c>
      <c r="BQ349" s="109" t="e">
        <f t="shared" ca="1" si="234"/>
        <v>#REF!</v>
      </c>
      <c r="BR349" s="109" t="e">
        <f t="shared" ca="1" si="235"/>
        <v>#REF!</v>
      </c>
    </row>
    <row r="350" spans="1:70" ht="24" customHeight="1" x14ac:dyDescent="0.2">
      <c r="A350" s="82" t="e">
        <f>PS!#REF!</f>
        <v>#REF!</v>
      </c>
      <c r="B350" s="83" t="e">
        <f>PS!#REF!</f>
        <v>#REF!</v>
      </c>
      <c r="C350" s="83" t="e">
        <f>PS!#REF!</f>
        <v>#REF!</v>
      </c>
      <c r="D350" s="83" t="e">
        <f>VLOOKUP(B350,CTV!$A$3:$D$1048576,4,0)</f>
        <v>#REF!</v>
      </c>
      <c r="E350" s="83" t="e">
        <f>VLOOKUP(B350,CTV!$A$3:$G$1048576,7,0)</f>
        <v>#REF!</v>
      </c>
      <c r="F350" s="83" t="e">
        <f>IF(ISNA(VLOOKUP(D350,CTV!$A$3:$H$1048576,8,0)),"",VLOOKUP(D350,CTV!$A$3:$H$1048576,8,0))</f>
        <v>#REF!</v>
      </c>
      <c r="G350" s="83" t="e">
        <f>VLOOKUP(B350,CTV!$A$3:$I$1048576,9,0)</f>
        <v>#REF!</v>
      </c>
      <c r="H350" s="83" t="e">
        <f>VLOOKUP(B350,CTV!$A$3:$J$1048576,10,0)</f>
        <v>#REF!</v>
      </c>
      <c r="I350" s="102" t="e">
        <f>PS!#REF!</f>
        <v>#REF!</v>
      </c>
      <c r="J350" s="83" t="e">
        <f>PS!#REF!</f>
        <v>#REF!</v>
      </c>
      <c r="K350" s="103" t="e">
        <f>PS!#REF!</f>
        <v>#REF!</v>
      </c>
      <c r="L350" s="83" t="e">
        <f t="shared" si="213"/>
        <v>#REF!</v>
      </c>
      <c r="M350" s="120" t="e">
        <f>PS!#REF!</f>
        <v>#REF!</v>
      </c>
      <c r="N350" s="83" t="e">
        <f>PS!#REF!</f>
        <v>#REF!</v>
      </c>
      <c r="O350" s="104" t="e">
        <f>PS!#REF!</f>
        <v>#REF!</v>
      </c>
      <c r="P350" s="104" t="e">
        <f t="shared" si="214"/>
        <v>#REF!</v>
      </c>
      <c r="Q350" s="104">
        <v>0</v>
      </c>
      <c r="R350" s="170" t="e">
        <f t="shared" si="215"/>
        <v>#REF!</v>
      </c>
      <c r="S350" s="130" t="e">
        <f>VLOOKUP(B350,CTV!$A$3:$K$1048576,11,0)</f>
        <v>#REF!</v>
      </c>
      <c r="T350" s="105" t="e">
        <f>IF(VLOOKUP(B350,CTV!$A$3:$E$1048576,5,0)-R350+S350&lt;0,0,VLOOKUP(B350,CTV!$A$3:$E$1048576,5,0)-R350+S350)</f>
        <v>#REF!</v>
      </c>
      <c r="U350" s="105" t="e">
        <f>IF(VLOOKUP(B350,CTV!$A$3:$F$1048576,6,0)-R350+S350&lt;0,0,VLOOKUP(B350,CTV!$A$3:$F$1048576,6,0)-R350+S350)</f>
        <v>#REF!</v>
      </c>
      <c r="V350" s="70" t="e">
        <f t="shared" si="216"/>
        <v>#REF!</v>
      </c>
      <c r="W350" s="70" t="str">
        <f>IFERROR(IF(AND($H350=1,WORKDAY.INTL($I350,NETWORKDAYS.INTL($I350,EDATE(V350,$E351)-1,1,[1]holiday!$A$2:$A$101),1,[1]holiday!$A$2:$A$101)=$K350),"",IF(AND(IFERROR(IF(IF($K350&lt;EDATE(V350,$E350),$K350,EDATE(V350,$E350))=V350,"",IF($K350&lt;EDATE(V350,$E350),$K350,EDATE(V350,$E350))),"")=$K350,$H350=1),"",IFERROR(IF(IF($K350&lt;EDATE(V350,$E350),$K350,EDATE(V350,$E350))=V350,"",IF($K350&lt;EDATE(V350,$E350),$K350,EDATE(V350,$E350))),""))),"")</f>
        <v/>
      </c>
      <c r="X350" s="70" t="str">
        <f>IFERROR(IF(AND($H350=1,WORKDAY.INTL($I350,NETWORKDAYS.INTL($I350,EDATE(W350,$E351)-1,1,[1]holiday!$A$2:$A$101),1,[1]holiday!$A$2:$A$101)=$K350),"",IF(AND(IFERROR(IF(IF($K350&lt;EDATE(W350,$E350),$K350,EDATE(W350,$E350))=W350,"",IF($K350&lt;EDATE(W350,$E350),$K350,EDATE(W350,$E350))),"")=$K350,$H350=1),"",IFERROR(IF(IF($K350&lt;EDATE(W350,$E350),$K350,EDATE(W350,$E350))=W350,"",IF($K350&lt;EDATE(W350,$E350),$K350,EDATE(W350,$E350))),""))),"")</f>
        <v/>
      </c>
      <c r="Y350" s="70" t="str">
        <f>IFERROR(IF(AND($H350=1,WORKDAY.INTL($I350,NETWORKDAYS.INTL($I350,EDATE(X350,$E351)-1,1,[1]holiday!$A$2:$A$101),1,[1]holiday!$A$2:$A$101)=$K350),"",IF(AND(IFERROR(IF(IF($K350&lt;EDATE(X350,$E350),$K350,EDATE(X350,$E350))=X350,"",IF($K350&lt;EDATE(X350,$E350),$K350,EDATE(X350,$E350))),"")=$K350,$H350=1),"",IFERROR(IF(IF($K350&lt;EDATE(X350,$E350),$K350,EDATE(X350,$E350))=X350,"",IF($K350&lt;EDATE(X350,$E350),$K350,EDATE(X350,$E350))),""))),"")</f>
        <v/>
      </c>
      <c r="Z350" s="70" t="str">
        <f>IFERROR(IF(AND($H350=1,WORKDAY.INTL($I350,NETWORKDAYS.INTL($I350,EDATE(Y350,$E351)-1,1,[1]holiday!$A$2:$A$101),1,[1]holiday!$A$2:$A$101)=$K350),"",IF(AND(IFERROR(IF(IF($K350&lt;EDATE(Y350,$E350),$K350,EDATE(Y350,$E350))=Y350,"",IF($K350&lt;EDATE(Y350,$E350),$K350,EDATE(Y350,$E350))),"")=$K350,$H350=1),"",IFERROR(IF(IF($K350&lt;EDATE(Y350,$E350),$K350,EDATE(Y350,$E350))=Y350,"",IF($K350&lt;EDATE(Y350,$E350),$K350,EDATE(Y350,$E350))),""))),"")</f>
        <v/>
      </c>
      <c r="AA350" s="70" t="str">
        <f>IFERROR(IF(AND($H350=1,WORKDAY.INTL($I350,NETWORKDAYS.INTL($I350,EDATE(Z350,$E351)-1,1,[1]holiday!$A$2:$A$101),1,[1]holiday!$A$2:$A$101)=$K350),"",IF(AND(IFERROR(IF(IF($K350&lt;EDATE(Z350,$E350),$K350,EDATE(Z350,$E350))=Z350,"",IF($K350&lt;EDATE(Z350,$E350),$K350,EDATE(Z350,$E350))),"")=$K350,$H350=1),"",IFERROR(IF(IF($K350&lt;EDATE(Z350,$E350),$K350,EDATE(Z350,$E350))=Z350,"",IF($K350&lt;EDATE(Z350,$E350),$K350,EDATE(Z350,$E350))),""))),"")</f>
        <v/>
      </c>
      <c r="AB350" s="70" t="str">
        <f>IFERROR(IF(AND($H350=1,WORKDAY.INTL($I350,NETWORKDAYS.INTL($I350,EDATE(AA350,$E351)-1,1,[1]holiday!$A$2:$A$101),1,[1]holiday!$A$2:$A$101)=$K350),"",IF(AND(IFERROR(IF(IF($K350&lt;EDATE(AA350,$E350),$K350,EDATE(AA350,$E350))=AA350,"",IF($K350&lt;EDATE(AA350,$E350),$K350,EDATE(AA350,$E350))),"")=$K350,$H350=1),"",IFERROR(IF(IF($K350&lt;EDATE(AA350,$E350),$K350,EDATE(AA350,$E350))=AA350,"",IF($K350&lt;EDATE(AA350,$E350),$K350,EDATE(AA350,$E350))),""))),"")</f>
        <v/>
      </c>
      <c r="AC350" s="70" t="str">
        <f>IFERROR(IF(AND($H350=1,WORKDAY.INTL($I350,NETWORKDAYS.INTL($I350,EDATE(AB350,$E351)-1,1,[1]holiday!$A$2:$A$101),1,[1]holiday!$A$2:$A$101)=$K350),"",IF(AND(IFERROR(IF(IF($K350&lt;EDATE(AB350,$E350),$K350,EDATE(AB350,$E350))=AB350,"",IF($K350&lt;EDATE(AB350,$E350),$K350,EDATE(AB350,$E350))),"")=$K350,$H350=1),"",IFERROR(IF(IF($K350&lt;EDATE(AB350,$E350),$K350,EDATE(AB350,$E350))=AB350,"",IF($K350&lt;EDATE(AB350,$E350),$K350,EDATE(AB350,$E350))),""))),"")</f>
        <v/>
      </c>
      <c r="AD350" s="70" t="str">
        <f>IFERROR(IF(AND($H350=1,WORKDAY.INTL($I350,NETWORKDAYS.INTL($I350,EDATE(AC350,$E351)-1,1,[1]holiday!$A$2:$A$101),1,[1]holiday!$A$2:$A$101)=$K350),"",IF(AND(IFERROR(IF(IF($K350&lt;EDATE(AC350,$E350),$K350,EDATE(AC350,$E350))=AC350,"",IF($K350&lt;EDATE(AC350,$E350),$K350,EDATE(AC350,$E350))),"")=$K350,$H350=1),"",IFERROR(IF(IF($K350&lt;EDATE(AC350,$E350),$K350,EDATE(AC350,$E350))=AC350,"",IF($K350&lt;EDATE(AC350,$E350),$K350,EDATE(AC350,$E350))),""))),"")</f>
        <v/>
      </c>
      <c r="AE350" s="70" t="str">
        <f>IFERROR(IF(AND($H350=1,WORKDAY.INTL($I350,NETWORKDAYS.INTL($I350,EDATE(AD350,$E351)-1,1,[1]holiday!$A$2:$A$101),1,[1]holiday!$A$2:$A$101)=$K350),"",IF(AND(IFERROR(IF(IF($K350&lt;EDATE(AD350,$E350),$K350,EDATE(AD350,$E350))=AD350,"",IF($K350&lt;EDATE(AD350,$E350),$K350,EDATE(AD350,$E350))),"")=$K350,$H350=1),"",IFERROR(IF(IF($K350&lt;EDATE(AD350,$E350),$K350,EDATE(AD350,$E350))=AD350,"",IF($K350&lt;EDATE(AD350,$E350),$K350,EDATE(AD350,$E350))),""))),"")</f>
        <v/>
      </c>
      <c r="AF350" s="70" t="str">
        <f>IFERROR(IF(AND($H350=1,WORKDAY.INTL($I350,NETWORKDAYS.INTL($I350,EDATE(AE350,$E351)-1,1,[1]holiday!$A$2:$A$101),1,[1]holiday!$A$2:$A$101)=$K350),"",IF(AND(IFERROR(IF(IF($K350&lt;EDATE(AE350,$E350),$K350,EDATE(AE350,$E350))=AE350,"",IF($K350&lt;EDATE(AE350,$E350),$K350,EDATE(AE350,$E350))),"")=$K350,$H350=1),"",IFERROR(IF(IF($K350&lt;EDATE(AE350,$E350),$K350,EDATE(AE350,$E350))=AE350,"",IF($K350&lt;EDATE(AE350,$E350),$K350,EDATE(AE350,$E350))),""))),"")</f>
        <v/>
      </c>
      <c r="AG350" s="70" t="str">
        <f>IFERROR(IF(AND($H350=1,WORKDAY.INTL($I350,NETWORKDAYS.INTL($I350,EDATE(AF350,$E351)-1,1,[1]holiday!$A$2:$A$101),1,[1]holiday!$A$2:$A$101)=$K350),"",IF(AND(IFERROR(IF(IF($K350&lt;EDATE(AF350,$E350),$K350,EDATE(AF350,$E350))=AF350,"",IF($K350&lt;EDATE(AF350,$E350),$K350,EDATE(AF350,$E350))),"")=$K350,$H350=1),"",IFERROR(IF(IF($K350&lt;EDATE(AF350,$E350),$K350,EDATE(AF350,$E350))=AF350,"",IF($K350&lt;EDATE(AF350,$E350),$K350,EDATE(AF350,$E350))),""))),"")</f>
        <v/>
      </c>
      <c r="AH350" s="70" t="str">
        <f>IFERROR(IF(AND($H350=1,WORKDAY.INTL($I350,NETWORKDAYS.INTL($I350,EDATE(AG350,$E351)-1,1,[1]holiday!$A$2:$A$101),1,[1]holiday!$A$2:$A$101)=$K350),"",IF(AND(IFERROR(IF(IF($K350&lt;EDATE(AG350,$E350),$K350,EDATE(AG350,$E350))=AG350,"",IF($K350&lt;EDATE(AG350,$E350),$K350,EDATE(AG350,$E350))),"")=$K350,$H350=1),"",IFERROR(IF(IF($K350&lt;EDATE(AG350,$E350),$K350,EDATE(AG350,$E350))=AG350,"",IF($K350&lt;EDATE(AG350,$E350),$K350,EDATE(AG350,$E350))),""))),"")</f>
        <v/>
      </c>
      <c r="AI350" s="70"/>
      <c r="AJ350" s="25" t="e">
        <f t="shared" si="198"/>
        <v>#REF!</v>
      </c>
      <c r="AK350" s="25" t="e">
        <f t="shared" si="199"/>
        <v>#REF!</v>
      </c>
      <c r="AL350" s="25" t="e">
        <f t="shared" si="200"/>
        <v>#REF!</v>
      </c>
      <c r="AM350" s="25" t="e">
        <f t="shared" si="201"/>
        <v>#REF!</v>
      </c>
      <c r="AN350" s="25" t="e">
        <f t="shared" si="202"/>
        <v>#REF!</v>
      </c>
      <c r="AO350" s="25" t="e">
        <f t="shared" si="203"/>
        <v>#REF!</v>
      </c>
      <c r="AP350" s="25" t="e">
        <f t="shared" si="204"/>
        <v>#REF!</v>
      </c>
      <c r="AQ350" s="25" t="e">
        <f t="shared" si="205"/>
        <v>#REF!</v>
      </c>
      <c r="AR350" s="25" t="e">
        <f t="shared" si="206"/>
        <v>#REF!</v>
      </c>
      <c r="AS350" s="25" t="e">
        <f t="shared" si="207"/>
        <v>#REF!</v>
      </c>
      <c r="AT350" s="25" t="e">
        <f t="shared" si="208"/>
        <v>#REF!</v>
      </c>
      <c r="AU350" s="25" t="e">
        <f t="shared" si="209"/>
        <v>#REF!</v>
      </c>
      <c r="AV350" s="25" t="e">
        <f t="shared" si="210"/>
        <v>#REF!</v>
      </c>
      <c r="AW350" s="106" t="e">
        <f t="shared" si="217"/>
        <v>#REF!</v>
      </c>
      <c r="AX350" s="107" t="e">
        <f t="shared" ca="1" si="218"/>
        <v>#REF!</v>
      </c>
      <c r="AY350" s="107" t="e">
        <f t="shared" ca="1" si="219"/>
        <v>#REF!</v>
      </c>
      <c r="AZ350" s="108" t="e">
        <f t="shared" ca="1" si="220"/>
        <v>#REF!</v>
      </c>
      <c r="BA350" s="25">
        <f t="shared" ca="1" si="212"/>
        <v>0</v>
      </c>
      <c r="BB350" s="25" t="e">
        <f t="shared" si="211"/>
        <v>#REF!</v>
      </c>
      <c r="BC350" s="25" t="e">
        <f t="shared" ca="1" si="221"/>
        <v>#REF!</v>
      </c>
      <c r="BD350" s="83" t="e">
        <f>PS!#REF!</f>
        <v>#REF!</v>
      </c>
      <c r="BE350" s="78" t="str">
        <f t="shared" ca="1" si="222"/>
        <v>Lần 0</v>
      </c>
      <c r="BF350" s="109" t="e">
        <f t="shared" ca="1" si="223"/>
        <v>#REF!</v>
      </c>
      <c r="BG350" s="109" t="e">
        <f t="shared" ca="1" si="224"/>
        <v>#REF!</v>
      </c>
      <c r="BH350" s="109" t="e">
        <f t="shared" ca="1" si="225"/>
        <v>#REF!</v>
      </c>
      <c r="BI350" s="109" t="e">
        <f t="shared" ca="1" si="226"/>
        <v>#REF!</v>
      </c>
      <c r="BJ350" s="109" t="e">
        <f t="shared" ca="1" si="227"/>
        <v>#REF!</v>
      </c>
      <c r="BK350" s="109" t="e">
        <f t="shared" ca="1" si="228"/>
        <v>#REF!</v>
      </c>
      <c r="BL350" s="109" t="e">
        <f t="shared" ca="1" si="229"/>
        <v>#REF!</v>
      </c>
      <c r="BM350" s="109" t="e">
        <f t="shared" ca="1" si="230"/>
        <v>#REF!</v>
      </c>
      <c r="BN350" s="109" t="e">
        <f t="shared" ca="1" si="231"/>
        <v>#REF!</v>
      </c>
      <c r="BO350" s="109" t="e">
        <f t="shared" ca="1" si="232"/>
        <v>#REF!</v>
      </c>
      <c r="BP350" s="109" t="e">
        <f t="shared" ca="1" si="233"/>
        <v>#REF!</v>
      </c>
      <c r="BQ350" s="109" t="e">
        <f t="shared" ca="1" si="234"/>
        <v>#REF!</v>
      </c>
      <c r="BR350" s="109" t="e">
        <f t="shared" ca="1" si="235"/>
        <v>#REF!</v>
      </c>
    </row>
    <row r="351" spans="1:70" ht="12.75" x14ac:dyDescent="0.2">
      <c r="A351" s="82" t="e">
        <f>PS!#REF!</f>
        <v>#REF!</v>
      </c>
      <c r="B351" s="83" t="e">
        <f>PS!#REF!</f>
        <v>#REF!</v>
      </c>
      <c r="C351" s="83" t="e">
        <f>PS!#REF!</f>
        <v>#REF!</v>
      </c>
      <c r="D351" s="83" t="e">
        <f>VLOOKUP(B351,CTV!$A$3:$D$1048576,4,0)</f>
        <v>#REF!</v>
      </c>
      <c r="E351" s="83" t="e">
        <f>VLOOKUP(B351,CTV!$A$3:$G$1048576,7,0)</f>
        <v>#REF!</v>
      </c>
      <c r="F351" s="83" t="e">
        <f>IF(ISNA(VLOOKUP(D351,CTV!$A$3:$H$1048576,8,0)),"",VLOOKUP(D351,CTV!$A$3:$H$1048576,8,0))</f>
        <v>#REF!</v>
      </c>
      <c r="G351" s="83" t="e">
        <f>VLOOKUP(B351,CTV!$A$3:$I$1048576,9,0)</f>
        <v>#REF!</v>
      </c>
      <c r="H351" s="83" t="e">
        <f>VLOOKUP(B351,CTV!$A$3:$J$1048576,10,0)</f>
        <v>#REF!</v>
      </c>
      <c r="I351" s="102" t="e">
        <f>PS!#REF!</f>
        <v>#REF!</v>
      </c>
      <c r="J351" s="83" t="e">
        <f>PS!#REF!</f>
        <v>#REF!</v>
      </c>
      <c r="K351" s="103" t="e">
        <f>PS!#REF!</f>
        <v>#REF!</v>
      </c>
      <c r="L351" s="83" t="e">
        <f t="shared" si="213"/>
        <v>#REF!</v>
      </c>
      <c r="M351" s="120" t="e">
        <f>PS!#REF!</f>
        <v>#REF!</v>
      </c>
      <c r="N351" s="83" t="e">
        <f>PS!#REF!</f>
        <v>#REF!</v>
      </c>
      <c r="O351" s="104" t="e">
        <f>PS!#REF!</f>
        <v>#REF!</v>
      </c>
      <c r="P351" s="104" t="e">
        <f t="shared" si="214"/>
        <v>#REF!</v>
      </c>
      <c r="Q351" s="104">
        <v>0</v>
      </c>
      <c r="R351" s="170" t="e">
        <f t="shared" si="215"/>
        <v>#REF!</v>
      </c>
      <c r="S351" s="130" t="e">
        <f>VLOOKUP(B351,CTV!$A$3:$K$1048576,11,0)</f>
        <v>#REF!</v>
      </c>
      <c r="T351" s="105" t="e">
        <f>IF(VLOOKUP(B351,CTV!$A$3:$E$1048576,5,0)-R351+S351&lt;0,0,VLOOKUP(B351,CTV!$A$3:$E$1048576,5,0)-R351+S351)</f>
        <v>#REF!</v>
      </c>
      <c r="U351" s="105" t="e">
        <f>IF(VLOOKUP(B351,CTV!$A$3:$F$1048576,6,0)-R351+S351&lt;0,0,VLOOKUP(B351,CTV!$A$3:$F$1048576,6,0)-R351+S351)</f>
        <v>#REF!</v>
      </c>
      <c r="V351" s="70" t="e">
        <f t="shared" si="216"/>
        <v>#REF!</v>
      </c>
      <c r="W351" s="70" t="str">
        <f>IFERROR(IF(AND($H351=1,WORKDAY.INTL($I351,NETWORKDAYS.INTL($I351,EDATE(V351,$E352)-1,1,[1]holiday!$A$2:$A$101),1,[1]holiday!$A$2:$A$101)=$K351),"",IF(AND(IFERROR(IF(IF($K351&lt;EDATE(V351,$E351),$K351,EDATE(V351,$E351))=V351,"",IF($K351&lt;EDATE(V351,$E351),$K351,EDATE(V351,$E351))),"")=$K351,$H351=1),"",IFERROR(IF(IF($K351&lt;EDATE(V351,$E351),$K351,EDATE(V351,$E351))=V351,"",IF($K351&lt;EDATE(V351,$E351),$K351,EDATE(V351,$E351))),""))),"")</f>
        <v/>
      </c>
      <c r="X351" s="70" t="str">
        <f>IFERROR(IF(AND($H351=1,WORKDAY.INTL($I351,NETWORKDAYS.INTL($I351,EDATE(W351,$E352)-1,1,[1]holiday!$A$2:$A$101),1,[1]holiday!$A$2:$A$101)=$K351),"",IF(AND(IFERROR(IF(IF($K351&lt;EDATE(W351,$E351),$K351,EDATE(W351,$E351))=W351,"",IF($K351&lt;EDATE(W351,$E351),$K351,EDATE(W351,$E351))),"")=$K351,$H351=1),"",IFERROR(IF(IF($K351&lt;EDATE(W351,$E351),$K351,EDATE(W351,$E351))=W351,"",IF($K351&lt;EDATE(W351,$E351),$K351,EDATE(W351,$E351))),""))),"")</f>
        <v/>
      </c>
      <c r="Y351" s="70" t="str">
        <f>IFERROR(IF(AND($H351=1,WORKDAY.INTL($I351,NETWORKDAYS.INTL($I351,EDATE(X351,$E352)-1,1,[1]holiday!$A$2:$A$101),1,[1]holiday!$A$2:$A$101)=$K351),"",IF(AND(IFERROR(IF(IF($K351&lt;EDATE(X351,$E351),$K351,EDATE(X351,$E351))=X351,"",IF($K351&lt;EDATE(X351,$E351),$K351,EDATE(X351,$E351))),"")=$K351,$H351=1),"",IFERROR(IF(IF($K351&lt;EDATE(X351,$E351),$K351,EDATE(X351,$E351))=X351,"",IF($K351&lt;EDATE(X351,$E351),$K351,EDATE(X351,$E351))),""))),"")</f>
        <v/>
      </c>
      <c r="Z351" s="70" t="str">
        <f>IFERROR(IF(AND($H351=1,WORKDAY.INTL($I351,NETWORKDAYS.INTL($I351,EDATE(Y351,$E352)-1,1,[1]holiday!$A$2:$A$101),1,[1]holiday!$A$2:$A$101)=$K351),"",IF(AND(IFERROR(IF(IF($K351&lt;EDATE(Y351,$E351),$K351,EDATE(Y351,$E351))=Y351,"",IF($K351&lt;EDATE(Y351,$E351),$K351,EDATE(Y351,$E351))),"")=$K351,$H351=1),"",IFERROR(IF(IF($K351&lt;EDATE(Y351,$E351),$K351,EDATE(Y351,$E351))=Y351,"",IF($K351&lt;EDATE(Y351,$E351),$K351,EDATE(Y351,$E351))),""))),"")</f>
        <v/>
      </c>
      <c r="AA351" s="70" t="str">
        <f>IFERROR(IF(AND($H351=1,WORKDAY.INTL($I351,NETWORKDAYS.INTL($I351,EDATE(Z351,$E352)-1,1,[1]holiday!$A$2:$A$101),1,[1]holiday!$A$2:$A$101)=$K351),"",IF(AND(IFERROR(IF(IF($K351&lt;EDATE(Z351,$E351),$K351,EDATE(Z351,$E351))=Z351,"",IF($K351&lt;EDATE(Z351,$E351),$K351,EDATE(Z351,$E351))),"")=$K351,$H351=1),"",IFERROR(IF(IF($K351&lt;EDATE(Z351,$E351),$K351,EDATE(Z351,$E351))=Z351,"",IF($K351&lt;EDATE(Z351,$E351),$K351,EDATE(Z351,$E351))),""))),"")</f>
        <v/>
      </c>
      <c r="AB351" s="70" t="str">
        <f>IFERROR(IF(AND($H351=1,WORKDAY.INTL($I351,NETWORKDAYS.INTL($I351,EDATE(AA351,$E352)-1,1,[1]holiday!$A$2:$A$101),1,[1]holiday!$A$2:$A$101)=$K351),"",IF(AND(IFERROR(IF(IF($K351&lt;EDATE(AA351,$E351),$K351,EDATE(AA351,$E351))=AA351,"",IF($K351&lt;EDATE(AA351,$E351),$K351,EDATE(AA351,$E351))),"")=$K351,$H351=1),"",IFERROR(IF(IF($K351&lt;EDATE(AA351,$E351),$K351,EDATE(AA351,$E351))=AA351,"",IF($K351&lt;EDATE(AA351,$E351),$K351,EDATE(AA351,$E351))),""))),"")</f>
        <v/>
      </c>
      <c r="AC351" s="70" t="str">
        <f>IFERROR(IF(AND($H351=1,WORKDAY.INTL($I351,NETWORKDAYS.INTL($I351,EDATE(AB351,$E352)-1,1,[1]holiday!$A$2:$A$101),1,[1]holiday!$A$2:$A$101)=$K351),"",IF(AND(IFERROR(IF(IF($K351&lt;EDATE(AB351,$E351),$K351,EDATE(AB351,$E351))=AB351,"",IF($K351&lt;EDATE(AB351,$E351),$K351,EDATE(AB351,$E351))),"")=$K351,$H351=1),"",IFERROR(IF(IF($K351&lt;EDATE(AB351,$E351),$K351,EDATE(AB351,$E351))=AB351,"",IF($K351&lt;EDATE(AB351,$E351),$K351,EDATE(AB351,$E351))),""))),"")</f>
        <v/>
      </c>
      <c r="AD351" s="70" t="str">
        <f>IFERROR(IF(AND($H351=1,WORKDAY.INTL($I351,NETWORKDAYS.INTL($I351,EDATE(AC351,$E352)-1,1,[1]holiday!$A$2:$A$101),1,[1]holiday!$A$2:$A$101)=$K351),"",IF(AND(IFERROR(IF(IF($K351&lt;EDATE(AC351,$E351),$K351,EDATE(AC351,$E351))=AC351,"",IF($K351&lt;EDATE(AC351,$E351),$K351,EDATE(AC351,$E351))),"")=$K351,$H351=1),"",IFERROR(IF(IF($K351&lt;EDATE(AC351,$E351),$K351,EDATE(AC351,$E351))=AC351,"",IF($K351&lt;EDATE(AC351,$E351),$K351,EDATE(AC351,$E351))),""))),"")</f>
        <v/>
      </c>
      <c r="AE351" s="70" t="str">
        <f>IFERROR(IF(AND($H351=1,WORKDAY.INTL($I351,NETWORKDAYS.INTL($I351,EDATE(AD351,$E352)-1,1,[1]holiday!$A$2:$A$101),1,[1]holiday!$A$2:$A$101)=$K351),"",IF(AND(IFERROR(IF(IF($K351&lt;EDATE(AD351,$E351),$K351,EDATE(AD351,$E351))=AD351,"",IF($K351&lt;EDATE(AD351,$E351),$K351,EDATE(AD351,$E351))),"")=$K351,$H351=1),"",IFERROR(IF(IF($K351&lt;EDATE(AD351,$E351),$K351,EDATE(AD351,$E351))=AD351,"",IF($K351&lt;EDATE(AD351,$E351),$K351,EDATE(AD351,$E351))),""))),"")</f>
        <v/>
      </c>
      <c r="AF351" s="70" t="str">
        <f>IFERROR(IF(AND($H351=1,WORKDAY.INTL($I351,NETWORKDAYS.INTL($I351,EDATE(AE351,$E352)-1,1,[1]holiday!$A$2:$A$101),1,[1]holiday!$A$2:$A$101)=$K351),"",IF(AND(IFERROR(IF(IF($K351&lt;EDATE(AE351,$E351),$K351,EDATE(AE351,$E351))=AE351,"",IF($K351&lt;EDATE(AE351,$E351),$K351,EDATE(AE351,$E351))),"")=$K351,$H351=1),"",IFERROR(IF(IF($K351&lt;EDATE(AE351,$E351),$K351,EDATE(AE351,$E351))=AE351,"",IF($K351&lt;EDATE(AE351,$E351),$K351,EDATE(AE351,$E351))),""))),"")</f>
        <v/>
      </c>
      <c r="AG351" s="70" t="str">
        <f>IFERROR(IF(AND($H351=1,WORKDAY.INTL($I351,NETWORKDAYS.INTL($I351,EDATE(AF351,$E352)-1,1,[1]holiday!$A$2:$A$101),1,[1]holiday!$A$2:$A$101)=$K351),"",IF(AND(IFERROR(IF(IF($K351&lt;EDATE(AF351,$E351),$K351,EDATE(AF351,$E351))=AF351,"",IF($K351&lt;EDATE(AF351,$E351),$K351,EDATE(AF351,$E351))),"")=$K351,$H351=1),"",IFERROR(IF(IF($K351&lt;EDATE(AF351,$E351),$K351,EDATE(AF351,$E351))=AF351,"",IF($K351&lt;EDATE(AF351,$E351),$K351,EDATE(AF351,$E351))),""))),"")</f>
        <v/>
      </c>
      <c r="AH351" s="70" t="str">
        <f>IFERROR(IF(AND($H351=1,WORKDAY.INTL($I351,NETWORKDAYS.INTL($I351,EDATE(AG351,$E352)-1,1,[1]holiday!$A$2:$A$101),1,[1]holiday!$A$2:$A$101)=$K351),"",IF(AND(IFERROR(IF(IF($K351&lt;EDATE(AG351,$E351),$K351,EDATE(AG351,$E351))=AG351,"",IF($K351&lt;EDATE(AG351,$E351),$K351,EDATE(AG351,$E351))),"")=$K351,$H351=1),"",IFERROR(IF(IF($K351&lt;EDATE(AG351,$E351),$K351,EDATE(AG351,$E351))=AG351,"",IF($K351&lt;EDATE(AG351,$E351),$K351,EDATE(AG351,$E351))),""))),"")</f>
        <v/>
      </c>
      <c r="AI351" s="70"/>
      <c r="AJ351" s="25" t="e">
        <f t="shared" ref="AJ351:AJ414" si="236">IF($H351=1,IF(W351="",IFERROR(ROUND(($K351-V351)*($P351*$T351/100+$Q351*$U351/100)/360,0),""),IFERROR(ROUND((W351-V351)*($P351*$T351/100+$Q351*$U351/100)/360,0),"")),IFERROR(ROUND((V351-I351)*($P351*$T351/100+$Q351*$U351/100)/360,0),""))</f>
        <v>#REF!</v>
      </c>
      <c r="AK351" s="25" t="e">
        <f t="shared" ref="AK351:AK414" si="237">IF($H351=1,IF(X351="",IFERROR(ROUND(($K351-W351)*($P351*$T351/100+$Q351*$U351/100)/360,0),""),IFERROR(ROUND((X351-W351)*($P351*$T351/100+$Q351*$U351/100)/360,0),"")),IFERROR(ROUND((W351-V351)*($P351*$T351/100+$Q351*$U351/100)/360,0),""))</f>
        <v>#REF!</v>
      </c>
      <c r="AL351" s="25" t="e">
        <f t="shared" ref="AL351:AL414" si="238">IF($H351=1,IF(Y351="",IFERROR(ROUND(($K351-X351)*($P351*$T351/100+$Q351*$U351/100)/360,0),""),IFERROR(ROUND((Y351-X351)*($P351*$T351/100+$Q351*$U351/100)/360,0),"")),IFERROR(ROUND((X351-W351)*($P351*$T351/100+$Q351*$U351/100)/360,0),""))</f>
        <v>#REF!</v>
      </c>
      <c r="AM351" s="25" t="e">
        <f t="shared" ref="AM351:AM414" si="239">IF($H351=1,IF(Z351="",IFERROR(ROUND(($K351-Y351)*($P351*$T351/100+$Q351*$U351/100)/360,0),""),IFERROR(ROUND((Z351-Y351)*($P351*$T351/100+$Q351*$U351/100)/360,0),"")),IFERROR(ROUND((Y351-X351)*($P351*$T351/100+$Q351*$U351/100)/360,0),""))</f>
        <v>#REF!</v>
      </c>
      <c r="AN351" s="25" t="e">
        <f t="shared" ref="AN351:AN414" si="240">IF($H351=1,IF(AA351="",IFERROR(ROUND(($K351-Z351)*($P351*$T351/100+$Q351*$U351/100)/360,0),""),IFERROR(ROUND((AA351-Z351)*($P351*$T351/100+$Q351*$U351/100)/360,0),"")),IFERROR(ROUND((Z351-Y351)*($P351*$T351/100+$Q351*$U351/100)/360,0),""))</f>
        <v>#REF!</v>
      </c>
      <c r="AO351" s="25" t="e">
        <f t="shared" ref="AO351:AO414" si="241">IF($H351=1,IF(AB351="",IFERROR(ROUND(($K351-AA351)*($P351*$T351/100+$Q351*$U351/100)/360,0),""),IFERROR(ROUND((AB351-AA351)*($P351*$T351/100+$Q351*$U351/100)/360,0),"")),IFERROR(ROUND((AA351-Z351)*($P351*$T351/100+$Q351*$U351/100)/360,0),""))</f>
        <v>#REF!</v>
      </c>
      <c r="AP351" s="25" t="e">
        <f t="shared" ref="AP351:AP414" si="242">IF($H351=1,IF(AC351="",IFERROR(ROUND(($K351-AB351)*($P351*$T351/100+$Q351*$U351/100)/360,0),""),IFERROR(ROUND((AC351-AB351)*($P351*$T351/100+$Q351*$U351/100)/360,0),"")),IFERROR(ROUND((AB351-AA351)*($P351*$T351/100+$Q351*$U351/100)/360,0),""))</f>
        <v>#REF!</v>
      </c>
      <c r="AQ351" s="25" t="e">
        <f t="shared" ref="AQ351:AQ414" si="243">IF($H351=1,IF(AD351="",IFERROR(ROUND(($K351-AC351)*($P351*$T351/100+$Q351*$U351/100)/360,0),""),IFERROR(ROUND((AD351-AC351)*($P351*$T351/100+$Q351*$U351/100)/360,0),"")),IFERROR(ROUND((AC351-AB351)*($P351*$T351/100+$Q351*$U351/100)/360,0),""))</f>
        <v>#REF!</v>
      </c>
      <c r="AR351" s="25" t="e">
        <f t="shared" ref="AR351:AR414" si="244">IF($H351=1,IF(AE351="",IFERROR(ROUND(($K351-AD351)*($P351*$T351/100+$Q351*$U351/100)/360,0),""),IFERROR(ROUND((AE351-AD351)*($P351*$T351/100+$Q351*$U351/100)/360,0),"")),IFERROR(ROUND((AD351-AC351)*($P351*$T351/100+$Q351*$U351/100)/360,0),""))</f>
        <v>#REF!</v>
      </c>
      <c r="AS351" s="25" t="e">
        <f t="shared" ref="AS351:AS414" si="245">IF($H351=1,IF(AF351="",IFERROR(ROUND(($K351-AE351)*($P351*$T351/100+$Q351*$U351/100)/360,0),""),IFERROR(ROUND((AF351-AE351)*($P351*$T351/100+$Q351*$U351/100)/360,0),"")),IFERROR(ROUND((AE351-AD351)*($P351*$T351/100+$Q351*$U351/100)/360,0),""))</f>
        <v>#REF!</v>
      </c>
      <c r="AT351" s="25" t="e">
        <f t="shared" ref="AT351:AT414" si="246">IF($H351=1,IF(AG351="",IFERROR(ROUND(($K351-AF351)*($P351*$T351/100+$Q351*$U351/100)/360,0),""),IFERROR(ROUND((AG351-AF351)*($P351*$T351/100+$Q351*$U351/100)/360,0),"")),IFERROR(ROUND((AF351-AE351)*($P351*$T351/100+$Q351*$U351/100)/360,0),""))</f>
        <v>#REF!</v>
      </c>
      <c r="AU351" s="25" t="e">
        <f t="shared" ref="AU351:AU414" si="247">IF($H351=1,IF(AH351="",IFERROR(ROUND(($K351-AG351)*($P351*$T351/100+$Q351*$U351/100)/360,0),""),IFERROR(ROUND((AH351-AG351)*($P351*$T351/100+$Q351*$U351/100)/360,0),"")),IFERROR(ROUND((AG351-AF351)*($P351*$T351/100+$Q351*$U351/100)/360,0),""))</f>
        <v>#REF!</v>
      </c>
      <c r="AV351" s="25" t="e">
        <f t="shared" ref="AV351:AV414" si="248">IF($H351=1,IF(AI351="",IFERROR(ROUND(($K351-AH351)*($P351*$T351/100+$Q351*$U351/100)/360,0),""),IFERROR(ROUND((AI351-AH351)*($P351*$T351/100+$Q351*$U351/100)/360,0),"")),IFERROR(ROUND((AH351-AG351)*($P351*$T351/100+$Q351*$U351/100)/360,0),""))</f>
        <v>#REF!</v>
      </c>
      <c r="AW351" s="106" t="e">
        <f t="shared" si="217"/>
        <v>#REF!</v>
      </c>
      <c r="AX351" s="107" t="e">
        <f t="shared" ca="1" si="218"/>
        <v>#REF!</v>
      </c>
      <c r="AY351" s="107" t="e">
        <f t="shared" ca="1" si="219"/>
        <v>#REF!</v>
      </c>
      <c r="AZ351" s="108" t="e">
        <f t="shared" ca="1" si="220"/>
        <v>#REF!</v>
      </c>
      <c r="BA351" s="25">
        <f t="shared" ca="1" si="212"/>
        <v>0</v>
      </c>
      <c r="BB351" s="25" t="e">
        <f t="shared" ref="BB351:BB414" si="249">ROUND((AW351-I351)*$P351*$T351/100/360,0)+ROUND((AW351-I351)*$Q351*$U351/100/360,0)</f>
        <v>#REF!</v>
      </c>
      <c r="BC351" s="25" t="e">
        <f t="shared" ca="1" si="221"/>
        <v>#REF!</v>
      </c>
      <c r="BD351" s="83" t="e">
        <f>PS!#REF!</f>
        <v>#REF!</v>
      </c>
      <c r="BE351" s="78" t="str">
        <f t="shared" ca="1" si="222"/>
        <v>Lần 0</v>
      </c>
      <c r="BF351" s="109" t="e">
        <f t="shared" ca="1" si="223"/>
        <v>#REF!</v>
      </c>
      <c r="BG351" s="109" t="e">
        <f t="shared" ca="1" si="224"/>
        <v>#REF!</v>
      </c>
      <c r="BH351" s="109" t="e">
        <f t="shared" ca="1" si="225"/>
        <v>#REF!</v>
      </c>
      <c r="BI351" s="109" t="e">
        <f t="shared" ca="1" si="226"/>
        <v>#REF!</v>
      </c>
      <c r="BJ351" s="109" t="e">
        <f t="shared" ca="1" si="227"/>
        <v>#REF!</v>
      </c>
      <c r="BK351" s="109" t="e">
        <f t="shared" ca="1" si="228"/>
        <v>#REF!</v>
      </c>
      <c r="BL351" s="109" t="e">
        <f t="shared" ca="1" si="229"/>
        <v>#REF!</v>
      </c>
      <c r="BM351" s="109" t="e">
        <f t="shared" ca="1" si="230"/>
        <v>#REF!</v>
      </c>
      <c r="BN351" s="109" t="e">
        <f t="shared" ca="1" si="231"/>
        <v>#REF!</v>
      </c>
      <c r="BO351" s="109" t="e">
        <f t="shared" ca="1" si="232"/>
        <v>#REF!</v>
      </c>
      <c r="BP351" s="109" t="e">
        <f t="shared" ca="1" si="233"/>
        <v>#REF!</v>
      </c>
      <c r="BQ351" s="109" t="e">
        <f t="shared" ca="1" si="234"/>
        <v>#REF!</v>
      </c>
      <c r="BR351" s="109" t="e">
        <f t="shared" ca="1" si="235"/>
        <v>#REF!</v>
      </c>
    </row>
    <row r="352" spans="1:70" ht="12.75" x14ac:dyDescent="0.2">
      <c r="A352" s="82" t="e">
        <f>PS!#REF!</f>
        <v>#REF!</v>
      </c>
      <c r="B352" s="83" t="e">
        <f>PS!#REF!</f>
        <v>#REF!</v>
      </c>
      <c r="C352" s="83" t="e">
        <f>PS!#REF!</f>
        <v>#REF!</v>
      </c>
      <c r="D352" s="83" t="e">
        <f>VLOOKUP(B352,CTV!$A$3:$D$1048576,4,0)</f>
        <v>#REF!</v>
      </c>
      <c r="E352" s="83" t="e">
        <f>VLOOKUP(B352,CTV!$A$3:$G$1048576,7,0)</f>
        <v>#REF!</v>
      </c>
      <c r="F352" s="83" t="e">
        <f>IF(ISNA(VLOOKUP(D352,CTV!$A$3:$H$1048576,8,0)),"",VLOOKUP(D352,CTV!$A$3:$H$1048576,8,0))</f>
        <v>#REF!</v>
      </c>
      <c r="G352" s="83" t="e">
        <f>VLOOKUP(B352,CTV!$A$3:$I$1048576,9,0)</f>
        <v>#REF!</v>
      </c>
      <c r="H352" s="83" t="e">
        <f>VLOOKUP(B352,CTV!$A$3:$J$1048576,10,0)</f>
        <v>#REF!</v>
      </c>
      <c r="I352" s="102" t="e">
        <f>PS!#REF!</f>
        <v>#REF!</v>
      </c>
      <c r="J352" s="83" t="e">
        <f>PS!#REF!</f>
        <v>#REF!</v>
      </c>
      <c r="K352" s="103" t="e">
        <f>PS!#REF!</f>
        <v>#REF!</v>
      </c>
      <c r="L352" s="83" t="e">
        <f t="shared" si="213"/>
        <v>#REF!</v>
      </c>
      <c r="M352" s="120" t="e">
        <f>PS!#REF!</f>
        <v>#REF!</v>
      </c>
      <c r="N352" s="83" t="e">
        <f>PS!#REF!</f>
        <v>#REF!</v>
      </c>
      <c r="O352" s="104" t="e">
        <f>PS!#REF!</f>
        <v>#REF!</v>
      </c>
      <c r="P352" s="104" t="e">
        <f t="shared" si="214"/>
        <v>#REF!</v>
      </c>
      <c r="Q352" s="104">
        <v>0</v>
      </c>
      <c r="R352" s="170" t="e">
        <f t="shared" si="215"/>
        <v>#REF!</v>
      </c>
      <c r="S352" s="130" t="e">
        <f>VLOOKUP(B352,CTV!$A$3:$K$1048576,11,0)</f>
        <v>#REF!</v>
      </c>
      <c r="T352" s="105" t="e">
        <f>IF(VLOOKUP(B352,CTV!$A$3:$E$1048576,5,0)-R352+S352&lt;0,0,VLOOKUP(B352,CTV!$A$3:$E$1048576,5,0)-R352+S352)</f>
        <v>#REF!</v>
      </c>
      <c r="U352" s="105" t="e">
        <f>IF(VLOOKUP(B352,CTV!$A$3:$F$1048576,6,0)-R352+S352&lt;0,0,VLOOKUP(B352,CTV!$A$3:$F$1048576,6,0)-R352+S352)</f>
        <v>#REF!</v>
      </c>
      <c r="V352" s="70" t="e">
        <f t="shared" si="216"/>
        <v>#REF!</v>
      </c>
      <c r="W352" s="70" t="str">
        <f>IFERROR(IF(AND($H352=1,WORKDAY.INTL($I352,NETWORKDAYS.INTL($I352,EDATE(V352,$E353)-1,1,[1]holiday!$A$2:$A$101),1,[1]holiday!$A$2:$A$101)=$K352),"",IF(AND(IFERROR(IF(IF($K352&lt;EDATE(V352,$E352),$K352,EDATE(V352,$E352))=V352,"",IF($K352&lt;EDATE(V352,$E352),$K352,EDATE(V352,$E352))),"")=$K352,$H352=1),"",IFERROR(IF(IF($K352&lt;EDATE(V352,$E352),$K352,EDATE(V352,$E352))=V352,"",IF($K352&lt;EDATE(V352,$E352),$K352,EDATE(V352,$E352))),""))),"")</f>
        <v/>
      </c>
      <c r="X352" s="70" t="str">
        <f>IFERROR(IF(AND($H352=1,WORKDAY.INTL($I352,NETWORKDAYS.INTL($I352,EDATE(W352,$E353)-1,1,[1]holiday!$A$2:$A$101),1,[1]holiday!$A$2:$A$101)=$K352),"",IF(AND(IFERROR(IF(IF($K352&lt;EDATE(W352,$E352),$K352,EDATE(W352,$E352))=W352,"",IF($K352&lt;EDATE(W352,$E352),$K352,EDATE(W352,$E352))),"")=$K352,$H352=1),"",IFERROR(IF(IF($K352&lt;EDATE(W352,$E352),$K352,EDATE(W352,$E352))=W352,"",IF($K352&lt;EDATE(W352,$E352),$K352,EDATE(W352,$E352))),""))),"")</f>
        <v/>
      </c>
      <c r="Y352" s="70" t="str">
        <f>IFERROR(IF(AND($H352=1,WORKDAY.INTL($I352,NETWORKDAYS.INTL($I352,EDATE(X352,$E353)-1,1,[1]holiday!$A$2:$A$101),1,[1]holiday!$A$2:$A$101)=$K352),"",IF(AND(IFERROR(IF(IF($K352&lt;EDATE(X352,$E352),$K352,EDATE(X352,$E352))=X352,"",IF($K352&lt;EDATE(X352,$E352),$K352,EDATE(X352,$E352))),"")=$K352,$H352=1),"",IFERROR(IF(IF($K352&lt;EDATE(X352,$E352),$K352,EDATE(X352,$E352))=X352,"",IF($K352&lt;EDATE(X352,$E352),$K352,EDATE(X352,$E352))),""))),"")</f>
        <v/>
      </c>
      <c r="Z352" s="70" t="str">
        <f>IFERROR(IF(AND($H352=1,WORKDAY.INTL($I352,NETWORKDAYS.INTL($I352,EDATE(Y352,$E353)-1,1,[1]holiday!$A$2:$A$101),1,[1]holiday!$A$2:$A$101)=$K352),"",IF(AND(IFERROR(IF(IF($K352&lt;EDATE(Y352,$E352),$K352,EDATE(Y352,$E352))=Y352,"",IF($K352&lt;EDATE(Y352,$E352),$K352,EDATE(Y352,$E352))),"")=$K352,$H352=1),"",IFERROR(IF(IF($K352&lt;EDATE(Y352,$E352),$K352,EDATE(Y352,$E352))=Y352,"",IF($K352&lt;EDATE(Y352,$E352),$K352,EDATE(Y352,$E352))),""))),"")</f>
        <v/>
      </c>
      <c r="AA352" s="70" t="str">
        <f>IFERROR(IF(AND($H352=1,WORKDAY.INTL($I352,NETWORKDAYS.INTL($I352,EDATE(Z352,$E353)-1,1,[1]holiday!$A$2:$A$101),1,[1]holiday!$A$2:$A$101)=$K352),"",IF(AND(IFERROR(IF(IF($K352&lt;EDATE(Z352,$E352),$K352,EDATE(Z352,$E352))=Z352,"",IF($K352&lt;EDATE(Z352,$E352),$K352,EDATE(Z352,$E352))),"")=$K352,$H352=1),"",IFERROR(IF(IF($K352&lt;EDATE(Z352,$E352),$K352,EDATE(Z352,$E352))=Z352,"",IF($K352&lt;EDATE(Z352,$E352),$K352,EDATE(Z352,$E352))),""))),"")</f>
        <v/>
      </c>
      <c r="AB352" s="70" t="str">
        <f>IFERROR(IF(AND($H352=1,WORKDAY.INTL($I352,NETWORKDAYS.INTL($I352,EDATE(AA352,$E353)-1,1,[1]holiday!$A$2:$A$101),1,[1]holiday!$A$2:$A$101)=$K352),"",IF(AND(IFERROR(IF(IF($K352&lt;EDATE(AA352,$E352),$K352,EDATE(AA352,$E352))=AA352,"",IF($K352&lt;EDATE(AA352,$E352),$K352,EDATE(AA352,$E352))),"")=$K352,$H352=1),"",IFERROR(IF(IF($K352&lt;EDATE(AA352,$E352),$K352,EDATE(AA352,$E352))=AA352,"",IF($K352&lt;EDATE(AA352,$E352),$K352,EDATE(AA352,$E352))),""))),"")</f>
        <v/>
      </c>
      <c r="AC352" s="70" t="str">
        <f>IFERROR(IF(AND($H352=1,WORKDAY.INTL($I352,NETWORKDAYS.INTL($I352,EDATE(AB352,$E353)-1,1,[1]holiday!$A$2:$A$101),1,[1]holiday!$A$2:$A$101)=$K352),"",IF(AND(IFERROR(IF(IF($K352&lt;EDATE(AB352,$E352),$K352,EDATE(AB352,$E352))=AB352,"",IF($K352&lt;EDATE(AB352,$E352),$K352,EDATE(AB352,$E352))),"")=$K352,$H352=1),"",IFERROR(IF(IF($K352&lt;EDATE(AB352,$E352),$K352,EDATE(AB352,$E352))=AB352,"",IF($K352&lt;EDATE(AB352,$E352),$K352,EDATE(AB352,$E352))),""))),"")</f>
        <v/>
      </c>
      <c r="AD352" s="70" t="str">
        <f>IFERROR(IF(AND($H352=1,WORKDAY.INTL($I352,NETWORKDAYS.INTL($I352,EDATE(AC352,$E353)-1,1,[1]holiday!$A$2:$A$101),1,[1]holiday!$A$2:$A$101)=$K352),"",IF(AND(IFERROR(IF(IF($K352&lt;EDATE(AC352,$E352),$K352,EDATE(AC352,$E352))=AC352,"",IF($K352&lt;EDATE(AC352,$E352),$K352,EDATE(AC352,$E352))),"")=$K352,$H352=1),"",IFERROR(IF(IF($K352&lt;EDATE(AC352,$E352),$K352,EDATE(AC352,$E352))=AC352,"",IF($K352&lt;EDATE(AC352,$E352),$K352,EDATE(AC352,$E352))),""))),"")</f>
        <v/>
      </c>
      <c r="AE352" s="70" t="str">
        <f>IFERROR(IF(AND($H352=1,WORKDAY.INTL($I352,NETWORKDAYS.INTL($I352,EDATE(AD352,$E353)-1,1,[1]holiday!$A$2:$A$101),1,[1]holiday!$A$2:$A$101)=$K352),"",IF(AND(IFERROR(IF(IF($K352&lt;EDATE(AD352,$E352),$K352,EDATE(AD352,$E352))=AD352,"",IF($K352&lt;EDATE(AD352,$E352),$K352,EDATE(AD352,$E352))),"")=$K352,$H352=1),"",IFERROR(IF(IF($K352&lt;EDATE(AD352,$E352),$K352,EDATE(AD352,$E352))=AD352,"",IF($K352&lt;EDATE(AD352,$E352),$K352,EDATE(AD352,$E352))),""))),"")</f>
        <v/>
      </c>
      <c r="AF352" s="70" t="str">
        <f>IFERROR(IF(AND($H352=1,WORKDAY.INTL($I352,NETWORKDAYS.INTL($I352,EDATE(AE352,$E353)-1,1,[1]holiday!$A$2:$A$101),1,[1]holiday!$A$2:$A$101)=$K352),"",IF(AND(IFERROR(IF(IF($K352&lt;EDATE(AE352,$E352),$K352,EDATE(AE352,$E352))=AE352,"",IF($K352&lt;EDATE(AE352,$E352),$K352,EDATE(AE352,$E352))),"")=$K352,$H352=1),"",IFERROR(IF(IF($K352&lt;EDATE(AE352,$E352),$K352,EDATE(AE352,$E352))=AE352,"",IF($K352&lt;EDATE(AE352,$E352),$K352,EDATE(AE352,$E352))),""))),"")</f>
        <v/>
      </c>
      <c r="AG352" s="70" t="str">
        <f>IFERROR(IF(AND($H352=1,WORKDAY.INTL($I352,NETWORKDAYS.INTL($I352,EDATE(AF352,$E353)-1,1,[1]holiday!$A$2:$A$101),1,[1]holiday!$A$2:$A$101)=$K352),"",IF(AND(IFERROR(IF(IF($K352&lt;EDATE(AF352,$E352),$K352,EDATE(AF352,$E352))=AF352,"",IF($K352&lt;EDATE(AF352,$E352),$K352,EDATE(AF352,$E352))),"")=$K352,$H352=1),"",IFERROR(IF(IF($K352&lt;EDATE(AF352,$E352),$K352,EDATE(AF352,$E352))=AF352,"",IF($K352&lt;EDATE(AF352,$E352),$K352,EDATE(AF352,$E352))),""))),"")</f>
        <v/>
      </c>
      <c r="AH352" s="70" t="str">
        <f>IFERROR(IF(AND($H352=1,WORKDAY.INTL($I352,NETWORKDAYS.INTL($I352,EDATE(AG352,$E353)-1,1,[1]holiday!$A$2:$A$101),1,[1]holiday!$A$2:$A$101)=$K352),"",IF(AND(IFERROR(IF(IF($K352&lt;EDATE(AG352,$E352),$K352,EDATE(AG352,$E352))=AG352,"",IF($K352&lt;EDATE(AG352,$E352),$K352,EDATE(AG352,$E352))),"")=$K352,$H352=1),"",IFERROR(IF(IF($K352&lt;EDATE(AG352,$E352),$K352,EDATE(AG352,$E352))=AG352,"",IF($K352&lt;EDATE(AG352,$E352),$K352,EDATE(AG352,$E352))),""))),"")</f>
        <v/>
      </c>
      <c r="AI352" s="70"/>
      <c r="AJ352" s="25" t="e">
        <f t="shared" si="236"/>
        <v>#REF!</v>
      </c>
      <c r="AK352" s="25" t="e">
        <f t="shared" si="237"/>
        <v>#REF!</v>
      </c>
      <c r="AL352" s="25" t="e">
        <f t="shared" si="238"/>
        <v>#REF!</v>
      </c>
      <c r="AM352" s="25" t="e">
        <f t="shared" si="239"/>
        <v>#REF!</v>
      </c>
      <c r="AN352" s="25" t="e">
        <f t="shared" si="240"/>
        <v>#REF!</v>
      </c>
      <c r="AO352" s="25" t="e">
        <f t="shared" si="241"/>
        <v>#REF!</v>
      </c>
      <c r="AP352" s="25" t="e">
        <f t="shared" si="242"/>
        <v>#REF!</v>
      </c>
      <c r="AQ352" s="25" t="e">
        <f t="shared" si="243"/>
        <v>#REF!</v>
      </c>
      <c r="AR352" s="25" t="e">
        <f t="shared" si="244"/>
        <v>#REF!</v>
      </c>
      <c r="AS352" s="25" t="e">
        <f t="shared" si="245"/>
        <v>#REF!</v>
      </c>
      <c r="AT352" s="25" t="e">
        <f t="shared" si="246"/>
        <v>#REF!</v>
      </c>
      <c r="AU352" s="25" t="e">
        <f t="shared" si="247"/>
        <v>#REF!</v>
      </c>
      <c r="AV352" s="25" t="e">
        <f t="shared" si="248"/>
        <v>#REF!</v>
      </c>
      <c r="AW352" s="106" t="e">
        <f t="shared" si="217"/>
        <v>#REF!</v>
      </c>
      <c r="AX352" s="107" t="e">
        <f t="shared" ca="1" si="218"/>
        <v>#REF!</v>
      </c>
      <c r="AY352" s="107" t="e">
        <f t="shared" ca="1" si="219"/>
        <v>#REF!</v>
      </c>
      <c r="AZ352" s="108" t="e">
        <f t="shared" ca="1" si="220"/>
        <v>#REF!</v>
      </c>
      <c r="BA352" s="25">
        <f t="shared" ca="1" si="212"/>
        <v>0</v>
      </c>
      <c r="BB352" s="25" t="e">
        <f t="shared" si="249"/>
        <v>#REF!</v>
      </c>
      <c r="BC352" s="25" t="e">
        <f t="shared" ca="1" si="221"/>
        <v>#REF!</v>
      </c>
      <c r="BD352" s="83" t="e">
        <f>PS!#REF!</f>
        <v>#REF!</v>
      </c>
      <c r="BE352" s="78" t="str">
        <f t="shared" ca="1" si="222"/>
        <v>Lần 0</v>
      </c>
      <c r="BF352" s="109" t="e">
        <f t="shared" ca="1" si="223"/>
        <v>#REF!</v>
      </c>
      <c r="BG352" s="109" t="e">
        <f t="shared" ca="1" si="224"/>
        <v>#REF!</v>
      </c>
      <c r="BH352" s="109" t="e">
        <f t="shared" ca="1" si="225"/>
        <v>#REF!</v>
      </c>
      <c r="BI352" s="109" t="e">
        <f t="shared" ca="1" si="226"/>
        <v>#REF!</v>
      </c>
      <c r="BJ352" s="109" t="e">
        <f t="shared" ca="1" si="227"/>
        <v>#REF!</v>
      </c>
      <c r="BK352" s="109" t="e">
        <f t="shared" ca="1" si="228"/>
        <v>#REF!</v>
      </c>
      <c r="BL352" s="109" t="e">
        <f t="shared" ca="1" si="229"/>
        <v>#REF!</v>
      </c>
      <c r="BM352" s="109" t="e">
        <f t="shared" ca="1" si="230"/>
        <v>#REF!</v>
      </c>
      <c r="BN352" s="109" t="e">
        <f t="shared" ca="1" si="231"/>
        <v>#REF!</v>
      </c>
      <c r="BO352" s="109" t="e">
        <f t="shared" ca="1" si="232"/>
        <v>#REF!</v>
      </c>
      <c r="BP352" s="109" t="e">
        <f t="shared" ca="1" si="233"/>
        <v>#REF!</v>
      </c>
      <c r="BQ352" s="109" t="e">
        <f t="shared" ca="1" si="234"/>
        <v>#REF!</v>
      </c>
      <c r="BR352" s="109" t="e">
        <f t="shared" ca="1" si="235"/>
        <v>#REF!</v>
      </c>
    </row>
    <row r="353" spans="1:70" ht="12.75" x14ac:dyDescent="0.2">
      <c r="A353" s="82" t="e">
        <f>PS!#REF!</f>
        <v>#REF!</v>
      </c>
      <c r="B353" s="83" t="e">
        <f>PS!#REF!</f>
        <v>#REF!</v>
      </c>
      <c r="C353" s="83" t="e">
        <f>PS!#REF!</f>
        <v>#REF!</v>
      </c>
      <c r="D353" s="83" t="e">
        <f>VLOOKUP(B353,CTV!$A$3:$D$1048576,4,0)</f>
        <v>#REF!</v>
      </c>
      <c r="E353" s="83" t="e">
        <f>VLOOKUP(B353,CTV!$A$3:$G$1048576,7,0)</f>
        <v>#REF!</v>
      </c>
      <c r="F353" s="83" t="e">
        <f>IF(ISNA(VLOOKUP(D353,CTV!$A$3:$H$1048576,8,0)),"",VLOOKUP(D353,CTV!$A$3:$H$1048576,8,0))</f>
        <v>#REF!</v>
      </c>
      <c r="G353" s="83" t="e">
        <f>VLOOKUP(B353,CTV!$A$3:$I$1048576,9,0)</f>
        <v>#REF!</v>
      </c>
      <c r="H353" s="83" t="e">
        <f>VLOOKUP(B353,CTV!$A$3:$J$1048576,10,0)</f>
        <v>#REF!</v>
      </c>
      <c r="I353" s="102" t="e">
        <f>PS!#REF!</f>
        <v>#REF!</v>
      </c>
      <c r="J353" s="83" t="e">
        <f>PS!#REF!</f>
        <v>#REF!</v>
      </c>
      <c r="K353" s="103" t="e">
        <f>PS!#REF!</f>
        <v>#REF!</v>
      </c>
      <c r="L353" s="83" t="e">
        <f t="shared" si="213"/>
        <v>#REF!</v>
      </c>
      <c r="M353" s="120" t="e">
        <f>PS!#REF!</f>
        <v>#REF!</v>
      </c>
      <c r="N353" s="83" t="e">
        <f>PS!#REF!</f>
        <v>#REF!</v>
      </c>
      <c r="O353" s="104" t="e">
        <f>PS!#REF!</f>
        <v>#REF!</v>
      </c>
      <c r="P353" s="104" t="e">
        <f t="shared" si="214"/>
        <v>#REF!</v>
      </c>
      <c r="Q353" s="104">
        <v>0</v>
      </c>
      <c r="R353" s="170" t="e">
        <f t="shared" si="215"/>
        <v>#REF!</v>
      </c>
      <c r="S353" s="130" t="e">
        <f>VLOOKUP(B353,CTV!$A$3:$K$1048576,11,0)</f>
        <v>#REF!</v>
      </c>
      <c r="T353" s="105" t="e">
        <f>IF(VLOOKUP(B353,CTV!$A$3:$E$1048576,5,0)-R353+S353&lt;0,0,VLOOKUP(B353,CTV!$A$3:$E$1048576,5,0)-R353+S353)</f>
        <v>#REF!</v>
      </c>
      <c r="U353" s="105" t="e">
        <f>IF(VLOOKUP(B353,CTV!$A$3:$F$1048576,6,0)-R353+S353&lt;0,0,VLOOKUP(B353,CTV!$A$3:$F$1048576,6,0)-R353+S353)</f>
        <v>#REF!</v>
      </c>
      <c r="V353" s="70" t="e">
        <f t="shared" si="216"/>
        <v>#REF!</v>
      </c>
      <c r="W353" s="70" t="str">
        <f>IFERROR(IF(AND($H353=1,WORKDAY.INTL($I353,NETWORKDAYS.INTL($I353,EDATE(V353,$E354)-1,1,[1]holiday!$A$2:$A$101),1,[1]holiday!$A$2:$A$101)=$K353),"",IF(AND(IFERROR(IF(IF($K353&lt;EDATE(V353,$E353),$K353,EDATE(V353,$E353))=V353,"",IF($K353&lt;EDATE(V353,$E353),$K353,EDATE(V353,$E353))),"")=$K353,$H353=1),"",IFERROR(IF(IF($K353&lt;EDATE(V353,$E353),$K353,EDATE(V353,$E353))=V353,"",IF($K353&lt;EDATE(V353,$E353),$K353,EDATE(V353,$E353))),""))),"")</f>
        <v/>
      </c>
      <c r="X353" s="70" t="str">
        <f>IFERROR(IF(AND($H353=1,WORKDAY.INTL($I353,NETWORKDAYS.INTL($I353,EDATE(W353,$E354)-1,1,[1]holiday!$A$2:$A$101),1,[1]holiday!$A$2:$A$101)=$K353),"",IF(AND(IFERROR(IF(IF($K353&lt;EDATE(W353,$E353),$K353,EDATE(W353,$E353))=W353,"",IF($K353&lt;EDATE(W353,$E353),$K353,EDATE(W353,$E353))),"")=$K353,$H353=1),"",IFERROR(IF(IF($K353&lt;EDATE(W353,$E353),$K353,EDATE(W353,$E353))=W353,"",IF($K353&lt;EDATE(W353,$E353),$K353,EDATE(W353,$E353))),""))),"")</f>
        <v/>
      </c>
      <c r="Y353" s="70" t="str">
        <f>IFERROR(IF(AND($H353=1,WORKDAY.INTL($I353,NETWORKDAYS.INTL($I353,EDATE(X353,$E354)-1,1,[1]holiday!$A$2:$A$101),1,[1]holiday!$A$2:$A$101)=$K353),"",IF(AND(IFERROR(IF(IF($K353&lt;EDATE(X353,$E353),$K353,EDATE(X353,$E353))=X353,"",IF($K353&lt;EDATE(X353,$E353),$K353,EDATE(X353,$E353))),"")=$K353,$H353=1),"",IFERROR(IF(IF($K353&lt;EDATE(X353,$E353),$K353,EDATE(X353,$E353))=X353,"",IF($K353&lt;EDATE(X353,$E353),$K353,EDATE(X353,$E353))),""))),"")</f>
        <v/>
      </c>
      <c r="Z353" s="70" t="str">
        <f>IFERROR(IF(AND($H353=1,WORKDAY.INTL($I353,NETWORKDAYS.INTL($I353,EDATE(Y353,$E354)-1,1,[1]holiday!$A$2:$A$101),1,[1]holiday!$A$2:$A$101)=$K353),"",IF(AND(IFERROR(IF(IF($K353&lt;EDATE(Y353,$E353),$K353,EDATE(Y353,$E353))=Y353,"",IF($K353&lt;EDATE(Y353,$E353),$K353,EDATE(Y353,$E353))),"")=$K353,$H353=1),"",IFERROR(IF(IF($K353&lt;EDATE(Y353,$E353),$K353,EDATE(Y353,$E353))=Y353,"",IF($K353&lt;EDATE(Y353,$E353),$K353,EDATE(Y353,$E353))),""))),"")</f>
        <v/>
      </c>
      <c r="AA353" s="70" t="str">
        <f>IFERROR(IF(AND($H353=1,WORKDAY.INTL($I353,NETWORKDAYS.INTL($I353,EDATE(Z353,$E354)-1,1,[1]holiday!$A$2:$A$101),1,[1]holiday!$A$2:$A$101)=$K353),"",IF(AND(IFERROR(IF(IF($K353&lt;EDATE(Z353,$E353),$K353,EDATE(Z353,$E353))=Z353,"",IF($K353&lt;EDATE(Z353,$E353),$K353,EDATE(Z353,$E353))),"")=$K353,$H353=1),"",IFERROR(IF(IF($K353&lt;EDATE(Z353,$E353),$K353,EDATE(Z353,$E353))=Z353,"",IF($K353&lt;EDATE(Z353,$E353),$K353,EDATE(Z353,$E353))),""))),"")</f>
        <v/>
      </c>
      <c r="AB353" s="70" t="str">
        <f>IFERROR(IF(AND($H353=1,WORKDAY.INTL($I353,NETWORKDAYS.INTL($I353,EDATE(AA353,$E354)-1,1,[1]holiday!$A$2:$A$101),1,[1]holiday!$A$2:$A$101)=$K353),"",IF(AND(IFERROR(IF(IF($K353&lt;EDATE(AA353,$E353),$K353,EDATE(AA353,$E353))=AA353,"",IF($K353&lt;EDATE(AA353,$E353),$K353,EDATE(AA353,$E353))),"")=$K353,$H353=1),"",IFERROR(IF(IF($K353&lt;EDATE(AA353,$E353),$K353,EDATE(AA353,$E353))=AA353,"",IF($K353&lt;EDATE(AA353,$E353),$K353,EDATE(AA353,$E353))),""))),"")</f>
        <v/>
      </c>
      <c r="AC353" s="70" t="str">
        <f>IFERROR(IF(AND($H353=1,WORKDAY.INTL($I353,NETWORKDAYS.INTL($I353,EDATE(AB353,$E354)-1,1,[1]holiday!$A$2:$A$101),1,[1]holiday!$A$2:$A$101)=$K353),"",IF(AND(IFERROR(IF(IF($K353&lt;EDATE(AB353,$E353),$K353,EDATE(AB353,$E353))=AB353,"",IF($K353&lt;EDATE(AB353,$E353),$K353,EDATE(AB353,$E353))),"")=$K353,$H353=1),"",IFERROR(IF(IF($K353&lt;EDATE(AB353,$E353),$K353,EDATE(AB353,$E353))=AB353,"",IF($K353&lt;EDATE(AB353,$E353),$K353,EDATE(AB353,$E353))),""))),"")</f>
        <v/>
      </c>
      <c r="AD353" s="70" t="str">
        <f>IFERROR(IF(AND($H353=1,WORKDAY.INTL($I353,NETWORKDAYS.INTL($I353,EDATE(AC353,$E354)-1,1,[1]holiday!$A$2:$A$101),1,[1]holiday!$A$2:$A$101)=$K353),"",IF(AND(IFERROR(IF(IF($K353&lt;EDATE(AC353,$E353),$K353,EDATE(AC353,$E353))=AC353,"",IF($K353&lt;EDATE(AC353,$E353),$K353,EDATE(AC353,$E353))),"")=$K353,$H353=1),"",IFERROR(IF(IF($K353&lt;EDATE(AC353,$E353),$K353,EDATE(AC353,$E353))=AC353,"",IF($K353&lt;EDATE(AC353,$E353),$K353,EDATE(AC353,$E353))),""))),"")</f>
        <v/>
      </c>
      <c r="AE353" s="70" t="str">
        <f>IFERROR(IF(AND($H353=1,WORKDAY.INTL($I353,NETWORKDAYS.INTL($I353,EDATE(AD353,$E354)-1,1,[1]holiday!$A$2:$A$101),1,[1]holiday!$A$2:$A$101)=$K353),"",IF(AND(IFERROR(IF(IF($K353&lt;EDATE(AD353,$E353),$K353,EDATE(AD353,$E353))=AD353,"",IF($K353&lt;EDATE(AD353,$E353),$K353,EDATE(AD353,$E353))),"")=$K353,$H353=1),"",IFERROR(IF(IF($K353&lt;EDATE(AD353,$E353),$K353,EDATE(AD353,$E353))=AD353,"",IF($K353&lt;EDATE(AD353,$E353),$K353,EDATE(AD353,$E353))),""))),"")</f>
        <v/>
      </c>
      <c r="AF353" s="70" t="str">
        <f>IFERROR(IF(AND($H353=1,WORKDAY.INTL($I353,NETWORKDAYS.INTL($I353,EDATE(AE353,$E354)-1,1,[1]holiday!$A$2:$A$101),1,[1]holiday!$A$2:$A$101)=$K353),"",IF(AND(IFERROR(IF(IF($K353&lt;EDATE(AE353,$E353),$K353,EDATE(AE353,$E353))=AE353,"",IF($K353&lt;EDATE(AE353,$E353),$K353,EDATE(AE353,$E353))),"")=$K353,$H353=1),"",IFERROR(IF(IF($K353&lt;EDATE(AE353,$E353),$K353,EDATE(AE353,$E353))=AE353,"",IF($K353&lt;EDATE(AE353,$E353),$K353,EDATE(AE353,$E353))),""))),"")</f>
        <v/>
      </c>
      <c r="AG353" s="70" t="str">
        <f>IFERROR(IF(AND($H353=1,WORKDAY.INTL($I353,NETWORKDAYS.INTL($I353,EDATE(AF353,$E354)-1,1,[1]holiday!$A$2:$A$101),1,[1]holiday!$A$2:$A$101)=$K353),"",IF(AND(IFERROR(IF(IF($K353&lt;EDATE(AF353,$E353),$K353,EDATE(AF353,$E353))=AF353,"",IF($K353&lt;EDATE(AF353,$E353),$K353,EDATE(AF353,$E353))),"")=$K353,$H353=1),"",IFERROR(IF(IF($K353&lt;EDATE(AF353,$E353),$K353,EDATE(AF353,$E353))=AF353,"",IF($K353&lt;EDATE(AF353,$E353),$K353,EDATE(AF353,$E353))),""))),"")</f>
        <v/>
      </c>
      <c r="AH353" s="70" t="str">
        <f>IFERROR(IF(AND($H353=1,WORKDAY.INTL($I353,NETWORKDAYS.INTL($I353,EDATE(AG353,$E354)-1,1,[1]holiday!$A$2:$A$101),1,[1]holiday!$A$2:$A$101)=$K353),"",IF(AND(IFERROR(IF(IF($K353&lt;EDATE(AG353,$E353),$K353,EDATE(AG353,$E353))=AG353,"",IF($K353&lt;EDATE(AG353,$E353),$K353,EDATE(AG353,$E353))),"")=$K353,$H353=1),"",IFERROR(IF(IF($K353&lt;EDATE(AG353,$E353),$K353,EDATE(AG353,$E353))=AG353,"",IF($K353&lt;EDATE(AG353,$E353),$K353,EDATE(AG353,$E353))),""))),"")</f>
        <v/>
      </c>
      <c r="AI353" s="70"/>
      <c r="AJ353" s="25" t="e">
        <f t="shared" si="236"/>
        <v>#REF!</v>
      </c>
      <c r="AK353" s="25" t="e">
        <f t="shared" si="237"/>
        <v>#REF!</v>
      </c>
      <c r="AL353" s="25" t="e">
        <f t="shared" si="238"/>
        <v>#REF!</v>
      </c>
      <c r="AM353" s="25" t="e">
        <f t="shared" si="239"/>
        <v>#REF!</v>
      </c>
      <c r="AN353" s="25" t="e">
        <f t="shared" si="240"/>
        <v>#REF!</v>
      </c>
      <c r="AO353" s="25" t="e">
        <f t="shared" si="241"/>
        <v>#REF!</v>
      </c>
      <c r="AP353" s="25" t="e">
        <f t="shared" si="242"/>
        <v>#REF!</v>
      </c>
      <c r="AQ353" s="25" t="e">
        <f t="shared" si="243"/>
        <v>#REF!</v>
      </c>
      <c r="AR353" s="25" t="e">
        <f t="shared" si="244"/>
        <v>#REF!</v>
      </c>
      <c r="AS353" s="25" t="e">
        <f t="shared" si="245"/>
        <v>#REF!</v>
      </c>
      <c r="AT353" s="25" t="e">
        <f t="shared" si="246"/>
        <v>#REF!</v>
      </c>
      <c r="AU353" s="25" t="e">
        <f t="shared" si="247"/>
        <v>#REF!</v>
      </c>
      <c r="AV353" s="25" t="e">
        <f t="shared" si="248"/>
        <v>#REF!</v>
      </c>
      <c r="AW353" s="106" t="e">
        <f t="shared" si="217"/>
        <v>#REF!</v>
      </c>
      <c r="AX353" s="107" t="e">
        <f t="shared" ca="1" si="218"/>
        <v>#REF!</v>
      </c>
      <c r="AY353" s="107" t="e">
        <f t="shared" ca="1" si="219"/>
        <v>#REF!</v>
      </c>
      <c r="AZ353" s="108" t="e">
        <f t="shared" ca="1" si="220"/>
        <v>#REF!</v>
      </c>
      <c r="BA353" s="25">
        <f t="shared" ca="1" si="212"/>
        <v>0</v>
      </c>
      <c r="BB353" s="25" t="e">
        <f t="shared" si="249"/>
        <v>#REF!</v>
      </c>
      <c r="BC353" s="25" t="e">
        <f t="shared" ca="1" si="221"/>
        <v>#REF!</v>
      </c>
      <c r="BD353" s="83" t="e">
        <f>PS!#REF!</f>
        <v>#REF!</v>
      </c>
      <c r="BE353" s="78" t="str">
        <f t="shared" ca="1" si="222"/>
        <v>Lần 0</v>
      </c>
      <c r="BF353" s="109" t="e">
        <f t="shared" ca="1" si="223"/>
        <v>#REF!</v>
      </c>
      <c r="BG353" s="109" t="e">
        <f t="shared" ca="1" si="224"/>
        <v>#REF!</v>
      </c>
      <c r="BH353" s="109" t="e">
        <f t="shared" ca="1" si="225"/>
        <v>#REF!</v>
      </c>
      <c r="BI353" s="109" t="e">
        <f t="shared" ca="1" si="226"/>
        <v>#REF!</v>
      </c>
      <c r="BJ353" s="109" t="e">
        <f t="shared" ca="1" si="227"/>
        <v>#REF!</v>
      </c>
      <c r="BK353" s="109" t="e">
        <f t="shared" ca="1" si="228"/>
        <v>#REF!</v>
      </c>
      <c r="BL353" s="109" t="e">
        <f t="shared" ca="1" si="229"/>
        <v>#REF!</v>
      </c>
      <c r="BM353" s="109" t="e">
        <f t="shared" ca="1" si="230"/>
        <v>#REF!</v>
      </c>
      <c r="BN353" s="109" t="e">
        <f t="shared" ca="1" si="231"/>
        <v>#REF!</v>
      </c>
      <c r="BO353" s="109" t="e">
        <f t="shared" ca="1" si="232"/>
        <v>#REF!</v>
      </c>
      <c r="BP353" s="109" t="e">
        <f t="shared" ca="1" si="233"/>
        <v>#REF!</v>
      </c>
      <c r="BQ353" s="109" t="e">
        <f t="shared" ca="1" si="234"/>
        <v>#REF!</v>
      </c>
      <c r="BR353" s="109" t="e">
        <f t="shared" ca="1" si="235"/>
        <v>#REF!</v>
      </c>
    </row>
    <row r="354" spans="1:70" ht="20.25" customHeight="1" x14ac:dyDescent="0.2">
      <c r="A354" s="82" t="e">
        <f>PS!#REF!</f>
        <v>#REF!</v>
      </c>
      <c r="B354" s="83" t="e">
        <f>PS!#REF!</f>
        <v>#REF!</v>
      </c>
      <c r="C354" s="83" t="e">
        <f>PS!#REF!</f>
        <v>#REF!</v>
      </c>
      <c r="D354" s="83" t="e">
        <f>VLOOKUP(B354,CTV!$A$3:$D$1048576,4,0)</f>
        <v>#REF!</v>
      </c>
      <c r="E354" s="83" t="e">
        <f>VLOOKUP(B354,CTV!$A$3:$G$1048576,7,0)</f>
        <v>#REF!</v>
      </c>
      <c r="F354" s="83" t="e">
        <f>IF(ISNA(VLOOKUP(D354,CTV!$A$3:$H$1048576,8,0)),"",VLOOKUP(D354,CTV!$A$3:$H$1048576,8,0))</f>
        <v>#REF!</v>
      </c>
      <c r="G354" s="83" t="e">
        <f>VLOOKUP(B354,CTV!$A$3:$I$1048576,9,0)</f>
        <v>#REF!</v>
      </c>
      <c r="H354" s="83" t="e">
        <f>VLOOKUP(B354,CTV!$A$3:$J$1048576,10,0)</f>
        <v>#REF!</v>
      </c>
      <c r="I354" s="102" t="e">
        <f>PS!#REF!</f>
        <v>#REF!</v>
      </c>
      <c r="J354" s="83" t="e">
        <f>PS!#REF!</f>
        <v>#REF!</v>
      </c>
      <c r="K354" s="103" t="e">
        <f>PS!#REF!</f>
        <v>#REF!</v>
      </c>
      <c r="L354" s="83" t="e">
        <f t="shared" si="213"/>
        <v>#REF!</v>
      </c>
      <c r="M354" s="120" t="e">
        <f>PS!#REF!</f>
        <v>#REF!</v>
      </c>
      <c r="N354" s="83" t="e">
        <f>PS!#REF!</f>
        <v>#REF!</v>
      </c>
      <c r="O354" s="104" t="e">
        <f>PS!#REF!</f>
        <v>#REF!</v>
      </c>
      <c r="P354" s="104" t="e">
        <f t="shared" si="214"/>
        <v>#REF!</v>
      </c>
      <c r="Q354" s="104">
        <v>0</v>
      </c>
      <c r="R354" s="170" t="e">
        <f t="shared" si="215"/>
        <v>#REF!</v>
      </c>
      <c r="S354" s="130" t="e">
        <f>VLOOKUP(B354,CTV!$A$3:$K$1048576,11,0)</f>
        <v>#REF!</v>
      </c>
      <c r="T354" s="105" t="e">
        <f>IF(VLOOKUP(B354,CTV!$A$3:$E$1048576,5,0)-R354+S354&lt;0,0,VLOOKUP(B354,CTV!$A$3:$E$1048576,5,0)-R354+S354)</f>
        <v>#REF!</v>
      </c>
      <c r="U354" s="105" t="e">
        <f>IF(VLOOKUP(B354,CTV!$A$3:$F$1048576,6,0)-R354+S354&lt;0,0,VLOOKUP(B354,CTV!$A$3:$F$1048576,6,0)-R354+S354)</f>
        <v>#REF!</v>
      </c>
      <c r="V354" s="70" t="e">
        <f t="shared" si="216"/>
        <v>#REF!</v>
      </c>
      <c r="W354" s="70" t="str">
        <f>IFERROR(IF(AND($H354=1,WORKDAY.INTL($I354,NETWORKDAYS.INTL($I354,EDATE(V354,$E355)-1,1,[1]holiday!$A$2:$A$101),1,[1]holiday!$A$2:$A$101)=$K354),"",IF(AND(IFERROR(IF(IF($K354&lt;EDATE(V354,$E354),$K354,EDATE(V354,$E354))=V354,"",IF($K354&lt;EDATE(V354,$E354),$K354,EDATE(V354,$E354))),"")=$K354,$H354=1),"",IFERROR(IF(IF($K354&lt;EDATE(V354,$E354),$K354,EDATE(V354,$E354))=V354,"",IF($K354&lt;EDATE(V354,$E354),$K354,EDATE(V354,$E354))),""))),"")</f>
        <v/>
      </c>
      <c r="X354" s="70" t="str">
        <f>IFERROR(IF(AND($H354=1,WORKDAY.INTL($I354,NETWORKDAYS.INTL($I354,EDATE(W354,$E355)-1,1,[1]holiday!$A$2:$A$101),1,[1]holiday!$A$2:$A$101)=$K354),"",IF(AND(IFERROR(IF(IF($K354&lt;EDATE(W354,$E354),$K354,EDATE(W354,$E354))=W354,"",IF($K354&lt;EDATE(W354,$E354),$K354,EDATE(W354,$E354))),"")=$K354,$H354=1),"",IFERROR(IF(IF($K354&lt;EDATE(W354,$E354),$K354,EDATE(W354,$E354))=W354,"",IF($K354&lt;EDATE(W354,$E354),$K354,EDATE(W354,$E354))),""))),"")</f>
        <v/>
      </c>
      <c r="Y354" s="70" t="str">
        <f>IFERROR(IF(AND($H354=1,WORKDAY.INTL($I354,NETWORKDAYS.INTL($I354,EDATE(X354,$E355)-1,1,[1]holiday!$A$2:$A$101),1,[1]holiday!$A$2:$A$101)=$K354),"",IF(AND(IFERROR(IF(IF($K354&lt;EDATE(X354,$E354),$K354,EDATE(X354,$E354))=X354,"",IF($K354&lt;EDATE(X354,$E354),$K354,EDATE(X354,$E354))),"")=$K354,$H354=1),"",IFERROR(IF(IF($K354&lt;EDATE(X354,$E354),$K354,EDATE(X354,$E354))=X354,"",IF($K354&lt;EDATE(X354,$E354),$K354,EDATE(X354,$E354))),""))),"")</f>
        <v/>
      </c>
      <c r="Z354" s="70" t="str">
        <f>IFERROR(IF(AND($H354=1,WORKDAY.INTL($I354,NETWORKDAYS.INTL($I354,EDATE(Y354,$E355)-1,1,[1]holiday!$A$2:$A$101),1,[1]holiday!$A$2:$A$101)=$K354),"",IF(AND(IFERROR(IF(IF($K354&lt;EDATE(Y354,$E354),$K354,EDATE(Y354,$E354))=Y354,"",IF($K354&lt;EDATE(Y354,$E354),$K354,EDATE(Y354,$E354))),"")=$K354,$H354=1),"",IFERROR(IF(IF($K354&lt;EDATE(Y354,$E354),$K354,EDATE(Y354,$E354))=Y354,"",IF($K354&lt;EDATE(Y354,$E354),$K354,EDATE(Y354,$E354))),""))),"")</f>
        <v/>
      </c>
      <c r="AA354" s="70" t="str">
        <f>IFERROR(IF(AND($H354=1,WORKDAY.INTL($I354,NETWORKDAYS.INTL($I354,EDATE(Z354,$E355)-1,1,[1]holiday!$A$2:$A$101),1,[1]holiday!$A$2:$A$101)=$K354),"",IF(AND(IFERROR(IF(IF($K354&lt;EDATE(Z354,$E354),$K354,EDATE(Z354,$E354))=Z354,"",IF($K354&lt;EDATE(Z354,$E354),$K354,EDATE(Z354,$E354))),"")=$K354,$H354=1),"",IFERROR(IF(IF($K354&lt;EDATE(Z354,$E354),$K354,EDATE(Z354,$E354))=Z354,"",IF($K354&lt;EDATE(Z354,$E354),$K354,EDATE(Z354,$E354))),""))),"")</f>
        <v/>
      </c>
      <c r="AB354" s="70" t="str">
        <f>IFERROR(IF(AND($H354=1,WORKDAY.INTL($I354,NETWORKDAYS.INTL($I354,EDATE(AA354,$E355)-1,1,[1]holiday!$A$2:$A$101),1,[1]holiday!$A$2:$A$101)=$K354),"",IF(AND(IFERROR(IF(IF($K354&lt;EDATE(AA354,$E354),$K354,EDATE(AA354,$E354))=AA354,"",IF($K354&lt;EDATE(AA354,$E354),$K354,EDATE(AA354,$E354))),"")=$K354,$H354=1),"",IFERROR(IF(IF($K354&lt;EDATE(AA354,$E354),$K354,EDATE(AA354,$E354))=AA354,"",IF($K354&lt;EDATE(AA354,$E354),$K354,EDATE(AA354,$E354))),""))),"")</f>
        <v/>
      </c>
      <c r="AC354" s="70" t="str">
        <f>IFERROR(IF(AND($H354=1,WORKDAY.INTL($I354,NETWORKDAYS.INTL($I354,EDATE(AB354,$E355)-1,1,[1]holiday!$A$2:$A$101),1,[1]holiday!$A$2:$A$101)=$K354),"",IF(AND(IFERROR(IF(IF($K354&lt;EDATE(AB354,$E354),$K354,EDATE(AB354,$E354))=AB354,"",IF($K354&lt;EDATE(AB354,$E354),$K354,EDATE(AB354,$E354))),"")=$K354,$H354=1),"",IFERROR(IF(IF($K354&lt;EDATE(AB354,$E354),$K354,EDATE(AB354,$E354))=AB354,"",IF($K354&lt;EDATE(AB354,$E354),$K354,EDATE(AB354,$E354))),""))),"")</f>
        <v/>
      </c>
      <c r="AD354" s="70" t="str">
        <f>IFERROR(IF(AND($H354=1,WORKDAY.INTL($I354,NETWORKDAYS.INTL($I354,EDATE(AC354,$E355)-1,1,[1]holiday!$A$2:$A$101),1,[1]holiday!$A$2:$A$101)=$K354),"",IF(AND(IFERROR(IF(IF($K354&lt;EDATE(AC354,$E354),$K354,EDATE(AC354,$E354))=AC354,"",IF($K354&lt;EDATE(AC354,$E354),$K354,EDATE(AC354,$E354))),"")=$K354,$H354=1),"",IFERROR(IF(IF($K354&lt;EDATE(AC354,$E354),$K354,EDATE(AC354,$E354))=AC354,"",IF($K354&lt;EDATE(AC354,$E354),$K354,EDATE(AC354,$E354))),""))),"")</f>
        <v/>
      </c>
      <c r="AE354" s="70" t="str">
        <f>IFERROR(IF(AND($H354=1,WORKDAY.INTL($I354,NETWORKDAYS.INTL($I354,EDATE(AD354,$E355)-1,1,[1]holiday!$A$2:$A$101),1,[1]holiday!$A$2:$A$101)=$K354),"",IF(AND(IFERROR(IF(IF($K354&lt;EDATE(AD354,$E354),$K354,EDATE(AD354,$E354))=AD354,"",IF($K354&lt;EDATE(AD354,$E354),$K354,EDATE(AD354,$E354))),"")=$K354,$H354=1),"",IFERROR(IF(IF($K354&lt;EDATE(AD354,$E354),$K354,EDATE(AD354,$E354))=AD354,"",IF($K354&lt;EDATE(AD354,$E354),$K354,EDATE(AD354,$E354))),""))),"")</f>
        <v/>
      </c>
      <c r="AF354" s="70" t="str">
        <f>IFERROR(IF(AND($H354=1,WORKDAY.INTL($I354,NETWORKDAYS.INTL($I354,EDATE(AE354,$E355)-1,1,[1]holiday!$A$2:$A$101),1,[1]holiday!$A$2:$A$101)=$K354),"",IF(AND(IFERROR(IF(IF($K354&lt;EDATE(AE354,$E354),$K354,EDATE(AE354,$E354))=AE354,"",IF($K354&lt;EDATE(AE354,$E354),$K354,EDATE(AE354,$E354))),"")=$K354,$H354=1),"",IFERROR(IF(IF($K354&lt;EDATE(AE354,$E354),$K354,EDATE(AE354,$E354))=AE354,"",IF($K354&lt;EDATE(AE354,$E354),$K354,EDATE(AE354,$E354))),""))),"")</f>
        <v/>
      </c>
      <c r="AG354" s="70" t="str">
        <f>IFERROR(IF(AND($H354=1,WORKDAY.INTL($I354,NETWORKDAYS.INTL($I354,EDATE(AF354,$E355)-1,1,[1]holiday!$A$2:$A$101),1,[1]holiday!$A$2:$A$101)=$K354),"",IF(AND(IFERROR(IF(IF($K354&lt;EDATE(AF354,$E354),$K354,EDATE(AF354,$E354))=AF354,"",IF($K354&lt;EDATE(AF354,$E354),$K354,EDATE(AF354,$E354))),"")=$K354,$H354=1),"",IFERROR(IF(IF($K354&lt;EDATE(AF354,$E354),$K354,EDATE(AF354,$E354))=AF354,"",IF($K354&lt;EDATE(AF354,$E354),$K354,EDATE(AF354,$E354))),""))),"")</f>
        <v/>
      </c>
      <c r="AH354" s="70" t="str">
        <f>IFERROR(IF(AND($H354=1,WORKDAY.INTL($I354,NETWORKDAYS.INTL($I354,EDATE(AG354,$E355)-1,1,[1]holiday!$A$2:$A$101),1,[1]holiday!$A$2:$A$101)=$K354),"",IF(AND(IFERROR(IF(IF($K354&lt;EDATE(AG354,$E354),$K354,EDATE(AG354,$E354))=AG354,"",IF($K354&lt;EDATE(AG354,$E354),$K354,EDATE(AG354,$E354))),"")=$K354,$H354=1),"",IFERROR(IF(IF($K354&lt;EDATE(AG354,$E354),$K354,EDATE(AG354,$E354))=AG354,"",IF($K354&lt;EDATE(AG354,$E354),$K354,EDATE(AG354,$E354))),""))),"")</f>
        <v/>
      </c>
      <c r="AI354" s="70"/>
      <c r="AJ354" s="25" t="e">
        <f t="shared" si="236"/>
        <v>#REF!</v>
      </c>
      <c r="AK354" s="25" t="e">
        <f t="shared" si="237"/>
        <v>#REF!</v>
      </c>
      <c r="AL354" s="25" t="e">
        <f t="shared" si="238"/>
        <v>#REF!</v>
      </c>
      <c r="AM354" s="25" t="e">
        <f t="shared" si="239"/>
        <v>#REF!</v>
      </c>
      <c r="AN354" s="25" t="e">
        <f t="shared" si="240"/>
        <v>#REF!</v>
      </c>
      <c r="AO354" s="25" t="e">
        <f t="shared" si="241"/>
        <v>#REF!</v>
      </c>
      <c r="AP354" s="25" t="e">
        <f t="shared" si="242"/>
        <v>#REF!</v>
      </c>
      <c r="AQ354" s="25" t="e">
        <f t="shared" si="243"/>
        <v>#REF!</v>
      </c>
      <c r="AR354" s="25" t="e">
        <f t="shared" si="244"/>
        <v>#REF!</v>
      </c>
      <c r="AS354" s="25" t="e">
        <f t="shared" si="245"/>
        <v>#REF!</v>
      </c>
      <c r="AT354" s="25" t="e">
        <f t="shared" si="246"/>
        <v>#REF!</v>
      </c>
      <c r="AU354" s="25" t="e">
        <f t="shared" si="247"/>
        <v>#REF!</v>
      </c>
      <c r="AV354" s="25" t="e">
        <f t="shared" si="248"/>
        <v>#REF!</v>
      </c>
      <c r="AW354" s="106" t="e">
        <f t="shared" si="217"/>
        <v>#REF!</v>
      </c>
      <c r="AX354" s="107" t="e">
        <f t="shared" ca="1" si="218"/>
        <v>#REF!</v>
      </c>
      <c r="AY354" s="107" t="e">
        <f t="shared" ca="1" si="219"/>
        <v>#REF!</v>
      </c>
      <c r="AZ354" s="108" t="e">
        <f t="shared" ca="1" si="220"/>
        <v>#REF!</v>
      </c>
      <c r="BA354" s="25">
        <f t="shared" ca="1" si="212"/>
        <v>0</v>
      </c>
      <c r="BB354" s="25" t="e">
        <f t="shared" si="249"/>
        <v>#REF!</v>
      </c>
      <c r="BC354" s="25" t="e">
        <f t="shared" ca="1" si="221"/>
        <v>#REF!</v>
      </c>
      <c r="BD354" s="83" t="e">
        <f>PS!#REF!</f>
        <v>#REF!</v>
      </c>
      <c r="BE354" s="78" t="str">
        <f t="shared" ca="1" si="222"/>
        <v>Lần 0</v>
      </c>
      <c r="BF354" s="109" t="e">
        <f t="shared" ca="1" si="223"/>
        <v>#REF!</v>
      </c>
      <c r="BG354" s="109" t="e">
        <f t="shared" ca="1" si="224"/>
        <v>#REF!</v>
      </c>
      <c r="BH354" s="109" t="e">
        <f t="shared" ca="1" si="225"/>
        <v>#REF!</v>
      </c>
      <c r="BI354" s="109" t="e">
        <f t="shared" ca="1" si="226"/>
        <v>#REF!</v>
      </c>
      <c r="BJ354" s="109" t="e">
        <f t="shared" ca="1" si="227"/>
        <v>#REF!</v>
      </c>
      <c r="BK354" s="109" t="e">
        <f t="shared" ca="1" si="228"/>
        <v>#REF!</v>
      </c>
      <c r="BL354" s="109" t="e">
        <f t="shared" ca="1" si="229"/>
        <v>#REF!</v>
      </c>
      <c r="BM354" s="109" t="e">
        <f t="shared" ca="1" si="230"/>
        <v>#REF!</v>
      </c>
      <c r="BN354" s="109" t="e">
        <f t="shared" ca="1" si="231"/>
        <v>#REF!</v>
      </c>
      <c r="BO354" s="109" t="e">
        <f t="shared" ca="1" si="232"/>
        <v>#REF!</v>
      </c>
      <c r="BP354" s="109" t="e">
        <f t="shared" ca="1" si="233"/>
        <v>#REF!</v>
      </c>
      <c r="BQ354" s="109" t="e">
        <f t="shared" ca="1" si="234"/>
        <v>#REF!</v>
      </c>
      <c r="BR354" s="109" t="e">
        <f t="shared" ca="1" si="235"/>
        <v>#REF!</v>
      </c>
    </row>
    <row r="355" spans="1:70" ht="20.25" customHeight="1" x14ac:dyDescent="0.2">
      <c r="A355" s="82" t="e">
        <f>PS!#REF!</f>
        <v>#REF!</v>
      </c>
      <c r="B355" s="83" t="e">
        <f>PS!#REF!</f>
        <v>#REF!</v>
      </c>
      <c r="C355" s="83" t="e">
        <f>PS!#REF!</f>
        <v>#REF!</v>
      </c>
      <c r="D355" s="83" t="e">
        <f>VLOOKUP(B355,CTV!$A$3:$D$1048576,4,0)</f>
        <v>#REF!</v>
      </c>
      <c r="E355" s="83" t="e">
        <f>VLOOKUP(B355,CTV!$A$3:$G$1048576,7,0)</f>
        <v>#REF!</v>
      </c>
      <c r="F355" s="83" t="e">
        <f>IF(ISNA(VLOOKUP(D355,CTV!$A$3:$H$1048576,8,0)),"",VLOOKUP(D355,CTV!$A$3:$H$1048576,8,0))</f>
        <v>#REF!</v>
      </c>
      <c r="G355" s="83" t="e">
        <f>VLOOKUP(B355,CTV!$A$3:$I$1048576,9,0)</f>
        <v>#REF!</v>
      </c>
      <c r="H355" s="83" t="e">
        <f>VLOOKUP(B355,CTV!$A$3:$J$1048576,10,0)</f>
        <v>#REF!</v>
      </c>
      <c r="I355" s="102" t="e">
        <f>PS!#REF!</f>
        <v>#REF!</v>
      </c>
      <c r="J355" s="83" t="e">
        <f>PS!#REF!</f>
        <v>#REF!</v>
      </c>
      <c r="K355" s="103" t="e">
        <f>PS!#REF!</f>
        <v>#REF!</v>
      </c>
      <c r="L355" s="83" t="e">
        <f t="shared" si="213"/>
        <v>#REF!</v>
      </c>
      <c r="M355" s="120" t="e">
        <f>PS!#REF!</f>
        <v>#REF!</v>
      </c>
      <c r="N355" s="83" t="e">
        <f>PS!#REF!</f>
        <v>#REF!</v>
      </c>
      <c r="O355" s="104" t="e">
        <f>PS!#REF!</f>
        <v>#REF!</v>
      </c>
      <c r="P355" s="104" t="e">
        <f t="shared" si="214"/>
        <v>#REF!</v>
      </c>
      <c r="Q355" s="104">
        <v>0</v>
      </c>
      <c r="R355" s="170" t="e">
        <f t="shared" si="215"/>
        <v>#REF!</v>
      </c>
      <c r="S355" s="130" t="e">
        <f>VLOOKUP(B355,CTV!$A$3:$K$1048576,11,0)</f>
        <v>#REF!</v>
      </c>
      <c r="T355" s="105" t="e">
        <f>IF(VLOOKUP(B355,CTV!$A$3:$E$1048576,5,0)-R355+S355&lt;0,0,VLOOKUP(B355,CTV!$A$3:$E$1048576,5,0)-R355+S355)</f>
        <v>#REF!</v>
      </c>
      <c r="U355" s="105" t="e">
        <f>IF(VLOOKUP(B355,CTV!$A$3:$F$1048576,6,0)-R355+S355&lt;0,0,VLOOKUP(B355,CTV!$A$3:$F$1048576,6,0)-R355+S355)</f>
        <v>#REF!</v>
      </c>
      <c r="V355" s="70" t="e">
        <f t="shared" si="216"/>
        <v>#REF!</v>
      </c>
      <c r="W355" s="70" t="str">
        <f>IFERROR(IF(AND($H355=1,WORKDAY.INTL($I355,NETWORKDAYS.INTL($I355,EDATE(V355,$E356)-1,1,[1]holiday!$A$2:$A$101),1,[1]holiday!$A$2:$A$101)=$K355),"",IF(AND(IFERROR(IF(IF($K355&lt;EDATE(V355,$E355),$K355,EDATE(V355,$E355))=V355,"",IF($K355&lt;EDATE(V355,$E355),$K355,EDATE(V355,$E355))),"")=$K355,$H355=1),"",IFERROR(IF(IF($K355&lt;EDATE(V355,$E355),$K355,EDATE(V355,$E355))=V355,"",IF($K355&lt;EDATE(V355,$E355),$K355,EDATE(V355,$E355))),""))),"")</f>
        <v/>
      </c>
      <c r="X355" s="70" t="str">
        <f>IFERROR(IF(AND($H355=1,WORKDAY.INTL($I355,NETWORKDAYS.INTL($I355,EDATE(W355,$E356)-1,1,[1]holiday!$A$2:$A$101),1,[1]holiday!$A$2:$A$101)=$K355),"",IF(AND(IFERROR(IF(IF($K355&lt;EDATE(W355,$E355),$K355,EDATE(W355,$E355))=W355,"",IF($K355&lt;EDATE(W355,$E355),$K355,EDATE(W355,$E355))),"")=$K355,$H355=1),"",IFERROR(IF(IF($K355&lt;EDATE(W355,$E355),$K355,EDATE(W355,$E355))=W355,"",IF($K355&lt;EDATE(W355,$E355),$K355,EDATE(W355,$E355))),""))),"")</f>
        <v/>
      </c>
      <c r="Y355" s="70" t="str">
        <f>IFERROR(IF(AND($H355=1,WORKDAY.INTL($I355,NETWORKDAYS.INTL($I355,EDATE(X355,$E356)-1,1,[1]holiday!$A$2:$A$101),1,[1]holiday!$A$2:$A$101)=$K355),"",IF(AND(IFERROR(IF(IF($K355&lt;EDATE(X355,$E355),$K355,EDATE(X355,$E355))=X355,"",IF($K355&lt;EDATE(X355,$E355),$K355,EDATE(X355,$E355))),"")=$K355,$H355=1),"",IFERROR(IF(IF($K355&lt;EDATE(X355,$E355),$K355,EDATE(X355,$E355))=X355,"",IF($K355&lt;EDATE(X355,$E355),$K355,EDATE(X355,$E355))),""))),"")</f>
        <v/>
      </c>
      <c r="Z355" s="70" t="str">
        <f>IFERROR(IF(AND($H355=1,WORKDAY.INTL($I355,NETWORKDAYS.INTL($I355,EDATE(Y355,$E356)-1,1,[1]holiday!$A$2:$A$101),1,[1]holiday!$A$2:$A$101)=$K355),"",IF(AND(IFERROR(IF(IF($K355&lt;EDATE(Y355,$E355),$K355,EDATE(Y355,$E355))=Y355,"",IF($K355&lt;EDATE(Y355,$E355),$K355,EDATE(Y355,$E355))),"")=$K355,$H355=1),"",IFERROR(IF(IF($K355&lt;EDATE(Y355,$E355),$K355,EDATE(Y355,$E355))=Y355,"",IF($K355&lt;EDATE(Y355,$E355),$K355,EDATE(Y355,$E355))),""))),"")</f>
        <v/>
      </c>
      <c r="AA355" s="70" t="str">
        <f>IFERROR(IF(AND($H355=1,WORKDAY.INTL($I355,NETWORKDAYS.INTL($I355,EDATE(Z355,$E356)-1,1,[1]holiday!$A$2:$A$101),1,[1]holiday!$A$2:$A$101)=$K355),"",IF(AND(IFERROR(IF(IF($K355&lt;EDATE(Z355,$E355),$K355,EDATE(Z355,$E355))=Z355,"",IF($K355&lt;EDATE(Z355,$E355),$K355,EDATE(Z355,$E355))),"")=$K355,$H355=1),"",IFERROR(IF(IF($K355&lt;EDATE(Z355,$E355),$K355,EDATE(Z355,$E355))=Z355,"",IF($K355&lt;EDATE(Z355,$E355),$K355,EDATE(Z355,$E355))),""))),"")</f>
        <v/>
      </c>
      <c r="AB355" s="70" t="str">
        <f>IFERROR(IF(AND($H355=1,WORKDAY.INTL($I355,NETWORKDAYS.INTL($I355,EDATE(AA355,$E356)-1,1,[1]holiday!$A$2:$A$101),1,[1]holiday!$A$2:$A$101)=$K355),"",IF(AND(IFERROR(IF(IF($K355&lt;EDATE(AA355,$E355),$K355,EDATE(AA355,$E355))=AA355,"",IF($K355&lt;EDATE(AA355,$E355),$K355,EDATE(AA355,$E355))),"")=$K355,$H355=1),"",IFERROR(IF(IF($K355&lt;EDATE(AA355,$E355),$K355,EDATE(AA355,$E355))=AA355,"",IF($K355&lt;EDATE(AA355,$E355),$K355,EDATE(AA355,$E355))),""))),"")</f>
        <v/>
      </c>
      <c r="AC355" s="70" t="str">
        <f>IFERROR(IF(AND($H355=1,WORKDAY.INTL($I355,NETWORKDAYS.INTL($I355,EDATE(AB355,$E356)-1,1,[1]holiday!$A$2:$A$101),1,[1]holiday!$A$2:$A$101)=$K355),"",IF(AND(IFERROR(IF(IF($K355&lt;EDATE(AB355,$E355),$K355,EDATE(AB355,$E355))=AB355,"",IF($K355&lt;EDATE(AB355,$E355),$K355,EDATE(AB355,$E355))),"")=$K355,$H355=1),"",IFERROR(IF(IF($K355&lt;EDATE(AB355,$E355),$K355,EDATE(AB355,$E355))=AB355,"",IF($K355&lt;EDATE(AB355,$E355),$K355,EDATE(AB355,$E355))),""))),"")</f>
        <v/>
      </c>
      <c r="AD355" s="70" t="str">
        <f>IFERROR(IF(AND($H355=1,WORKDAY.INTL($I355,NETWORKDAYS.INTL($I355,EDATE(AC355,$E356)-1,1,[1]holiday!$A$2:$A$101),1,[1]holiday!$A$2:$A$101)=$K355),"",IF(AND(IFERROR(IF(IF($K355&lt;EDATE(AC355,$E355),$K355,EDATE(AC355,$E355))=AC355,"",IF($K355&lt;EDATE(AC355,$E355),$K355,EDATE(AC355,$E355))),"")=$K355,$H355=1),"",IFERROR(IF(IF($K355&lt;EDATE(AC355,$E355),$K355,EDATE(AC355,$E355))=AC355,"",IF($K355&lt;EDATE(AC355,$E355),$K355,EDATE(AC355,$E355))),""))),"")</f>
        <v/>
      </c>
      <c r="AE355" s="70" t="str">
        <f>IFERROR(IF(AND($H355=1,WORKDAY.INTL($I355,NETWORKDAYS.INTL($I355,EDATE(AD355,$E356)-1,1,[1]holiday!$A$2:$A$101),1,[1]holiday!$A$2:$A$101)=$K355),"",IF(AND(IFERROR(IF(IF($K355&lt;EDATE(AD355,$E355),$K355,EDATE(AD355,$E355))=AD355,"",IF($K355&lt;EDATE(AD355,$E355),$K355,EDATE(AD355,$E355))),"")=$K355,$H355=1),"",IFERROR(IF(IF($K355&lt;EDATE(AD355,$E355),$K355,EDATE(AD355,$E355))=AD355,"",IF($K355&lt;EDATE(AD355,$E355),$K355,EDATE(AD355,$E355))),""))),"")</f>
        <v/>
      </c>
      <c r="AF355" s="70" t="str">
        <f>IFERROR(IF(AND($H355=1,WORKDAY.INTL($I355,NETWORKDAYS.INTL($I355,EDATE(AE355,$E356)-1,1,[1]holiday!$A$2:$A$101),1,[1]holiday!$A$2:$A$101)=$K355),"",IF(AND(IFERROR(IF(IF($K355&lt;EDATE(AE355,$E355),$K355,EDATE(AE355,$E355))=AE355,"",IF($K355&lt;EDATE(AE355,$E355),$K355,EDATE(AE355,$E355))),"")=$K355,$H355=1),"",IFERROR(IF(IF($K355&lt;EDATE(AE355,$E355),$K355,EDATE(AE355,$E355))=AE355,"",IF($K355&lt;EDATE(AE355,$E355),$K355,EDATE(AE355,$E355))),""))),"")</f>
        <v/>
      </c>
      <c r="AG355" s="70" t="str">
        <f>IFERROR(IF(AND($H355=1,WORKDAY.INTL($I355,NETWORKDAYS.INTL($I355,EDATE(AF355,$E356)-1,1,[1]holiday!$A$2:$A$101),1,[1]holiday!$A$2:$A$101)=$K355),"",IF(AND(IFERROR(IF(IF($K355&lt;EDATE(AF355,$E355),$K355,EDATE(AF355,$E355))=AF355,"",IF($K355&lt;EDATE(AF355,$E355),$K355,EDATE(AF355,$E355))),"")=$K355,$H355=1),"",IFERROR(IF(IF($K355&lt;EDATE(AF355,$E355),$K355,EDATE(AF355,$E355))=AF355,"",IF($K355&lt;EDATE(AF355,$E355),$K355,EDATE(AF355,$E355))),""))),"")</f>
        <v/>
      </c>
      <c r="AH355" s="70" t="str">
        <f>IFERROR(IF(AND($H355=1,WORKDAY.INTL($I355,NETWORKDAYS.INTL($I355,EDATE(AG355,$E356)-1,1,[1]holiday!$A$2:$A$101),1,[1]holiday!$A$2:$A$101)=$K355),"",IF(AND(IFERROR(IF(IF($K355&lt;EDATE(AG355,$E355),$K355,EDATE(AG355,$E355))=AG355,"",IF($K355&lt;EDATE(AG355,$E355),$K355,EDATE(AG355,$E355))),"")=$K355,$H355=1),"",IFERROR(IF(IF($K355&lt;EDATE(AG355,$E355),$K355,EDATE(AG355,$E355))=AG355,"",IF($K355&lt;EDATE(AG355,$E355),$K355,EDATE(AG355,$E355))),""))),"")</f>
        <v/>
      </c>
      <c r="AI355" s="70"/>
      <c r="AJ355" s="25" t="e">
        <f t="shared" si="236"/>
        <v>#REF!</v>
      </c>
      <c r="AK355" s="25" t="e">
        <f t="shared" si="237"/>
        <v>#REF!</v>
      </c>
      <c r="AL355" s="25" t="e">
        <f t="shared" si="238"/>
        <v>#REF!</v>
      </c>
      <c r="AM355" s="25" t="e">
        <f t="shared" si="239"/>
        <v>#REF!</v>
      </c>
      <c r="AN355" s="25" t="e">
        <f t="shared" si="240"/>
        <v>#REF!</v>
      </c>
      <c r="AO355" s="25" t="e">
        <f t="shared" si="241"/>
        <v>#REF!</v>
      </c>
      <c r="AP355" s="25" t="e">
        <f t="shared" si="242"/>
        <v>#REF!</v>
      </c>
      <c r="AQ355" s="25" t="e">
        <f t="shared" si="243"/>
        <v>#REF!</v>
      </c>
      <c r="AR355" s="25" t="e">
        <f t="shared" si="244"/>
        <v>#REF!</v>
      </c>
      <c r="AS355" s="25" t="e">
        <f t="shared" si="245"/>
        <v>#REF!</v>
      </c>
      <c r="AT355" s="25" t="e">
        <f t="shared" si="246"/>
        <v>#REF!</v>
      </c>
      <c r="AU355" s="25" t="e">
        <f t="shared" si="247"/>
        <v>#REF!</v>
      </c>
      <c r="AV355" s="25" t="e">
        <f t="shared" si="248"/>
        <v>#REF!</v>
      </c>
      <c r="AW355" s="106" t="e">
        <f t="shared" si="217"/>
        <v>#REF!</v>
      </c>
      <c r="AX355" s="107" t="e">
        <f t="shared" ca="1" si="218"/>
        <v>#REF!</v>
      </c>
      <c r="AY355" s="107" t="e">
        <f t="shared" ca="1" si="219"/>
        <v>#REF!</v>
      </c>
      <c r="AZ355" s="108" t="e">
        <f t="shared" ca="1" si="220"/>
        <v>#REF!</v>
      </c>
      <c r="BA355" s="25">
        <f t="shared" ca="1" si="212"/>
        <v>0</v>
      </c>
      <c r="BB355" s="25" t="e">
        <f t="shared" si="249"/>
        <v>#REF!</v>
      </c>
      <c r="BC355" s="25" t="e">
        <f t="shared" ca="1" si="221"/>
        <v>#REF!</v>
      </c>
      <c r="BD355" s="83" t="e">
        <f>PS!#REF!</f>
        <v>#REF!</v>
      </c>
      <c r="BE355" s="78" t="str">
        <f t="shared" ca="1" si="222"/>
        <v>Lần 0</v>
      </c>
      <c r="BF355" s="109" t="e">
        <f t="shared" ca="1" si="223"/>
        <v>#REF!</v>
      </c>
      <c r="BG355" s="109" t="e">
        <f t="shared" ca="1" si="224"/>
        <v>#REF!</v>
      </c>
      <c r="BH355" s="109" t="e">
        <f t="shared" ca="1" si="225"/>
        <v>#REF!</v>
      </c>
      <c r="BI355" s="109" t="e">
        <f t="shared" ca="1" si="226"/>
        <v>#REF!</v>
      </c>
      <c r="BJ355" s="109" t="e">
        <f t="shared" ca="1" si="227"/>
        <v>#REF!</v>
      </c>
      <c r="BK355" s="109" t="e">
        <f t="shared" ca="1" si="228"/>
        <v>#REF!</v>
      </c>
      <c r="BL355" s="109" t="e">
        <f t="shared" ca="1" si="229"/>
        <v>#REF!</v>
      </c>
      <c r="BM355" s="109" t="e">
        <f t="shared" ca="1" si="230"/>
        <v>#REF!</v>
      </c>
      <c r="BN355" s="109" t="e">
        <f t="shared" ca="1" si="231"/>
        <v>#REF!</v>
      </c>
      <c r="BO355" s="109" t="e">
        <f t="shared" ca="1" si="232"/>
        <v>#REF!</v>
      </c>
      <c r="BP355" s="109" t="e">
        <f t="shared" ca="1" si="233"/>
        <v>#REF!</v>
      </c>
      <c r="BQ355" s="109" t="e">
        <f t="shared" ca="1" si="234"/>
        <v>#REF!</v>
      </c>
      <c r="BR355" s="109" t="e">
        <f t="shared" ca="1" si="235"/>
        <v>#REF!</v>
      </c>
    </row>
    <row r="356" spans="1:70" ht="20.25" customHeight="1" x14ac:dyDescent="0.2">
      <c r="A356" s="82" t="e">
        <f>PS!#REF!</f>
        <v>#REF!</v>
      </c>
      <c r="B356" s="83" t="e">
        <f>PS!#REF!</f>
        <v>#REF!</v>
      </c>
      <c r="C356" s="83" t="e">
        <f>PS!#REF!</f>
        <v>#REF!</v>
      </c>
      <c r="D356" s="83" t="e">
        <f>VLOOKUP(B356,CTV!$A$3:$D$1048576,4,0)</f>
        <v>#REF!</v>
      </c>
      <c r="E356" s="83" t="e">
        <f>VLOOKUP(B356,CTV!$A$3:$G$1048576,7,0)</f>
        <v>#REF!</v>
      </c>
      <c r="F356" s="83" t="e">
        <f>IF(ISNA(VLOOKUP(D356,CTV!$A$3:$H$1048576,8,0)),"",VLOOKUP(D356,CTV!$A$3:$H$1048576,8,0))</f>
        <v>#REF!</v>
      </c>
      <c r="G356" s="83" t="e">
        <f>VLOOKUP(B356,CTV!$A$3:$I$1048576,9,0)</f>
        <v>#REF!</v>
      </c>
      <c r="H356" s="83" t="e">
        <f>VLOOKUP(B356,CTV!$A$3:$J$1048576,10,0)</f>
        <v>#REF!</v>
      </c>
      <c r="I356" s="102" t="e">
        <f>PS!#REF!</f>
        <v>#REF!</v>
      </c>
      <c r="J356" s="83" t="e">
        <f>PS!#REF!</f>
        <v>#REF!</v>
      </c>
      <c r="K356" s="103" t="e">
        <f>PS!#REF!</f>
        <v>#REF!</v>
      </c>
      <c r="L356" s="83" t="e">
        <f t="shared" si="213"/>
        <v>#REF!</v>
      </c>
      <c r="M356" s="120" t="e">
        <f>PS!#REF!</f>
        <v>#REF!</v>
      </c>
      <c r="N356" s="83" t="e">
        <f>PS!#REF!</f>
        <v>#REF!</v>
      </c>
      <c r="O356" s="104" t="e">
        <f>PS!#REF!</f>
        <v>#REF!</v>
      </c>
      <c r="P356" s="104" t="e">
        <f t="shared" si="214"/>
        <v>#REF!</v>
      </c>
      <c r="Q356" s="104">
        <v>0</v>
      </c>
      <c r="R356" s="170" t="e">
        <f t="shared" si="215"/>
        <v>#REF!</v>
      </c>
      <c r="S356" s="130" t="e">
        <f>VLOOKUP(B356,CTV!$A$3:$K$1048576,11,0)</f>
        <v>#REF!</v>
      </c>
      <c r="T356" s="105" t="e">
        <f>IF(VLOOKUP(B356,CTV!$A$3:$E$1048576,5,0)-R356+S356&lt;0,0,VLOOKUP(B356,CTV!$A$3:$E$1048576,5,0)-R356+S356)</f>
        <v>#REF!</v>
      </c>
      <c r="U356" s="105" t="e">
        <f>IF(VLOOKUP(B356,CTV!$A$3:$F$1048576,6,0)-R356+S356&lt;0,0,VLOOKUP(B356,CTV!$A$3:$F$1048576,6,0)-R356+S356)</f>
        <v>#REF!</v>
      </c>
      <c r="V356" s="70" t="e">
        <f t="shared" si="216"/>
        <v>#REF!</v>
      </c>
      <c r="W356" s="70" t="str">
        <f>IFERROR(IF(AND($H356=1,WORKDAY.INTL($I356,NETWORKDAYS.INTL($I356,EDATE(V356,$E357)-1,1,[1]holiday!$A$2:$A$101),1,[1]holiday!$A$2:$A$101)=$K356),"",IF(AND(IFERROR(IF(IF($K356&lt;EDATE(V356,$E356),$K356,EDATE(V356,$E356))=V356,"",IF($K356&lt;EDATE(V356,$E356),$K356,EDATE(V356,$E356))),"")=$K356,$H356=1),"",IFERROR(IF(IF($K356&lt;EDATE(V356,$E356),$K356,EDATE(V356,$E356))=V356,"",IF($K356&lt;EDATE(V356,$E356),$K356,EDATE(V356,$E356))),""))),"")</f>
        <v/>
      </c>
      <c r="X356" s="70" t="str">
        <f>IFERROR(IF(AND($H356=1,WORKDAY.INTL($I356,NETWORKDAYS.INTL($I356,EDATE(W356,$E357)-1,1,[1]holiday!$A$2:$A$101),1,[1]holiday!$A$2:$A$101)=$K356),"",IF(AND(IFERROR(IF(IF($K356&lt;EDATE(W356,$E356),$K356,EDATE(W356,$E356))=W356,"",IF($K356&lt;EDATE(W356,$E356),$K356,EDATE(W356,$E356))),"")=$K356,$H356=1),"",IFERROR(IF(IF($K356&lt;EDATE(W356,$E356),$K356,EDATE(W356,$E356))=W356,"",IF($K356&lt;EDATE(W356,$E356),$K356,EDATE(W356,$E356))),""))),"")</f>
        <v/>
      </c>
      <c r="Y356" s="70" t="str">
        <f>IFERROR(IF(AND($H356=1,WORKDAY.INTL($I356,NETWORKDAYS.INTL($I356,EDATE(X356,$E357)-1,1,[1]holiday!$A$2:$A$101),1,[1]holiday!$A$2:$A$101)=$K356),"",IF(AND(IFERROR(IF(IF($K356&lt;EDATE(X356,$E356),$K356,EDATE(X356,$E356))=X356,"",IF($K356&lt;EDATE(X356,$E356),$K356,EDATE(X356,$E356))),"")=$K356,$H356=1),"",IFERROR(IF(IF($K356&lt;EDATE(X356,$E356),$K356,EDATE(X356,$E356))=X356,"",IF($K356&lt;EDATE(X356,$E356),$K356,EDATE(X356,$E356))),""))),"")</f>
        <v/>
      </c>
      <c r="Z356" s="70" t="str">
        <f>IFERROR(IF(AND($H356=1,WORKDAY.INTL($I356,NETWORKDAYS.INTL($I356,EDATE(Y356,$E357)-1,1,[1]holiday!$A$2:$A$101),1,[1]holiday!$A$2:$A$101)=$K356),"",IF(AND(IFERROR(IF(IF($K356&lt;EDATE(Y356,$E356),$K356,EDATE(Y356,$E356))=Y356,"",IF($K356&lt;EDATE(Y356,$E356),$K356,EDATE(Y356,$E356))),"")=$K356,$H356=1),"",IFERROR(IF(IF($K356&lt;EDATE(Y356,$E356),$K356,EDATE(Y356,$E356))=Y356,"",IF($K356&lt;EDATE(Y356,$E356),$K356,EDATE(Y356,$E356))),""))),"")</f>
        <v/>
      </c>
      <c r="AA356" s="70" t="str">
        <f>IFERROR(IF(AND($H356=1,WORKDAY.INTL($I356,NETWORKDAYS.INTL($I356,EDATE(Z356,$E357)-1,1,[1]holiday!$A$2:$A$101),1,[1]holiday!$A$2:$A$101)=$K356),"",IF(AND(IFERROR(IF(IF($K356&lt;EDATE(Z356,$E356),$K356,EDATE(Z356,$E356))=Z356,"",IF($K356&lt;EDATE(Z356,$E356),$K356,EDATE(Z356,$E356))),"")=$K356,$H356=1),"",IFERROR(IF(IF($K356&lt;EDATE(Z356,$E356),$K356,EDATE(Z356,$E356))=Z356,"",IF($K356&lt;EDATE(Z356,$E356),$K356,EDATE(Z356,$E356))),""))),"")</f>
        <v/>
      </c>
      <c r="AB356" s="70" t="str">
        <f>IFERROR(IF(AND($H356=1,WORKDAY.INTL($I356,NETWORKDAYS.INTL($I356,EDATE(AA356,$E357)-1,1,[1]holiday!$A$2:$A$101),1,[1]holiday!$A$2:$A$101)=$K356),"",IF(AND(IFERROR(IF(IF($K356&lt;EDATE(AA356,$E356),$K356,EDATE(AA356,$E356))=AA356,"",IF($K356&lt;EDATE(AA356,$E356),$K356,EDATE(AA356,$E356))),"")=$K356,$H356=1),"",IFERROR(IF(IF($K356&lt;EDATE(AA356,$E356),$K356,EDATE(AA356,$E356))=AA356,"",IF($K356&lt;EDATE(AA356,$E356),$K356,EDATE(AA356,$E356))),""))),"")</f>
        <v/>
      </c>
      <c r="AC356" s="70" t="str">
        <f>IFERROR(IF(AND($H356=1,WORKDAY.INTL($I356,NETWORKDAYS.INTL($I356,EDATE(AB356,$E357)-1,1,[1]holiday!$A$2:$A$101),1,[1]holiday!$A$2:$A$101)=$K356),"",IF(AND(IFERROR(IF(IF($K356&lt;EDATE(AB356,$E356),$K356,EDATE(AB356,$E356))=AB356,"",IF($K356&lt;EDATE(AB356,$E356),$K356,EDATE(AB356,$E356))),"")=$K356,$H356=1),"",IFERROR(IF(IF($K356&lt;EDATE(AB356,$E356),$K356,EDATE(AB356,$E356))=AB356,"",IF($K356&lt;EDATE(AB356,$E356),$K356,EDATE(AB356,$E356))),""))),"")</f>
        <v/>
      </c>
      <c r="AD356" s="70" t="str">
        <f>IFERROR(IF(AND($H356=1,WORKDAY.INTL($I356,NETWORKDAYS.INTL($I356,EDATE(AC356,$E357)-1,1,[1]holiday!$A$2:$A$101),1,[1]holiday!$A$2:$A$101)=$K356),"",IF(AND(IFERROR(IF(IF($K356&lt;EDATE(AC356,$E356),$K356,EDATE(AC356,$E356))=AC356,"",IF($K356&lt;EDATE(AC356,$E356),$K356,EDATE(AC356,$E356))),"")=$K356,$H356=1),"",IFERROR(IF(IF($K356&lt;EDATE(AC356,$E356),$K356,EDATE(AC356,$E356))=AC356,"",IF($K356&lt;EDATE(AC356,$E356),$K356,EDATE(AC356,$E356))),""))),"")</f>
        <v/>
      </c>
      <c r="AE356" s="70" t="str">
        <f>IFERROR(IF(AND($H356=1,WORKDAY.INTL($I356,NETWORKDAYS.INTL($I356,EDATE(AD356,$E357)-1,1,[1]holiday!$A$2:$A$101),1,[1]holiday!$A$2:$A$101)=$K356),"",IF(AND(IFERROR(IF(IF($K356&lt;EDATE(AD356,$E356),$K356,EDATE(AD356,$E356))=AD356,"",IF($K356&lt;EDATE(AD356,$E356),$K356,EDATE(AD356,$E356))),"")=$K356,$H356=1),"",IFERROR(IF(IF($K356&lt;EDATE(AD356,$E356),$K356,EDATE(AD356,$E356))=AD356,"",IF($K356&lt;EDATE(AD356,$E356),$K356,EDATE(AD356,$E356))),""))),"")</f>
        <v/>
      </c>
      <c r="AF356" s="70" t="str">
        <f>IFERROR(IF(AND($H356=1,WORKDAY.INTL($I356,NETWORKDAYS.INTL($I356,EDATE(AE356,$E357)-1,1,[1]holiday!$A$2:$A$101),1,[1]holiday!$A$2:$A$101)=$K356),"",IF(AND(IFERROR(IF(IF($K356&lt;EDATE(AE356,$E356),$K356,EDATE(AE356,$E356))=AE356,"",IF($K356&lt;EDATE(AE356,$E356),$K356,EDATE(AE356,$E356))),"")=$K356,$H356=1),"",IFERROR(IF(IF($K356&lt;EDATE(AE356,$E356),$K356,EDATE(AE356,$E356))=AE356,"",IF($K356&lt;EDATE(AE356,$E356),$K356,EDATE(AE356,$E356))),""))),"")</f>
        <v/>
      </c>
      <c r="AG356" s="70" t="str">
        <f>IFERROR(IF(AND($H356=1,WORKDAY.INTL($I356,NETWORKDAYS.INTL($I356,EDATE(AF356,$E357)-1,1,[1]holiday!$A$2:$A$101),1,[1]holiday!$A$2:$A$101)=$K356),"",IF(AND(IFERROR(IF(IF($K356&lt;EDATE(AF356,$E356),$K356,EDATE(AF356,$E356))=AF356,"",IF($K356&lt;EDATE(AF356,$E356),$K356,EDATE(AF356,$E356))),"")=$K356,$H356=1),"",IFERROR(IF(IF($K356&lt;EDATE(AF356,$E356),$K356,EDATE(AF356,$E356))=AF356,"",IF($K356&lt;EDATE(AF356,$E356),$K356,EDATE(AF356,$E356))),""))),"")</f>
        <v/>
      </c>
      <c r="AH356" s="70" t="str">
        <f>IFERROR(IF(AND($H356=1,WORKDAY.INTL($I356,NETWORKDAYS.INTL($I356,EDATE(AG356,$E357)-1,1,[1]holiday!$A$2:$A$101),1,[1]holiday!$A$2:$A$101)=$K356),"",IF(AND(IFERROR(IF(IF($K356&lt;EDATE(AG356,$E356),$K356,EDATE(AG356,$E356))=AG356,"",IF($K356&lt;EDATE(AG356,$E356),$K356,EDATE(AG356,$E356))),"")=$K356,$H356=1),"",IFERROR(IF(IF($K356&lt;EDATE(AG356,$E356),$K356,EDATE(AG356,$E356))=AG356,"",IF($K356&lt;EDATE(AG356,$E356),$K356,EDATE(AG356,$E356))),""))),"")</f>
        <v/>
      </c>
      <c r="AI356" s="70"/>
      <c r="AJ356" s="25" t="e">
        <f t="shared" si="236"/>
        <v>#REF!</v>
      </c>
      <c r="AK356" s="25" t="e">
        <f t="shared" si="237"/>
        <v>#REF!</v>
      </c>
      <c r="AL356" s="25" t="e">
        <f t="shared" si="238"/>
        <v>#REF!</v>
      </c>
      <c r="AM356" s="25" t="e">
        <f t="shared" si="239"/>
        <v>#REF!</v>
      </c>
      <c r="AN356" s="25" t="e">
        <f t="shared" si="240"/>
        <v>#REF!</v>
      </c>
      <c r="AO356" s="25" t="e">
        <f t="shared" si="241"/>
        <v>#REF!</v>
      </c>
      <c r="AP356" s="25" t="e">
        <f t="shared" si="242"/>
        <v>#REF!</v>
      </c>
      <c r="AQ356" s="25" t="e">
        <f t="shared" si="243"/>
        <v>#REF!</v>
      </c>
      <c r="AR356" s="25" t="e">
        <f t="shared" si="244"/>
        <v>#REF!</v>
      </c>
      <c r="AS356" s="25" t="e">
        <f t="shared" si="245"/>
        <v>#REF!</v>
      </c>
      <c r="AT356" s="25" t="e">
        <f t="shared" si="246"/>
        <v>#REF!</v>
      </c>
      <c r="AU356" s="25" t="e">
        <f t="shared" si="247"/>
        <v>#REF!</v>
      </c>
      <c r="AV356" s="25" t="e">
        <f t="shared" si="248"/>
        <v>#REF!</v>
      </c>
      <c r="AW356" s="106" t="e">
        <f t="shared" si="217"/>
        <v>#REF!</v>
      </c>
      <c r="AX356" s="107" t="e">
        <f t="shared" ca="1" si="218"/>
        <v>#REF!</v>
      </c>
      <c r="AY356" s="107" t="e">
        <f t="shared" ca="1" si="219"/>
        <v>#REF!</v>
      </c>
      <c r="AZ356" s="108" t="e">
        <f t="shared" ca="1" si="220"/>
        <v>#REF!</v>
      </c>
      <c r="BA356" s="25">
        <f t="shared" ca="1" si="212"/>
        <v>0</v>
      </c>
      <c r="BB356" s="25" t="e">
        <f t="shared" si="249"/>
        <v>#REF!</v>
      </c>
      <c r="BC356" s="25" t="e">
        <f t="shared" ca="1" si="221"/>
        <v>#REF!</v>
      </c>
      <c r="BD356" s="83" t="e">
        <f>PS!#REF!</f>
        <v>#REF!</v>
      </c>
      <c r="BE356" s="78" t="str">
        <f t="shared" ca="1" si="222"/>
        <v>Lần 0</v>
      </c>
      <c r="BF356" s="109" t="e">
        <f t="shared" ca="1" si="223"/>
        <v>#REF!</v>
      </c>
      <c r="BG356" s="109" t="e">
        <f t="shared" ca="1" si="224"/>
        <v>#REF!</v>
      </c>
      <c r="BH356" s="109" t="e">
        <f t="shared" ca="1" si="225"/>
        <v>#REF!</v>
      </c>
      <c r="BI356" s="109" t="e">
        <f t="shared" ca="1" si="226"/>
        <v>#REF!</v>
      </c>
      <c r="BJ356" s="109" t="e">
        <f t="shared" ca="1" si="227"/>
        <v>#REF!</v>
      </c>
      <c r="BK356" s="109" t="e">
        <f t="shared" ca="1" si="228"/>
        <v>#REF!</v>
      </c>
      <c r="BL356" s="109" t="e">
        <f t="shared" ca="1" si="229"/>
        <v>#REF!</v>
      </c>
      <c r="BM356" s="109" t="e">
        <f t="shared" ca="1" si="230"/>
        <v>#REF!</v>
      </c>
      <c r="BN356" s="109" t="e">
        <f t="shared" ca="1" si="231"/>
        <v>#REF!</v>
      </c>
      <c r="BO356" s="109" t="e">
        <f t="shared" ca="1" si="232"/>
        <v>#REF!</v>
      </c>
      <c r="BP356" s="109" t="e">
        <f t="shared" ca="1" si="233"/>
        <v>#REF!</v>
      </c>
      <c r="BQ356" s="109" t="e">
        <f t="shared" ca="1" si="234"/>
        <v>#REF!</v>
      </c>
      <c r="BR356" s="109" t="e">
        <f t="shared" ca="1" si="235"/>
        <v>#REF!</v>
      </c>
    </row>
    <row r="357" spans="1:70" ht="20.25" customHeight="1" x14ac:dyDescent="0.2">
      <c r="A357" s="82" t="e">
        <f>PS!#REF!</f>
        <v>#REF!</v>
      </c>
      <c r="B357" s="83" t="e">
        <f>PS!#REF!</f>
        <v>#REF!</v>
      </c>
      <c r="C357" s="83" t="e">
        <f>PS!#REF!</f>
        <v>#REF!</v>
      </c>
      <c r="D357" s="83" t="e">
        <f>VLOOKUP(B357,CTV!$A$3:$D$1048576,4,0)</f>
        <v>#REF!</v>
      </c>
      <c r="E357" s="83" t="e">
        <f>VLOOKUP(B357,CTV!$A$3:$G$1048576,7,0)</f>
        <v>#REF!</v>
      </c>
      <c r="F357" s="83" t="e">
        <f>IF(ISNA(VLOOKUP(D357,CTV!$A$3:$H$1048576,8,0)),"",VLOOKUP(D357,CTV!$A$3:$H$1048576,8,0))</f>
        <v>#REF!</v>
      </c>
      <c r="G357" s="83" t="e">
        <f>VLOOKUP(B357,CTV!$A$3:$I$1048576,9,0)</f>
        <v>#REF!</v>
      </c>
      <c r="H357" s="83" t="e">
        <f>VLOOKUP(B357,CTV!$A$3:$J$1048576,10,0)</f>
        <v>#REF!</v>
      </c>
      <c r="I357" s="102" t="e">
        <f>PS!#REF!</f>
        <v>#REF!</v>
      </c>
      <c r="J357" s="83" t="e">
        <f>PS!#REF!</f>
        <v>#REF!</v>
      </c>
      <c r="K357" s="103" t="e">
        <f>PS!#REF!</f>
        <v>#REF!</v>
      </c>
      <c r="L357" s="83" t="e">
        <f t="shared" si="213"/>
        <v>#REF!</v>
      </c>
      <c r="M357" s="120" t="e">
        <f>PS!#REF!</f>
        <v>#REF!</v>
      </c>
      <c r="N357" s="83" t="e">
        <f>PS!#REF!</f>
        <v>#REF!</v>
      </c>
      <c r="O357" s="104" t="e">
        <f>PS!#REF!</f>
        <v>#REF!</v>
      </c>
      <c r="P357" s="104" t="e">
        <f t="shared" si="214"/>
        <v>#REF!</v>
      </c>
      <c r="Q357" s="104">
        <v>0</v>
      </c>
      <c r="R357" s="170" t="e">
        <f t="shared" si="215"/>
        <v>#REF!</v>
      </c>
      <c r="S357" s="130" t="e">
        <f>VLOOKUP(B357,CTV!$A$3:$K$1048576,11,0)</f>
        <v>#REF!</v>
      </c>
      <c r="T357" s="105" t="e">
        <f>IF(VLOOKUP(B357,CTV!$A$3:$E$1048576,5,0)-R357+S357&lt;0,0,VLOOKUP(B357,CTV!$A$3:$E$1048576,5,0)-R357+S357)</f>
        <v>#REF!</v>
      </c>
      <c r="U357" s="105" t="e">
        <f>IF(VLOOKUP(B357,CTV!$A$3:$F$1048576,6,0)-R357+S357&lt;0,0,VLOOKUP(B357,CTV!$A$3:$F$1048576,6,0)-R357+S357)</f>
        <v>#REF!</v>
      </c>
      <c r="V357" s="70" t="e">
        <f t="shared" si="216"/>
        <v>#REF!</v>
      </c>
      <c r="W357" s="70" t="str">
        <f>IFERROR(IF(AND($H357=1,WORKDAY.INTL($I357,NETWORKDAYS.INTL($I357,EDATE(V357,$E358)-1,1,[1]holiday!$A$2:$A$101),1,[1]holiday!$A$2:$A$101)=$K357),"",IF(AND(IFERROR(IF(IF($K357&lt;EDATE(V357,$E357),$K357,EDATE(V357,$E357))=V357,"",IF($K357&lt;EDATE(V357,$E357),$K357,EDATE(V357,$E357))),"")=$K357,$H357=1),"",IFERROR(IF(IF($K357&lt;EDATE(V357,$E357),$K357,EDATE(V357,$E357))=V357,"",IF($K357&lt;EDATE(V357,$E357),$K357,EDATE(V357,$E357))),""))),"")</f>
        <v/>
      </c>
      <c r="X357" s="70" t="str">
        <f>IFERROR(IF(AND($H357=1,WORKDAY.INTL($I357,NETWORKDAYS.INTL($I357,EDATE(W357,$E358)-1,1,[1]holiday!$A$2:$A$101),1,[1]holiday!$A$2:$A$101)=$K357),"",IF(AND(IFERROR(IF(IF($K357&lt;EDATE(W357,$E357),$K357,EDATE(W357,$E357))=W357,"",IF($K357&lt;EDATE(W357,$E357),$K357,EDATE(W357,$E357))),"")=$K357,$H357=1),"",IFERROR(IF(IF($K357&lt;EDATE(W357,$E357),$K357,EDATE(W357,$E357))=W357,"",IF($K357&lt;EDATE(W357,$E357),$K357,EDATE(W357,$E357))),""))),"")</f>
        <v/>
      </c>
      <c r="Y357" s="70" t="str">
        <f>IFERROR(IF(AND($H357=1,WORKDAY.INTL($I357,NETWORKDAYS.INTL($I357,EDATE(X357,$E358)-1,1,[1]holiday!$A$2:$A$101),1,[1]holiday!$A$2:$A$101)=$K357),"",IF(AND(IFERROR(IF(IF($K357&lt;EDATE(X357,$E357),$K357,EDATE(X357,$E357))=X357,"",IF($K357&lt;EDATE(X357,$E357),$K357,EDATE(X357,$E357))),"")=$K357,$H357=1),"",IFERROR(IF(IF($K357&lt;EDATE(X357,$E357),$K357,EDATE(X357,$E357))=X357,"",IF($K357&lt;EDATE(X357,$E357),$K357,EDATE(X357,$E357))),""))),"")</f>
        <v/>
      </c>
      <c r="Z357" s="70" t="str">
        <f>IFERROR(IF(AND($H357=1,WORKDAY.INTL($I357,NETWORKDAYS.INTL($I357,EDATE(Y357,$E358)-1,1,[1]holiday!$A$2:$A$101),1,[1]holiday!$A$2:$A$101)=$K357),"",IF(AND(IFERROR(IF(IF($K357&lt;EDATE(Y357,$E357),$K357,EDATE(Y357,$E357))=Y357,"",IF($K357&lt;EDATE(Y357,$E357),$K357,EDATE(Y357,$E357))),"")=$K357,$H357=1),"",IFERROR(IF(IF($K357&lt;EDATE(Y357,$E357),$K357,EDATE(Y357,$E357))=Y357,"",IF($K357&lt;EDATE(Y357,$E357),$K357,EDATE(Y357,$E357))),""))),"")</f>
        <v/>
      </c>
      <c r="AA357" s="70" t="str">
        <f>IFERROR(IF(AND($H357=1,WORKDAY.INTL($I357,NETWORKDAYS.INTL($I357,EDATE(Z357,$E358)-1,1,[1]holiday!$A$2:$A$101),1,[1]holiday!$A$2:$A$101)=$K357),"",IF(AND(IFERROR(IF(IF($K357&lt;EDATE(Z357,$E357),$K357,EDATE(Z357,$E357))=Z357,"",IF($K357&lt;EDATE(Z357,$E357),$K357,EDATE(Z357,$E357))),"")=$K357,$H357=1),"",IFERROR(IF(IF($K357&lt;EDATE(Z357,$E357),$K357,EDATE(Z357,$E357))=Z357,"",IF($K357&lt;EDATE(Z357,$E357),$K357,EDATE(Z357,$E357))),""))),"")</f>
        <v/>
      </c>
      <c r="AB357" s="70" t="str">
        <f>IFERROR(IF(AND($H357=1,WORKDAY.INTL($I357,NETWORKDAYS.INTL($I357,EDATE(AA357,$E358)-1,1,[1]holiday!$A$2:$A$101),1,[1]holiday!$A$2:$A$101)=$K357),"",IF(AND(IFERROR(IF(IF($K357&lt;EDATE(AA357,$E357),$K357,EDATE(AA357,$E357))=AA357,"",IF($K357&lt;EDATE(AA357,$E357),$K357,EDATE(AA357,$E357))),"")=$K357,$H357=1),"",IFERROR(IF(IF($K357&lt;EDATE(AA357,$E357),$K357,EDATE(AA357,$E357))=AA357,"",IF($K357&lt;EDATE(AA357,$E357),$K357,EDATE(AA357,$E357))),""))),"")</f>
        <v/>
      </c>
      <c r="AC357" s="70" t="str">
        <f>IFERROR(IF(AND($H357=1,WORKDAY.INTL($I357,NETWORKDAYS.INTL($I357,EDATE(AB357,$E358)-1,1,[1]holiday!$A$2:$A$101),1,[1]holiday!$A$2:$A$101)=$K357),"",IF(AND(IFERROR(IF(IF($K357&lt;EDATE(AB357,$E357),$K357,EDATE(AB357,$E357))=AB357,"",IF($K357&lt;EDATE(AB357,$E357),$K357,EDATE(AB357,$E357))),"")=$K357,$H357=1),"",IFERROR(IF(IF($K357&lt;EDATE(AB357,$E357),$K357,EDATE(AB357,$E357))=AB357,"",IF($K357&lt;EDATE(AB357,$E357),$K357,EDATE(AB357,$E357))),""))),"")</f>
        <v/>
      </c>
      <c r="AD357" s="70" t="str">
        <f>IFERROR(IF(AND($H357=1,WORKDAY.INTL($I357,NETWORKDAYS.INTL($I357,EDATE(AC357,$E358)-1,1,[1]holiday!$A$2:$A$101),1,[1]holiday!$A$2:$A$101)=$K357),"",IF(AND(IFERROR(IF(IF($K357&lt;EDATE(AC357,$E357),$K357,EDATE(AC357,$E357))=AC357,"",IF($K357&lt;EDATE(AC357,$E357),$K357,EDATE(AC357,$E357))),"")=$K357,$H357=1),"",IFERROR(IF(IF($K357&lt;EDATE(AC357,$E357),$K357,EDATE(AC357,$E357))=AC357,"",IF($K357&lt;EDATE(AC357,$E357),$K357,EDATE(AC357,$E357))),""))),"")</f>
        <v/>
      </c>
      <c r="AE357" s="70" t="str">
        <f>IFERROR(IF(AND($H357=1,WORKDAY.INTL($I357,NETWORKDAYS.INTL($I357,EDATE(AD357,$E358)-1,1,[1]holiday!$A$2:$A$101),1,[1]holiday!$A$2:$A$101)=$K357),"",IF(AND(IFERROR(IF(IF($K357&lt;EDATE(AD357,$E357),$K357,EDATE(AD357,$E357))=AD357,"",IF($K357&lt;EDATE(AD357,$E357),$K357,EDATE(AD357,$E357))),"")=$K357,$H357=1),"",IFERROR(IF(IF($K357&lt;EDATE(AD357,$E357),$K357,EDATE(AD357,$E357))=AD357,"",IF($K357&lt;EDATE(AD357,$E357),$K357,EDATE(AD357,$E357))),""))),"")</f>
        <v/>
      </c>
      <c r="AF357" s="70" t="str">
        <f>IFERROR(IF(AND($H357=1,WORKDAY.INTL($I357,NETWORKDAYS.INTL($I357,EDATE(AE357,$E358)-1,1,[1]holiday!$A$2:$A$101),1,[1]holiday!$A$2:$A$101)=$K357),"",IF(AND(IFERROR(IF(IF($K357&lt;EDATE(AE357,$E357),$K357,EDATE(AE357,$E357))=AE357,"",IF($K357&lt;EDATE(AE357,$E357),$K357,EDATE(AE357,$E357))),"")=$K357,$H357=1),"",IFERROR(IF(IF($K357&lt;EDATE(AE357,$E357),$K357,EDATE(AE357,$E357))=AE357,"",IF($K357&lt;EDATE(AE357,$E357),$K357,EDATE(AE357,$E357))),""))),"")</f>
        <v/>
      </c>
      <c r="AG357" s="70" t="str">
        <f>IFERROR(IF(AND($H357=1,WORKDAY.INTL($I357,NETWORKDAYS.INTL($I357,EDATE(AF357,$E358)-1,1,[1]holiday!$A$2:$A$101),1,[1]holiday!$A$2:$A$101)=$K357),"",IF(AND(IFERROR(IF(IF($K357&lt;EDATE(AF357,$E357),$K357,EDATE(AF357,$E357))=AF357,"",IF($K357&lt;EDATE(AF357,$E357),$K357,EDATE(AF357,$E357))),"")=$K357,$H357=1),"",IFERROR(IF(IF($K357&lt;EDATE(AF357,$E357),$K357,EDATE(AF357,$E357))=AF357,"",IF($K357&lt;EDATE(AF357,$E357),$K357,EDATE(AF357,$E357))),""))),"")</f>
        <v/>
      </c>
      <c r="AH357" s="70" t="str">
        <f>IFERROR(IF(AND($H357=1,WORKDAY.INTL($I357,NETWORKDAYS.INTL($I357,EDATE(AG357,$E358)-1,1,[1]holiday!$A$2:$A$101),1,[1]holiday!$A$2:$A$101)=$K357),"",IF(AND(IFERROR(IF(IF($K357&lt;EDATE(AG357,$E357),$K357,EDATE(AG357,$E357))=AG357,"",IF($K357&lt;EDATE(AG357,$E357),$K357,EDATE(AG357,$E357))),"")=$K357,$H357=1),"",IFERROR(IF(IF($K357&lt;EDATE(AG357,$E357),$K357,EDATE(AG357,$E357))=AG357,"",IF($K357&lt;EDATE(AG357,$E357),$K357,EDATE(AG357,$E357))),""))),"")</f>
        <v/>
      </c>
      <c r="AI357" s="70"/>
      <c r="AJ357" s="25" t="e">
        <f t="shared" si="236"/>
        <v>#REF!</v>
      </c>
      <c r="AK357" s="25" t="e">
        <f t="shared" si="237"/>
        <v>#REF!</v>
      </c>
      <c r="AL357" s="25" t="e">
        <f t="shared" si="238"/>
        <v>#REF!</v>
      </c>
      <c r="AM357" s="25" t="e">
        <f t="shared" si="239"/>
        <v>#REF!</v>
      </c>
      <c r="AN357" s="25" t="e">
        <f t="shared" si="240"/>
        <v>#REF!</v>
      </c>
      <c r="AO357" s="25" t="e">
        <f t="shared" si="241"/>
        <v>#REF!</v>
      </c>
      <c r="AP357" s="25" t="e">
        <f t="shared" si="242"/>
        <v>#REF!</v>
      </c>
      <c r="AQ357" s="25" t="e">
        <f t="shared" si="243"/>
        <v>#REF!</v>
      </c>
      <c r="AR357" s="25" t="e">
        <f t="shared" si="244"/>
        <v>#REF!</v>
      </c>
      <c r="AS357" s="25" t="e">
        <f t="shared" si="245"/>
        <v>#REF!</v>
      </c>
      <c r="AT357" s="25" t="e">
        <f t="shared" si="246"/>
        <v>#REF!</v>
      </c>
      <c r="AU357" s="25" t="e">
        <f t="shared" si="247"/>
        <v>#REF!</v>
      </c>
      <c r="AV357" s="25" t="e">
        <f t="shared" si="248"/>
        <v>#REF!</v>
      </c>
      <c r="AW357" s="106" t="e">
        <f t="shared" si="217"/>
        <v>#REF!</v>
      </c>
      <c r="AX357" s="107" t="e">
        <f t="shared" ca="1" si="218"/>
        <v>#REF!</v>
      </c>
      <c r="AY357" s="107" t="e">
        <f t="shared" ca="1" si="219"/>
        <v>#REF!</v>
      </c>
      <c r="AZ357" s="108" t="e">
        <f t="shared" ca="1" si="220"/>
        <v>#REF!</v>
      </c>
      <c r="BA357" s="25">
        <f t="shared" ca="1" si="212"/>
        <v>0</v>
      </c>
      <c r="BB357" s="25" t="e">
        <f t="shared" si="249"/>
        <v>#REF!</v>
      </c>
      <c r="BC357" s="25" t="e">
        <f t="shared" ca="1" si="221"/>
        <v>#REF!</v>
      </c>
      <c r="BD357" s="83" t="e">
        <f>PS!#REF!</f>
        <v>#REF!</v>
      </c>
      <c r="BE357" s="78" t="str">
        <f t="shared" ca="1" si="222"/>
        <v>Lần 0</v>
      </c>
      <c r="BF357" s="109" t="e">
        <f t="shared" ca="1" si="223"/>
        <v>#REF!</v>
      </c>
      <c r="BG357" s="109" t="e">
        <f t="shared" ca="1" si="224"/>
        <v>#REF!</v>
      </c>
      <c r="BH357" s="109" t="e">
        <f t="shared" ca="1" si="225"/>
        <v>#REF!</v>
      </c>
      <c r="BI357" s="109" t="e">
        <f t="shared" ca="1" si="226"/>
        <v>#REF!</v>
      </c>
      <c r="BJ357" s="109" t="e">
        <f t="shared" ca="1" si="227"/>
        <v>#REF!</v>
      </c>
      <c r="BK357" s="109" t="e">
        <f t="shared" ca="1" si="228"/>
        <v>#REF!</v>
      </c>
      <c r="BL357" s="109" t="e">
        <f t="shared" ca="1" si="229"/>
        <v>#REF!</v>
      </c>
      <c r="BM357" s="109" t="e">
        <f t="shared" ca="1" si="230"/>
        <v>#REF!</v>
      </c>
      <c r="BN357" s="109" t="e">
        <f t="shared" ca="1" si="231"/>
        <v>#REF!</v>
      </c>
      <c r="BO357" s="109" t="e">
        <f t="shared" ca="1" si="232"/>
        <v>#REF!</v>
      </c>
      <c r="BP357" s="109" t="e">
        <f t="shared" ca="1" si="233"/>
        <v>#REF!</v>
      </c>
      <c r="BQ357" s="109" t="e">
        <f t="shared" ca="1" si="234"/>
        <v>#REF!</v>
      </c>
      <c r="BR357" s="109" t="e">
        <f t="shared" ca="1" si="235"/>
        <v>#REF!</v>
      </c>
    </row>
    <row r="358" spans="1:70" ht="20.25" customHeight="1" x14ac:dyDescent="0.2">
      <c r="A358" s="82" t="e">
        <f>PS!#REF!</f>
        <v>#REF!</v>
      </c>
      <c r="B358" s="83" t="e">
        <f>PS!#REF!</f>
        <v>#REF!</v>
      </c>
      <c r="C358" s="83" t="e">
        <f>PS!#REF!</f>
        <v>#REF!</v>
      </c>
      <c r="D358" s="83" t="e">
        <f>VLOOKUP(B358,CTV!$A$3:$D$1048576,4,0)</f>
        <v>#REF!</v>
      </c>
      <c r="E358" s="83" t="e">
        <f>VLOOKUP(B358,CTV!$A$3:$G$1048576,7,0)</f>
        <v>#REF!</v>
      </c>
      <c r="F358" s="83" t="e">
        <f>IF(ISNA(VLOOKUP(D358,CTV!$A$3:$H$1048576,8,0)),"",VLOOKUP(D358,CTV!$A$3:$H$1048576,8,0))</f>
        <v>#REF!</v>
      </c>
      <c r="G358" s="83" t="e">
        <f>VLOOKUP(B358,CTV!$A$3:$I$1048576,9,0)</f>
        <v>#REF!</v>
      </c>
      <c r="H358" s="83" t="e">
        <f>VLOOKUP(B358,CTV!$A$3:$J$1048576,10,0)</f>
        <v>#REF!</v>
      </c>
      <c r="I358" s="102" t="e">
        <f>PS!#REF!</f>
        <v>#REF!</v>
      </c>
      <c r="J358" s="83" t="e">
        <f>PS!#REF!</f>
        <v>#REF!</v>
      </c>
      <c r="K358" s="103" t="e">
        <f>PS!#REF!</f>
        <v>#REF!</v>
      </c>
      <c r="L358" s="83" t="e">
        <f t="shared" si="213"/>
        <v>#REF!</v>
      </c>
      <c r="M358" s="120" t="e">
        <f>PS!#REF!</f>
        <v>#REF!</v>
      </c>
      <c r="N358" s="83" t="e">
        <f>PS!#REF!</f>
        <v>#REF!</v>
      </c>
      <c r="O358" s="104" t="e">
        <f>PS!#REF!</f>
        <v>#REF!</v>
      </c>
      <c r="P358" s="104" t="e">
        <f t="shared" si="214"/>
        <v>#REF!</v>
      </c>
      <c r="Q358" s="104">
        <v>0</v>
      </c>
      <c r="R358" s="170" t="e">
        <f t="shared" si="215"/>
        <v>#REF!</v>
      </c>
      <c r="S358" s="130" t="e">
        <f>VLOOKUP(B358,CTV!$A$3:$K$1048576,11,0)</f>
        <v>#REF!</v>
      </c>
      <c r="T358" s="105" t="e">
        <f>IF(VLOOKUP(B358,CTV!$A$3:$E$1048576,5,0)-R358+S358&lt;0,0,VLOOKUP(B358,CTV!$A$3:$E$1048576,5,0)-R358+S358)</f>
        <v>#REF!</v>
      </c>
      <c r="U358" s="105" t="e">
        <f>IF(VLOOKUP(B358,CTV!$A$3:$F$1048576,6,0)-R358+S358&lt;0,0,VLOOKUP(B358,CTV!$A$3:$F$1048576,6,0)-R358+S358)</f>
        <v>#REF!</v>
      </c>
      <c r="V358" s="70" t="e">
        <f t="shared" si="216"/>
        <v>#REF!</v>
      </c>
      <c r="W358" s="70" t="str">
        <f>IFERROR(IF(AND($H358=1,WORKDAY.INTL($I358,NETWORKDAYS.INTL($I358,EDATE(V358,$E359)-1,1,[1]holiday!$A$2:$A$101),1,[1]holiday!$A$2:$A$101)=$K358),"",IF(AND(IFERROR(IF(IF($K358&lt;EDATE(V358,$E358),$K358,EDATE(V358,$E358))=V358,"",IF($K358&lt;EDATE(V358,$E358),$K358,EDATE(V358,$E358))),"")=$K358,$H358=1),"",IFERROR(IF(IF($K358&lt;EDATE(V358,$E358),$K358,EDATE(V358,$E358))=V358,"",IF($K358&lt;EDATE(V358,$E358),$K358,EDATE(V358,$E358))),""))),"")</f>
        <v/>
      </c>
      <c r="X358" s="70" t="str">
        <f>IFERROR(IF(AND($H358=1,WORKDAY.INTL($I358,NETWORKDAYS.INTL($I358,EDATE(W358,$E359)-1,1,[1]holiday!$A$2:$A$101),1,[1]holiday!$A$2:$A$101)=$K358),"",IF(AND(IFERROR(IF(IF($K358&lt;EDATE(W358,$E358),$K358,EDATE(W358,$E358))=W358,"",IF($K358&lt;EDATE(W358,$E358),$K358,EDATE(W358,$E358))),"")=$K358,$H358=1),"",IFERROR(IF(IF($K358&lt;EDATE(W358,$E358),$K358,EDATE(W358,$E358))=W358,"",IF($K358&lt;EDATE(W358,$E358),$K358,EDATE(W358,$E358))),""))),"")</f>
        <v/>
      </c>
      <c r="Y358" s="70" t="str">
        <f>IFERROR(IF(AND($H358=1,WORKDAY.INTL($I358,NETWORKDAYS.INTL($I358,EDATE(X358,$E359)-1,1,[1]holiday!$A$2:$A$101),1,[1]holiday!$A$2:$A$101)=$K358),"",IF(AND(IFERROR(IF(IF($K358&lt;EDATE(X358,$E358),$K358,EDATE(X358,$E358))=X358,"",IF($K358&lt;EDATE(X358,$E358),$K358,EDATE(X358,$E358))),"")=$K358,$H358=1),"",IFERROR(IF(IF($K358&lt;EDATE(X358,$E358),$K358,EDATE(X358,$E358))=X358,"",IF($K358&lt;EDATE(X358,$E358),$K358,EDATE(X358,$E358))),""))),"")</f>
        <v/>
      </c>
      <c r="Z358" s="70" t="str">
        <f>IFERROR(IF(AND($H358=1,WORKDAY.INTL($I358,NETWORKDAYS.INTL($I358,EDATE(Y358,$E359)-1,1,[1]holiday!$A$2:$A$101),1,[1]holiday!$A$2:$A$101)=$K358),"",IF(AND(IFERROR(IF(IF($K358&lt;EDATE(Y358,$E358),$K358,EDATE(Y358,$E358))=Y358,"",IF($K358&lt;EDATE(Y358,$E358),$K358,EDATE(Y358,$E358))),"")=$K358,$H358=1),"",IFERROR(IF(IF($K358&lt;EDATE(Y358,$E358),$K358,EDATE(Y358,$E358))=Y358,"",IF($K358&lt;EDATE(Y358,$E358),$K358,EDATE(Y358,$E358))),""))),"")</f>
        <v/>
      </c>
      <c r="AA358" s="70" t="str">
        <f>IFERROR(IF(AND($H358=1,WORKDAY.INTL($I358,NETWORKDAYS.INTL($I358,EDATE(Z358,$E359)-1,1,[1]holiday!$A$2:$A$101),1,[1]holiday!$A$2:$A$101)=$K358),"",IF(AND(IFERROR(IF(IF($K358&lt;EDATE(Z358,$E358),$K358,EDATE(Z358,$E358))=Z358,"",IF($K358&lt;EDATE(Z358,$E358),$K358,EDATE(Z358,$E358))),"")=$K358,$H358=1),"",IFERROR(IF(IF($K358&lt;EDATE(Z358,$E358),$K358,EDATE(Z358,$E358))=Z358,"",IF($K358&lt;EDATE(Z358,$E358),$K358,EDATE(Z358,$E358))),""))),"")</f>
        <v/>
      </c>
      <c r="AB358" s="70" t="str">
        <f>IFERROR(IF(AND($H358=1,WORKDAY.INTL($I358,NETWORKDAYS.INTL($I358,EDATE(AA358,$E359)-1,1,[1]holiday!$A$2:$A$101),1,[1]holiday!$A$2:$A$101)=$K358),"",IF(AND(IFERROR(IF(IF($K358&lt;EDATE(AA358,$E358),$K358,EDATE(AA358,$E358))=AA358,"",IF($K358&lt;EDATE(AA358,$E358),$K358,EDATE(AA358,$E358))),"")=$K358,$H358=1),"",IFERROR(IF(IF($K358&lt;EDATE(AA358,$E358),$K358,EDATE(AA358,$E358))=AA358,"",IF($K358&lt;EDATE(AA358,$E358),$K358,EDATE(AA358,$E358))),""))),"")</f>
        <v/>
      </c>
      <c r="AC358" s="70" t="str">
        <f>IFERROR(IF(AND($H358=1,WORKDAY.INTL($I358,NETWORKDAYS.INTL($I358,EDATE(AB358,$E359)-1,1,[1]holiday!$A$2:$A$101),1,[1]holiday!$A$2:$A$101)=$K358),"",IF(AND(IFERROR(IF(IF($K358&lt;EDATE(AB358,$E358),$K358,EDATE(AB358,$E358))=AB358,"",IF($K358&lt;EDATE(AB358,$E358),$K358,EDATE(AB358,$E358))),"")=$K358,$H358=1),"",IFERROR(IF(IF($K358&lt;EDATE(AB358,$E358),$K358,EDATE(AB358,$E358))=AB358,"",IF($K358&lt;EDATE(AB358,$E358),$K358,EDATE(AB358,$E358))),""))),"")</f>
        <v/>
      </c>
      <c r="AD358" s="70" t="str">
        <f>IFERROR(IF(AND($H358=1,WORKDAY.INTL($I358,NETWORKDAYS.INTL($I358,EDATE(AC358,$E359)-1,1,[1]holiday!$A$2:$A$101),1,[1]holiday!$A$2:$A$101)=$K358),"",IF(AND(IFERROR(IF(IF($K358&lt;EDATE(AC358,$E358),$K358,EDATE(AC358,$E358))=AC358,"",IF($K358&lt;EDATE(AC358,$E358),$K358,EDATE(AC358,$E358))),"")=$K358,$H358=1),"",IFERROR(IF(IF($K358&lt;EDATE(AC358,$E358),$K358,EDATE(AC358,$E358))=AC358,"",IF($K358&lt;EDATE(AC358,$E358),$K358,EDATE(AC358,$E358))),""))),"")</f>
        <v/>
      </c>
      <c r="AE358" s="70" t="str">
        <f>IFERROR(IF(AND($H358=1,WORKDAY.INTL($I358,NETWORKDAYS.INTL($I358,EDATE(AD358,$E359)-1,1,[1]holiday!$A$2:$A$101),1,[1]holiday!$A$2:$A$101)=$K358),"",IF(AND(IFERROR(IF(IF($K358&lt;EDATE(AD358,$E358),$K358,EDATE(AD358,$E358))=AD358,"",IF($K358&lt;EDATE(AD358,$E358),$K358,EDATE(AD358,$E358))),"")=$K358,$H358=1),"",IFERROR(IF(IF($K358&lt;EDATE(AD358,$E358),$K358,EDATE(AD358,$E358))=AD358,"",IF($K358&lt;EDATE(AD358,$E358),$K358,EDATE(AD358,$E358))),""))),"")</f>
        <v/>
      </c>
      <c r="AF358" s="70" t="str">
        <f>IFERROR(IF(AND($H358=1,WORKDAY.INTL($I358,NETWORKDAYS.INTL($I358,EDATE(AE358,$E359)-1,1,[1]holiday!$A$2:$A$101),1,[1]holiday!$A$2:$A$101)=$K358),"",IF(AND(IFERROR(IF(IF($K358&lt;EDATE(AE358,$E358),$K358,EDATE(AE358,$E358))=AE358,"",IF($K358&lt;EDATE(AE358,$E358),$K358,EDATE(AE358,$E358))),"")=$K358,$H358=1),"",IFERROR(IF(IF($K358&lt;EDATE(AE358,$E358),$K358,EDATE(AE358,$E358))=AE358,"",IF($K358&lt;EDATE(AE358,$E358),$K358,EDATE(AE358,$E358))),""))),"")</f>
        <v/>
      </c>
      <c r="AG358" s="70" t="str">
        <f>IFERROR(IF(AND($H358=1,WORKDAY.INTL($I358,NETWORKDAYS.INTL($I358,EDATE(AF358,$E359)-1,1,[1]holiday!$A$2:$A$101),1,[1]holiday!$A$2:$A$101)=$K358),"",IF(AND(IFERROR(IF(IF($K358&lt;EDATE(AF358,$E358),$K358,EDATE(AF358,$E358))=AF358,"",IF($K358&lt;EDATE(AF358,$E358),$K358,EDATE(AF358,$E358))),"")=$K358,$H358=1),"",IFERROR(IF(IF($K358&lt;EDATE(AF358,$E358),$K358,EDATE(AF358,$E358))=AF358,"",IF($K358&lt;EDATE(AF358,$E358),$K358,EDATE(AF358,$E358))),""))),"")</f>
        <v/>
      </c>
      <c r="AH358" s="70" t="str">
        <f>IFERROR(IF(AND($H358=1,WORKDAY.INTL($I358,NETWORKDAYS.INTL($I358,EDATE(AG358,$E359)-1,1,[1]holiday!$A$2:$A$101),1,[1]holiday!$A$2:$A$101)=$K358),"",IF(AND(IFERROR(IF(IF($K358&lt;EDATE(AG358,$E358),$K358,EDATE(AG358,$E358))=AG358,"",IF($K358&lt;EDATE(AG358,$E358),$K358,EDATE(AG358,$E358))),"")=$K358,$H358=1),"",IFERROR(IF(IF($K358&lt;EDATE(AG358,$E358),$K358,EDATE(AG358,$E358))=AG358,"",IF($K358&lt;EDATE(AG358,$E358),$K358,EDATE(AG358,$E358))),""))),"")</f>
        <v/>
      </c>
      <c r="AI358" s="70"/>
      <c r="AJ358" s="25" t="e">
        <f t="shared" si="236"/>
        <v>#REF!</v>
      </c>
      <c r="AK358" s="25" t="e">
        <f t="shared" si="237"/>
        <v>#REF!</v>
      </c>
      <c r="AL358" s="25" t="e">
        <f t="shared" si="238"/>
        <v>#REF!</v>
      </c>
      <c r="AM358" s="25" t="e">
        <f t="shared" si="239"/>
        <v>#REF!</v>
      </c>
      <c r="AN358" s="25" t="e">
        <f t="shared" si="240"/>
        <v>#REF!</v>
      </c>
      <c r="AO358" s="25" t="e">
        <f t="shared" si="241"/>
        <v>#REF!</v>
      </c>
      <c r="AP358" s="25" t="e">
        <f t="shared" si="242"/>
        <v>#REF!</v>
      </c>
      <c r="AQ358" s="25" t="e">
        <f t="shared" si="243"/>
        <v>#REF!</v>
      </c>
      <c r="AR358" s="25" t="e">
        <f t="shared" si="244"/>
        <v>#REF!</v>
      </c>
      <c r="AS358" s="25" t="e">
        <f t="shared" si="245"/>
        <v>#REF!</v>
      </c>
      <c r="AT358" s="25" t="e">
        <f t="shared" si="246"/>
        <v>#REF!</v>
      </c>
      <c r="AU358" s="25" t="e">
        <f t="shared" si="247"/>
        <v>#REF!</v>
      </c>
      <c r="AV358" s="25" t="e">
        <f t="shared" si="248"/>
        <v>#REF!</v>
      </c>
      <c r="AW358" s="106" t="e">
        <f t="shared" si="217"/>
        <v>#REF!</v>
      </c>
      <c r="AX358" s="107" t="e">
        <f t="shared" ca="1" si="218"/>
        <v>#REF!</v>
      </c>
      <c r="AY358" s="107" t="e">
        <f t="shared" ca="1" si="219"/>
        <v>#REF!</v>
      </c>
      <c r="AZ358" s="108" t="e">
        <f t="shared" ca="1" si="220"/>
        <v>#REF!</v>
      </c>
      <c r="BA358" s="25">
        <f t="shared" ca="1" si="212"/>
        <v>0</v>
      </c>
      <c r="BB358" s="25" t="e">
        <f t="shared" si="249"/>
        <v>#REF!</v>
      </c>
      <c r="BC358" s="25" t="e">
        <f t="shared" ca="1" si="221"/>
        <v>#REF!</v>
      </c>
      <c r="BD358" s="83" t="e">
        <f>PS!#REF!</f>
        <v>#REF!</v>
      </c>
      <c r="BE358" s="78" t="str">
        <f t="shared" ca="1" si="222"/>
        <v>Lần 0</v>
      </c>
      <c r="BF358" s="109" t="e">
        <f t="shared" ca="1" si="223"/>
        <v>#REF!</v>
      </c>
      <c r="BG358" s="109" t="e">
        <f t="shared" ca="1" si="224"/>
        <v>#REF!</v>
      </c>
      <c r="BH358" s="109" t="e">
        <f t="shared" ca="1" si="225"/>
        <v>#REF!</v>
      </c>
      <c r="BI358" s="109" t="e">
        <f t="shared" ca="1" si="226"/>
        <v>#REF!</v>
      </c>
      <c r="BJ358" s="109" t="e">
        <f t="shared" ca="1" si="227"/>
        <v>#REF!</v>
      </c>
      <c r="BK358" s="109" t="e">
        <f t="shared" ca="1" si="228"/>
        <v>#REF!</v>
      </c>
      <c r="BL358" s="109" t="e">
        <f t="shared" ca="1" si="229"/>
        <v>#REF!</v>
      </c>
      <c r="BM358" s="109" t="e">
        <f t="shared" ca="1" si="230"/>
        <v>#REF!</v>
      </c>
      <c r="BN358" s="109" t="e">
        <f t="shared" ca="1" si="231"/>
        <v>#REF!</v>
      </c>
      <c r="BO358" s="109" t="e">
        <f t="shared" ca="1" si="232"/>
        <v>#REF!</v>
      </c>
      <c r="BP358" s="109" t="e">
        <f t="shared" ca="1" si="233"/>
        <v>#REF!</v>
      </c>
      <c r="BQ358" s="109" t="e">
        <f t="shared" ca="1" si="234"/>
        <v>#REF!</v>
      </c>
      <c r="BR358" s="109" t="e">
        <f t="shared" ca="1" si="235"/>
        <v>#REF!</v>
      </c>
    </row>
    <row r="359" spans="1:70" ht="20.25" customHeight="1" x14ac:dyDescent="0.2">
      <c r="A359" s="82" t="e">
        <f>PS!#REF!</f>
        <v>#REF!</v>
      </c>
      <c r="B359" s="83" t="e">
        <f>PS!#REF!</f>
        <v>#REF!</v>
      </c>
      <c r="C359" s="83" t="e">
        <f>PS!#REF!</f>
        <v>#REF!</v>
      </c>
      <c r="D359" s="83" t="e">
        <f>VLOOKUP(B359,CTV!$A$3:$D$1048576,4,0)</f>
        <v>#REF!</v>
      </c>
      <c r="E359" s="83" t="e">
        <f>VLOOKUP(B359,CTV!$A$3:$G$1048576,7,0)</f>
        <v>#REF!</v>
      </c>
      <c r="F359" s="83" t="e">
        <f>IF(ISNA(VLOOKUP(D359,CTV!$A$3:$H$1048576,8,0)),"",VLOOKUP(D359,CTV!$A$3:$H$1048576,8,0))</f>
        <v>#REF!</v>
      </c>
      <c r="G359" s="83" t="e">
        <f>VLOOKUP(B359,CTV!$A$3:$I$1048576,9,0)</f>
        <v>#REF!</v>
      </c>
      <c r="H359" s="83" t="e">
        <f>VLOOKUP(B359,CTV!$A$3:$J$1048576,10,0)</f>
        <v>#REF!</v>
      </c>
      <c r="I359" s="102" t="e">
        <f>PS!#REF!</f>
        <v>#REF!</v>
      </c>
      <c r="J359" s="83" t="e">
        <f>PS!#REF!</f>
        <v>#REF!</v>
      </c>
      <c r="K359" s="103" t="e">
        <f>PS!#REF!</f>
        <v>#REF!</v>
      </c>
      <c r="L359" s="83" t="e">
        <f t="shared" si="213"/>
        <v>#REF!</v>
      </c>
      <c r="M359" s="120" t="e">
        <f>PS!#REF!</f>
        <v>#REF!</v>
      </c>
      <c r="N359" s="83" t="e">
        <f>PS!#REF!</f>
        <v>#REF!</v>
      </c>
      <c r="O359" s="104" t="e">
        <f>PS!#REF!</f>
        <v>#REF!</v>
      </c>
      <c r="P359" s="104" t="e">
        <f t="shared" si="214"/>
        <v>#REF!</v>
      </c>
      <c r="Q359" s="104">
        <v>0</v>
      </c>
      <c r="R359" s="170" t="e">
        <f t="shared" si="215"/>
        <v>#REF!</v>
      </c>
      <c r="S359" s="130" t="e">
        <f>VLOOKUP(B359,CTV!$A$3:$K$1048576,11,0)</f>
        <v>#REF!</v>
      </c>
      <c r="T359" s="105" t="e">
        <f>IF(VLOOKUP(B359,CTV!$A$3:$E$1048576,5,0)-R359+S359&lt;0,0,VLOOKUP(B359,CTV!$A$3:$E$1048576,5,0)-R359+S359)</f>
        <v>#REF!</v>
      </c>
      <c r="U359" s="105" t="e">
        <f>IF(VLOOKUP(B359,CTV!$A$3:$F$1048576,6,0)-R359+S359&lt;0,0,VLOOKUP(B359,CTV!$A$3:$F$1048576,6,0)-R359+S359)</f>
        <v>#REF!</v>
      </c>
      <c r="V359" s="70" t="e">
        <f t="shared" si="216"/>
        <v>#REF!</v>
      </c>
      <c r="W359" s="70" t="str">
        <f>IFERROR(IF(AND($H359=1,WORKDAY.INTL($I359,NETWORKDAYS.INTL($I359,EDATE(V359,$E360)-1,1,[1]holiday!$A$2:$A$101),1,[1]holiday!$A$2:$A$101)=$K359),"",IF(AND(IFERROR(IF(IF($K359&lt;EDATE(V359,$E359),$K359,EDATE(V359,$E359))=V359,"",IF($K359&lt;EDATE(V359,$E359),$K359,EDATE(V359,$E359))),"")=$K359,$H359=1),"",IFERROR(IF(IF($K359&lt;EDATE(V359,$E359),$K359,EDATE(V359,$E359))=V359,"",IF($K359&lt;EDATE(V359,$E359),$K359,EDATE(V359,$E359))),""))),"")</f>
        <v/>
      </c>
      <c r="X359" s="70" t="str">
        <f>IFERROR(IF(AND($H359=1,WORKDAY.INTL($I359,NETWORKDAYS.INTL($I359,EDATE(W359,$E360)-1,1,[1]holiday!$A$2:$A$101),1,[1]holiday!$A$2:$A$101)=$K359),"",IF(AND(IFERROR(IF(IF($K359&lt;EDATE(W359,$E359),$K359,EDATE(W359,$E359))=W359,"",IF($K359&lt;EDATE(W359,$E359),$K359,EDATE(W359,$E359))),"")=$K359,$H359=1),"",IFERROR(IF(IF($K359&lt;EDATE(W359,$E359),$K359,EDATE(W359,$E359))=W359,"",IF($K359&lt;EDATE(W359,$E359),$K359,EDATE(W359,$E359))),""))),"")</f>
        <v/>
      </c>
      <c r="Y359" s="70" t="str">
        <f>IFERROR(IF(AND($H359=1,WORKDAY.INTL($I359,NETWORKDAYS.INTL($I359,EDATE(X359,$E360)-1,1,[1]holiday!$A$2:$A$101),1,[1]holiday!$A$2:$A$101)=$K359),"",IF(AND(IFERROR(IF(IF($K359&lt;EDATE(X359,$E359),$K359,EDATE(X359,$E359))=X359,"",IF($K359&lt;EDATE(X359,$E359),$K359,EDATE(X359,$E359))),"")=$K359,$H359=1),"",IFERROR(IF(IF($K359&lt;EDATE(X359,$E359),$K359,EDATE(X359,$E359))=X359,"",IF($K359&lt;EDATE(X359,$E359),$K359,EDATE(X359,$E359))),""))),"")</f>
        <v/>
      </c>
      <c r="Z359" s="70" t="str">
        <f>IFERROR(IF(AND($H359=1,WORKDAY.INTL($I359,NETWORKDAYS.INTL($I359,EDATE(Y359,$E360)-1,1,[1]holiday!$A$2:$A$101),1,[1]holiday!$A$2:$A$101)=$K359),"",IF(AND(IFERROR(IF(IF($K359&lt;EDATE(Y359,$E359),$K359,EDATE(Y359,$E359))=Y359,"",IF($K359&lt;EDATE(Y359,$E359),$K359,EDATE(Y359,$E359))),"")=$K359,$H359=1),"",IFERROR(IF(IF($K359&lt;EDATE(Y359,$E359),$K359,EDATE(Y359,$E359))=Y359,"",IF($K359&lt;EDATE(Y359,$E359),$K359,EDATE(Y359,$E359))),""))),"")</f>
        <v/>
      </c>
      <c r="AA359" s="70" t="str">
        <f>IFERROR(IF(AND($H359=1,WORKDAY.INTL($I359,NETWORKDAYS.INTL($I359,EDATE(Z359,$E360)-1,1,[1]holiday!$A$2:$A$101),1,[1]holiday!$A$2:$A$101)=$K359),"",IF(AND(IFERROR(IF(IF($K359&lt;EDATE(Z359,$E359),$K359,EDATE(Z359,$E359))=Z359,"",IF($K359&lt;EDATE(Z359,$E359),$K359,EDATE(Z359,$E359))),"")=$K359,$H359=1),"",IFERROR(IF(IF($K359&lt;EDATE(Z359,$E359),$K359,EDATE(Z359,$E359))=Z359,"",IF($K359&lt;EDATE(Z359,$E359),$K359,EDATE(Z359,$E359))),""))),"")</f>
        <v/>
      </c>
      <c r="AB359" s="70" t="str">
        <f>IFERROR(IF(AND($H359=1,WORKDAY.INTL($I359,NETWORKDAYS.INTL($I359,EDATE(AA359,$E360)-1,1,[1]holiday!$A$2:$A$101),1,[1]holiday!$A$2:$A$101)=$K359),"",IF(AND(IFERROR(IF(IF($K359&lt;EDATE(AA359,$E359),$K359,EDATE(AA359,$E359))=AA359,"",IF($K359&lt;EDATE(AA359,$E359),$K359,EDATE(AA359,$E359))),"")=$K359,$H359=1),"",IFERROR(IF(IF($K359&lt;EDATE(AA359,$E359),$K359,EDATE(AA359,$E359))=AA359,"",IF($K359&lt;EDATE(AA359,$E359),$K359,EDATE(AA359,$E359))),""))),"")</f>
        <v/>
      </c>
      <c r="AC359" s="70" t="str">
        <f>IFERROR(IF(AND($H359=1,WORKDAY.INTL($I359,NETWORKDAYS.INTL($I359,EDATE(AB359,$E360)-1,1,[1]holiday!$A$2:$A$101),1,[1]holiday!$A$2:$A$101)=$K359),"",IF(AND(IFERROR(IF(IF($K359&lt;EDATE(AB359,$E359),$K359,EDATE(AB359,$E359))=AB359,"",IF($K359&lt;EDATE(AB359,$E359),$K359,EDATE(AB359,$E359))),"")=$K359,$H359=1),"",IFERROR(IF(IF($K359&lt;EDATE(AB359,$E359),$K359,EDATE(AB359,$E359))=AB359,"",IF($K359&lt;EDATE(AB359,$E359),$K359,EDATE(AB359,$E359))),""))),"")</f>
        <v/>
      </c>
      <c r="AD359" s="70" t="str">
        <f>IFERROR(IF(AND($H359=1,WORKDAY.INTL($I359,NETWORKDAYS.INTL($I359,EDATE(AC359,$E360)-1,1,[1]holiday!$A$2:$A$101),1,[1]holiday!$A$2:$A$101)=$K359),"",IF(AND(IFERROR(IF(IF($K359&lt;EDATE(AC359,$E359),$K359,EDATE(AC359,$E359))=AC359,"",IF($K359&lt;EDATE(AC359,$E359),$K359,EDATE(AC359,$E359))),"")=$K359,$H359=1),"",IFERROR(IF(IF($K359&lt;EDATE(AC359,$E359),$K359,EDATE(AC359,$E359))=AC359,"",IF($K359&lt;EDATE(AC359,$E359),$K359,EDATE(AC359,$E359))),""))),"")</f>
        <v/>
      </c>
      <c r="AE359" s="70" t="str">
        <f>IFERROR(IF(AND($H359=1,WORKDAY.INTL($I359,NETWORKDAYS.INTL($I359,EDATE(AD359,$E360)-1,1,[1]holiday!$A$2:$A$101),1,[1]holiday!$A$2:$A$101)=$K359),"",IF(AND(IFERROR(IF(IF($K359&lt;EDATE(AD359,$E359),$K359,EDATE(AD359,$E359))=AD359,"",IF($K359&lt;EDATE(AD359,$E359),$K359,EDATE(AD359,$E359))),"")=$K359,$H359=1),"",IFERROR(IF(IF($K359&lt;EDATE(AD359,$E359),$K359,EDATE(AD359,$E359))=AD359,"",IF($K359&lt;EDATE(AD359,$E359),$K359,EDATE(AD359,$E359))),""))),"")</f>
        <v/>
      </c>
      <c r="AF359" s="70" t="str">
        <f>IFERROR(IF(AND($H359=1,WORKDAY.INTL($I359,NETWORKDAYS.INTL($I359,EDATE(AE359,$E360)-1,1,[1]holiday!$A$2:$A$101),1,[1]holiday!$A$2:$A$101)=$K359),"",IF(AND(IFERROR(IF(IF($K359&lt;EDATE(AE359,$E359),$K359,EDATE(AE359,$E359))=AE359,"",IF($K359&lt;EDATE(AE359,$E359),$K359,EDATE(AE359,$E359))),"")=$K359,$H359=1),"",IFERROR(IF(IF($K359&lt;EDATE(AE359,$E359),$K359,EDATE(AE359,$E359))=AE359,"",IF($K359&lt;EDATE(AE359,$E359),$K359,EDATE(AE359,$E359))),""))),"")</f>
        <v/>
      </c>
      <c r="AG359" s="70" t="str">
        <f>IFERROR(IF(AND($H359=1,WORKDAY.INTL($I359,NETWORKDAYS.INTL($I359,EDATE(AF359,$E360)-1,1,[1]holiday!$A$2:$A$101),1,[1]holiday!$A$2:$A$101)=$K359),"",IF(AND(IFERROR(IF(IF($K359&lt;EDATE(AF359,$E359),$K359,EDATE(AF359,$E359))=AF359,"",IF($K359&lt;EDATE(AF359,$E359),$K359,EDATE(AF359,$E359))),"")=$K359,$H359=1),"",IFERROR(IF(IF($K359&lt;EDATE(AF359,$E359),$K359,EDATE(AF359,$E359))=AF359,"",IF($K359&lt;EDATE(AF359,$E359),$K359,EDATE(AF359,$E359))),""))),"")</f>
        <v/>
      </c>
      <c r="AH359" s="70" t="str">
        <f>IFERROR(IF(AND($H359=1,WORKDAY.INTL($I359,NETWORKDAYS.INTL($I359,EDATE(AG359,$E360)-1,1,[1]holiday!$A$2:$A$101),1,[1]holiday!$A$2:$A$101)=$K359),"",IF(AND(IFERROR(IF(IF($K359&lt;EDATE(AG359,$E359),$K359,EDATE(AG359,$E359))=AG359,"",IF($K359&lt;EDATE(AG359,$E359),$K359,EDATE(AG359,$E359))),"")=$K359,$H359=1),"",IFERROR(IF(IF($K359&lt;EDATE(AG359,$E359),$K359,EDATE(AG359,$E359))=AG359,"",IF($K359&lt;EDATE(AG359,$E359),$K359,EDATE(AG359,$E359))),""))),"")</f>
        <v/>
      </c>
      <c r="AI359" s="70"/>
      <c r="AJ359" s="25" t="e">
        <f t="shared" si="236"/>
        <v>#REF!</v>
      </c>
      <c r="AK359" s="25" t="e">
        <f t="shared" si="237"/>
        <v>#REF!</v>
      </c>
      <c r="AL359" s="25" t="e">
        <f t="shared" si="238"/>
        <v>#REF!</v>
      </c>
      <c r="AM359" s="25" t="e">
        <f t="shared" si="239"/>
        <v>#REF!</v>
      </c>
      <c r="AN359" s="25" t="e">
        <f t="shared" si="240"/>
        <v>#REF!</v>
      </c>
      <c r="AO359" s="25" t="e">
        <f t="shared" si="241"/>
        <v>#REF!</v>
      </c>
      <c r="AP359" s="25" t="e">
        <f t="shared" si="242"/>
        <v>#REF!</v>
      </c>
      <c r="AQ359" s="25" t="e">
        <f t="shared" si="243"/>
        <v>#REF!</v>
      </c>
      <c r="AR359" s="25" t="e">
        <f t="shared" si="244"/>
        <v>#REF!</v>
      </c>
      <c r="AS359" s="25" t="e">
        <f t="shared" si="245"/>
        <v>#REF!</v>
      </c>
      <c r="AT359" s="25" t="e">
        <f t="shared" si="246"/>
        <v>#REF!</v>
      </c>
      <c r="AU359" s="25" t="e">
        <f t="shared" si="247"/>
        <v>#REF!</v>
      </c>
      <c r="AV359" s="25" t="e">
        <f t="shared" si="248"/>
        <v>#REF!</v>
      </c>
      <c r="AW359" s="106" t="e">
        <f t="shared" si="217"/>
        <v>#REF!</v>
      </c>
      <c r="AX359" s="107" t="e">
        <f t="shared" ca="1" si="218"/>
        <v>#REF!</v>
      </c>
      <c r="AY359" s="107" t="e">
        <f t="shared" ca="1" si="219"/>
        <v>#REF!</v>
      </c>
      <c r="AZ359" s="108" t="e">
        <f t="shared" ca="1" si="220"/>
        <v>#REF!</v>
      </c>
      <c r="BA359" s="25">
        <f t="shared" ca="1" si="212"/>
        <v>0</v>
      </c>
      <c r="BB359" s="25" t="e">
        <f t="shared" si="249"/>
        <v>#REF!</v>
      </c>
      <c r="BC359" s="25" t="e">
        <f t="shared" ca="1" si="221"/>
        <v>#REF!</v>
      </c>
      <c r="BD359" s="83" t="e">
        <f>PS!#REF!</f>
        <v>#REF!</v>
      </c>
      <c r="BE359" s="78" t="str">
        <f t="shared" ca="1" si="222"/>
        <v>Lần 0</v>
      </c>
      <c r="BF359" s="109" t="e">
        <f t="shared" ca="1" si="223"/>
        <v>#REF!</v>
      </c>
      <c r="BG359" s="109" t="e">
        <f t="shared" ca="1" si="224"/>
        <v>#REF!</v>
      </c>
      <c r="BH359" s="109" t="e">
        <f t="shared" ca="1" si="225"/>
        <v>#REF!</v>
      </c>
      <c r="BI359" s="109" t="e">
        <f t="shared" ca="1" si="226"/>
        <v>#REF!</v>
      </c>
      <c r="BJ359" s="109" t="e">
        <f t="shared" ca="1" si="227"/>
        <v>#REF!</v>
      </c>
      <c r="BK359" s="109" t="e">
        <f t="shared" ca="1" si="228"/>
        <v>#REF!</v>
      </c>
      <c r="BL359" s="109" t="e">
        <f t="shared" ca="1" si="229"/>
        <v>#REF!</v>
      </c>
      <c r="BM359" s="109" t="e">
        <f t="shared" ca="1" si="230"/>
        <v>#REF!</v>
      </c>
      <c r="BN359" s="109" t="e">
        <f t="shared" ca="1" si="231"/>
        <v>#REF!</v>
      </c>
      <c r="BO359" s="109" t="e">
        <f t="shared" ca="1" si="232"/>
        <v>#REF!</v>
      </c>
      <c r="BP359" s="109" t="e">
        <f t="shared" ca="1" si="233"/>
        <v>#REF!</v>
      </c>
      <c r="BQ359" s="109" t="e">
        <f t="shared" ca="1" si="234"/>
        <v>#REF!</v>
      </c>
      <c r="BR359" s="109" t="e">
        <f t="shared" ca="1" si="235"/>
        <v>#REF!</v>
      </c>
    </row>
    <row r="360" spans="1:70" ht="20.25" customHeight="1" x14ac:dyDescent="0.2">
      <c r="A360" s="82" t="e">
        <f>PS!#REF!</f>
        <v>#REF!</v>
      </c>
      <c r="B360" s="83" t="e">
        <f>PS!#REF!</f>
        <v>#REF!</v>
      </c>
      <c r="C360" s="83" t="e">
        <f>PS!#REF!</f>
        <v>#REF!</v>
      </c>
      <c r="D360" s="83" t="e">
        <f>VLOOKUP(B360,CTV!$A$3:$D$1048576,4,0)</f>
        <v>#REF!</v>
      </c>
      <c r="E360" s="83" t="e">
        <f>VLOOKUP(B360,CTV!$A$3:$G$1048576,7,0)</f>
        <v>#REF!</v>
      </c>
      <c r="F360" s="83" t="e">
        <f>IF(ISNA(VLOOKUP(D360,CTV!$A$3:$H$1048576,8,0)),"",VLOOKUP(D360,CTV!$A$3:$H$1048576,8,0))</f>
        <v>#REF!</v>
      </c>
      <c r="G360" s="83" t="e">
        <f>VLOOKUP(B360,CTV!$A$3:$I$1048576,9,0)</f>
        <v>#REF!</v>
      </c>
      <c r="H360" s="83" t="e">
        <f>VLOOKUP(B360,CTV!$A$3:$J$1048576,10,0)</f>
        <v>#REF!</v>
      </c>
      <c r="I360" s="102" t="e">
        <f>PS!#REF!</f>
        <v>#REF!</v>
      </c>
      <c r="J360" s="83" t="e">
        <f>PS!#REF!</f>
        <v>#REF!</v>
      </c>
      <c r="K360" s="103" t="e">
        <f>PS!#REF!</f>
        <v>#REF!</v>
      </c>
      <c r="L360" s="83" t="e">
        <f t="shared" si="213"/>
        <v>#REF!</v>
      </c>
      <c r="M360" s="120" t="e">
        <f>PS!#REF!</f>
        <v>#REF!</v>
      </c>
      <c r="N360" s="83" t="e">
        <f>PS!#REF!</f>
        <v>#REF!</v>
      </c>
      <c r="O360" s="104" t="e">
        <f>PS!#REF!</f>
        <v>#REF!</v>
      </c>
      <c r="P360" s="104" t="e">
        <f t="shared" si="214"/>
        <v>#REF!</v>
      </c>
      <c r="Q360" s="104">
        <v>0</v>
      </c>
      <c r="R360" s="170" t="e">
        <f t="shared" si="215"/>
        <v>#REF!</v>
      </c>
      <c r="S360" s="130" t="e">
        <f>VLOOKUP(B360,CTV!$A$3:$K$1048576,11,0)</f>
        <v>#REF!</v>
      </c>
      <c r="T360" s="105" t="e">
        <f>IF(VLOOKUP(B360,CTV!$A$3:$E$1048576,5,0)-R360+S360&lt;0,0,VLOOKUP(B360,CTV!$A$3:$E$1048576,5,0)-R360+S360)</f>
        <v>#REF!</v>
      </c>
      <c r="U360" s="105" t="e">
        <f>IF(VLOOKUP(B360,CTV!$A$3:$F$1048576,6,0)-R360+S360&lt;0,0,VLOOKUP(B360,CTV!$A$3:$F$1048576,6,0)-R360+S360)</f>
        <v>#REF!</v>
      </c>
      <c r="V360" s="70" t="e">
        <f t="shared" si="216"/>
        <v>#REF!</v>
      </c>
      <c r="W360" s="70" t="str">
        <f>IFERROR(IF(AND($H360=1,WORKDAY.INTL($I360,NETWORKDAYS.INTL($I360,EDATE(V360,$E361)-1,1,[1]holiday!$A$2:$A$101),1,[1]holiday!$A$2:$A$101)=$K360),"",IF(AND(IFERROR(IF(IF($K360&lt;EDATE(V360,$E360),$K360,EDATE(V360,$E360))=V360,"",IF($K360&lt;EDATE(V360,$E360),$K360,EDATE(V360,$E360))),"")=$K360,$H360=1),"",IFERROR(IF(IF($K360&lt;EDATE(V360,$E360),$K360,EDATE(V360,$E360))=V360,"",IF($K360&lt;EDATE(V360,$E360),$K360,EDATE(V360,$E360))),""))),"")</f>
        <v/>
      </c>
      <c r="X360" s="70" t="str">
        <f>IFERROR(IF(AND($H360=1,WORKDAY.INTL($I360,NETWORKDAYS.INTL($I360,EDATE(W360,$E361)-1,1,[1]holiday!$A$2:$A$101),1,[1]holiday!$A$2:$A$101)=$K360),"",IF(AND(IFERROR(IF(IF($K360&lt;EDATE(W360,$E360),$K360,EDATE(W360,$E360))=W360,"",IF($K360&lt;EDATE(W360,$E360),$K360,EDATE(W360,$E360))),"")=$K360,$H360=1),"",IFERROR(IF(IF($K360&lt;EDATE(W360,$E360),$K360,EDATE(W360,$E360))=W360,"",IF($K360&lt;EDATE(W360,$E360),$K360,EDATE(W360,$E360))),""))),"")</f>
        <v/>
      </c>
      <c r="Y360" s="70" t="str">
        <f>IFERROR(IF(AND($H360=1,WORKDAY.INTL($I360,NETWORKDAYS.INTL($I360,EDATE(X360,$E361)-1,1,[1]holiday!$A$2:$A$101),1,[1]holiday!$A$2:$A$101)=$K360),"",IF(AND(IFERROR(IF(IF($K360&lt;EDATE(X360,$E360),$K360,EDATE(X360,$E360))=X360,"",IF($K360&lt;EDATE(X360,$E360),$K360,EDATE(X360,$E360))),"")=$K360,$H360=1),"",IFERROR(IF(IF($K360&lt;EDATE(X360,$E360),$K360,EDATE(X360,$E360))=X360,"",IF($K360&lt;EDATE(X360,$E360),$K360,EDATE(X360,$E360))),""))),"")</f>
        <v/>
      </c>
      <c r="Z360" s="70" t="str">
        <f>IFERROR(IF(AND($H360=1,WORKDAY.INTL($I360,NETWORKDAYS.INTL($I360,EDATE(Y360,$E361)-1,1,[1]holiday!$A$2:$A$101),1,[1]holiday!$A$2:$A$101)=$K360),"",IF(AND(IFERROR(IF(IF($K360&lt;EDATE(Y360,$E360),$K360,EDATE(Y360,$E360))=Y360,"",IF($K360&lt;EDATE(Y360,$E360),$K360,EDATE(Y360,$E360))),"")=$K360,$H360=1),"",IFERROR(IF(IF($K360&lt;EDATE(Y360,$E360),$K360,EDATE(Y360,$E360))=Y360,"",IF($K360&lt;EDATE(Y360,$E360),$K360,EDATE(Y360,$E360))),""))),"")</f>
        <v/>
      </c>
      <c r="AA360" s="70" t="str">
        <f>IFERROR(IF(AND($H360=1,WORKDAY.INTL($I360,NETWORKDAYS.INTL($I360,EDATE(Z360,$E361)-1,1,[1]holiday!$A$2:$A$101),1,[1]holiday!$A$2:$A$101)=$K360),"",IF(AND(IFERROR(IF(IF($K360&lt;EDATE(Z360,$E360),$K360,EDATE(Z360,$E360))=Z360,"",IF($K360&lt;EDATE(Z360,$E360),$K360,EDATE(Z360,$E360))),"")=$K360,$H360=1),"",IFERROR(IF(IF($K360&lt;EDATE(Z360,$E360),$K360,EDATE(Z360,$E360))=Z360,"",IF($K360&lt;EDATE(Z360,$E360),$K360,EDATE(Z360,$E360))),""))),"")</f>
        <v/>
      </c>
      <c r="AB360" s="70" t="str">
        <f>IFERROR(IF(AND($H360=1,WORKDAY.INTL($I360,NETWORKDAYS.INTL($I360,EDATE(AA360,$E361)-1,1,[1]holiday!$A$2:$A$101),1,[1]holiday!$A$2:$A$101)=$K360),"",IF(AND(IFERROR(IF(IF($K360&lt;EDATE(AA360,$E360),$K360,EDATE(AA360,$E360))=AA360,"",IF($K360&lt;EDATE(AA360,$E360),$K360,EDATE(AA360,$E360))),"")=$K360,$H360=1),"",IFERROR(IF(IF($K360&lt;EDATE(AA360,$E360),$K360,EDATE(AA360,$E360))=AA360,"",IF($K360&lt;EDATE(AA360,$E360),$K360,EDATE(AA360,$E360))),""))),"")</f>
        <v/>
      </c>
      <c r="AC360" s="70" t="str">
        <f>IFERROR(IF(AND($H360=1,WORKDAY.INTL($I360,NETWORKDAYS.INTL($I360,EDATE(AB360,$E361)-1,1,[1]holiday!$A$2:$A$101),1,[1]holiday!$A$2:$A$101)=$K360),"",IF(AND(IFERROR(IF(IF($K360&lt;EDATE(AB360,$E360),$K360,EDATE(AB360,$E360))=AB360,"",IF($K360&lt;EDATE(AB360,$E360),$K360,EDATE(AB360,$E360))),"")=$K360,$H360=1),"",IFERROR(IF(IF($K360&lt;EDATE(AB360,$E360),$K360,EDATE(AB360,$E360))=AB360,"",IF($K360&lt;EDATE(AB360,$E360),$K360,EDATE(AB360,$E360))),""))),"")</f>
        <v/>
      </c>
      <c r="AD360" s="70" t="str">
        <f>IFERROR(IF(AND($H360=1,WORKDAY.INTL($I360,NETWORKDAYS.INTL($I360,EDATE(AC360,$E361)-1,1,[1]holiday!$A$2:$A$101),1,[1]holiday!$A$2:$A$101)=$K360),"",IF(AND(IFERROR(IF(IF($K360&lt;EDATE(AC360,$E360),$K360,EDATE(AC360,$E360))=AC360,"",IF($K360&lt;EDATE(AC360,$E360),$K360,EDATE(AC360,$E360))),"")=$K360,$H360=1),"",IFERROR(IF(IF($K360&lt;EDATE(AC360,$E360),$K360,EDATE(AC360,$E360))=AC360,"",IF($K360&lt;EDATE(AC360,$E360),$K360,EDATE(AC360,$E360))),""))),"")</f>
        <v/>
      </c>
      <c r="AE360" s="70" t="str">
        <f>IFERROR(IF(AND($H360=1,WORKDAY.INTL($I360,NETWORKDAYS.INTL($I360,EDATE(AD360,$E361)-1,1,[1]holiday!$A$2:$A$101),1,[1]holiday!$A$2:$A$101)=$K360),"",IF(AND(IFERROR(IF(IF($K360&lt;EDATE(AD360,$E360),$K360,EDATE(AD360,$E360))=AD360,"",IF($K360&lt;EDATE(AD360,$E360),$K360,EDATE(AD360,$E360))),"")=$K360,$H360=1),"",IFERROR(IF(IF($K360&lt;EDATE(AD360,$E360),$K360,EDATE(AD360,$E360))=AD360,"",IF($K360&lt;EDATE(AD360,$E360),$K360,EDATE(AD360,$E360))),""))),"")</f>
        <v/>
      </c>
      <c r="AF360" s="70" t="str">
        <f>IFERROR(IF(AND($H360=1,WORKDAY.INTL($I360,NETWORKDAYS.INTL($I360,EDATE(AE360,$E361)-1,1,[1]holiday!$A$2:$A$101),1,[1]holiday!$A$2:$A$101)=$K360),"",IF(AND(IFERROR(IF(IF($K360&lt;EDATE(AE360,$E360),$K360,EDATE(AE360,$E360))=AE360,"",IF($K360&lt;EDATE(AE360,$E360),$K360,EDATE(AE360,$E360))),"")=$K360,$H360=1),"",IFERROR(IF(IF($K360&lt;EDATE(AE360,$E360),$K360,EDATE(AE360,$E360))=AE360,"",IF($K360&lt;EDATE(AE360,$E360),$K360,EDATE(AE360,$E360))),""))),"")</f>
        <v/>
      </c>
      <c r="AG360" s="70" t="str">
        <f>IFERROR(IF(AND($H360=1,WORKDAY.INTL($I360,NETWORKDAYS.INTL($I360,EDATE(AF360,$E361)-1,1,[1]holiday!$A$2:$A$101),1,[1]holiday!$A$2:$A$101)=$K360),"",IF(AND(IFERROR(IF(IF($K360&lt;EDATE(AF360,$E360),$K360,EDATE(AF360,$E360))=AF360,"",IF($K360&lt;EDATE(AF360,$E360),$K360,EDATE(AF360,$E360))),"")=$K360,$H360=1),"",IFERROR(IF(IF($K360&lt;EDATE(AF360,$E360),$K360,EDATE(AF360,$E360))=AF360,"",IF($K360&lt;EDATE(AF360,$E360),$K360,EDATE(AF360,$E360))),""))),"")</f>
        <v/>
      </c>
      <c r="AH360" s="70" t="str">
        <f>IFERROR(IF(AND($H360=1,WORKDAY.INTL($I360,NETWORKDAYS.INTL($I360,EDATE(AG360,$E361)-1,1,[1]holiday!$A$2:$A$101),1,[1]holiday!$A$2:$A$101)=$K360),"",IF(AND(IFERROR(IF(IF($K360&lt;EDATE(AG360,$E360),$K360,EDATE(AG360,$E360))=AG360,"",IF($K360&lt;EDATE(AG360,$E360),$K360,EDATE(AG360,$E360))),"")=$K360,$H360=1),"",IFERROR(IF(IF($K360&lt;EDATE(AG360,$E360),$K360,EDATE(AG360,$E360))=AG360,"",IF($K360&lt;EDATE(AG360,$E360),$K360,EDATE(AG360,$E360))),""))),"")</f>
        <v/>
      </c>
      <c r="AI360" s="70"/>
      <c r="AJ360" s="25" t="e">
        <f t="shared" si="236"/>
        <v>#REF!</v>
      </c>
      <c r="AK360" s="25" t="e">
        <f t="shared" si="237"/>
        <v>#REF!</v>
      </c>
      <c r="AL360" s="25" t="e">
        <f t="shared" si="238"/>
        <v>#REF!</v>
      </c>
      <c r="AM360" s="25" t="e">
        <f t="shared" si="239"/>
        <v>#REF!</v>
      </c>
      <c r="AN360" s="25" t="e">
        <f t="shared" si="240"/>
        <v>#REF!</v>
      </c>
      <c r="AO360" s="25" t="e">
        <f t="shared" si="241"/>
        <v>#REF!</v>
      </c>
      <c r="AP360" s="25" t="e">
        <f t="shared" si="242"/>
        <v>#REF!</v>
      </c>
      <c r="AQ360" s="25" t="e">
        <f t="shared" si="243"/>
        <v>#REF!</v>
      </c>
      <c r="AR360" s="25" t="e">
        <f t="shared" si="244"/>
        <v>#REF!</v>
      </c>
      <c r="AS360" s="25" t="e">
        <f t="shared" si="245"/>
        <v>#REF!</v>
      </c>
      <c r="AT360" s="25" t="e">
        <f t="shared" si="246"/>
        <v>#REF!</v>
      </c>
      <c r="AU360" s="25" t="e">
        <f t="shared" si="247"/>
        <v>#REF!</v>
      </c>
      <c r="AV360" s="25" t="e">
        <f t="shared" si="248"/>
        <v>#REF!</v>
      </c>
      <c r="AW360" s="106" t="e">
        <f t="shared" si="217"/>
        <v>#REF!</v>
      </c>
      <c r="AX360" s="107" t="e">
        <f t="shared" ca="1" si="218"/>
        <v>#REF!</v>
      </c>
      <c r="AY360" s="107" t="e">
        <f t="shared" ca="1" si="219"/>
        <v>#REF!</v>
      </c>
      <c r="AZ360" s="108" t="e">
        <f t="shared" ca="1" si="220"/>
        <v>#REF!</v>
      </c>
      <c r="BA360" s="25">
        <f t="shared" ca="1" si="212"/>
        <v>0</v>
      </c>
      <c r="BB360" s="25" t="e">
        <f t="shared" si="249"/>
        <v>#REF!</v>
      </c>
      <c r="BC360" s="25" t="e">
        <f t="shared" ca="1" si="221"/>
        <v>#REF!</v>
      </c>
      <c r="BD360" s="83" t="e">
        <f>PS!#REF!</f>
        <v>#REF!</v>
      </c>
      <c r="BE360" s="78" t="str">
        <f t="shared" ca="1" si="222"/>
        <v>Lần 0</v>
      </c>
      <c r="BF360" s="109" t="e">
        <f t="shared" ca="1" si="223"/>
        <v>#REF!</v>
      </c>
      <c r="BG360" s="109" t="e">
        <f t="shared" ca="1" si="224"/>
        <v>#REF!</v>
      </c>
      <c r="BH360" s="109" t="e">
        <f t="shared" ca="1" si="225"/>
        <v>#REF!</v>
      </c>
      <c r="BI360" s="109" t="e">
        <f t="shared" ca="1" si="226"/>
        <v>#REF!</v>
      </c>
      <c r="BJ360" s="109" t="e">
        <f t="shared" ca="1" si="227"/>
        <v>#REF!</v>
      </c>
      <c r="BK360" s="109" t="e">
        <f t="shared" ca="1" si="228"/>
        <v>#REF!</v>
      </c>
      <c r="BL360" s="109" t="e">
        <f t="shared" ca="1" si="229"/>
        <v>#REF!</v>
      </c>
      <c r="BM360" s="109" t="e">
        <f t="shared" ca="1" si="230"/>
        <v>#REF!</v>
      </c>
      <c r="BN360" s="109" t="e">
        <f t="shared" ca="1" si="231"/>
        <v>#REF!</v>
      </c>
      <c r="BO360" s="109" t="e">
        <f t="shared" ca="1" si="232"/>
        <v>#REF!</v>
      </c>
      <c r="BP360" s="109" t="e">
        <f t="shared" ca="1" si="233"/>
        <v>#REF!</v>
      </c>
      <c r="BQ360" s="109" t="e">
        <f t="shared" ca="1" si="234"/>
        <v>#REF!</v>
      </c>
      <c r="BR360" s="109" t="e">
        <f t="shared" ca="1" si="235"/>
        <v>#REF!</v>
      </c>
    </row>
    <row r="361" spans="1:70" ht="20.25" customHeight="1" x14ac:dyDescent="0.2">
      <c r="A361" s="82" t="e">
        <f>PS!#REF!</f>
        <v>#REF!</v>
      </c>
      <c r="B361" s="83" t="e">
        <f>PS!#REF!</f>
        <v>#REF!</v>
      </c>
      <c r="C361" s="83" t="e">
        <f>PS!#REF!</f>
        <v>#REF!</v>
      </c>
      <c r="D361" s="83" t="e">
        <f>VLOOKUP(B361,CTV!$A$3:$D$1048576,4,0)</f>
        <v>#REF!</v>
      </c>
      <c r="E361" s="83" t="e">
        <f>VLOOKUP(B361,CTV!$A$3:$G$1048576,7,0)</f>
        <v>#REF!</v>
      </c>
      <c r="F361" s="83" t="e">
        <f>IF(ISNA(VLOOKUP(D361,CTV!$A$3:$H$1048576,8,0)),"",VLOOKUP(D361,CTV!$A$3:$H$1048576,8,0))</f>
        <v>#REF!</v>
      </c>
      <c r="G361" s="83" t="e">
        <f>VLOOKUP(B361,CTV!$A$3:$I$1048576,9,0)</f>
        <v>#REF!</v>
      </c>
      <c r="H361" s="83" t="e">
        <f>VLOOKUP(B361,CTV!$A$3:$J$1048576,10,0)</f>
        <v>#REF!</v>
      </c>
      <c r="I361" s="102" t="e">
        <f>PS!#REF!</f>
        <v>#REF!</v>
      </c>
      <c r="J361" s="83" t="e">
        <f>PS!#REF!</f>
        <v>#REF!</v>
      </c>
      <c r="K361" s="103" t="e">
        <f>PS!#REF!</f>
        <v>#REF!</v>
      </c>
      <c r="L361" s="83" t="e">
        <f t="shared" si="213"/>
        <v>#REF!</v>
      </c>
      <c r="M361" s="120" t="e">
        <f>PS!#REF!</f>
        <v>#REF!</v>
      </c>
      <c r="N361" s="83" t="e">
        <f>PS!#REF!</f>
        <v>#REF!</v>
      </c>
      <c r="O361" s="104" t="e">
        <f>PS!#REF!</f>
        <v>#REF!</v>
      </c>
      <c r="P361" s="104" t="e">
        <f t="shared" si="214"/>
        <v>#REF!</v>
      </c>
      <c r="Q361" s="104">
        <v>0</v>
      </c>
      <c r="R361" s="170" t="e">
        <f t="shared" si="215"/>
        <v>#REF!</v>
      </c>
      <c r="S361" s="130" t="e">
        <f>VLOOKUP(B361,CTV!$A$3:$K$1048576,11,0)</f>
        <v>#REF!</v>
      </c>
      <c r="T361" s="105" t="e">
        <f>IF(VLOOKUP(B361,CTV!$A$3:$E$1048576,5,0)-R361+S361&lt;0,0,VLOOKUP(B361,CTV!$A$3:$E$1048576,5,0)-R361+S361)</f>
        <v>#REF!</v>
      </c>
      <c r="U361" s="105" t="e">
        <f>IF(VLOOKUP(B361,CTV!$A$3:$F$1048576,6,0)-R361+S361&lt;0,0,VLOOKUP(B361,CTV!$A$3:$F$1048576,6,0)-R361+S361)</f>
        <v>#REF!</v>
      </c>
      <c r="V361" s="70" t="e">
        <f t="shared" si="216"/>
        <v>#REF!</v>
      </c>
      <c r="W361" s="70" t="str">
        <f>IFERROR(IF(AND($H361=1,WORKDAY.INTL($I361,NETWORKDAYS.INTL($I361,EDATE(V361,$E362)-1,1,[1]holiday!$A$2:$A$101),1,[1]holiday!$A$2:$A$101)=$K361),"",IF(AND(IFERROR(IF(IF($K361&lt;EDATE(V361,$E361),$K361,EDATE(V361,$E361))=V361,"",IF($K361&lt;EDATE(V361,$E361),$K361,EDATE(V361,$E361))),"")=$K361,$H361=1),"",IFERROR(IF(IF($K361&lt;EDATE(V361,$E361),$K361,EDATE(V361,$E361))=V361,"",IF($K361&lt;EDATE(V361,$E361),$K361,EDATE(V361,$E361))),""))),"")</f>
        <v/>
      </c>
      <c r="X361" s="70" t="str">
        <f>IFERROR(IF(AND($H361=1,WORKDAY.INTL($I361,NETWORKDAYS.INTL($I361,EDATE(W361,$E362)-1,1,[1]holiday!$A$2:$A$101),1,[1]holiday!$A$2:$A$101)=$K361),"",IF(AND(IFERROR(IF(IF($K361&lt;EDATE(W361,$E361),$K361,EDATE(W361,$E361))=W361,"",IF($K361&lt;EDATE(W361,$E361),$K361,EDATE(W361,$E361))),"")=$K361,$H361=1),"",IFERROR(IF(IF($K361&lt;EDATE(W361,$E361),$K361,EDATE(W361,$E361))=W361,"",IF($K361&lt;EDATE(W361,$E361),$K361,EDATE(W361,$E361))),""))),"")</f>
        <v/>
      </c>
      <c r="Y361" s="70" t="str">
        <f>IFERROR(IF(AND($H361=1,WORKDAY.INTL($I361,NETWORKDAYS.INTL($I361,EDATE(X361,$E362)-1,1,[1]holiday!$A$2:$A$101),1,[1]holiday!$A$2:$A$101)=$K361),"",IF(AND(IFERROR(IF(IF($K361&lt;EDATE(X361,$E361),$K361,EDATE(X361,$E361))=X361,"",IF($K361&lt;EDATE(X361,$E361),$K361,EDATE(X361,$E361))),"")=$K361,$H361=1),"",IFERROR(IF(IF($K361&lt;EDATE(X361,$E361),$K361,EDATE(X361,$E361))=X361,"",IF($K361&lt;EDATE(X361,$E361),$K361,EDATE(X361,$E361))),""))),"")</f>
        <v/>
      </c>
      <c r="Z361" s="70" t="str">
        <f>IFERROR(IF(AND($H361=1,WORKDAY.INTL($I361,NETWORKDAYS.INTL($I361,EDATE(Y361,$E362)-1,1,[1]holiday!$A$2:$A$101),1,[1]holiday!$A$2:$A$101)=$K361),"",IF(AND(IFERROR(IF(IF($K361&lt;EDATE(Y361,$E361),$K361,EDATE(Y361,$E361))=Y361,"",IF($K361&lt;EDATE(Y361,$E361),$K361,EDATE(Y361,$E361))),"")=$K361,$H361=1),"",IFERROR(IF(IF($K361&lt;EDATE(Y361,$E361),$K361,EDATE(Y361,$E361))=Y361,"",IF($K361&lt;EDATE(Y361,$E361),$K361,EDATE(Y361,$E361))),""))),"")</f>
        <v/>
      </c>
      <c r="AA361" s="70" t="str">
        <f>IFERROR(IF(AND($H361=1,WORKDAY.INTL($I361,NETWORKDAYS.INTL($I361,EDATE(Z361,$E362)-1,1,[1]holiday!$A$2:$A$101),1,[1]holiday!$A$2:$A$101)=$K361),"",IF(AND(IFERROR(IF(IF($K361&lt;EDATE(Z361,$E361),$K361,EDATE(Z361,$E361))=Z361,"",IF($K361&lt;EDATE(Z361,$E361),$K361,EDATE(Z361,$E361))),"")=$K361,$H361=1),"",IFERROR(IF(IF($K361&lt;EDATE(Z361,$E361),$K361,EDATE(Z361,$E361))=Z361,"",IF($K361&lt;EDATE(Z361,$E361),$K361,EDATE(Z361,$E361))),""))),"")</f>
        <v/>
      </c>
      <c r="AB361" s="70" t="str">
        <f>IFERROR(IF(AND($H361=1,WORKDAY.INTL($I361,NETWORKDAYS.INTL($I361,EDATE(AA361,$E362)-1,1,[1]holiday!$A$2:$A$101),1,[1]holiday!$A$2:$A$101)=$K361),"",IF(AND(IFERROR(IF(IF($K361&lt;EDATE(AA361,$E361),$K361,EDATE(AA361,$E361))=AA361,"",IF($K361&lt;EDATE(AA361,$E361),$K361,EDATE(AA361,$E361))),"")=$K361,$H361=1),"",IFERROR(IF(IF($K361&lt;EDATE(AA361,$E361),$K361,EDATE(AA361,$E361))=AA361,"",IF($K361&lt;EDATE(AA361,$E361),$K361,EDATE(AA361,$E361))),""))),"")</f>
        <v/>
      </c>
      <c r="AC361" s="70" t="str">
        <f>IFERROR(IF(AND($H361=1,WORKDAY.INTL($I361,NETWORKDAYS.INTL($I361,EDATE(AB361,$E362)-1,1,[1]holiday!$A$2:$A$101),1,[1]holiday!$A$2:$A$101)=$K361),"",IF(AND(IFERROR(IF(IF($K361&lt;EDATE(AB361,$E361),$K361,EDATE(AB361,$E361))=AB361,"",IF($K361&lt;EDATE(AB361,$E361),$K361,EDATE(AB361,$E361))),"")=$K361,$H361=1),"",IFERROR(IF(IF($K361&lt;EDATE(AB361,$E361),$K361,EDATE(AB361,$E361))=AB361,"",IF($K361&lt;EDATE(AB361,$E361),$K361,EDATE(AB361,$E361))),""))),"")</f>
        <v/>
      </c>
      <c r="AD361" s="70" t="str">
        <f>IFERROR(IF(AND($H361=1,WORKDAY.INTL($I361,NETWORKDAYS.INTL($I361,EDATE(AC361,$E362)-1,1,[1]holiday!$A$2:$A$101),1,[1]holiday!$A$2:$A$101)=$K361),"",IF(AND(IFERROR(IF(IF($K361&lt;EDATE(AC361,$E361),$K361,EDATE(AC361,$E361))=AC361,"",IF($K361&lt;EDATE(AC361,$E361),$K361,EDATE(AC361,$E361))),"")=$K361,$H361=1),"",IFERROR(IF(IF($K361&lt;EDATE(AC361,$E361),$K361,EDATE(AC361,$E361))=AC361,"",IF($K361&lt;EDATE(AC361,$E361),$K361,EDATE(AC361,$E361))),""))),"")</f>
        <v/>
      </c>
      <c r="AE361" s="70" t="str">
        <f>IFERROR(IF(AND($H361=1,WORKDAY.INTL($I361,NETWORKDAYS.INTL($I361,EDATE(AD361,$E362)-1,1,[1]holiday!$A$2:$A$101),1,[1]holiday!$A$2:$A$101)=$K361),"",IF(AND(IFERROR(IF(IF($K361&lt;EDATE(AD361,$E361),$K361,EDATE(AD361,$E361))=AD361,"",IF($K361&lt;EDATE(AD361,$E361),$K361,EDATE(AD361,$E361))),"")=$K361,$H361=1),"",IFERROR(IF(IF($K361&lt;EDATE(AD361,$E361),$K361,EDATE(AD361,$E361))=AD361,"",IF($K361&lt;EDATE(AD361,$E361),$K361,EDATE(AD361,$E361))),""))),"")</f>
        <v/>
      </c>
      <c r="AF361" s="70" t="str">
        <f>IFERROR(IF(AND($H361=1,WORKDAY.INTL($I361,NETWORKDAYS.INTL($I361,EDATE(AE361,$E362)-1,1,[1]holiday!$A$2:$A$101),1,[1]holiday!$A$2:$A$101)=$K361),"",IF(AND(IFERROR(IF(IF($K361&lt;EDATE(AE361,$E361),$K361,EDATE(AE361,$E361))=AE361,"",IF($K361&lt;EDATE(AE361,$E361),$K361,EDATE(AE361,$E361))),"")=$K361,$H361=1),"",IFERROR(IF(IF($K361&lt;EDATE(AE361,$E361),$K361,EDATE(AE361,$E361))=AE361,"",IF($K361&lt;EDATE(AE361,$E361),$K361,EDATE(AE361,$E361))),""))),"")</f>
        <v/>
      </c>
      <c r="AG361" s="70" t="str">
        <f>IFERROR(IF(AND($H361=1,WORKDAY.INTL($I361,NETWORKDAYS.INTL($I361,EDATE(AF361,$E362)-1,1,[1]holiday!$A$2:$A$101),1,[1]holiday!$A$2:$A$101)=$K361),"",IF(AND(IFERROR(IF(IF($K361&lt;EDATE(AF361,$E361),$K361,EDATE(AF361,$E361))=AF361,"",IF($K361&lt;EDATE(AF361,$E361),$K361,EDATE(AF361,$E361))),"")=$K361,$H361=1),"",IFERROR(IF(IF($K361&lt;EDATE(AF361,$E361),$K361,EDATE(AF361,$E361))=AF361,"",IF($K361&lt;EDATE(AF361,$E361),$K361,EDATE(AF361,$E361))),""))),"")</f>
        <v/>
      </c>
      <c r="AH361" s="70" t="str">
        <f>IFERROR(IF(AND($H361=1,WORKDAY.INTL($I361,NETWORKDAYS.INTL($I361,EDATE(AG361,$E362)-1,1,[1]holiday!$A$2:$A$101),1,[1]holiday!$A$2:$A$101)=$K361),"",IF(AND(IFERROR(IF(IF($K361&lt;EDATE(AG361,$E361),$K361,EDATE(AG361,$E361))=AG361,"",IF($K361&lt;EDATE(AG361,$E361),$K361,EDATE(AG361,$E361))),"")=$K361,$H361=1),"",IFERROR(IF(IF($K361&lt;EDATE(AG361,$E361),$K361,EDATE(AG361,$E361))=AG361,"",IF($K361&lt;EDATE(AG361,$E361),$K361,EDATE(AG361,$E361))),""))),"")</f>
        <v/>
      </c>
      <c r="AI361" s="70"/>
      <c r="AJ361" s="25" t="e">
        <f t="shared" si="236"/>
        <v>#REF!</v>
      </c>
      <c r="AK361" s="25" t="e">
        <f t="shared" si="237"/>
        <v>#REF!</v>
      </c>
      <c r="AL361" s="25" t="e">
        <f t="shared" si="238"/>
        <v>#REF!</v>
      </c>
      <c r="AM361" s="25" t="e">
        <f t="shared" si="239"/>
        <v>#REF!</v>
      </c>
      <c r="AN361" s="25" t="e">
        <f t="shared" si="240"/>
        <v>#REF!</v>
      </c>
      <c r="AO361" s="25" t="e">
        <f t="shared" si="241"/>
        <v>#REF!</v>
      </c>
      <c r="AP361" s="25" t="e">
        <f t="shared" si="242"/>
        <v>#REF!</v>
      </c>
      <c r="AQ361" s="25" t="e">
        <f t="shared" si="243"/>
        <v>#REF!</v>
      </c>
      <c r="AR361" s="25" t="e">
        <f t="shared" si="244"/>
        <v>#REF!</v>
      </c>
      <c r="AS361" s="25" t="e">
        <f t="shared" si="245"/>
        <v>#REF!</v>
      </c>
      <c r="AT361" s="25" t="e">
        <f t="shared" si="246"/>
        <v>#REF!</v>
      </c>
      <c r="AU361" s="25" t="e">
        <f t="shared" si="247"/>
        <v>#REF!</v>
      </c>
      <c r="AV361" s="25" t="e">
        <f t="shared" si="248"/>
        <v>#REF!</v>
      </c>
      <c r="AW361" s="106" t="e">
        <f t="shared" si="217"/>
        <v>#REF!</v>
      </c>
      <c r="AX361" s="107" t="e">
        <f t="shared" ca="1" si="218"/>
        <v>#REF!</v>
      </c>
      <c r="AY361" s="107" t="e">
        <f t="shared" ca="1" si="219"/>
        <v>#REF!</v>
      </c>
      <c r="AZ361" s="108" t="e">
        <f t="shared" ca="1" si="220"/>
        <v>#REF!</v>
      </c>
      <c r="BA361" s="25">
        <f t="shared" ca="1" si="212"/>
        <v>0</v>
      </c>
      <c r="BB361" s="25" t="e">
        <f t="shared" si="249"/>
        <v>#REF!</v>
      </c>
      <c r="BC361" s="25" t="e">
        <f t="shared" ca="1" si="221"/>
        <v>#REF!</v>
      </c>
      <c r="BD361" s="83" t="e">
        <f>PS!#REF!</f>
        <v>#REF!</v>
      </c>
      <c r="BE361" s="78" t="str">
        <f t="shared" ca="1" si="222"/>
        <v>Lần 0</v>
      </c>
      <c r="BF361" s="109" t="e">
        <f t="shared" ca="1" si="223"/>
        <v>#REF!</v>
      </c>
      <c r="BG361" s="109" t="e">
        <f t="shared" ca="1" si="224"/>
        <v>#REF!</v>
      </c>
      <c r="BH361" s="109" t="e">
        <f t="shared" ca="1" si="225"/>
        <v>#REF!</v>
      </c>
      <c r="BI361" s="109" t="e">
        <f t="shared" ca="1" si="226"/>
        <v>#REF!</v>
      </c>
      <c r="BJ361" s="109" t="e">
        <f t="shared" ca="1" si="227"/>
        <v>#REF!</v>
      </c>
      <c r="BK361" s="109" t="e">
        <f t="shared" ca="1" si="228"/>
        <v>#REF!</v>
      </c>
      <c r="BL361" s="109" t="e">
        <f t="shared" ca="1" si="229"/>
        <v>#REF!</v>
      </c>
      <c r="BM361" s="109" t="e">
        <f t="shared" ca="1" si="230"/>
        <v>#REF!</v>
      </c>
      <c r="BN361" s="109" t="e">
        <f t="shared" ca="1" si="231"/>
        <v>#REF!</v>
      </c>
      <c r="BO361" s="109" t="e">
        <f t="shared" ca="1" si="232"/>
        <v>#REF!</v>
      </c>
      <c r="BP361" s="109" t="e">
        <f t="shared" ca="1" si="233"/>
        <v>#REF!</v>
      </c>
      <c r="BQ361" s="109" t="e">
        <f t="shared" ca="1" si="234"/>
        <v>#REF!</v>
      </c>
      <c r="BR361" s="109" t="e">
        <f t="shared" ca="1" si="235"/>
        <v>#REF!</v>
      </c>
    </row>
    <row r="362" spans="1:70" ht="20.25" customHeight="1" x14ac:dyDescent="0.2">
      <c r="A362" s="82" t="e">
        <f>PS!#REF!</f>
        <v>#REF!</v>
      </c>
      <c r="B362" s="83" t="e">
        <f>PS!#REF!</f>
        <v>#REF!</v>
      </c>
      <c r="C362" s="83" t="e">
        <f>PS!#REF!</f>
        <v>#REF!</v>
      </c>
      <c r="D362" s="83" t="e">
        <f>VLOOKUP(B362,CTV!$A$3:$D$1048576,4,0)</f>
        <v>#REF!</v>
      </c>
      <c r="E362" s="83" t="e">
        <f>VLOOKUP(B362,CTV!$A$3:$G$1048576,7,0)</f>
        <v>#REF!</v>
      </c>
      <c r="F362" s="83" t="e">
        <f>IF(ISNA(VLOOKUP(D362,CTV!$A$3:$H$1048576,8,0)),"",VLOOKUP(D362,CTV!$A$3:$H$1048576,8,0))</f>
        <v>#REF!</v>
      </c>
      <c r="G362" s="83" t="e">
        <f>VLOOKUP(B362,CTV!$A$3:$I$1048576,9,0)</f>
        <v>#REF!</v>
      </c>
      <c r="H362" s="83" t="e">
        <f>VLOOKUP(B362,CTV!$A$3:$J$1048576,10,0)</f>
        <v>#REF!</v>
      </c>
      <c r="I362" s="102" t="e">
        <f>PS!#REF!</f>
        <v>#REF!</v>
      </c>
      <c r="J362" s="83" t="e">
        <f>PS!#REF!</f>
        <v>#REF!</v>
      </c>
      <c r="K362" s="103" t="e">
        <f>PS!#REF!</f>
        <v>#REF!</v>
      </c>
      <c r="L362" s="83" t="e">
        <f t="shared" si="213"/>
        <v>#REF!</v>
      </c>
      <c r="M362" s="120" t="e">
        <f>PS!#REF!</f>
        <v>#REF!</v>
      </c>
      <c r="N362" s="83" t="e">
        <f>PS!#REF!</f>
        <v>#REF!</v>
      </c>
      <c r="O362" s="104" t="e">
        <f>PS!#REF!</f>
        <v>#REF!</v>
      </c>
      <c r="P362" s="104" t="e">
        <f t="shared" si="214"/>
        <v>#REF!</v>
      </c>
      <c r="Q362" s="104">
        <v>0</v>
      </c>
      <c r="R362" s="170" t="e">
        <f t="shared" si="215"/>
        <v>#REF!</v>
      </c>
      <c r="S362" s="130" t="e">
        <f>VLOOKUP(B362,CTV!$A$3:$K$1048576,11,0)</f>
        <v>#REF!</v>
      </c>
      <c r="T362" s="105" t="e">
        <f>IF(VLOOKUP(B362,CTV!$A$3:$E$1048576,5,0)-R362+S362&lt;0,0,VLOOKUP(B362,CTV!$A$3:$E$1048576,5,0)-R362+S362)</f>
        <v>#REF!</v>
      </c>
      <c r="U362" s="105" t="e">
        <f>IF(VLOOKUP(B362,CTV!$A$3:$F$1048576,6,0)-R362+S362&lt;0,0,VLOOKUP(B362,CTV!$A$3:$F$1048576,6,0)-R362+S362)</f>
        <v>#REF!</v>
      </c>
      <c r="V362" s="70" t="e">
        <f t="shared" si="216"/>
        <v>#REF!</v>
      </c>
      <c r="W362" s="70" t="str">
        <f>IFERROR(IF(AND($H362=1,WORKDAY.INTL($I362,NETWORKDAYS.INTL($I362,EDATE(V362,$E363)-1,1,[1]holiday!$A$2:$A$101),1,[1]holiday!$A$2:$A$101)=$K362),"",IF(AND(IFERROR(IF(IF($K362&lt;EDATE(V362,$E362),$K362,EDATE(V362,$E362))=V362,"",IF($K362&lt;EDATE(V362,$E362),$K362,EDATE(V362,$E362))),"")=$K362,$H362=1),"",IFERROR(IF(IF($K362&lt;EDATE(V362,$E362),$K362,EDATE(V362,$E362))=V362,"",IF($K362&lt;EDATE(V362,$E362),$K362,EDATE(V362,$E362))),""))),"")</f>
        <v/>
      </c>
      <c r="X362" s="70" t="str">
        <f>IFERROR(IF(AND($H362=1,WORKDAY.INTL($I362,NETWORKDAYS.INTL($I362,EDATE(W362,$E363)-1,1,[1]holiday!$A$2:$A$101),1,[1]holiday!$A$2:$A$101)=$K362),"",IF(AND(IFERROR(IF(IF($K362&lt;EDATE(W362,$E362),$K362,EDATE(W362,$E362))=W362,"",IF($K362&lt;EDATE(W362,$E362),$K362,EDATE(W362,$E362))),"")=$K362,$H362=1),"",IFERROR(IF(IF($K362&lt;EDATE(W362,$E362),$K362,EDATE(W362,$E362))=W362,"",IF($K362&lt;EDATE(W362,$E362),$K362,EDATE(W362,$E362))),""))),"")</f>
        <v/>
      </c>
      <c r="Y362" s="70" t="str">
        <f>IFERROR(IF(AND($H362=1,WORKDAY.INTL($I362,NETWORKDAYS.INTL($I362,EDATE(X362,$E363)-1,1,[1]holiday!$A$2:$A$101),1,[1]holiday!$A$2:$A$101)=$K362),"",IF(AND(IFERROR(IF(IF($K362&lt;EDATE(X362,$E362),$K362,EDATE(X362,$E362))=X362,"",IF($K362&lt;EDATE(X362,$E362),$K362,EDATE(X362,$E362))),"")=$K362,$H362=1),"",IFERROR(IF(IF($K362&lt;EDATE(X362,$E362),$K362,EDATE(X362,$E362))=X362,"",IF($K362&lt;EDATE(X362,$E362),$K362,EDATE(X362,$E362))),""))),"")</f>
        <v/>
      </c>
      <c r="Z362" s="70" t="str">
        <f>IFERROR(IF(AND($H362=1,WORKDAY.INTL($I362,NETWORKDAYS.INTL($I362,EDATE(Y362,$E363)-1,1,[1]holiday!$A$2:$A$101),1,[1]holiday!$A$2:$A$101)=$K362),"",IF(AND(IFERROR(IF(IF($K362&lt;EDATE(Y362,$E362),$K362,EDATE(Y362,$E362))=Y362,"",IF($K362&lt;EDATE(Y362,$E362),$K362,EDATE(Y362,$E362))),"")=$K362,$H362=1),"",IFERROR(IF(IF($K362&lt;EDATE(Y362,$E362),$K362,EDATE(Y362,$E362))=Y362,"",IF($K362&lt;EDATE(Y362,$E362),$K362,EDATE(Y362,$E362))),""))),"")</f>
        <v/>
      </c>
      <c r="AA362" s="70" t="str">
        <f>IFERROR(IF(AND($H362=1,WORKDAY.INTL($I362,NETWORKDAYS.INTL($I362,EDATE(Z362,$E363)-1,1,[1]holiday!$A$2:$A$101),1,[1]holiday!$A$2:$A$101)=$K362),"",IF(AND(IFERROR(IF(IF($K362&lt;EDATE(Z362,$E362),$K362,EDATE(Z362,$E362))=Z362,"",IF($K362&lt;EDATE(Z362,$E362),$K362,EDATE(Z362,$E362))),"")=$K362,$H362=1),"",IFERROR(IF(IF($K362&lt;EDATE(Z362,$E362),$K362,EDATE(Z362,$E362))=Z362,"",IF($K362&lt;EDATE(Z362,$E362),$K362,EDATE(Z362,$E362))),""))),"")</f>
        <v/>
      </c>
      <c r="AB362" s="70" t="str">
        <f>IFERROR(IF(AND($H362=1,WORKDAY.INTL($I362,NETWORKDAYS.INTL($I362,EDATE(AA362,$E363)-1,1,[1]holiday!$A$2:$A$101),1,[1]holiday!$A$2:$A$101)=$K362),"",IF(AND(IFERROR(IF(IF($K362&lt;EDATE(AA362,$E362),$K362,EDATE(AA362,$E362))=AA362,"",IF($K362&lt;EDATE(AA362,$E362),$K362,EDATE(AA362,$E362))),"")=$K362,$H362=1),"",IFERROR(IF(IF($K362&lt;EDATE(AA362,$E362),$K362,EDATE(AA362,$E362))=AA362,"",IF($K362&lt;EDATE(AA362,$E362),$K362,EDATE(AA362,$E362))),""))),"")</f>
        <v/>
      </c>
      <c r="AC362" s="70" t="str">
        <f>IFERROR(IF(AND($H362=1,WORKDAY.INTL($I362,NETWORKDAYS.INTL($I362,EDATE(AB362,$E363)-1,1,[1]holiday!$A$2:$A$101),1,[1]holiday!$A$2:$A$101)=$K362),"",IF(AND(IFERROR(IF(IF($K362&lt;EDATE(AB362,$E362),$K362,EDATE(AB362,$E362))=AB362,"",IF($K362&lt;EDATE(AB362,$E362),$K362,EDATE(AB362,$E362))),"")=$K362,$H362=1),"",IFERROR(IF(IF($K362&lt;EDATE(AB362,$E362),$K362,EDATE(AB362,$E362))=AB362,"",IF($K362&lt;EDATE(AB362,$E362),$K362,EDATE(AB362,$E362))),""))),"")</f>
        <v/>
      </c>
      <c r="AD362" s="70" t="str">
        <f>IFERROR(IF(AND($H362=1,WORKDAY.INTL($I362,NETWORKDAYS.INTL($I362,EDATE(AC362,$E363)-1,1,[1]holiday!$A$2:$A$101),1,[1]holiday!$A$2:$A$101)=$K362),"",IF(AND(IFERROR(IF(IF($K362&lt;EDATE(AC362,$E362),$K362,EDATE(AC362,$E362))=AC362,"",IF($K362&lt;EDATE(AC362,$E362),$K362,EDATE(AC362,$E362))),"")=$K362,$H362=1),"",IFERROR(IF(IF($K362&lt;EDATE(AC362,$E362),$K362,EDATE(AC362,$E362))=AC362,"",IF($K362&lt;EDATE(AC362,$E362),$K362,EDATE(AC362,$E362))),""))),"")</f>
        <v/>
      </c>
      <c r="AE362" s="70" t="str">
        <f>IFERROR(IF(AND($H362=1,WORKDAY.INTL($I362,NETWORKDAYS.INTL($I362,EDATE(AD362,$E363)-1,1,[1]holiday!$A$2:$A$101),1,[1]holiday!$A$2:$A$101)=$K362),"",IF(AND(IFERROR(IF(IF($K362&lt;EDATE(AD362,$E362),$K362,EDATE(AD362,$E362))=AD362,"",IF($K362&lt;EDATE(AD362,$E362),$K362,EDATE(AD362,$E362))),"")=$K362,$H362=1),"",IFERROR(IF(IF($K362&lt;EDATE(AD362,$E362),$K362,EDATE(AD362,$E362))=AD362,"",IF($K362&lt;EDATE(AD362,$E362),$K362,EDATE(AD362,$E362))),""))),"")</f>
        <v/>
      </c>
      <c r="AF362" s="70" t="str">
        <f>IFERROR(IF(AND($H362=1,WORKDAY.INTL($I362,NETWORKDAYS.INTL($I362,EDATE(AE362,$E363)-1,1,[1]holiday!$A$2:$A$101),1,[1]holiday!$A$2:$A$101)=$K362),"",IF(AND(IFERROR(IF(IF($K362&lt;EDATE(AE362,$E362),$K362,EDATE(AE362,$E362))=AE362,"",IF($K362&lt;EDATE(AE362,$E362),$K362,EDATE(AE362,$E362))),"")=$K362,$H362=1),"",IFERROR(IF(IF($K362&lt;EDATE(AE362,$E362),$K362,EDATE(AE362,$E362))=AE362,"",IF($K362&lt;EDATE(AE362,$E362),$K362,EDATE(AE362,$E362))),""))),"")</f>
        <v/>
      </c>
      <c r="AG362" s="70" t="str">
        <f>IFERROR(IF(AND($H362=1,WORKDAY.INTL($I362,NETWORKDAYS.INTL($I362,EDATE(AF362,$E363)-1,1,[1]holiday!$A$2:$A$101),1,[1]holiday!$A$2:$A$101)=$K362),"",IF(AND(IFERROR(IF(IF($K362&lt;EDATE(AF362,$E362),$K362,EDATE(AF362,$E362))=AF362,"",IF($K362&lt;EDATE(AF362,$E362),$K362,EDATE(AF362,$E362))),"")=$K362,$H362=1),"",IFERROR(IF(IF($K362&lt;EDATE(AF362,$E362),$K362,EDATE(AF362,$E362))=AF362,"",IF($K362&lt;EDATE(AF362,$E362),$K362,EDATE(AF362,$E362))),""))),"")</f>
        <v/>
      </c>
      <c r="AH362" s="70" t="str">
        <f>IFERROR(IF(AND($H362=1,WORKDAY.INTL($I362,NETWORKDAYS.INTL($I362,EDATE(AG362,$E363)-1,1,[1]holiday!$A$2:$A$101),1,[1]holiday!$A$2:$A$101)=$K362),"",IF(AND(IFERROR(IF(IF($K362&lt;EDATE(AG362,$E362),$K362,EDATE(AG362,$E362))=AG362,"",IF($K362&lt;EDATE(AG362,$E362),$K362,EDATE(AG362,$E362))),"")=$K362,$H362=1),"",IFERROR(IF(IF($K362&lt;EDATE(AG362,$E362),$K362,EDATE(AG362,$E362))=AG362,"",IF($K362&lt;EDATE(AG362,$E362),$K362,EDATE(AG362,$E362))),""))),"")</f>
        <v/>
      </c>
      <c r="AI362" s="70"/>
      <c r="AJ362" s="25" t="e">
        <f t="shared" si="236"/>
        <v>#REF!</v>
      </c>
      <c r="AK362" s="25" t="e">
        <f t="shared" si="237"/>
        <v>#REF!</v>
      </c>
      <c r="AL362" s="25" t="e">
        <f t="shared" si="238"/>
        <v>#REF!</v>
      </c>
      <c r="AM362" s="25" t="e">
        <f t="shared" si="239"/>
        <v>#REF!</v>
      </c>
      <c r="AN362" s="25" t="e">
        <f t="shared" si="240"/>
        <v>#REF!</v>
      </c>
      <c r="AO362" s="25" t="e">
        <f t="shared" si="241"/>
        <v>#REF!</v>
      </c>
      <c r="AP362" s="25" t="e">
        <f t="shared" si="242"/>
        <v>#REF!</v>
      </c>
      <c r="AQ362" s="25" t="e">
        <f t="shared" si="243"/>
        <v>#REF!</v>
      </c>
      <c r="AR362" s="25" t="e">
        <f t="shared" si="244"/>
        <v>#REF!</v>
      </c>
      <c r="AS362" s="25" t="e">
        <f t="shared" si="245"/>
        <v>#REF!</v>
      </c>
      <c r="AT362" s="25" t="e">
        <f t="shared" si="246"/>
        <v>#REF!</v>
      </c>
      <c r="AU362" s="25" t="e">
        <f t="shared" si="247"/>
        <v>#REF!</v>
      </c>
      <c r="AV362" s="25" t="e">
        <f t="shared" si="248"/>
        <v>#REF!</v>
      </c>
      <c r="AW362" s="106" t="e">
        <f t="shared" si="217"/>
        <v>#REF!</v>
      </c>
      <c r="AX362" s="107" t="e">
        <f t="shared" ca="1" si="218"/>
        <v>#REF!</v>
      </c>
      <c r="AY362" s="107" t="e">
        <f t="shared" ca="1" si="219"/>
        <v>#REF!</v>
      </c>
      <c r="AZ362" s="108" t="e">
        <f t="shared" ca="1" si="220"/>
        <v>#REF!</v>
      </c>
      <c r="BA362" s="25">
        <f t="shared" ca="1" si="212"/>
        <v>0</v>
      </c>
      <c r="BB362" s="25" t="e">
        <f t="shared" si="249"/>
        <v>#REF!</v>
      </c>
      <c r="BC362" s="25" t="e">
        <f t="shared" ca="1" si="221"/>
        <v>#REF!</v>
      </c>
      <c r="BD362" s="83" t="e">
        <f>PS!#REF!</f>
        <v>#REF!</v>
      </c>
      <c r="BE362" s="78" t="str">
        <f t="shared" ca="1" si="222"/>
        <v>Lần 0</v>
      </c>
      <c r="BF362" s="109" t="e">
        <f t="shared" ca="1" si="223"/>
        <v>#REF!</v>
      </c>
      <c r="BG362" s="109" t="e">
        <f t="shared" ca="1" si="224"/>
        <v>#REF!</v>
      </c>
      <c r="BH362" s="109" t="e">
        <f t="shared" ca="1" si="225"/>
        <v>#REF!</v>
      </c>
      <c r="BI362" s="109" t="e">
        <f t="shared" ca="1" si="226"/>
        <v>#REF!</v>
      </c>
      <c r="BJ362" s="109" t="e">
        <f t="shared" ca="1" si="227"/>
        <v>#REF!</v>
      </c>
      <c r="BK362" s="109" t="e">
        <f t="shared" ca="1" si="228"/>
        <v>#REF!</v>
      </c>
      <c r="BL362" s="109" t="e">
        <f t="shared" ca="1" si="229"/>
        <v>#REF!</v>
      </c>
      <c r="BM362" s="109" t="e">
        <f t="shared" ca="1" si="230"/>
        <v>#REF!</v>
      </c>
      <c r="BN362" s="109" t="e">
        <f t="shared" ca="1" si="231"/>
        <v>#REF!</v>
      </c>
      <c r="BO362" s="109" t="e">
        <f t="shared" ca="1" si="232"/>
        <v>#REF!</v>
      </c>
      <c r="BP362" s="109" t="e">
        <f t="shared" ca="1" si="233"/>
        <v>#REF!</v>
      </c>
      <c r="BQ362" s="109" t="e">
        <f t="shared" ca="1" si="234"/>
        <v>#REF!</v>
      </c>
      <c r="BR362" s="109" t="e">
        <f t="shared" ca="1" si="235"/>
        <v>#REF!</v>
      </c>
    </row>
    <row r="363" spans="1:70" ht="20.25" customHeight="1" x14ac:dyDescent="0.2">
      <c r="A363" s="82" t="e">
        <f>PS!#REF!</f>
        <v>#REF!</v>
      </c>
      <c r="B363" s="83" t="e">
        <f>PS!#REF!</f>
        <v>#REF!</v>
      </c>
      <c r="C363" s="83" t="e">
        <f>PS!#REF!</f>
        <v>#REF!</v>
      </c>
      <c r="D363" s="83" t="e">
        <f>VLOOKUP(B363,CTV!$A$3:$D$1048576,4,0)</f>
        <v>#REF!</v>
      </c>
      <c r="E363" s="83" t="e">
        <f>VLOOKUP(B363,CTV!$A$3:$G$1048576,7,0)</f>
        <v>#REF!</v>
      </c>
      <c r="F363" s="83" t="e">
        <f>IF(ISNA(VLOOKUP(D363,CTV!$A$3:$H$1048576,8,0)),"",VLOOKUP(D363,CTV!$A$3:$H$1048576,8,0))</f>
        <v>#REF!</v>
      </c>
      <c r="G363" s="83" t="e">
        <f>VLOOKUP(B363,CTV!$A$3:$I$1048576,9,0)</f>
        <v>#REF!</v>
      </c>
      <c r="H363" s="83" t="e">
        <f>VLOOKUP(B363,CTV!$A$3:$J$1048576,10,0)</f>
        <v>#REF!</v>
      </c>
      <c r="I363" s="102" t="e">
        <f>PS!#REF!</f>
        <v>#REF!</v>
      </c>
      <c r="J363" s="83" t="e">
        <f>PS!#REF!</f>
        <v>#REF!</v>
      </c>
      <c r="K363" s="103" t="e">
        <f>PS!#REF!</f>
        <v>#REF!</v>
      </c>
      <c r="L363" s="83" t="e">
        <f t="shared" si="213"/>
        <v>#REF!</v>
      </c>
      <c r="M363" s="120" t="e">
        <f>PS!#REF!</f>
        <v>#REF!</v>
      </c>
      <c r="N363" s="83" t="e">
        <f>PS!#REF!</f>
        <v>#REF!</v>
      </c>
      <c r="O363" s="104" t="e">
        <f>PS!#REF!</f>
        <v>#REF!</v>
      </c>
      <c r="P363" s="104" t="e">
        <f t="shared" si="214"/>
        <v>#REF!</v>
      </c>
      <c r="Q363" s="104">
        <v>0</v>
      </c>
      <c r="R363" s="170" t="e">
        <f t="shared" si="215"/>
        <v>#REF!</v>
      </c>
      <c r="S363" s="130" t="e">
        <f>VLOOKUP(B363,CTV!$A$3:$K$1048576,11,0)</f>
        <v>#REF!</v>
      </c>
      <c r="T363" s="105" t="e">
        <f>IF(VLOOKUP(B363,CTV!$A$3:$E$1048576,5,0)-R363+S363&lt;0,0,VLOOKUP(B363,CTV!$A$3:$E$1048576,5,0)-R363+S363)</f>
        <v>#REF!</v>
      </c>
      <c r="U363" s="105" t="e">
        <f>IF(VLOOKUP(B363,CTV!$A$3:$F$1048576,6,0)-R363+S363&lt;0,0,VLOOKUP(B363,CTV!$A$3:$F$1048576,6,0)-R363+S363)</f>
        <v>#REF!</v>
      </c>
      <c r="V363" s="70" t="e">
        <f t="shared" si="216"/>
        <v>#REF!</v>
      </c>
      <c r="W363" s="70" t="str">
        <f>IFERROR(IF(AND($H363=1,WORKDAY.INTL($I363,NETWORKDAYS.INTL($I363,EDATE(V363,$E364)-1,1,[1]holiday!$A$2:$A$101),1,[1]holiday!$A$2:$A$101)=$K363),"",IF(AND(IFERROR(IF(IF($K363&lt;EDATE(V363,$E363),$K363,EDATE(V363,$E363))=V363,"",IF($K363&lt;EDATE(V363,$E363),$K363,EDATE(V363,$E363))),"")=$K363,$H363=1),"",IFERROR(IF(IF($K363&lt;EDATE(V363,$E363),$K363,EDATE(V363,$E363))=V363,"",IF($K363&lt;EDATE(V363,$E363),$K363,EDATE(V363,$E363))),""))),"")</f>
        <v/>
      </c>
      <c r="X363" s="70" t="str">
        <f>IFERROR(IF(AND($H363=1,WORKDAY.INTL($I363,NETWORKDAYS.INTL($I363,EDATE(W363,$E364)-1,1,[1]holiday!$A$2:$A$101),1,[1]holiday!$A$2:$A$101)=$K363),"",IF(AND(IFERROR(IF(IF($K363&lt;EDATE(W363,$E363),$K363,EDATE(W363,$E363))=W363,"",IF($K363&lt;EDATE(W363,$E363),$K363,EDATE(W363,$E363))),"")=$K363,$H363=1),"",IFERROR(IF(IF($K363&lt;EDATE(W363,$E363),$K363,EDATE(W363,$E363))=W363,"",IF($K363&lt;EDATE(W363,$E363),$K363,EDATE(W363,$E363))),""))),"")</f>
        <v/>
      </c>
      <c r="Y363" s="70" t="str">
        <f>IFERROR(IF(AND($H363=1,WORKDAY.INTL($I363,NETWORKDAYS.INTL($I363,EDATE(X363,$E364)-1,1,[1]holiday!$A$2:$A$101),1,[1]holiday!$A$2:$A$101)=$K363),"",IF(AND(IFERROR(IF(IF($K363&lt;EDATE(X363,$E363),$K363,EDATE(X363,$E363))=X363,"",IF($K363&lt;EDATE(X363,$E363),$K363,EDATE(X363,$E363))),"")=$K363,$H363=1),"",IFERROR(IF(IF($K363&lt;EDATE(X363,$E363),$K363,EDATE(X363,$E363))=X363,"",IF($K363&lt;EDATE(X363,$E363),$K363,EDATE(X363,$E363))),""))),"")</f>
        <v/>
      </c>
      <c r="Z363" s="70" t="str">
        <f>IFERROR(IF(AND($H363=1,WORKDAY.INTL($I363,NETWORKDAYS.INTL($I363,EDATE(Y363,$E364)-1,1,[1]holiday!$A$2:$A$101),1,[1]holiday!$A$2:$A$101)=$K363),"",IF(AND(IFERROR(IF(IF($K363&lt;EDATE(Y363,$E363),$K363,EDATE(Y363,$E363))=Y363,"",IF($K363&lt;EDATE(Y363,$E363),$K363,EDATE(Y363,$E363))),"")=$K363,$H363=1),"",IFERROR(IF(IF($K363&lt;EDATE(Y363,$E363),$K363,EDATE(Y363,$E363))=Y363,"",IF($K363&lt;EDATE(Y363,$E363),$K363,EDATE(Y363,$E363))),""))),"")</f>
        <v/>
      </c>
      <c r="AA363" s="70" t="str">
        <f>IFERROR(IF(AND($H363=1,WORKDAY.INTL($I363,NETWORKDAYS.INTL($I363,EDATE(Z363,$E364)-1,1,[1]holiday!$A$2:$A$101),1,[1]holiday!$A$2:$A$101)=$K363),"",IF(AND(IFERROR(IF(IF($K363&lt;EDATE(Z363,$E363),$K363,EDATE(Z363,$E363))=Z363,"",IF($K363&lt;EDATE(Z363,$E363),$K363,EDATE(Z363,$E363))),"")=$K363,$H363=1),"",IFERROR(IF(IF($K363&lt;EDATE(Z363,$E363),$K363,EDATE(Z363,$E363))=Z363,"",IF($K363&lt;EDATE(Z363,$E363),$K363,EDATE(Z363,$E363))),""))),"")</f>
        <v/>
      </c>
      <c r="AB363" s="70" t="str">
        <f>IFERROR(IF(AND($H363=1,WORKDAY.INTL($I363,NETWORKDAYS.INTL($I363,EDATE(AA363,$E364)-1,1,[1]holiday!$A$2:$A$101),1,[1]holiday!$A$2:$A$101)=$K363),"",IF(AND(IFERROR(IF(IF($K363&lt;EDATE(AA363,$E363),$K363,EDATE(AA363,$E363))=AA363,"",IF($K363&lt;EDATE(AA363,$E363),$K363,EDATE(AA363,$E363))),"")=$K363,$H363=1),"",IFERROR(IF(IF($K363&lt;EDATE(AA363,$E363),$K363,EDATE(AA363,$E363))=AA363,"",IF($K363&lt;EDATE(AA363,$E363),$K363,EDATE(AA363,$E363))),""))),"")</f>
        <v/>
      </c>
      <c r="AC363" s="70" t="str">
        <f>IFERROR(IF(AND($H363=1,WORKDAY.INTL($I363,NETWORKDAYS.INTL($I363,EDATE(AB363,$E364)-1,1,[1]holiday!$A$2:$A$101),1,[1]holiday!$A$2:$A$101)=$K363),"",IF(AND(IFERROR(IF(IF($K363&lt;EDATE(AB363,$E363),$K363,EDATE(AB363,$E363))=AB363,"",IF($K363&lt;EDATE(AB363,$E363),$K363,EDATE(AB363,$E363))),"")=$K363,$H363=1),"",IFERROR(IF(IF($K363&lt;EDATE(AB363,$E363),$K363,EDATE(AB363,$E363))=AB363,"",IF($K363&lt;EDATE(AB363,$E363),$K363,EDATE(AB363,$E363))),""))),"")</f>
        <v/>
      </c>
      <c r="AD363" s="70" t="str">
        <f>IFERROR(IF(AND($H363=1,WORKDAY.INTL($I363,NETWORKDAYS.INTL($I363,EDATE(AC363,$E364)-1,1,[1]holiday!$A$2:$A$101),1,[1]holiday!$A$2:$A$101)=$K363),"",IF(AND(IFERROR(IF(IF($K363&lt;EDATE(AC363,$E363),$K363,EDATE(AC363,$E363))=AC363,"",IF($K363&lt;EDATE(AC363,$E363),$K363,EDATE(AC363,$E363))),"")=$K363,$H363=1),"",IFERROR(IF(IF($K363&lt;EDATE(AC363,$E363),$K363,EDATE(AC363,$E363))=AC363,"",IF($K363&lt;EDATE(AC363,$E363),$K363,EDATE(AC363,$E363))),""))),"")</f>
        <v/>
      </c>
      <c r="AE363" s="70" t="str">
        <f>IFERROR(IF(AND($H363=1,WORKDAY.INTL($I363,NETWORKDAYS.INTL($I363,EDATE(AD363,$E364)-1,1,[1]holiday!$A$2:$A$101),1,[1]holiday!$A$2:$A$101)=$K363),"",IF(AND(IFERROR(IF(IF($K363&lt;EDATE(AD363,$E363),$K363,EDATE(AD363,$E363))=AD363,"",IF($K363&lt;EDATE(AD363,$E363),$K363,EDATE(AD363,$E363))),"")=$K363,$H363=1),"",IFERROR(IF(IF($K363&lt;EDATE(AD363,$E363),$K363,EDATE(AD363,$E363))=AD363,"",IF($K363&lt;EDATE(AD363,$E363),$K363,EDATE(AD363,$E363))),""))),"")</f>
        <v/>
      </c>
      <c r="AF363" s="70" t="str">
        <f>IFERROR(IF(AND($H363=1,WORKDAY.INTL($I363,NETWORKDAYS.INTL($I363,EDATE(AE363,$E364)-1,1,[1]holiday!$A$2:$A$101),1,[1]holiday!$A$2:$A$101)=$K363),"",IF(AND(IFERROR(IF(IF($K363&lt;EDATE(AE363,$E363),$K363,EDATE(AE363,$E363))=AE363,"",IF($K363&lt;EDATE(AE363,$E363),$K363,EDATE(AE363,$E363))),"")=$K363,$H363=1),"",IFERROR(IF(IF($K363&lt;EDATE(AE363,$E363),$K363,EDATE(AE363,$E363))=AE363,"",IF($K363&lt;EDATE(AE363,$E363),$K363,EDATE(AE363,$E363))),""))),"")</f>
        <v/>
      </c>
      <c r="AG363" s="70" t="str">
        <f>IFERROR(IF(AND($H363=1,WORKDAY.INTL($I363,NETWORKDAYS.INTL($I363,EDATE(AF363,$E364)-1,1,[1]holiday!$A$2:$A$101),1,[1]holiday!$A$2:$A$101)=$K363),"",IF(AND(IFERROR(IF(IF($K363&lt;EDATE(AF363,$E363),$K363,EDATE(AF363,$E363))=AF363,"",IF($K363&lt;EDATE(AF363,$E363),$K363,EDATE(AF363,$E363))),"")=$K363,$H363=1),"",IFERROR(IF(IF($K363&lt;EDATE(AF363,$E363),$K363,EDATE(AF363,$E363))=AF363,"",IF($K363&lt;EDATE(AF363,$E363),$K363,EDATE(AF363,$E363))),""))),"")</f>
        <v/>
      </c>
      <c r="AH363" s="70" t="str">
        <f>IFERROR(IF(AND($H363=1,WORKDAY.INTL($I363,NETWORKDAYS.INTL($I363,EDATE(AG363,$E364)-1,1,[1]holiday!$A$2:$A$101),1,[1]holiday!$A$2:$A$101)=$K363),"",IF(AND(IFERROR(IF(IF($K363&lt;EDATE(AG363,$E363),$K363,EDATE(AG363,$E363))=AG363,"",IF($K363&lt;EDATE(AG363,$E363),$K363,EDATE(AG363,$E363))),"")=$K363,$H363=1),"",IFERROR(IF(IF($K363&lt;EDATE(AG363,$E363),$K363,EDATE(AG363,$E363))=AG363,"",IF($K363&lt;EDATE(AG363,$E363),$K363,EDATE(AG363,$E363))),""))),"")</f>
        <v/>
      </c>
      <c r="AI363" s="70"/>
      <c r="AJ363" s="25" t="e">
        <f t="shared" si="236"/>
        <v>#REF!</v>
      </c>
      <c r="AK363" s="25" t="e">
        <f t="shared" si="237"/>
        <v>#REF!</v>
      </c>
      <c r="AL363" s="25" t="e">
        <f t="shared" si="238"/>
        <v>#REF!</v>
      </c>
      <c r="AM363" s="25" t="e">
        <f t="shared" si="239"/>
        <v>#REF!</v>
      </c>
      <c r="AN363" s="25" t="e">
        <f t="shared" si="240"/>
        <v>#REF!</v>
      </c>
      <c r="AO363" s="25" t="e">
        <f t="shared" si="241"/>
        <v>#REF!</v>
      </c>
      <c r="AP363" s="25" t="e">
        <f t="shared" si="242"/>
        <v>#REF!</v>
      </c>
      <c r="AQ363" s="25" t="e">
        <f t="shared" si="243"/>
        <v>#REF!</v>
      </c>
      <c r="AR363" s="25" t="e">
        <f t="shared" si="244"/>
        <v>#REF!</v>
      </c>
      <c r="AS363" s="25" t="e">
        <f t="shared" si="245"/>
        <v>#REF!</v>
      </c>
      <c r="AT363" s="25" t="e">
        <f t="shared" si="246"/>
        <v>#REF!</v>
      </c>
      <c r="AU363" s="25" t="e">
        <f t="shared" si="247"/>
        <v>#REF!</v>
      </c>
      <c r="AV363" s="25" t="e">
        <f t="shared" si="248"/>
        <v>#REF!</v>
      </c>
      <c r="AW363" s="106" t="e">
        <f t="shared" si="217"/>
        <v>#REF!</v>
      </c>
      <c r="AX363" s="107" t="e">
        <f t="shared" ca="1" si="218"/>
        <v>#REF!</v>
      </c>
      <c r="AY363" s="107" t="e">
        <f t="shared" ca="1" si="219"/>
        <v>#REF!</v>
      </c>
      <c r="AZ363" s="108" t="e">
        <f t="shared" ca="1" si="220"/>
        <v>#REF!</v>
      </c>
      <c r="BA363" s="25">
        <f t="shared" ca="1" si="212"/>
        <v>0</v>
      </c>
      <c r="BB363" s="25" t="e">
        <f t="shared" si="249"/>
        <v>#REF!</v>
      </c>
      <c r="BC363" s="25" t="e">
        <f t="shared" ca="1" si="221"/>
        <v>#REF!</v>
      </c>
      <c r="BD363" s="83" t="e">
        <f>PS!#REF!</f>
        <v>#REF!</v>
      </c>
      <c r="BE363" s="78" t="str">
        <f t="shared" ca="1" si="222"/>
        <v>Lần 0</v>
      </c>
      <c r="BF363" s="109" t="e">
        <f t="shared" ca="1" si="223"/>
        <v>#REF!</v>
      </c>
      <c r="BG363" s="109" t="e">
        <f t="shared" ca="1" si="224"/>
        <v>#REF!</v>
      </c>
      <c r="BH363" s="109" t="e">
        <f t="shared" ca="1" si="225"/>
        <v>#REF!</v>
      </c>
      <c r="BI363" s="109" t="e">
        <f t="shared" ca="1" si="226"/>
        <v>#REF!</v>
      </c>
      <c r="BJ363" s="109" t="e">
        <f t="shared" ca="1" si="227"/>
        <v>#REF!</v>
      </c>
      <c r="BK363" s="109" t="e">
        <f t="shared" ca="1" si="228"/>
        <v>#REF!</v>
      </c>
      <c r="BL363" s="109" t="e">
        <f t="shared" ca="1" si="229"/>
        <v>#REF!</v>
      </c>
      <c r="BM363" s="109" t="e">
        <f t="shared" ca="1" si="230"/>
        <v>#REF!</v>
      </c>
      <c r="BN363" s="109" t="e">
        <f t="shared" ca="1" si="231"/>
        <v>#REF!</v>
      </c>
      <c r="BO363" s="109" t="e">
        <f t="shared" ca="1" si="232"/>
        <v>#REF!</v>
      </c>
      <c r="BP363" s="109" t="e">
        <f t="shared" ca="1" si="233"/>
        <v>#REF!</v>
      </c>
      <c r="BQ363" s="109" t="e">
        <f t="shared" ca="1" si="234"/>
        <v>#REF!</v>
      </c>
      <c r="BR363" s="109" t="e">
        <f t="shared" ca="1" si="235"/>
        <v>#REF!</v>
      </c>
    </row>
    <row r="364" spans="1:70" ht="20.25" customHeight="1" x14ac:dyDescent="0.2">
      <c r="A364" s="82" t="e">
        <f>PS!#REF!</f>
        <v>#REF!</v>
      </c>
      <c r="B364" s="83" t="e">
        <f>PS!#REF!</f>
        <v>#REF!</v>
      </c>
      <c r="C364" s="83" t="e">
        <f>PS!#REF!</f>
        <v>#REF!</v>
      </c>
      <c r="D364" s="83" t="e">
        <f>VLOOKUP(B364,CTV!$A$3:$D$1048576,4,0)</f>
        <v>#REF!</v>
      </c>
      <c r="E364" s="83" t="e">
        <f>VLOOKUP(B364,CTV!$A$3:$G$1048576,7,0)</f>
        <v>#REF!</v>
      </c>
      <c r="F364" s="83" t="e">
        <f>IF(ISNA(VLOOKUP(D364,CTV!$A$3:$H$1048576,8,0)),"",VLOOKUP(D364,CTV!$A$3:$H$1048576,8,0))</f>
        <v>#REF!</v>
      </c>
      <c r="G364" s="83" t="e">
        <f>VLOOKUP(B364,CTV!$A$3:$I$1048576,9,0)</f>
        <v>#REF!</v>
      </c>
      <c r="H364" s="83" t="e">
        <f>VLOOKUP(B364,CTV!$A$3:$J$1048576,10,0)</f>
        <v>#REF!</v>
      </c>
      <c r="I364" s="102" t="e">
        <f>PS!#REF!</f>
        <v>#REF!</v>
      </c>
      <c r="J364" s="83" t="e">
        <f>PS!#REF!</f>
        <v>#REF!</v>
      </c>
      <c r="K364" s="103" t="e">
        <f>PS!#REF!</f>
        <v>#REF!</v>
      </c>
      <c r="L364" s="83" t="e">
        <f t="shared" si="213"/>
        <v>#REF!</v>
      </c>
      <c r="M364" s="120" t="e">
        <f>PS!#REF!</f>
        <v>#REF!</v>
      </c>
      <c r="N364" s="83" t="e">
        <f>PS!#REF!</f>
        <v>#REF!</v>
      </c>
      <c r="O364" s="104" t="e">
        <f>PS!#REF!</f>
        <v>#REF!</v>
      </c>
      <c r="P364" s="104" t="e">
        <f t="shared" si="214"/>
        <v>#REF!</v>
      </c>
      <c r="Q364" s="104">
        <v>0</v>
      </c>
      <c r="R364" s="170" t="e">
        <f t="shared" si="215"/>
        <v>#REF!</v>
      </c>
      <c r="S364" s="130" t="e">
        <f>VLOOKUP(B364,CTV!$A$3:$K$1048576,11,0)</f>
        <v>#REF!</v>
      </c>
      <c r="T364" s="105" t="e">
        <f>IF(VLOOKUP(B364,CTV!$A$3:$E$1048576,5,0)-R364+S364&lt;0,0,VLOOKUP(B364,CTV!$A$3:$E$1048576,5,0)-R364+S364)</f>
        <v>#REF!</v>
      </c>
      <c r="U364" s="105" t="e">
        <f>IF(VLOOKUP(B364,CTV!$A$3:$F$1048576,6,0)-R364+S364&lt;0,0,VLOOKUP(B364,CTV!$A$3:$F$1048576,6,0)-R364+S364)</f>
        <v>#REF!</v>
      </c>
      <c r="V364" s="70" t="e">
        <f t="shared" si="216"/>
        <v>#REF!</v>
      </c>
      <c r="W364" s="70" t="str">
        <f>IFERROR(IF(AND($H364=1,WORKDAY.INTL($I364,NETWORKDAYS.INTL($I364,EDATE(V364,$E365)-1,1,[1]holiday!$A$2:$A$101),1,[1]holiday!$A$2:$A$101)=$K364),"",IF(AND(IFERROR(IF(IF($K364&lt;EDATE(V364,$E364),$K364,EDATE(V364,$E364))=V364,"",IF($K364&lt;EDATE(V364,$E364),$K364,EDATE(V364,$E364))),"")=$K364,$H364=1),"",IFERROR(IF(IF($K364&lt;EDATE(V364,$E364),$K364,EDATE(V364,$E364))=V364,"",IF($K364&lt;EDATE(V364,$E364),$K364,EDATE(V364,$E364))),""))),"")</f>
        <v/>
      </c>
      <c r="X364" s="70" t="str">
        <f>IFERROR(IF(AND($H364=1,WORKDAY.INTL($I364,NETWORKDAYS.INTL($I364,EDATE(W364,$E365)-1,1,[1]holiday!$A$2:$A$101),1,[1]holiday!$A$2:$A$101)=$K364),"",IF(AND(IFERROR(IF(IF($K364&lt;EDATE(W364,$E364),$K364,EDATE(W364,$E364))=W364,"",IF($K364&lt;EDATE(W364,$E364),$K364,EDATE(W364,$E364))),"")=$K364,$H364=1),"",IFERROR(IF(IF($K364&lt;EDATE(W364,$E364),$K364,EDATE(W364,$E364))=W364,"",IF($K364&lt;EDATE(W364,$E364),$K364,EDATE(W364,$E364))),""))),"")</f>
        <v/>
      </c>
      <c r="Y364" s="70" t="str">
        <f>IFERROR(IF(AND($H364=1,WORKDAY.INTL($I364,NETWORKDAYS.INTL($I364,EDATE(X364,$E365)-1,1,[1]holiday!$A$2:$A$101),1,[1]holiday!$A$2:$A$101)=$K364),"",IF(AND(IFERROR(IF(IF($K364&lt;EDATE(X364,$E364),$K364,EDATE(X364,$E364))=X364,"",IF($K364&lt;EDATE(X364,$E364),$K364,EDATE(X364,$E364))),"")=$K364,$H364=1),"",IFERROR(IF(IF($K364&lt;EDATE(X364,$E364),$K364,EDATE(X364,$E364))=X364,"",IF($K364&lt;EDATE(X364,$E364),$K364,EDATE(X364,$E364))),""))),"")</f>
        <v/>
      </c>
      <c r="Z364" s="70" t="str">
        <f>IFERROR(IF(AND($H364=1,WORKDAY.INTL($I364,NETWORKDAYS.INTL($I364,EDATE(Y364,$E365)-1,1,[1]holiday!$A$2:$A$101),1,[1]holiday!$A$2:$A$101)=$K364),"",IF(AND(IFERROR(IF(IF($K364&lt;EDATE(Y364,$E364),$K364,EDATE(Y364,$E364))=Y364,"",IF($K364&lt;EDATE(Y364,$E364),$K364,EDATE(Y364,$E364))),"")=$K364,$H364=1),"",IFERROR(IF(IF($K364&lt;EDATE(Y364,$E364),$K364,EDATE(Y364,$E364))=Y364,"",IF($K364&lt;EDATE(Y364,$E364),$K364,EDATE(Y364,$E364))),""))),"")</f>
        <v/>
      </c>
      <c r="AA364" s="70" t="str">
        <f>IFERROR(IF(AND($H364=1,WORKDAY.INTL($I364,NETWORKDAYS.INTL($I364,EDATE(Z364,$E365)-1,1,[1]holiday!$A$2:$A$101),1,[1]holiday!$A$2:$A$101)=$K364),"",IF(AND(IFERROR(IF(IF($K364&lt;EDATE(Z364,$E364),$K364,EDATE(Z364,$E364))=Z364,"",IF($K364&lt;EDATE(Z364,$E364),$K364,EDATE(Z364,$E364))),"")=$K364,$H364=1),"",IFERROR(IF(IF($K364&lt;EDATE(Z364,$E364),$K364,EDATE(Z364,$E364))=Z364,"",IF($K364&lt;EDATE(Z364,$E364),$K364,EDATE(Z364,$E364))),""))),"")</f>
        <v/>
      </c>
      <c r="AB364" s="70" t="str">
        <f>IFERROR(IF(AND($H364=1,WORKDAY.INTL($I364,NETWORKDAYS.INTL($I364,EDATE(AA364,$E365)-1,1,[1]holiday!$A$2:$A$101),1,[1]holiday!$A$2:$A$101)=$K364),"",IF(AND(IFERROR(IF(IF($K364&lt;EDATE(AA364,$E364),$K364,EDATE(AA364,$E364))=AA364,"",IF($K364&lt;EDATE(AA364,$E364),$K364,EDATE(AA364,$E364))),"")=$K364,$H364=1),"",IFERROR(IF(IF($K364&lt;EDATE(AA364,$E364),$K364,EDATE(AA364,$E364))=AA364,"",IF($K364&lt;EDATE(AA364,$E364),$K364,EDATE(AA364,$E364))),""))),"")</f>
        <v/>
      </c>
      <c r="AC364" s="70" t="str">
        <f>IFERROR(IF(AND($H364=1,WORKDAY.INTL($I364,NETWORKDAYS.INTL($I364,EDATE(AB364,$E365)-1,1,[1]holiday!$A$2:$A$101),1,[1]holiday!$A$2:$A$101)=$K364),"",IF(AND(IFERROR(IF(IF($K364&lt;EDATE(AB364,$E364),$K364,EDATE(AB364,$E364))=AB364,"",IF($K364&lt;EDATE(AB364,$E364),$K364,EDATE(AB364,$E364))),"")=$K364,$H364=1),"",IFERROR(IF(IF($K364&lt;EDATE(AB364,$E364),$K364,EDATE(AB364,$E364))=AB364,"",IF($K364&lt;EDATE(AB364,$E364),$K364,EDATE(AB364,$E364))),""))),"")</f>
        <v/>
      </c>
      <c r="AD364" s="70" t="str">
        <f>IFERROR(IF(AND($H364=1,WORKDAY.INTL($I364,NETWORKDAYS.INTL($I364,EDATE(AC364,$E365)-1,1,[1]holiday!$A$2:$A$101),1,[1]holiday!$A$2:$A$101)=$K364),"",IF(AND(IFERROR(IF(IF($K364&lt;EDATE(AC364,$E364),$K364,EDATE(AC364,$E364))=AC364,"",IF($K364&lt;EDATE(AC364,$E364),$K364,EDATE(AC364,$E364))),"")=$K364,$H364=1),"",IFERROR(IF(IF($K364&lt;EDATE(AC364,$E364),$K364,EDATE(AC364,$E364))=AC364,"",IF($K364&lt;EDATE(AC364,$E364),$K364,EDATE(AC364,$E364))),""))),"")</f>
        <v/>
      </c>
      <c r="AE364" s="70" t="str">
        <f>IFERROR(IF(AND($H364=1,WORKDAY.INTL($I364,NETWORKDAYS.INTL($I364,EDATE(AD364,$E365)-1,1,[1]holiday!$A$2:$A$101),1,[1]holiday!$A$2:$A$101)=$K364),"",IF(AND(IFERROR(IF(IF($K364&lt;EDATE(AD364,$E364),$K364,EDATE(AD364,$E364))=AD364,"",IF($K364&lt;EDATE(AD364,$E364),$K364,EDATE(AD364,$E364))),"")=$K364,$H364=1),"",IFERROR(IF(IF($K364&lt;EDATE(AD364,$E364),$K364,EDATE(AD364,$E364))=AD364,"",IF($K364&lt;EDATE(AD364,$E364),$K364,EDATE(AD364,$E364))),""))),"")</f>
        <v/>
      </c>
      <c r="AF364" s="70" t="str">
        <f>IFERROR(IF(AND($H364=1,WORKDAY.INTL($I364,NETWORKDAYS.INTL($I364,EDATE(AE364,$E365)-1,1,[1]holiday!$A$2:$A$101),1,[1]holiday!$A$2:$A$101)=$K364),"",IF(AND(IFERROR(IF(IF($K364&lt;EDATE(AE364,$E364),$K364,EDATE(AE364,$E364))=AE364,"",IF($K364&lt;EDATE(AE364,$E364),$K364,EDATE(AE364,$E364))),"")=$K364,$H364=1),"",IFERROR(IF(IF($K364&lt;EDATE(AE364,$E364),$K364,EDATE(AE364,$E364))=AE364,"",IF($K364&lt;EDATE(AE364,$E364),$K364,EDATE(AE364,$E364))),""))),"")</f>
        <v/>
      </c>
      <c r="AG364" s="70" t="str">
        <f>IFERROR(IF(AND($H364=1,WORKDAY.INTL($I364,NETWORKDAYS.INTL($I364,EDATE(AF364,$E365)-1,1,[1]holiday!$A$2:$A$101),1,[1]holiday!$A$2:$A$101)=$K364),"",IF(AND(IFERROR(IF(IF($K364&lt;EDATE(AF364,$E364),$K364,EDATE(AF364,$E364))=AF364,"",IF($K364&lt;EDATE(AF364,$E364),$K364,EDATE(AF364,$E364))),"")=$K364,$H364=1),"",IFERROR(IF(IF($K364&lt;EDATE(AF364,$E364),$K364,EDATE(AF364,$E364))=AF364,"",IF($K364&lt;EDATE(AF364,$E364),$K364,EDATE(AF364,$E364))),""))),"")</f>
        <v/>
      </c>
      <c r="AH364" s="70" t="str">
        <f>IFERROR(IF(AND($H364=1,WORKDAY.INTL($I364,NETWORKDAYS.INTL($I364,EDATE(AG364,$E365)-1,1,[1]holiday!$A$2:$A$101),1,[1]holiday!$A$2:$A$101)=$K364),"",IF(AND(IFERROR(IF(IF($K364&lt;EDATE(AG364,$E364),$K364,EDATE(AG364,$E364))=AG364,"",IF($K364&lt;EDATE(AG364,$E364),$K364,EDATE(AG364,$E364))),"")=$K364,$H364=1),"",IFERROR(IF(IF($K364&lt;EDATE(AG364,$E364),$K364,EDATE(AG364,$E364))=AG364,"",IF($K364&lt;EDATE(AG364,$E364),$K364,EDATE(AG364,$E364))),""))),"")</f>
        <v/>
      </c>
      <c r="AI364" s="70"/>
      <c r="AJ364" s="25" t="e">
        <f t="shared" si="236"/>
        <v>#REF!</v>
      </c>
      <c r="AK364" s="25" t="e">
        <f t="shared" si="237"/>
        <v>#REF!</v>
      </c>
      <c r="AL364" s="25" t="e">
        <f t="shared" si="238"/>
        <v>#REF!</v>
      </c>
      <c r="AM364" s="25" t="e">
        <f t="shared" si="239"/>
        <v>#REF!</v>
      </c>
      <c r="AN364" s="25" t="e">
        <f t="shared" si="240"/>
        <v>#REF!</v>
      </c>
      <c r="AO364" s="25" t="e">
        <f t="shared" si="241"/>
        <v>#REF!</v>
      </c>
      <c r="AP364" s="25" t="e">
        <f t="shared" si="242"/>
        <v>#REF!</v>
      </c>
      <c r="AQ364" s="25" t="e">
        <f t="shared" si="243"/>
        <v>#REF!</v>
      </c>
      <c r="AR364" s="25" t="e">
        <f t="shared" si="244"/>
        <v>#REF!</v>
      </c>
      <c r="AS364" s="25" t="e">
        <f t="shared" si="245"/>
        <v>#REF!</v>
      </c>
      <c r="AT364" s="25" t="e">
        <f t="shared" si="246"/>
        <v>#REF!</v>
      </c>
      <c r="AU364" s="25" t="e">
        <f t="shared" si="247"/>
        <v>#REF!</v>
      </c>
      <c r="AV364" s="25" t="e">
        <f t="shared" si="248"/>
        <v>#REF!</v>
      </c>
      <c r="AW364" s="106" t="e">
        <f t="shared" si="217"/>
        <v>#REF!</v>
      </c>
      <c r="AX364" s="107" t="e">
        <f t="shared" ca="1" si="218"/>
        <v>#REF!</v>
      </c>
      <c r="AY364" s="107" t="e">
        <f t="shared" ca="1" si="219"/>
        <v>#REF!</v>
      </c>
      <c r="AZ364" s="108" t="e">
        <f t="shared" ca="1" si="220"/>
        <v>#REF!</v>
      </c>
      <c r="BA364" s="25">
        <f t="shared" ca="1" si="212"/>
        <v>0</v>
      </c>
      <c r="BB364" s="25" t="e">
        <f t="shared" si="249"/>
        <v>#REF!</v>
      </c>
      <c r="BC364" s="25" t="e">
        <f t="shared" ca="1" si="221"/>
        <v>#REF!</v>
      </c>
      <c r="BD364" s="83" t="e">
        <f>PS!#REF!</f>
        <v>#REF!</v>
      </c>
      <c r="BE364" s="78" t="str">
        <f t="shared" ca="1" si="222"/>
        <v>Lần 0</v>
      </c>
      <c r="BF364" s="109" t="e">
        <f t="shared" ca="1" si="223"/>
        <v>#REF!</v>
      </c>
      <c r="BG364" s="109" t="e">
        <f t="shared" ca="1" si="224"/>
        <v>#REF!</v>
      </c>
      <c r="BH364" s="109" t="e">
        <f t="shared" ca="1" si="225"/>
        <v>#REF!</v>
      </c>
      <c r="BI364" s="109" t="e">
        <f t="shared" ca="1" si="226"/>
        <v>#REF!</v>
      </c>
      <c r="BJ364" s="109" t="e">
        <f t="shared" ca="1" si="227"/>
        <v>#REF!</v>
      </c>
      <c r="BK364" s="109" t="e">
        <f t="shared" ca="1" si="228"/>
        <v>#REF!</v>
      </c>
      <c r="BL364" s="109" t="e">
        <f t="shared" ca="1" si="229"/>
        <v>#REF!</v>
      </c>
      <c r="BM364" s="109" t="e">
        <f t="shared" ca="1" si="230"/>
        <v>#REF!</v>
      </c>
      <c r="BN364" s="109" t="e">
        <f t="shared" ca="1" si="231"/>
        <v>#REF!</v>
      </c>
      <c r="BO364" s="109" t="e">
        <f t="shared" ca="1" si="232"/>
        <v>#REF!</v>
      </c>
      <c r="BP364" s="109" t="e">
        <f t="shared" ca="1" si="233"/>
        <v>#REF!</v>
      </c>
      <c r="BQ364" s="109" t="e">
        <f t="shared" ca="1" si="234"/>
        <v>#REF!</v>
      </c>
      <c r="BR364" s="109" t="e">
        <f t="shared" ca="1" si="235"/>
        <v>#REF!</v>
      </c>
    </row>
    <row r="365" spans="1:70" ht="20.25" customHeight="1" x14ac:dyDescent="0.2">
      <c r="A365" s="82" t="e">
        <f>PS!#REF!</f>
        <v>#REF!</v>
      </c>
      <c r="B365" s="83" t="e">
        <f>PS!#REF!</f>
        <v>#REF!</v>
      </c>
      <c r="C365" s="83" t="e">
        <f>PS!#REF!</f>
        <v>#REF!</v>
      </c>
      <c r="D365" s="83" t="e">
        <f>VLOOKUP(B365,CTV!$A$3:$D$1048576,4,0)</f>
        <v>#REF!</v>
      </c>
      <c r="E365" s="83" t="e">
        <f>VLOOKUP(B365,CTV!$A$3:$G$1048576,7,0)</f>
        <v>#REF!</v>
      </c>
      <c r="F365" s="83" t="e">
        <f>IF(ISNA(VLOOKUP(D365,CTV!$A$3:$H$1048576,8,0)),"",VLOOKUP(D365,CTV!$A$3:$H$1048576,8,0))</f>
        <v>#REF!</v>
      </c>
      <c r="G365" s="83" t="e">
        <f>VLOOKUP(B365,CTV!$A$3:$I$1048576,9,0)</f>
        <v>#REF!</v>
      </c>
      <c r="H365" s="83" t="e">
        <f>VLOOKUP(B365,CTV!$A$3:$J$1048576,10,0)</f>
        <v>#REF!</v>
      </c>
      <c r="I365" s="102" t="e">
        <f>PS!#REF!</f>
        <v>#REF!</v>
      </c>
      <c r="J365" s="83" t="e">
        <f>PS!#REF!</f>
        <v>#REF!</v>
      </c>
      <c r="K365" s="103" t="e">
        <f>PS!#REF!</f>
        <v>#REF!</v>
      </c>
      <c r="L365" s="83" t="e">
        <f t="shared" si="213"/>
        <v>#REF!</v>
      </c>
      <c r="M365" s="120" t="e">
        <f>PS!#REF!</f>
        <v>#REF!</v>
      </c>
      <c r="N365" s="83" t="e">
        <f>PS!#REF!</f>
        <v>#REF!</v>
      </c>
      <c r="O365" s="104" t="e">
        <f>PS!#REF!</f>
        <v>#REF!</v>
      </c>
      <c r="P365" s="104" t="e">
        <f t="shared" si="214"/>
        <v>#REF!</v>
      </c>
      <c r="Q365" s="104">
        <v>0</v>
      </c>
      <c r="R365" s="170" t="e">
        <f t="shared" si="215"/>
        <v>#REF!</v>
      </c>
      <c r="S365" s="130" t="e">
        <f>VLOOKUP(B365,CTV!$A$3:$K$1048576,11,0)</f>
        <v>#REF!</v>
      </c>
      <c r="T365" s="105" t="e">
        <f>IF(VLOOKUP(B365,CTV!$A$3:$E$1048576,5,0)-R365+S365&lt;0,0,VLOOKUP(B365,CTV!$A$3:$E$1048576,5,0)-R365+S365)</f>
        <v>#REF!</v>
      </c>
      <c r="U365" s="105" t="e">
        <f>IF(VLOOKUP(B365,CTV!$A$3:$F$1048576,6,0)-R365+S365&lt;0,0,VLOOKUP(B365,CTV!$A$3:$F$1048576,6,0)-R365+S365)</f>
        <v>#REF!</v>
      </c>
      <c r="V365" s="70" t="e">
        <f t="shared" si="216"/>
        <v>#REF!</v>
      </c>
      <c r="W365" s="70" t="str">
        <f>IFERROR(IF(AND($H365=1,WORKDAY.INTL($I365,NETWORKDAYS.INTL($I365,EDATE(V365,$E366)-1,1,[1]holiday!$A$2:$A$101),1,[1]holiday!$A$2:$A$101)=$K365),"",IF(AND(IFERROR(IF(IF($K365&lt;EDATE(V365,$E365),$K365,EDATE(V365,$E365))=V365,"",IF($K365&lt;EDATE(V365,$E365),$K365,EDATE(V365,$E365))),"")=$K365,$H365=1),"",IFERROR(IF(IF($K365&lt;EDATE(V365,$E365),$K365,EDATE(V365,$E365))=V365,"",IF($K365&lt;EDATE(V365,$E365),$K365,EDATE(V365,$E365))),""))),"")</f>
        <v/>
      </c>
      <c r="X365" s="70" t="str">
        <f>IFERROR(IF(AND($H365=1,WORKDAY.INTL($I365,NETWORKDAYS.INTL($I365,EDATE(W365,$E366)-1,1,[1]holiday!$A$2:$A$101),1,[1]holiday!$A$2:$A$101)=$K365),"",IF(AND(IFERROR(IF(IF($K365&lt;EDATE(W365,$E365),$K365,EDATE(W365,$E365))=W365,"",IF($K365&lt;EDATE(W365,$E365),$K365,EDATE(W365,$E365))),"")=$K365,$H365=1),"",IFERROR(IF(IF($K365&lt;EDATE(W365,$E365),$K365,EDATE(W365,$E365))=W365,"",IF($K365&lt;EDATE(W365,$E365),$K365,EDATE(W365,$E365))),""))),"")</f>
        <v/>
      </c>
      <c r="Y365" s="70" t="str">
        <f>IFERROR(IF(AND($H365=1,WORKDAY.INTL($I365,NETWORKDAYS.INTL($I365,EDATE(X365,$E366)-1,1,[1]holiday!$A$2:$A$101),1,[1]holiday!$A$2:$A$101)=$K365),"",IF(AND(IFERROR(IF(IF($K365&lt;EDATE(X365,$E365),$K365,EDATE(X365,$E365))=X365,"",IF($K365&lt;EDATE(X365,$E365),$K365,EDATE(X365,$E365))),"")=$K365,$H365=1),"",IFERROR(IF(IF($K365&lt;EDATE(X365,$E365),$K365,EDATE(X365,$E365))=X365,"",IF($K365&lt;EDATE(X365,$E365),$K365,EDATE(X365,$E365))),""))),"")</f>
        <v/>
      </c>
      <c r="Z365" s="70" t="str">
        <f>IFERROR(IF(AND($H365=1,WORKDAY.INTL($I365,NETWORKDAYS.INTL($I365,EDATE(Y365,$E366)-1,1,[1]holiday!$A$2:$A$101),1,[1]holiday!$A$2:$A$101)=$K365),"",IF(AND(IFERROR(IF(IF($K365&lt;EDATE(Y365,$E365),$K365,EDATE(Y365,$E365))=Y365,"",IF($K365&lt;EDATE(Y365,$E365),$K365,EDATE(Y365,$E365))),"")=$K365,$H365=1),"",IFERROR(IF(IF($K365&lt;EDATE(Y365,$E365),$K365,EDATE(Y365,$E365))=Y365,"",IF($K365&lt;EDATE(Y365,$E365),$K365,EDATE(Y365,$E365))),""))),"")</f>
        <v/>
      </c>
      <c r="AA365" s="70" t="str">
        <f>IFERROR(IF(AND($H365=1,WORKDAY.INTL($I365,NETWORKDAYS.INTL($I365,EDATE(Z365,$E366)-1,1,[1]holiday!$A$2:$A$101),1,[1]holiday!$A$2:$A$101)=$K365),"",IF(AND(IFERROR(IF(IF($K365&lt;EDATE(Z365,$E365),$K365,EDATE(Z365,$E365))=Z365,"",IF($K365&lt;EDATE(Z365,$E365),$K365,EDATE(Z365,$E365))),"")=$K365,$H365=1),"",IFERROR(IF(IF($K365&lt;EDATE(Z365,$E365),$K365,EDATE(Z365,$E365))=Z365,"",IF($K365&lt;EDATE(Z365,$E365),$K365,EDATE(Z365,$E365))),""))),"")</f>
        <v/>
      </c>
      <c r="AB365" s="70" t="str">
        <f>IFERROR(IF(AND($H365=1,WORKDAY.INTL($I365,NETWORKDAYS.INTL($I365,EDATE(AA365,$E366)-1,1,[1]holiday!$A$2:$A$101),1,[1]holiday!$A$2:$A$101)=$K365),"",IF(AND(IFERROR(IF(IF($K365&lt;EDATE(AA365,$E365),$K365,EDATE(AA365,$E365))=AA365,"",IF($K365&lt;EDATE(AA365,$E365),$K365,EDATE(AA365,$E365))),"")=$K365,$H365=1),"",IFERROR(IF(IF($K365&lt;EDATE(AA365,$E365),$K365,EDATE(AA365,$E365))=AA365,"",IF($K365&lt;EDATE(AA365,$E365),$K365,EDATE(AA365,$E365))),""))),"")</f>
        <v/>
      </c>
      <c r="AC365" s="70" t="str">
        <f>IFERROR(IF(AND($H365=1,WORKDAY.INTL($I365,NETWORKDAYS.INTL($I365,EDATE(AB365,$E366)-1,1,[1]holiday!$A$2:$A$101),1,[1]holiday!$A$2:$A$101)=$K365),"",IF(AND(IFERROR(IF(IF($K365&lt;EDATE(AB365,$E365),$K365,EDATE(AB365,$E365))=AB365,"",IF($K365&lt;EDATE(AB365,$E365),$K365,EDATE(AB365,$E365))),"")=$K365,$H365=1),"",IFERROR(IF(IF($K365&lt;EDATE(AB365,$E365),$K365,EDATE(AB365,$E365))=AB365,"",IF($K365&lt;EDATE(AB365,$E365),$K365,EDATE(AB365,$E365))),""))),"")</f>
        <v/>
      </c>
      <c r="AD365" s="70" t="str">
        <f>IFERROR(IF(AND($H365=1,WORKDAY.INTL($I365,NETWORKDAYS.INTL($I365,EDATE(AC365,$E366)-1,1,[1]holiday!$A$2:$A$101),1,[1]holiday!$A$2:$A$101)=$K365),"",IF(AND(IFERROR(IF(IF($K365&lt;EDATE(AC365,$E365),$K365,EDATE(AC365,$E365))=AC365,"",IF($K365&lt;EDATE(AC365,$E365),$K365,EDATE(AC365,$E365))),"")=$K365,$H365=1),"",IFERROR(IF(IF($K365&lt;EDATE(AC365,$E365),$K365,EDATE(AC365,$E365))=AC365,"",IF($K365&lt;EDATE(AC365,$E365),$K365,EDATE(AC365,$E365))),""))),"")</f>
        <v/>
      </c>
      <c r="AE365" s="70" t="str">
        <f>IFERROR(IF(AND($H365=1,WORKDAY.INTL($I365,NETWORKDAYS.INTL($I365,EDATE(AD365,$E366)-1,1,[1]holiday!$A$2:$A$101),1,[1]holiday!$A$2:$A$101)=$K365),"",IF(AND(IFERROR(IF(IF($K365&lt;EDATE(AD365,$E365),$K365,EDATE(AD365,$E365))=AD365,"",IF($K365&lt;EDATE(AD365,$E365),$K365,EDATE(AD365,$E365))),"")=$K365,$H365=1),"",IFERROR(IF(IF($K365&lt;EDATE(AD365,$E365),$K365,EDATE(AD365,$E365))=AD365,"",IF($K365&lt;EDATE(AD365,$E365),$K365,EDATE(AD365,$E365))),""))),"")</f>
        <v/>
      </c>
      <c r="AF365" s="70" t="str">
        <f>IFERROR(IF(AND($H365=1,WORKDAY.INTL($I365,NETWORKDAYS.INTL($I365,EDATE(AE365,$E366)-1,1,[1]holiday!$A$2:$A$101),1,[1]holiday!$A$2:$A$101)=$K365),"",IF(AND(IFERROR(IF(IF($K365&lt;EDATE(AE365,$E365),$K365,EDATE(AE365,$E365))=AE365,"",IF($K365&lt;EDATE(AE365,$E365),$K365,EDATE(AE365,$E365))),"")=$K365,$H365=1),"",IFERROR(IF(IF($K365&lt;EDATE(AE365,$E365),$K365,EDATE(AE365,$E365))=AE365,"",IF($K365&lt;EDATE(AE365,$E365),$K365,EDATE(AE365,$E365))),""))),"")</f>
        <v/>
      </c>
      <c r="AG365" s="70" t="str">
        <f>IFERROR(IF(AND($H365=1,WORKDAY.INTL($I365,NETWORKDAYS.INTL($I365,EDATE(AF365,$E366)-1,1,[1]holiday!$A$2:$A$101),1,[1]holiday!$A$2:$A$101)=$K365),"",IF(AND(IFERROR(IF(IF($K365&lt;EDATE(AF365,$E365),$K365,EDATE(AF365,$E365))=AF365,"",IF($K365&lt;EDATE(AF365,$E365),$K365,EDATE(AF365,$E365))),"")=$K365,$H365=1),"",IFERROR(IF(IF($K365&lt;EDATE(AF365,$E365),$K365,EDATE(AF365,$E365))=AF365,"",IF($K365&lt;EDATE(AF365,$E365),$K365,EDATE(AF365,$E365))),""))),"")</f>
        <v/>
      </c>
      <c r="AH365" s="70" t="str">
        <f>IFERROR(IF(AND($H365=1,WORKDAY.INTL($I365,NETWORKDAYS.INTL($I365,EDATE(AG365,$E366)-1,1,[1]holiday!$A$2:$A$101),1,[1]holiday!$A$2:$A$101)=$K365),"",IF(AND(IFERROR(IF(IF($K365&lt;EDATE(AG365,$E365),$K365,EDATE(AG365,$E365))=AG365,"",IF($K365&lt;EDATE(AG365,$E365),$K365,EDATE(AG365,$E365))),"")=$K365,$H365=1),"",IFERROR(IF(IF($K365&lt;EDATE(AG365,$E365),$K365,EDATE(AG365,$E365))=AG365,"",IF($K365&lt;EDATE(AG365,$E365),$K365,EDATE(AG365,$E365))),""))),"")</f>
        <v/>
      </c>
      <c r="AI365" s="70"/>
      <c r="AJ365" s="25" t="e">
        <f t="shared" si="236"/>
        <v>#REF!</v>
      </c>
      <c r="AK365" s="25" t="e">
        <f t="shared" si="237"/>
        <v>#REF!</v>
      </c>
      <c r="AL365" s="25" t="e">
        <f t="shared" si="238"/>
        <v>#REF!</v>
      </c>
      <c r="AM365" s="25" t="e">
        <f t="shared" si="239"/>
        <v>#REF!</v>
      </c>
      <c r="AN365" s="25" t="e">
        <f t="shared" si="240"/>
        <v>#REF!</v>
      </c>
      <c r="AO365" s="25" t="e">
        <f t="shared" si="241"/>
        <v>#REF!</v>
      </c>
      <c r="AP365" s="25" t="e">
        <f t="shared" si="242"/>
        <v>#REF!</v>
      </c>
      <c r="AQ365" s="25" t="e">
        <f t="shared" si="243"/>
        <v>#REF!</v>
      </c>
      <c r="AR365" s="25" t="e">
        <f t="shared" si="244"/>
        <v>#REF!</v>
      </c>
      <c r="AS365" s="25" t="e">
        <f t="shared" si="245"/>
        <v>#REF!</v>
      </c>
      <c r="AT365" s="25" t="e">
        <f t="shared" si="246"/>
        <v>#REF!</v>
      </c>
      <c r="AU365" s="25" t="e">
        <f t="shared" si="247"/>
        <v>#REF!</v>
      </c>
      <c r="AV365" s="25" t="e">
        <f t="shared" si="248"/>
        <v>#REF!</v>
      </c>
      <c r="AW365" s="106" t="e">
        <f t="shared" si="217"/>
        <v>#REF!</v>
      </c>
      <c r="AX365" s="107" t="e">
        <f t="shared" ca="1" si="218"/>
        <v>#REF!</v>
      </c>
      <c r="AY365" s="107" t="e">
        <f t="shared" ca="1" si="219"/>
        <v>#REF!</v>
      </c>
      <c r="AZ365" s="108" t="e">
        <f t="shared" ca="1" si="220"/>
        <v>#REF!</v>
      </c>
      <c r="BA365" s="25">
        <f t="shared" ca="1" si="212"/>
        <v>0</v>
      </c>
      <c r="BB365" s="25" t="e">
        <f t="shared" si="249"/>
        <v>#REF!</v>
      </c>
      <c r="BC365" s="25" t="e">
        <f t="shared" ca="1" si="221"/>
        <v>#REF!</v>
      </c>
      <c r="BD365" s="83" t="e">
        <f>PS!#REF!</f>
        <v>#REF!</v>
      </c>
      <c r="BE365" s="78" t="str">
        <f t="shared" ca="1" si="222"/>
        <v>Lần 0</v>
      </c>
      <c r="BF365" s="109" t="e">
        <f t="shared" ca="1" si="223"/>
        <v>#REF!</v>
      </c>
      <c r="BG365" s="109" t="e">
        <f t="shared" ca="1" si="224"/>
        <v>#REF!</v>
      </c>
      <c r="BH365" s="109" t="e">
        <f t="shared" ca="1" si="225"/>
        <v>#REF!</v>
      </c>
      <c r="BI365" s="109" t="e">
        <f t="shared" ca="1" si="226"/>
        <v>#REF!</v>
      </c>
      <c r="BJ365" s="109" t="e">
        <f t="shared" ca="1" si="227"/>
        <v>#REF!</v>
      </c>
      <c r="BK365" s="109" t="e">
        <f t="shared" ca="1" si="228"/>
        <v>#REF!</v>
      </c>
      <c r="BL365" s="109" t="e">
        <f t="shared" ca="1" si="229"/>
        <v>#REF!</v>
      </c>
      <c r="BM365" s="109" t="e">
        <f t="shared" ca="1" si="230"/>
        <v>#REF!</v>
      </c>
      <c r="BN365" s="109" t="e">
        <f t="shared" ca="1" si="231"/>
        <v>#REF!</v>
      </c>
      <c r="BO365" s="109" t="e">
        <f t="shared" ca="1" si="232"/>
        <v>#REF!</v>
      </c>
      <c r="BP365" s="109" t="e">
        <f t="shared" ca="1" si="233"/>
        <v>#REF!</v>
      </c>
      <c r="BQ365" s="109" t="e">
        <f t="shared" ca="1" si="234"/>
        <v>#REF!</v>
      </c>
      <c r="BR365" s="109" t="e">
        <f t="shared" ca="1" si="235"/>
        <v>#REF!</v>
      </c>
    </row>
    <row r="366" spans="1:70" ht="20.25" customHeight="1" x14ac:dyDescent="0.2">
      <c r="A366" s="82" t="e">
        <f>PS!#REF!</f>
        <v>#REF!</v>
      </c>
      <c r="B366" s="83" t="e">
        <f>PS!#REF!</f>
        <v>#REF!</v>
      </c>
      <c r="C366" s="83" t="e">
        <f>PS!#REF!</f>
        <v>#REF!</v>
      </c>
      <c r="D366" s="83" t="e">
        <f>VLOOKUP(B366,CTV!$A$3:$D$1048576,4,0)</f>
        <v>#REF!</v>
      </c>
      <c r="E366" s="83" t="e">
        <f>VLOOKUP(B366,CTV!$A$3:$G$1048576,7,0)</f>
        <v>#REF!</v>
      </c>
      <c r="F366" s="83" t="e">
        <f>IF(ISNA(VLOOKUP(D366,CTV!$A$3:$H$1048576,8,0)),"",VLOOKUP(D366,CTV!$A$3:$H$1048576,8,0))</f>
        <v>#REF!</v>
      </c>
      <c r="G366" s="83" t="e">
        <f>VLOOKUP(B366,CTV!$A$3:$I$1048576,9,0)</f>
        <v>#REF!</v>
      </c>
      <c r="H366" s="83" t="e">
        <f>VLOOKUP(B366,CTV!$A$3:$J$1048576,10,0)</f>
        <v>#REF!</v>
      </c>
      <c r="I366" s="102" t="e">
        <f>PS!#REF!</f>
        <v>#REF!</v>
      </c>
      <c r="J366" s="83" t="e">
        <f>PS!#REF!</f>
        <v>#REF!</v>
      </c>
      <c r="K366" s="103" t="e">
        <f>PS!#REF!</f>
        <v>#REF!</v>
      </c>
      <c r="L366" s="83" t="e">
        <f t="shared" si="213"/>
        <v>#REF!</v>
      </c>
      <c r="M366" s="120" t="e">
        <f>PS!#REF!</f>
        <v>#REF!</v>
      </c>
      <c r="N366" s="83" t="e">
        <f>PS!#REF!</f>
        <v>#REF!</v>
      </c>
      <c r="O366" s="104" t="e">
        <f>PS!#REF!</f>
        <v>#REF!</v>
      </c>
      <c r="P366" s="104" t="e">
        <f t="shared" si="214"/>
        <v>#REF!</v>
      </c>
      <c r="Q366" s="104">
        <v>0</v>
      </c>
      <c r="R366" s="170" t="e">
        <f t="shared" si="215"/>
        <v>#REF!</v>
      </c>
      <c r="S366" s="130" t="e">
        <f>VLOOKUP(B366,CTV!$A$3:$K$1048576,11,0)</f>
        <v>#REF!</v>
      </c>
      <c r="T366" s="105" t="e">
        <f>IF(VLOOKUP(B366,CTV!$A$3:$E$1048576,5,0)-R366+S366&lt;0,0,VLOOKUP(B366,CTV!$A$3:$E$1048576,5,0)-R366+S366)</f>
        <v>#REF!</v>
      </c>
      <c r="U366" s="105" t="e">
        <f>IF(VLOOKUP(B366,CTV!$A$3:$F$1048576,6,0)-R366+S366&lt;0,0,VLOOKUP(B366,CTV!$A$3:$F$1048576,6,0)-R366+S366)</f>
        <v>#REF!</v>
      </c>
      <c r="V366" s="70" t="e">
        <f t="shared" si="216"/>
        <v>#REF!</v>
      </c>
      <c r="W366" s="70" t="str">
        <f>IFERROR(IF(AND($H366=1,WORKDAY.INTL($I366,NETWORKDAYS.INTL($I366,EDATE(V366,$E367)-1,1,[1]holiday!$A$2:$A$101),1,[1]holiday!$A$2:$A$101)=$K366),"",IF(AND(IFERROR(IF(IF($K366&lt;EDATE(V366,$E366),$K366,EDATE(V366,$E366))=V366,"",IF($K366&lt;EDATE(V366,$E366),$K366,EDATE(V366,$E366))),"")=$K366,$H366=1),"",IFERROR(IF(IF($K366&lt;EDATE(V366,$E366),$K366,EDATE(V366,$E366))=V366,"",IF($K366&lt;EDATE(V366,$E366),$K366,EDATE(V366,$E366))),""))),"")</f>
        <v/>
      </c>
      <c r="X366" s="70" t="str">
        <f>IFERROR(IF(AND($H366=1,WORKDAY.INTL($I366,NETWORKDAYS.INTL($I366,EDATE(W366,$E367)-1,1,[1]holiday!$A$2:$A$101),1,[1]holiday!$A$2:$A$101)=$K366),"",IF(AND(IFERROR(IF(IF($K366&lt;EDATE(W366,$E366),$K366,EDATE(W366,$E366))=W366,"",IF($K366&lt;EDATE(W366,$E366),$K366,EDATE(W366,$E366))),"")=$K366,$H366=1),"",IFERROR(IF(IF($K366&lt;EDATE(W366,$E366),$K366,EDATE(W366,$E366))=W366,"",IF($K366&lt;EDATE(W366,$E366),$K366,EDATE(W366,$E366))),""))),"")</f>
        <v/>
      </c>
      <c r="Y366" s="70" t="str">
        <f>IFERROR(IF(AND($H366=1,WORKDAY.INTL($I366,NETWORKDAYS.INTL($I366,EDATE(X366,$E367)-1,1,[1]holiday!$A$2:$A$101),1,[1]holiday!$A$2:$A$101)=$K366),"",IF(AND(IFERROR(IF(IF($K366&lt;EDATE(X366,$E366),$K366,EDATE(X366,$E366))=X366,"",IF($K366&lt;EDATE(X366,$E366),$K366,EDATE(X366,$E366))),"")=$K366,$H366=1),"",IFERROR(IF(IF($K366&lt;EDATE(X366,$E366),$K366,EDATE(X366,$E366))=X366,"",IF($K366&lt;EDATE(X366,$E366),$K366,EDATE(X366,$E366))),""))),"")</f>
        <v/>
      </c>
      <c r="Z366" s="70" t="str">
        <f>IFERROR(IF(AND($H366=1,WORKDAY.INTL($I366,NETWORKDAYS.INTL($I366,EDATE(Y366,$E367)-1,1,[1]holiday!$A$2:$A$101),1,[1]holiday!$A$2:$A$101)=$K366),"",IF(AND(IFERROR(IF(IF($K366&lt;EDATE(Y366,$E366),$K366,EDATE(Y366,$E366))=Y366,"",IF($K366&lt;EDATE(Y366,$E366),$K366,EDATE(Y366,$E366))),"")=$K366,$H366=1),"",IFERROR(IF(IF($K366&lt;EDATE(Y366,$E366),$K366,EDATE(Y366,$E366))=Y366,"",IF($K366&lt;EDATE(Y366,$E366),$K366,EDATE(Y366,$E366))),""))),"")</f>
        <v/>
      </c>
      <c r="AA366" s="70" t="str">
        <f>IFERROR(IF(AND($H366=1,WORKDAY.INTL($I366,NETWORKDAYS.INTL($I366,EDATE(Z366,$E367)-1,1,[1]holiday!$A$2:$A$101),1,[1]holiday!$A$2:$A$101)=$K366),"",IF(AND(IFERROR(IF(IF($K366&lt;EDATE(Z366,$E366),$K366,EDATE(Z366,$E366))=Z366,"",IF($K366&lt;EDATE(Z366,$E366),$K366,EDATE(Z366,$E366))),"")=$K366,$H366=1),"",IFERROR(IF(IF($K366&lt;EDATE(Z366,$E366),$K366,EDATE(Z366,$E366))=Z366,"",IF($K366&lt;EDATE(Z366,$E366),$K366,EDATE(Z366,$E366))),""))),"")</f>
        <v/>
      </c>
      <c r="AB366" s="70" t="str">
        <f>IFERROR(IF(AND($H366=1,WORKDAY.INTL($I366,NETWORKDAYS.INTL($I366,EDATE(AA366,$E367)-1,1,[1]holiday!$A$2:$A$101),1,[1]holiday!$A$2:$A$101)=$K366),"",IF(AND(IFERROR(IF(IF($K366&lt;EDATE(AA366,$E366),$K366,EDATE(AA366,$E366))=AA366,"",IF($K366&lt;EDATE(AA366,$E366),$K366,EDATE(AA366,$E366))),"")=$K366,$H366=1),"",IFERROR(IF(IF($K366&lt;EDATE(AA366,$E366),$K366,EDATE(AA366,$E366))=AA366,"",IF($K366&lt;EDATE(AA366,$E366),$K366,EDATE(AA366,$E366))),""))),"")</f>
        <v/>
      </c>
      <c r="AC366" s="70" t="str">
        <f>IFERROR(IF(AND($H366=1,WORKDAY.INTL($I366,NETWORKDAYS.INTL($I366,EDATE(AB366,$E367)-1,1,[1]holiday!$A$2:$A$101),1,[1]holiday!$A$2:$A$101)=$K366),"",IF(AND(IFERROR(IF(IF($K366&lt;EDATE(AB366,$E366),$K366,EDATE(AB366,$E366))=AB366,"",IF($K366&lt;EDATE(AB366,$E366),$K366,EDATE(AB366,$E366))),"")=$K366,$H366=1),"",IFERROR(IF(IF($K366&lt;EDATE(AB366,$E366),$K366,EDATE(AB366,$E366))=AB366,"",IF($K366&lt;EDATE(AB366,$E366),$K366,EDATE(AB366,$E366))),""))),"")</f>
        <v/>
      </c>
      <c r="AD366" s="70" t="str">
        <f>IFERROR(IF(AND($H366=1,WORKDAY.INTL($I366,NETWORKDAYS.INTL($I366,EDATE(AC366,$E367)-1,1,[1]holiday!$A$2:$A$101),1,[1]holiday!$A$2:$A$101)=$K366),"",IF(AND(IFERROR(IF(IF($K366&lt;EDATE(AC366,$E366),$K366,EDATE(AC366,$E366))=AC366,"",IF($K366&lt;EDATE(AC366,$E366),$K366,EDATE(AC366,$E366))),"")=$K366,$H366=1),"",IFERROR(IF(IF($K366&lt;EDATE(AC366,$E366),$K366,EDATE(AC366,$E366))=AC366,"",IF($K366&lt;EDATE(AC366,$E366),$K366,EDATE(AC366,$E366))),""))),"")</f>
        <v/>
      </c>
      <c r="AE366" s="70" t="str">
        <f>IFERROR(IF(AND($H366=1,WORKDAY.INTL($I366,NETWORKDAYS.INTL($I366,EDATE(AD366,$E367)-1,1,[1]holiday!$A$2:$A$101),1,[1]holiday!$A$2:$A$101)=$K366),"",IF(AND(IFERROR(IF(IF($K366&lt;EDATE(AD366,$E366),$K366,EDATE(AD366,$E366))=AD366,"",IF($K366&lt;EDATE(AD366,$E366),$K366,EDATE(AD366,$E366))),"")=$K366,$H366=1),"",IFERROR(IF(IF($K366&lt;EDATE(AD366,$E366),$K366,EDATE(AD366,$E366))=AD366,"",IF($K366&lt;EDATE(AD366,$E366),$K366,EDATE(AD366,$E366))),""))),"")</f>
        <v/>
      </c>
      <c r="AF366" s="70" t="str">
        <f>IFERROR(IF(AND($H366=1,WORKDAY.INTL($I366,NETWORKDAYS.INTL($I366,EDATE(AE366,$E367)-1,1,[1]holiday!$A$2:$A$101),1,[1]holiday!$A$2:$A$101)=$K366),"",IF(AND(IFERROR(IF(IF($K366&lt;EDATE(AE366,$E366),$K366,EDATE(AE366,$E366))=AE366,"",IF($K366&lt;EDATE(AE366,$E366),$K366,EDATE(AE366,$E366))),"")=$K366,$H366=1),"",IFERROR(IF(IF($K366&lt;EDATE(AE366,$E366),$K366,EDATE(AE366,$E366))=AE366,"",IF($K366&lt;EDATE(AE366,$E366),$K366,EDATE(AE366,$E366))),""))),"")</f>
        <v/>
      </c>
      <c r="AG366" s="70" t="str">
        <f>IFERROR(IF(AND($H366=1,WORKDAY.INTL($I366,NETWORKDAYS.INTL($I366,EDATE(AF366,$E367)-1,1,[1]holiday!$A$2:$A$101),1,[1]holiday!$A$2:$A$101)=$K366),"",IF(AND(IFERROR(IF(IF($K366&lt;EDATE(AF366,$E366),$K366,EDATE(AF366,$E366))=AF366,"",IF($K366&lt;EDATE(AF366,$E366),$K366,EDATE(AF366,$E366))),"")=$K366,$H366=1),"",IFERROR(IF(IF($K366&lt;EDATE(AF366,$E366),$K366,EDATE(AF366,$E366))=AF366,"",IF($K366&lt;EDATE(AF366,$E366),$K366,EDATE(AF366,$E366))),""))),"")</f>
        <v/>
      </c>
      <c r="AH366" s="70" t="str">
        <f>IFERROR(IF(AND($H366=1,WORKDAY.INTL($I366,NETWORKDAYS.INTL($I366,EDATE(AG366,$E367)-1,1,[1]holiday!$A$2:$A$101),1,[1]holiday!$A$2:$A$101)=$K366),"",IF(AND(IFERROR(IF(IF($K366&lt;EDATE(AG366,$E366),$K366,EDATE(AG366,$E366))=AG366,"",IF($K366&lt;EDATE(AG366,$E366),$K366,EDATE(AG366,$E366))),"")=$K366,$H366=1),"",IFERROR(IF(IF($K366&lt;EDATE(AG366,$E366),$K366,EDATE(AG366,$E366))=AG366,"",IF($K366&lt;EDATE(AG366,$E366),$K366,EDATE(AG366,$E366))),""))),"")</f>
        <v/>
      </c>
      <c r="AI366" s="70"/>
      <c r="AJ366" s="25" t="e">
        <f t="shared" si="236"/>
        <v>#REF!</v>
      </c>
      <c r="AK366" s="25" t="e">
        <f t="shared" si="237"/>
        <v>#REF!</v>
      </c>
      <c r="AL366" s="25" t="e">
        <f t="shared" si="238"/>
        <v>#REF!</v>
      </c>
      <c r="AM366" s="25" t="e">
        <f t="shared" si="239"/>
        <v>#REF!</v>
      </c>
      <c r="AN366" s="25" t="e">
        <f t="shared" si="240"/>
        <v>#REF!</v>
      </c>
      <c r="AO366" s="25" t="e">
        <f t="shared" si="241"/>
        <v>#REF!</v>
      </c>
      <c r="AP366" s="25" t="e">
        <f t="shared" si="242"/>
        <v>#REF!</v>
      </c>
      <c r="AQ366" s="25" t="e">
        <f t="shared" si="243"/>
        <v>#REF!</v>
      </c>
      <c r="AR366" s="25" t="e">
        <f t="shared" si="244"/>
        <v>#REF!</v>
      </c>
      <c r="AS366" s="25" t="e">
        <f t="shared" si="245"/>
        <v>#REF!</v>
      </c>
      <c r="AT366" s="25" t="e">
        <f t="shared" si="246"/>
        <v>#REF!</v>
      </c>
      <c r="AU366" s="25" t="e">
        <f t="shared" si="247"/>
        <v>#REF!</v>
      </c>
      <c r="AV366" s="25" t="e">
        <f t="shared" si="248"/>
        <v>#REF!</v>
      </c>
      <c r="AW366" s="106" t="e">
        <f t="shared" si="217"/>
        <v>#REF!</v>
      </c>
      <c r="AX366" s="107" t="e">
        <f t="shared" ca="1" si="218"/>
        <v>#REF!</v>
      </c>
      <c r="AY366" s="107" t="e">
        <f t="shared" ca="1" si="219"/>
        <v>#REF!</v>
      </c>
      <c r="AZ366" s="108" t="e">
        <f t="shared" ca="1" si="220"/>
        <v>#REF!</v>
      </c>
      <c r="BA366" s="25">
        <f t="shared" ca="1" si="212"/>
        <v>0</v>
      </c>
      <c r="BB366" s="25" t="e">
        <f t="shared" si="249"/>
        <v>#REF!</v>
      </c>
      <c r="BC366" s="25" t="e">
        <f t="shared" ca="1" si="221"/>
        <v>#REF!</v>
      </c>
      <c r="BD366" s="83" t="e">
        <f>PS!#REF!</f>
        <v>#REF!</v>
      </c>
      <c r="BE366" s="78" t="str">
        <f t="shared" ca="1" si="222"/>
        <v>Lần 0</v>
      </c>
      <c r="BF366" s="109" t="e">
        <f t="shared" ca="1" si="223"/>
        <v>#REF!</v>
      </c>
      <c r="BG366" s="109" t="e">
        <f t="shared" ca="1" si="224"/>
        <v>#REF!</v>
      </c>
      <c r="BH366" s="109" t="e">
        <f t="shared" ca="1" si="225"/>
        <v>#REF!</v>
      </c>
      <c r="BI366" s="109" t="e">
        <f t="shared" ca="1" si="226"/>
        <v>#REF!</v>
      </c>
      <c r="BJ366" s="109" t="e">
        <f t="shared" ca="1" si="227"/>
        <v>#REF!</v>
      </c>
      <c r="BK366" s="109" t="e">
        <f t="shared" ca="1" si="228"/>
        <v>#REF!</v>
      </c>
      <c r="BL366" s="109" t="e">
        <f t="shared" ca="1" si="229"/>
        <v>#REF!</v>
      </c>
      <c r="BM366" s="109" t="e">
        <f t="shared" ca="1" si="230"/>
        <v>#REF!</v>
      </c>
      <c r="BN366" s="109" t="e">
        <f t="shared" ca="1" si="231"/>
        <v>#REF!</v>
      </c>
      <c r="BO366" s="109" t="e">
        <f t="shared" ca="1" si="232"/>
        <v>#REF!</v>
      </c>
      <c r="BP366" s="109" t="e">
        <f t="shared" ca="1" si="233"/>
        <v>#REF!</v>
      </c>
      <c r="BQ366" s="109" t="e">
        <f t="shared" ca="1" si="234"/>
        <v>#REF!</v>
      </c>
      <c r="BR366" s="109" t="e">
        <f t="shared" ca="1" si="235"/>
        <v>#REF!</v>
      </c>
    </row>
    <row r="367" spans="1:70" ht="20.25" customHeight="1" x14ac:dyDescent="0.2">
      <c r="A367" s="82" t="e">
        <f>PS!#REF!</f>
        <v>#REF!</v>
      </c>
      <c r="B367" s="83" t="e">
        <f>PS!#REF!</f>
        <v>#REF!</v>
      </c>
      <c r="C367" s="83" t="e">
        <f>PS!#REF!</f>
        <v>#REF!</v>
      </c>
      <c r="D367" s="83" t="e">
        <f>VLOOKUP(B367,CTV!$A$3:$D$1048576,4,0)</f>
        <v>#REF!</v>
      </c>
      <c r="E367" s="83" t="e">
        <f>VLOOKUP(B367,CTV!$A$3:$G$1048576,7,0)</f>
        <v>#REF!</v>
      </c>
      <c r="F367" s="83" t="e">
        <f>IF(ISNA(VLOOKUP(D367,CTV!$A$3:$H$1048576,8,0)),"",VLOOKUP(D367,CTV!$A$3:$H$1048576,8,0))</f>
        <v>#REF!</v>
      </c>
      <c r="G367" s="83" t="e">
        <f>VLOOKUP(B367,CTV!$A$3:$I$1048576,9,0)</f>
        <v>#REF!</v>
      </c>
      <c r="H367" s="83" t="e">
        <f>VLOOKUP(B367,CTV!$A$3:$J$1048576,10,0)</f>
        <v>#REF!</v>
      </c>
      <c r="I367" s="102" t="e">
        <f>PS!#REF!</f>
        <v>#REF!</v>
      </c>
      <c r="J367" s="83" t="e">
        <f>PS!#REF!</f>
        <v>#REF!</v>
      </c>
      <c r="K367" s="103" t="e">
        <f>PS!#REF!</f>
        <v>#REF!</v>
      </c>
      <c r="L367" s="83" t="e">
        <f t="shared" si="213"/>
        <v>#REF!</v>
      </c>
      <c r="M367" s="120" t="e">
        <f>PS!#REF!</f>
        <v>#REF!</v>
      </c>
      <c r="N367" s="83" t="e">
        <f>PS!#REF!</f>
        <v>#REF!</v>
      </c>
      <c r="O367" s="104" t="e">
        <f>PS!#REF!</f>
        <v>#REF!</v>
      </c>
      <c r="P367" s="104" t="e">
        <f t="shared" si="214"/>
        <v>#REF!</v>
      </c>
      <c r="Q367" s="104">
        <v>0</v>
      </c>
      <c r="R367" s="170" t="e">
        <f t="shared" si="215"/>
        <v>#REF!</v>
      </c>
      <c r="S367" s="130" t="e">
        <f>VLOOKUP(B367,CTV!$A$3:$K$1048576,11,0)</f>
        <v>#REF!</v>
      </c>
      <c r="T367" s="105" t="e">
        <f>IF(VLOOKUP(B367,CTV!$A$3:$E$1048576,5,0)-R367+S367&lt;0,0,VLOOKUP(B367,CTV!$A$3:$E$1048576,5,0)-R367+S367)</f>
        <v>#REF!</v>
      </c>
      <c r="U367" s="105" t="e">
        <f>IF(VLOOKUP(B367,CTV!$A$3:$F$1048576,6,0)-R367+S367&lt;0,0,VLOOKUP(B367,CTV!$A$3:$F$1048576,6,0)-R367+S367)</f>
        <v>#REF!</v>
      </c>
      <c r="V367" s="70" t="e">
        <f t="shared" si="216"/>
        <v>#REF!</v>
      </c>
      <c r="W367" s="70" t="str">
        <f>IFERROR(IF(AND($H367=1,WORKDAY.INTL($I367,NETWORKDAYS.INTL($I367,EDATE(V367,$E368)-1,1,[1]holiday!$A$2:$A$101),1,[1]holiday!$A$2:$A$101)=$K367),"",IF(AND(IFERROR(IF(IF($K367&lt;EDATE(V367,$E367),$K367,EDATE(V367,$E367))=V367,"",IF($K367&lt;EDATE(V367,$E367),$K367,EDATE(V367,$E367))),"")=$K367,$H367=1),"",IFERROR(IF(IF($K367&lt;EDATE(V367,$E367),$K367,EDATE(V367,$E367))=V367,"",IF($K367&lt;EDATE(V367,$E367),$K367,EDATE(V367,$E367))),""))),"")</f>
        <v/>
      </c>
      <c r="X367" s="70" t="str">
        <f>IFERROR(IF(AND($H367=1,WORKDAY.INTL($I367,NETWORKDAYS.INTL($I367,EDATE(W367,$E368)-1,1,[1]holiday!$A$2:$A$101),1,[1]holiday!$A$2:$A$101)=$K367),"",IF(AND(IFERROR(IF(IF($K367&lt;EDATE(W367,$E367),$K367,EDATE(W367,$E367))=W367,"",IF($K367&lt;EDATE(W367,$E367),$K367,EDATE(W367,$E367))),"")=$K367,$H367=1),"",IFERROR(IF(IF($K367&lt;EDATE(W367,$E367),$K367,EDATE(W367,$E367))=W367,"",IF($K367&lt;EDATE(W367,$E367),$K367,EDATE(W367,$E367))),""))),"")</f>
        <v/>
      </c>
      <c r="Y367" s="70" t="str">
        <f>IFERROR(IF(AND($H367=1,WORKDAY.INTL($I367,NETWORKDAYS.INTL($I367,EDATE(X367,$E368)-1,1,[1]holiday!$A$2:$A$101),1,[1]holiday!$A$2:$A$101)=$K367),"",IF(AND(IFERROR(IF(IF($K367&lt;EDATE(X367,$E367),$K367,EDATE(X367,$E367))=X367,"",IF($K367&lt;EDATE(X367,$E367),$K367,EDATE(X367,$E367))),"")=$K367,$H367=1),"",IFERROR(IF(IF($K367&lt;EDATE(X367,$E367),$K367,EDATE(X367,$E367))=X367,"",IF($K367&lt;EDATE(X367,$E367),$K367,EDATE(X367,$E367))),""))),"")</f>
        <v/>
      </c>
      <c r="Z367" s="70" t="str">
        <f>IFERROR(IF(AND($H367=1,WORKDAY.INTL($I367,NETWORKDAYS.INTL($I367,EDATE(Y367,$E368)-1,1,[1]holiday!$A$2:$A$101),1,[1]holiday!$A$2:$A$101)=$K367),"",IF(AND(IFERROR(IF(IF($K367&lt;EDATE(Y367,$E367),$K367,EDATE(Y367,$E367))=Y367,"",IF($K367&lt;EDATE(Y367,$E367),$K367,EDATE(Y367,$E367))),"")=$K367,$H367=1),"",IFERROR(IF(IF($K367&lt;EDATE(Y367,$E367),$K367,EDATE(Y367,$E367))=Y367,"",IF($K367&lt;EDATE(Y367,$E367),$K367,EDATE(Y367,$E367))),""))),"")</f>
        <v/>
      </c>
      <c r="AA367" s="70" t="str">
        <f>IFERROR(IF(AND($H367=1,WORKDAY.INTL($I367,NETWORKDAYS.INTL($I367,EDATE(Z367,$E368)-1,1,[1]holiday!$A$2:$A$101),1,[1]holiday!$A$2:$A$101)=$K367),"",IF(AND(IFERROR(IF(IF($K367&lt;EDATE(Z367,$E367),$K367,EDATE(Z367,$E367))=Z367,"",IF($K367&lt;EDATE(Z367,$E367),$K367,EDATE(Z367,$E367))),"")=$K367,$H367=1),"",IFERROR(IF(IF($K367&lt;EDATE(Z367,$E367),$K367,EDATE(Z367,$E367))=Z367,"",IF($K367&lt;EDATE(Z367,$E367),$K367,EDATE(Z367,$E367))),""))),"")</f>
        <v/>
      </c>
      <c r="AB367" s="70" t="str">
        <f>IFERROR(IF(AND($H367=1,WORKDAY.INTL($I367,NETWORKDAYS.INTL($I367,EDATE(AA367,$E368)-1,1,[1]holiday!$A$2:$A$101),1,[1]holiday!$A$2:$A$101)=$K367),"",IF(AND(IFERROR(IF(IF($K367&lt;EDATE(AA367,$E367),$K367,EDATE(AA367,$E367))=AA367,"",IF($K367&lt;EDATE(AA367,$E367),$K367,EDATE(AA367,$E367))),"")=$K367,$H367=1),"",IFERROR(IF(IF($K367&lt;EDATE(AA367,$E367),$K367,EDATE(AA367,$E367))=AA367,"",IF($K367&lt;EDATE(AA367,$E367),$K367,EDATE(AA367,$E367))),""))),"")</f>
        <v/>
      </c>
      <c r="AC367" s="70" t="str">
        <f>IFERROR(IF(AND($H367=1,WORKDAY.INTL($I367,NETWORKDAYS.INTL($I367,EDATE(AB367,$E368)-1,1,[1]holiday!$A$2:$A$101),1,[1]holiday!$A$2:$A$101)=$K367),"",IF(AND(IFERROR(IF(IF($K367&lt;EDATE(AB367,$E367),$K367,EDATE(AB367,$E367))=AB367,"",IF($K367&lt;EDATE(AB367,$E367),$K367,EDATE(AB367,$E367))),"")=$K367,$H367=1),"",IFERROR(IF(IF($K367&lt;EDATE(AB367,$E367),$K367,EDATE(AB367,$E367))=AB367,"",IF($K367&lt;EDATE(AB367,$E367),$K367,EDATE(AB367,$E367))),""))),"")</f>
        <v/>
      </c>
      <c r="AD367" s="70" t="str">
        <f>IFERROR(IF(AND($H367=1,WORKDAY.INTL($I367,NETWORKDAYS.INTL($I367,EDATE(AC367,$E368)-1,1,[1]holiday!$A$2:$A$101),1,[1]holiday!$A$2:$A$101)=$K367),"",IF(AND(IFERROR(IF(IF($K367&lt;EDATE(AC367,$E367),$K367,EDATE(AC367,$E367))=AC367,"",IF($K367&lt;EDATE(AC367,$E367),$K367,EDATE(AC367,$E367))),"")=$K367,$H367=1),"",IFERROR(IF(IF($K367&lt;EDATE(AC367,$E367),$K367,EDATE(AC367,$E367))=AC367,"",IF($K367&lt;EDATE(AC367,$E367),$K367,EDATE(AC367,$E367))),""))),"")</f>
        <v/>
      </c>
      <c r="AE367" s="70" t="str">
        <f>IFERROR(IF(AND($H367=1,WORKDAY.INTL($I367,NETWORKDAYS.INTL($I367,EDATE(AD367,$E368)-1,1,[1]holiday!$A$2:$A$101),1,[1]holiday!$A$2:$A$101)=$K367),"",IF(AND(IFERROR(IF(IF($K367&lt;EDATE(AD367,$E367),$K367,EDATE(AD367,$E367))=AD367,"",IF($K367&lt;EDATE(AD367,$E367),$K367,EDATE(AD367,$E367))),"")=$K367,$H367=1),"",IFERROR(IF(IF($K367&lt;EDATE(AD367,$E367),$K367,EDATE(AD367,$E367))=AD367,"",IF($K367&lt;EDATE(AD367,$E367),$K367,EDATE(AD367,$E367))),""))),"")</f>
        <v/>
      </c>
      <c r="AF367" s="70" t="str">
        <f>IFERROR(IF(AND($H367=1,WORKDAY.INTL($I367,NETWORKDAYS.INTL($I367,EDATE(AE367,$E368)-1,1,[1]holiday!$A$2:$A$101),1,[1]holiday!$A$2:$A$101)=$K367),"",IF(AND(IFERROR(IF(IF($K367&lt;EDATE(AE367,$E367),$K367,EDATE(AE367,$E367))=AE367,"",IF($K367&lt;EDATE(AE367,$E367),$K367,EDATE(AE367,$E367))),"")=$K367,$H367=1),"",IFERROR(IF(IF($K367&lt;EDATE(AE367,$E367),$K367,EDATE(AE367,$E367))=AE367,"",IF($K367&lt;EDATE(AE367,$E367),$K367,EDATE(AE367,$E367))),""))),"")</f>
        <v/>
      </c>
      <c r="AG367" s="70" t="str">
        <f>IFERROR(IF(AND($H367=1,WORKDAY.INTL($I367,NETWORKDAYS.INTL($I367,EDATE(AF367,$E368)-1,1,[1]holiday!$A$2:$A$101),1,[1]holiday!$A$2:$A$101)=$K367),"",IF(AND(IFERROR(IF(IF($K367&lt;EDATE(AF367,$E367),$K367,EDATE(AF367,$E367))=AF367,"",IF($K367&lt;EDATE(AF367,$E367),$K367,EDATE(AF367,$E367))),"")=$K367,$H367=1),"",IFERROR(IF(IF($K367&lt;EDATE(AF367,$E367),$K367,EDATE(AF367,$E367))=AF367,"",IF($K367&lt;EDATE(AF367,$E367),$K367,EDATE(AF367,$E367))),""))),"")</f>
        <v/>
      </c>
      <c r="AH367" s="70" t="str">
        <f>IFERROR(IF(AND($H367=1,WORKDAY.INTL($I367,NETWORKDAYS.INTL($I367,EDATE(AG367,$E368)-1,1,[1]holiday!$A$2:$A$101),1,[1]holiday!$A$2:$A$101)=$K367),"",IF(AND(IFERROR(IF(IF($K367&lt;EDATE(AG367,$E367),$K367,EDATE(AG367,$E367))=AG367,"",IF($K367&lt;EDATE(AG367,$E367),$K367,EDATE(AG367,$E367))),"")=$K367,$H367=1),"",IFERROR(IF(IF($K367&lt;EDATE(AG367,$E367),$K367,EDATE(AG367,$E367))=AG367,"",IF($K367&lt;EDATE(AG367,$E367),$K367,EDATE(AG367,$E367))),""))),"")</f>
        <v/>
      </c>
      <c r="AI367" s="70"/>
      <c r="AJ367" s="25" t="e">
        <f t="shared" si="236"/>
        <v>#REF!</v>
      </c>
      <c r="AK367" s="25" t="e">
        <f t="shared" si="237"/>
        <v>#REF!</v>
      </c>
      <c r="AL367" s="25" t="e">
        <f t="shared" si="238"/>
        <v>#REF!</v>
      </c>
      <c r="AM367" s="25" t="e">
        <f t="shared" si="239"/>
        <v>#REF!</v>
      </c>
      <c r="AN367" s="25" t="e">
        <f t="shared" si="240"/>
        <v>#REF!</v>
      </c>
      <c r="AO367" s="25" t="e">
        <f t="shared" si="241"/>
        <v>#REF!</v>
      </c>
      <c r="AP367" s="25" t="e">
        <f t="shared" si="242"/>
        <v>#REF!</v>
      </c>
      <c r="AQ367" s="25" t="e">
        <f t="shared" si="243"/>
        <v>#REF!</v>
      </c>
      <c r="AR367" s="25" t="e">
        <f t="shared" si="244"/>
        <v>#REF!</v>
      </c>
      <c r="AS367" s="25" t="e">
        <f t="shared" si="245"/>
        <v>#REF!</v>
      </c>
      <c r="AT367" s="25" t="e">
        <f t="shared" si="246"/>
        <v>#REF!</v>
      </c>
      <c r="AU367" s="25" t="e">
        <f t="shared" si="247"/>
        <v>#REF!</v>
      </c>
      <c r="AV367" s="25" t="e">
        <f t="shared" si="248"/>
        <v>#REF!</v>
      </c>
      <c r="AW367" s="106" t="e">
        <f t="shared" si="217"/>
        <v>#REF!</v>
      </c>
      <c r="AX367" s="107" t="e">
        <f t="shared" ca="1" si="218"/>
        <v>#REF!</v>
      </c>
      <c r="AY367" s="107" t="e">
        <f t="shared" ca="1" si="219"/>
        <v>#REF!</v>
      </c>
      <c r="AZ367" s="108" t="e">
        <f t="shared" ca="1" si="220"/>
        <v>#REF!</v>
      </c>
      <c r="BA367" s="25">
        <f t="shared" ca="1" si="212"/>
        <v>0</v>
      </c>
      <c r="BB367" s="25" t="e">
        <f t="shared" si="249"/>
        <v>#REF!</v>
      </c>
      <c r="BC367" s="25" t="e">
        <f t="shared" ca="1" si="221"/>
        <v>#REF!</v>
      </c>
      <c r="BD367" s="83" t="e">
        <f>PS!#REF!</f>
        <v>#REF!</v>
      </c>
      <c r="BE367" s="78" t="str">
        <f t="shared" ca="1" si="222"/>
        <v>Lần 0</v>
      </c>
      <c r="BF367" s="109" t="e">
        <f t="shared" ca="1" si="223"/>
        <v>#REF!</v>
      </c>
      <c r="BG367" s="109" t="e">
        <f t="shared" ca="1" si="224"/>
        <v>#REF!</v>
      </c>
      <c r="BH367" s="109" t="e">
        <f t="shared" ca="1" si="225"/>
        <v>#REF!</v>
      </c>
      <c r="BI367" s="109" t="e">
        <f t="shared" ca="1" si="226"/>
        <v>#REF!</v>
      </c>
      <c r="BJ367" s="109" t="e">
        <f t="shared" ca="1" si="227"/>
        <v>#REF!</v>
      </c>
      <c r="BK367" s="109" t="e">
        <f t="shared" ca="1" si="228"/>
        <v>#REF!</v>
      </c>
      <c r="BL367" s="109" t="e">
        <f t="shared" ca="1" si="229"/>
        <v>#REF!</v>
      </c>
      <c r="BM367" s="109" t="e">
        <f t="shared" ca="1" si="230"/>
        <v>#REF!</v>
      </c>
      <c r="BN367" s="109" t="e">
        <f t="shared" ca="1" si="231"/>
        <v>#REF!</v>
      </c>
      <c r="BO367" s="109" t="e">
        <f t="shared" ca="1" si="232"/>
        <v>#REF!</v>
      </c>
      <c r="BP367" s="109" t="e">
        <f t="shared" ca="1" si="233"/>
        <v>#REF!</v>
      </c>
      <c r="BQ367" s="109" t="e">
        <f t="shared" ca="1" si="234"/>
        <v>#REF!</v>
      </c>
      <c r="BR367" s="109" t="e">
        <f t="shared" ca="1" si="235"/>
        <v>#REF!</v>
      </c>
    </row>
    <row r="368" spans="1:70" ht="20.25" customHeight="1" x14ac:dyDescent="0.2">
      <c r="A368" s="82" t="e">
        <f>PS!#REF!</f>
        <v>#REF!</v>
      </c>
      <c r="B368" s="83" t="e">
        <f>PS!#REF!</f>
        <v>#REF!</v>
      </c>
      <c r="C368" s="83" t="e">
        <f>PS!#REF!</f>
        <v>#REF!</v>
      </c>
      <c r="D368" s="83" t="e">
        <f>VLOOKUP(B368,CTV!$A$3:$D$1048576,4,0)</f>
        <v>#REF!</v>
      </c>
      <c r="E368" s="83" t="e">
        <f>VLOOKUP(B368,CTV!$A$3:$G$1048576,7,0)</f>
        <v>#REF!</v>
      </c>
      <c r="F368" s="83" t="e">
        <f>IF(ISNA(VLOOKUP(D368,CTV!$A$3:$H$1048576,8,0)),"",VLOOKUP(D368,CTV!$A$3:$H$1048576,8,0))</f>
        <v>#REF!</v>
      </c>
      <c r="G368" s="83" t="e">
        <f>VLOOKUP(B368,CTV!$A$3:$I$1048576,9,0)</f>
        <v>#REF!</v>
      </c>
      <c r="H368" s="83" t="e">
        <f>VLOOKUP(B368,CTV!$A$3:$J$1048576,10,0)</f>
        <v>#REF!</v>
      </c>
      <c r="I368" s="102" t="e">
        <f>PS!#REF!</f>
        <v>#REF!</v>
      </c>
      <c r="J368" s="83" t="e">
        <f>PS!#REF!</f>
        <v>#REF!</v>
      </c>
      <c r="K368" s="103" t="e">
        <f>PS!#REF!</f>
        <v>#REF!</v>
      </c>
      <c r="L368" s="83" t="e">
        <f t="shared" si="213"/>
        <v>#REF!</v>
      </c>
      <c r="M368" s="120" t="e">
        <f>PS!#REF!</f>
        <v>#REF!</v>
      </c>
      <c r="N368" s="83" t="e">
        <f>PS!#REF!</f>
        <v>#REF!</v>
      </c>
      <c r="O368" s="104" t="e">
        <f>PS!#REF!</f>
        <v>#REF!</v>
      </c>
      <c r="P368" s="104" t="e">
        <f t="shared" si="214"/>
        <v>#REF!</v>
      </c>
      <c r="Q368" s="104">
        <v>0</v>
      </c>
      <c r="R368" s="170" t="e">
        <f t="shared" si="215"/>
        <v>#REF!</v>
      </c>
      <c r="S368" s="130" t="e">
        <f>VLOOKUP(B368,CTV!$A$3:$K$1048576,11,0)</f>
        <v>#REF!</v>
      </c>
      <c r="T368" s="105" t="e">
        <f>IF(VLOOKUP(B368,CTV!$A$3:$E$1048576,5,0)-R368+S368&lt;0,0,VLOOKUP(B368,CTV!$A$3:$E$1048576,5,0)-R368+S368)</f>
        <v>#REF!</v>
      </c>
      <c r="U368" s="105" t="e">
        <f>IF(VLOOKUP(B368,CTV!$A$3:$F$1048576,6,0)-R368+S368&lt;0,0,VLOOKUP(B368,CTV!$A$3:$F$1048576,6,0)-R368+S368)</f>
        <v>#REF!</v>
      </c>
      <c r="V368" s="70" t="e">
        <f t="shared" si="216"/>
        <v>#REF!</v>
      </c>
      <c r="W368" s="70" t="str">
        <f>IFERROR(IF(AND($H368=1,WORKDAY.INTL($I368,NETWORKDAYS.INTL($I368,EDATE(V368,$E369)-1,1,[1]holiday!$A$2:$A$101),1,[1]holiday!$A$2:$A$101)=$K368),"",IF(AND(IFERROR(IF(IF($K368&lt;EDATE(V368,$E368),$K368,EDATE(V368,$E368))=V368,"",IF($K368&lt;EDATE(V368,$E368),$K368,EDATE(V368,$E368))),"")=$K368,$H368=1),"",IFERROR(IF(IF($K368&lt;EDATE(V368,$E368),$K368,EDATE(V368,$E368))=V368,"",IF($K368&lt;EDATE(V368,$E368),$K368,EDATE(V368,$E368))),""))),"")</f>
        <v/>
      </c>
      <c r="X368" s="70" t="str">
        <f>IFERROR(IF(AND($H368=1,WORKDAY.INTL($I368,NETWORKDAYS.INTL($I368,EDATE(W368,$E369)-1,1,[1]holiday!$A$2:$A$101),1,[1]holiday!$A$2:$A$101)=$K368),"",IF(AND(IFERROR(IF(IF($K368&lt;EDATE(W368,$E368),$K368,EDATE(W368,$E368))=W368,"",IF($K368&lt;EDATE(W368,$E368),$K368,EDATE(W368,$E368))),"")=$K368,$H368=1),"",IFERROR(IF(IF($K368&lt;EDATE(W368,$E368),$K368,EDATE(W368,$E368))=W368,"",IF($K368&lt;EDATE(W368,$E368),$K368,EDATE(W368,$E368))),""))),"")</f>
        <v/>
      </c>
      <c r="Y368" s="70" t="str">
        <f>IFERROR(IF(AND($H368=1,WORKDAY.INTL($I368,NETWORKDAYS.INTL($I368,EDATE(X368,$E369)-1,1,[1]holiday!$A$2:$A$101),1,[1]holiday!$A$2:$A$101)=$K368),"",IF(AND(IFERROR(IF(IF($K368&lt;EDATE(X368,$E368),$K368,EDATE(X368,$E368))=X368,"",IF($K368&lt;EDATE(X368,$E368),$K368,EDATE(X368,$E368))),"")=$K368,$H368=1),"",IFERROR(IF(IF($K368&lt;EDATE(X368,$E368),$K368,EDATE(X368,$E368))=X368,"",IF($K368&lt;EDATE(X368,$E368),$K368,EDATE(X368,$E368))),""))),"")</f>
        <v/>
      </c>
      <c r="Z368" s="70" t="str">
        <f>IFERROR(IF(AND($H368=1,WORKDAY.INTL($I368,NETWORKDAYS.INTL($I368,EDATE(Y368,$E369)-1,1,[1]holiday!$A$2:$A$101),1,[1]holiday!$A$2:$A$101)=$K368),"",IF(AND(IFERROR(IF(IF($K368&lt;EDATE(Y368,$E368),$K368,EDATE(Y368,$E368))=Y368,"",IF($K368&lt;EDATE(Y368,$E368),$K368,EDATE(Y368,$E368))),"")=$K368,$H368=1),"",IFERROR(IF(IF($K368&lt;EDATE(Y368,$E368),$K368,EDATE(Y368,$E368))=Y368,"",IF($K368&lt;EDATE(Y368,$E368),$K368,EDATE(Y368,$E368))),""))),"")</f>
        <v/>
      </c>
      <c r="AA368" s="70" t="str">
        <f>IFERROR(IF(AND($H368=1,WORKDAY.INTL($I368,NETWORKDAYS.INTL($I368,EDATE(Z368,$E369)-1,1,[1]holiday!$A$2:$A$101),1,[1]holiday!$A$2:$A$101)=$K368),"",IF(AND(IFERROR(IF(IF($K368&lt;EDATE(Z368,$E368),$K368,EDATE(Z368,$E368))=Z368,"",IF($K368&lt;EDATE(Z368,$E368),$K368,EDATE(Z368,$E368))),"")=$K368,$H368=1),"",IFERROR(IF(IF($K368&lt;EDATE(Z368,$E368),$K368,EDATE(Z368,$E368))=Z368,"",IF($K368&lt;EDATE(Z368,$E368),$K368,EDATE(Z368,$E368))),""))),"")</f>
        <v/>
      </c>
      <c r="AB368" s="70" t="str">
        <f>IFERROR(IF(AND($H368=1,WORKDAY.INTL($I368,NETWORKDAYS.INTL($I368,EDATE(AA368,$E369)-1,1,[1]holiday!$A$2:$A$101),1,[1]holiday!$A$2:$A$101)=$K368),"",IF(AND(IFERROR(IF(IF($K368&lt;EDATE(AA368,$E368),$K368,EDATE(AA368,$E368))=AA368,"",IF($K368&lt;EDATE(AA368,$E368),$K368,EDATE(AA368,$E368))),"")=$K368,$H368=1),"",IFERROR(IF(IF($K368&lt;EDATE(AA368,$E368),$K368,EDATE(AA368,$E368))=AA368,"",IF($K368&lt;EDATE(AA368,$E368),$K368,EDATE(AA368,$E368))),""))),"")</f>
        <v/>
      </c>
      <c r="AC368" s="70" t="str">
        <f>IFERROR(IF(AND($H368=1,WORKDAY.INTL($I368,NETWORKDAYS.INTL($I368,EDATE(AB368,$E369)-1,1,[1]holiday!$A$2:$A$101),1,[1]holiday!$A$2:$A$101)=$K368),"",IF(AND(IFERROR(IF(IF($K368&lt;EDATE(AB368,$E368),$K368,EDATE(AB368,$E368))=AB368,"",IF($K368&lt;EDATE(AB368,$E368),$K368,EDATE(AB368,$E368))),"")=$K368,$H368=1),"",IFERROR(IF(IF($K368&lt;EDATE(AB368,$E368),$K368,EDATE(AB368,$E368))=AB368,"",IF($K368&lt;EDATE(AB368,$E368),$K368,EDATE(AB368,$E368))),""))),"")</f>
        <v/>
      </c>
      <c r="AD368" s="70" t="str">
        <f>IFERROR(IF(AND($H368=1,WORKDAY.INTL($I368,NETWORKDAYS.INTL($I368,EDATE(AC368,$E369)-1,1,[1]holiday!$A$2:$A$101),1,[1]holiday!$A$2:$A$101)=$K368),"",IF(AND(IFERROR(IF(IF($K368&lt;EDATE(AC368,$E368),$K368,EDATE(AC368,$E368))=AC368,"",IF($K368&lt;EDATE(AC368,$E368),$K368,EDATE(AC368,$E368))),"")=$K368,$H368=1),"",IFERROR(IF(IF($K368&lt;EDATE(AC368,$E368),$K368,EDATE(AC368,$E368))=AC368,"",IF($K368&lt;EDATE(AC368,$E368),$K368,EDATE(AC368,$E368))),""))),"")</f>
        <v/>
      </c>
      <c r="AE368" s="70" t="str">
        <f>IFERROR(IF(AND($H368=1,WORKDAY.INTL($I368,NETWORKDAYS.INTL($I368,EDATE(AD368,$E369)-1,1,[1]holiday!$A$2:$A$101),1,[1]holiday!$A$2:$A$101)=$K368),"",IF(AND(IFERROR(IF(IF($K368&lt;EDATE(AD368,$E368),$K368,EDATE(AD368,$E368))=AD368,"",IF($K368&lt;EDATE(AD368,$E368),$K368,EDATE(AD368,$E368))),"")=$K368,$H368=1),"",IFERROR(IF(IF($K368&lt;EDATE(AD368,$E368),$K368,EDATE(AD368,$E368))=AD368,"",IF($K368&lt;EDATE(AD368,$E368),$K368,EDATE(AD368,$E368))),""))),"")</f>
        <v/>
      </c>
      <c r="AF368" s="70" t="str">
        <f>IFERROR(IF(AND($H368=1,WORKDAY.INTL($I368,NETWORKDAYS.INTL($I368,EDATE(AE368,$E369)-1,1,[1]holiday!$A$2:$A$101),1,[1]holiday!$A$2:$A$101)=$K368),"",IF(AND(IFERROR(IF(IF($K368&lt;EDATE(AE368,$E368),$K368,EDATE(AE368,$E368))=AE368,"",IF($K368&lt;EDATE(AE368,$E368),$K368,EDATE(AE368,$E368))),"")=$K368,$H368=1),"",IFERROR(IF(IF($K368&lt;EDATE(AE368,$E368),$K368,EDATE(AE368,$E368))=AE368,"",IF($K368&lt;EDATE(AE368,$E368),$K368,EDATE(AE368,$E368))),""))),"")</f>
        <v/>
      </c>
      <c r="AG368" s="70" t="str">
        <f>IFERROR(IF(AND($H368=1,WORKDAY.INTL($I368,NETWORKDAYS.INTL($I368,EDATE(AF368,$E369)-1,1,[1]holiday!$A$2:$A$101),1,[1]holiday!$A$2:$A$101)=$K368),"",IF(AND(IFERROR(IF(IF($K368&lt;EDATE(AF368,$E368),$K368,EDATE(AF368,$E368))=AF368,"",IF($K368&lt;EDATE(AF368,$E368),$K368,EDATE(AF368,$E368))),"")=$K368,$H368=1),"",IFERROR(IF(IF($K368&lt;EDATE(AF368,$E368),$K368,EDATE(AF368,$E368))=AF368,"",IF($K368&lt;EDATE(AF368,$E368),$K368,EDATE(AF368,$E368))),""))),"")</f>
        <v/>
      </c>
      <c r="AH368" s="70" t="str">
        <f>IFERROR(IF(AND($H368=1,WORKDAY.INTL($I368,NETWORKDAYS.INTL($I368,EDATE(AG368,$E369)-1,1,[1]holiday!$A$2:$A$101),1,[1]holiday!$A$2:$A$101)=$K368),"",IF(AND(IFERROR(IF(IF($K368&lt;EDATE(AG368,$E368),$K368,EDATE(AG368,$E368))=AG368,"",IF($K368&lt;EDATE(AG368,$E368),$K368,EDATE(AG368,$E368))),"")=$K368,$H368=1),"",IFERROR(IF(IF($K368&lt;EDATE(AG368,$E368),$K368,EDATE(AG368,$E368))=AG368,"",IF($K368&lt;EDATE(AG368,$E368),$K368,EDATE(AG368,$E368))),""))),"")</f>
        <v/>
      </c>
      <c r="AI368" s="70"/>
      <c r="AJ368" s="25" t="e">
        <f t="shared" si="236"/>
        <v>#REF!</v>
      </c>
      <c r="AK368" s="25" t="e">
        <f t="shared" si="237"/>
        <v>#REF!</v>
      </c>
      <c r="AL368" s="25" t="e">
        <f t="shared" si="238"/>
        <v>#REF!</v>
      </c>
      <c r="AM368" s="25" t="e">
        <f t="shared" si="239"/>
        <v>#REF!</v>
      </c>
      <c r="AN368" s="25" t="e">
        <f t="shared" si="240"/>
        <v>#REF!</v>
      </c>
      <c r="AO368" s="25" t="e">
        <f t="shared" si="241"/>
        <v>#REF!</v>
      </c>
      <c r="AP368" s="25" t="e">
        <f t="shared" si="242"/>
        <v>#REF!</v>
      </c>
      <c r="AQ368" s="25" t="e">
        <f t="shared" si="243"/>
        <v>#REF!</v>
      </c>
      <c r="AR368" s="25" t="e">
        <f t="shared" si="244"/>
        <v>#REF!</v>
      </c>
      <c r="AS368" s="25" t="e">
        <f t="shared" si="245"/>
        <v>#REF!</v>
      </c>
      <c r="AT368" s="25" t="e">
        <f t="shared" si="246"/>
        <v>#REF!</v>
      </c>
      <c r="AU368" s="25" t="e">
        <f t="shared" si="247"/>
        <v>#REF!</v>
      </c>
      <c r="AV368" s="25" t="e">
        <f t="shared" si="248"/>
        <v>#REF!</v>
      </c>
      <c r="AW368" s="106" t="e">
        <f t="shared" si="217"/>
        <v>#REF!</v>
      </c>
      <c r="AX368" s="107" t="e">
        <f t="shared" ca="1" si="218"/>
        <v>#REF!</v>
      </c>
      <c r="AY368" s="107" t="e">
        <f t="shared" ca="1" si="219"/>
        <v>#REF!</v>
      </c>
      <c r="AZ368" s="108" t="e">
        <f t="shared" ca="1" si="220"/>
        <v>#REF!</v>
      </c>
      <c r="BA368" s="25">
        <f t="shared" ca="1" si="212"/>
        <v>0</v>
      </c>
      <c r="BB368" s="25" t="e">
        <f t="shared" si="249"/>
        <v>#REF!</v>
      </c>
      <c r="BC368" s="25" t="e">
        <f t="shared" ca="1" si="221"/>
        <v>#REF!</v>
      </c>
      <c r="BD368" s="83" t="e">
        <f>PS!#REF!</f>
        <v>#REF!</v>
      </c>
      <c r="BE368" s="78" t="str">
        <f t="shared" ca="1" si="222"/>
        <v>Lần 0</v>
      </c>
      <c r="BF368" s="109" t="e">
        <f t="shared" ca="1" si="223"/>
        <v>#REF!</v>
      </c>
      <c r="BG368" s="109" t="e">
        <f t="shared" ca="1" si="224"/>
        <v>#REF!</v>
      </c>
      <c r="BH368" s="109" t="e">
        <f t="shared" ca="1" si="225"/>
        <v>#REF!</v>
      </c>
      <c r="BI368" s="109" t="e">
        <f t="shared" ca="1" si="226"/>
        <v>#REF!</v>
      </c>
      <c r="BJ368" s="109" t="e">
        <f t="shared" ca="1" si="227"/>
        <v>#REF!</v>
      </c>
      <c r="BK368" s="109" t="e">
        <f t="shared" ca="1" si="228"/>
        <v>#REF!</v>
      </c>
      <c r="BL368" s="109" t="e">
        <f t="shared" ca="1" si="229"/>
        <v>#REF!</v>
      </c>
      <c r="BM368" s="109" t="e">
        <f t="shared" ca="1" si="230"/>
        <v>#REF!</v>
      </c>
      <c r="BN368" s="109" t="e">
        <f t="shared" ca="1" si="231"/>
        <v>#REF!</v>
      </c>
      <c r="BO368" s="109" t="e">
        <f t="shared" ca="1" si="232"/>
        <v>#REF!</v>
      </c>
      <c r="BP368" s="109" t="e">
        <f t="shared" ca="1" si="233"/>
        <v>#REF!</v>
      </c>
      <c r="BQ368" s="109" t="e">
        <f t="shared" ca="1" si="234"/>
        <v>#REF!</v>
      </c>
      <c r="BR368" s="109" t="e">
        <f t="shared" ca="1" si="235"/>
        <v>#REF!</v>
      </c>
    </row>
    <row r="369" spans="1:70" ht="20.25" customHeight="1" x14ac:dyDescent="0.2">
      <c r="A369" s="82" t="e">
        <f>PS!#REF!</f>
        <v>#REF!</v>
      </c>
      <c r="B369" s="83" t="e">
        <f>PS!#REF!</f>
        <v>#REF!</v>
      </c>
      <c r="C369" s="83" t="e">
        <f>PS!#REF!</f>
        <v>#REF!</v>
      </c>
      <c r="D369" s="83" t="e">
        <f>VLOOKUP(B369,CTV!$A$3:$D$1048576,4,0)</f>
        <v>#REF!</v>
      </c>
      <c r="E369" s="83" t="e">
        <f>VLOOKUP(B369,CTV!$A$3:$G$1048576,7,0)</f>
        <v>#REF!</v>
      </c>
      <c r="F369" s="83" t="e">
        <f>IF(ISNA(VLOOKUP(D369,CTV!$A$3:$H$1048576,8,0)),"",VLOOKUP(D369,CTV!$A$3:$H$1048576,8,0))</f>
        <v>#REF!</v>
      </c>
      <c r="G369" s="83" t="e">
        <f>VLOOKUP(B369,CTV!$A$3:$I$1048576,9,0)</f>
        <v>#REF!</v>
      </c>
      <c r="H369" s="83" t="e">
        <f>VLOOKUP(B369,CTV!$A$3:$J$1048576,10,0)</f>
        <v>#REF!</v>
      </c>
      <c r="I369" s="102" t="e">
        <f>PS!#REF!</f>
        <v>#REF!</v>
      </c>
      <c r="J369" s="83" t="e">
        <f>PS!#REF!</f>
        <v>#REF!</v>
      </c>
      <c r="K369" s="103" t="e">
        <f>PS!#REF!</f>
        <v>#REF!</v>
      </c>
      <c r="L369" s="83" t="e">
        <f t="shared" si="213"/>
        <v>#REF!</v>
      </c>
      <c r="M369" s="120" t="e">
        <f>PS!#REF!</f>
        <v>#REF!</v>
      </c>
      <c r="N369" s="83" t="e">
        <f>PS!#REF!</f>
        <v>#REF!</v>
      </c>
      <c r="O369" s="104" t="e">
        <f>PS!#REF!</f>
        <v>#REF!</v>
      </c>
      <c r="P369" s="104" t="e">
        <f t="shared" si="214"/>
        <v>#REF!</v>
      </c>
      <c r="Q369" s="104">
        <v>0</v>
      </c>
      <c r="R369" s="170" t="e">
        <f t="shared" si="215"/>
        <v>#REF!</v>
      </c>
      <c r="S369" s="130" t="e">
        <f>VLOOKUP(B369,CTV!$A$3:$K$1048576,11,0)</f>
        <v>#REF!</v>
      </c>
      <c r="T369" s="105" t="e">
        <f>IF(VLOOKUP(B369,CTV!$A$3:$E$1048576,5,0)-R369+S369&lt;0,0,VLOOKUP(B369,CTV!$A$3:$E$1048576,5,0)-R369+S369)</f>
        <v>#REF!</v>
      </c>
      <c r="U369" s="105" t="e">
        <f>IF(VLOOKUP(B369,CTV!$A$3:$F$1048576,6,0)-R369+S369&lt;0,0,VLOOKUP(B369,CTV!$A$3:$F$1048576,6,0)-R369+S369)</f>
        <v>#REF!</v>
      </c>
      <c r="V369" s="70" t="e">
        <f t="shared" si="216"/>
        <v>#REF!</v>
      </c>
      <c r="W369" s="70" t="str">
        <f>IFERROR(IF(AND($H369=1,WORKDAY.INTL($I369,NETWORKDAYS.INTL($I369,EDATE(V369,$E370)-1,1,[1]holiday!$A$2:$A$101),1,[1]holiday!$A$2:$A$101)=$K369),"",IF(AND(IFERROR(IF(IF($K369&lt;EDATE(V369,$E369),$K369,EDATE(V369,$E369))=V369,"",IF($K369&lt;EDATE(V369,$E369),$K369,EDATE(V369,$E369))),"")=$K369,$H369=1),"",IFERROR(IF(IF($K369&lt;EDATE(V369,$E369),$K369,EDATE(V369,$E369))=V369,"",IF($K369&lt;EDATE(V369,$E369),$K369,EDATE(V369,$E369))),""))),"")</f>
        <v/>
      </c>
      <c r="X369" s="70" t="str">
        <f>IFERROR(IF(AND($H369=1,WORKDAY.INTL($I369,NETWORKDAYS.INTL($I369,EDATE(W369,$E370)-1,1,[1]holiday!$A$2:$A$101),1,[1]holiday!$A$2:$A$101)=$K369),"",IF(AND(IFERROR(IF(IF($K369&lt;EDATE(W369,$E369),$K369,EDATE(W369,$E369))=W369,"",IF($K369&lt;EDATE(W369,$E369),$K369,EDATE(W369,$E369))),"")=$K369,$H369=1),"",IFERROR(IF(IF($K369&lt;EDATE(W369,$E369),$K369,EDATE(W369,$E369))=W369,"",IF($K369&lt;EDATE(W369,$E369),$K369,EDATE(W369,$E369))),""))),"")</f>
        <v/>
      </c>
      <c r="Y369" s="70" t="str">
        <f>IFERROR(IF(AND($H369=1,WORKDAY.INTL($I369,NETWORKDAYS.INTL($I369,EDATE(X369,$E370)-1,1,[1]holiday!$A$2:$A$101),1,[1]holiday!$A$2:$A$101)=$K369),"",IF(AND(IFERROR(IF(IF($K369&lt;EDATE(X369,$E369),$K369,EDATE(X369,$E369))=X369,"",IF($K369&lt;EDATE(X369,$E369),$K369,EDATE(X369,$E369))),"")=$K369,$H369=1),"",IFERROR(IF(IF($K369&lt;EDATE(X369,$E369),$K369,EDATE(X369,$E369))=X369,"",IF($K369&lt;EDATE(X369,$E369),$K369,EDATE(X369,$E369))),""))),"")</f>
        <v/>
      </c>
      <c r="Z369" s="70" t="str">
        <f>IFERROR(IF(AND($H369=1,WORKDAY.INTL($I369,NETWORKDAYS.INTL($I369,EDATE(Y369,$E370)-1,1,[1]holiday!$A$2:$A$101),1,[1]holiday!$A$2:$A$101)=$K369),"",IF(AND(IFERROR(IF(IF($K369&lt;EDATE(Y369,$E369),$K369,EDATE(Y369,$E369))=Y369,"",IF($K369&lt;EDATE(Y369,$E369),$K369,EDATE(Y369,$E369))),"")=$K369,$H369=1),"",IFERROR(IF(IF($K369&lt;EDATE(Y369,$E369),$K369,EDATE(Y369,$E369))=Y369,"",IF($K369&lt;EDATE(Y369,$E369),$K369,EDATE(Y369,$E369))),""))),"")</f>
        <v/>
      </c>
      <c r="AA369" s="70" t="str">
        <f>IFERROR(IF(AND($H369=1,WORKDAY.INTL($I369,NETWORKDAYS.INTL($I369,EDATE(Z369,$E370)-1,1,[1]holiday!$A$2:$A$101),1,[1]holiday!$A$2:$A$101)=$K369),"",IF(AND(IFERROR(IF(IF($K369&lt;EDATE(Z369,$E369),$K369,EDATE(Z369,$E369))=Z369,"",IF($K369&lt;EDATE(Z369,$E369),$K369,EDATE(Z369,$E369))),"")=$K369,$H369=1),"",IFERROR(IF(IF($K369&lt;EDATE(Z369,$E369),$K369,EDATE(Z369,$E369))=Z369,"",IF($K369&lt;EDATE(Z369,$E369),$K369,EDATE(Z369,$E369))),""))),"")</f>
        <v/>
      </c>
      <c r="AB369" s="70" t="str">
        <f>IFERROR(IF(AND($H369=1,WORKDAY.INTL($I369,NETWORKDAYS.INTL($I369,EDATE(AA369,$E370)-1,1,[1]holiday!$A$2:$A$101),1,[1]holiday!$A$2:$A$101)=$K369),"",IF(AND(IFERROR(IF(IF($K369&lt;EDATE(AA369,$E369),$K369,EDATE(AA369,$E369))=AA369,"",IF($K369&lt;EDATE(AA369,$E369),$K369,EDATE(AA369,$E369))),"")=$K369,$H369=1),"",IFERROR(IF(IF($K369&lt;EDATE(AA369,$E369),$K369,EDATE(AA369,$E369))=AA369,"",IF($K369&lt;EDATE(AA369,$E369),$K369,EDATE(AA369,$E369))),""))),"")</f>
        <v/>
      </c>
      <c r="AC369" s="70" t="str">
        <f>IFERROR(IF(AND($H369=1,WORKDAY.INTL($I369,NETWORKDAYS.INTL($I369,EDATE(AB369,$E370)-1,1,[1]holiday!$A$2:$A$101),1,[1]holiday!$A$2:$A$101)=$K369),"",IF(AND(IFERROR(IF(IF($K369&lt;EDATE(AB369,$E369),$K369,EDATE(AB369,$E369))=AB369,"",IF($K369&lt;EDATE(AB369,$E369),$K369,EDATE(AB369,$E369))),"")=$K369,$H369=1),"",IFERROR(IF(IF($K369&lt;EDATE(AB369,$E369),$K369,EDATE(AB369,$E369))=AB369,"",IF($K369&lt;EDATE(AB369,$E369),$K369,EDATE(AB369,$E369))),""))),"")</f>
        <v/>
      </c>
      <c r="AD369" s="70" t="str">
        <f>IFERROR(IF(AND($H369=1,WORKDAY.INTL($I369,NETWORKDAYS.INTL($I369,EDATE(AC369,$E370)-1,1,[1]holiday!$A$2:$A$101),1,[1]holiday!$A$2:$A$101)=$K369),"",IF(AND(IFERROR(IF(IF($K369&lt;EDATE(AC369,$E369),$K369,EDATE(AC369,$E369))=AC369,"",IF($K369&lt;EDATE(AC369,$E369),$K369,EDATE(AC369,$E369))),"")=$K369,$H369=1),"",IFERROR(IF(IF($K369&lt;EDATE(AC369,$E369),$K369,EDATE(AC369,$E369))=AC369,"",IF($K369&lt;EDATE(AC369,$E369),$K369,EDATE(AC369,$E369))),""))),"")</f>
        <v/>
      </c>
      <c r="AE369" s="70" t="str">
        <f>IFERROR(IF(AND($H369=1,WORKDAY.INTL($I369,NETWORKDAYS.INTL($I369,EDATE(AD369,$E370)-1,1,[1]holiday!$A$2:$A$101),1,[1]holiday!$A$2:$A$101)=$K369),"",IF(AND(IFERROR(IF(IF($K369&lt;EDATE(AD369,$E369),$K369,EDATE(AD369,$E369))=AD369,"",IF($K369&lt;EDATE(AD369,$E369),$K369,EDATE(AD369,$E369))),"")=$K369,$H369=1),"",IFERROR(IF(IF($K369&lt;EDATE(AD369,$E369),$K369,EDATE(AD369,$E369))=AD369,"",IF($K369&lt;EDATE(AD369,$E369),$K369,EDATE(AD369,$E369))),""))),"")</f>
        <v/>
      </c>
      <c r="AF369" s="70" t="str">
        <f>IFERROR(IF(AND($H369=1,WORKDAY.INTL($I369,NETWORKDAYS.INTL($I369,EDATE(AE369,$E370)-1,1,[1]holiday!$A$2:$A$101),1,[1]holiday!$A$2:$A$101)=$K369),"",IF(AND(IFERROR(IF(IF($K369&lt;EDATE(AE369,$E369),$K369,EDATE(AE369,$E369))=AE369,"",IF($K369&lt;EDATE(AE369,$E369),$K369,EDATE(AE369,$E369))),"")=$K369,$H369=1),"",IFERROR(IF(IF($K369&lt;EDATE(AE369,$E369),$K369,EDATE(AE369,$E369))=AE369,"",IF($K369&lt;EDATE(AE369,$E369),$K369,EDATE(AE369,$E369))),""))),"")</f>
        <v/>
      </c>
      <c r="AG369" s="70" t="str">
        <f>IFERROR(IF(AND($H369=1,WORKDAY.INTL($I369,NETWORKDAYS.INTL($I369,EDATE(AF369,$E370)-1,1,[1]holiday!$A$2:$A$101),1,[1]holiday!$A$2:$A$101)=$K369),"",IF(AND(IFERROR(IF(IF($K369&lt;EDATE(AF369,$E369),$K369,EDATE(AF369,$E369))=AF369,"",IF($K369&lt;EDATE(AF369,$E369),$K369,EDATE(AF369,$E369))),"")=$K369,$H369=1),"",IFERROR(IF(IF($K369&lt;EDATE(AF369,$E369),$K369,EDATE(AF369,$E369))=AF369,"",IF($K369&lt;EDATE(AF369,$E369),$K369,EDATE(AF369,$E369))),""))),"")</f>
        <v/>
      </c>
      <c r="AH369" s="70" t="str">
        <f>IFERROR(IF(AND($H369=1,WORKDAY.INTL($I369,NETWORKDAYS.INTL($I369,EDATE(AG369,$E370)-1,1,[1]holiday!$A$2:$A$101),1,[1]holiday!$A$2:$A$101)=$K369),"",IF(AND(IFERROR(IF(IF($K369&lt;EDATE(AG369,$E369),$K369,EDATE(AG369,$E369))=AG369,"",IF($K369&lt;EDATE(AG369,$E369),$K369,EDATE(AG369,$E369))),"")=$K369,$H369=1),"",IFERROR(IF(IF($K369&lt;EDATE(AG369,$E369),$K369,EDATE(AG369,$E369))=AG369,"",IF($K369&lt;EDATE(AG369,$E369),$K369,EDATE(AG369,$E369))),""))),"")</f>
        <v/>
      </c>
      <c r="AI369" s="70"/>
      <c r="AJ369" s="25" t="e">
        <f t="shared" si="236"/>
        <v>#REF!</v>
      </c>
      <c r="AK369" s="25" t="e">
        <f t="shared" si="237"/>
        <v>#REF!</v>
      </c>
      <c r="AL369" s="25" t="e">
        <f t="shared" si="238"/>
        <v>#REF!</v>
      </c>
      <c r="AM369" s="25" t="e">
        <f t="shared" si="239"/>
        <v>#REF!</v>
      </c>
      <c r="AN369" s="25" t="e">
        <f t="shared" si="240"/>
        <v>#REF!</v>
      </c>
      <c r="AO369" s="25" t="e">
        <f t="shared" si="241"/>
        <v>#REF!</v>
      </c>
      <c r="AP369" s="25" t="e">
        <f t="shared" si="242"/>
        <v>#REF!</v>
      </c>
      <c r="AQ369" s="25" t="e">
        <f t="shared" si="243"/>
        <v>#REF!</v>
      </c>
      <c r="AR369" s="25" t="e">
        <f t="shared" si="244"/>
        <v>#REF!</v>
      </c>
      <c r="AS369" s="25" t="e">
        <f t="shared" si="245"/>
        <v>#REF!</v>
      </c>
      <c r="AT369" s="25" t="e">
        <f t="shared" si="246"/>
        <v>#REF!</v>
      </c>
      <c r="AU369" s="25" t="e">
        <f t="shared" si="247"/>
        <v>#REF!</v>
      </c>
      <c r="AV369" s="25" t="e">
        <f t="shared" si="248"/>
        <v>#REF!</v>
      </c>
      <c r="AW369" s="106" t="e">
        <f t="shared" si="217"/>
        <v>#REF!</v>
      </c>
      <c r="AX369" s="107" t="e">
        <f t="shared" ca="1" si="218"/>
        <v>#REF!</v>
      </c>
      <c r="AY369" s="107" t="e">
        <f t="shared" ca="1" si="219"/>
        <v>#REF!</v>
      </c>
      <c r="AZ369" s="108" t="e">
        <f t="shared" ca="1" si="220"/>
        <v>#REF!</v>
      </c>
      <c r="BA369" s="25">
        <f t="shared" ca="1" si="212"/>
        <v>0</v>
      </c>
      <c r="BB369" s="25" t="e">
        <f t="shared" si="249"/>
        <v>#REF!</v>
      </c>
      <c r="BC369" s="25" t="e">
        <f t="shared" ca="1" si="221"/>
        <v>#REF!</v>
      </c>
      <c r="BD369" s="83" t="e">
        <f>PS!#REF!</f>
        <v>#REF!</v>
      </c>
      <c r="BE369" s="78" t="str">
        <f t="shared" ca="1" si="222"/>
        <v>Lần 0</v>
      </c>
      <c r="BF369" s="109" t="e">
        <f t="shared" ca="1" si="223"/>
        <v>#REF!</v>
      </c>
      <c r="BG369" s="109" t="e">
        <f t="shared" ca="1" si="224"/>
        <v>#REF!</v>
      </c>
      <c r="BH369" s="109" t="e">
        <f t="shared" ca="1" si="225"/>
        <v>#REF!</v>
      </c>
      <c r="BI369" s="109" t="e">
        <f t="shared" ca="1" si="226"/>
        <v>#REF!</v>
      </c>
      <c r="BJ369" s="109" t="e">
        <f t="shared" ca="1" si="227"/>
        <v>#REF!</v>
      </c>
      <c r="BK369" s="109" t="e">
        <f t="shared" ca="1" si="228"/>
        <v>#REF!</v>
      </c>
      <c r="BL369" s="109" t="e">
        <f t="shared" ca="1" si="229"/>
        <v>#REF!</v>
      </c>
      <c r="BM369" s="109" t="e">
        <f t="shared" ca="1" si="230"/>
        <v>#REF!</v>
      </c>
      <c r="BN369" s="109" t="e">
        <f t="shared" ca="1" si="231"/>
        <v>#REF!</v>
      </c>
      <c r="BO369" s="109" t="e">
        <f t="shared" ca="1" si="232"/>
        <v>#REF!</v>
      </c>
      <c r="BP369" s="109" t="e">
        <f t="shared" ca="1" si="233"/>
        <v>#REF!</v>
      </c>
      <c r="BQ369" s="109" t="e">
        <f t="shared" ca="1" si="234"/>
        <v>#REF!</v>
      </c>
      <c r="BR369" s="109" t="e">
        <f t="shared" ca="1" si="235"/>
        <v>#REF!</v>
      </c>
    </row>
    <row r="370" spans="1:70" ht="20.25" customHeight="1" x14ac:dyDescent="0.2">
      <c r="A370" s="82" t="e">
        <f>PS!#REF!</f>
        <v>#REF!</v>
      </c>
      <c r="B370" s="83" t="e">
        <f>PS!#REF!</f>
        <v>#REF!</v>
      </c>
      <c r="C370" s="83" t="e">
        <f>PS!#REF!</f>
        <v>#REF!</v>
      </c>
      <c r="D370" s="83" t="e">
        <f>VLOOKUP(B370,CTV!$A$3:$D$1048576,4,0)</f>
        <v>#REF!</v>
      </c>
      <c r="E370" s="83" t="e">
        <f>VLOOKUP(B370,CTV!$A$3:$G$1048576,7,0)</f>
        <v>#REF!</v>
      </c>
      <c r="F370" s="83" t="e">
        <f>IF(ISNA(VLOOKUP(D370,CTV!$A$3:$H$1048576,8,0)),"",VLOOKUP(D370,CTV!$A$3:$H$1048576,8,0))</f>
        <v>#REF!</v>
      </c>
      <c r="G370" s="83" t="e">
        <f>VLOOKUP(B370,CTV!$A$3:$I$1048576,9,0)</f>
        <v>#REF!</v>
      </c>
      <c r="H370" s="83" t="e">
        <f>VLOOKUP(B370,CTV!$A$3:$J$1048576,10,0)</f>
        <v>#REF!</v>
      </c>
      <c r="I370" s="102" t="e">
        <f>PS!#REF!</f>
        <v>#REF!</v>
      </c>
      <c r="J370" s="83" t="e">
        <f>PS!#REF!</f>
        <v>#REF!</v>
      </c>
      <c r="K370" s="103" t="e">
        <f>PS!#REF!</f>
        <v>#REF!</v>
      </c>
      <c r="L370" s="83" t="e">
        <f t="shared" si="213"/>
        <v>#REF!</v>
      </c>
      <c r="M370" s="120" t="e">
        <f>PS!#REF!</f>
        <v>#REF!</v>
      </c>
      <c r="N370" s="83" t="e">
        <f>PS!#REF!</f>
        <v>#REF!</v>
      </c>
      <c r="O370" s="104" t="e">
        <f>PS!#REF!</f>
        <v>#REF!</v>
      </c>
      <c r="P370" s="104" t="e">
        <f t="shared" si="214"/>
        <v>#REF!</v>
      </c>
      <c r="Q370" s="104">
        <v>0</v>
      </c>
      <c r="R370" s="170" t="e">
        <f t="shared" si="215"/>
        <v>#REF!</v>
      </c>
      <c r="S370" s="130" t="e">
        <f>VLOOKUP(B370,CTV!$A$3:$K$1048576,11,0)</f>
        <v>#REF!</v>
      </c>
      <c r="T370" s="105" t="e">
        <f>IF(VLOOKUP(B370,CTV!$A$3:$E$1048576,5,0)-R370+S370&lt;0,0,VLOOKUP(B370,CTV!$A$3:$E$1048576,5,0)-R370+S370)</f>
        <v>#REF!</v>
      </c>
      <c r="U370" s="105" t="e">
        <f>IF(VLOOKUP(B370,CTV!$A$3:$F$1048576,6,0)-R370+S370&lt;0,0,VLOOKUP(B370,CTV!$A$3:$F$1048576,6,0)-R370+S370)</f>
        <v>#REF!</v>
      </c>
      <c r="V370" s="70" t="e">
        <f t="shared" si="216"/>
        <v>#REF!</v>
      </c>
      <c r="W370" s="70" t="str">
        <f>IFERROR(IF(AND($H370=1,WORKDAY.INTL($I370,NETWORKDAYS.INTL($I370,EDATE(V370,$E371)-1,1,[1]holiday!$A$2:$A$101),1,[1]holiday!$A$2:$A$101)=$K370),"",IF(AND(IFERROR(IF(IF($K370&lt;EDATE(V370,$E370),$K370,EDATE(V370,$E370))=V370,"",IF($K370&lt;EDATE(V370,$E370),$K370,EDATE(V370,$E370))),"")=$K370,$H370=1),"",IFERROR(IF(IF($K370&lt;EDATE(V370,$E370),$K370,EDATE(V370,$E370))=V370,"",IF($K370&lt;EDATE(V370,$E370),$K370,EDATE(V370,$E370))),""))),"")</f>
        <v/>
      </c>
      <c r="X370" s="70" t="str">
        <f>IFERROR(IF(AND($H370=1,WORKDAY.INTL($I370,NETWORKDAYS.INTL($I370,EDATE(W370,$E371)-1,1,[1]holiday!$A$2:$A$101),1,[1]holiday!$A$2:$A$101)=$K370),"",IF(AND(IFERROR(IF(IF($K370&lt;EDATE(W370,$E370),$K370,EDATE(W370,$E370))=W370,"",IF($K370&lt;EDATE(W370,$E370),$K370,EDATE(W370,$E370))),"")=$K370,$H370=1),"",IFERROR(IF(IF($K370&lt;EDATE(W370,$E370),$K370,EDATE(W370,$E370))=W370,"",IF($K370&lt;EDATE(W370,$E370),$K370,EDATE(W370,$E370))),""))),"")</f>
        <v/>
      </c>
      <c r="Y370" s="70" t="str">
        <f>IFERROR(IF(AND($H370=1,WORKDAY.INTL($I370,NETWORKDAYS.INTL($I370,EDATE(X370,$E371)-1,1,[1]holiday!$A$2:$A$101),1,[1]holiday!$A$2:$A$101)=$K370),"",IF(AND(IFERROR(IF(IF($K370&lt;EDATE(X370,$E370),$K370,EDATE(X370,$E370))=X370,"",IF($K370&lt;EDATE(X370,$E370),$K370,EDATE(X370,$E370))),"")=$K370,$H370=1),"",IFERROR(IF(IF($K370&lt;EDATE(X370,$E370),$K370,EDATE(X370,$E370))=X370,"",IF($K370&lt;EDATE(X370,$E370),$K370,EDATE(X370,$E370))),""))),"")</f>
        <v/>
      </c>
      <c r="Z370" s="70" t="str">
        <f>IFERROR(IF(AND($H370=1,WORKDAY.INTL($I370,NETWORKDAYS.INTL($I370,EDATE(Y370,$E371)-1,1,[1]holiday!$A$2:$A$101),1,[1]holiday!$A$2:$A$101)=$K370),"",IF(AND(IFERROR(IF(IF($K370&lt;EDATE(Y370,$E370),$K370,EDATE(Y370,$E370))=Y370,"",IF($K370&lt;EDATE(Y370,$E370),$K370,EDATE(Y370,$E370))),"")=$K370,$H370=1),"",IFERROR(IF(IF($K370&lt;EDATE(Y370,$E370),$K370,EDATE(Y370,$E370))=Y370,"",IF($K370&lt;EDATE(Y370,$E370),$K370,EDATE(Y370,$E370))),""))),"")</f>
        <v/>
      </c>
      <c r="AA370" s="70" t="str">
        <f>IFERROR(IF(AND($H370=1,WORKDAY.INTL($I370,NETWORKDAYS.INTL($I370,EDATE(Z370,$E371)-1,1,[1]holiday!$A$2:$A$101),1,[1]holiday!$A$2:$A$101)=$K370),"",IF(AND(IFERROR(IF(IF($K370&lt;EDATE(Z370,$E370),$K370,EDATE(Z370,$E370))=Z370,"",IF($K370&lt;EDATE(Z370,$E370),$K370,EDATE(Z370,$E370))),"")=$K370,$H370=1),"",IFERROR(IF(IF($K370&lt;EDATE(Z370,$E370),$K370,EDATE(Z370,$E370))=Z370,"",IF($K370&lt;EDATE(Z370,$E370),$K370,EDATE(Z370,$E370))),""))),"")</f>
        <v/>
      </c>
      <c r="AB370" s="70" t="str">
        <f>IFERROR(IF(AND($H370=1,WORKDAY.INTL($I370,NETWORKDAYS.INTL($I370,EDATE(AA370,$E371)-1,1,[1]holiday!$A$2:$A$101),1,[1]holiday!$A$2:$A$101)=$K370),"",IF(AND(IFERROR(IF(IF($K370&lt;EDATE(AA370,$E370),$K370,EDATE(AA370,$E370))=AA370,"",IF($K370&lt;EDATE(AA370,$E370),$K370,EDATE(AA370,$E370))),"")=$K370,$H370=1),"",IFERROR(IF(IF($K370&lt;EDATE(AA370,$E370),$K370,EDATE(AA370,$E370))=AA370,"",IF($K370&lt;EDATE(AA370,$E370),$K370,EDATE(AA370,$E370))),""))),"")</f>
        <v/>
      </c>
      <c r="AC370" s="70" t="str">
        <f>IFERROR(IF(AND($H370=1,WORKDAY.INTL($I370,NETWORKDAYS.INTL($I370,EDATE(AB370,$E371)-1,1,[1]holiday!$A$2:$A$101),1,[1]holiday!$A$2:$A$101)=$K370),"",IF(AND(IFERROR(IF(IF($K370&lt;EDATE(AB370,$E370),$K370,EDATE(AB370,$E370))=AB370,"",IF($K370&lt;EDATE(AB370,$E370),$K370,EDATE(AB370,$E370))),"")=$K370,$H370=1),"",IFERROR(IF(IF($K370&lt;EDATE(AB370,$E370),$K370,EDATE(AB370,$E370))=AB370,"",IF($K370&lt;EDATE(AB370,$E370),$K370,EDATE(AB370,$E370))),""))),"")</f>
        <v/>
      </c>
      <c r="AD370" s="70" t="str">
        <f>IFERROR(IF(AND($H370=1,WORKDAY.INTL($I370,NETWORKDAYS.INTL($I370,EDATE(AC370,$E371)-1,1,[1]holiday!$A$2:$A$101),1,[1]holiday!$A$2:$A$101)=$K370),"",IF(AND(IFERROR(IF(IF($K370&lt;EDATE(AC370,$E370),$K370,EDATE(AC370,$E370))=AC370,"",IF($K370&lt;EDATE(AC370,$E370),$K370,EDATE(AC370,$E370))),"")=$K370,$H370=1),"",IFERROR(IF(IF($K370&lt;EDATE(AC370,$E370),$K370,EDATE(AC370,$E370))=AC370,"",IF($K370&lt;EDATE(AC370,$E370),$K370,EDATE(AC370,$E370))),""))),"")</f>
        <v/>
      </c>
      <c r="AE370" s="70" t="str">
        <f>IFERROR(IF(AND($H370=1,WORKDAY.INTL($I370,NETWORKDAYS.INTL($I370,EDATE(AD370,$E371)-1,1,[1]holiday!$A$2:$A$101),1,[1]holiday!$A$2:$A$101)=$K370),"",IF(AND(IFERROR(IF(IF($K370&lt;EDATE(AD370,$E370),$K370,EDATE(AD370,$E370))=AD370,"",IF($K370&lt;EDATE(AD370,$E370),$K370,EDATE(AD370,$E370))),"")=$K370,$H370=1),"",IFERROR(IF(IF($K370&lt;EDATE(AD370,$E370),$K370,EDATE(AD370,$E370))=AD370,"",IF($K370&lt;EDATE(AD370,$E370),$K370,EDATE(AD370,$E370))),""))),"")</f>
        <v/>
      </c>
      <c r="AF370" s="70" t="str">
        <f>IFERROR(IF(AND($H370=1,WORKDAY.INTL($I370,NETWORKDAYS.INTL($I370,EDATE(AE370,$E371)-1,1,[1]holiday!$A$2:$A$101),1,[1]holiday!$A$2:$A$101)=$K370),"",IF(AND(IFERROR(IF(IF($K370&lt;EDATE(AE370,$E370),$K370,EDATE(AE370,$E370))=AE370,"",IF($K370&lt;EDATE(AE370,$E370),$K370,EDATE(AE370,$E370))),"")=$K370,$H370=1),"",IFERROR(IF(IF($K370&lt;EDATE(AE370,$E370),$K370,EDATE(AE370,$E370))=AE370,"",IF($K370&lt;EDATE(AE370,$E370),$K370,EDATE(AE370,$E370))),""))),"")</f>
        <v/>
      </c>
      <c r="AG370" s="70" t="str">
        <f>IFERROR(IF(AND($H370=1,WORKDAY.INTL($I370,NETWORKDAYS.INTL($I370,EDATE(AF370,$E371)-1,1,[1]holiday!$A$2:$A$101),1,[1]holiday!$A$2:$A$101)=$K370),"",IF(AND(IFERROR(IF(IF($K370&lt;EDATE(AF370,$E370),$K370,EDATE(AF370,$E370))=AF370,"",IF($K370&lt;EDATE(AF370,$E370),$K370,EDATE(AF370,$E370))),"")=$K370,$H370=1),"",IFERROR(IF(IF($K370&lt;EDATE(AF370,$E370),$K370,EDATE(AF370,$E370))=AF370,"",IF($K370&lt;EDATE(AF370,$E370),$K370,EDATE(AF370,$E370))),""))),"")</f>
        <v/>
      </c>
      <c r="AH370" s="70" t="str">
        <f>IFERROR(IF(AND($H370=1,WORKDAY.INTL($I370,NETWORKDAYS.INTL($I370,EDATE(AG370,$E371)-1,1,[1]holiday!$A$2:$A$101),1,[1]holiday!$A$2:$A$101)=$K370),"",IF(AND(IFERROR(IF(IF($K370&lt;EDATE(AG370,$E370),$K370,EDATE(AG370,$E370))=AG370,"",IF($K370&lt;EDATE(AG370,$E370),$K370,EDATE(AG370,$E370))),"")=$K370,$H370=1),"",IFERROR(IF(IF($K370&lt;EDATE(AG370,$E370),$K370,EDATE(AG370,$E370))=AG370,"",IF($K370&lt;EDATE(AG370,$E370),$K370,EDATE(AG370,$E370))),""))),"")</f>
        <v/>
      </c>
      <c r="AI370" s="70"/>
      <c r="AJ370" s="25" t="e">
        <f t="shared" si="236"/>
        <v>#REF!</v>
      </c>
      <c r="AK370" s="25" t="e">
        <f t="shared" si="237"/>
        <v>#REF!</v>
      </c>
      <c r="AL370" s="25" t="e">
        <f t="shared" si="238"/>
        <v>#REF!</v>
      </c>
      <c r="AM370" s="25" t="e">
        <f t="shared" si="239"/>
        <v>#REF!</v>
      </c>
      <c r="AN370" s="25" t="e">
        <f t="shared" si="240"/>
        <v>#REF!</v>
      </c>
      <c r="AO370" s="25" t="e">
        <f t="shared" si="241"/>
        <v>#REF!</v>
      </c>
      <c r="AP370" s="25" t="e">
        <f t="shared" si="242"/>
        <v>#REF!</v>
      </c>
      <c r="AQ370" s="25" t="e">
        <f t="shared" si="243"/>
        <v>#REF!</v>
      </c>
      <c r="AR370" s="25" t="e">
        <f t="shared" si="244"/>
        <v>#REF!</v>
      </c>
      <c r="AS370" s="25" t="e">
        <f t="shared" si="245"/>
        <v>#REF!</v>
      </c>
      <c r="AT370" s="25" t="e">
        <f t="shared" si="246"/>
        <v>#REF!</v>
      </c>
      <c r="AU370" s="25" t="e">
        <f t="shared" si="247"/>
        <v>#REF!</v>
      </c>
      <c r="AV370" s="25" t="e">
        <f t="shared" si="248"/>
        <v>#REF!</v>
      </c>
      <c r="AW370" s="106" t="e">
        <f t="shared" si="217"/>
        <v>#REF!</v>
      </c>
      <c r="AX370" s="107" t="e">
        <f t="shared" ca="1" si="218"/>
        <v>#REF!</v>
      </c>
      <c r="AY370" s="107" t="e">
        <f t="shared" ca="1" si="219"/>
        <v>#REF!</v>
      </c>
      <c r="AZ370" s="108" t="e">
        <f t="shared" ca="1" si="220"/>
        <v>#REF!</v>
      </c>
      <c r="BA370" s="25">
        <f t="shared" ca="1" si="212"/>
        <v>0</v>
      </c>
      <c r="BB370" s="25" t="e">
        <f t="shared" si="249"/>
        <v>#REF!</v>
      </c>
      <c r="BC370" s="25" t="e">
        <f t="shared" ca="1" si="221"/>
        <v>#REF!</v>
      </c>
      <c r="BD370" s="83" t="e">
        <f>PS!#REF!</f>
        <v>#REF!</v>
      </c>
      <c r="BE370" s="78" t="str">
        <f t="shared" ca="1" si="222"/>
        <v>Lần 0</v>
      </c>
      <c r="BF370" s="109" t="e">
        <f t="shared" ca="1" si="223"/>
        <v>#REF!</v>
      </c>
      <c r="BG370" s="109" t="e">
        <f t="shared" ca="1" si="224"/>
        <v>#REF!</v>
      </c>
      <c r="BH370" s="109" t="e">
        <f t="shared" ca="1" si="225"/>
        <v>#REF!</v>
      </c>
      <c r="BI370" s="109" t="e">
        <f t="shared" ca="1" si="226"/>
        <v>#REF!</v>
      </c>
      <c r="BJ370" s="109" t="e">
        <f t="shared" ca="1" si="227"/>
        <v>#REF!</v>
      </c>
      <c r="BK370" s="109" t="e">
        <f t="shared" ca="1" si="228"/>
        <v>#REF!</v>
      </c>
      <c r="BL370" s="109" t="e">
        <f t="shared" ca="1" si="229"/>
        <v>#REF!</v>
      </c>
      <c r="BM370" s="109" t="e">
        <f t="shared" ca="1" si="230"/>
        <v>#REF!</v>
      </c>
      <c r="BN370" s="109" t="e">
        <f t="shared" ca="1" si="231"/>
        <v>#REF!</v>
      </c>
      <c r="BO370" s="109" t="e">
        <f t="shared" ca="1" si="232"/>
        <v>#REF!</v>
      </c>
      <c r="BP370" s="109" t="e">
        <f t="shared" ca="1" si="233"/>
        <v>#REF!</v>
      </c>
      <c r="BQ370" s="109" t="e">
        <f t="shared" ca="1" si="234"/>
        <v>#REF!</v>
      </c>
      <c r="BR370" s="109" t="e">
        <f t="shared" ca="1" si="235"/>
        <v>#REF!</v>
      </c>
    </row>
    <row r="371" spans="1:70" ht="20.25" customHeight="1" x14ac:dyDescent="0.2">
      <c r="A371" s="82" t="e">
        <f>PS!#REF!</f>
        <v>#REF!</v>
      </c>
      <c r="B371" s="83" t="e">
        <f>PS!#REF!</f>
        <v>#REF!</v>
      </c>
      <c r="C371" s="83" t="e">
        <f>PS!#REF!</f>
        <v>#REF!</v>
      </c>
      <c r="D371" s="83" t="e">
        <f>VLOOKUP(B371,CTV!$A$3:$D$1048576,4,0)</f>
        <v>#REF!</v>
      </c>
      <c r="E371" s="83" t="e">
        <f>VLOOKUP(B371,CTV!$A$3:$G$1048576,7,0)</f>
        <v>#REF!</v>
      </c>
      <c r="F371" s="83" t="e">
        <f>IF(ISNA(VLOOKUP(D371,CTV!$A$3:$H$1048576,8,0)),"",VLOOKUP(D371,CTV!$A$3:$H$1048576,8,0))</f>
        <v>#REF!</v>
      </c>
      <c r="G371" s="83" t="e">
        <f>VLOOKUP(B371,CTV!$A$3:$I$1048576,9,0)</f>
        <v>#REF!</v>
      </c>
      <c r="H371" s="83" t="e">
        <f>VLOOKUP(B371,CTV!$A$3:$J$1048576,10,0)</f>
        <v>#REF!</v>
      </c>
      <c r="I371" s="102" t="e">
        <f>PS!#REF!</f>
        <v>#REF!</v>
      </c>
      <c r="J371" s="83" t="e">
        <f>PS!#REF!</f>
        <v>#REF!</v>
      </c>
      <c r="K371" s="103" t="e">
        <f>PS!#REF!</f>
        <v>#REF!</v>
      </c>
      <c r="L371" s="83" t="e">
        <f t="shared" si="213"/>
        <v>#REF!</v>
      </c>
      <c r="M371" s="120" t="e">
        <f>PS!#REF!</f>
        <v>#REF!</v>
      </c>
      <c r="N371" s="83" t="e">
        <f>PS!#REF!</f>
        <v>#REF!</v>
      </c>
      <c r="O371" s="104" t="e">
        <f>PS!#REF!</f>
        <v>#REF!</v>
      </c>
      <c r="P371" s="104" t="e">
        <f t="shared" si="214"/>
        <v>#REF!</v>
      </c>
      <c r="Q371" s="104">
        <v>0</v>
      </c>
      <c r="R371" s="170" t="e">
        <f t="shared" si="215"/>
        <v>#REF!</v>
      </c>
      <c r="S371" s="130" t="e">
        <f>VLOOKUP(B371,CTV!$A$3:$K$1048576,11,0)</f>
        <v>#REF!</v>
      </c>
      <c r="T371" s="105" t="e">
        <f>IF(VLOOKUP(B371,CTV!$A$3:$E$1048576,5,0)-R371+S371&lt;0,0,VLOOKUP(B371,CTV!$A$3:$E$1048576,5,0)-R371+S371)</f>
        <v>#REF!</v>
      </c>
      <c r="U371" s="105" t="e">
        <f>IF(VLOOKUP(B371,CTV!$A$3:$F$1048576,6,0)-R371+S371&lt;0,0,VLOOKUP(B371,CTV!$A$3:$F$1048576,6,0)-R371+S371)</f>
        <v>#REF!</v>
      </c>
      <c r="V371" s="70" t="e">
        <f t="shared" si="216"/>
        <v>#REF!</v>
      </c>
      <c r="W371" s="70" t="str">
        <f>IFERROR(IF(AND($H371=1,WORKDAY.INTL($I371,NETWORKDAYS.INTL($I371,EDATE(V371,$E372)-1,1,[1]holiday!$A$2:$A$101),1,[1]holiday!$A$2:$A$101)=$K371),"",IF(AND(IFERROR(IF(IF($K371&lt;EDATE(V371,$E371),$K371,EDATE(V371,$E371))=V371,"",IF($K371&lt;EDATE(V371,$E371),$K371,EDATE(V371,$E371))),"")=$K371,$H371=1),"",IFERROR(IF(IF($K371&lt;EDATE(V371,$E371),$K371,EDATE(V371,$E371))=V371,"",IF($K371&lt;EDATE(V371,$E371),$K371,EDATE(V371,$E371))),""))),"")</f>
        <v/>
      </c>
      <c r="X371" s="70" t="str">
        <f>IFERROR(IF(AND($H371=1,WORKDAY.INTL($I371,NETWORKDAYS.INTL($I371,EDATE(W371,$E372)-1,1,[1]holiday!$A$2:$A$101),1,[1]holiday!$A$2:$A$101)=$K371),"",IF(AND(IFERROR(IF(IF($K371&lt;EDATE(W371,$E371),$K371,EDATE(W371,$E371))=W371,"",IF($K371&lt;EDATE(W371,$E371),$K371,EDATE(W371,$E371))),"")=$K371,$H371=1),"",IFERROR(IF(IF($K371&lt;EDATE(W371,$E371),$K371,EDATE(W371,$E371))=W371,"",IF($K371&lt;EDATE(W371,$E371),$K371,EDATE(W371,$E371))),""))),"")</f>
        <v/>
      </c>
      <c r="Y371" s="70" t="str">
        <f>IFERROR(IF(AND($H371=1,WORKDAY.INTL($I371,NETWORKDAYS.INTL($I371,EDATE(X371,$E372)-1,1,[1]holiday!$A$2:$A$101),1,[1]holiday!$A$2:$A$101)=$K371),"",IF(AND(IFERROR(IF(IF($K371&lt;EDATE(X371,$E371),$K371,EDATE(X371,$E371))=X371,"",IF($K371&lt;EDATE(X371,$E371),$K371,EDATE(X371,$E371))),"")=$K371,$H371=1),"",IFERROR(IF(IF($K371&lt;EDATE(X371,$E371),$K371,EDATE(X371,$E371))=X371,"",IF($K371&lt;EDATE(X371,$E371),$K371,EDATE(X371,$E371))),""))),"")</f>
        <v/>
      </c>
      <c r="Z371" s="70" t="str">
        <f>IFERROR(IF(AND($H371=1,WORKDAY.INTL($I371,NETWORKDAYS.INTL($I371,EDATE(Y371,$E372)-1,1,[1]holiday!$A$2:$A$101),1,[1]holiday!$A$2:$A$101)=$K371),"",IF(AND(IFERROR(IF(IF($K371&lt;EDATE(Y371,$E371),$K371,EDATE(Y371,$E371))=Y371,"",IF($K371&lt;EDATE(Y371,$E371),$K371,EDATE(Y371,$E371))),"")=$K371,$H371=1),"",IFERROR(IF(IF($K371&lt;EDATE(Y371,$E371),$K371,EDATE(Y371,$E371))=Y371,"",IF($K371&lt;EDATE(Y371,$E371),$K371,EDATE(Y371,$E371))),""))),"")</f>
        <v/>
      </c>
      <c r="AA371" s="70" t="str">
        <f>IFERROR(IF(AND($H371=1,WORKDAY.INTL($I371,NETWORKDAYS.INTL($I371,EDATE(Z371,$E372)-1,1,[1]holiday!$A$2:$A$101),1,[1]holiday!$A$2:$A$101)=$K371),"",IF(AND(IFERROR(IF(IF($K371&lt;EDATE(Z371,$E371),$K371,EDATE(Z371,$E371))=Z371,"",IF($K371&lt;EDATE(Z371,$E371),$K371,EDATE(Z371,$E371))),"")=$K371,$H371=1),"",IFERROR(IF(IF($K371&lt;EDATE(Z371,$E371),$K371,EDATE(Z371,$E371))=Z371,"",IF($K371&lt;EDATE(Z371,$E371),$K371,EDATE(Z371,$E371))),""))),"")</f>
        <v/>
      </c>
      <c r="AB371" s="70" t="str">
        <f>IFERROR(IF(AND($H371=1,WORKDAY.INTL($I371,NETWORKDAYS.INTL($I371,EDATE(AA371,$E372)-1,1,[1]holiday!$A$2:$A$101),1,[1]holiday!$A$2:$A$101)=$K371),"",IF(AND(IFERROR(IF(IF($K371&lt;EDATE(AA371,$E371),$K371,EDATE(AA371,$E371))=AA371,"",IF($K371&lt;EDATE(AA371,$E371),$K371,EDATE(AA371,$E371))),"")=$K371,$H371=1),"",IFERROR(IF(IF($K371&lt;EDATE(AA371,$E371),$K371,EDATE(AA371,$E371))=AA371,"",IF($K371&lt;EDATE(AA371,$E371),$K371,EDATE(AA371,$E371))),""))),"")</f>
        <v/>
      </c>
      <c r="AC371" s="70" t="str">
        <f>IFERROR(IF(AND($H371=1,WORKDAY.INTL($I371,NETWORKDAYS.INTL($I371,EDATE(AB371,$E372)-1,1,[1]holiday!$A$2:$A$101),1,[1]holiday!$A$2:$A$101)=$K371),"",IF(AND(IFERROR(IF(IF($K371&lt;EDATE(AB371,$E371),$K371,EDATE(AB371,$E371))=AB371,"",IF($K371&lt;EDATE(AB371,$E371),$K371,EDATE(AB371,$E371))),"")=$K371,$H371=1),"",IFERROR(IF(IF($K371&lt;EDATE(AB371,$E371),$K371,EDATE(AB371,$E371))=AB371,"",IF($K371&lt;EDATE(AB371,$E371),$K371,EDATE(AB371,$E371))),""))),"")</f>
        <v/>
      </c>
      <c r="AD371" s="70" t="str">
        <f>IFERROR(IF(AND($H371=1,WORKDAY.INTL($I371,NETWORKDAYS.INTL($I371,EDATE(AC371,$E372)-1,1,[1]holiday!$A$2:$A$101),1,[1]holiday!$A$2:$A$101)=$K371),"",IF(AND(IFERROR(IF(IF($K371&lt;EDATE(AC371,$E371),$K371,EDATE(AC371,$E371))=AC371,"",IF($K371&lt;EDATE(AC371,$E371),$K371,EDATE(AC371,$E371))),"")=$K371,$H371=1),"",IFERROR(IF(IF($K371&lt;EDATE(AC371,$E371),$K371,EDATE(AC371,$E371))=AC371,"",IF($K371&lt;EDATE(AC371,$E371),$K371,EDATE(AC371,$E371))),""))),"")</f>
        <v/>
      </c>
      <c r="AE371" s="70" t="str">
        <f>IFERROR(IF(AND($H371=1,WORKDAY.INTL($I371,NETWORKDAYS.INTL($I371,EDATE(AD371,$E372)-1,1,[1]holiday!$A$2:$A$101),1,[1]holiday!$A$2:$A$101)=$K371),"",IF(AND(IFERROR(IF(IF($K371&lt;EDATE(AD371,$E371),$K371,EDATE(AD371,$E371))=AD371,"",IF($K371&lt;EDATE(AD371,$E371),$K371,EDATE(AD371,$E371))),"")=$K371,$H371=1),"",IFERROR(IF(IF($K371&lt;EDATE(AD371,$E371),$K371,EDATE(AD371,$E371))=AD371,"",IF($K371&lt;EDATE(AD371,$E371),$K371,EDATE(AD371,$E371))),""))),"")</f>
        <v/>
      </c>
      <c r="AF371" s="70" t="str">
        <f>IFERROR(IF(AND($H371=1,WORKDAY.INTL($I371,NETWORKDAYS.INTL($I371,EDATE(AE371,$E372)-1,1,[1]holiday!$A$2:$A$101),1,[1]holiday!$A$2:$A$101)=$K371),"",IF(AND(IFERROR(IF(IF($K371&lt;EDATE(AE371,$E371),$K371,EDATE(AE371,$E371))=AE371,"",IF($K371&lt;EDATE(AE371,$E371),$K371,EDATE(AE371,$E371))),"")=$K371,$H371=1),"",IFERROR(IF(IF($K371&lt;EDATE(AE371,$E371),$K371,EDATE(AE371,$E371))=AE371,"",IF($K371&lt;EDATE(AE371,$E371),$K371,EDATE(AE371,$E371))),""))),"")</f>
        <v/>
      </c>
      <c r="AG371" s="70" t="str">
        <f>IFERROR(IF(AND($H371=1,WORKDAY.INTL($I371,NETWORKDAYS.INTL($I371,EDATE(AF371,$E372)-1,1,[1]holiday!$A$2:$A$101),1,[1]holiday!$A$2:$A$101)=$K371),"",IF(AND(IFERROR(IF(IF($K371&lt;EDATE(AF371,$E371),$K371,EDATE(AF371,$E371))=AF371,"",IF($K371&lt;EDATE(AF371,$E371),$K371,EDATE(AF371,$E371))),"")=$K371,$H371=1),"",IFERROR(IF(IF($K371&lt;EDATE(AF371,$E371),$K371,EDATE(AF371,$E371))=AF371,"",IF($K371&lt;EDATE(AF371,$E371),$K371,EDATE(AF371,$E371))),""))),"")</f>
        <v/>
      </c>
      <c r="AH371" s="70" t="str">
        <f>IFERROR(IF(AND($H371=1,WORKDAY.INTL($I371,NETWORKDAYS.INTL($I371,EDATE(AG371,$E372)-1,1,[1]holiday!$A$2:$A$101),1,[1]holiday!$A$2:$A$101)=$K371),"",IF(AND(IFERROR(IF(IF($K371&lt;EDATE(AG371,$E371),$K371,EDATE(AG371,$E371))=AG371,"",IF($K371&lt;EDATE(AG371,$E371),$K371,EDATE(AG371,$E371))),"")=$K371,$H371=1),"",IFERROR(IF(IF($K371&lt;EDATE(AG371,$E371),$K371,EDATE(AG371,$E371))=AG371,"",IF($K371&lt;EDATE(AG371,$E371),$K371,EDATE(AG371,$E371))),""))),"")</f>
        <v/>
      </c>
      <c r="AI371" s="70"/>
      <c r="AJ371" s="25" t="e">
        <f t="shared" si="236"/>
        <v>#REF!</v>
      </c>
      <c r="AK371" s="25" t="e">
        <f t="shared" si="237"/>
        <v>#REF!</v>
      </c>
      <c r="AL371" s="25" t="e">
        <f t="shared" si="238"/>
        <v>#REF!</v>
      </c>
      <c r="AM371" s="25" t="e">
        <f t="shared" si="239"/>
        <v>#REF!</v>
      </c>
      <c r="AN371" s="25" t="e">
        <f t="shared" si="240"/>
        <v>#REF!</v>
      </c>
      <c r="AO371" s="25" t="e">
        <f t="shared" si="241"/>
        <v>#REF!</v>
      </c>
      <c r="AP371" s="25" t="e">
        <f t="shared" si="242"/>
        <v>#REF!</v>
      </c>
      <c r="AQ371" s="25" t="e">
        <f t="shared" si="243"/>
        <v>#REF!</v>
      </c>
      <c r="AR371" s="25" t="e">
        <f t="shared" si="244"/>
        <v>#REF!</v>
      </c>
      <c r="AS371" s="25" t="e">
        <f t="shared" si="245"/>
        <v>#REF!</v>
      </c>
      <c r="AT371" s="25" t="e">
        <f t="shared" si="246"/>
        <v>#REF!</v>
      </c>
      <c r="AU371" s="25" t="e">
        <f t="shared" si="247"/>
        <v>#REF!</v>
      </c>
      <c r="AV371" s="25" t="e">
        <f t="shared" si="248"/>
        <v>#REF!</v>
      </c>
      <c r="AW371" s="106" t="e">
        <f t="shared" si="217"/>
        <v>#REF!</v>
      </c>
      <c r="AX371" s="107" t="e">
        <f t="shared" ca="1" si="218"/>
        <v>#REF!</v>
      </c>
      <c r="AY371" s="107" t="e">
        <f t="shared" ca="1" si="219"/>
        <v>#REF!</v>
      </c>
      <c r="AZ371" s="108" t="e">
        <f t="shared" ca="1" si="220"/>
        <v>#REF!</v>
      </c>
      <c r="BA371" s="25">
        <f t="shared" ca="1" si="212"/>
        <v>0</v>
      </c>
      <c r="BB371" s="25" t="e">
        <f t="shared" si="249"/>
        <v>#REF!</v>
      </c>
      <c r="BC371" s="25" t="e">
        <f t="shared" ca="1" si="221"/>
        <v>#REF!</v>
      </c>
      <c r="BD371" s="83" t="e">
        <f>PS!#REF!</f>
        <v>#REF!</v>
      </c>
      <c r="BE371" s="78" t="str">
        <f t="shared" ca="1" si="222"/>
        <v>Lần 0</v>
      </c>
      <c r="BF371" s="109" t="e">
        <f t="shared" ca="1" si="223"/>
        <v>#REF!</v>
      </c>
      <c r="BG371" s="109" t="e">
        <f t="shared" ca="1" si="224"/>
        <v>#REF!</v>
      </c>
      <c r="BH371" s="109" t="e">
        <f t="shared" ca="1" si="225"/>
        <v>#REF!</v>
      </c>
      <c r="BI371" s="109" t="e">
        <f t="shared" ca="1" si="226"/>
        <v>#REF!</v>
      </c>
      <c r="BJ371" s="109" t="e">
        <f t="shared" ca="1" si="227"/>
        <v>#REF!</v>
      </c>
      <c r="BK371" s="109" t="e">
        <f t="shared" ca="1" si="228"/>
        <v>#REF!</v>
      </c>
      <c r="BL371" s="109" t="e">
        <f t="shared" ca="1" si="229"/>
        <v>#REF!</v>
      </c>
      <c r="BM371" s="109" t="e">
        <f t="shared" ca="1" si="230"/>
        <v>#REF!</v>
      </c>
      <c r="BN371" s="109" t="e">
        <f t="shared" ca="1" si="231"/>
        <v>#REF!</v>
      </c>
      <c r="BO371" s="109" t="e">
        <f t="shared" ca="1" si="232"/>
        <v>#REF!</v>
      </c>
      <c r="BP371" s="109" t="e">
        <f t="shared" ca="1" si="233"/>
        <v>#REF!</v>
      </c>
      <c r="BQ371" s="109" t="e">
        <f t="shared" ca="1" si="234"/>
        <v>#REF!</v>
      </c>
      <c r="BR371" s="109" t="e">
        <f t="shared" ca="1" si="235"/>
        <v>#REF!</v>
      </c>
    </row>
    <row r="372" spans="1:70" ht="20.25" customHeight="1" x14ac:dyDescent="0.2">
      <c r="A372" s="82" t="e">
        <f>PS!#REF!</f>
        <v>#REF!</v>
      </c>
      <c r="B372" s="83" t="e">
        <f>PS!#REF!</f>
        <v>#REF!</v>
      </c>
      <c r="C372" s="83" t="e">
        <f>PS!#REF!</f>
        <v>#REF!</v>
      </c>
      <c r="D372" s="83" t="e">
        <f>VLOOKUP(B372,CTV!$A$3:$D$1048576,4,0)</f>
        <v>#REF!</v>
      </c>
      <c r="E372" s="83" t="e">
        <f>VLOOKUP(B372,CTV!$A$3:$G$1048576,7,0)</f>
        <v>#REF!</v>
      </c>
      <c r="F372" s="83" t="e">
        <f>IF(ISNA(VLOOKUP(D372,CTV!$A$3:$H$1048576,8,0)),"",VLOOKUP(D372,CTV!$A$3:$H$1048576,8,0))</f>
        <v>#REF!</v>
      </c>
      <c r="G372" s="83" t="e">
        <f>VLOOKUP(B372,CTV!$A$3:$I$1048576,9,0)</f>
        <v>#REF!</v>
      </c>
      <c r="H372" s="83" t="e">
        <f>VLOOKUP(B372,CTV!$A$3:$J$1048576,10,0)</f>
        <v>#REF!</v>
      </c>
      <c r="I372" s="102" t="e">
        <f>PS!#REF!</f>
        <v>#REF!</v>
      </c>
      <c r="J372" s="83" t="e">
        <f>PS!#REF!</f>
        <v>#REF!</v>
      </c>
      <c r="K372" s="103" t="e">
        <f>PS!#REF!</f>
        <v>#REF!</v>
      </c>
      <c r="L372" s="83" t="e">
        <f t="shared" si="213"/>
        <v>#REF!</v>
      </c>
      <c r="M372" s="120" t="e">
        <f>PS!#REF!</f>
        <v>#REF!</v>
      </c>
      <c r="N372" s="83" t="e">
        <f>PS!#REF!</f>
        <v>#REF!</v>
      </c>
      <c r="O372" s="104" t="e">
        <f>PS!#REF!</f>
        <v>#REF!</v>
      </c>
      <c r="P372" s="104" t="e">
        <f t="shared" si="214"/>
        <v>#REF!</v>
      </c>
      <c r="Q372" s="104">
        <v>0</v>
      </c>
      <c r="R372" s="170" t="e">
        <f t="shared" si="215"/>
        <v>#REF!</v>
      </c>
      <c r="S372" s="130" t="e">
        <f>VLOOKUP(B372,CTV!$A$3:$K$1048576,11,0)</f>
        <v>#REF!</v>
      </c>
      <c r="T372" s="105" t="e">
        <f>IF(VLOOKUP(B372,CTV!$A$3:$E$1048576,5,0)-R372+S372&lt;0,0,VLOOKUP(B372,CTV!$A$3:$E$1048576,5,0)-R372+S372)</f>
        <v>#REF!</v>
      </c>
      <c r="U372" s="105" t="e">
        <f>IF(VLOOKUP(B372,CTV!$A$3:$F$1048576,6,0)-R372+S372&lt;0,0,VLOOKUP(B372,CTV!$A$3:$F$1048576,6,0)-R372+S372)</f>
        <v>#REF!</v>
      </c>
      <c r="V372" s="70" t="e">
        <f t="shared" si="216"/>
        <v>#REF!</v>
      </c>
      <c r="W372" s="70" t="str">
        <f>IFERROR(IF(AND($H372=1,WORKDAY.INTL($I372,NETWORKDAYS.INTL($I372,EDATE(V372,$E373)-1,1,[1]holiday!$A$2:$A$101),1,[1]holiday!$A$2:$A$101)=$K372),"",IF(AND(IFERROR(IF(IF($K372&lt;EDATE(V372,$E372),$K372,EDATE(V372,$E372))=V372,"",IF($K372&lt;EDATE(V372,$E372),$K372,EDATE(V372,$E372))),"")=$K372,$H372=1),"",IFERROR(IF(IF($K372&lt;EDATE(V372,$E372),$K372,EDATE(V372,$E372))=V372,"",IF($K372&lt;EDATE(V372,$E372),$K372,EDATE(V372,$E372))),""))),"")</f>
        <v/>
      </c>
      <c r="X372" s="70" t="str">
        <f>IFERROR(IF(AND($H372=1,WORKDAY.INTL($I372,NETWORKDAYS.INTL($I372,EDATE(W372,$E373)-1,1,[1]holiday!$A$2:$A$101),1,[1]holiday!$A$2:$A$101)=$K372),"",IF(AND(IFERROR(IF(IF($K372&lt;EDATE(W372,$E372),$K372,EDATE(W372,$E372))=W372,"",IF($K372&lt;EDATE(W372,$E372),$K372,EDATE(W372,$E372))),"")=$K372,$H372=1),"",IFERROR(IF(IF($K372&lt;EDATE(W372,$E372),$K372,EDATE(W372,$E372))=W372,"",IF($K372&lt;EDATE(W372,$E372),$K372,EDATE(W372,$E372))),""))),"")</f>
        <v/>
      </c>
      <c r="Y372" s="70" t="str">
        <f>IFERROR(IF(AND($H372=1,WORKDAY.INTL($I372,NETWORKDAYS.INTL($I372,EDATE(X372,$E373)-1,1,[1]holiday!$A$2:$A$101),1,[1]holiday!$A$2:$A$101)=$K372),"",IF(AND(IFERROR(IF(IF($K372&lt;EDATE(X372,$E372),$K372,EDATE(X372,$E372))=X372,"",IF($K372&lt;EDATE(X372,$E372),$K372,EDATE(X372,$E372))),"")=$K372,$H372=1),"",IFERROR(IF(IF($K372&lt;EDATE(X372,$E372),$K372,EDATE(X372,$E372))=X372,"",IF($K372&lt;EDATE(X372,$E372),$K372,EDATE(X372,$E372))),""))),"")</f>
        <v/>
      </c>
      <c r="Z372" s="70" t="str">
        <f>IFERROR(IF(AND($H372=1,WORKDAY.INTL($I372,NETWORKDAYS.INTL($I372,EDATE(Y372,$E373)-1,1,[1]holiday!$A$2:$A$101),1,[1]holiday!$A$2:$A$101)=$K372),"",IF(AND(IFERROR(IF(IF($K372&lt;EDATE(Y372,$E372),$K372,EDATE(Y372,$E372))=Y372,"",IF($K372&lt;EDATE(Y372,$E372),$K372,EDATE(Y372,$E372))),"")=$K372,$H372=1),"",IFERROR(IF(IF($K372&lt;EDATE(Y372,$E372),$K372,EDATE(Y372,$E372))=Y372,"",IF($K372&lt;EDATE(Y372,$E372),$K372,EDATE(Y372,$E372))),""))),"")</f>
        <v/>
      </c>
      <c r="AA372" s="70" t="str">
        <f>IFERROR(IF(AND($H372=1,WORKDAY.INTL($I372,NETWORKDAYS.INTL($I372,EDATE(Z372,$E373)-1,1,[1]holiday!$A$2:$A$101),1,[1]holiday!$A$2:$A$101)=$K372),"",IF(AND(IFERROR(IF(IF($K372&lt;EDATE(Z372,$E372),$K372,EDATE(Z372,$E372))=Z372,"",IF($K372&lt;EDATE(Z372,$E372),$K372,EDATE(Z372,$E372))),"")=$K372,$H372=1),"",IFERROR(IF(IF($K372&lt;EDATE(Z372,$E372),$K372,EDATE(Z372,$E372))=Z372,"",IF($K372&lt;EDATE(Z372,$E372),$K372,EDATE(Z372,$E372))),""))),"")</f>
        <v/>
      </c>
      <c r="AB372" s="70" t="str">
        <f>IFERROR(IF(AND($H372=1,WORKDAY.INTL($I372,NETWORKDAYS.INTL($I372,EDATE(AA372,$E373)-1,1,[1]holiday!$A$2:$A$101),1,[1]holiday!$A$2:$A$101)=$K372),"",IF(AND(IFERROR(IF(IF($K372&lt;EDATE(AA372,$E372),$K372,EDATE(AA372,$E372))=AA372,"",IF($K372&lt;EDATE(AA372,$E372),$K372,EDATE(AA372,$E372))),"")=$K372,$H372=1),"",IFERROR(IF(IF($K372&lt;EDATE(AA372,$E372),$K372,EDATE(AA372,$E372))=AA372,"",IF($K372&lt;EDATE(AA372,$E372),$K372,EDATE(AA372,$E372))),""))),"")</f>
        <v/>
      </c>
      <c r="AC372" s="70" t="str">
        <f>IFERROR(IF(AND($H372=1,WORKDAY.INTL($I372,NETWORKDAYS.INTL($I372,EDATE(AB372,$E373)-1,1,[1]holiday!$A$2:$A$101),1,[1]holiday!$A$2:$A$101)=$K372),"",IF(AND(IFERROR(IF(IF($K372&lt;EDATE(AB372,$E372),$K372,EDATE(AB372,$E372))=AB372,"",IF($K372&lt;EDATE(AB372,$E372),$K372,EDATE(AB372,$E372))),"")=$K372,$H372=1),"",IFERROR(IF(IF($K372&lt;EDATE(AB372,$E372),$K372,EDATE(AB372,$E372))=AB372,"",IF($K372&lt;EDATE(AB372,$E372),$K372,EDATE(AB372,$E372))),""))),"")</f>
        <v/>
      </c>
      <c r="AD372" s="70" t="str">
        <f>IFERROR(IF(AND($H372=1,WORKDAY.INTL($I372,NETWORKDAYS.INTL($I372,EDATE(AC372,$E373)-1,1,[1]holiday!$A$2:$A$101),1,[1]holiday!$A$2:$A$101)=$K372),"",IF(AND(IFERROR(IF(IF($K372&lt;EDATE(AC372,$E372),$K372,EDATE(AC372,$E372))=AC372,"",IF($K372&lt;EDATE(AC372,$E372),$K372,EDATE(AC372,$E372))),"")=$K372,$H372=1),"",IFERROR(IF(IF($K372&lt;EDATE(AC372,$E372),$K372,EDATE(AC372,$E372))=AC372,"",IF($K372&lt;EDATE(AC372,$E372),$K372,EDATE(AC372,$E372))),""))),"")</f>
        <v/>
      </c>
      <c r="AE372" s="70" t="str">
        <f>IFERROR(IF(AND($H372=1,WORKDAY.INTL($I372,NETWORKDAYS.INTL($I372,EDATE(AD372,$E373)-1,1,[1]holiday!$A$2:$A$101),1,[1]holiday!$A$2:$A$101)=$K372),"",IF(AND(IFERROR(IF(IF($K372&lt;EDATE(AD372,$E372),$K372,EDATE(AD372,$E372))=AD372,"",IF($K372&lt;EDATE(AD372,$E372),$K372,EDATE(AD372,$E372))),"")=$K372,$H372=1),"",IFERROR(IF(IF($K372&lt;EDATE(AD372,$E372),$K372,EDATE(AD372,$E372))=AD372,"",IF($K372&lt;EDATE(AD372,$E372),$K372,EDATE(AD372,$E372))),""))),"")</f>
        <v/>
      </c>
      <c r="AF372" s="70" t="str">
        <f>IFERROR(IF(AND($H372=1,WORKDAY.INTL($I372,NETWORKDAYS.INTL($I372,EDATE(AE372,$E373)-1,1,[1]holiday!$A$2:$A$101),1,[1]holiday!$A$2:$A$101)=$K372),"",IF(AND(IFERROR(IF(IF($K372&lt;EDATE(AE372,$E372),$K372,EDATE(AE372,$E372))=AE372,"",IF($K372&lt;EDATE(AE372,$E372),$K372,EDATE(AE372,$E372))),"")=$K372,$H372=1),"",IFERROR(IF(IF($K372&lt;EDATE(AE372,$E372),$K372,EDATE(AE372,$E372))=AE372,"",IF($K372&lt;EDATE(AE372,$E372),$K372,EDATE(AE372,$E372))),""))),"")</f>
        <v/>
      </c>
      <c r="AG372" s="70" t="str">
        <f>IFERROR(IF(AND($H372=1,WORKDAY.INTL($I372,NETWORKDAYS.INTL($I372,EDATE(AF372,$E373)-1,1,[1]holiday!$A$2:$A$101),1,[1]holiday!$A$2:$A$101)=$K372),"",IF(AND(IFERROR(IF(IF($K372&lt;EDATE(AF372,$E372),$K372,EDATE(AF372,$E372))=AF372,"",IF($K372&lt;EDATE(AF372,$E372),$K372,EDATE(AF372,$E372))),"")=$K372,$H372=1),"",IFERROR(IF(IF($K372&lt;EDATE(AF372,$E372),$K372,EDATE(AF372,$E372))=AF372,"",IF($K372&lt;EDATE(AF372,$E372),$K372,EDATE(AF372,$E372))),""))),"")</f>
        <v/>
      </c>
      <c r="AH372" s="70" t="str">
        <f>IFERROR(IF(AND($H372=1,WORKDAY.INTL($I372,NETWORKDAYS.INTL($I372,EDATE(AG372,$E373)-1,1,[1]holiday!$A$2:$A$101),1,[1]holiday!$A$2:$A$101)=$K372),"",IF(AND(IFERROR(IF(IF($K372&lt;EDATE(AG372,$E372),$K372,EDATE(AG372,$E372))=AG372,"",IF($K372&lt;EDATE(AG372,$E372),$K372,EDATE(AG372,$E372))),"")=$K372,$H372=1),"",IFERROR(IF(IF($K372&lt;EDATE(AG372,$E372),$K372,EDATE(AG372,$E372))=AG372,"",IF($K372&lt;EDATE(AG372,$E372),$K372,EDATE(AG372,$E372))),""))),"")</f>
        <v/>
      </c>
      <c r="AI372" s="70"/>
      <c r="AJ372" s="25" t="e">
        <f t="shared" si="236"/>
        <v>#REF!</v>
      </c>
      <c r="AK372" s="25" t="e">
        <f t="shared" si="237"/>
        <v>#REF!</v>
      </c>
      <c r="AL372" s="25" t="e">
        <f t="shared" si="238"/>
        <v>#REF!</v>
      </c>
      <c r="AM372" s="25" t="e">
        <f t="shared" si="239"/>
        <v>#REF!</v>
      </c>
      <c r="AN372" s="25" t="e">
        <f t="shared" si="240"/>
        <v>#REF!</v>
      </c>
      <c r="AO372" s="25" t="e">
        <f t="shared" si="241"/>
        <v>#REF!</v>
      </c>
      <c r="AP372" s="25" t="e">
        <f t="shared" si="242"/>
        <v>#REF!</v>
      </c>
      <c r="AQ372" s="25" t="e">
        <f t="shared" si="243"/>
        <v>#REF!</v>
      </c>
      <c r="AR372" s="25" t="e">
        <f t="shared" si="244"/>
        <v>#REF!</v>
      </c>
      <c r="AS372" s="25" t="e">
        <f t="shared" si="245"/>
        <v>#REF!</v>
      </c>
      <c r="AT372" s="25" t="e">
        <f t="shared" si="246"/>
        <v>#REF!</v>
      </c>
      <c r="AU372" s="25" t="e">
        <f t="shared" si="247"/>
        <v>#REF!</v>
      </c>
      <c r="AV372" s="25" t="e">
        <f t="shared" si="248"/>
        <v>#REF!</v>
      </c>
      <c r="AW372" s="106" t="e">
        <f t="shared" si="217"/>
        <v>#REF!</v>
      </c>
      <c r="AX372" s="107" t="e">
        <f t="shared" ca="1" si="218"/>
        <v>#REF!</v>
      </c>
      <c r="AY372" s="107" t="e">
        <f t="shared" ca="1" si="219"/>
        <v>#REF!</v>
      </c>
      <c r="AZ372" s="108" t="e">
        <f t="shared" ca="1" si="220"/>
        <v>#REF!</v>
      </c>
      <c r="BA372" s="25">
        <f t="shared" ca="1" si="212"/>
        <v>0</v>
      </c>
      <c r="BB372" s="25" t="e">
        <f t="shared" si="249"/>
        <v>#REF!</v>
      </c>
      <c r="BC372" s="25" t="e">
        <f t="shared" ca="1" si="221"/>
        <v>#REF!</v>
      </c>
      <c r="BD372" s="83" t="e">
        <f>PS!#REF!</f>
        <v>#REF!</v>
      </c>
      <c r="BE372" s="78" t="str">
        <f t="shared" ca="1" si="222"/>
        <v>Lần 0</v>
      </c>
      <c r="BF372" s="109" t="e">
        <f t="shared" ca="1" si="223"/>
        <v>#REF!</v>
      </c>
      <c r="BG372" s="109" t="e">
        <f t="shared" ca="1" si="224"/>
        <v>#REF!</v>
      </c>
      <c r="BH372" s="109" t="e">
        <f t="shared" ca="1" si="225"/>
        <v>#REF!</v>
      </c>
      <c r="BI372" s="109" t="e">
        <f t="shared" ca="1" si="226"/>
        <v>#REF!</v>
      </c>
      <c r="BJ372" s="109" t="e">
        <f t="shared" ca="1" si="227"/>
        <v>#REF!</v>
      </c>
      <c r="BK372" s="109" t="e">
        <f t="shared" ca="1" si="228"/>
        <v>#REF!</v>
      </c>
      <c r="BL372" s="109" t="e">
        <f t="shared" ca="1" si="229"/>
        <v>#REF!</v>
      </c>
      <c r="BM372" s="109" t="e">
        <f t="shared" ca="1" si="230"/>
        <v>#REF!</v>
      </c>
      <c r="BN372" s="109" t="e">
        <f t="shared" ca="1" si="231"/>
        <v>#REF!</v>
      </c>
      <c r="BO372" s="109" t="e">
        <f t="shared" ca="1" si="232"/>
        <v>#REF!</v>
      </c>
      <c r="BP372" s="109" t="e">
        <f t="shared" ca="1" si="233"/>
        <v>#REF!</v>
      </c>
      <c r="BQ372" s="109" t="e">
        <f t="shared" ca="1" si="234"/>
        <v>#REF!</v>
      </c>
      <c r="BR372" s="109" t="e">
        <f t="shared" ca="1" si="235"/>
        <v>#REF!</v>
      </c>
    </row>
    <row r="373" spans="1:70" ht="20.25" customHeight="1" x14ac:dyDescent="0.2">
      <c r="A373" s="82" t="e">
        <f>PS!#REF!</f>
        <v>#REF!</v>
      </c>
      <c r="B373" s="83" t="e">
        <f>PS!#REF!</f>
        <v>#REF!</v>
      </c>
      <c r="C373" s="83" t="e">
        <f>PS!#REF!</f>
        <v>#REF!</v>
      </c>
      <c r="D373" s="83" t="e">
        <f>VLOOKUP(B373,CTV!$A$3:$D$1048576,4,0)</f>
        <v>#REF!</v>
      </c>
      <c r="E373" s="83" t="e">
        <f>VLOOKUP(B373,CTV!$A$3:$G$1048576,7,0)</f>
        <v>#REF!</v>
      </c>
      <c r="F373" s="83" t="e">
        <f>IF(ISNA(VLOOKUP(D373,CTV!$A$3:$H$1048576,8,0)),"",VLOOKUP(D373,CTV!$A$3:$H$1048576,8,0))</f>
        <v>#REF!</v>
      </c>
      <c r="G373" s="83" t="e">
        <f>VLOOKUP(B373,CTV!$A$3:$I$1048576,9,0)</f>
        <v>#REF!</v>
      </c>
      <c r="H373" s="83" t="e">
        <f>VLOOKUP(B373,CTV!$A$3:$J$1048576,10,0)</f>
        <v>#REF!</v>
      </c>
      <c r="I373" s="102" t="e">
        <f>PS!#REF!</f>
        <v>#REF!</v>
      </c>
      <c r="J373" s="83" t="e">
        <f>PS!#REF!</f>
        <v>#REF!</v>
      </c>
      <c r="K373" s="103" t="e">
        <f>PS!#REF!</f>
        <v>#REF!</v>
      </c>
      <c r="L373" s="83" t="e">
        <f t="shared" si="213"/>
        <v>#REF!</v>
      </c>
      <c r="M373" s="120" t="e">
        <f>PS!#REF!</f>
        <v>#REF!</v>
      </c>
      <c r="N373" s="83" t="e">
        <f>PS!#REF!</f>
        <v>#REF!</v>
      </c>
      <c r="O373" s="104" t="e">
        <f>PS!#REF!</f>
        <v>#REF!</v>
      </c>
      <c r="P373" s="104" t="e">
        <f t="shared" si="214"/>
        <v>#REF!</v>
      </c>
      <c r="Q373" s="104">
        <v>0</v>
      </c>
      <c r="R373" s="170" t="e">
        <f t="shared" si="215"/>
        <v>#REF!</v>
      </c>
      <c r="S373" s="130" t="e">
        <f>VLOOKUP(B373,CTV!$A$3:$K$1048576,11,0)</f>
        <v>#REF!</v>
      </c>
      <c r="T373" s="105" t="e">
        <f>IF(VLOOKUP(B373,CTV!$A$3:$E$1048576,5,0)-R373+S373&lt;0,0,VLOOKUP(B373,CTV!$A$3:$E$1048576,5,0)-R373+S373)</f>
        <v>#REF!</v>
      </c>
      <c r="U373" s="105" t="e">
        <f>IF(VLOOKUP(B373,CTV!$A$3:$F$1048576,6,0)-R373+S373&lt;0,0,VLOOKUP(B373,CTV!$A$3:$F$1048576,6,0)-R373+S373)</f>
        <v>#REF!</v>
      </c>
      <c r="V373" s="70" t="e">
        <f t="shared" si="216"/>
        <v>#REF!</v>
      </c>
      <c r="W373" s="70" t="str">
        <f>IFERROR(IF(AND($H373=1,WORKDAY.INTL($I373,NETWORKDAYS.INTL($I373,EDATE(V373,$E374)-1,1,[1]holiday!$A$2:$A$101),1,[1]holiday!$A$2:$A$101)=$K373),"",IF(AND(IFERROR(IF(IF($K373&lt;EDATE(V373,$E373),$K373,EDATE(V373,$E373))=V373,"",IF($K373&lt;EDATE(V373,$E373),$K373,EDATE(V373,$E373))),"")=$K373,$H373=1),"",IFERROR(IF(IF($K373&lt;EDATE(V373,$E373),$K373,EDATE(V373,$E373))=V373,"",IF($K373&lt;EDATE(V373,$E373),$K373,EDATE(V373,$E373))),""))),"")</f>
        <v/>
      </c>
      <c r="X373" s="70" t="str">
        <f>IFERROR(IF(AND($H373=1,WORKDAY.INTL($I373,NETWORKDAYS.INTL($I373,EDATE(W373,$E374)-1,1,[1]holiday!$A$2:$A$101),1,[1]holiday!$A$2:$A$101)=$K373),"",IF(AND(IFERROR(IF(IF($K373&lt;EDATE(W373,$E373),$K373,EDATE(W373,$E373))=W373,"",IF($K373&lt;EDATE(W373,$E373),$K373,EDATE(W373,$E373))),"")=$K373,$H373=1),"",IFERROR(IF(IF($K373&lt;EDATE(W373,$E373),$K373,EDATE(W373,$E373))=W373,"",IF($K373&lt;EDATE(W373,$E373),$K373,EDATE(W373,$E373))),""))),"")</f>
        <v/>
      </c>
      <c r="Y373" s="70" t="str">
        <f>IFERROR(IF(AND($H373=1,WORKDAY.INTL($I373,NETWORKDAYS.INTL($I373,EDATE(X373,$E374)-1,1,[1]holiday!$A$2:$A$101),1,[1]holiday!$A$2:$A$101)=$K373),"",IF(AND(IFERROR(IF(IF($K373&lt;EDATE(X373,$E373),$K373,EDATE(X373,$E373))=X373,"",IF($K373&lt;EDATE(X373,$E373),$K373,EDATE(X373,$E373))),"")=$K373,$H373=1),"",IFERROR(IF(IF($K373&lt;EDATE(X373,$E373),$K373,EDATE(X373,$E373))=X373,"",IF($K373&lt;EDATE(X373,$E373),$K373,EDATE(X373,$E373))),""))),"")</f>
        <v/>
      </c>
      <c r="Z373" s="70" t="str">
        <f>IFERROR(IF(AND($H373=1,WORKDAY.INTL($I373,NETWORKDAYS.INTL($I373,EDATE(Y373,$E374)-1,1,[1]holiday!$A$2:$A$101),1,[1]holiday!$A$2:$A$101)=$K373),"",IF(AND(IFERROR(IF(IF($K373&lt;EDATE(Y373,$E373),$K373,EDATE(Y373,$E373))=Y373,"",IF($K373&lt;EDATE(Y373,$E373),$K373,EDATE(Y373,$E373))),"")=$K373,$H373=1),"",IFERROR(IF(IF($K373&lt;EDATE(Y373,$E373),$K373,EDATE(Y373,$E373))=Y373,"",IF($K373&lt;EDATE(Y373,$E373),$K373,EDATE(Y373,$E373))),""))),"")</f>
        <v/>
      </c>
      <c r="AA373" s="70" t="str">
        <f>IFERROR(IF(AND($H373=1,WORKDAY.INTL($I373,NETWORKDAYS.INTL($I373,EDATE(Z373,$E374)-1,1,[1]holiday!$A$2:$A$101),1,[1]holiday!$A$2:$A$101)=$K373),"",IF(AND(IFERROR(IF(IF($K373&lt;EDATE(Z373,$E373),$K373,EDATE(Z373,$E373))=Z373,"",IF($K373&lt;EDATE(Z373,$E373),$K373,EDATE(Z373,$E373))),"")=$K373,$H373=1),"",IFERROR(IF(IF($K373&lt;EDATE(Z373,$E373),$K373,EDATE(Z373,$E373))=Z373,"",IF($K373&lt;EDATE(Z373,$E373),$K373,EDATE(Z373,$E373))),""))),"")</f>
        <v/>
      </c>
      <c r="AB373" s="70" t="str">
        <f>IFERROR(IF(AND($H373=1,WORKDAY.INTL($I373,NETWORKDAYS.INTL($I373,EDATE(AA373,$E374)-1,1,[1]holiday!$A$2:$A$101),1,[1]holiday!$A$2:$A$101)=$K373),"",IF(AND(IFERROR(IF(IF($K373&lt;EDATE(AA373,$E373),$K373,EDATE(AA373,$E373))=AA373,"",IF($K373&lt;EDATE(AA373,$E373),$K373,EDATE(AA373,$E373))),"")=$K373,$H373=1),"",IFERROR(IF(IF($K373&lt;EDATE(AA373,$E373),$K373,EDATE(AA373,$E373))=AA373,"",IF($K373&lt;EDATE(AA373,$E373),$K373,EDATE(AA373,$E373))),""))),"")</f>
        <v/>
      </c>
      <c r="AC373" s="70" t="str">
        <f>IFERROR(IF(AND($H373=1,WORKDAY.INTL($I373,NETWORKDAYS.INTL($I373,EDATE(AB373,$E374)-1,1,[1]holiday!$A$2:$A$101),1,[1]holiday!$A$2:$A$101)=$K373),"",IF(AND(IFERROR(IF(IF($K373&lt;EDATE(AB373,$E373),$K373,EDATE(AB373,$E373))=AB373,"",IF($K373&lt;EDATE(AB373,$E373),$K373,EDATE(AB373,$E373))),"")=$K373,$H373=1),"",IFERROR(IF(IF($K373&lt;EDATE(AB373,$E373),$K373,EDATE(AB373,$E373))=AB373,"",IF($K373&lt;EDATE(AB373,$E373),$K373,EDATE(AB373,$E373))),""))),"")</f>
        <v/>
      </c>
      <c r="AD373" s="70" t="str">
        <f>IFERROR(IF(AND($H373=1,WORKDAY.INTL($I373,NETWORKDAYS.INTL($I373,EDATE(AC373,$E374)-1,1,[1]holiday!$A$2:$A$101),1,[1]holiday!$A$2:$A$101)=$K373),"",IF(AND(IFERROR(IF(IF($K373&lt;EDATE(AC373,$E373),$K373,EDATE(AC373,$E373))=AC373,"",IF($K373&lt;EDATE(AC373,$E373),$K373,EDATE(AC373,$E373))),"")=$K373,$H373=1),"",IFERROR(IF(IF($K373&lt;EDATE(AC373,$E373),$K373,EDATE(AC373,$E373))=AC373,"",IF($K373&lt;EDATE(AC373,$E373),$K373,EDATE(AC373,$E373))),""))),"")</f>
        <v/>
      </c>
      <c r="AE373" s="70" t="str">
        <f>IFERROR(IF(AND($H373=1,WORKDAY.INTL($I373,NETWORKDAYS.INTL($I373,EDATE(AD373,$E374)-1,1,[1]holiday!$A$2:$A$101),1,[1]holiday!$A$2:$A$101)=$K373),"",IF(AND(IFERROR(IF(IF($K373&lt;EDATE(AD373,$E373),$K373,EDATE(AD373,$E373))=AD373,"",IF($K373&lt;EDATE(AD373,$E373),$K373,EDATE(AD373,$E373))),"")=$K373,$H373=1),"",IFERROR(IF(IF($K373&lt;EDATE(AD373,$E373),$K373,EDATE(AD373,$E373))=AD373,"",IF($K373&lt;EDATE(AD373,$E373),$K373,EDATE(AD373,$E373))),""))),"")</f>
        <v/>
      </c>
      <c r="AF373" s="70" t="str">
        <f>IFERROR(IF(AND($H373=1,WORKDAY.INTL($I373,NETWORKDAYS.INTL($I373,EDATE(AE373,$E374)-1,1,[1]holiday!$A$2:$A$101),1,[1]holiday!$A$2:$A$101)=$K373),"",IF(AND(IFERROR(IF(IF($K373&lt;EDATE(AE373,$E373),$K373,EDATE(AE373,$E373))=AE373,"",IF($K373&lt;EDATE(AE373,$E373),$K373,EDATE(AE373,$E373))),"")=$K373,$H373=1),"",IFERROR(IF(IF($K373&lt;EDATE(AE373,$E373),$K373,EDATE(AE373,$E373))=AE373,"",IF($K373&lt;EDATE(AE373,$E373),$K373,EDATE(AE373,$E373))),""))),"")</f>
        <v/>
      </c>
      <c r="AG373" s="70" t="str">
        <f>IFERROR(IF(AND($H373=1,WORKDAY.INTL($I373,NETWORKDAYS.INTL($I373,EDATE(AF373,$E374)-1,1,[1]holiday!$A$2:$A$101),1,[1]holiday!$A$2:$A$101)=$K373),"",IF(AND(IFERROR(IF(IF($K373&lt;EDATE(AF373,$E373),$K373,EDATE(AF373,$E373))=AF373,"",IF($K373&lt;EDATE(AF373,$E373),$K373,EDATE(AF373,$E373))),"")=$K373,$H373=1),"",IFERROR(IF(IF($K373&lt;EDATE(AF373,$E373),$K373,EDATE(AF373,$E373))=AF373,"",IF($K373&lt;EDATE(AF373,$E373),$K373,EDATE(AF373,$E373))),""))),"")</f>
        <v/>
      </c>
      <c r="AH373" s="70" t="str">
        <f>IFERROR(IF(AND($H373=1,WORKDAY.INTL($I373,NETWORKDAYS.INTL($I373,EDATE(AG373,$E374)-1,1,[1]holiday!$A$2:$A$101),1,[1]holiday!$A$2:$A$101)=$K373),"",IF(AND(IFERROR(IF(IF($K373&lt;EDATE(AG373,$E373),$K373,EDATE(AG373,$E373))=AG373,"",IF($K373&lt;EDATE(AG373,$E373),$K373,EDATE(AG373,$E373))),"")=$K373,$H373=1),"",IFERROR(IF(IF($K373&lt;EDATE(AG373,$E373),$K373,EDATE(AG373,$E373))=AG373,"",IF($K373&lt;EDATE(AG373,$E373),$K373,EDATE(AG373,$E373))),""))),"")</f>
        <v/>
      </c>
      <c r="AI373" s="70"/>
      <c r="AJ373" s="25" t="e">
        <f t="shared" si="236"/>
        <v>#REF!</v>
      </c>
      <c r="AK373" s="25" t="e">
        <f t="shared" si="237"/>
        <v>#REF!</v>
      </c>
      <c r="AL373" s="25" t="e">
        <f t="shared" si="238"/>
        <v>#REF!</v>
      </c>
      <c r="AM373" s="25" t="e">
        <f t="shared" si="239"/>
        <v>#REF!</v>
      </c>
      <c r="AN373" s="25" t="e">
        <f t="shared" si="240"/>
        <v>#REF!</v>
      </c>
      <c r="AO373" s="25" t="e">
        <f t="shared" si="241"/>
        <v>#REF!</v>
      </c>
      <c r="AP373" s="25" t="e">
        <f t="shared" si="242"/>
        <v>#REF!</v>
      </c>
      <c r="AQ373" s="25" t="e">
        <f t="shared" si="243"/>
        <v>#REF!</v>
      </c>
      <c r="AR373" s="25" t="e">
        <f t="shared" si="244"/>
        <v>#REF!</v>
      </c>
      <c r="AS373" s="25" t="e">
        <f t="shared" si="245"/>
        <v>#REF!</v>
      </c>
      <c r="AT373" s="25" t="e">
        <f t="shared" si="246"/>
        <v>#REF!</v>
      </c>
      <c r="AU373" s="25" t="e">
        <f t="shared" si="247"/>
        <v>#REF!</v>
      </c>
      <c r="AV373" s="25" t="e">
        <f t="shared" si="248"/>
        <v>#REF!</v>
      </c>
      <c r="AW373" s="106" t="e">
        <f t="shared" si="217"/>
        <v>#REF!</v>
      </c>
      <c r="AX373" s="107" t="e">
        <f t="shared" ca="1" si="218"/>
        <v>#REF!</v>
      </c>
      <c r="AY373" s="107" t="e">
        <f t="shared" ca="1" si="219"/>
        <v>#REF!</v>
      </c>
      <c r="AZ373" s="108" t="e">
        <f t="shared" ca="1" si="220"/>
        <v>#REF!</v>
      </c>
      <c r="BA373" s="25">
        <f t="shared" ca="1" si="212"/>
        <v>0</v>
      </c>
      <c r="BB373" s="25" t="e">
        <f t="shared" si="249"/>
        <v>#REF!</v>
      </c>
      <c r="BC373" s="25" t="e">
        <f t="shared" ca="1" si="221"/>
        <v>#REF!</v>
      </c>
      <c r="BD373" s="83" t="e">
        <f>PS!#REF!</f>
        <v>#REF!</v>
      </c>
      <c r="BE373" s="78" t="str">
        <f t="shared" ca="1" si="222"/>
        <v>Lần 0</v>
      </c>
      <c r="BF373" s="109" t="e">
        <f t="shared" ca="1" si="223"/>
        <v>#REF!</v>
      </c>
      <c r="BG373" s="109" t="e">
        <f t="shared" ca="1" si="224"/>
        <v>#REF!</v>
      </c>
      <c r="BH373" s="109" t="e">
        <f t="shared" ca="1" si="225"/>
        <v>#REF!</v>
      </c>
      <c r="BI373" s="109" t="e">
        <f t="shared" ca="1" si="226"/>
        <v>#REF!</v>
      </c>
      <c r="BJ373" s="109" t="e">
        <f t="shared" ca="1" si="227"/>
        <v>#REF!</v>
      </c>
      <c r="BK373" s="109" t="e">
        <f t="shared" ca="1" si="228"/>
        <v>#REF!</v>
      </c>
      <c r="BL373" s="109" t="e">
        <f t="shared" ca="1" si="229"/>
        <v>#REF!</v>
      </c>
      <c r="BM373" s="109" t="e">
        <f t="shared" ca="1" si="230"/>
        <v>#REF!</v>
      </c>
      <c r="BN373" s="109" t="e">
        <f t="shared" ca="1" si="231"/>
        <v>#REF!</v>
      </c>
      <c r="BO373" s="109" t="e">
        <f t="shared" ca="1" si="232"/>
        <v>#REF!</v>
      </c>
      <c r="BP373" s="109" t="e">
        <f t="shared" ca="1" si="233"/>
        <v>#REF!</v>
      </c>
      <c r="BQ373" s="109" t="e">
        <f t="shared" ca="1" si="234"/>
        <v>#REF!</v>
      </c>
      <c r="BR373" s="109" t="e">
        <f t="shared" ca="1" si="235"/>
        <v>#REF!</v>
      </c>
    </row>
    <row r="374" spans="1:70" ht="20.25" customHeight="1" x14ac:dyDescent="0.2">
      <c r="A374" s="82" t="e">
        <f>PS!#REF!</f>
        <v>#REF!</v>
      </c>
      <c r="B374" s="83" t="e">
        <f>PS!#REF!</f>
        <v>#REF!</v>
      </c>
      <c r="C374" s="83" t="e">
        <f>PS!#REF!</f>
        <v>#REF!</v>
      </c>
      <c r="D374" s="83" t="e">
        <f>VLOOKUP(B374,CTV!$A$3:$D$1048576,4,0)</f>
        <v>#REF!</v>
      </c>
      <c r="E374" s="83" t="e">
        <f>VLOOKUP(B374,CTV!$A$3:$G$1048576,7,0)</f>
        <v>#REF!</v>
      </c>
      <c r="F374" s="83" t="e">
        <f>IF(ISNA(VLOOKUP(D374,CTV!$A$3:$H$1048576,8,0)),"",VLOOKUP(D374,CTV!$A$3:$H$1048576,8,0))</f>
        <v>#REF!</v>
      </c>
      <c r="G374" s="83" t="e">
        <f>VLOOKUP(B374,CTV!$A$3:$I$1048576,9,0)</f>
        <v>#REF!</v>
      </c>
      <c r="H374" s="83" t="e">
        <f>VLOOKUP(B374,CTV!$A$3:$J$1048576,10,0)</f>
        <v>#REF!</v>
      </c>
      <c r="I374" s="102" t="e">
        <f>PS!#REF!</f>
        <v>#REF!</v>
      </c>
      <c r="J374" s="83" t="e">
        <f>PS!#REF!</f>
        <v>#REF!</v>
      </c>
      <c r="K374" s="103" t="e">
        <f>PS!#REF!</f>
        <v>#REF!</v>
      </c>
      <c r="L374" s="83" t="e">
        <f t="shared" si="213"/>
        <v>#REF!</v>
      </c>
      <c r="M374" s="120" t="e">
        <f>PS!#REF!</f>
        <v>#REF!</v>
      </c>
      <c r="N374" s="83" t="e">
        <f>PS!#REF!</f>
        <v>#REF!</v>
      </c>
      <c r="O374" s="104" t="e">
        <f>PS!#REF!</f>
        <v>#REF!</v>
      </c>
      <c r="P374" s="104" t="e">
        <f t="shared" si="214"/>
        <v>#REF!</v>
      </c>
      <c r="Q374" s="104">
        <v>0</v>
      </c>
      <c r="R374" s="170" t="e">
        <f t="shared" si="215"/>
        <v>#REF!</v>
      </c>
      <c r="S374" s="130" t="e">
        <f>VLOOKUP(B374,CTV!$A$3:$K$1048576,11,0)</f>
        <v>#REF!</v>
      </c>
      <c r="T374" s="105" t="e">
        <f>IF(VLOOKUP(B374,CTV!$A$3:$E$1048576,5,0)-R374+S374&lt;0,0,VLOOKUP(B374,CTV!$A$3:$E$1048576,5,0)-R374+S374)</f>
        <v>#REF!</v>
      </c>
      <c r="U374" s="105" t="e">
        <f>IF(VLOOKUP(B374,CTV!$A$3:$F$1048576,6,0)-R374+S374&lt;0,0,VLOOKUP(B374,CTV!$A$3:$F$1048576,6,0)-R374+S374)</f>
        <v>#REF!</v>
      </c>
      <c r="V374" s="70" t="e">
        <f t="shared" si="216"/>
        <v>#REF!</v>
      </c>
      <c r="W374" s="70" t="str">
        <f>IFERROR(IF(AND($H374=1,WORKDAY.INTL($I374,NETWORKDAYS.INTL($I374,EDATE(V374,$E375)-1,1,[1]holiday!$A$2:$A$101),1,[1]holiday!$A$2:$A$101)=$K374),"",IF(AND(IFERROR(IF(IF($K374&lt;EDATE(V374,$E374),$K374,EDATE(V374,$E374))=V374,"",IF($K374&lt;EDATE(V374,$E374),$K374,EDATE(V374,$E374))),"")=$K374,$H374=1),"",IFERROR(IF(IF($K374&lt;EDATE(V374,$E374),$K374,EDATE(V374,$E374))=V374,"",IF($K374&lt;EDATE(V374,$E374),$K374,EDATE(V374,$E374))),""))),"")</f>
        <v/>
      </c>
      <c r="X374" s="70" t="str">
        <f>IFERROR(IF(AND($H374=1,WORKDAY.INTL($I374,NETWORKDAYS.INTL($I374,EDATE(W374,$E375)-1,1,[1]holiday!$A$2:$A$101),1,[1]holiday!$A$2:$A$101)=$K374),"",IF(AND(IFERROR(IF(IF($K374&lt;EDATE(W374,$E374),$K374,EDATE(W374,$E374))=W374,"",IF($K374&lt;EDATE(W374,$E374),$K374,EDATE(W374,$E374))),"")=$K374,$H374=1),"",IFERROR(IF(IF($K374&lt;EDATE(W374,$E374),$K374,EDATE(W374,$E374))=W374,"",IF($K374&lt;EDATE(W374,$E374),$K374,EDATE(W374,$E374))),""))),"")</f>
        <v/>
      </c>
      <c r="Y374" s="70" t="str">
        <f>IFERROR(IF(AND($H374=1,WORKDAY.INTL($I374,NETWORKDAYS.INTL($I374,EDATE(X374,$E375)-1,1,[1]holiday!$A$2:$A$101),1,[1]holiday!$A$2:$A$101)=$K374),"",IF(AND(IFERROR(IF(IF($K374&lt;EDATE(X374,$E374),$K374,EDATE(X374,$E374))=X374,"",IF($K374&lt;EDATE(X374,$E374),$K374,EDATE(X374,$E374))),"")=$K374,$H374=1),"",IFERROR(IF(IF($K374&lt;EDATE(X374,$E374),$K374,EDATE(X374,$E374))=X374,"",IF($K374&lt;EDATE(X374,$E374),$K374,EDATE(X374,$E374))),""))),"")</f>
        <v/>
      </c>
      <c r="Z374" s="70" t="str">
        <f>IFERROR(IF(AND($H374=1,WORKDAY.INTL($I374,NETWORKDAYS.INTL($I374,EDATE(Y374,$E375)-1,1,[1]holiday!$A$2:$A$101),1,[1]holiday!$A$2:$A$101)=$K374),"",IF(AND(IFERROR(IF(IF($K374&lt;EDATE(Y374,$E374),$K374,EDATE(Y374,$E374))=Y374,"",IF($K374&lt;EDATE(Y374,$E374),$K374,EDATE(Y374,$E374))),"")=$K374,$H374=1),"",IFERROR(IF(IF($K374&lt;EDATE(Y374,$E374),$K374,EDATE(Y374,$E374))=Y374,"",IF($K374&lt;EDATE(Y374,$E374),$K374,EDATE(Y374,$E374))),""))),"")</f>
        <v/>
      </c>
      <c r="AA374" s="70" t="str">
        <f>IFERROR(IF(AND($H374=1,WORKDAY.INTL($I374,NETWORKDAYS.INTL($I374,EDATE(Z374,$E375)-1,1,[1]holiday!$A$2:$A$101),1,[1]holiday!$A$2:$A$101)=$K374),"",IF(AND(IFERROR(IF(IF($K374&lt;EDATE(Z374,$E374),$K374,EDATE(Z374,$E374))=Z374,"",IF($K374&lt;EDATE(Z374,$E374),$K374,EDATE(Z374,$E374))),"")=$K374,$H374=1),"",IFERROR(IF(IF($K374&lt;EDATE(Z374,$E374),$K374,EDATE(Z374,$E374))=Z374,"",IF($K374&lt;EDATE(Z374,$E374),$K374,EDATE(Z374,$E374))),""))),"")</f>
        <v/>
      </c>
      <c r="AB374" s="70" t="str">
        <f>IFERROR(IF(AND($H374=1,WORKDAY.INTL($I374,NETWORKDAYS.INTL($I374,EDATE(AA374,$E375)-1,1,[1]holiday!$A$2:$A$101),1,[1]holiday!$A$2:$A$101)=$K374),"",IF(AND(IFERROR(IF(IF($K374&lt;EDATE(AA374,$E374),$K374,EDATE(AA374,$E374))=AA374,"",IF($K374&lt;EDATE(AA374,$E374),$K374,EDATE(AA374,$E374))),"")=$K374,$H374=1),"",IFERROR(IF(IF($K374&lt;EDATE(AA374,$E374),$K374,EDATE(AA374,$E374))=AA374,"",IF($K374&lt;EDATE(AA374,$E374),$K374,EDATE(AA374,$E374))),""))),"")</f>
        <v/>
      </c>
      <c r="AC374" s="70" t="str">
        <f>IFERROR(IF(AND($H374=1,WORKDAY.INTL($I374,NETWORKDAYS.INTL($I374,EDATE(AB374,$E375)-1,1,[1]holiday!$A$2:$A$101),1,[1]holiday!$A$2:$A$101)=$K374),"",IF(AND(IFERROR(IF(IF($K374&lt;EDATE(AB374,$E374),$K374,EDATE(AB374,$E374))=AB374,"",IF($K374&lt;EDATE(AB374,$E374),$K374,EDATE(AB374,$E374))),"")=$K374,$H374=1),"",IFERROR(IF(IF($K374&lt;EDATE(AB374,$E374),$K374,EDATE(AB374,$E374))=AB374,"",IF($K374&lt;EDATE(AB374,$E374),$K374,EDATE(AB374,$E374))),""))),"")</f>
        <v/>
      </c>
      <c r="AD374" s="70" t="str">
        <f>IFERROR(IF(AND($H374=1,WORKDAY.INTL($I374,NETWORKDAYS.INTL($I374,EDATE(AC374,$E375)-1,1,[1]holiday!$A$2:$A$101),1,[1]holiday!$A$2:$A$101)=$K374),"",IF(AND(IFERROR(IF(IF($K374&lt;EDATE(AC374,$E374),$K374,EDATE(AC374,$E374))=AC374,"",IF($K374&lt;EDATE(AC374,$E374),$K374,EDATE(AC374,$E374))),"")=$K374,$H374=1),"",IFERROR(IF(IF($K374&lt;EDATE(AC374,$E374),$K374,EDATE(AC374,$E374))=AC374,"",IF($K374&lt;EDATE(AC374,$E374),$K374,EDATE(AC374,$E374))),""))),"")</f>
        <v/>
      </c>
      <c r="AE374" s="70" t="str">
        <f>IFERROR(IF(AND($H374=1,WORKDAY.INTL($I374,NETWORKDAYS.INTL($I374,EDATE(AD374,$E375)-1,1,[1]holiday!$A$2:$A$101),1,[1]holiday!$A$2:$A$101)=$K374),"",IF(AND(IFERROR(IF(IF($K374&lt;EDATE(AD374,$E374),$K374,EDATE(AD374,$E374))=AD374,"",IF($K374&lt;EDATE(AD374,$E374),$K374,EDATE(AD374,$E374))),"")=$K374,$H374=1),"",IFERROR(IF(IF($K374&lt;EDATE(AD374,$E374),$K374,EDATE(AD374,$E374))=AD374,"",IF($K374&lt;EDATE(AD374,$E374),$K374,EDATE(AD374,$E374))),""))),"")</f>
        <v/>
      </c>
      <c r="AF374" s="70" t="str">
        <f>IFERROR(IF(AND($H374=1,WORKDAY.INTL($I374,NETWORKDAYS.INTL($I374,EDATE(AE374,$E375)-1,1,[1]holiday!$A$2:$A$101),1,[1]holiday!$A$2:$A$101)=$K374),"",IF(AND(IFERROR(IF(IF($K374&lt;EDATE(AE374,$E374),$K374,EDATE(AE374,$E374))=AE374,"",IF($K374&lt;EDATE(AE374,$E374),$K374,EDATE(AE374,$E374))),"")=$K374,$H374=1),"",IFERROR(IF(IF($K374&lt;EDATE(AE374,$E374),$K374,EDATE(AE374,$E374))=AE374,"",IF($K374&lt;EDATE(AE374,$E374),$K374,EDATE(AE374,$E374))),""))),"")</f>
        <v/>
      </c>
      <c r="AG374" s="70" t="str">
        <f>IFERROR(IF(AND($H374=1,WORKDAY.INTL($I374,NETWORKDAYS.INTL($I374,EDATE(AF374,$E375)-1,1,[1]holiday!$A$2:$A$101),1,[1]holiday!$A$2:$A$101)=$K374),"",IF(AND(IFERROR(IF(IF($K374&lt;EDATE(AF374,$E374),$K374,EDATE(AF374,$E374))=AF374,"",IF($K374&lt;EDATE(AF374,$E374),$K374,EDATE(AF374,$E374))),"")=$K374,$H374=1),"",IFERROR(IF(IF($K374&lt;EDATE(AF374,$E374),$K374,EDATE(AF374,$E374))=AF374,"",IF($K374&lt;EDATE(AF374,$E374),$K374,EDATE(AF374,$E374))),""))),"")</f>
        <v/>
      </c>
      <c r="AH374" s="70" t="str">
        <f>IFERROR(IF(AND($H374=1,WORKDAY.INTL($I374,NETWORKDAYS.INTL($I374,EDATE(AG374,$E375)-1,1,[1]holiday!$A$2:$A$101),1,[1]holiday!$A$2:$A$101)=$K374),"",IF(AND(IFERROR(IF(IF($K374&lt;EDATE(AG374,$E374),$K374,EDATE(AG374,$E374))=AG374,"",IF($K374&lt;EDATE(AG374,$E374),$K374,EDATE(AG374,$E374))),"")=$K374,$H374=1),"",IFERROR(IF(IF($K374&lt;EDATE(AG374,$E374),$K374,EDATE(AG374,$E374))=AG374,"",IF($K374&lt;EDATE(AG374,$E374),$K374,EDATE(AG374,$E374))),""))),"")</f>
        <v/>
      </c>
      <c r="AI374" s="70"/>
      <c r="AJ374" s="25" t="e">
        <f t="shared" si="236"/>
        <v>#REF!</v>
      </c>
      <c r="AK374" s="25" t="e">
        <f t="shared" si="237"/>
        <v>#REF!</v>
      </c>
      <c r="AL374" s="25" t="e">
        <f t="shared" si="238"/>
        <v>#REF!</v>
      </c>
      <c r="AM374" s="25" t="e">
        <f t="shared" si="239"/>
        <v>#REF!</v>
      </c>
      <c r="AN374" s="25" t="e">
        <f t="shared" si="240"/>
        <v>#REF!</v>
      </c>
      <c r="AO374" s="25" t="e">
        <f t="shared" si="241"/>
        <v>#REF!</v>
      </c>
      <c r="AP374" s="25" t="e">
        <f t="shared" si="242"/>
        <v>#REF!</v>
      </c>
      <c r="AQ374" s="25" t="e">
        <f t="shared" si="243"/>
        <v>#REF!</v>
      </c>
      <c r="AR374" s="25" t="e">
        <f t="shared" si="244"/>
        <v>#REF!</v>
      </c>
      <c r="AS374" s="25" t="e">
        <f t="shared" si="245"/>
        <v>#REF!</v>
      </c>
      <c r="AT374" s="25" t="e">
        <f t="shared" si="246"/>
        <v>#REF!</v>
      </c>
      <c r="AU374" s="25" t="e">
        <f t="shared" si="247"/>
        <v>#REF!</v>
      </c>
      <c r="AV374" s="25" t="e">
        <f t="shared" si="248"/>
        <v>#REF!</v>
      </c>
      <c r="AW374" s="106" t="e">
        <f t="shared" si="217"/>
        <v>#REF!</v>
      </c>
      <c r="AX374" s="107" t="e">
        <f t="shared" ca="1" si="218"/>
        <v>#REF!</v>
      </c>
      <c r="AY374" s="107" t="e">
        <f t="shared" ca="1" si="219"/>
        <v>#REF!</v>
      </c>
      <c r="AZ374" s="108" t="e">
        <f t="shared" ca="1" si="220"/>
        <v>#REF!</v>
      </c>
      <c r="BA374" s="25">
        <f t="shared" ca="1" si="212"/>
        <v>0</v>
      </c>
      <c r="BB374" s="25" t="e">
        <f t="shared" si="249"/>
        <v>#REF!</v>
      </c>
      <c r="BC374" s="25" t="e">
        <f t="shared" ca="1" si="221"/>
        <v>#REF!</v>
      </c>
      <c r="BD374" s="83" t="e">
        <f>PS!#REF!</f>
        <v>#REF!</v>
      </c>
      <c r="BE374" s="78" t="str">
        <f t="shared" ca="1" si="222"/>
        <v>Lần 0</v>
      </c>
      <c r="BF374" s="109" t="e">
        <f t="shared" ca="1" si="223"/>
        <v>#REF!</v>
      </c>
      <c r="BG374" s="109" t="e">
        <f t="shared" ca="1" si="224"/>
        <v>#REF!</v>
      </c>
      <c r="BH374" s="109" t="e">
        <f t="shared" ca="1" si="225"/>
        <v>#REF!</v>
      </c>
      <c r="BI374" s="109" t="e">
        <f t="shared" ca="1" si="226"/>
        <v>#REF!</v>
      </c>
      <c r="BJ374" s="109" t="e">
        <f t="shared" ca="1" si="227"/>
        <v>#REF!</v>
      </c>
      <c r="BK374" s="109" t="e">
        <f t="shared" ca="1" si="228"/>
        <v>#REF!</v>
      </c>
      <c r="BL374" s="109" t="e">
        <f t="shared" ca="1" si="229"/>
        <v>#REF!</v>
      </c>
      <c r="BM374" s="109" t="e">
        <f t="shared" ca="1" si="230"/>
        <v>#REF!</v>
      </c>
      <c r="BN374" s="109" t="e">
        <f t="shared" ca="1" si="231"/>
        <v>#REF!</v>
      </c>
      <c r="BO374" s="109" t="e">
        <f t="shared" ca="1" si="232"/>
        <v>#REF!</v>
      </c>
      <c r="BP374" s="109" t="e">
        <f t="shared" ca="1" si="233"/>
        <v>#REF!</v>
      </c>
      <c r="BQ374" s="109" t="e">
        <f t="shared" ca="1" si="234"/>
        <v>#REF!</v>
      </c>
      <c r="BR374" s="109" t="e">
        <f t="shared" ca="1" si="235"/>
        <v>#REF!</v>
      </c>
    </row>
    <row r="375" spans="1:70" ht="20.25" customHeight="1" x14ac:dyDescent="0.2">
      <c r="A375" s="82" t="e">
        <f>PS!#REF!</f>
        <v>#REF!</v>
      </c>
      <c r="B375" s="83" t="e">
        <f>PS!#REF!</f>
        <v>#REF!</v>
      </c>
      <c r="C375" s="83" t="e">
        <f>PS!#REF!</f>
        <v>#REF!</v>
      </c>
      <c r="D375" s="83" t="e">
        <f>VLOOKUP(B375,CTV!$A$3:$D$1048576,4,0)</f>
        <v>#REF!</v>
      </c>
      <c r="E375" s="83" t="e">
        <f>VLOOKUP(B375,CTV!$A$3:$G$1048576,7,0)</f>
        <v>#REF!</v>
      </c>
      <c r="F375" s="83" t="e">
        <f>IF(ISNA(VLOOKUP(D375,CTV!$A$3:$H$1048576,8,0)),"",VLOOKUP(D375,CTV!$A$3:$H$1048576,8,0))</f>
        <v>#REF!</v>
      </c>
      <c r="G375" s="83" t="e">
        <f>VLOOKUP(B375,CTV!$A$3:$I$1048576,9,0)</f>
        <v>#REF!</v>
      </c>
      <c r="H375" s="83" t="e">
        <f>VLOOKUP(B375,CTV!$A$3:$J$1048576,10,0)</f>
        <v>#REF!</v>
      </c>
      <c r="I375" s="102" t="e">
        <f>PS!#REF!</f>
        <v>#REF!</v>
      </c>
      <c r="J375" s="83" t="e">
        <f>PS!#REF!</f>
        <v>#REF!</v>
      </c>
      <c r="K375" s="103" t="e">
        <f>PS!#REF!</f>
        <v>#REF!</v>
      </c>
      <c r="L375" s="83" t="e">
        <f t="shared" si="213"/>
        <v>#REF!</v>
      </c>
      <c r="M375" s="120" t="e">
        <f>PS!#REF!</f>
        <v>#REF!</v>
      </c>
      <c r="N375" s="83" t="e">
        <f>PS!#REF!</f>
        <v>#REF!</v>
      </c>
      <c r="O375" s="104" t="e">
        <f>PS!#REF!</f>
        <v>#REF!</v>
      </c>
      <c r="P375" s="104" t="e">
        <f t="shared" si="214"/>
        <v>#REF!</v>
      </c>
      <c r="Q375" s="104">
        <v>0</v>
      </c>
      <c r="R375" s="170" t="e">
        <f t="shared" si="215"/>
        <v>#REF!</v>
      </c>
      <c r="S375" s="130" t="e">
        <f>VLOOKUP(B375,CTV!$A$3:$K$1048576,11,0)</f>
        <v>#REF!</v>
      </c>
      <c r="T375" s="105" t="e">
        <f>IF(VLOOKUP(B375,CTV!$A$3:$E$1048576,5,0)-R375+S375&lt;0,0,VLOOKUP(B375,CTV!$A$3:$E$1048576,5,0)-R375+S375)</f>
        <v>#REF!</v>
      </c>
      <c r="U375" s="105" t="e">
        <f>IF(VLOOKUP(B375,CTV!$A$3:$F$1048576,6,0)-R375+S375&lt;0,0,VLOOKUP(B375,CTV!$A$3:$F$1048576,6,0)-R375+S375)</f>
        <v>#REF!</v>
      </c>
      <c r="V375" s="70" t="e">
        <f t="shared" si="216"/>
        <v>#REF!</v>
      </c>
      <c r="W375" s="70" t="str">
        <f>IFERROR(IF(AND($H375=1,WORKDAY.INTL($I375,NETWORKDAYS.INTL($I375,EDATE(V375,$E376)-1,1,[1]holiday!$A$2:$A$101),1,[1]holiday!$A$2:$A$101)=$K375),"",IF(AND(IFERROR(IF(IF($K375&lt;EDATE(V375,$E375),$K375,EDATE(V375,$E375))=V375,"",IF($K375&lt;EDATE(V375,$E375),$K375,EDATE(V375,$E375))),"")=$K375,$H375=1),"",IFERROR(IF(IF($K375&lt;EDATE(V375,$E375),$K375,EDATE(V375,$E375))=V375,"",IF($K375&lt;EDATE(V375,$E375),$K375,EDATE(V375,$E375))),""))),"")</f>
        <v/>
      </c>
      <c r="X375" s="70" t="str">
        <f>IFERROR(IF(AND($H375=1,WORKDAY.INTL($I375,NETWORKDAYS.INTL($I375,EDATE(W375,$E376)-1,1,[1]holiday!$A$2:$A$101),1,[1]holiday!$A$2:$A$101)=$K375),"",IF(AND(IFERROR(IF(IF($K375&lt;EDATE(W375,$E375),$K375,EDATE(W375,$E375))=W375,"",IF($K375&lt;EDATE(W375,$E375),$K375,EDATE(W375,$E375))),"")=$K375,$H375=1),"",IFERROR(IF(IF($K375&lt;EDATE(W375,$E375),$K375,EDATE(W375,$E375))=W375,"",IF($K375&lt;EDATE(W375,$E375),$K375,EDATE(W375,$E375))),""))),"")</f>
        <v/>
      </c>
      <c r="Y375" s="70" t="str">
        <f>IFERROR(IF(AND($H375=1,WORKDAY.INTL($I375,NETWORKDAYS.INTL($I375,EDATE(X375,$E376)-1,1,[1]holiday!$A$2:$A$101),1,[1]holiday!$A$2:$A$101)=$K375),"",IF(AND(IFERROR(IF(IF($K375&lt;EDATE(X375,$E375),$K375,EDATE(X375,$E375))=X375,"",IF($K375&lt;EDATE(X375,$E375),$K375,EDATE(X375,$E375))),"")=$K375,$H375=1),"",IFERROR(IF(IF($K375&lt;EDATE(X375,$E375),$K375,EDATE(X375,$E375))=X375,"",IF($K375&lt;EDATE(X375,$E375),$K375,EDATE(X375,$E375))),""))),"")</f>
        <v/>
      </c>
      <c r="Z375" s="70" t="str">
        <f>IFERROR(IF(AND($H375=1,WORKDAY.INTL($I375,NETWORKDAYS.INTL($I375,EDATE(Y375,$E376)-1,1,[1]holiday!$A$2:$A$101),1,[1]holiday!$A$2:$A$101)=$K375),"",IF(AND(IFERROR(IF(IF($K375&lt;EDATE(Y375,$E375),$K375,EDATE(Y375,$E375))=Y375,"",IF($K375&lt;EDATE(Y375,$E375),$K375,EDATE(Y375,$E375))),"")=$K375,$H375=1),"",IFERROR(IF(IF($K375&lt;EDATE(Y375,$E375),$K375,EDATE(Y375,$E375))=Y375,"",IF($K375&lt;EDATE(Y375,$E375),$K375,EDATE(Y375,$E375))),""))),"")</f>
        <v/>
      </c>
      <c r="AA375" s="70" t="str">
        <f>IFERROR(IF(AND($H375=1,WORKDAY.INTL($I375,NETWORKDAYS.INTL($I375,EDATE(Z375,$E376)-1,1,[1]holiday!$A$2:$A$101),1,[1]holiday!$A$2:$A$101)=$K375),"",IF(AND(IFERROR(IF(IF($K375&lt;EDATE(Z375,$E375),$K375,EDATE(Z375,$E375))=Z375,"",IF($K375&lt;EDATE(Z375,$E375),$K375,EDATE(Z375,$E375))),"")=$K375,$H375=1),"",IFERROR(IF(IF($K375&lt;EDATE(Z375,$E375),$K375,EDATE(Z375,$E375))=Z375,"",IF($K375&lt;EDATE(Z375,$E375),$K375,EDATE(Z375,$E375))),""))),"")</f>
        <v/>
      </c>
      <c r="AB375" s="70" t="str">
        <f>IFERROR(IF(AND($H375=1,WORKDAY.INTL($I375,NETWORKDAYS.INTL($I375,EDATE(AA375,$E376)-1,1,[1]holiday!$A$2:$A$101),1,[1]holiday!$A$2:$A$101)=$K375),"",IF(AND(IFERROR(IF(IF($K375&lt;EDATE(AA375,$E375),$K375,EDATE(AA375,$E375))=AA375,"",IF($K375&lt;EDATE(AA375,$E375),$K375,EDATE(AA375,$E375))),"")=$K375,$H375=1),"",IFERROR(IF(IF($K375&lt;EDATE(AA375,$E375),$K375,EDATE(AA375,$E375))=AA375,"",IF($K375&lt;EDATE(AA375,$E375),$K375,EDATE(AA375,$E375))),""))),"")</f>
        <v/>
      </c>
      <c r="AC375" s="70" t="str">
        <f>IFERROR(IF(AND($H375=1,WORKDAY.INTL($I375,NETWORKDAYS.INTL($I375,EDATE(AB375,$E376)-1,1,[1]holiday!$A$2:$A$101),1,[1]holiday!$A$2:$A$101)=$K375),"",IF(AND(IFERROR(IF(IF($K375&lt;EDATE(AB375,$E375),$K375,EDATE(AB375,$E375))=AB375,"",IF($K375&lt;EDATE(AB375,$E375),$K375,EDATE(AB375,$E375))),"")=$K375,$H375=1),"",IFERROR(IF(IF($K375&lt;EDATE(AB375,$E375),$K375,EDATE(AB375,$E375))=AB375,"",IF($K375&lt;EDATE(AB375,$E375),$K375,EDATE(AB375,$E375))),""))),"")</f>
        <v/>
      </c>
      <c r="AD375" s="70" t="str">
        <f>IFERROR(IF(AND($H375=1,WORKDAY.INTL($I375,NETWORKDAYS.INTL($I375,EDATE(AC375,$E376)-1,1,[1]holiday!$A$2:$A$101),1,[1]holiday!$A$2:$A$101)=$K375),"",IF(AND(IFERROR(IF(IF($K375&lt;EDATE(AC375,$E375),$K375,EDATE(AC375,$E375))=AC375,"",IF($K375&lt;EDATE(AC375,$E375),$K375,EDATE(AC375,$E375))),"")=$K375,$H375=1),"",IFERROR(IF(IF($K375&lt;EDATE(AC375,$E375),$K375,EDATE(AC375,$E375))=AC375,"",IF($K375&lt;EDATE(AC375,$E375),$K375,EDATE(AC375,$E375))),""))),"")</f>
        <v/>
      </c>
      <c r="AE375" s="70" t="str">
        <f>IFERROR(IF(AND($H375=1,WORKDAY.INTL($I375,NETWORKDAYS.INTL($I375,EDATE(AD375,$E376)-1,1,[1]holiday!$A$2:$A$101),1,[1]holiday!$A$2:$A$101)=$K375),"",IF(AND(IFERROR(IF(IF($K375&lt;EDATE(AD375,$E375),$K375,EDATE(AD375,$E375))=AD375,"",IF($K375&lt;EDATE(AD375,$E375),$K375,EDATE(AD375,$E375))),"")=$K375,$H375=1),"",IFERROR(IF(IF($K375&lt;EDATE(AD375,$E375),$K375,EDATE(AD375,$E375))=AD375,"",IF($K375&lt;EDATE(AD375,$E375),$K375,EDATE(AD375,$E375))),""))),"")</f>
        <v/>
      </c>
      <c r="AF375" s="70" t="str">
        <f>IFERROR(IF(AND($H375=1,WORKDAY.INTL($I375,NETWORKDAYS.INTL($I375,EDATE(AE375,$E376)-1,1,[1]holiday!$A$2:$A$101),1,[1]holiday!$A$2:$A$101)=$K375),"",IF(AND(IFERROR(IF(IF($K375&lt;EDATE(AE375,$E375),$K375,EDATE(AE375,$E375))=AE375,"",IF($K375&lt;EDATE(AE375,$E375),$K375,EDATE(AE375,$E375))),"")=$K375,$H375=1),"",IFERROR(IF(IF($K375&lt;EDATE(AE375,$E375),$K375,EDATE(AE375,$E375))=AE375,"",IF($K375&lt;EDATE(AE375,$E375),$K375,EDATE(AE375,$E375))),""))),"")</f>
        <v/>
      </c>
      <c r="AG375" s="70" t="str">
        <f>IFERROR(IF(AND($H375=1,WORKDAY.INTL($I375,NETWORKDAYS.INTL($I375,EDATE(AF375,$E376)-1,1,[1]holiday!$A$2:$A$101),1,[1]holiday!$A$2:$A$101)=$K375),"",IF(AND(IFERROR(IF(IF($K375&lt;EDATE(AF375,$E375),$K375,EDATE(AF375,$E375))=AF375,"",IF($K375&lt;EDATE(AF375,$E375),$K375,EDATE(AF375,$E375))),"")=$K375,$H375=1),"",IFERROR(IF(IF($K375&lt;EDATE(AF375,$E375),$K375,EDATE(AF375,$E375))=AF375,"",IF($K375&lt;EDATE(AF375,$E375),$K375,EDATE(AF375,$E375))),""))),"")</f>
        <v/>
      </c>
      <c r="AH375" s="70" t="str">
        <f>IFERROR(IF(AND($H375=1,WORKDAY.INTL($I375,NETWORKDAYS.INTL($I375,EDATE(AG375,$E376)-1,1,[1]holiday!$A$2:$A$101),1,[1]holiday!$A$2:$A$101)=$K375),"",IF(AND(IFERROR(IF(IF($K375&lt;EDATE(AG375,$E375),$K375,EDATE(AG375,$E375))=AG375,"",IF($K375&lt;EDATE(AG375,$E375),$K375,EDATE(AG375,$E375))),"")=$K375,$H375=1),"",IFERROR(IF(IF($K375&lt;EDATE(AG375,$E375),$K375,EDATE(AG375,$E375))=AG375,"",IF($K375&lt;EDATE(AG375,$E375),$K375,EDATE(AG375,$E375))),""))),"")</f>
        <v/>
      </c>
      <c r="AI375" s="70"/>
      <c r="AJ375" s="25" t="e">
        <f t="shared" si="236"/>
        <v>#REF!</v>
      </c>
      <c r="AK375" s="25" t="e">
        <f t="shared" si="237"/>
        <v>#REF!</v>
      </c>
      <c r="AL375" s="25" t="e">
        <f t="shared" si="238"/>
        <v>#REF!</v>
      </c>
      <c r="AM375" s="25" t="e">
        <f t="shared" si="239"/>
        <v>#REF!</v>
      </c>
      <c r="AN375" s="25" t="e">
        <f t="shared" si="240"/>
        <v>#REF!</v>
      </c>
      <c r="AO375" s="25" t="e">
        <f t="shared" si="241"/>
        <v>#REF!</v>
      </c>
      <c r="AP375" s="25" t="e">
        <f t="shared" si="242"/>
        <v>#REF!</v>
      </c>
      <c r="AQ375" s="25" t="e">
        <f t="shared" si="243"/>
        <v>#REF!</v>
      </c>
      <c r="AR375" s="25" t="e">
        <f t="shared" si="244"/>
        <v>#REF!</v>
      </c>
      <c r="AS375" s="25" t="e">
        <f t="shared" si="245"/>
        <v>#REF!</v>
      </c>
      <c r="AT375" s="25" t="e">
        <f t="shared" si="246"/>
        <v>#REF!</v>
      </c>
      <c r="AU375" s="25" t="e">
        <f t="shared" si="247"/>
        <v>#REF!</v>
      </c>
      <c r="AV375" s="25" t="e">
        <f t="shared" si="248"/>
        <v>#REF!</v>
      </c>
      <c r="AW375" s="106" t="e">
        <f t="shared" si="217"/>
        <v>#REF!</v>
      </c>
      <c r="AX375" s="107" t="e">
        <f t="shared" ca="1" si="218"/>
        <v>#REF!</v>
      </c>
      <c r="AY375" s="107" t="e">
        <f t="shared" ca="1" si="219"/>
        <v>#REF!</v>
      </c>
      <c r="AZ375" s="108" t="e">
        <f t="shared" ca="1" si="220"/>
        <v>#REF!</v>
      </c>
      <c r="BA375" s="25">
        <f t="shared" ca="1" si="212"/>
        <v>0</v>
      </c>
      <c r="BB375" s="25" t="e">
        <f t="shared" si="249"/>
        <v>#REF!</v>
      </c>
      <c r="BC375" s="25" t="e">
        <f t="shared" ca="1" si="221"/>
        <v>#REF!</v>
      </c>
      <c r="BD375" s="83" t="e">
        <f>PS!#REF!</f>
        <v>#REF!</v>
      </c>
      <c r="BE375" s="78" t="str">
        <f t="shared" ca="1" si="222"/>
        <v>Lần 0</v>
      </c>
      <c r="BF375" s="109" t="e">
        <f t="shared" ca="1" si="223"/>
        <v>#REF!</v>
      </c>
      <c r="BG375" s="109" t="e">
        <f t="shared" ca="1" si="224"/>
        <v>#REF!</v>
      </c>
      <c r="BH375" s="109" t="e">
        <f t="shared" ca="1" si="225"/>
        <v>#REF!</v>
      </c>
      <c r="BI375" s="109" t="e">
        <f t="shared" ca="1" si="226"/>
        <v>#REF!</v>
      </c>
      <c r="BJ375" s="109" t="e">
        <f t="shared" ca="1" si="227"/>
        <v>#REF!</v>
      </c>
      <c r="BK375" s="109" t="e">
        <f t="shared" ca="1" si="228"/>
        <v>#REF!</v>
      </c>
      <c r="BL375" s="109" t="e">
        <f t="shared" ca="1" si="229"/>
        <v>#REF!</v>
      </c>
      <c r="BM375" s="109" t="e">
        <f t="shared" ca="1" si="230"/>
        <v>#REF!</v>
      </c>
      <c r="BN375" s="109" t="e">
        <f t="shared" ca="1" si="231"/>
        <v>#REF!</v>
      </c>
      <c r="BO375" s="109" t="e">
        <f t="shared" ca="1" si="232"/>
        <v>#REF!</v>
      </c>
      <c r="BP375" s="109" t="e">
        <f t="shared" ca="1" si="233"/>
        <v>#REF!</v>
      </c>
      <c r="BQ375" s="109" t="e">
        <f t="shared" ca="1" si="234"/>
        <v>#REF!</v>
      </c>
      <c r="BR375" s="109" t="e">
        <f t="shared" ca="1" si="235"/>
        <v>#REF!</v>
      </c>
    </row>
    <row r="376" spans="1:70" ht="20.25" customHeight="1" x14ac:dyDescent="0.2">
      <c r="A376" s="82" t="e">
        <f>PS!#REF!</f>
        <v>#REF!</v>
      </c>
      <c r="B376" s="83" t="e">
        <f>PS!#REF!</f>
        <v>#REF!</v>
      </c>
      <c r="C376" s="83" t="e">
        <f>PS!#REF!</f>
        <v>#REF!</v>
      </c>
      <c r="D376" s="83" t="e">
        <f>VLOOKUP(B376,CTV!$A$3:$D$1048576,4,0)</f>
        <v>#REF!</v>
      </c>
      <c r="E376" s="83" t="e">
        <f>VLOOKUP(B376,CTV!$A$3:$G$1048576,7,0)</f>
        <v>#REF!</v>
      </c>
      <c r="F376" s="83" t="e">
        <f>IF(ISNA(VLOOKUP(D376,CTV!$A$3:$H$1048576,8,0)),"",VLOOKUP(D376,CTV!$A$3:$H$1048576,8,0))</f>
        <v>#REF!</v>
      </c>
      <c r="G376" s="83" t="e">
        <f>VLOOKUP(B376,CTV!$A$3:$I$1048576,9,0)</f>
        <v>#REF!</v>
      </c>
      <c r="H376" s="83" t="e">
        <f>VLOOKUP(B376,CTV!$A$3:$J$1048576,10,0)</f>
        <v>#REF!</v>
      </c>
      <c r="I376" s="102" t="e">
        <f>PS!#REF!</f>
        <v>#REF!</v>
      </c>
      <c r="J376" s="83" t="e">
        <f>PS!#REF!</f>
        <v>#REF!</v>
      </c>
      <c r="K376" s="103" t="e">
        <f>PS!#REF!</f>
        <v>#REF!</v>
      </c>
      <c r="L376" s="83" t="e">
        <f t="shared" si="213"/>
        <v>#REF!</v>
      </c>
      <c r="M376" s="120" t="e">
        <f>PS!#REF!</f>
        <v>#REF!</v>
      </c>
      <c r="N376" s="83" t="e">
        <f>PS!#REF!</f>
        <v>#REF!</v>
      </c>
      <c r="O376" s="104" t="e">
        <f>PS!#REF!</f>
        <v>#REF!</v>
      </c>
      <c r="P376" s="104" t="e">
        <f t="shared" si="214"/>
        <v>#REF!</v>
      </c>
      <c r="Q376" s="104">
        <v>0</v>
      </c>
      <c r="R376" s="170" t="e">
        <f t="shared" si="215"/>
        <v>#REF!</v>
      </c>
      <c r="S376" s="130" t="e">
        <f>VLOOKUP(B376,CTV!$A$3:$K$1048576,11,0)</f>
        <v>#REF!</v>
      </c>
      <c r="T376" s="105" t="e">
        <f>IF(VLOOKUP(B376,CTV!$A$3:$E$1048576,5,0)-R376+S376&lt;0,0,VLOOKUP(B376,CTV!$A$3:$E$1048576,5,0)-R376+S376)</f>
        <v>#REF!</v>
      </c>
      <c r="U376" s="105" t="e">
        <f>IF(VLOOKUP(B376,CTV!$A$3:$F$1048576,6,0)-R376+S376&lt;0,0,VLOOKUP(B376,CTV!$A$3:$F$1048576,6,0)-R376+S376)</f>
        <v>#REF!</v>
      </c>
      <c r="V376" s="70" t="e">
        <f t="shared" si="216"/>
        <v>#REF!</v>
      </c>
      <c r="W376" s="70" t="str">
        <f>IFERROR(IF(AND($H376=1,WORKDAY.INTL($I376,NETWORKDAYS.INTL($I376,EDATE(V376,$E377)-1,1,[1]holiday!$A$2:$A$101),1,[1]holiday!$A$2:$A$101)=$K376),"",IF(AND(IFERROR(IF(IF($K376&lt;EDATE(V376,$E376),$K376,EDATE(V376,$E376))=V376,"",IF($K376&lt;EDATE(V376,$E376),$K376,EDATE(V376,$E376))),"")=$K376,$H376=1),"",IFERROR(IF(IF($K376&lt;EDATE(V376,$E376),$K376,EDATE(V376,$E376))=V376,"",IF($K376&lt;EDATE(V376,$E376),$K376,EDATE(V376,$E376))),""))),"")</f>
        <v/>
      </c>
      <c r="X376" s="70" t="str">
        <f>IFERROR(IF(AND($H376=1,WORKDAY.INTL($I376,NETWORKDAYS.INTL($I376,EDATE(W376,$E377)-1,1,[1]holiday!$A$2:$A$101),1,[1]holiday!$A$2:$A$101)=$K376),"",IF(AND(IFERROR(IF(IF($K376&lt;EDATE(W376,$E376),$K376,EDATE(W376,$E376))=W376,"",IF($K376&lt;EDATE(W376,$E376),$K376,EDATE(W376,$E376))),"")=$K376,$H376=1),"",IFERROR(IF(IF($K376&lt;EDATE(W376,$E376),$K376,EDATE(W376,$E376))=W376,"",IF($K376&lt;EDATE(W376,$E376),$K376,EDATE(W376,$E376))),""))),"")</f>
        <v/>
      </c>
      <c r="Y376" s="70" t="str">
        <f>IFERROR(IF(AND($H376=1,WORKDAY.INTL($I376,NETWORKDAYS.INTL($I376,EDATE(X376,$E377)-1,1,[1]holiday!$A$2:$A$101),1,[1]holiday!$A$2:$A$101)=$K376),"",IF(AND(IFERROR(IF(IF($K376&lt;EDATE(X376,$E376),$K376,EDATE(X376,$E376))=X376,"",IF($K376&lt;EDATE(X376,$E376),$K376,EDATE(X376,$E376))),"")=$K376,$H376=1),"",IFERROR(IF(IF($K376&lt;EDATE(X376,$E376),$K376,EDATE(X376,$E376))=X376,"",IF($K376&lt;EDATE(X376,$E376),$K376,EDATE(X376,$E376))),""))),"")</f>
        <v/>
      </c>
      <c r="Z376" s="70" t="str">
        <f>IFERROR(IF(AND($H376=1,WORKDAY.INTL($I376,NETWORKDAYS.INTL($I376,EDATE(Y376,$E377)-1,1,[1]holiday!$A$2:$A$101),1,[1]holiday!$A$2:$A$101)=$K376),"",IF(AND(IFERROR(IF(IF($K376&lt;EDATE(Y376,$E376),$K376,EDATE(Y376,$E376))=Y376,"",IF($K376&lt;EDATE(Y376,$E376),$K376,EDATE(Y376,$E376))),"")=$K376,$H376=1),"",IFERROR(IF(IF($K376&lt;EDATE(Y376,$E376),$K376,EDATE(Y376,$E376))=Y376,"",IF($K376&lt;EDATE(Y376,$E376),$K376,EDATE(Y376,$E376))),""))),"")</f>
        <v/>
      </c>
      <c r="AA376" s="70" t="str">
        <f>IFERROR(IF(AND($H376=1,WORKDAY.INTL($I376,NETWORKDAYS.INTL($I376,EDATE(Z376,$E377)-1,1,[1]holiday!$A$2:$A$101),1,[1]holiday!$A$2:$A$101)=$K376),"",IF(AND(IFERROR(IF(IF($K376&lt;EDATE(Z376,$E376),$K376,EDATE(Z376,$E376))=Z376,"",IF($K376&lt;EDATE(Z376,$E376),$K376,EDATE(Z376,$E376))),"")=$K376,$H376=1),"",IFERROR(IF(IF($K376&lt;EDATE(Z376,$E376),$K376,EDATE(Z376,$E376))=Z376,"",IF($K376&lt;EDATE(Z376,$E376),$K376,EDATE(Z376,$E376))),""))),"")</f>
        <v/>
      </c>
      <c r="AB376" s="70" t="str">
        <f>IFERROR(IF(AND($H376=1,WORKDAY.INTL($I376,NETWORKDAYS.INTL($I376,EDATE(AA376,$E377)-1,1,[1]holiday!$A$2:$A$101),1,[1]holiday!$A$2:$A$101)=$K376),"",IF(AND(IFERROR(IF(IF($K376&lt;EDATE(AA376,$E376),$K376,EDATE(AA376,$E376))=AA376,"",IF($K376&lt;EDATE(AA376,$E376),$K376,EDATE(AA376,$E376))),"")=$K376,$H376=1),"",IFERROR(IF(IF($K376&lt;EDATE(AA376,$E376),$K376,EDATE(AA376,$E376))=AA376,"",IF($K376&lt;EDATE(AA376,$E376),$K376,EDATE(AA376,$E376))),""))),"")</f>
        <v/>
      </c>
      <c r="AC376" s="70" t="str">
        <f>IFERROR(IF(AND($H376=1,WORKDAY.INTL($I376,NETWORKDAYS.INTL($I376,EDATE(AB376,$E377)-1,1,[1]holiday!$A$2:$A$101),1,[1]holiday!$A$2:$A$101)=$K376),"",IF(AND(IFERROR(IF(IF($K376&lt;EDATE(AB376,$E376),$K376,EDATE(AB376,$E376))=AB376,"",IF($K376&lt;EDATE(AB376,$E376),$K376,EDATE(AB376,$E376))),"")=$K376,$H376=1),"",IFERROR(IF(IF($K376&lt;EDATE(AB376,$E376),$K376,EDATE(AB376,$E376))=AB376,"",IF($K376&lt;EDATE(AB376,$E376),$K376,EDATE(AB376,$E376))),""))),"")</f>
        <v/>
      </c>
      <c r="AD376" s="70" t="str">
        <f>IFERROR(IF(AND($H376=1,WORKDAY.INTL($I376,NETWORKDAYS.INTL($I376,EDATE(AC376,$E377)-1,1,[1]holiday!$A$2:$A$101),1,[1]holiday!$A$2:$A$101)=$K376),"",IF(AND(IFERROR(IF(IF($K376&lt;EDATE(AC376,$E376),$K376,EDATE(AC376,$E376))=AC376,"",IF($K376&lt;EDATE(AC376,$E376),$K376,EDATE(AC376,$E376))),"")=$K376,$H376=1),"",IFERROR(IF(IF($K376&lt;EDATE(AC376,$E376),$K376,EDATE(AC376,$E376))=AC376,"",IF($K376&lt;EDATE(AC376,$E376),$K376,EDATE(AC376,$E376))),""))),"")</f>
        <v/>
      </c>
      <c r="AE376" s="70" t="str">
        <f>IFERROR(IF(AND($H376=1,WORKDAY.INTL($I376,NETWORKDAYS.INTL($I376,EDATE(AD376,$E377)-1,1,[1]holiday!$A$2:$A$101),1,[1]holiday!$A$2:$A$101)=$K376),"",IF(AND(IFERROR(IF(IF($K376&lt;EDATE(AD376,$E376),$K376,EDATE(AD376,$E376))=AD376,"",IF($K376&lt;EDATE(AD376,$E376),$K376,EDATE(AD376,$E376))),"")=$K376,$H376=1),"",IFERROR(IF(IF($K376&lt;EDATE(AD376,$E376),$K376,EDATE(AD376,$E376))=AD376,"",IF($K376&lt;EDATE(AD376,$E376),$K376,EDATE(AD376,$E376))),""))),"")</f>
        <v/>
      </c>
      <c r="AF376" s="70" t="str">
        <f>IFERROR(IF(AND($H376=1,WORKDAY.INTL($I376,NETWORKDAYS.INTL($I376,EDATE(AE376,$E377)-1,1,[1]holiday!$A$2:$A$101),1,[1]holiday!$A$2:$A$101)=$K376),"",IF(AND(IFERROR(IF(IF($K376&lt;EDATE(AE376,$E376),$K376,EDATE(AE376,$E376))=AE376,"",IF($K376&lt;EDATE(AE376,$E376),$K376,EDATE(AE376,$E376))),"")=$K376,$H376=1),"",IFERROR(IF(IF($K376&lt;EDATE(AE376,$E376),$K376,EDATE(AE376,$E376))=AE376,"",IF($K376&lt;EDATE(AE376,$E376),$K376,EDATE(AE376,$E376))),""))),"")</f>
        <v/>
      </c>
      <c r="AG376" s="70" t="str">
        <f>IFERROR(IF(AND($H376=1,WORKDAY.INTL($I376,NETWORKDAYS.INTL($I376,EDATE(AF376,$E377)-1,1,[1]holiday!$A$2:$A$101),1,[1]holiday!$A$2:$A$101)=$K376),"",IF(AND(IFERROR(IF(IF($K376&lt;EDATE(AF376,$E376),$K376,EDATE(AF376,$E376))=AF376,"",IF($K376&lt;EDATE(AF376,$E376),$K376,EDATE(AF376,$E376))),"")=$K376,$H376=1),"",IFERROR(IF(IF($K376&lt;EDATE(AF376,$E376),$K376,EDATE(AF376,$E376))=AF376,"",IF($K376&lt;EDATE(AF376,$E376),$K376,EDATE(AF376,$E376))),""))),"")</f>
        <v/>
      </c>
      <c r="AH376" s="70" t="str">
        <f>IFERROR(IF(AND($H376=1,WORKDAY.INTL($I376,NETWORKDAYS.INTL($I376,EDATE(AG376,$E377)-1,1,[1]holiday!$A$2:$A$101),1,[1]holiday!$A$2:$A$101)=$K376),"",IF(AND(IFERROR(IF(IF($K376&lt;EDATE(AG376,$E376),$K376,EDATE(AG376,$E376))=AG376,"",IF($K376&lt;EDATE(AG376,$E376),$K376,EDATE(AG376,$E376))),"")=$K376,$H376=1),"",IFERROR(IF(IF($K376&lt;EDATE(AG376,$E376),$K376,EDATE(AG376,$E376))=AG376,"",IF($K376&lt;EDATE(AG376,$E376),$K376,EDATE(AG376,$E376))),""))),"")</f>
        <v/>
      </c>
      <c r="AI376" s="70"/>
      <c r="AJ376" s="25" t="e">
        <f t="shared" si="236"/>
        <v>#REF!</v>
      </c>
      <c r="AK376" s="25" t="e">
        <f t="shared" si="237"/>
        <v>#REF!</v>
      </c>
      <c r="AL376" s="25" t="e">
        <f t="shared" si="238"/>
        <v>#REF!</v>
      </c>
      <c r="AM376" s="25" t="e">
        <f t="shared" si="239"/>
        <v>#REF!</v>
      </c>
      <c r="AN376" s="25" t="e">
        <f t="shared" si="240"/>
        <v>#REF!</v>
      </c>
      <c r="AO376" s="25" t="e">
        <f t="shared" si="241"/>
        <v>#REF!</v>
      </c>
      <c r="AP376" s="25" t="e">
        <f t="shared" si="242"/>
        <v>#REF!</v>
      </c>
      <c r="AQ376" s="25" t="e">
        <f t="shared" si="243"/>
        <v>#REF!</v>
      </c>
      <c r="AR376" s="25" t="e">
        <f t="shared" si="244"/>
        <v>#REF!</v>
      </c>
      <c r="AS376" s="25" t="e">
        <f t="shared" si="245"/>
        <v>#REF!</v>
      </c>
      <c r="AT376" s="25" t="e">
        <f t="shared" si="246"/>
        <v>#REF!</v>
      </c>
      <c r="AU376" s="25" t="e">
        <f t="shared" si="247"/>
        <v>#REF!</v>
      </c>
      <c r="AV376" s="25" t="e">
        <f t="shared" si="248"/>
        <v>#REF!</v>
      </c>
      <c r="AW376" s="106" t="e">
        <f t="shared" si="217"/>
        <v>#REF!</v>
      </c>
      <c r="AX376" s="107" t="e">
        <f t="shared" ca="1" si="218"/>
        <v>#REF!</v>
      </c>
      <c r="AY376" s="107" t="e">
        <f t="shared" ca="1" si="219"/>
        <v>#REF!</v>
      </c>
      <c r="AZ376" s="108" t="e">
        <f t="shared" ca="1" si="220"/>
        <v>#REF!</v>
      </c>
      <c r="BA376" s="25">
        <f t="shared" ca="1" si="212"/>
        <v>0</v>
      </c>
      <c r="BB376" s="25" t="e">
        <f t="shared" si="249"/>
        <v>#REF!</v>
      </c>
      <c r="BC376" s="25" t="e">
        <f t="shared" ca="1" si="221"/>
        <v>#REF!</v>
      </c>
      <c r="BD376" s="83" t="e">
        <f>PS!#REF!</f>
        <v>#REF!</v>
      </c>
      <c r="BE376" s="78" t="str">
        <f t="shared" ca="1" si="222"/>
        <v>Lần 0</v>
      </c>
      <c r="BF376" s="109" t="e">
        <f t="shared" ca="1" si="223"/>
        <v>#REF!</v>
      </c>
      <c r="BG376" s="109" t="e">
        <f t="shared" ca="1" si="224"/>
        <v>#REF!</v>
      </c>
      <c r="BH376" s="109" t="e">
        <f t="shared" ca="1" si="225"/>
        <v>#REF!</v>
      </c>
      <c r="BI376" s="109" t="e">
        <f t="shared" ca="1" si="226"/>
        <v>#REF!</v>
      </c>
      <c r="BJ376" s="109" t="e">
        <f t="shared" ca="1" si="227"/>
        <v>#REF!</v>
      </c>
      <c r="BK376" s="109" t="e">
        <f t="shared" ca="1" si="228"/>
        <v>#REF!</v>
      </c>
      <c r="BL376" s="109" t="e">
        <f t="shared" ca="1" si="229"/>
        <v>#REF!</v>
      </c>
      <c r="BM376" s="109" t="e">
        <f t="shared" ca="1" si="230"/>
        <v>#REF!</v>
      </c>
      <c r="BN376" s="109" t="e">
        <f t="shared" ca="1" si="231"/>
        <v>#REF!</v>
      </c>
      <c r="BO376" s="109" t="e">
        <f t="shared" ca="1" si="232"/>
        <v>#REF!</v>
      </c>
      <c r="BP376" s="109" t="e">
        <f t="shared" ca="1" si="233"/>
        <v>#REF!</v>
      </c>
      <c r="BQ376" s="109" t="e">
        <f t="shared" ca="1" si="234"/>
        <v>#REF!</v>
      </c>
      <c r="BR376" s="109" t="e">
        <f t="shared" ca="1" si="235"/>
        <v>#REF!</v>
      </c>
    </row>
    <row r="377" spans="1:70" ht="20.25" customHeight="1" x14ac:dyDescent="0.2">
      <c r="A377" s="82" t="e">
        <f>PS!#REF!</f>
        <v>#REF!</v>
      </c>
      <c r="B377" s="83" t="e">
        <f>PS!#REF!</f>
        <v>#REF!</v>
      </c>
      <c r="C377" s="83" t="e">
        <f>PS!#REF!</f>
        <v>#REF!</v>
      </c>
      <c r="D377" s="83" t="e">
        <f>VLOOKUP(B377,CTV!$A$3:$D$1048576,4,0)</f>
        <v>#REF!</v>
      </c>
      <c r="E377" s="83" t="e">
        <f>VLOOKUP(B377,CTV!$A$3:$G$1048576,7,0)</f>
        <v>#REF!</v>
      </c>
      <c r="F377" s="83" t="e">
        <f>IF(ISNA(VLOOKUP(D377,CTV!$A$3:$H$1048576,8,0)),"",VLOOKUP(D377,CTV!$A$3:$H$1048576,8,0))</f>
        <v>#REF!</v>
      </c>
      <c r="G377" s="83" t="e">
        <f>VLOOKUP(B377,CTV!$A$3:$I$1048576,9,0)</f>
        <v>#REF!</v>
      </c>
      <c r="H377" s="83" t="e">
        <f>VLOOKUP(B377,CTV!$A$3:$J$1048576,10,0)</f>
        <v>#REF!</v>
      </c>
      <c r="I377" s="102" t="e">
        <f>PS!#REF!</f>
        <v>#REF!</v>
      </c>
      <c r="J377" s="83" t="e">
        <f>PS!#REF!</f>
        <v>#REF!</v>
      </c>
      <c r="K377" s="103" t="e">
        <f>PS!#REF!</f>
        <v>#REF!</v>
      </c>
      <c r="L377" s="83" t="e">
        <f t="shared" si="213"/>
        <v>#REF!</v>
      </c>
      <c r="M377" s="120" t="e">
        <f>PS!#REF!</f>
        <v>#REF!</v>
      </c>
      <c r="N377" s="83" t="e">
        <f>PS!#REF!</f>
        <v>#REF!</v>
      </c>
      <c r="O377" s="104" t="e">
        <f>PS!#REF!</f>
        <v>#REF!</v>
      </c>
      <c r="P377" s="104" t="e">
        <f t="shared" si="214"/>
        <v>#REF!</v>
      </c>
      <c r="Q377" s="104">
        <v>0</v>
      </c>
      <c r="R377" s="170" t="e">
        <f t="shared" si="215"/>
        <v>#REF!</v>
      </c>
      <c r="S377" s="130" t="e">
        <f>VLOOKUP(B377,CTV!$A$3:$K$1048576,11,0)</f>
        <v>#REF!</v>
      </c>
      <c r="T377" s="105" t="e">
        <f>IF(VLOOKUP(B377,CTV!$A$3:$E$1048576,5,0)-R377+S377&lt;0,0,VLOOKUP(B377,CTV!$A$3:$E$1048576,5,0)-R377+S377)</f>
        <v>#REF!</v>
      </c>
      <c r="U377" s="105" t="e">
        <f>IF(VLOOKUP(B377,CTV!$A$3:$F$1048576,6,0)-R377+S377&lt;0,0,VLOOKUP(B377,CTV!$A$3:$F$1048576,6,0)-R377+S377)</f>
        <v>#REF!</v>
      </c>
      <c r="V377" s="70" t="e">
        <f t="shared" si="216"/>
        <v>#REF!</v>
      </c>
      <c r="W377" s="70" t="str">
        <f>IFERROR(IF(AND($H377=1,WORKDAY.INTL($I377,NETWORKDAYS.INTL($I377,EDATE(V377,$E378)-1,1,[1]holiday!$A$2:$A$101),1,[1]holiday!$A$2:$A$101)=$K377),"",IF(AND(IFERROR(IF(IF($K377&lt;EDATE(V377,$E377),$K377,EDATE(V377,$E377))=V377,"",IF($K377&lt;EDATE(V377,$E377),$K377,EDATE(V377,$E377))),"")=$K377,$H377=1),"",IFERROR(IF(IF($K377&lt;EDATE(V377,$E377),$K377,EDATE(V377,$E377))=V377,"",IF($K377&lt;EDATE(V377,$E377),$K377,EDATE(V377,$E377))),""))),"")</f>
        <v/>
      </c>
      <c r="X377" s="70" t="str">
        <f>IFERROR(IF(AND($H377=1,WORKDAY.INTL($I377,NETWORKDAYS.INTL($I377,EDATE(W377,$E378)-1,1,[1]holiday!$A$2:$A$101),1,[1]holiday!$A$2:$A$101)=$K377),"",IF(AND(IFERROR(IF(IF($K377&lt;EDATE(W377,$E377),$K377,EDATE(W377,$E377))=W377,"",IF($K377&lt;EDATE(W377,$E377),$K377,EDATE(W377,$E377))),"")=$K377,$H377=1),"",IFERROR(IF(IF($K377&lt;EDATE(W377,$E377),$K377,EDATE(W377,$E377))=W377,"",IF($K377&lt;EDATE(W377,$E377),$K377,EDATE(W377,$E377))),""))),"")</f>
        <v/>
      </c>
      <c r="Y377" s="70" t="str">
        <f>IFERROR(IF(AND($H377=1,WORKDAY.INTL($I377,NETWORKDAYS.INTL($I377,EDATE(X377,$E378)-1,1,[1]holiday!$A$2:$A$101),1,[1]holiday!$A$2:$A$101)=$K377),"",IF(AND(IFERROR(IF(IF($K377&lt;EDATE(X377,$E377),$K377,EDATE(X377,$E377))=X377,"",IF($K377&lt;EDATE(X377,$E377),$K377,EDATE(X377,$E377))),"")=$K377,$H377=1),"",IFERROR(IF(IF($K377&lt;EDATE(X377,$E377),$K377,EDATE(X377,$E377))=X377,"",IF($K377&lt;EDATE(X377,$E377),$K377,EDATE(X377,$E377))),""))),"")</f>
        <v/>
      </c>
      <c r="Z377" s="70" t="str">
        <f>IFERROR(IF(AND($H377=1,WORKDAY.INTL($I377,NETWORKDAYS.INTL($I377,EDATE(Y377,$E378)-1,1,[1]holiday!$A$2:$A$101),1,[1]holiday!$A$2:$A$101)=$K377),"",IF(AND(IFERROR(IF(IF($K377&lt;EDATE(Y377,$E377),$K377,EDATE(Y377,$E377))=Y377,"",IF($K377&lt;EDATE(Y377,$E377),$K377,EDATE(Y377,$E377))),"")=$K377,$H377=1),"",IFERROR(IF(IF($K377&lt;EDATE(Y377,$E377),$K377,EDATE(Y377,$E377))=Y377,"",IF($K377&lt;EDATE(Y377,$E377),$K377,EDATE(Y377,$E377))),""))),"")</f>
        <v/>
      </c>
      <c r="AA377" s="70" t="str">
        <f>IFERROR(IF(AND($H377=1,WORKDAY.INTL($I377,NETWORKDAYS.INTL($I377,EDATE(Z377,$E378)-1,1,[1]holiday!$A$2:$A$101),1,[1]holiday!$A$2:$A$101)=$K377),"",IF(AND(IFERROR(IF(IF($K377&lt;EDATE(Z377,$E377),$K377,EDATE(Z377,$E377))=Z377,"",IF($K377&lt;EDATE(Z377,$E377),$K377,EDATE(Z377,$E377))),"")=$K377,$H377=1),"",IFERROR(IF(IF($K377&lt;EDATE(Z377,$E377),$K377,EDATE(Z377,$E377))=Z377,"",IF($K377&lt;EDATE(Z377,$E377),$K377,EDATE(Z377,$E377))),""))),"")</f>
        <v/>
      </c>
      <c r="AB377" s="70" t="str">
        <f>IFERROR(IF(AND($H377=1,WORKDAY.INTL($I377,NETWORKDAYS.INTL($I377,EDATE(AA377,$E378)-1,1,[1]holiday!$A$2:$A$101),1,[1]holiday!$A$2:$A$101)=$K377),"",IF(AND(IFERROR(IF(IF($K377&lt;EDATE(AA377,$E377),$K377,EDATE(AA377,$E377))=AA377,"",IF($K377&lt;EDATE(AA377,$E377),$K377,EDATE(AA377,$E377))),"")=$K377,$H377=1),"",IFERROR(IF(IF($K377&lt;EDATE(AA377,$E377),$K377,EDATE(AA377,$E377))=AA377,"",IF($K377&lt;EDATE(AA377,$E377),$K377,EDATE(AA377,$E377))),""))),"")</f>
        <v/>
      </c>
      <c r="AC377" s="70" t="str">
        <f>IFERROR(IF(AND($H377=1,WORKDAY.INTL($I377,NETWORKDAYS.INTL($I377,EDATE(AB377,$E378)-1,1,[1]holiday!$A$2:$A$101),1,[1]holiday!$A$2:$A$101)=$K377),"",IF(AND(IFERROR(IF(IF($K377&lt;EDATE(AB377,$E377),$K377,EDATE(AB377,$E377))=AB377,"",IF($K377&lt;EDATE(AB377,$E377),$K377,EDATE(AB377,$E377))),"")=$K377,$H377=1),"",IFERROR(IF(IF($K377&lt;EDATE(AB377,$E377),$K377,EDATE(AB377,$E377))=AB377,"",IF($K377&lt;EDATE(AB377,$E377),$K377,EDATE(AB377,$E377))),""))),"")</f>
        <v/>
      </c>
      <c r="AD377" s="70" t="str">
        <f>IFERROR(IF(AND($H377=1,WORKDAY.INTL($I377,NETWORKDAYS.INTL($I377,EDATE(AC377,$E378)-1,1,[1]holiday!$A$2:$A$101),1,[1]holiday!$A$2:$A$101)=$K377),"",IF(AND(IFERROR(IF(IF($K377&lt;EDATE(AC377,$E377),$K377,EDATE(AC377,$E377))=AC377,"",IF($K377&lt;EDATE(AC377,$E377),$K377,EDATE(AC377,$E377))),"")=$K377,$H377=1),"",IFERROR(IF(IF($K377&lt;EDATE(AC377,$E377),$K377,EDATE(AC377,$E377))=AC377,"",IF($K377&lt;EDATE(AC377,$E377),$K377,EDATE(AC377,$E377))),""))),"")</f>
        <v/>
      </c>
      <c r="AE377" s="70" t="str">
        <f>IFERROR(IF(AND($H377=1,WORKDAY.INTL($I377,NETWORKDAYS.INTL($I377,EDATE(AD377,$E378)-1,1,[1]holiday!$A$2:$A$101),1,[1]holiday!$A$2:$A$101)=$K377),"",IF(AND(IFERROR(IF(IF($K377&lt;EDATE(AD377,$E377),$K377,EDATE(AD377,$E377))=AD377,"",IF($K377&lt;EDATE(AD377,$E377),$K377,EDATE(AD377,$E377))),"")=$K377,$H377=1),"",IFERROR(IF(IF($K377&lt;EDATE(AD377,$E377),$K377,EDATE(AD377,$E377))=AD377,"",IF($K377&lt;EDATE(AD377,$E377),$K377,EDATE(AD377,$E377))),""))),"")</f>
        <v/>
      </c>
      <c r="AF377" s="70" t="str">
        <f>IFERROR(IF(AND($H377=1,WORKDAY.INTL($I377,NETWORKDAYS.INTL($I377,EDATE(AE377,$E378)-1,1,[1]holiday!$A$2:$A$101),1,[1]holiday!$A$2:$A$101)=$K377),"",IF(AND(IFERROR(IF(IF($K377&lt;EDATE(AE377,$E377),$K377,EDATE(AE377,$E377))=AE377,"",IF($K377&lt;EDATE(AE377,$E377),$K377,EDATE(AE377,$E377))),"")=$K377,$H377=1),"",IFERROR(IF(IF($K377&lt;EDATE(AE377,$E377),$K377,EDATE(AE377,$E377))=AE377,"",IF($K377&lt;EDATE(AE377,$E377),$K377,EDATE(AE377,$E377))),""))),"")</f>
        <v/>
      </c>
      <c r="AG377" s="70" t="str">
        <f>IFERROR(IF(AND($H377=1,WORKDAY.INTL($I377,NETWORKDAYS.INTL($I377,EDATE(AF377,$E378)-1,1,[1]holiday!$A$2:$A$101),1,[1]holiday!$A$2:$A$101)=$K377),"",IF(AND(IFERROR(IF(IF($K377&lt;EDATE(AF377,$E377),$K377,EDATE(AF377,$E377))=AF377,"",IF($K377&lt;EDATE(AF377,$E377),$K377,EDATE(AF377,$E377))),"")=$K377,$H377=1),"",IFERROR(IF(IF($K377&lt;EDATE(AF377,$E377),$K377,EDATE(AF377,$E377))=AF377,"",IF($K377&lt;EDATE(AF377,$E377),$K377,EDATE(AF377,$E377))),""))),"")</f>
        <v/>
      </c>
      <c r="AH377" s="70" t="str">
        <f>IFERROR(IF(AND($H377=1,WORKDAY.INTL($I377,NETWORKDAYS.INTL($I377,EDATE(AG377,$E378)-1,1,[1]holiday!$A$2:$A$101),1,[1]holiday!$A$2:$A$101)=$K377),"",IF(AND(IFERROR(IF(IF($K377&lt;EDATE(AG377,$E377),$K377,EDATE(AG377,$E377))=AG377,"",IF($K377&lt;EDATE(AG377,$E377),$K377,EDATE(AG377,$E377))),"")=$K377,$H377=1),"",IFERROR(IF(IF($K377&lt;EDATE(AG377,$E377),$K377,EDATE(AG377,$E377))=AG377,"",IF($K377&lt;EDATE(AG377,$E377),$K377,EDATE(AG377,$E377))),""))),"")</f>
        <v/>
      </c>
      <c r="AI377" s="70"/>
      <c r="AJ377" s="25" t="e">
        <f t="shared" si="236"/>
        <v>#REF!</v>
      </c>
      <c r="AK377" s="25" t="e">
        <f t="shared" si="237"/>
        <v>#REF!</v>
      </c>
      <c r="AL377" s="25" t="e">
        <f t="shared" si="238"/>
        <v>#REF!</v>
      </c>
      <c r="AM377" s="25" t="e">
        <f t="shared" si="239"/>
        <v>#REF!</v>
      </c>
      <c r="AN377" s="25" t="e">
        <f t="shared" si="240"/>
        <v>#REF!</v>
      </c>
      <c r="AO377" s="25" t="e">
        <f t="shared" si="241"/>
        <v>#REF!</v>
      </c>
      <c r="AP377" s="25" t="e">
        <f t="shared" si="242"/>
        <v>#REF!</v>
      </c>
      <c r="AQ377" s="25" t="e">
        <f t="shared" si="243"/>
        <v>#REF!</v>
      </c>
      <c r="AR377" s="25" t="e">
        <f t="shared" si="244"/>
        <v>#REF!</v>
      </c>
      <c r="AS377" s="25" t="e">
        <f t="shared" si="245"/>
        <v>#REF!</v>
      </c>
      <c r="AT377" s="25" t="e">
        <f t="shared" si="246"/>
        <v>#REF!</v>
      </c>
      <c r="AU377" s="25" t="e">
        <f t="shared" si="247"/>
        <v>#REF!</v>
      </c>
      <c r="AV377" s="25" t="e">
        <f t="shared" si="248"/>
        <v>#REF!</v>
      </c>
      <c r="AW377" s="106" t="e">
        <f t="shared" si="217"/>
        <v>#REF!</v>
      </c>
      <c r="AX377" s="107" t="e">
        <f t="shared" ca="1" si="218"/>
        <v>#REF!</v>
      </c>
      <c r="AY377" s="107" t="e">
        <f t="shared" ca="1" si="219"/>
        <v>#REF!</v>
      </c>
      <c r="AZ377" s="108" t="e">
        <f t="shared" ca="1" si="220"/>
        <v>#REF!</v>
      </c>
      <c r="BA377" s="25">
        <f t="shared" ca="1" si="212"/>
        <v>0</v>
      </c>
      <c r="BB377" s="25" t="e">
        <f t="shared" si="249"/>
        <v>#REF!</v>
      </c>
      <c r="BC377" s="25" t="e">
        <f t="shared" ca="1" si="221"/>
        <v>#REF!</v>
      </c>
      <c r="BD377" s="83" t="e">
        <f>PS!#REF!</f>
        <v>#REF!</v>
      </c>
      <c r="BE377" s="78" t="str">
        <f t="shared" ca="1" si="222"/>
        <v>Lần 0</v>
      </c>
      <c r="BF377" s="109" t="e">
        <f t="shared" ca="1" si="223"/>
        <v>#REF!</v>
      </c>
      <c r="BG377" s="109" t="e">
        <f t="shared" ca="1" si="224"/>
        <v>#REF!</v>
      </c>
      <c r="BH377" s="109" t="e">
        <f t="shared" ca="1" si="225"/>
        <v>#REF!</v>
      </c>
      <c r="BI377" s="109" t="e">
        <f t="shared" ca="1" si="226"/>
        <v>#REF!</v>
      </c>
      <c r="BJ377" s="109" t="e">
        <f t="shared" ca="1" si="227"/>
        <v>#REF!</v>
      </c>
      <c r="BK377" s="109" t="e">
        <f t="shared" ca="1" si="228"/>
        <v>#REF!</v>
      </c>
      <c r="BL377" s="109" t="e">
        <f t="shared" ca="1" si="229"/>
        <v>#REF!</v>
      </c>
      <c r="BM377" s="109" t="e">
        <f t="shared" ca="1" si="230"/>
        <v>#REF!</v>
      </c>
      <c r="BN377" s="109" t="e">
        <f t="shared" ca="1" si="231"/>
        <v>#REF!</v>
      </c>
      <c r="BO377" s="109" t="e">
        <f t="shared" ca="1" si="232"/>
        <v>#REF!</v>
      </c>
      <c r="BP377" s="109" t="e">
        <f t="shared" ca="1" si="233"/>
        <v>#REF!</v>
      </c>
      <c r="BQ377" s="109" t="e">
        <f t="shared" ca="1" si="234"/>
        <v>#REF!</v>
      </c>
      <c r="BR377" s="109" t="e">
        <f t="shared" ca="1" si="235"/>
        <v>#REF!</v>
      </c>
    </row>
    <row r="378" spans="1:70" ht="20.25" customHeight="1" x14ac:dyDescent="0.2">
      <c r="A378" s="82" t="e">
        <f>PS!#REF!</f>
        <v>#REF!</v>
      </c>
      <c r="B378" s="83" t="e">
        <f>PS!#REF!</f>
        <v>#REF!</v>
      </c>
      <c r="C378" s="83" t="e">
        <f>PS!#REF!</f>
        <v>#REF!</v>
      </c>
      <c r="D378" s="83" t="e">
        <f>VLOOKUP(B378,CTV!$A$3:$D$1048576,4,0)</f>
        <v>#REF!</v>
      </c>
      <c r="E378" s="83" t="e">
        <f>VLOOKUP(B378,CTV!$A$3:$G$1048576,7,0)</f>
        <v>#REF!</v>
      </c>
      <c r="F378" s="83" t="e">
        <f>IF(ISNA(VLOOKUP(D378,CTV!$A$3:$H$1048576,8,0)),"",VLOOKUP(D378,CTV!$A$3:$H$1048576,8,0))</f>
        <v>#REF!</v>
      </c>
      <c r="G378" s="83" t="e">
        <f>VLOOKUP(B378,CTV!$A$3:$I$1048576,9,0)</f>
        <v>#REF!</v>
      </c>
      <c r="H378" s="83" t="e">
        <f>VLOOKUP(B378,CTV!$A$3:$J$1048576,10,0)</f>
        <v>#REF!</v>
      </c>
      <c r="I378" s="102" t="e">
        <f>PS!#REF!</f>
        <v>#REF!</v>
      </c>
      <c r="J378" s="83" t="e">
        <f>PS!#REF!</f>
        <v>#REF!</v>
      </c>
      <c r="K378" s="103" t="e">
        <f>PS!#REF!</f>
        <v>#REF!</v>
      </c>
      <c r="L378" s="83" t="e">
        <f t="shared" si="213"/>
        <v>#REF!</v>
      </c>
      <c r="M378" s="120" t="e">
        <f>PS!#REF!</f>
        <v>#REF!</v>
      </c>
      <c r="N378" s="83" t="e">
        <f>PS!#REF!</f>
        <v>#REF!</v>
      </c>
      <c r="O378" s="104" t="e">
        <f>PS!#REF!</f>
        <v>#REF!</v>
      </c>
      <c r="P378" s="104" t="e">
        <f t="shared" si="214"/>
        <v>#REF!</v>
      </c>
      <c r="Q378" s="104">
        <v>0</v>
      </c>
      <c r="R378" s="170" t="e">
        <f t="shared" si="215"/>
        <v>#REF!</v>
      </c>
      <c r="S378" s="130" t="e">
        <f>VLOOKUP(B378,CTV!$A$3:$K$1048576,11,0)</f>
        <v>#REF!</v>
      </c>
      <c r="T378" s="105" t="e">
        <f>IF(VLOOKUP(B378,CTV!$A$3:$E$1048576,5,0)-R378+S378&lt;0,0,VLOOKUP(B378,CTV!$A$3:$E$1048576,5,0)-R378+S378)</f>
        <v>#REF!</v>
      </c>
      <c r="U378" s="105" t="e">
        <f>IF(VLOOKUP(B378,CTV!$A$3:$F$1048576,6,0)-R378+S378&lt;0,0,VLOOKUP(B378,CTV!$A$3:$F$1048576,6,0)-R378+S378)</f>
        <v>#REF!</v>
      </c>
      <c r="V378" s="70" t="e">
        <f t="shared" si="216"/>
        <v>#REF!</v>
      </c>
      <c r="W378" s="70" t="str">
        <f>IFERROR(IF(AND($H378=1,WORKDAY.INTL($I378,NETWORKDAYS.INTL($I378,EDATE(V378,$E379)-1,1,[1]holiday!$A$2:$A$101),1,[1]holiday!$A$2:$A$101)=$K378),"",IF(AND(IFERROR(IF(IF($K378&lt;EDATE(V378,$E378),$K378,EDATE(V378,$E378))=V378,"",IF($K378&lt;EDATE(V378,$E378),$K378,EDATE(V378,$E378))),"")=$K378,$H378=1),"",IFERROR(IF(IF($K378&lt;EDATE(V378,$E378),$K378,EDATE(V378,$E378))=V378,"",IF($K378&lt;EDATE(V378,$E378),$K378,EDATE(V378,$E378))),""))),"")</f>
        <v/>
      </c>
      <c r="X378" s="70" t="str">
        <f>IFERROR(IF(AND($H378=1,WORKDAY.INTL($I378,NETWORKDAYS.INTL($I378,EDATE(W378,$E379)-1,1,[1]holiday!$A$2:$A$101),1,[1]holiday!$A$2:$A$101)=$K378),"",IF(AND(IFERROR(IF(IF($K378&lt;EDATE(W378,$E378),$K378,EDATE(W378,$E378))=W378,"",IF($K378&lt;EDATE(W378,$E378),$K378,EDATE(W378,$E378))),"")=$K378,$H378=1),"",IFERROR(IF(IF($K378&lt;EDATE(W378,$E378),$K378,EDATE(W378,$E378))=W378,"",IF($K378&lt;EDATE(W378,$E378),$K378,EDATE(W378,$E378))),""))),"")</f>
        <v/>
      </c>
      <c r="Y378" s="70" t="str">
        <f>IFERROR(IF(AND($H378=1,WORKDAY.INTL($I378,NETWORKDAYS.INTL($I378,EDATE(X378,$E379)-1,1,[1]holiday!$A$2:$A$101),1,[1]holiday!$A$2:$A$101)=$K378),"",IF(AND(IFERROR(IF(IF($K378&lt;EDATE(X378,$E378),$K378,EDATE(X378,$E378))=X378,"",IF($K378&lt;EDATE(X378,$E378),$K378,EDATE(X378,$E378))),"")=$K378,$H378=1),"",IFERROR(IF(IF($K378&lt;EDATE(X378,$E378),$K378,EDATE(X378,$E378))=X378,"",IF($K378&lt;EDATE(X378,$E378),$K378,EDATE(X378,$E378))),""))),"")</f>
        <v/>
      </c>
      <c r="Z378" s="70" t="str">
        <f>IFERROR(IF(AND($H378=1,WORKDAY.INTL($I378,NETWORKDAYS.INTL($I378,EDATE(Y378,$E379)-1,1,[1]holiday!$A$2:$A$101),1,[1]holiday!$A$2:$A$101)=$K378),"",IF(AND(IFERROR(IF(IF($K378&lt;EDATE(Y378,$E378),$K378,EDATE(Y378,$E378))=Y378,"",IF($K378&lt;EDATE(Y378,$E378),$K378,EDATE(Y378,$E378))),"")=$K378,$H378=1),"",IFERROR(IF(IF($K378&lt;EDATE(Y378,$E378),$K378,EDATE(Y378,$E378))=Y378,"",IF($K378&lt;EDATE(Y378,$E378),$K378,EDATE(Y378,$E378))),""))),"")</f>
        <v/>
      </c>
      <c r="AA378" s="70" t="str">
        <f>IFERROR(IF(AND($H378=1,WORKDAY.INTL($I378,NETWORKDAYS.INTL($I378,EDATE(Z378,$E379)-1,1,[1]holiday!$A$2:$A$101),1,[1]holiday!$A$2:$A$101)=$K378),"",IF(AND(IFERROR(IF(IF($K378&lt;EDATE(Z378,$E378),$K378,EDATE(Z378,$E378))=Z378,"",IF($K378&lt;EDATE(Z378,$E378),$K378,EDATE(Z378,$E378))),"")=$K378,$H378=1),"",IFERROR(IF(IF($K378&lt;EDATE(Z378,$E378),$K378,EDATE(Z378,$E378))=Z378,"",IF($K378&lt;EDATE(Z378,$E378),$K378,EDATE(Z378,$E378))),""))),"")</f>
        <v/>
      </c>
      <c r="AB378" s="70" t="str">
        <f>IFERROR(IF(AND($H378=1,WORKDAY.INTL($I378,NETWORKDAYS.INTL($I378,EDATE(AA378,$E379)-1,1,[1]holiday!$A$2:$A$101),1,[1]holiday!$A$2:$A$101)=$K378),"",IF(AND(IFERROR(IF(IF($K378&lt;EDATE(AA378,$E378),$K378,EDATE(AA378,$E378))=AA378,"",IF($K378&lt;EDATE(AA378,$E378),$K378,EDATE(AA378,$E378))),"")=$K378,$H378=1),"",IFERROR(IF(IF($K378&lt;EDATE(AA378,$E378),$K378,EDATE(AA378,$E378))=AA378,"",IF($K378&lt;EDATE(AA378,$E378),$K378,EDATE(AA378,$E378))),""))),"")</f>
        <v/>
      </c>
      <c r="AC378" s="70" t="str">
        <f>IFERROR(IF(AND($H378=1,WORKDAY.INTL($I378,NETWORKDAYS.INTL($I378,EDATE(AB378,$E379)-1,1,[1]holiday!$A$2:$A$101),1,[1]holiday!$A$2:$A$101)=$K378),"",IF(AND(IFERROR(IF(IF($K378&lt;EDATE(AB378,$E378),$K378,EDATE(AB378,$E378))=AB378,"",IF($K378&lt;EDATE(AB378,$E378),$K378,EDATE(AB378,$E378))),"")=$K378,$H378=1),"",IFERROR(IF(IF($K378&lt;EDATE(AB378,$E378),$K378,EDATE(AB378,$E378))=AB378,"",IF($K378&lt;EDATE(AB378,$E378),$K378,EDATE(AB378,$E378))),""))),"")</f>
        <v/>
      </c>
      <c r="AD378" s="70" t="str">
        <f>IFERROR(IF(AND($H378=1,WORKDAY.INTL($I378,NETWORKDAYS.INTL($I378,EDATE(AC378,$E379)-1,1,[1]holiday!$A$2:$A$101),1,[1]holiday!$A$2:$A$101)=$K378),"",IF(AND(IFERROR(IF(IF($K378&lt;EDATE(AC378,$E378),$K378,EDATE(AC378,$E378))=AC378,"",IF($K378&lt;EDATE(AC378,$E378),$K378,EDATE(AC378,$E378))),"")=$K378,$H378=1),"",IFERROR(IF(IF($K378&lt;EDATE(AC378,$E378),$K378,EDATE(AC378,$E378))=AC378,"",IF($K378&lt;EDATE(AC378,$E378),$K378,EDATE(AC378,$E378))),""))),"")</f>
        <v/>
      </c>
      <c r="AE378" s="70" t="str">
        <f>IFERROR(IF(AND($H378=1,WORKDAY.INTL($I378,NETWORKDAYS.INTL($I378,EDATE(AD378,$E379)-1,1,[1]holiday!$A$2:$A$101),1,[1]holiday!$A$2:$A$101)=$K378),"",IF(AND(IFERROR(IF(IF($K378&lt;EDATE(AD378,$E378),$K378,EDATE(AD378,$E378))=AD378,"",IF($K378&lt;EDATE(AD378,$E378),$K378,EDATE(AD378,$E378))),"")=$K378,$H378=1),"",IFERROR(IF(IF($K378&lt;EDATE(AD378,$E378),$K378,EDATE(AD378,$E378))=AD378,"",IF($K378&lt;EDATE(AD378,$E378),$K378,EDATE(AD378,$E378))),""))),"")</f>
        <v/>
      </c>
      <c r="AF378" s="70" t="str">
        <f>IFERROR(IF(AND($H378=1,WORKDAY.INTL($I378,NETWORKDAYS.INTL($I378,EDATE(AE378,$E379)-1,1,[1]holiday!$A$2:$A$101),1,[1]holiday!$A$2:$A$101)=$K378),"",IF(AND(IFERROR(IF(IF($K378&lt;EDATE(AE378,$E378),$K378,EDATE(AE378,$E378))=AE378,"",IF($K378&lt;EDATE(AE378,$E378),$K378,EDATE(AE378,$E378))),"")=$K378,$H378=1),"",IFERROR(IF(IF($K378&lt;EDATE(AE378,$E378),$K378,EDATE(AE378,$E378))=AE378,"",IF($K378&lt;EDATE(AE378,$E378),$K378,EDATE(AE378,$E378))),""))),"")</f>
        <v/>
      </c>
      <c r="AG378" s="70" t="str">
        <f>IFERROR(IF(AND($H378=1,WORKDAY.INTL($I378,NETWORKDAYS.INTL($I378,EDATE(AF378,$E379)-1,1,[1]holiday!$A$2:$A$101),1,[1]holiday!$A$2:$A$101)=$K378),"",IF(AND(IFERROR(IF(IF($K378&lt;EDATE(AF378,$E378),$K378,EDATE(AF378,$E378))=AF378,"",IF($K378&lt;EDATE(AF378,$E378),$K378,EDATE(AF378,$E378))),"")=$K378,$H378=1),"",IFERROR(IF(IF($K378&lt;EDATE(AF378,$E378),$K378,EDATE(AF378,$E378))=AF378,"",IF($K378&lt;EDATE(AF378,$E378),$K378,EDATE(AF378,$E378))),""))),"")</f>
        <v/>
      </c>
      <c r="AH378" s="70" t="str">
        <f>IFERROR(IF(AND($H378=1,WORKDAY.INTL($I378,NETWORKDAYS.INTL($I378,EDATE(AG378,$E379)-1,1,[1]holiday!$A$2:$A$101),1,[1]holiday!$A$2:$A$101)=$K378),"",IF(AND(IFERROR(IF(IF($K378&lt;EDATE(AG378,$E378),$K378,EDATE(AG378,$E378))=AG378,"",IF($K378&lt;EDATE(AG378,$E378),$K378,EDATE(AG378,$E378))),"")=$K378,$H378=1),"",IFERROR(IF(IF($K378&lt;EDATE(AG378,$E378),$K378,EDATE(AG378,$E378))=AG378,"",IF($K378&lt;EDATE(AG378,$E378),$K378,EDATE(AG378,$E378))),""))),"")</f>
        <v/>
      </c>
      <c r="AI378" s="70"/>
      <c r="AJ378" s="25" t="e">
        <f t="shared" si="236"/>
        <v>#REF!</v>
      </c>
      <c r="AK378" s="25" t="e">
        <f t="shared" si="237"/>
        <v>#REF!</v>
      </c>
      <c r="AL378" s="25" t="e">
        <f t="shared" si="238"/>
        <v>#REF!</v>
      </c>
      <c r="AM378" s="25" t="e">
        <f t="shared" si="239"/>
        <v>#REF!</v>
      </c>
      <c r="AN378" s="25" t="e">
        <f t="shared" si="240"/>
        <v>#REF!</v>
      </c>
      <c r="AO378" s="25" t="e">
        <f t="shared" si="241"/>
        <v>#REF!</v>
      </c>
      <c r="AP378" s="25" t="e">
        <f t="shared" si="242"/>
        <v>#REF!</v>
      </c>
      <c r="AQ378" s="25" t="e">
        <f t="shared" si="243"/>
        <v>#REF!</v>
      </c>
      <c r="AR378" s="25" t="e">
        <f t="shared" si="244"/>
        <v>#REF!</v>
      </c>
      <c r="AS378" s="25" t="e">
        <f t="shared" si="245"/>
        <v>#REF!</v>
      </c>
      <c r="AT378" s="25" t="e">
        <f t="shared" si="246"/>
        <v>#REF!</v>
      </c>
      <c r="AU378" s="25" t="e">
        <f t="shared" si="247"/>
        <v>#REF!</v>
      </c>
      <c r="AV378" s="25" t="e">
        <f t="shared" si="248"/>
        <v>#REF!</v>
      </c>
      <c r="AW378" s="106" t="e">
        <f t="shared" si="217"/>
        <v>#REF!</v>
      </c>
      <c r="AX378" s="107" t="e">
        <f t="shared" ca="1" si="218"/>
        <v>#REF!</v>
      </c>
      <c r="AY378" s="107" t="e">
        <f t="shared" ca="1" si="219"/>
        <v>#REF!</v>
      </c>
      <c r="AZ378" s="108" t="e">
        <f t="shared" ca="1" si="220"/>
        <v>#REF!</v>
      </c>
      <c r="BA378" s="25">
        <f t="shared" ca="1" si="212"/>
        <v>0</v>
      </c>
      <c r="BB378" s="25" t="e">
        <f t="shared" si="249"/>
        <v>#REF!</v>
      </c>
      <c r="BC378" s="25" t="e">
        <f t="shared" ca="1" si="221"/>
        <v>#REF!</v>
      </c>
      <c r="BD378" s="83" t="e">
        <f>PS!#REF!</f>
        <v>#REF!</v>
      </c>
      <c r="BE378" s="78" t="str">
        <f t="shared" ca="1" si="222"/>
        <v>Lần 0</v>
      </c>
      <c r="BF378" s="109" t="e">
        <f t="shared" ca="1" si="223"/>
        <v>#REF!</v>
      </c>
      <c r="BG378" s="109" t="e">
        <f t="shared" ca="1" si="224"/>
        <v>#REF!</v>
      </c>
      <c r="BH378" s="109" t="e">
        <f t="shared" ca="1" si="225"/>
        <v>#REF!</v>
      </c>
      <c r="BI378" s="109" t="e">
        <f t="shared" ca="1" si="226"/>
        <v>#REF!</v>
      </c>
      <c r="BJ378" s="109" t="e">
        <f t="shared" ca="1" si="227"/>
        <v>#REF!</v>
      </c>
      <c r="BK378" s="109" t="e">
        <f t="shared" ca="1" si="228"/>
        <v>#REF!</v>
      </c>
      <c r="BL378" s="109" t="e">
        <f t="shared" ca="1" si="229"/>
        <v>#REF!</v>
      </c>
      <c r="BM378" s="109" t="e">
        <f t="shared" ca="1" si="230"/>
        <v>#REF!</v>
      </c>
      <c r="BN378" s="109" t="e">
        <f t="shared" ca="1" si="231"/>
        <v>#REF!</v>
      </c>
      <c r="BO378" s="109" t="e">
        <f t="shared" ca="1" si="232"/>
        <v>#REF!</v>
      </c>
      <c r="BP378" s="109" t="e">
        <f t="shared" ca="1" si="233"/>
        <v>#REF!</v>
      </c>
      <c r="BQ378" s="109" t="e">
        <f t="shared" ca="1" si="234"/>
        <v>#REF!</v>
      </c>
      <c r="BR378" s="109" t="e">
        <f t="shared" ca="1" si="235"/>
        <v>#REF!</v>
      </c>
    </row>
    <row r="379" spans="1:70" ht="20.25" customHeight="1" x14ac:dyDescent="0.2">
      <c r="A379" s="82" t="e">
        <f>PS!#REF!</f>
        <v>#REF!</v>
      </c>
      <c r="B379" s="83" t="e">
        <f>PS!#REF!</f>
        <v>#REF!</v>
      </c>
      <c r="C379" s="83" t="e">
        <f>PS!#REF!</f>
        <v>#REF!</v>
      </c>
      <c r="D379" s="83" t="e">
        <f>VLOOKUP(B379,CTV!$A$3:$D$1048576,4,0)</f>
        <v>#REF!</v>
      </c>
      <c r="E379" s="83" t="e">
        <f>VLOOKUP(B379,CTV!$A$3:$G$1048576,7,0)</f>
        <v>#REF!</v>
      </c>
      <c r="F379" s="83" t="e">
        <f>IF(ISNA(VLOOKUP(D379,CTV!$A$3:$H$1048576,8,0)),"",VLOOKUP(D379,CTV!$A$3:$H$1048576,8,0))</f>
        <v>#REF!</v>
      </c>
      <c r="G379" s="83" t="e">
        <f>VLOOKUP(B379,CTV!$A$3:$I$1048576,9,0)</f>
        <v>#REF!</v>
      </c>
      <c r="H379" s="83" t="e">
        <f>VLOOKUP(B379,CTV!$A$3:$J$1048576,10,0)</f>
        <v>#REF!</v>
      </c>
      <c r="I379" s="102" t="e">
        <f>PS!#REF!</f>
        <v>#REF!</v>
      </c>
      <c r="J379" s="83" t="e">
        <f>PS!#REF!</f>
        <v>#REF!</v>
      </c>
      <c r="K379" s="103" t="e">
        <f>PS!#REF!</f>
        <v>#REF!</v>
      </c>
      <c r="L379" s="83" t="e">
        <f t="shared" si="213"/>
        <v>#REF!</v>
      </c>
      <c r="M379" s="120" t="e">
        <f>PS!#REF!</f>
        <v>#REF!</v>
      </c>
      <c r="N379" s="83" t="e">
        <f>PS!#REF!</f>
        <v>#REF!</v>
      </c>
      <c r="O379" s="104" t="e">
        <f>PS!#REF!</f>
        <v>#REF!</v>
      </c>
      <c r="P379" s="104" t="e">
        <f t="shared" si="214"/>
        <v>#REF!</v>
      </c>
      <c r="Q379" s="104">
        <v>0</v>
      </c>
      <c r="R379" s="170" t="e">
        <f t="shared" si="215"/>
        <v>#REF!</v>
      </c>
      <c r="S379" s="130" t="e">
        <f>VLOOKUP(B379,CTV!$A$3:$K$1048576,11,0)</f>
        <v>#REF!</v>
      </c>
      <c r="T379" s="105" t="e">
        <f>IF(VLOOKUP(B379,CTV!$A$3:$E$1048576,5,0)-R379+S379&lt;0,0,VLOOKUP(B379,CTV!$A$3:$E$1048576,5,0)-R379+S379)</f>
        <v>#REF!</v>
      </c>
      <c r="U379" s="105" t="e">
        <f>IF(VLOOKUP(B379,CTV!$A$3:$F$1048576,6,0)-R379+S379&lt;0,0,VLOOKUP(B379,CTV!$A$3:$F$1048576,6,0)-R379+S379)</f>
        <v>#REF!</v>
      </c>
      <c r="V379" s="70" t="e">
        <f t="shared" si="216"/>
        <v>#REF!</v>
      </c>
      <c r="W379" s="70" t="str">
        <f>IFERROR(IF(AND($H379=1,WORKDAY.INTL($I379,NETWORKDAYS.INTL($I379,EDATE(V379,$E380)-1,1,[1]holiday!$A$2:$A$101),1,[1]holiday!$A$2:$A$101)=$K379),"",IF(AND(IFERROR(IF(IF($K379&lt;EDATE(V379,$E379),$K379,EDATE(V379,$E379))=V379,"",IF($K379&lt;EDATE(V379,$E379),$K379,EDATE(V379,$E379))),"")=$K379,$H379=1),"",IFERROR(IF(IF($K379&lt;EDATE(V379,$E379),$K379,EDATE(V379,$E379))=V379,"",IF($K379&lt;EDATE(V379,$E379),$K379,EDATE(V379,$E379))),""))),"")</f>
        <v/>
      </c>
      <c r="X379" s="70" t="str">
        <f>IFERROR(IF(AND($H379=1,WORKDAY.INTL($I379,NETWORKDAYS.INTL($I379,EDATE(W379,$E380)-1,1,[1]holiday!$A$2:$A$101),1,[1]holiday!$A$2:$A$101)=$K379),"",IF(AND(IFERROR(IF(IF($K379&lt;EDATE(W379,$E379),$K379,EDATE(W379,$E379))=W379,"",IF($K379&lt;EDATE(W379,$E379),$K379,EDATE(W379,$E379))),"")=$K379,$H379=1),"",IFERROR(IF(IF($K379&lt;EDATE(W379,$E379),$K379,EDATE(W379,$E379))=W379,"",IF($K379&lt;EDATE(W379,$E379),$K379,EDATE(W379,$E379))),""))),"")</f>
        <v/>
      </c>
      <c r="Y379" s="70" t="str">
        <f>IFERROR(IF(AND($H379=1,WORKDAY.INTL($I379,NETWORKDAYS.INTL($I379,EDATE(X379,$E380)-1,1,[1]holiday!$A$2:$A$101),1,[1]holiday!$A$2:$A$101)=$K379),"",IF(AND(IFERROR(IF(IF($K379&lt;EDATE(X379,$E379),$K379,EDATE(X379,$E379))=X379,"",IF($K379&lt;EDATE(X379,$E379),$K379,EDATE(X379,$E379))),"")=$K379,$H379=1),"",IFERROR(IF(IF($K379&lt;EDATE(X379,$E379),$K379,EDATE(X379,$E379))=X379,"",IF($K379&lt;EDATE(X379,$E379),$K379,EDATE(X379,$E379))),""))),"")</f>
        <v/>
      </c>
      <c r="Z379" s="70" t="str">
        <f>IFERROR(IF(AND($H379=1,WORKDAY.INTL($I379,NETWORKDAYS.INTL($I379,EDATE(Y379,$E380)-1,1,[1]holiday!$A$2:$A$101),1,[1]holiday!$A$2:$A$101)=$K379),"",IF(AND(IFERROR(IF(IF($K379&lt;EDATE(Y379,$E379),$K379,EDATE(Y379,$E379))=Y379,"",IF($K379&lt;EDATE(Y379,$E379),$K379,EDATE(Y379,$E379))),"")=$K379,$H379=1),"",IFERROR(IF(IF($K379&lt;EDATE(Y379,$E379),$K379,EDATE(Y379,$E379))=Y379,"",IF($K379&lt;EDATE(Y379,$E379),$K379,EDATE(Y379,$E379))),""))),"")</f>
        <v/>
      </c>
      <c r="AA379" s="70" t="str">
        <f>IFERROR(IF(AND($H379=1,WORKDAY.INTL($I379,NETWORKDAYS.INTL($I379,EDATE(Z379,$E380)-1,1,[1]holiday!$A$2:$A$101),1,[1]holiday!$A$2:$A$101)=$K379),"",IF(AND(IFERROR(IF(IF($K379&lt;EDATE(Z379,$E379),$K379,EDATE(Z379,$E379))=Z379,"",IF($K379&lt;EDATE(Z379,$E379),$K379,EDATE(Z379,$E379))),"")=$K379,$H379=1),"",IFERROR(IF(IF($K379&lt;EDATE(Z379,$E379),$K379,EDATE(Z379,$E379))=Z379,"",IF($K379&lt;EDATE(Z379,$E379),$K379,EDATE(Z379,$E379))),""))),"")</f>
        <v/>
      </c>
      <c r="AB379" s="70" t="str">
        <f>IFERROR(IF(AND($H379=1,WORKDAY.INTL($I379,NETWORKDAYS.INTL($I379,EDATE(AA379,$E380)-1,1,[1]holiday!$A$2:$A$101),1,[1]holiday!$A$2:$A$101)=$K379),"",IF(AND(IFERROR(IF(IF($K379&lt;EDATE(AA379,$E379),$K379,EDATE(AA379,$E379))=AA379,"",IF($K379&lt;EDATE(AA379,$E379),$K379,EDATE(AA379,$E379))),"")=$K379,$H379=1),"",IFERROR(IF(IF($K379&lt;EDATE(AA379,$E379),$K379,EDATE(AA379,$E379))=AA379,"",IF($K379&lt;EDATE(AA379,$E379),$K379,EDATE(AA379,$E379))),""))),"")</f>
        <v/>
      </c>
      <c r="AC379" s="70" t="str">
        <f>IFERROR(IF(AND($H379=1,WORKDAY.INTL($I379,NETWORKDAYS.INTL($I379,EDATE(AB379,$E380)-1,1,[1]holiday!$A$2:$A$101),1,[1]holiday!$A$2:$A$101)=$K379),"",IF(AND(IFERROR(IF(IF($K379&lt;EDATE(AB379,$E379),$K379,EDATE(AB379,$E379))=AB379,"",IF($K379&lt;EDATE(AB379,$E379),$K379,EDATE(AB379,$E379))),"")=$K379,$H379=1),"",IFERROR(IF(IF($K379&lt;EDATE(AB379,$E379),$K379,EDATE(AB379,$E379))=AB379,"",IF($K379&lt;EDATE(AB379,$E379),$K379,EDATE(AB379,$E379))),""))),"")</f>
        <v/>
      </c>
      <c r="AD379" s="70" t="str">
        <f>IFERROR(IF(AND($H379=1,WORKDAY.INTL($I379,NETWORKDAYS.INTL($I379,EDATE(AC379,$E380)-1,1,[1]holiday!$A$2:$A$101),1,[1]holiday!$A$2:$A$101)=$K379),"",IF(AND(IFERROR(IF(IF($K379&lt;EDATE(AC379,$E379),$K379,EDATE(AC379,$E379))=AC379,"",IF($K379&lt;EDATE(AC379,$E379),$K379,EDATE(AC379,$E379))),"")=$K379,$H379=1),"",IFERROR(IF(IF($K379&lt;EDATE(AC379,$E379),$K379,EDATE(AC379,$E379))=AC379,"",IF($K379&lt;EDATE(AC379,$E379),$K379,EDATE(AC379,$E379))),""))),"")</f>
        <v/>
      </c>
      <c r="AE379" s="70" t="str">
        <f>IFERROR(IF(AND($H379=1,WORKDAY.INTL($I379,NETWORKDAYS.INTL($I379,EDATE(AD379,$E380)-1,1,[1]holiday!$A$2:$A$101),1,[1]holiday!$A$2:$A$101)=$K379),"",IF(AND(IFERROR(IF(IF($K379&lt;EDATE(AD379,$E379),$K379,EDATE(AD379,$E379))=AD379,"",IF($K379&lt;EDATE(AD379,$E379),$K379,EDATE(AD379,$E379))),"")=$K379,$H379=1),"",IFERROR(IF(IF($K379&lt;EDATE(AD379,$E379),$K379,EDATE(AD379,$E379))=AD379,"",IF($K379&lt;EDATE(AD379,$E379),$K379,EDATE(AD379,$E379))),""))),"")</f>
        <v/>
      </c>
      <c r="AF379" s="70" t="str">
        <f>IFERROR(IF(AND($H379=1,WORKDAY.INTL($I379,NETWORKDAYS.INTL($I379,EDATE(AE379,$E380)-1,1,[1]holiday!$A$2:$A$101),1,[1]holiday!$A$2:$A$101)=$K379),"",IF(AND(IFERROR(IF(IF($K379&lt;EDATE(AE379,$E379),$K379,EDATE(AE379,$E379))=AE379,"",IF($K379&lt;EDATE(AE379,$E379),$K379,EDATE(AE379,$E379))),"")=$K379,$H379=1),"",IFERROR(IF(IF($K379&lt;EDATE(AE379,$E379),$K379,EDATE(AE379,$E379))=AE379,"",IF($K379&lt;EDATE(AE379,$E379),$K379,EDATE(AE379,$E379))),""))),"")</f>
        <v/>
      </c>
      <c r="AG379" s="70" t="str">
        <f>IFERROR(IF(AND($H379=1,WORKDAY.INTL($I379,NETWORKDAYS.INTL($I379,EDATE(AF379,$E380)-1,1,[1]holiday!$A$2:$A$101),1,[1]holiday!$A$2:$A$101)=$K379),"",IF(AND(IFERROR(IF(IF($K379&lt;EDATE(AF379,$E379),$K379,EDATE(AF379,$E379))=AF379,"",IF($K379&lt;EDATE(AF379,$E379),$K379,EDATE(AF379,$E379))),"")=$K379,$H379=1),"",IFERROR(IF(IF($K379&lt;EDATE(AF379,$E379),$K379,EDATE(AF379,$E379))=AF379,"",IF($K379&lt;EDATE(AF379,$E379),$K379,EDATE(AF379,$E379))),""))),"")</f>
        <v/>
      </c>
      <c r="AH379" s="70" t="str">
        <f>IFERROR(IF(AND($H379=1,WORKDAY.INTL($I379,NETWORKDAYS.INTL($I379,EDATE(AG379,$E380)-1,1,[1]holiday!$A$2:$A$101),1,[1]holiday!$A$2:$A$101)=$K379),"",IF(AND(IFERROR(IF(IF($K379&lt;EDATE(AG379,$E379),$K379,EDATE(AG379,$E379))=AG379,"",IF($K379&lt;EDATE(AG379,$E379),$K379,EDATE(AG379,$E379))),"")=$K379,$H379=1),"",IFERROR(IF(IF($K379&lt;EDATE(AG379,$E379),$K379,EDATE(AG379,$E379))=AG379,"",IF($K379&lt;EDATE(AG379,$E379),$K379,EDATE(AG379,$E379))),""))),"")</f>
        <v/>
      </c>
      <c r="AI379" s="70"/>
      <c r="AJ379" s="25" t="e">
        <f t="shared" si="236"/>
        <v>#REF!</v>
      </c>
      <c r="AK379" s="25" t="e">
        <f t="shared" si="237"/>
        <v>#REF!</v>
      </c>
      <c r="AL379" s="25" t="e">
        <f t="shared" si="238"/>
        <v>#REF!</v>
      </c>
      <c r="AM379" s="25" t="e">
        <f t="shared" si="239"/>
        <v>#REF!</v>
      </c>
      <c r="AN379" s="25" t="e">
        <f t="shared" si="240"/>
        <v>#REF!</v>
      </c>
      <c r="AO379" s="25" t="e">
        <f t="shared" si="241"/>
        <v>#REF!</v>
      </c>
      <c r="AP379" s="25" t="e">
        <f t="shared" si="242"/>
        <v>#REF!</v>
      </c>
      <c r="AQ379" s="25" t="e">
        <f t="shared" si="243"/>
        <v>#REF!</v>
      </c>
      <c r="AR379" s="25" t="e">
        <f t="shared" si="244"/>
        <v>#REF!</v>
      </c>
      <c r="AS379" s="25" t="e">
        <f t="shared" si="245"/>
        <v>#REF!</v>
      </c>
      <c r="AT379" s="25" t="e">
        <f t="shared" si="246"/>
        <v>#REF!</v>
      </c>
      <c r="AU379" s="25" t="e">
        <f t="shared" si="247"/>
        <v>#REF!</v>
      </c>
      <c r="AV379" s="25" t="e">
        <f t="shared" si="248"/>
        <v>#REF!</v>
      </c>
      <c r="AW379" s="106" t="e">
        <f t="shared" si="217"/>
        <v>#REF!</v>
      </c>
      <c r="AX379" s="107" t="e">
        <f t="shared" ca="1" si="218"/>
        <v>#REF!</v>
      </c>
      <c r="AY379" s="107" t="e">
        <f t="shared" ca="1" si="219"/>
        <v>#REF!</v>
      </c>
      <c r="AZ379" s="108" t="e">
        <f t="shared" ca="1" si="220"/>
        <v>#REF!</v>
      </c>
      <c r="BA379" s="25">
        <f t="shared" ca="1" si="212"/>
        <v>0</v>
      </c>
      <c r="BB379" s="25" t="e">
        <f t="shared" si="249"/>
        <v>#REF!</v>
      </c>
      <c r="BC379" s="25" t="e">
        <f t="shared" ca="1" si="221"/>
        <v>#REF!</v>
      </c>
      <c r="BD379" s="83" t="e">
        <f>PS!#REF!</f>
        <v>#REF!</v>
      </c>
      <c r="BE379" s="78" t="str">
        <f t="shared" ca="1" si="222"/>
        <v>Lần 0</v>
      </c>
      <c r="BF379" s="109" t="e">
        <f t="shared" ca="1" si="223"/>
        <v>#REF!</v>
      </c>
      <c r="BG379" s="109" t="e">
        <f t="shared" ca="1" si="224"/>
        <v>#REF!</v>
      </c>
      <c r="BH379" s="109" t="e">
        <f t="shared" ca="1" si="225"/>
        <v>#REF!</v>
      </c>
      <c r="BI379" s="109" t="e">
        <f t="shared" ca="1" si="226"/>
        <v>#REF!</v>
      </c>
      <c r="BJ379" s="109" t="e">
        <f t="shared" ca="1" si="227"/>
        <v>#REF!</v>
      </c>
      <c r="BK379" s="109" t="e">
        <f t="shared" ca="1" si="228"/>
        <v>#REF!</v>
      </c>
      <c r="BL379" s="109" t="e">
        <f t="shared" ca="1" si="229"/>
        <v>#REF!</v>
      </c>
      <c r="BM379" s="109" t="e">
        <f t="shared" ca="1" si="230"/>
        <v>#REF!</v>
      </c>
      <c r="BN379" s="109" t="e">
        <f t="shared" ca="1" si="231"/>
        <v>#REF!</v>
      </c>
      <c r="BO379" s="109" t="e">
        <f t="shared" ca="1" si="232"/>
        <v>#REF!</v>
      </c>
      <c r="BP379" s="109" t="e">
        <f t="shared" ca="1" si="233"/>
        <v>#REF!</v>
      </c>
      <c r="BQ379" s="109" t="e">
        <f t="shared" ca="1" si="234"/>
        <v>#REF!</v>
      </c>
      <c r="BR379" s="109" t="e">
        <f t="shared" ca="1" si="235"/>
        <v>#REF!</v>
      </c>
    </row>
    <row r="380" spans="1:70" ht="20.25" customHeight="1" x14ac:dyDescent="0.2">
      <c r="A380" s="82" t="e">
        <f>PS!#REF!</f>
        <v>#REF!</v>
      </c>
      <c r="B380" s="83" t="e">
        <f>PS!#REF!</f>
        <v>#REF!</v>
      </c>
      <c r="C380" s="83" t="e">
        <f>PS!#REF!</f>
        <v>#REF!</v>
      </c>
      <c r="D380" s="83" t="e">
        <f>VLOOKUP(B380,CTV!$A$3:$D$1048576,4,0)</f>
        <v>#REF!</v>
      </c>
      <c r="E380" s="83" t="e">
        <f>VLOOKUP(B380,CTV!$A$3:$G$1048576,7,0)</f>
        <v>#REF!</v>
      </c>
      <c r="F380" s="83" t="e">
        <f>IF(ISNA(VLOOKUP(D380,CTV!$A$3:$H$1048576,8,0)),"",VLOOKUP(D380,CTV!$A$3:$H$1048576,8,0))</f>
        <v>#REF!</v>
      </c>
      <c r="G380" s="83" t="e">
        <f>VLOOKUP(B380,CTV!$A$3:$I$1048576,9,0)</f>
        <v>#REF!</v>
      </c>
      <c r="H380" s="83" t="e">
        <f>VLOOKUP(B380,CTV!$A$3:$J$1048576,10,0)</f>
        <v>#REF!</v>
      </c>
      <c r="I380" s="102" t="e">
        <f>PS!#REF!</f>
        <v>#REF!</v>
      </c>
      <c r="J380" s="83" t="e">
        <f>PS!#REF!</f>
        <v>#REF!</v>
      </c>
      <c r="K380" s="103" t="e">
        <f>PS!#REF!</f>
        <v>#REF!</v>
      </c>
      <c r="L380" s="83" t="e">
        <f t="shared" si="213"/>
        <v>#REF!</v>
      </c>
      <c r="M380" s="120" t="e">
        <f>PS!#REF!</f>
        <v>#REF!</v>
      </c>
      <c r="N380" s="83" t="e">
        <f>PS!#REF!</f>
        <v>#REF!</v>
      </c>
      <c r="O380" s="104" t="e">
        <f>PS!#REF!</f>
        <v>#REF!</v>
      </c>
      <c r="P380" s="104" t="e">
        <f t="shared" si="214"/>
        <v>#REF!</v>
      </c>
      <c r="Q380" s="104">
        <v>0</v>
      </c>
      <c r="R380" s="170" t="e">
        <f t="shared" si="215"/>
        <v>#REF!</v>
      </c>
      <c r="S380" s="130" t="e">
        <f>VLOOKUP(B380,CTV!$A$3:$K$1048576,11,0)</f>
        <v>#REF!</v>
      </c>
      <c r="T380" s="105" t="e">
        <f>IF(VLOOKUP(B380,CTV!$A$3:$E$1048576,5,0)-R380+S380&lt;0,0,VLOOKUP(B380,CTV!$A$3:$E$1048576,5,0)-R380+S380)</f>
        <v>#REF!</v>
      </c>
      <c r="U380" s="105" t="e">
        <f>IF(VLOOKUP(B380,CTV!$A$3:$F$1048576,6,0)-R380+S380&lt;0,0,VLOOKUP(B380,CTV!$A$3:$F$1048576,6,0)-R380+S380)</f>
        <v>#REF!</v>
      </c>
      <c r="V380" s="70" t="e">
        <f t="shared" si="216"/>
        <v>#REF!</v>
      </c>
      <c r="W380" s="70" t="str">
        <f>IFERROR(IF(AND($H380=1,WORKDAY.INTL($I380,NETWORKDAYS.INTL($I380,EDATE(V380,$E381)-1,1,[1]holiday!$A$2:$A$101),1,[1]holiday!$A$2:$A$101)=$K380),"",IF(AND(IFERROR(IF(IF($K380&lt;EDATE(V380,$E380),$K380,EDATE(V380,$E380))=V380,"",IF($K380&lt;EDATE(V380,$E380),$K380,EDATE(V380,$E380))),"")=$K380,$H380=1),"",IFERROR(IF(IF($K380&lt;EDATE(V380,$E380),$K380,EDATE(V380,$E380))=V380,"",IF($K380&lt;EDATE(V380,$E380),$K380,EDATE(V380,$E380))),""))),"")</f>
        <v/>
      </c>
      <c r="X380" s="70" t="str">
        <f>IFERROR(IF(AND($H380=1,WORKDAY.INTL($I380,NETWORKDAYS.INTL($I380,EDATE(W380,$E381)-1,1,[1]holiday!$A$2:$A$101),1,[1]holiday!$A$2:$A$101)=$K380),"",IF(AND(IFERROR(IF(IF($K380&lt;EDATE(W380,$E380),$K380,EDATE(W380,$E380))=W380,"",IF($K380&lt;EDATE(W380,$E380),$K380,EDATE(W380,$E380))),"")=$K380,$H380=1),"",IFERROR(IF(IF($K380&lt;EDATE(W380,$E380),$K380,EDATE(W380,$E380))=W380,"",IF($K380&lt;EDATE(W380,$E380),$K380,EDATE(W380,$E380))),""))),"")</f>
        <v/>
      </c>
      <c r="Y380" s="70" t="str">
        <f>IFERROR(IF(AND($H380=1,WORKDAY.INTL($I380,NETWORKDAYS.INTL($I380,EDATE(X380,$E381)-1,1,[1]holiday!$A$2:$A$101),1,[1]holiday!$A$2:$A$101)=$K380),"",IF(AND(IFERROR(IF(IF($K380&lt;EDATE(X380,$E380),$K380,EDATE(X380,$E380))=X380,"",IF($K380&lt;EDATE(X380,$E380),$K380,EDATE(X380,$E380))),"")=$K380,$H380=1),"",IFERROR(IF(IF($K380&lt;EDATE(X380,$E380),$K380,EDATE(X380,$E380))=X380,"",IF($K380&lt;EDATE(X380,$E380),$K380,EDATE(X380,$E380))),""))),"")</f>
        <v/>
      </c>
      <c r="Z380" s="70" t="str">
        <f>IFERROR(IF(AND($H380=1,WORKDAY.INTL($I380,NETWORKDAYS.INTL($I380,EDATE(Y380,$E381)-1,1,[1]holiday!$A$2:$A$101),1,[1]holiday!$A$2:$A$101)=$K380),"",IF(AND(IFERROR(IF(IF($K380&lt;EDATE(Y380,$E380),$K380,EDATE(Y380,$E380))=Y380,"",IF($K380&lt;EDATE(Y380,$E380),$K380,EDATE(Y380,$E380))),"")=$K380,$H380=1),"",IFERROR(IF(IF($K380&lt;EDATE(Y380,$E380),$K380,EDATE(Y380,$E380))=Y380,"",IF($K380&lt;EDATE(Y380,$E380),$K380,EDATE(Y380,$E380))),""))),"")</f>
        <v/>
      </c>
      <c r="AA380" s="70" t="str">
        <f>IFERROR(IF(AND($H380=1,WORKDAY.INTL($I380,NETWORKDAYS.INTL($I380,EDATE(Z380,$E381)-1,1,[1]holiday!$A$2:$A$101),1,[1]holiday!$A$2:$A$101)=$K380),"",IF(AND(IFERROR(IF(IF($K380&lt;EDATE(Z380,$E380),$K380,EDATE(Z380,$E380))=Z380,"",IF($K380&lt;EDATE(Z380,$E380),$K380,EDATE(Z380,$E380))),"")=$K380,$H380=1),"",IFERROR(IF(IF($K380&lt;EDATE(Z380,$E380),$K380,EDATE(Z380,$E380))=Z380,"",IF($K380&lt;EDATE(Z380,$E380),$K380,EDATE(Z380,$E380))),""))),"")</f>
        <v/>
      </c>
      <c r="AB380" s="70" t="str">
        <f>IFERROR(IF(AND($H380=1,WORKDAY.INTL($I380,NETWORKDAYS.INTL($I380,EDATE(AA380,$E381)-1,1,[1]holiday!$A$2:$A$101),1,[1]holiday!$A$2:$A$101)=$K380),"",IF(AND(IFERROR(IF(IF($K380&lt;EDATE(AA380,$E380),$K380,EDATE(AA380,$E380))=AA380,"",IF($K380&lt;EDATE(AA380,$E380),$K380,EDATE(AA380,$E380))),"")=$K380,$H380=1),"",IFERROR(IF(IF($K380&lt;EDATE(AA380,$E380),$K380,EDATE(AA380,$E380))=AA380,"",IF($K380&lt;EDATE(AA380,$E380),$K380,EDATE(AA380,$E380))),""))),"")</f>
        <v/>
      </c>
      <c r="AC380" s="70" t="str">
        <f>IFERROR(IF(AND($H380=1,WORKDAY.INTL($I380,NETWORKDAYS.INTL($I380,EDATE(AB380,$E381)-1,1,[1]holiday!$A$2:$A$101),1,[1]holiday!$A$2:$A$101)=$K380),"",IF(AND(IFERROR(IF(IF($K380&lt;EDATE(AB380,$E380),$K380,EDATE(AB380,$E380))=AB380,"",IF($K380&lt;EDATE(AB380,$E380),$K380,EDATE(AB380,$E380))),"")=$K380,$H380=1),"",IFERROR(IF(IF($K380&lt;EDATE(AB380,$E380),$K380,EDATE(AB380,$E380))=AB380,"",IF($K380&lt;EDATE(AB380,$E380),$K380,EDATE(AB380,$E380))),""))),"")</f>
        <v/>
      </c>
      <c r="AD380" s="70" t="str">
        <f>IFERROR(IF(AND($H380=1,WORKDAY.INTL($I380,NETWORKDAYS.INTL($I380,EDATE(AC380,$E381)-1,1,[1]holiday!$A$2:$A$101),1,[1]holiday!$A$2:$A$101)=$K380),"",IF(AND(IFERROR(IF(IF($K380&lt;EDATE(AC380,$E380),$K380,EDATE(AC380,$E380))=AC380,"",IF($K380&lt;EDATE(AC380,$E380),$K380,EDATE(AC380,$E380))),"")=$K380,$H380=1),"",IFERROR(IF(IF($K380&lt;EDATE(AC380,$E380),$K380,EDATE(AC380,$E380))=AC380,"",IF($K380&lt;EDATE(AC380,$E380),$K380,EDATE(AC380,$E380))),""))),"")</f>
        <v/>
      </c>
      <c r="AE380" s="70" t="str">
        <f>IFERROR(IF(AND($H380=1,WORKDAY.INTL($I380,NETWORKDAYS.INTL($I380,EDATE(AD380,$E381)-1,1,[1]holiday!$A$2:$A$101),1,[1]holiday!$A$2:$A$101)=$K380),"",IF(AND(IFERROR(IF(IF($K380&lt;EDATE(AD380,$E380),$K380,EDATE(AD380,$E380))=AD380,"",IF($K380&lt;EDATE(AD380,$E380),$K380,EDATE(AD380,$E380))),"")=$K380,$H380=1),"",IFERROR(IF(IF($K380&lt;EDATE(AD380,$E380),$K380,EDATE(AD380,$E380))=AD380,"",IF($K380&lt;EDATE(AD380,$E380),$K380,EDATE(AD380,$E380))),""))),"")</f>
        <v/>
      </c>
      <c r="AF380" s="70" t="str">
        <f>IFERROR(IF(AND($H380=1,WORKDAY.INTL($I380,NETWORKDAYS.INTL($I380,EDATE(AE380,$E381)-1,1,[1]holiday!$A$2:$A$101),1,[1]holiday!$A$2:$A$101)=$K380),"",IF(AND(IFERROR(IF(IF($K380&lt;EDATE(AE380,$E380),$K380,EDATE(AE380,$E380))=AE380,"",IF($K380&lt;EDATE(AE380,$E380),$K380,EDATE(AE380,$E380))),"")=$K380,$H380=1),"",IFERROR(IF(IF($K380&lt;EDATE(AE380,$E380),$K380,EDATE(AE380,$E380))=AE380,"",IF($K380&lt;EDATE(AE380,$E380),$K380,EDATE(AE380,$E380))),""))),"")</f>
        <v/>
      </c>
      <c r="AG380" s="70" t="str">
        <f>IFERROR(IF(AND($H380=1,WORKDAY.INTL($I380,NETWORKDAYS.INTL($I380,EDATE(AF380,$E381)-1,1,[1]holiday!$A$2:$A$101),1,[1]holiday!$A$2:$A$101)=$K380),"",IF(AND(IFERROR(IF(IF($K380&lt;EDATE(AF380,$E380),$K380,EDATE(AF380,$E380))=AF380,"",IF($K380&lt;EDATE(AF380,$E380),$K380,EDATE(AF380,$E380))),"")=$K380,$H380=1),"",IFERROR(IF(IF($K380&lt;EDATE(AF380,$E380),$K380,EDATE(AF380,$E380))=AF380,"",IF($K380&lt;EDATE(AF380,$E380),$K380,EDATE(AF380,$E380))),""))),"")</f>
        <v/>
      </c>
      <c r="AH380" s="70" t="str">
        <f>IFERROR(IF(AND($H380=1,WORKDAY.INTL($I380,NETWORKDAYS.INTL($I380,EDATE(AG380,$E381)-1,1,[1]holiday!$A$2:$A$101),1,[1]holiday!$A$2:$A$101)=$K380),"",IF(AND(IFERROR(IF(IF($K380&lt;EDATE(AG380,$E380),$K380,EDATE(AG380,$E380))=AG380,"",IF($K380&lt;EDATE(AG380,$E380),$K380,EDATE(AG380,$E380))),"")=$K380,$H380=1),"",IFERROR(IF(IF($K380&lt;EDATE(AG380,$E380),$K380,EDATE(AG380,$E380))=AG380,"",IF($K380&lt;EDATE(AG380,$E380),$K380,EDATE(AG380,$E380))),""))),"")</f>
        <v/>
      </c>
      <c r="AI380" s="70"/>
      <c r="AJ380" s="25" t="e">
        <f t="shared" si="236"/>
        <v>#REF!</v>
      </c>
      <c r="AK380" s="25" t="e">
        <f t="shared" si="237"/>
        <v>#REF!</v>
      </c>
      <c r="AL380" s="25" t="e">
        <f t="shared" si="238"/>
        <v>#REF!</v>
      </c>
      <c r="AM380" s="25" t="e">
        <f t="shared" si="239"/>
        <v>#REF!</v>
      </c>
      <c r="AN380" s="25" t="e">
        <f t="shared" si="240"/>
        <v>#REF!</v>
      </c>
      <c r="AO380" s="25" t="e">
        <f t="shared" si="241"/>
        <v>#REF!</v>
      </c>
      <c r="AP380" s="25" t="e">
        <f t="shared" si="242"/>
        <v>#REF!</v>
      </c>
      <c r="AQ380" s="25" t="e">
        <f t="shared" si="243"/>
        <v>#REF!</v>
      </c>
      <c r="AR380" s="25" t="e">
        <f t="shared" si="244"/>
        <v>#REF!</v>
      </c>
      <c r="AS380" s="25" t="e">
        <f t="shared" si="245"/>
        <v>#REF!</v>
      </c>
      <c r="AT380" s="25" t="e">
        <f t="shared" si="246"/>
        <v>#REF!</v>
      </c>
      <c r="AU380" s="25" t="e">
        <f t="shared" si="247"/>
        <v>#REF!</v>
      </c>
      <c r="AV380" s="25" t="e">
        <f t="shared" si="248"/>
        <v>#REF!</v>
      </c>
      <c r="AW380" s="106" t="e">
        <f t="shared" si="217"/>
        <v>#REF!</v>
      </c>
      <c r="AX380" s="107" t="e">
        <f t="shared" ca="1" si="218"/>
        <v>#REF!</v>
      </c>
      <c r="AY380" s="107" t="e">
        <f t="shared" ca="1" si="219"/>
        <v>#REF!</v>
      </c>
      <c r="AZ380" s="108" t="e">
        <f t="shared" ca="1" si="220"/>
        <v>#REF!</v>
      </c>
      <c r="BA380" s="25">
        <f t="shared" ca="1" si="212"/>
        <v>0</v>
      </c>
      <c r="BB380" s="25" t="e">
        <f t="shared" si="249"/>
        <v>#REF!</v>
      </c>
      <c r="BC380" s="25" t="e">
        <f t="shared" ca="1" si="221"/>
        <v>#REF!</v>
      </c>
      <c r="BD380" s="83" t="e">
        <f>PS!#REF!</f>
        <v>#REF!</v>
      </c>
      <c r="BE380" s="78" t="str">
        <f t="shared" ca="1" si="222"/>
        <v>Lần 0</v>
      </c>
      <c r="BF380" s="109" t="e">
        <f t="shared" ca="1" si="223"/>
        <v>#REF!</v>
      </c>
      <c r="BG380" s="109" t="e">
        <f t="shared" ca="1" si="224"/>
        <v>#REF!</v>
      </c>
      <c r="BH380" s="109" t="e">
        <f t="shared" ca="1" si="225"/>
        <v>#REF!</v>
      </c>
      <c r="BI380" s="109" t="e">
        <f t="shared" ca="1" si="226"/>
        <v>#REF!</v>
      </c>
      <c r="BJ380" s="109" t="e">
        <f t="shared" ca="1" si="227"/>
        <v>#REF!</v>
      </c>
      <c r="BK380" s="109" t="e">
        <f t="shared" ca="1" si="228"/>
        <v>#REF!</v>
      </c>
      <c r="BL380" s="109" t="e">
        <f t="shared" ca="1" si="229"/>
        <v>#REF!</v>
      </c>
      <c r="BM380" s="109" t="e">
        <f t="shared" ca="1" si="230"/>
        <v>#REF!</v>
      </c>
      <c r="BN380" s="109" t="e">
        <f t="shared" ca="1" si="231"/>
        <v>#REF!</v>
      </c>
      <c r="BO380" s="109" t="e">
        <f t="shared" ca="1" si="232"/>
        <v>#REF!</v>
      </c>
      <c r="BP380" s="109" t="e">
        <f t="shared" ca="1" si="233"/>
        <v>#REF!</v>
      </c>
      <c r="BQ380" s="109" t="e">
        <f t="shared" ca="1" si="234"/>
        <v>#REF!</v>
      </c>
      <c r="BR380" s="109" t="e">
        <f t="shared" ca="1" si="235"/>
        <v>#REF!</v>
      </c>
    </row>
    <row r="381" spans="1:70" ht="20.25" customHeight="1" x14ac:dyDescent="0.2">
      <c r="A381" s="82" t="e">
        <f>PS!#REF!</f>
        <v>#REF!</v>
      </c>
      <c r="B381" s="83" t="e">
        <f>PS!#REF!</f>
        <v>#REF!</v>
      </c>
      <c r="C381" s="83" t="e">
        <f>PS!#REF!</f>
        <v>#REF!</v>
      </c>
      <c r="D381" s="83" t="e">
        <f>VLOOKUP(B381,CTV!$A$3:$D$1048576,4,0)</f>
        <v>#REF!</v>
      </c>
      <c r="E381" s="83" t="e">
        <f>VLOOKUP(B381,CTV!$A$3:$G$1048576,7,0)</f>
        <v>#REF!</v>
      </c>
      <c r="F381" s="83" t="e">
        <f>IF(ISNA(VLOOKUP(D381,CTV!$A$3:$H$1048576,8,0)),"",VLOOKUP(D381,CTV!$A$3:$H$1048576,8,0))</f>
        <v>#REF!</v>
      </c>
      <c r="G381" s="83" t="e">
        <f>VLOOKUP(B381,CTV!$A$3:$I$1048576,9,0)</f>
        <v>#REF!</v>
      </c>
      <c r="H381" s="83" t="e">
        <f>VLOOKUP(B381,CTV!$A$3:$J$1048576,10,0)</f>
        <v>#REF!</v>
      </c>
      <c r="I381" s="102" t="e">
        <f>PS!#REF!</f>
        <v>#REF!</v>
      </c>
      <c r="J381" s="83" t="e">
        <f>PS!#REF!</f>
        <v>#REF!</v>
      </c>
      <c r="K381" s="103" t="e">
        <f>PS!#REF!</f>
        <v>#REF!</v>
      </c>
      <c r="L381" s="83" t="e">
        <f t="shared" si="213"/>
        <v>#REF!</v>
      </c>
      <c r="M381" s="120" t="e">
        <f>PS!#REF!</f>
        <v>#REF!</v>
      </c>
      <c r="N381" s="83" t="e">
        <f>PS!#REF!</f>
        <v>#REF!</v>
      </c>
      <c r="O381" s="104" t="e">
        <f>PS!#REF!</f>
        <v>#REF!</v>
      </c>
      <c r="P381" s="104" t="e">
        <f t="shared" si="214"/>
        <v>#REF!</v>
      </c>
      <c r="Q381" s="104">
        <v>0</v>
      </c>
      <c r="R381" s="170" t="e">
        <f t="shared" si="215"/>
        <v>#REF!</v>
      </c>
      <c r="S381" s="130" t="e">
        <f>VLOOKUP(B381,CTV!$A$3:$K$1048576,11,0)</f>
        <v>#REF!</v>
      </c>
      <c r="T381" s="105" t="e">
        <f>IF(VLOOKUP(B381,CTV!$A$3:$E$1048576,5,0)-R381+S381&lt;0,0,VLOOKUP(B381,CTV!$A$3:$E$1048576,5,0)-R381+S381)</f>
        <v>#REF!</v>
      </c>
      <c r="U381" s="105" t="e">
        <f>IF(VLOOKUP(B381,CTV!$A$3:$F$1048576,6,0)-R381+S381&lt;0,0,VLOOKUP(B381,CTV!$A$3:$F$1048576,6,0)-R381+S381)</f>
        <v>#REF!</v>
      </c>
      <c r="V381" s="70" t="e">
        <f t="shared" si="216"/>
        <v>#REF!</v>
      </c>
      <c r="W381" s="70" t="str">
        <f>IFERROR(IF(AND($H381=1,WORKDAY.INTL($I381,NETWORKDAYS.INTL($I381,EDATE(V381,$E382)-1,1,[1]holiday!$A$2:$A$101),1,[1]holiday!$A$2:$A$101)=$K381),"",IF(AND(IFERROR(IF(IF($K381&lt;EDATE(V381,$E381),$K381,EDATE(V381,$E381))=V381,"",IF($K381&lt;EDATE(V381,$E381),$K381,EDATE(V381,$E381))),"")=$K381,$H381=1),"",IFERROR(IF(IF($K381&lt;EDATE(V381,$E381),$K381,EDATE(V381,$E381))=V381,"",IF($K381&lt;EDATE(V381,$E381),$K381,EDATE(V381,$E381))),""))),"")</f>
        <v/>
      </c>
      <c r="X381" s="70" t="str">
        <f>IFERROR(IF(AND($H381=1,WORKDAY.INTL($I381,NETWORKDAYS.INTL($I381,EDATE(W381,$E382)-1,1,[1]holiday!$A$2:$A$101),1,[1]holiday!$A$2:$A$101)=$K381),"",IF(AND(IFERROR(IF(IF($K381&lt;EDATE(W381,$E381),$K381,EDATE(W381,$E381))=W381,"",IF($K381&lt;EDATE(W381,$E381),$K381,EDATE(W381,$E381))),"")=$K381,$H381=1),"",IFERROR(IF(IF($K381&lt;EDATE(W381,$E381),$K381,EDATE(W381,$E381))=W381,"",IF($K381&lt;EDATE(W381,$E381),$K381,EDATE(W381,$E381))),""))),"")</f>
        <v/>
      </c>
      <c r="Y381" s="70" t="str">
        <f>IFERROR(IF(AND($H381=1,WORKDAY.INTL($I381,NETWORKDAYS.INTL($I381,EDATE(X381,$E382)-1,1,[1]holiday!$A$2:$A$101),1,[1]holiday!$A$2:$A$101)=$K381),"",IF(AND(IFERROR(IF(IF($K381&lt;EDATE(X381,$E381),$K381,EDATE(X381,$E381))=X381,"",IF($K381&lt;EDATE(X381,$E381),$K381,EDATE(X381,$E381))),"")=$K381,$H381=1),"",IFERROR(IF(IF($K381&lt;EDATE(X381,$E381),$K381,EDATE(X381,$E381))=X381,"",IF($K381&lt;EDATE(X381,$E381),$K381,EDATE(X381,$E381))),""))),"")</f>
        <v/>
      </c>
      <c r="Z381" s="70" t="str">
        <f>IFERROR(IF(AND($H381=1,WORKDAY.INTL($I381,NETWORKDAYS.INTL($I381,EDATE(Y381,$E382)-1,1,[1]holiday!$A$2:$A$101),1,[1]holiday!$A$2:$A$101)=$K381),"",IF(AND(IFERROR(IF(IF($K381&lt;EDATE(Y381,$E381),$K381,EDATE(Y381,$E381))=Y381,"",IF($K381&lt;EDATE(Y381,$E381),$K381,EDATE(Y381,$E381))),"")=$K381,$H381=1),"",IFERROR(IF(IF($K381&lt;EDATE(Y381,$E381),$K381,EDATE(Y381,$E381))=Y381,"",IF($K381&lt;EDATE(Y381,$E381),$K381,EDATE(Y381,$E381))),""))),"")</f>
        <v/>
      </c>
      <c r="AA381" s="70" t="str">
        <f>IFERROR(IF(AND($H381=1,WORKDAY.INTL($I381,NETWORKDAYS.INTL($I381,EDATE(Z381,$E382)-1,1,[1]holiday!$A$2:$A$101),1,[1]holiday!$A$2:$A$101)=$K381),"",IF(AND(IFERROR(IF(IF($K381&lt;EDATE(Z381,$E381),$K381,EDATE(Z381,$E381))=Z381,"",IF($K381&lt;EDATE(Z381,$E381),$K381,EDATE(Z381,$E381))),"")=$K381,$H381=1),"",IFERROR(IF(IF($K381&lt;EDATE(Z381,$E381),$K381,EDATE(Z381,$E381))=Z381,"",IF($K381&lt;EDATE(Z381,$E381),$K381,EDATE(Z381,$E381))),""))),"")</f>
        <v/>
      </c>
      <c r="AB381" s="70" t="str">
        <f>IFERROR(IF(AND($H381=1,WORKDAY.INTL($I381,NETWORKDAYS.INTL($I381,EDATE(AA381,$E382)-1,1,[1]holiday!$A$2:$A$101),1,[1]holiday!$A$2:$A$101)=$K381),"",IF(AND(IFERROR(IF(IF($K381&lt;EDATE(AA381,$E381),$K381,EDATE(AA381,$E381))=AA381,"",IF($K381&lt;EDATE(AA381,$E381),$K381,EDATE(AA381,$E381))),"")=$K381,$H381=1),"",IFERROR(IF(IF($K381&lt;EDATE(AA381,$E381),$K381,EDATE(AA381,$E381))=AA381,"",IF($K381&lt;EDATE(AA381,$E381),$K381,EDATE(AA381,$E381))),""))),"")</f>
        <v/>
      </c>
      <c r="AC381" s="70" t="str">
        <f>IFERROR(IF(AND($H381=1,WORKDAY.INTL($I381,NETWORKDAYS.INTL($I381,EDATE(AB381,$E382)-1,1,[1]holiday!$A$2:$A$101),1,[1]holiday!$A$2:$A$101)=$K381),"",IF(AND(IFERROR(IF(IF($K381&lt;EDATE(AB381,$E381),$K381,EDATE(AB381,$E381))=AB381,"",IF($K381&lt;EDATE(AB381,$E381),$K381,EDATE(AB381,$E381))),"")=$K381,$H381=1),"",IFERROR(IF(IF($K381&lt;EDATE(AB381,$E381),$K381,EDATE(AB381,$E381))=AB381,"",IF($K381&lt;EDATE(AB381,$E381),$K381,EDATE(AB381,$E381))),""))),"")</f>
        <v/>
      </c>
      <c r="AD381" s="70" t="str">
        <f>IFERROR(IF(AND($H381=1,WORKDAY.INTL($I381,NETWORKDAYS.INTL($I381,EDATE(AC381,$E382)-1,1,[1]holiday!$A$2:$A$101),1,[1]holiday!$A$2:$A$101)=$K381),"",IF(AND(IFERROR(IF(IF($K381&lt;EDATE(AC381,$E381),$K381,EDATE(AC381,$E381))=AC381,"",IF($K381&lt;EDATE(AC381,$E381),$K381,EDATE(AC381,$E381))),"")=$K381,$H381=1),"",IFERROR(IF(IF($K381&lt;EDATE(AC381,$E381),$K381,EDATE(AC381,$E381))=AC381,"",IF($K381&lt;EDATE(AC381,$E381),$K381,EDATE(AC381,$E381))),""))),"")</f>
        <v/>
      </c>
      <c r="AE381" s="70" t="str">
        <f>IFERROR(IF(AND($H381=1,WORKDAY.INTL($I381,NETWORKDAYS.INTL($I381,EDATE(AD381,$E382)-1,1,[1]holiday!$A$2:$A$101),1,[1]holiday!$A$2:$A$101)=$K381),"",IF(AND(IFERROR(IF(IF($K381&lt;EDATE(AD381,$E381),$K381,EDATE(AD381,$E381))=AD381,"",IF($K381&lt;EDATE(AD381,$E381),$K381,EDATE(AD381,$E381))),"")=$K381,$H381=1),"",IFERROR(IF(IF($K381&lt;EDATE(AD381,$E381),$K381,EDATE(AD381,$E381))=AD381,"",IF($K381&lt;EDATE(AD381,$E381),$K381,EDATE(AD381,$E381))),""))),"")</f>
        <v/>
      </c>
      <c r="AF381" s="70" t="str">
        <f>IFERROR(IF(AND($H381=1,WORKDAY.INTL($I381,NETWORKDAYS.INTL($I381,EDATE(AE381,$E382)-1,1,[1]holiday!$A$2:$A$101),1,[1]holiday!$A$2:$A$101)=$K381),"",IF(AND(IFERROR(IF(IF($K381&lt;EDATE(AE381,$E381),$K381,EDATE(AE381,$E381))=AE381,"",IF($K381&lt;EDATE(AE381,$E381),$K381,EDATE(AE381,$E381))),"")=$K381,$H381=1),"",IFERROR(IF(IF($K381&lt;EDATE(AE381,$E381),$K381,EDATE(AE381,$E381))=AE381,"",IF($K381&lt;EDATE(AE381,$E381),$K381,EDATE(AE381,$E381))),""))),"")</f>
        <v/>
      </c>
      <c r="AG381" s="70" t="str">
        <f>IFERROR(IF(AND($H381=1,WORKDAY.INTL($I381,NETWORKDAYS.INTL($I381,EDATE(AF381,$E382)-1,1,[1]holiday!$A$2:$A$101),1,[1]holiday!$A$2:$A$101)=$K381),"",IF(AND(IFERROR(IF(IF($K381&lt;EDATE(AF381,$E381),$K381,EDATE(AF381,$E381))=AF381,"",IF($K381&lt;EDATE(AF381,$E381),$K381,EDATE(AF381,$E381))),"")=$K381,$H381=1),"",IFERROR(IF(IF($K381&lt;EDATE(AF381,$E381),$K381,EDATE(AF381,$E381))=AF381,"",IF($K381&lt;EDATE(AF381,$E381),$K381,EDATE(AF381,$E381))),""))),"")</f>
        <v/>
      </c>
      <c r="AH381" s="70" t="str">
        <f>IFERROR(IF(AND($H381=1,WORKDAY.INTL($I381,NETWORKDAYS.INTL($I381,EDATE(AG381,$E382)-1,1,[1]holiday!$A$2:$A$101),1,[1]holiday!$A$2:$A$101)=$K381),"",IF(AND(IFERROR(IF(IF($K381&lt;EDATE(AG381,$E381),$K381,EDATE(AG381,$E381))=AG381,"",IF($K381&lt;EDATE(AG381,$E381),$K381,EDATE(AG381,$E381))),"")=$K381,$H381=1),"",IFERROR(IF(IF($K381&lt;EDATE(AG381,$E381),$K381,EDATE(AG381,$E381))=AG381,"",IF($K381&lt;EDATE(AG381,$E381),$K381,EDATE(AG381,$E381))),""))),"")</f>
        <v/>
      </c>
      <c r="AI381" s="70"/>
      <c r="AJ381" s="25" t="e">
        <f t="shared" si="236"/>
        <v>#REF!</v>
      </c>
      <c r="AK381" s="25" t="e">
        <f t="shared" si="237"/>
        <v>#REF!</v>
      </c>
      <c r="AL381" s="25" t="e">
        <f t="shared" si="238"/>
        <v>#REF!</v>
      </c>
      <c r="AM381" s="25" t="e">
        <f t="shared" si="239"/>
        <v>#REF!</v>
      </c>
      <c r="AN381" s="25" t="e">
        <f t="shared" si="240"/>
        <v>#REF!</v>
      </c>
      <c r="AO381" s="25" t="e">
        <f t="shared" si="241"/>
        <v>#REF!</v>
      </c>
      <c r="AP381" s="25" t="e">
        <f t="shared" si="242"/>
        <v>#REF!</v>
      </c>
      <c r="AQ381" s="25" t="e">
        <f t="shared" si="243"/>
        <v>#REF!</v>
      </c>
      <c r="AR381" s="25" t="e">
        <f t="shared" si="244"/>
        <v>#REF!</v>
      </c>
      <c r="AS381" s="25" t="e">
        <f t="shared" si="245"/>
        <v>#REF!</v>
      </c>
      <c r="AT381" s="25" t="e">
        <f t="shared" si="246"/>
        <v>#REF!</v>
      </c>
      <c r="AU381" s="25" t="e">
        <f t="shared" si="247"/>
        <v>#REF!</v>
      </c>
      <c r="AV381" s="25" t="e">
        <f t="shared" si="248"/>
        <v>#REF!</v>
      </c>
      <c r="AW381" s="106" t="e">
        <f t="shared" si="217"/>
        <v>#REF!</v>
      </c>
      <c r="AX381" s="107" t="e">
        <f t="shared" ca="1" si="218"/>
        <v>#REF!</v>
      </c>
      <c r="AY381" s="107" t="e">
        <f t="shared" ca="1" si="219"/>
        <v>#REF!</v>
      </c>
      <c r="AZ381" s="108" t="e">
        <f t="shared" ca="1" si="220"/>
        <v>#REF!</v>
      </c>
      <c r="BA381" s="25">
        <f t="shared" ca="1" si="212"/>
        <v>0</v>
      </c>
      <c r="BB381" s="25" t="e">
        <f t="shared" si="249"/>
        <v>#REF!</v>
      </c>
      <c r="BC381" s="25" t="e">
        <f t="shared" ca="1" si="221"/>
        <v>#REF!</v>
      </c>
      <c r="BD381" s="83" t="e">
        <f>PS!#REF!</f>
        <v>#REF!</v>
      </c>
      <c r="BE381" s="78" t="str">
        <f t="shared" ca="1" si="222"/>
        <v>Lần 0</v>
      </c>
      <c r="BF381" s="109" t="e">
        <f t="shared" ca="1" si="223"/>
        <v>#REF!</v>
      </c>
      <c r="BG381" s="109" t="e">
        <f t="shared" ca="1" si="224"/>
        <v>#REF!</v>
      </c>
      <c r="BH381" s="109" t="e">
        <f t="shared" ca="1" si="225"/>
        <v>#REF!</v>
      </c>
      <c r="BI381" s="109" t="e">
        <f t="shared" ca="1" si="226"/>
        <v>#REF!</v>
      </c>
      <c r="BJ381" s="109" t="e">
        <f t="shared" ca="1" si="227"/>
        <v>#REF!</v>
      </c>
      <c r="BK381" s="109" t="e">
        <f t="shared" ca="1" si="228"/>
        <v>#REF!</v>
      </c>
      <c r="BL381" s="109" t="e">
        <f t="shared" ca="1" si="229"/>
        <v>#REF!</v>
      </c>
      <c r="BM381" s="109" t="e">
        <f t="shared" ca="1" si="230"/>
        <v>#REF!</v>
      </c>
      <c r="BN381" s="109" t="e">
        <f t="shared" ca="1" si="231"/>
        <v>#REF!</v>
      </c>
      <c r="BO381" s="109" t="e">
        <f t="shared" ca="1" si="232"/>
        <v>#REF!</v>
      </c>
      <c r="BP381" s="109" t="e">
        <f t="shared" ca="1" si="233"/>
        <v>#REF!</v>
      </c>
      <c r="BQ381" s="109" t="e">
        <f t="shared" ca="1" si="234"/>
        <v>#REF!</v>
      </c>
      <c r="BR381" s="109" t="e">
        <f t="shared" ca="1" si="235"/>
        <v>#REF!</v>
      </c>
    </row>
    <row r="382" spans="1:70" ht="20.25" customHeight="1" x14ac:dyDescent="0.2">
      <c r="A382" s="82" t="e">
        <f>PS!#REF!</f>
        <v>#REF!</v>
      </c>
      <c r="B382" s="83" t="e">
        <f>PS!#REF!</f>
        <v>#REF!</v>
      </c>
      <c r="C382" s="83" t="e">
        <f>PS!#REF!</f>
        <v>#REF!</v>
      </c>
      <c r="D382" s="83" t="e">
        <f>VLOOKUP(B382,CTV!$A$3:$D$1048576,4,0)</f>
        <v>#REF!</v>
      </c>
      <c r="E382" s="83" t="e">
        <f>VLOOKUP(B382,CTV!$A$3:$G$1048576,7,0)</f>
        <v>#REF!</v>
      </c>
      <c r="F382" s="83" t="e">
        <f>IF(ISNA(VLOOKUP(D382,CTV!$A$3:$H$1048576,8,0)),"",VLOOKUP(D382,CTV!$A$3:$H$1048576,8,0))</f>
        <v>#REF!</v>
      </c>
      <c r="G382" s="83" t="e">
        <f>VLOOKUP(B382,CTV!$A$3:$I$1048576,9,0)</f>
        <v>#REF!</v>
      </c>
      <c r="H382" s="83" t="e">
        <f>VLOOKUP(B382,CTV!$A$3:$J$1048576,10,0)</f>
        <v>#REF!</v>
      </c>
      <c r="I382" s="102" t="e">
        <f>PS!#REF!</f>
        <v>#REF!</v>
      </c>
      <c r="J382" s="83" t="e">
        <f>PS!#REF!</f>
        <v>#REF!</v>
      </c>
      <c r="K382" s="103" t="e">
        <f>PS!#REF!</f>
        <v>#REF!</v>
      </c>
      <c r="L382" s="83" t="e">
        <f t="shared" si="213"/>
        <v>#REF!</v>
      </c>
      <c r="M382" s="120" t="e">
        <f>PS!#REF!</f>
        <v>#REF!</v>
      </c>
      <c r="N382" s="83" t="e">
        <f>PS!#REF!</f>
        <v>#REF!</v>
      </c>
      <c r="O382" s="104" t="e">
        <f>PS!#REF!</f>
        <v>#REF!</v>
      </c>
      <c r="P382" s="104" t="e">
        <f t="shared" si="214"/>
        <v>#REF!</v>
      </c>
      <c r="Q382" s="104">
        <v>0</v>
      </c>
      <c r="R382" s="170" t="e">
        <f t="shared" si="215"/>
        <v>#REF!</v>
      </c>
      <c r="S382" s="130" t="e">
        <f>VLOOKUP(B382,CTV!$A$3:$K$1048576,11,0)</f>
        <v>#REF!</v>
      </c>
      <c r="T382" s="105" t="e">
        <f>IF(VLOOKUP(B382,CTV!$A$3:$E$1048576,5,0)-R382+S382&lt;0,0,VLOOKUP(B382,CTV!$A$3:$E$1048576,5,0)-R382+S382)</f>
        <v>#REF!</v>
      </c>
      <c r="U382" s="105" t="e">
        <f>IF(VLOOKUP(B382,CTV!$A$3:$F$1048576,6,0)-R382+S382&lt;0,0,VLOOKUP(B382,CTV!$A$3:$F$1048576,6,0)-R382+S382)</f>
        <v>#REF!</v>
      </c>
      <c r="V382" s="70" t="e">
        <f t="shared" si="216"/>
        <v>#REF!</v>
      </c>
      <c r="W382" s="70" t="str">
        <f>IFERROR(IF(AND($H382=1,WORKDAY.INTL($I382,NETWORKDAYS.INTL($I382,EDATE(V382,$E383)-1,1,[1]holiday!$A$2:$A$101),1,[1]holiday!$A$2:$A$101)=$K382),"",IF(AND(IFERROR(IF(IF($K382&lt;EDATE(V382,$E382),$K382,EDATE(V382,$E382))=V382,"",IF($K382&lt;EDATE(V382,$E382),$K382,EDATE(V382,$E382))),"")=$K382,$H382=1),"",IFERROR(IF(IF($K382&lt;EDATE(V382,$E382),$K382,EDATE(V382,$E382))=V382,"",IF($K382&lt;EDATE(V382,$E382),$K382,EDATE(V382,$E382))),""))),"")</f>
        <v/>
      </c>
      <c r="X382" s="70" t="str">
        <f>IFERROR(IF(AND($H382=1,WORKDAY.INTL($I382,NETWORKDAYS.INTL($I382,EDATE(W382,$E383)-1,1,[1]holiday!$A$2:$A$101),1,[1]holiday!$A$2:$A$101)=$K382),"",IF(AND(IFERROR(IF(IF($K382&lt;EDATE(W382,$E382),$K382,EDATE(W382,$E382))=W382,"",IF($K382&lt;EDATE(W382,$E382),$K382,EDATE(W382,$E382))),"")=$K382,$H382=1),"",IFERROR(IF(IF($K382&lt;EDATE(W382,$E382),$K382,EDATE(W382,$E382))=W382,"",IF($K382&lt;EDATE(W382,$E382),$K382,EDATE(W382,$E382))),""))),"")</f>
        <v/>
      </c>
      <c r="Y382" s="70" t="str">
        <f>IFERROR(IF(AND($H382=1,WORKDAY.INTL($I382,NETWORKDAYS.INTL($I382,EDATE(X382,$E383)-1,1,[1]holiday!$A$2:$A$101),1,[1]holiday!$A$2:$A$101)=$K382),"",IF(AND(IFERROR(IF(IF($K382&lt;EDATE(X382,$E382),$K382,EDATE(X382,$E382))=X382,"",IF($K382&lt;EDATE(X382,$E382),$K382,EDATE(X382,$E382))),"")=$K382,$H382=1),"",IFERROR(IF(IF($K382&lt;EDATE(X382,$E382),$K382,EDATE(X382,$E382))=X382,"",IF($K382&lt;EDATE(X382,$E382),$K382,EDATE(X382,$E382))),""))),"")</f>
        <v/>
      </c>
      <c r="Z382" s="70" t="str">
        <f>IFERROR(IF(AND($H382=1,WORKDAY.INTL($I382,NETWORKDAYS.INTL($I382,EDATE(Y382,$E383)-1,1,[1]holiday!$A$2:$A$101),1,[1]holiday!$A$2:$A$101)=$K382),"",IF(AND(IFERROR(IF(IF($K382&lt;EDATE(Y382,$E382),$K382,EDATE(Y382,$E382))=Y382,"",IF($K382&lt;EDATE(Y382,$E382),$K382,EDATE(Y382,$E382))),"")=$K382,$H382=1),"",IFERROR(IF(IF($K382&lt;EDATE(Y382,$E382),$K382,EDATE(Y382,$E382))=Y382,"",IF($K382&lt;EDATE(Y382,$E382),$K382,EDATE(Y382,$E382))),""))),"")</f>
        <v/>
      </c>
      <c r="AA382" s="70" t="str">
        <f>IFERROR(IF(AND($H382=1,WORKDAY.INTL($I382,NETWORKDAYS.INTL($I382,EDATE(Z382,$E383)-1,1,[1]holiday!$A$2:$A$101),1,[1]holiday!$A$2:$A$101)=$K382),"",IF(AND(IFERROR(IF(IF($K382&lt;EDATE(Z382,$E382),$K382,EDATE(Z382,$E382))=Z382,"",IF($K382&lt;EDATE(Z382,$E382),$K382,EDATE(Z382,$E382))),"")=$K382,$H382=1),"",IFERROR(IF(IF($K382&lt;EDATE(Z382,$E382),$K382,EDATE(Z382,$E382))=Z382,"",IF($K382&lt;EDATE(Z382,$E382),$K382,EDATE(Z382,$E382))),""))),"")</f>
        <v/>
      </c>
      <c r="AB382" s="70" t="str">
        <f>IFERROR(IF(AND($H382=1,WORKDAY.INTL($I382,NETWORKDAYS.INTL($I382,EDATE(AA382,$E383)-1,1,[1]holiday!$A$2:$A$101),1,[1]holiday!$A$2:$A$101)=$K382),"",IF(AND(IFERROR(IF(IF($K382&lt;EDATE(AA382,$E382),$K382,EDATE(AA382,$E382))=AA382,"",IF($K382&lt;EDATE(AA382,$E382),$K382,EDATE(AA382,$E382))),"")=$K382,$H382=1),"",IFERROR(IF(IF($K382&lt;EDATE(AA382,$E382),$K382,EDATE(AA382,$E382))=AA382,"",IF($K382&lt;EDATE(AA382,$E382),$K382,EDATE(AA382,$E382))),""))),"")</f>
        <v/>
      </c>
      <c r="AC382" s="70" t="str">
        <f>IFERROR(IF(AND($H382=1,WORKDAY.INTL($I382,NETWORKDAYS.INTL($I382,EDATE(AB382,$E383)-1,1,[1]holiday!$A$2:$A$101),1,[1]holiday!$A$2:$A$101)=$K382),"",IF(AND(IFERROR(IF(IF($K382&lt;EDATE(AB382,$E382),$K382,EDATE(AB382,$E382))=AB382,"",IF($K382&lt;EDATE(AB382,$E382),$K382,EDATE(AB382,$E382))),"")=$K382,$H382=1),"",IFERROR(IF(IF($K382&lt;EDATE(AB382,$E382),$K382,EDATE(AB382,$E382))=AB382,"",IF($K382&lt;EDATE(AB382,$E382),$K382,EDATE(AB382,$E382))),""))),"")</f>
        <v/>
      </c>
      <c r="AD382" s="70" t="str">
        <f>IFERROR(IF(AND($H382=1,WORKDAY.INTL($I382,NETWORKDAYS.INTL($I382,EDATE(AC382,$E383)-1,1,[1]holiday!$A$2:$A$101),1,[1]holiday!$A$2:$A$101)=$K382),"",IF(AND(IFERROR(IF(IF($K382&lt;EDATE(AC382,$E382),$K382,EDATE(AC382,$E382))=AC382,"",IF($K382&lt;EDATE(AC382,$E382),$K382,EDATE(AC382,$E382))),"")=$K382,$H382=1),"",IFERROR(IF(IF($K382&lt;EDATE(AC382,$E382),$K382,EDATE(AC382,$E382))=AC382,"",IF($K382&lt;EDATE(AC382,$E382),$K382,EDATE(AC382,$E382))),""))),"")</f>
        <v/>
      </c>
      <c r="AE382" s="70" t="str">
        <f>IFERROR(IF(AND($H382=1,WORKDAY.INTL($I382,NETWORKDAYS.INTL($I382,EDATE(AD382,$E383)-1,1,[1]holiday!$A$2:$A$101),1,[1]holiday!$A$2:$A$101)=$K382),"",IF(AND(IFERROR(IF(IF($K382&lt;EDATE(AD382,$E382),$K382,EDATE(AD382,$E382))=AD382,"",IF($K382&lt;EDATE(AD382,$E382),$K382,EDATE(AD382,$E382))),"")=$K382,$H382=1),"",IFERROR(IF(IF($K382&lt;EDATE(AD382,$E382),$K382,EDATE(AD382,$E382))=AD382,"",IF($K382&lt;EDATE(AD382,$E382),$K382,EDATE(AD382,$E382))),""))),"")</f>
        <v/>
      </c>
      <c r="AF382" s="70" t="str">
        <f>IFERROR(IF(AND($H382=1,WORKDAY.INTL($I382,NETWORKDAYS.INTL($I382,EDATE(AE382,$E383)-1,1,[1]holiday!$A$2:$A$101),1,[1]holiday!$A$2:$A$101)=$K382),"",IF(AND(IFERROR(IF(IF($K382&lt;EDATE(AE382,$E382),$K382,EDATE(AE382,$E382))=AE382,"",IF($K382&lt;EDATE(AE382,$E382),$K382,EDATE(AE382,$E382))),"")=$K382,$H382=1),"",IFERROR(IF(IF($K382&lt;EDATE(AE382,$E382),$K382,EDATE(AE382,$E382))=AE382,"",IF($K382&lt;EDATE(AE382,$E382),$K382,EDATE(AE382,$E382))),""))),"")</f>
        <v/>
      </c>
      <c r="AG382" s="70" t="str">
        <f>IFERROR(IF(AND($H382=1,WORKDAY.INTL($I382,NETWORKDAYS.INTL($I382,EDATE(AF382,$E383)-1,1,[1]holiday!$A$2:$A$101),1,[1]holiday!$A$2:$A$101)=$K382),"",IF(AND(IFERROR(IF(IF($K382&lt;EDATE(AF382,$E382),$K382,EDATE(AF382,$E382))=AF382,"",IF($K382&lt;EDATE(AF382,$E382),$K382,EDATE(AF382,$E382))),"")=$K382,$H382=1),"",IFERROR(IF(IF($K382&lt;EDATE(AF382,$E382),$K382,EDATE(AF382,$E382))=AF382,"",IF($K382&lt;EDATE(AF382,$E382),$K382,EDATE(AF382,$E382))),""))),"")</f>
        <v/>
      </c>
      <c r="AH382" s="70" t="str">
        <f>IFERROR(IF(AND($H382=1,WORKDAY.INTL($I382,NETWORKDAYS.INTL($I382,EDATE(AG382,$E383)-1,1,[1]holiday!$A$2:$A$101),1,[1]holiday!$A$2:$A$101)=$K382),"",IF(AND(IFERROR(IF(IF($K382&lt;EDATE(AG382,$E382),$K382,EDATE(AG382,$E382))=AG382,"",IF($K382&lt;EDATE(AG382,$E382),$K382,EDATE(AG382,$E382))),"")=$K382,$H382=1),"",IFERROR(IF(IF($K382&lt;EDATE(AG382,$E382),$K382,EDATE(AG382,$E382))=AG382,"",IF($K382&lt;EDATE(AG382,$E382),$K382,EDATE(AG382,$E382))),""))),"")</f>
        <v/>
      </c>
      <c r="AI382" s="70"/>
      <c r="AJ382" s="25" t="e">
        <f t="shared" si="236"/>
        <v>#REF!</v>
      </c>
      <c r="AK382" s="25" t="e">
        <f t="shared" si="237"/>
        <v>#REF!</v>
      </c>
      <c r="AL382" s="25" t="e">
        <f t="shared" si="238"/>
        <v>#REF!</v>
      </c>
      <c r="AM382" s="25" t="e">
        <f t="shared" si="239"/>
        <v>#REF!</v>
      </c>
      <c r="AN382" s="25" t="e">
        <f t="shared" si="240"/>
        <v>#REF!</v>
      </c>
      <c r="AO382" s="25" t="e">
        <f t="shared" si="241"/>
        <v>#REF!</v>
      </c>
      <c r="AP382" s="25" t="e">
        <f t="shared" si="242"/>
        <v>#REF!</v>
      </c>
      <c r="AQ382" s="25" t="e">
        <f t="shared" si="243"/>
        <v>#REF!</v>
      </c>
      <c r="AR382" s="25" t="e">
        <f t="shared" si="244"/>
        <v>#REF!</v>
      </c>
      <c r="AS382" s="25" t="e">
        <f t="shared" si="245"/>
        <v>#REF!</v>
      </c>
      <c r="AT382" s="25" t="e">
        <f t="shared" si="246"/>
        <v>#REF!</v>
      </c>
      <c r="AU382" s="25" t="e">
        <f t="shared" si="247"/>
        <v>#REF!</v>
      </c>
      <c r="AV382" s="25" t="e">
        <f t="shared" si="248"/>
        <v>#REF!</v>
      </c>
      <c r="AW382" s="106" t="e">
        <f t="shared" si="217"/>
        <v>#REF!</v>
      </c>
      <c r="AX382" s="107" t="e">
        <f t="shared" ca="1" si="218"/>
        <v>#REF!</v>
      </c>
      <c r="AY382" s="107" t="e">
        <f t="shared" ca="1" si="219"/>
        <v>#REF!</v>
      </c>
      <c r="AZ382" s="108" t="e">
        <f t="shared" ca="1" si="220"/>
        <v>#REF!</v>
      </c>
      <c r="BA382" s="25">
        <f t="shared" ca="1" si="212"/>
        <v>0</v>
      </c>
      <c r="BB382" s="25" t="e">
        <f t="shared" si="249"/>
        <v>#REF!</v>
      </c>
      <c r="BC382" s="25" t="e">
        <f t="shared" ca="1" si="221"/>
        <v>#REF!</v>
      </c>
      <c r="BD382" s="83" t="e">
        <f>PS!#REF!</f>
        <v>#REF!</v>
      </c>
      <c r="BE382" s="78" t="str">
        <f t="shared" ca="1" si="222"/>
        <v>Lần 0</v>
      </c>
      <c r="BF382" s="109" t="e">
        <f t="shared" ca="1" si="223"/>
        <v>#REF!</v>
      </c>
      <c r="BG382" s="109" t="e">
        <f t="shared" ca="1" si="224"/>
        <v>#REF!</v>
      </c>
      <c r="BH382" s="109" t="e">
        <f t="shared" ca="1" si="225"/>
        <v>#REF!</v>
      </c>
      <c r="BI382" s="109" t="e">
        <f t="shared" ca="1" si="226"/>
        <v>#REF!</v>
      </c>
      <c r="BJ382" s="109" t="e">
        <f t="shared" ca="1" si="227"/>
        <v>#REF!</v>
      </c>
      <c r="BK382" s="109" t="e">
        <f t="shared" ca="1" si="228"/>
        <v>#REF!</v>
      </c>
      <c r="BL382" s="109" t="e">
        <f t="shared" ca="1" si="229"/>
        <v>#REF!</v>
      </c>
      <c r="BM382" s="109" t="e">
        <f t="shared" ca="1" si="230"/>
        <v>#REF!</v>
      </c>
      <c r="BN382" s="109" t="e">
        <f t="shared" ca="1" si="231"/>
        <v>#REF!</v>
      </c>
      <c r="BO382" s="109" t="e">
        <f t="shared" ca="1" si="232"/>
        <v>#REF!</v>
      </c>
      <c r="BP382" s="109" t="e">
        <f t="shared" ca="1" si="233"/>
        <v>#REF!</v>
      </c>
      <c r="BQ382" s="109" t="e">
        <f t="shared" ca="1" si="234"/>
        <v>#REF!</v>
      </c>
      <c r="BR382" s="109" t="e">
        <f t="shared" ca="1" si="235"/>
        <v>#REF!</v>
      </c>
    </row>
    <row r="383" spans="1:70" ht="20.25" customHeight="1" x14ac:dyDescent="0.2">
      <c r="A383" s="82" t="e">
        <f>PS!#REF!</f>
        <v>#REF!</v>
      </c>
      <c r="B383" s="83" t="e">
        <f>PS!#REF!</f>
        <v>#REF!</v>
      </c>
      <c r="C383" s="83" t="e">
        <f>PS!#REF!</f>
        <v>#REF!</v>
      </c>
      <c r="D383" s="83" t="e">
        <f>VLOOKUP(B383,CTV!$A$3:$D$1048576,4,0)</f>
        <v>#REF!</v>
      </c>
      <c r="E383" s="83" t="e">
        <f>VLOOKUP(B383,CTV!$A$3:$G$1048576,7,0)</f>
        <v>#REF!</v>
      </c>
      <c r="F383" s="83" t="e">
        <f>IF(ISNA(VLOOKUP(D383,CTV!$A$3:$H$1048576,8,0)),"",VLOOKUP(D383,CTV!$A$3:$H$1048576,8,0))</f>
        <v>#REF!</v>
      </c>
      <c r="G383" s="83" t="e">
        <f>VLOOKUP(B383,CTV!$A$3:$I$1048576,9,0)</f>
        <v>#REF!</v>
      </c>
      <c r="H383" s="83" t="e">
        <f>VLOOKUP(B383,CTV!$A$3:$J$1048576,10,0)</f>
        <v>#REF!</v>
      </c>
      <c r="I383" s="102" t="e">
        <f>PS!#REF!</f>
        <v>#REF!</v>
      </c>
      <c r="J383" s="83" t="e">
        <f>PS!#REF!</f>
        <v>#REF!</v>
      </c>
      <c r="K383" s="103" t="e">
        <f>PS!#REF!</f>
        <v>#REF!</v>
      </c>
      <c r="L383" s="83" t="e">
        <f t="shared" si="213"/>
        <v>#REF!</v>
      </c>
      <c r="M383" s="120" t="e">
        <f>PS!#REF!</f>
        <v>#REF!</v>
      </c>
      <c r="N383" s="83" t="e">
        <f>PS!#REF!</f>
        <v>#REF!</v>
      </c>
      <c r="O383" s="104" t="e">
        <f>PS!#REF!</f>
        <v>#REF!</v>
      </c>
      <c r="P383" s="104" t="e">
        <f t="shared" si="214"/>
        <v>#REF!</v>
      </c>
      <c r="Q383" s="104">
        <v>0</v>
      </c>
      <c r="R383" s="170" t="e">
        <f t="shared" si="215"/>
        <v>#REF!</v>
      </c>
      <c r="S383" s="130" t="e">
        <f>VLOOKUP(B383,CTV!$A$3:$K$1048576,11,0)</f>
        <v>#REF!</v>
      </c>
      <c r="T383" s="105" t="e">
        <f>IF(VLOOKUP(B383,CTV!$A$3:$E$1048576,5,0)-R383+S383&lt;0,0,VLOOKUP(B383,CTV!$A$3:$E$1048576,5,0)-R383+S383)</f>
        <v>#REF!</v>
      </c>
      <c r="U383" s="105" t="e">
        <f>IF(VLOOKUP(B383,CTV!$A$3:$F$1048576,6,0)-R383+S383&lt;0,0,VLOOKUP(B383,CTV!$A$3:$F$1048576,6,0)-R383+S383)</f>
        <v>#REF!</v>
      </c>
      <c r="V383" s="70" t="e">
        <f t="shared" si="216"/>
        <v>#REF!</v>
      </c>
      <c r="W383" s="70" t="str">
        <f>IFERROR(IF(AND($H383=1,WORKDAY.INTL($I383,NETWORKDAYS.INTL($I383,EDATE(V383,$E384)-1,1,[1]holiday!$A$2:$A$101),1,[1]holiday!$A$2:$A$101)=$K383),"",IF(AND(IFERROR(IF(IF($K383&lt;EDATE(V383,$E383),$K383,EDATE(V383,$E383))=V383,"",IF($K383&lt;EDATE(V383,$E383),$K383,EDATE(V383,$E383))),"")=$K383,$H383=1),"",IFERROR(IF(IF($K383&lt;EDATE(V383,$E383),$K383,EDATE(V383,$E383))=V383,"",IF($K383&lt;EDATE(V383,$E383),$K383,EDATE(V383,$E383))),""))),"")</f>
        <v/>
      </c>
      <c r="X383" s="70" t="str">
        <f>IFERROR(IF(AND($H383=1,WORKDAY.INTL($I383,NETWORKDAYS.INTL($I383,EDATE(W383,$E384)-1,1,[1]holiday!$A$2:$A$101),1,[1]holiday!$A$2:$A$101)=$K383),"",IF(AND(IFERROR(IF(IF($K383&lt;EDATE(W383,$E383),$K383,EDATE(W383,$E383))=W383,"",IF($K383&lt;EDATE(W383,$E383),$K383,EDATE(W383,$E383))),"")=$K383,$H383=1),"",IFERROR(IF(IF($K383&lt;EDATE(W383,$E383),$K383,EDATE(W383,$E383))=W383,"",IF($K383&lt;EDATE(W383,$E383),$K383,EDATE(W383,$E383))),""))),"")</f>
        <v/>
      </c>
      <c r="Y383" s="70" t="str">
        <f>IFERROR(IF(AND($H383=1,WORKDAY.INTL($I383,NETWORKDAYS.INTL($I383,EDATE(X383,$E384)-1,1,[1]holiday!$A$2:$A$101),1,[1]holiday!$A$2:$A$101)=$K383),"",IF(AND(IFERROR(IF(IF($K383&lt;EDATE(X383,$E383),$K383,EDATE(X383,$E383))=X383,"",IF($K383&lt;EDATE(X383,$E383),$K383,EDATE(X383,$E383))),"")=$K383,$H383=1),"",IFERROR(IF(IF($K383&lt;EDATE(X383,$E383),$K383,EDATE(X383,$E383))=X383,"",IF($K383&lt;EDATE(X383,$E383),$K383,EDATE(X383,$E383))),""))),"")</f>
        <v/>
      </c>
      <c r="Z383" s="70" t="str">
        <f>IFERROR(IF(AND($H383=1,WORKDAY.INTL($I383,NETWORKDAYS.INTL($I383,EDATE(Y383,$E384)-1,1,[1]holiday!$A$2:$A$101),1,[1]holiday!$A$2:$A$101)=$K383),"",IF(AND(IFERROR(IF(IF($K383&lt;EDATE(Y383,$E383),$K383,EDATE(Y383,$E383))=Y383,"",IF($K383&lt;EDATE(Y383,$E383),$K383,EDATE(Y383,$E383))),"")=$K383,$H383=1),"",IFERROR(IF(IF($K383&lt;EDATE(Y383,$E383),$K383,EDATE(Y383,$E383))=Y383,"",IF($K383&lt;EDATE(Y383,$E383),$K383,EDATE(Y383,$E383))),""))),"")</f>
        <v/>
      </c>
      <c r="AA383" s="70" t="str">
        <f>IFERROR(IF(AND($H383=1,WORKDAY.INTL($I383,NETWORKDAYS.INTL($I383,EDATE(Z383,$E384)-1,1,[1]holiday!$A$2:$A$101),1,[1]holiday!$A$2:$A$101)=$K383),"",IF(AND(IFERROR(IF(IF($K383&lt;EDATE(Z383,$E383),$K383,EDATE(Z383,$E383))=Z383,"",IF($K383&lt;EDATE(Z383,$E383),$K383,EDATE(Z383,$E383))),"")=$K383,$H383=1),"",IFERROR(IF(IF($K383&lt;EDATE(Z383,$E383),$K383,EDATE(Z383,$E383))=Z383,"",IF($K383&lt;EDATE(Z383,$E383),$K383,EDATE(Z383,$E383))),""))),"")</f>
        <v/>
      </c>
      <c r="AB383" s="70" t="str">
        <f>IFERROR(IF(AND($H383=1,WORKDAY.INTL($I383,NETWORKDAYS.INTL($I383,EDATE(AA383,$E384)-1,1,[1]holiday!$A$2:$A$101),1,[1]holiday!$A$2:$A$101)=$K383),"",IF(AND(IFERROR(IF(IF($K383&lt;EDATE(AA383,$E383),$K383,EDATE(AA383,$E383))=AA383,"",IF($K383&lt;EDATE(AA383,$E383),$K383,EDATE(AA383,$E383))),"")=$K383,$H383=1),"",IFERROR(IF(IF($K383&lt;EDATE(AA383,$E383),$K383,EDATE(AA383,$E383))=AA383,"",IF($K383&lt;EDATE(AA383,$E383),$K383,EDATE(AA383,$E383))),""))),"")</f>
        <v/>
      </c>
      <c r="AC383" s="70" t="str">
        <f>IFERROR(IF(AND($H383=1,WORKDAY.INTL($I383,NETWORKDAYS.INTL($I383,EDATE(AB383,$E384)-1,1,[1]holiday!$A$2:$A$101),1,[1]holiday!$A$2:$A$101)=$K383),"",IF(AND(IFERROR(IF(IF($K383&lt;EDATE(AB383,$E383),$K383,EDATE(AB383,$E383))=AB383,"",IF($K383&lt;EDATE(AB383,$E383),$K383,EDATE(AB383,$E383))),"")=$K383,$H383=1),"",IFERROR(IF(IF($K383&lt;EDATE(AB383,$E383),$K383,EDATE(AB383,$E383))=AB383,"",IF($K383&lt;EDATE(AB383,$E383),$K383,EDATE(AB383,$E383))),""))),"")</f>
        <v/>
      </c>
      <c r="AD383" s="70" t="str">
        <f>IFERROR(IF(AND($H383=1,WORKDAY.INTL($I383,NETWORKDAYS.INTL($I383,EDATE(AC383,$E384)-1,1,[1]holiday!$A$2:$A$101),1,[1]holiday!$A$2:$A$101)=$K383),"",IF(AND(IFERROR(IF(IF($K383&lt;EDATE(AC383,$E383),$K383,EDATE(AC383,$E383))=AC383,"",IF($K383&lt;EDATE(AC383,$E383),$K383,EDATE(AC383,$E383))),"")=$K383,$H383=1),"",IFERROR(IF(IF($K383&lt;EDATE(AC383,$E383),$K383,EDATE(AC383,$E383))=AC383,"",IF($K383&lt;EDATE(AC383,$E383),$K383,EDATE(AC383,$E383))),""))),"")</f>
        <v/>
      </c>
      <c r="AE383" s="70" t="str">
        <f>IFERROR(IF(AND($H383=1,WORKDAY.INTL($I383,NETWORKDAYS.INTL($I383,EDATE(AD383,$E384)-1,1,[1]holiday!$A$2:$A$101),1,[1]holiday!$A$2:$A$101)=$K383),"",IF(AND(IFERROR(IF(IF($K383&lt;EDATE(AD383,$E383),$K383,EDATE(AD383,$E383))=AD383,"",IF($K383&lt;EDATE(AD383,$E383),$K383,EDATE(AD383,$E383))),"")=$K383,$H383=1),"",IFERROR(IF(IF($K383&lt;EDATE(AD383,$E383),$K383,EDATE(AD383,$E383))=AD383,"",IF($K383&lt;EDATE(AD383,$E383),$K383,EDATE(AD383,$E383))),""))),"")</f>
        <v/>
      </c>
      <c r="AF383" s="70" t="str">
        <f>IFERROR(IF(AND($H383=1,WORKDAY.INTL($I383,NETWORKDAYS.INTL($I383,EDATE(AE383,$E384)-1,1,[1]holiday!$A$2:$A$101),1,[1]holiday!$A$2:$A$101)=$K383),"",IF(AND(IFERROR(IF(IF($K383&lt;EDATE(AE383,$E383),$K383,EDATE(AE383,$E383))=AE383,"",IF($K383&lt;EDATE(AE383,$E383),$K383,EDATE(AE383,$E383))),"")=$K383,$H383=1),"",IFERROR(IF(IF($K383&lt;EDATE(AE383,$E383),$K383,EDATE(AE383,$E383))=AE383,"",IF($K383&lt;EDATE(AE383,$E383),$K383,EDATE(AE383,$E383))),""))),"")</f>
        <v/>
      </c>
      <c r="AG383" s="70" t="str">
        <f>IFERROR(IF(AND($H383=1,WORKDAY.INTL($I383,NETWORKDAYS.INTL($I383,EDATE(AF383,$E384)-1,1,[1]holiday!$A$2:$A$101),1,[1]holiday!$A$2:$A$101)=$K383),"",IF(AND(IFERROR(IF(IF($K383&lt;EDATE(AF383,$E383),$K383,EDATE(AF383,$E383))=AF383,"",IF($K383&lt;EDATE(AF383,$E383),$K383,EDATE(AF383,$E383))),"")=$K383,$H383=1),"",IFERROR(IF(IF($K383&lt;EDATE(AF383,$E383),$K383,EDATE(AF383,$E383))=AF383,"",IF($K383&lt;EDATE(AF383,$E383),$K383,EDATE(AF383,$E383))),""))),"")</f>
        <v/>
      </c>
      <c r="AH383" s="70" t="str">
        <f>IFERROR(IF(AND($H383=1,WORKDAY.INTL($I383,NETWORKDAYS.INTL($I383,EDATE(AG383,$E384)-1,1,[1]holiday!$A$2:$A$101),1,[1]holiday!$A$2:$A$101)=$K383),"",IF(AND(IFERROR(IF(IF($K383&lt;EDATE(AG383,$E383),$K383,EDATE(AG383,$E383))=AG383,"",IF($K383&lt;EDATE(AG383,$E383),$K383,EDATE(AG383,$E383))),"")=$K383,$H383=1),"",IFERROR(IF(IF($K383&lt;EDATE(AG383,$E383),$K383,EDATE(AG383,$E383))=AG383,"",IF($K383&lt;EDATE(AG383,$E383),$K383,EDATE(AG383,$E383))),""))),"")</f>
        <v/>
      </c>
      <c r="AI383" s="70"/>
      <c r="AJ383" s="25" t="e">
        <f t="shared" si="236"/>
        <v>#REF!</v>
      </c>
      <c r="AK383" s="25" t="e">
        <f t="shared" si="237"/>
        <v>#REF!</v>
      </c>
      <c r="AL383" s="25" t="e">
        <f t="shared" si="238"/>
        <v>#REF!</v>
      </c>
      <c r="AM383" s="25" t="e">
        <f t="shared" si="239"/>
        <v>#REF!</v>
      </c>
      <c r="AN383" s="25" t="e">
        <f t="shared" si="240"/>
        <v>#REF!</v>
      </c>
      <c r="AO383" s="25" t="e">
        <f t="shared" si="241"/>
        <v>#REF!</v>
      </c>
      <c r="AP383" s="25" t="e">
        <f t="shared" si="242"/>
        <v>#REF!</v>
      </c>
      <c r="AQ383" s="25" t="e">
        <f t="shared" si="243"/>
        <v>#REF!</v>
      </c>
      <c r="AR383" s="25" t="e">
        <f t="shared" si="244"/>
        <v>#REF!</v>
      </c>
      <c r="AS383" s="25" t="e">
        <f t="shared" si="245"/>
        <v>#REF!</v>
      </c>
      <c r="AT383" s="25" t="e">
        <f t="shared" si="246"/>
        <v>#REF!</v>
      </c>
      <c r="AU383" s="25" t="e">
        <f t="shared" si="247"/>
        <v>#REF!</v>
      </c>
      <c r="AV383" s="25" t="e">
        <f t="shared" si="248"/>
        <v>#REF!</v>
      </c>
      <c r="AW383" s="106" t="e">
        <f t="shared" si="217"/>
        <v>#REF!</v>
      </c>
      <c r="AX383" s="107" t="e">
        <f t="shared" ca="1" si="218"/>
        <v>#REF!</v>
      </c>
      <c r="AY383" s="107" t="e">
        <f t="shared" ca="1" si="219"/>
        <v>#REF!</v>
      </c>
      <c r="AZ383" s="108" t="e">
        <f t="shared" ca="1" si="220"/>
        <v>#REF!</v>
      </c>
      <c r="BA383" s="25">
        <f t="shared" ca="1" si="212"/>
        <v>0</v>
      </c>
      <c r="BB383" s="25" t="e">
        <f t="shared" si="249"/>
        <v>#REF!</v>
      </c>
      <c r="BC383" s="25" t="e">
        <f t="shared" ca="1" si="221"/>
        <v>#REF!</v>
      </c>
      <c r="BD383" s="83" t="e">
        <f>PS!#REF!</f>
        <v>#REF!</v>
      </c>
      <c r="BE383" s="78" t="str">
        <f t="shared" ca="1" si="222"/>
        <v>Lần 0</v>
      </c>
      <c r="BF383" s="109" t="e">
        <f t="shared" ca="1" si="223"/>
        <v>#REF!</v>
      </c>
      <c r="BG383" s="109" t="e">
        <f t="shared" ca="1" si="224"/>
        <v>#REF!</v>
      </c>
      <c r="BH383" s="109" t="e">
        <f t="shared" ca="1" si="225"/>
        <v>#REF!</v>
      </c>
      <c r="BI383" s="109" t="e">
        <f t="shared" ca="1" si="226"/>
        <v>#REF!</v>
      </c>
      <c r="BJ383" s="109" t="e">
        <f t="shared" ca="1" si="227"/>
        <v>#REF!</v>
      </c>
      <c r="BK383" s="109" t="e">
        <f t="shared" ca="1" si="228"/>
        <v>#REF!</v>
      </c>
      <c r="BL383" s="109" t="e">
        <f t="shared" ca="1" si="229"/>
        <v>#REF!</v>
      </c>
      <c r="BM383" s="109" t="e">
        <f t="shared" ca="1" si="230"/>
        <v>#REF!</v>
      </c>
      <c r="BN383" s="109" t="e">
        <f t="shared" ca="1" si="231"/>
        <v>#REF!</v>
      </c>
      <c r="BO383" s="109" t="e">
        <f t="shared" ca="1" si="232"/>
        <v>#REF!</v>
      </c>
      <c r="BP383" s="109" t="e">
        <f t="shared" ca="1" si="233"/>
        <v>#REF!</v>
      </c>
      <c r="BQ383" s="109" t="e">
        <f t="shared" ca="1" si="234"/>
        <v>#REF!</v>
      </c>
      <c r="BR383" s="109" t="e">
        <f t="shared" ca="1" si="235"/>
        <v>#REF!</v>
      </c>
    </row>
    <row r="384" spans="1:70" ht="20.25" customHeight="1" x14ac:dyDescent="0.2">
      <c r="A384" s="82" t="e">
        <f>PS!#REF!</f>
        <v>#REF!</v>
      </c>
      <c r="B384" s="83" t="e">
        <f>PS!#REF!</f>
        <v>#REF!</v>
      </c>
      <c r="C384" s="83" t="e">
        <f>PS!#REF!</f>
        <v>#REF!</v>
      </c>
      <c r="D384" s="83" t="e">
        <f>VLOOKUP(B384,CTV!$A$3:$D$1048576,4,0)</f>
        <v>#REF!</v>
      </c>
      <c r="E384" s="83" t="e">
        <f>VLOOKUP(B384,CTV!$A$3:$G$1048576,7,0)</f>
        <v>#REF!</v>
      </c>
      <c r="F384" s="83" t="e">
        <f>IF(ISNA(VLOOKUP(D384,CTV!$A$3:$H$1048576,8,0)),"",VLOOKUP(D384,CTV!$A$3:$H$1048576,8,0))</f>
        <v>#REF!</v>
      </c>
      <c r="G384" s="83" t="e">
        <f>VLOOKUP(B384,CTV!$A$3:$I$1048576,9,0)</f>
        <v>#REF!</v>
      </c>
      <c r="H384" s="83" t="e">
        <f>VLOOKUP(B384,CTV!$A$3:$J$1048576,10,0)</f>
        <v>#REF!</v>
      </c>
      <c r="I384" s="102" t="e">
        <f>PS!#REF!</f>
        <v>#REF!</v>
      </c>
      <c r="J384" s="83" t="e">
        <f>PS!#REF!</f>
        <v>#REF!</v>
      </c>
      <c r="K384" s="103" t="e">
        <f>PS!#REF!</f>
        <v>#REF!</v>
      </c>
      <c r="L384" s="83" t="e">
        <f t="shared" si="213"/>
        <v>#REF!</v>
      </c>
      <c r="M384" s="120" t="e">
        <f>PS!#REF!</f>
        <v>#REF!</v>
      </c>
      <c r="N384" s="83" t="e">
        <f>PS!#REF!</f>
        <v>#REF!</v>
      </c>
      <c r="O384" s="104" t="e">
        <f>PS!#REF!</f>
        <v>#REF!</v>
      </c>
      <c r="P384" s="104" t="e">
        <f t="shared" si="214"/>
        <v>#REF!</v>
      </c>
      <c r="Q384" s="104">
        <v>0</v>
      </c>
      <c r="R384" s="170" t="e">
        <f t="shared" si="215"/>
        <v>#REF!</v>
      </c>
      <c r="S384" s="130" t="e">
        <f>VLOOKUP(B384,CTV!$A$3:$K$1048576,11,0)</f>
        <v>#REF!</v>
      </c>
      <c r="T384" s="105" t="e">
        <f>IF(VLOOKUP(B384,CTV!$A$3:$E$1048576,5,0)-R384+S384&lt;0,0,VLOOKUP(B384,CTV!$A$3:$E$1048576,5,0)-R384+S384)</f>
        <v>#REF!</v>
      </c>
      <c r="U384" s="105" t="e">
        <f>IF(VLOOKUP(B384,CTV!$A$3:$F$1048576,6,0)-R384+S384&lt;0,0,VLOOKUP(B384,CTV!$A$3:$F$1048576,6,0)-R384+S384)</f>
        <v>#REF!</v>
      </c>
      <c r="V384" s="70" t="e">
        <f t="shared" si="216"/>
        <v>#REF!</v>
      </c>
      <c r="W384" s="70" t="str">
        <f>IFERROR(IF(AND($H384=1,WORKDAY.INTL($I384,NETWORKDAYS.INTL($I384,EDATE(V384,$E385)-1,1,[1]holiday!$A$2:$A$101),1,[1]holiday!$A$2:$A$101)=$K384),"",IF(AND(IFERROR(IF(IF($K384&lt;EDATE(V384,$E384),$K384,EDATE(V384,$E384))=V384,"",IF($K384&lt;EDATE(V384,$E384),$K384,EDATE(V384,$E384))),"")=$K384,$H384=1),"",IFERROR(IF(IF($K384&lt;EDATE(V384,$E384),$K384,EDATE(V384,$E384))=V384,"",IF($K384&lt;EDATE(V384,$E384),$K384,EDATE(V384,$E384))),""))),"")</f>
        <v/>
      </c>
      <c r="X384" s="70" t="str">
        <f>IFERROR(IF(AND($H384=1,WORKDAY.INTL($I384,NETWORKDAYS.INTL($I384,EDATE(W384,$E385)-1,1,[1]holiday!$A$2:$A$101),1,[1]holiday!$A$2:$A$101)=$K384),"",IF(AND(IFERROR(IF(IF($K384&lt;EDATE(W384,$E384),$K384,EDATE(W384,$E384))=W384,"",IF($K384&lt;EDATE(W384,$E384),$K384,EDATE(W384,$E384))),"")=$K384,$H384=1),"",IFERROR(IF(IF($K384&lt;EDATE(W384,$E384),$K384,EDATE(W384,$E384))=W384,"",IF($K384&lt;EDATE(W384,$E384),$K384,EDATE(W384,$E384))),""))),"")</f>
        <v/>
      </c>
      <c r="Y384" s="70" t="str">
        <f>IFERROR(IF(AND($H384=1,WORKDAY.INTL($I384,NETWORKDAYS.INTL($I384,EDATE(X384,$E385)-1,1,[1]holiday!$A$2:$A$101),1,[1]holiday!$A$2:$A$101)=$K384),"",IF(AND(IFERROR(IF(IF($K384&lt;EDATE(X384,$E384),$K384,EDATE(X384,$E384))=X384,"",IF($K384&lt;EDATE(X384,$E384),$K384,EDATE(X384,$E384))),"")=$K384,$H384=1),"",IFERROR(IF(IF($K384&lt;EDATE(X384,$E384),$K384,EDATE(X384,$E384))=X384,"",IF($K384&lt;EDATE(X384,$E384),$K384,EDATE(X384,$E384))),""))),"")</f>
        <v/>
      </c>
      <c r="Z384" s="70" t="str">
        <f>IFERROR(IF(AND($H384=1,WORKDAY.INTL($I384,NETWORKDAYS.INTL($I384,EDATE(Y384,$E385)-1,1,[1]holiday!$A$2:$A$101),1,[1]holiday!$A$2:$A$101)=$K384),"",IF(AND(IFERROR(IF(IF($K384&lt;EDATE(Y384,$E384),$K384,EDATE(Y384,$E384))=Y384,"",IF($K384&lt;EDATE(Y384,$E384),$K384,EDATE(Y384,$E384))),"")=$K384,$H384=1),"",IFERROR(IF(IF($K384&lt;EDATE(Y384,$E384),$K384,EDATE(Y384,$E384))=Y384,"",IF($K384&lt;EDATE(Y384,$E384),$K384,EDATE(Y384,$E384))),""))),"")</f>
        <v/>
      </c>
      <c r="AA384" s="70" t="str">
        <f>IFERROR(IF(AND($H384=1,WORKDAY.INTL($I384,NETWORKDAYS.INTL($I384,EDATE(Z384,$E385)-1,1,[1]holiday!$A$2:$A$101),1,[1]holiday!$A$2:$A$101)=$K384),"",IF(AND(IFERROR(IF(IF($K384&lt;EDATE(Z384,$E384),$K384,EDATE(Z384,$E384))=Z384,"",IF($K384&lt;EDATE(Z384,$E384),$K384,EDATE(Z384,$E384))),"")=$K384,$H384=1),"",IFERROR(IF(IF($K384&lt;EDATE(Z384,$E384),$K384,EDATE(Z384,$E384))=Z384,"",IF($K384&lt;EDATE(Z384,$E384),$K384,EDATE(Z384,$E384))),""))),"")</f>
        <v/>
      </c>
      <c r="AB384" s="70" t="str">
        <f>IFERROR(IF(AND($H384=1,WORKDAY.INTL($I384,NETWORKDAYS.INTL($I384,EDATE(AA384,$E385)-1,1,[1]holiday!$A$2:$A$101),1,[1]holiday!$A$2:$A$101)=$K384),"",IF(AND(IFERROR(IF(IF($K384&lt;EDATE(AA384,$E384),$K384,EDATE(AA384,$E384))=AA384,"",IF($K384&lt;EDATE(AA384,$E384),$K384,EDATE(AA384,$E384))),"")=$K384,$H384=1),"",IFERROR(IF(IF($K384&lt;EDATE(AA384,$E384),$K384,EDATE(AA384,$E384))=AA384,"",IF($K384&lt;EDATE(AA384,$E384),$K384,EDATE(AA384,$E384))),""))),"")</f>
        <v/>
      </c>
      <c r="AC384" s="70" t="str">
        <f>IFERROR(IF(AND($H384=1,WORKDAY.INTL($I384,NETWORKDAYS.INTL($I384,EDATE(AB384,$E385)-1,1,[1]holiday!$A$2:$A$101),1,[1]holiday!$A$2:$A$101)=$K384),"",IF(AND(IFERROR(IF(IF($K384&lt;EDATE(AB384,$E384),$K384,EDATE(AB384,$E384))=AB384,"",IF($K384&lt;EDATE(AB384,$E384),$K384,EDATE(AB384,$E384))),"")=$K384,$H384=1),"",IFERROR(IF(IF($K384&lt;EDATE(AB384,$E384),$K384,EDATE(AB384,$E384))=AB384,"",IF($K384&lt;EDATE(AB384,$E384),$K384,EDATE(AB384,$E384))),""))),"")</f>
        <v/>
      </c>
      <c r="AD384" s="70" t="str">
        <f>IFERROR(IF(AND($H384=1,WORKDAY.INTL($I384,NETWORKDAYS.INTL($I384,EDATE(AC384,$E385)-1,1,[1]holiday!$A$2:$A$101),1,[1]holiday!$A$2:$A$101)=$K384),"",IF(AND(IFERROR(IF(IF($K384&lt;EDATE(AC384,$E384),$K384,EDATE(AC384,$E384))=AC384,"",IF($K384&lt;EDATE(AC384,$E384),$K384,EDATE(AC384,$E384))),"")=$K384,$H384=1),"",IFERROR(IF(IF($K384&lt;EDATE(AC384,$E384),$K384,EDATE(AC384,$E384))=AC384,"",IF($K384&lt;EDATE(AC384,$E384),$K384,EDATE(AC384,$E384))),""))),"")</f>
        <v/>
      </c>
      <c r="AE384" s="70" t="str">
        <f>IFERROR(IF(AND($H384=1,WORKDAY.INTL($I384,NETWORKDAYS.INTL($I384,EDATE(AD384,$E385)-1,1,[1]holiday!$A$2:$A$101),1,[1]holiday!$A$2:$A$101)=$K384),"",IF(AND(IFERROR(IF(IF($K384&lt;EDATE(AD384,$E384),$K384,EDATE(AD384,$E384))=AD384,"",IF($K384&lt;EDATE(AD384,$E384),$K384,EDATE(AD384,$E384))),"")=$K384,$H384=1),"",IFERROR(IF(IF($K384&lt;EDATE(AD384,$E384),$K384,EDATE(AD384,$E384))=AD384,"",IF($K384&lt;EDATE(AD384,$E384),$K384,EDATE(AD384,$E384))),""))),"")</f>
        <v/>
      </c>
      <c r="AF384" s="70" t="str">
        <f>IFERROR(IF(AND($H384=1,WORKDAY.INTL($I384,NETWORKDAYS.INTL($I384,EDATE(AE384,$E385)-1,1,[1]holiday!$A$2:$A$101),1,[1]holiday!$A$2:$A$101)=$K384),"",IF(AND(IFERROR(IF(IF($K384&lt;EDATE(AE384,$E384),$K384,EDATE(AE384,$E384))=AE384,"",IF($K384&lt;EDATE(AE384,$E384),$K384,EDATE(AE384,$E384))),"")=$K384,$H384=1),"",IFERROR(IF(IF($K384&lt;EDATE(AE384,$E384),$K384,EDATE(AE384,$E384))=AE384,"",IF($K384&lt;EDATE(AE384,$E384),$K384,EDATE(AE384,$E384))),""))),"")</f>
        <v/>
      </c>
      <c r="AG384" s="70" t="str">
        <f>IFERROR(IF(AND($H384=1,WORKDAY.INTL($I384,NETWORKDAYS.INTL($I384,EDATE(AF384,$E385)-1,1,[1]holiday!$A$2:$A$101),1,[1]holiday!$A$2:$A$101)=$K384),"",IF(AND(IFERROR(IF(IF($K384&lt;EDATE(AF384,$E384),$K384,EDATE(AF384,$E384))=AF384,"",IF($K384&lt;EDATE(AF384,$E384),$K384,EDATE(AF384,$E384))),"")=$K384,$H384=1),"",IFERROR(IF(IF($K384&lt;EDATE(AF384,$E384),$K384,EDATE(AF384,$E384))=AF384,"",IF($K384&lt;EDATE(AF384,$E384),$K384,EDATE(AF384,$E384))),""))),"")</f>
        <v/>
      </c>
      <c r="AH384" s="70" t="str">
        <f>IFERROR(IF(AND($H384=1,WORKDAY.INTL($I384,NETWORKDAYS.INTL($I384,EDATE(AG384,$E385)-1,1,[1]holiday!$A$2:$A$101),1,[1]holiday!$A$2:$A$101)=$K384),"",IF(AND(IFERROR(IF(IF($K384&lt;EDATE(AG384,$E384),$K384,EDATE(AG384,$E384))=AG384,"",IF($K384&lt;EDATE(AG384,$E384),$K384,EDATE(AG384,$E384))),"")=$K384,$H384=1),"",IFERROR(IF(IF($K384&lt;EDATE(AG384,$E384),$K384,EDATE(AG384,$E384))=AG384,"",IF($K384&lt;EDATE(AG384,$E384),$K384,EDATE(AG384,$E384))),""))),"")</f>
        <v/>
      </c>
      <c r="AI384" s="70"/>
      <c r="AJ384" s="25" t="e">
        <f t="shared" si="236"/>
        <v>#REF!</v>
      </c>
      <c r="AK384" s="25" t="e">
        <f t="shared" si="237"/>
        <v>#REF!</v>
      </c>
      <c r="AL384" s="25" t="e">
        <f t="shared" si="238"/>
        <v>#REF!</v>
      </c>
      <c r="AM384" s="25" t="e">
        <f t="shared" si="239"/>
        <v>#REF!</v>
      </c>
      <c r="AN384" s="25" t="e">
        <f t="shared" si="240"/>
        <v>#REF!</v>
      </c>
      <c r="AO384" s="25" t="e">
        <f t="shared" si="241"/>
        <v>#REF!</v>
      </c>
      <c r="AP384" s="25" t="e">
        <f t="shared" si="242"/>
        <v>#REF!</v>
      </c>
      <c r="AQ384" s="25" t="e">
        <f t="shared" si="243"/>
        <v>#REF!</v>
      </c>
      <c r="AR384" s="25" t="e">
        <f t="shared" si="244"/>
        <v>#REF!</v>
      </c>
      <c r="AS384" s="25" t="e">
        <f t="shared" si="245"/>
        <v>#REF!</v>
      </c>
      <c r="AT384" s="25" t="e">
        <f t="shared" si="246"/>
        <v>#REF!</v>
      </c>
      <c r="AU384" s="25" t="e">
        <f t="shared" si="247"/>
        <v>#REF!</v>
      </c>
      <c r="AV384" s="25" t="e">
        <f t="shared" si="248"/>
        <v>#REF!</v>
      </c>
      <c r="AW384" s="106" t="e">
        <f t="shared" si="217"/>
        <v>#REF!</v>
      </c>
      <c r="AX384" s="107" t="e">
        <f t="shared" ca="1" si="218"/>
        <v>#REF!</v>
      </c>
      <c r="AY384" s="107" t="e">
        <f t="shared" ca="1" si="219"/>
        <v>#REF!</v>
      </c>
      <c r="AZ384" s="108" t="e">
        <f t="shared" ca="1" si="220"/>
        <v>#REF!</v>
      </c>
      <c r="BA384" s="25">
        <f t="shared" ca="1" si="212"/>
        <v>0</v>
      </c>
      <c r="BB384" s="25" t="e">
        <f t="shared" si="249"/>
        <v>#REF!</v>
      </c>
      <c r="BC384" s="25" t="e">
        <f t="shared" ca="1" si="221"/>
        <v>#REF!</v>
      </c>
      <c r="BD384" s="83" t="e">
        <f>PS!#REF!</f>
        <v>#REF!</v>
      </c>
      <c r="BE384" s="78" t="str">
        <f t="shared" ca="1" si="222"/>
        <v>Lần 0</v>
      </c>
      <c r="BF384" s="109" t="e">
        <f t="shared" ca="1" si="223"/>
        <v>#REF!</v>
      </c>
      <c r="BG384" s="109" t="e">
        <f t="shared" ca="1" si="224"/>
        <v>#REF!</v>
      </c>
      <c r="BH384" s="109" t="e">
        <f t="shared" ca="1" si="225"/>
        <v>#REF!</v>
      </c>
      <c r="BI384" s="109" t="e">
        <f t="shared" ca="1" si="226"/>
        <v>#REF!</v>
      </c>
      <c r="BJ384" s="109" t="e">
        <f t="shared" ca="1" si="227"/>
        <v>#REF!</v>
      </c>
      <c r="BK384" s="109" t="e">
        <f t="shared" ca="1" si="228"/>
        <v>#REF!</v>
      </c>
      <c r="BL384" s="109" t="e">
        <f t="shared" ca="1" si="229"/>
        <v>#REF!</v>
      </c>
      <c r="BM384" s="109" t="e">
        <f t="shared" ca="1" si="230"/>
        <v>#REF!</v>
      </c>
      <c r="BN384" s="109" t="e">
        <f t="shared" ca="1" si="231"/>
        <v>#REF!</v>
      </c>
      <c r="BO384" s="109" t="e">
        <f t="shared" ca="1" si="232"/>
        <v>#REF!</v>
      </c>
      <c r="BP384" s="109" t="e">
        <f t="shared" ca="1" si="233"/>
        <v>#REF!</v>
      </c>
      <c r="BQ384" s="109" t="e">
        <f t="shared" ca="1" si="234"/>
        <v>#REF!</v>
      </c>
      <c r="BR384" s="109" t="e">
        <f t="shared" ca="1" si="235"/>
        <v>#REF!</v>
      </c>
    </row>
    <row r="385" spans="1:70" ht="20.25" customHeight="1" x14ac:dyDescent="0.2">
      <c r="A385" s="82" t="e">
        <f>PS!#REF!</f>
        <v>#REF!</v>
      </c>
      <c r="B385" s="83" t="e">
        <f>PS!#REF!</f>
        <v>#REF!</v>
      </c>
      <c r="C385" s="83" t="e">
        <f>PS!#REF!</f>
        <v>#REF!</v>
      </c>
      <c r="D385" s="83" t="e">
        <f>VLOOKUP(B385,CTV!$A$3:$D$1048576,4,0)</f>
        <v>#REF!</v>
      </c>
      <c r="E385" s="83" t="e">
        <f>VLOOKUP(B385,CTV!$A$3:$G$1048576,7,0)</f>
        <v>#REF!</v>
      </c>
      <c r="F385" s="83" t="e">
        <f>IF(ISNA(VLOOKUP(D385,CTV!$A$3:$H$1048576,8,0)),"",VLOOKUP(D385,CTV!$A$3:$H$1048576,8,0))</f>
        <v>#REF!</v>
      </c>
      <c r="G385" s="83" t="e">
        <f>VLOOKUP(B385,CTV!$A$3:$I$1048576,9,0)</f>
        <v>#REF!</v>
      </c>
      <c r="H385" s="83" t="e">
        <f>VLOOKUP(B385,CTV!$A$3:$J$1048576,10,0)</f>
        <v>#REF!</v>
      </c>
      <c r="I385" s="102" t="e">
        <f>PS!#REF!</f>
        <v>#REF!</v>
      </c>
      <c r="J385" s="83" t="e">
        <f>PS!#REF!</f>
        <v>#REF!</v>
      </c>
      <c r="K385" s="103" t="e">
        <f>PS!#REF!</f>
        <v>#REF!</v>
      </c>
      <c r="L385" s="83" t="e">
        <f t="shared" si="213"/>
        <v>#REF!</v>
      </c>
      <c r="M385" s="120" t="e">
        <f>PS!#REF!</f>
        <v>#REF!</v>
      </c>
      <c r="N385" s="83" t="e">
        <f>PS!#REF!</f>
        <v>#REF!</v>
      </c>
      <c r="O385" s="104" t="e">
        <f>PS!#REF!</f>
        <v>#REF!</v>
      </c>
      <c r="P385" s="104" t="e">
        <f t="shared" si="214"/>
        <v>#REF!</v>
      </c>
      <c r="Q385" s="104">
        <v>0</v>
      </c>
      <c r="R385" s="170" t="e">
        <f t="shared" si="215"/>
        <v>#REF!</v>
      </c>
      <c r="S385" s="130" t="e">
        <f>VLOOKUP(B385,CTV!$A$3:$K$1048576,11,0)</f>
        <v>#REF!</v>
      </c>
      <c r="T385" s="105" t="e">
        <f>IF(VLOOKUP(B385,CTV!$A$3:$E$1048576,5,0)-R385+S385&lt;0,0,VLOOKUP(B385,CTV!$A$3:$E$1048576,5,0)-R385+S385)</f>
        <v>#REF!</v>
      </c>
      <c r="U385" s="105" t="e">
        <f>IF(VLOOKUP(B385,CTV!$A$3:$F$1048576,6,0)-R385+S385&lt;0,0,VLOOKUP(B385,CTV!$A$3:$F$1048576,6,0)-R385+S385)</f>
        <v>#REF!</v>
      </c>
      <c r="V385" s="70" t="e">
        <f t="shared" si="216"/>
        <v>#REF!</v>
      </c>
      <c r="W385" s="70" t="str">
        <f>IFERROR(IF(AND($H385=1,WORKDAY.INTL($I385,NETWORKDAYS.INTL($I385,EDATE(V385,$E386)-1,1,[1]holiday!$A$2:$A$101),1,[1]holiday!$A$2:$A$101)=$K385),"",IF(AND(IFERROR(IF(IF($K385&lt;EDATE(V385,$E385),$K385,EDATE(V385,$E385))=V385,"",IF($K385&lt;EDATE(V385,$E385),$K385,EDATE(V385,$E385))),"")=$K385,$H385=1),"",IFERROR(IF(IF($K385&lt;EDATE(V385,$E385),$K385,EDATE(V385,$E385))=V385,"",IF($K385&lt;EDATE(V385,$E385),$K385,EDATE(V385,$E385))),""))),"")</f>
        <v/>
      </c>
      <c r="X385" s="70" t="str">
        <f>IFERROR(IF(AND($H385=1,WORKDAY.INTL($I385,NETWORKDAYS.INTL($I385,EDATE(W385,$E386)-1,1,[1]holiday!$A$2:$A$101),1,[1]holiday!$A$2:$A$101)=$K385),"",IF(AND(IFERROR(IF(IF($K385&lt;EDATE(W385,$E385),$K385,EDATE(W385,$E385))=W385,"",IF($K385&lt;EDATE(W385,$E385),$K385,EDATE(W385,$E385))),"")=$K385,$H385=1),"",IFERROR(IF(IF($K385&lt;EDATE(W385,$E385),$K385,EDATE(W385,$E385))=W385,"",IF($K385&lt;EDATE(W385,$E385),$K385,EDATE(W385,$E385))),""))),"")</f>
        <v/>
      </c>
      <c r="Y385" s="70" t="str">
        <f>IFERROR(IF(AND($H385=1,WORKDAY.INTL($I385,NETWORKDAYS.INTL($I385,EDATE(X385,$E386)-1,1,[1]holiday!$A$2:$A$101),1,[1]holiday!$A$2:$A$101)=$K385),"",IF(AND(IFERROR(IF(IF($K385&lt;EDATE(X385,$E385),$K385,EDATE(X385,$E385))=X385,"",IF($K385&lt;EDATE(X385,$E385),$K385,EDATE(X385,$E385))),"")=$K385,$H385=1),"",IFERROR(IF(IF($K385&lt;EDATE(X385,$E385),$K385,EDATE(X385,$E385))=X385,"",IF($K385&lt;EDATE(X385,$E385),$K385,EDATE(X385,$E385))),""))),"")</f>
        <v/>
      </c>
      <c r="Z385" s="70" t="str">
        <f>IFERROR(IF(AND($H385=1,WORKDAY.INTL($I385,NETWORKDAYS.INTL($I385,EDATE(Y385,$E386)-1,1,[1]holiday!$A$2:$A$101),1,[1]holiday!$A$2:$A$101)=$K385),"",IF(AND(IFERROR(IF(IF($K385&lt;EDATE(Y385,$E385),$K385,EDATE(Y385,$E385))=Y385,"",IF($K385&lt;EDATE(Y385,$E385),$K385,EDATE(Y385,$E385))),"")=$K385,$H385=1),"",IFERROR(IF(IF($K385&lt;EDATE(Y385,$E385),$K385,EDATE(Y385,$E385))=Y385,"",IF($K385&lt;EDATE(Y385,$E385),$K385,EDATE(Y385,$E385))),""))),"")</f>
        <v/>
      </c>
      <c r="AA385" s="70" t="str">
        <f>IFERROR(IF(AND($H385=1,WORKDAY.INTL($I385,NETWORKDAYS.INTL($I385,EDATE(Z385,$E386)-1,1,[1]holiday!$A$2:$A$101),1,[1]holiday!$A$2:$A$101)=$K385),"",IF(AND(IFERROR(IF(IF($K385&lt;EDATE(Z385,$E385),$K385,EDATE(Z385,$E385))=Z385,"",IF($K385&lt;EDATE(Z385,$E385),$K385,EDATE(Z385,$E385))),"")=$K385,$H385=1),"",IFERROR(IF(IF($K385&lt;EDATE(Z385,$E385),$K385,EDATE(Z385,$E385))=Z385,"",IF($K385&lt;EDATE(Z385,$E385),$K385,EDATE(Z385,$E385))),""))),"")</f>
        <v/>
      </c>
      <c r="AB385" s="70" t="str">
        <f>IFERROR(IF(AND($H385=1,WORKDAY.INTL($I385,NETWORKDAYS.INTL($I385,EDATE(AA385,$E386)-1,1,[1]holiday!$A$2:$A$101),1,[1]holiday!$A$2:$A$101)=$K385),"",IF(AND(IFERROR(IF(IF($K385&lt;EDATE(AA385,$E385),$K385,EDATE(AA385,$E385))=AA385,"",IF($K385&lt;EDATE(AA385,$E385),$K385,EDATE(AA385,$E385))),"")=$K385,$H385=1),"",IFERROR(IF(IF($K385&lt;EDATE(AA385,$E385),$K385,EDATE(AA385,$E385))=AA385,"",IF($K385&lt;EDATE(AA385,$E385),$K385,EDATE(AA385,$E385))),""))),"")</f>
        <v/>
      </c>
      <c r="AC385" s="70" t="str">
        <f>IFERROR(IF(AND($H385=1,WORKDAY.INTL($I385,NETWORKDAYS.INTL($I385,EDATE(AB385,$E386)-1,1,[1]holiday!$A$2:$A$101),1,[1]holiday!$A$2:$A$101)=$K385),"",IF(AND(IFERROR(IF(IF($K385&lt;EDATE(AB385,$E385),$K385,EDATE(AB385,$E385))=AB385,"",IF($K385&lt;EDATE(AB385,$E385),$K385,EDATE(AB385,$E385))),"")=$K385,$H385=1),"",IFERROR(IF(IF($K385&lt;EDATE(AB385,$E385),$K385,EDATE(AB385,$E385))=AB385,"",IF($K385&lt;EDATE(AB385,$E385),$K385,EDATE(AB385,$E385))),""))),"")</f>
        <v/>
      </c>
      <c r="AD385" s="70" t="str">
        <f>IFERROR(IF(AND($H385=1,WORKDAY.INTL($I385,NETWORKDAYS.INTL($I385,EDATE(AC385,$E386)-1,1,[1]holiday!$A$2:$A$101),1,[1]holiday!$A$2:$A$101)=$K385),"",IF(AND(IFERROR(IF(IF($K385&lt;EDATE(AC385,$E385),$K385,EDATE(AC385,$E385))=AC385,"",IF($K385&lt;EDATE(AC385,$E385),$K385,EDATE(AC385,$E385))),"")=$K385,$H385=1),"",IFERROR(IF(IF($K385&lt;EDATE(AC385,$E385),$K385,EDATE(AC385,$E385))=AC385,"",IF($K385&lt;EDATE(AC385,$E385),$K385,EDATE(AC385,$E385))),""))),"")</f>
        <v/>
      </c>
      <c r="AE385" s="70" t="str">
        <f>IFERROR(IF(AND($H385=1,WORKDAY.INTL($I385,NETWORKDAYS.INTL($I385,EDATE(AD385,$E386)-1,1,[1]holiday!$A$2:$A$101),1,[1]holiday!$A$2:$A$101)=$K385),"",IF(AND(IFERROR(IF(IF($K385&lt;EDATE(AD385,$E385),$K385,EDATE(AD385,$E385))=AD385,"",IF($K385&lt;EDATE(AD385,$E385),$K385,EDATE(AD385,$E385))),"")=$K385,$H385=1),"",IFERROR(IF(IF($K385&lt;EDATE(AD385,$E385),$K385,EDATE(AD385,$E385))=AD385,"",IF($K385&lt;EDATE(AD385,$E385),$K385,EDATE(AD385,$E385))),""))),"")</f>
        <v/>
      </c>
      <c r="AF385" s="70" t="str">
        <f>IFERROR(IF(AND($H385=1,WORKDAY.INTL($I385,NETWORKDAYS.INTL($I385,EDATE(AE385,$E386)-1,1,[1]holiday!$A$2:$A$101),1,[1]holiday!$A$2:$A$101)=$K385),"",IF(AND(IFERROR(IF(IF($K385&lt;EDATE(AE385,$E385),$K385,EDATE(AE385,$E385))=AE385,"",IF($K385&lt;EDATE(AE385,$E385),$K385,EDATE(AE385,$E385))),"")=$K385,$H385=1),"",IFERROR(IF(IF($K385&lt;EDATE(AE385,$E385),$K385,EDATE(AE385,$E385))=AE385,"",IF($K385&lt;EDATE(AE385,$E385),$K385,EDATE(AE385,$E385))),""))),"")</f>
        <v/>
      </c>
      <c r="AG385" s="70" t="str">
        <f>IFERROR(IF(AND($H385=1,WORKDAY.INTL($I385,NETWORKDAYS.INTL($I385,EDATE(AF385,$E386)-1,1,[1]holiday!$A$2:$A$101),1,[1]holiday!$A$2:$A$101)=$K385),"",IF(AND(IFERROR(IF(IF($K385&lt;EDATE(AF385,$E385),$K385,EDATE(AF385,$E385))=AF385,"",IF($K385&lt;EDATE(AF385,$E385),$K385,EDATE(AF385,$E385))),"")=$K385,$H385=1),"",IFERROR(IF(IF($K385&lt;EDATE(AF385,$E385),$K385,EDATE(AF385,$E385))=AF385,"",IF($K385&lt;EDATE(AF385,$E385),$K385,EDATE(AF385,$E385))),""))),"")</f>
        <v/>
      </c>
      <c r="AH385" s="70" t="str">
        <f>IFERROR(IF(AND($H385=1,WORKDAY.INTL($I385,NETWORKDAYS.INTL($I385,EDATE(AG385,$E386)-1,1,[1]holiday!$A$2:$A$101),1,[1]holiday!$A$2:$A$101)=$K385),"",IF(AND(IFERROR(IF(IF($K385&lt;EDATE(AG385,$E385),$K385,EDATE(AG385,$E385))=AG385,"",IF($K385&lt;EDATE(AG385,$E385),$K385,EDATE(AG385,$E385))),"")=$K385,$H385=1),"",IFERROR(IF(IF($K385&lt;EDATE(AG385,$E385),$K385,EDATE(AG385,$E385))=AG385,"",IF($K385&lt;EDATE(AG385,$E385),$K385,EDATE(AG385,$E385))),""))),"")</f>
        <v/>
      </c>
      <c r="AI385" s="70"/>
      <c r="AJ385" s="25" t="e">
        <f t="shared" si="236"/>
        <v>#REF!</v>
      </c>
      <c r="AK385" s="25" t="e">
        <f t="shared" si="237"/>
        <v>#REF!</v>
      </c>
      <c r="AL385" s="25" t="e">
        <f t="shared" si="238"/>
        <v>#REF!</v>
      </c>
      <c r="AM385" s="25" t="e">
        <f t="shared" si="239"/>
        <v>#REF!</v>
      </c>
      <c r="AN385" s="25" t="e">
        <f t="shared" si="240"/>
        <v>#REF!</v>
      </c>
      <c r="AO385" s="25" t="e">
        <f t="shared" si="241"/>
        <v>#REF!</v>
      </c>
      <c r="AP385" s="25" t="e">
        <f t="shared" si="242"/>
        <v>#REF!</v>
      </c>
      <c r="AQ385" s="25" t="e">
        <f t="shared" si="243"/>
        <v>#REF!</v>
      </c>
      <c r="AR385" s="25" t="e">
        <f t="shared" si="244"/>
        <v>#REF!</v>
      </c>
      <c r="AS385" s="25" t="e">
        <f t="shared" si="245"/>
        <v>#REF!</v>
      </c>
      <c r="AT385" s="25" t="e">
        <f t="shared" si="246"/>
        <v>#REF!</v>
      </c>
      <c r="AU385" s="25" t="e">
        <f t="shared" si="247"/>
        <v>#REF!</v>
      </c>
      <c r="AV385" s="25" t="e">
        <f t="shared" si="248"/>
        <v>#REF!</v>
      </c>
      <c r="AW385" s="106" t="e">
        <f t="shared" si="217"/>
        <v>#REF!</v>
      </c>
      <c r="AX385" s="107" t="e">
        <f t="shared" ca="1" si="218"/>
        <v>#REF!</v>
      </c>
      <c r="AY385" s="107" t="e">
        <f t="shared" ca="1" si="219"/>
        <v>#REF!</v>
      </c>
      <c r="AZ385" s="108" t="e">
        <f t="shared" ca="1" si="220"/>
        <v>#REF!</v>
      </c>
      <c r="BA385" s="25">
        <f t="shared" ca="1" si="212"/>
        <v>0</v>
      </c>
      <c r="BB385" s="25" t="e">
        <f t="shared" si="249"/>
        <v>#REF!</v>
      </c>
      <c r="BC385" s="25" t="e">
        <f t="shared" ca="1" si="221"/>
        <v>#REF!</v>
      </c>
      <c r="BD385" s="83" t="e">
        <f>PS!#REF!</f>
        <v>#REF!</v>
      </c>
      <c r="BE385" s="78" t="str">
        <f t="shared" ca="1" si="222"/>
        <v>Lần 0</v>
      </c>
      <c r="BF385" s="109" t="e">
        <f t="shared" ca="1" si="223"/>
        <v>#REF!</v>
      </c>
      <c r="BG385" s="109" t="e">
        <f t="shared" ca="1" si="224"/>
        <v>#REF!</v>
      </c>
      <c r="BH385" s="109" t="e">
        <f t="shared" ca="1" si="225"/>
        <v>#REF!</v>
      </c>
      <c r="BI385" s="109" t="e">
        <f t="shared" ca="1" si="226"/>
        <v>#REF!</v>
      </c>
      <c r="BJ385" s="109" t="e">
        <f t="shared" ca="1" si="227"/>
        <v>#REF!</v>
      </c>
      <c r="BK385" s="109" t="e">
        <f t="shared" ca="1" si="228"/>
        <v>#REF!</v>
      </c>
      <c r="BL385" s="109" t="e">
        <f t="shared" ca="1" si="229"/>
        <v>#REF!</v>
      </c>
      <c r="BM385" s="109" t="e">
        <f t="shared" ca="1" si="230"/>
        <v>#REF!</v>
      </c>
      <c r="BN385" s="109" t="e">
        <f t="shared" ca="1" si="231"/>
        <v>#REF!</v>
      </c>
      <c r="BO385" s="109" t="e">
        <f t="shared" ca="1" si="232"/>
        <v>#REF!</v>
      </c>
      <c r="BP385" s="109" t="e">
        <f t="shared" ca="1" si="233"/>
        <v>#REF!</v>
      </c>
      <c r="BQ385" s="109" t="e">
        <f t="shared" ca="1" si="234"/>
        <v>#REF!</v>
      </c>
      <c r="BR385" s="109" t="e">
        <f t="shared" ca="1" si="235"/>
        <v>#REF!</v>
      </c>
    </row>
    <row r="386" spans="1:70" ht="20.25" customHeight="1" x14ac:dyDescent="0.2">
      <c r="A386" s="82" t="e">
        <f>PS!#REF!</f>
        <v>#REF!</v>
      </c>
      <c r="B386" s="83" t="e">
        <f>PS!#REF!</f>
        <v>#REF!</v>
      </c>
      <c r="C386" s="83" t="e">
        <f>PS!#REF!</f>
        <v>#REF!</v>
      </c>
      <c r="D386" s="83" t="e">
        <f>VLOOKUP(B386,CTV!$A$3:$D$1048576,4,0)</f>
        <v>#REF!</v>
      </c>
      <c r="E386" s="83" t="e">
        <f>VLOOKUP(B386,CTV!$A$3:$G$1048576,7,0)</f>
        <v>#REF!</v>
      </c>
      <c r="F386" s="83" t="e">
        <f>IF(ISNA(VLOOKUP(D386,CTV!$A$3:$H$1048576,8,0)),"",VLOOKUP(D386,CTV!$A$3:$H$1048576,8,0))</f>
        <v>#REF!</v>
      </c>
      <c r="G386" s="83" t="e">
        <f>VLOOKUP(B386,CTV!$A$3:$I$1048576,9,0)</f>
        <v>#REF!</v>
      </c>
      <c r="H386" s="83" t="e">
        <f>VLOOKUP(B386,CTV!$A$3:$J$1048576,10,0)</f>
        <v>#REF!</v>
      </c>
      <c r="I386" s="102" t="e">
        <f>PS!#REF!</f>
        <v>#REF!</v>
      </c>
      <c r="J386" s="83" t="e">
        <f>PS!#REF!</f>
        <v>#REF!</v>
      </c>
      <c r="K386" s="103" t="e">
        <f>PS!#REF!</f>
        <v>#REF!</v>
      </c>
      <c r="L386" s="83" t="e">
        <f t="shared" si="213"/>
        <v>#REF!</v>
      </c>
      <c r="M386" s="120" t="e">
        <f>PS!#REF!</f>
        <v>#REF!</v>
      </c>
      <c r="N386" s="83" t="e">
        <f>PS!#REF!</f>
        <v>#REF!</v>
      </c>
      <c r="O386" s="104" t="e">
        <f>PS!#REF!</f>
        <v>#REF!</v>
      </c>
      <c r="P386" s="104" t="e">
        <f t="shared" si="214"/>
        <v>#REF!</v>
      </c>
      <c r="Q386" s="104">
        <v>0</v>
      </c>
      <c r="R386" s="170" t="e">
        <f t="shared" si="215"/>
        <v>#REF!</v>
      </c>
      <c r="S386" s="130" t="e">
        <f>VLOOKUP(B386,CTV!$A$3:$K$1048576,11,0)</f>
        <v>#REF!</v>
      </c>
      <c r="T386" s="105" t="e">
        <f>IF(VLOOKUP(B386,CTV!$A$3:$E$1048576,5,0)-R386+S386&lt;0,0,VLOOKUP(B386,CTV!$A$3:$E$1048576,5,0)-R386+S386)</f>
        <v>#REF!</v>
      </c>
      <c r="U386" s="105" t="e">
        <f>IF(VLOOKUP(B386,CTV!$A$3:$F$1048576,6,0)-R386+S386&lt;0,0,VLOOKUP(B386,CTV!$A$3:$F$1048576,6,0)-R386+S386)</f>
        <v>#REF!</v>
      </c>
      <c r="V386" s="70" t="e">
        <f t="shared" si="216"/>
        <v>#REF!</v>
      </c>
      <c r="W386" s="70" t="str">
        <f>IFERROR(IF(AND($H386=1,WORKDAY.INTL($I386,NETWORKDAYS.INTL($I386,EDATE(V386,$E387)-1,1,[1]holiday!$A$2:$A$101),1,[1]holiday!$A$2:$A$101)=$K386),"",IF(AND(IFERROR(IF(IF($K386&lt;EDATE(V386,$E386),$K386,EDATE(V386,$E386))=V386,"",IF($K386&lt;EDATE(V386,$E386),$K386,EDATE(V386,$E386))),"")=$K386,$H386=1),"",IFERROR(IF(IF($K386&lt;EDATE(V386,$E386),$K386,EDATE(V386,$E386))=V386,"",IF($K386&lt;EDATE(V386,$E386),$K386,EDATE(V386,$E386))),""))),"")</f>
        <v/>
      </c>
      <c r="X386" s="70" t="str">
        <f>IFERROR(IF(AND($H386=1,WORKDAY.INTL($I386,NETWORKDAYS.INTL($I386,EDATE(W386,$E387)-1,1,[1]holiday!$A$2:$A$101),1,[1]holiday!$A$2:$A$101)=$K386),"",IF(AND(IFERROR(IF(IF($K386&lt;EDATE(W386,$E386),$K386,EDATE(W386,$E386))=W386,"",IF($K386&lt;EDATE(W386,$E386),$K386,EDATE(W386,$E386))),"")=$K386,$H386=1),"",IFERROR(IF(IF($K386&lt;EDATE(W386,$E386),$K386,EDATE(W386,$E386))=W386,"",IF($K386&lt;EDATE(W386,$E386),$K386,EDATE(W386,$E386))),""))),"")</f>
        <v/>
      </c>
      <c r="Y386" s="70" t="str">
        <f>IFERROR(IF(AND($H386=1,WORKDAY.INTL($I386,NETWORKDAYS.INTL($I386,EDATE(X386,$E387)-1,1,[1]holiday!$A$2:$A$101),1,[1]holiday!$A$2:$A$101)=$K386),"",IF(AND(IFERROR(IF(IF($K386&lt;EDATE(X386,$E386),$K386,EDATE(X386,$E386))=X386,"",IF($K386&lt;EDATE(X386,$E386),$K386,EDATE(X386,$E386))),"")=$K386,$H386=1),"",IFERROR(IF(IF($K386&lt;EDATE(X386,$E386),$K386,EDATE(X386,$E386))=X386,"",IF($K386&lt;EDATE(X386,$E386),$K386,EDATE(X386,$E386))),""))),"")</f>
        <v/>
      </c>
      <c r="Z386" s="70" t="str">
        <f>IFERROR(IF(AND($H386=1,WORKDAY.INTL($I386,NETWORKDAYS.INTL($I386,EDATE(Y386,$E387)-1,1,[1]holiday!$A$2:$A$101),1,[1]holiday!$A$2:$A$101)=$K386),"",IF(AND(IFERROR(IF(IF($K386&lt;EDATE(Y386,$E386),$K386,EDATE(Y386,$E386))=Y386,"",IF($K386&lt;EDATE(Y386,$E386),$K386,EDATE(Y386,$E386))),"")=$K386,$H386=1),"",IFERROR(IF(IF($K386&lt;EDATE(Y386,$E386),$K386,EDATE(Y386,$E386))=Y386,"",IF($K386&lt;EDATE(Y386,$E386),$K386,EDATE(Y386,$E386))),""))),"")</f>
        <v/>
      </c>
      <c r="AA386" s="70" t="str">
        <f>IFERROR(IF(AND($H386=1,WORKDAY.INTL($I386,NETWORKDAYS.INTL($I386,EDATE(Z386,$E387)-1,1,[1]holiday!$A$2:$A$101),1,[1]holiday!$A$2:$A$101)=$K386),"",IF(AND(IFERROR(IF(IF($K386&lt;EDATE(Z386,$E386),$K386,EDATE(Z386,$E386))=Z386,"",IF($K386&lt;EDATE(Z386,$E386),$K386,EDATE(Z386,$E386))),"")=$K386,$H386=1),"",IFERROR(IF(IF($K386&lt;EDATE(Z386,$E386),$K386,EDATE(Z386,$E386))=Z386,"",IF($K386&lt;EDATE(Z386,$E386),$K386,EDATE(Z386,$E386))),""))),"")</f>
        <v/>
      </c>
      <c r="AB386" s="70" t="str">
        <f>IFERROR(IF(AND($H386=1,WORKDAY.INTL($I386,NETWORKDAYS.INTL($I386,EDATE(AA386,$E387)-1,1,[1]holiday!$A$2:$A$101),1,[1]holiday!$A$2:$A$101)=$K386),"",IF(AND(IFERROR(IF(IF($K386&lt;EDATE(AA386,$E386),$K386,EDATE(AA386,$E386))=AA386,"",IF($K386&lt;EDATE(AA386,$E386),$K386,EDATE(AA386,$E386))),"")=$K386,$H386=1),"",IFERROR(IF(IF($K386&lt;EDATE(AA386,$E386),$K386,EDATE(AA386,$E386))=AA386,"",IF($K386&lt;EDATE(AA386,$E386),$K386,EDATE(AA386,$E386))),""))),"")</f>
        <v/>
      </c>
      <c r="AC386" s="70" t="str">
        <f>IFERROR(IF(AND($H386=1,WORKDAY.INTL($I386,NETWORKDAYS.INTL($I386,EDATE(AB386,$E387)-1,1,[1]holiday!$A$2:$A$101),1,[1]holiday!$A$2:$A$101)=$K386),"",IF(AND(IFERROR(IF(IF($K386&lt;EDATE(AB386,$E386),$K386,EDATE(AB386,$E386))=AB386,"",IF($K386&lt;EDATE(AB386,$E386),$K386,EDATE(AB386,$E386))),"")=$K386,$H386=1),"",IFERROR(IF(IF($K386&lt;EDATE(AB386,$E386),$K386,EDATE(AB386,$E386))=AB386,"",IF($K386&lt;EDATE(AB386,$E386),$K386,EDATE(AB386,$E386))),""))),"")</f>
        <v/>
      </c>
      <c r="AD386" s="70" t="str">
        <f>IFERROR(IF(AND($H386=1,WORKDAY.INTL($I386,NETWORKDAYS.INTL($I386,EDATE(AC386,$E387)-1,1,[1]holiday!$A$2:$A$101),1,[1]holiday!$A$2:$A$101)=$K386),"",IF(AND(IFERROR(IF(IF($K386&lt;EDATE(AC386,$E386),$K386,EDATE(AC386,$E386))=AC386,"",IF($K386&lt;EDATE(AC386,$E386),$K386,EDATE(AC386,$E386))),"")=$K386,$H386=1),"",IFERROR(IF(IF($K386&lt;EDATE(AC386,$E386),$K386,EDATE(AC386,$E386))=AC386,"",IF($K386&lt;EDATE(AC386,$E386),$K386,EDATE(AC386,$E386))),""))),"")</f>
        <v/>
      </c>
      <c r="AE386" s="70" t="str">
        <f>IFERROR(IF(AND($H386=1,WORKDAY.INTL($I386,NETWORKDAYS.INTL($I386,EDATE(AD386,$E387)-1,1,[1]holiday!$A$2:$A$101),1,[1]holiday!$A$2:$A$101)=$K386),"",IF(AND(IFERROR(IF(IF($K386&lt;EDATE(AD386,$E386),$K386,EDATE(AD386,$E386))=AD386,"",IF($K386&lt;EDATE(AD386,$E386),$K386,EDATE(AD386,$E386))),"")=$K386,$H386=1),"",IFERROR(IF(IF($K386&lt;EDATE(AD386,$E386),$K386,EDATE(AD386,$E386))=AD386,"",IF($K386&lt;EDATE(AD386,$E386),$K386,EDATE(AD386,$E386))),""))),"")</f>
        <v/>
      </c>
      <c r="AF386" s="70" t="str">
        <f>IFERROR(IF(AND($H386=1,WORKDAY.INTL($I386,NETWORKDAYS.INTL($I386,EDATE(AE386,$E387)-1,1,[1]holiday!$A$2:$A$101),1,[1]holiday!$A$2:$A$101)=$K386),"",IF(AND(IFERROR(IF(IF($K386&lt;EDATE(AE386,$E386),$K386,EDATE(AE386,$E386))=AE386,"",IF($K386&lt;EDATE(AE386,$E386),$K386,EDATE(AE386,$E386))),"")=$K386,$H386=1),"",IFERROR(IF(IF($K386&lt;EDATE(AE386,$E386),$K386,EDATE(AE386,$E386))=AE386,"",IF($K386&lt;EDATE(AE386,$E386),$K386,EDATE(AE386,$E386))),""))),"")</f>
        <v/>
      </c>
      <c r="AG386" s="70" t="str">
        <f>IFERROR(IF(AND($H386=1,WORKDAY.INTL($I386,NETWORKDAYS.INTL($I386,EDATE(AF386,$E387)-1,1,[1]holiday!$A$2:$A$101),1,[1]holiday!$A$2:$A$101)=$K386),"",IF(AND(IFERROR(IF(IF($K386&lt;EDATE(AF386,$E386),$K386,EDATE(AF386,$E386))=AF386,"",IF($K386&lt;EDATE(AF386,$E386),$K386,EDATE(AF386,$E386))),"")=$K386,$H386=1),"",IFERROR(IF(IF($K386&lt;EDATE(AF386,$E386),$K386,EDATE(AF386,$E386))=AF386,"",IF($K386&lt;EDATE(AF386,$E386),$K386,EDATE(AF386,$E386))),""))),"")</f>
        <v/>
      </c>
      <c r="AH386" s="70" t="str">
        <f>IFERROR(IF(AND($H386=1,WORKDAY.INTL($I386,NETWORKDAYS.INTL($I386,EDATE(AG386,$E387)-1,1,[1]holiday!$A$2:$A$101),1,[1]holiday!$A$2:$A$101)=$K386),"",IF(AND(IFERROR(IF(IF($K386&lt;EDATE(AG386,$E386),$K386,EDATE(AG386,$E386))=AG386,"",IF($K386&lt;EDATE(AG386,$E386),$K386,EDATE(AG386,$E386))),"")=$K386,$H386=1),"",IFERROR(IF(IF($K386&lt;EDATE(AG386,$E386),$K386,EDATE(AG386,$E386))=AG386,"",IF($K386&lt;EDATE(AG386,$E386),$K386,EDATE(AG386,$E386))),""))),"")</f>
        <v/>
      </c>
      <c r="AI386" s="70"/>
      <c r="AJ386" s="25" t="e">
        <f t="shared" si="236"/>
        <v>#REF!</v>
      </c>
      <c r="AK386" s="25" t="e">
        <f t="shared" si="237"/>
        <v>#REF!</v>
      </c>
      <c r="AL386" s="25" t="e">
        <f t="shared" si="238"/>
        <v>#REF!</v>
      </c>
      <c r="AM386" s="25" t="e">
        <f t="shared" si="239"/>
        <v>#REF!</v>
      </c>
      <c r="AN386" s="25" t="e">
        <f t="shared" si="240"/>
        <v>#REF!</v>
      </c>
      <c r="AO386" s="25" t="e">
        <f t="shared" si="241"/>
        <v>#REF!</v>
      </c>
      <c r="AP386" s="25" t="e">
        <f t="shared" si="242"/>
        <v>#REF!</v>
      </c>
      <c r="AQ386" s="25" t="e">
        <f t="shared" si="243"/>
        <v>#REF!</v>
      </c>
      <c r="AR386" s="25" t="e">
        <f t="shared" si="244"/>
        <v>#REF!</v>
      </c>
      <c r="AS386" s="25" t="e">
        <f t="shared" si="245"/>
        <v>#REF!</v>
      </c>
      <c r="AT386" s="25" t="e">
        <f t="shared" si="246"/>
        <v>#REF!</v>
      </c>
      <c r="AU386" s="25" t="e">
        <f t="shared" si="247"/>
        <v>#REF!</v>
      </c>
      <c r="AV386" s="25" t="e">
        <f t="shared" si="248"/>
        <v>#REF!</v>
      </c>
      <c r="AW386" s="106" t="e">
        <f t="shared" si="217"/>
        <v>#REF!</v>
      </c>
      <c r="AX386" s="107" t="e">
        <f t="shared" ca="1" si="218"/>
        <v>#REF!</v>
      </c>
      <c r="AY386" s="107" t="e">
        <f t="shared" ca="1" si="219"/>
        <v>#REF!</v>
      </c>
      <c r="AZ386" s="108" t="e">
        <f t="shared" ca="1" si="220"/>
        <v>#REF!</v>
      </c>
      <c r="BA386" s="25">
        <f t="shared" ref="BA386:BA449" ca="1" si="250">SUMIF($BF386:$BP386,1,$AJ386:$AV386)</f>
        <v>0</v>
      </c>
      <c r="BB386" s="25" t="e">
        <f t="shared" si="249"/>
        <v>#REF!</v>
      </c>
      <c r="BC386" s="25" t="e">
        <f t="shared" ca="1" si="221"/>
        <v>#REF!</v>
      </c>
      <c r="BD386" s="83" t="e">
        <f>PS!#REF!</f>
        <v>#REF!</v>
      </c>
      <c r="BE386" s="78" t="str">
        <f t="shared" ca="1" si="222"/>
        <v>Lần 0</v>
      </c>
      <c r="BF386" s="109" t="e">
        <f t="shared" ca="1" si="223"/>
        <v>#REF!</v>
      </c>
      <c r="BG386" s="109" t="e">
        <f t="shared" ca="1" si="224"/>
        <v>#REF!</v>
      </c>
      <c r="BH386" s="109" t="e">
        <f t="shared" ca="1" si="225"/>
        <v>#REF!</v>
      </c>
      <c r="BI386" s="109" t="e">
        <f t="shared" ca="1" si="226"/>
        <v>#REF!</v>
      </c>
      <c r="BJ386" s="109" t="e">
        <f t="shared" ca="1" si="227"/>
        <v>#REF!</v>
      </c>
      <c r="BK386" s="109" t="e">
        <f t="shared" ca="1" si="228"/>
        <v>#REF!</v>
      </c>
      <c r="BL386" s="109" t="e">
        <f t="shared" ca="1" si="229"/>
        <v>#REF!</v>
      </c>
      <c r="BM386" s="109" t="e">
        <f t="shared" ca="1" si="230"/>
        <v>#REF!</v>
      </c>
      <c r="BN386" s="109" t="e">
        <f t="shared" ca="1" si="231"/>
        <v>#REF!</v>
      </c>
      <c r="BO386" s="109" t="e">
        <f t="shared" ca="1" si="232"/>
        <v>#REF!</v>
      </c>
      <c r="BP386" s="109" t="e">
        <f t="shared" ca="1" si="233"/>
        <v>#REF!</v>
      </c>
      <c r="BQ386" s="109" t="e">
        <f t="shared" ca="1" si="234"/>
        <v>#REF!</v>
      </c>
      <c r="BR386" s="109" t="e">
        <f t="shared" ca="1" si="235"/>
        <v>#REF!</v>
      </c>
    </row>
    <row r="387" spans="1:70" ht="20.25" customHeight="1" x14ac:dyDescent="0.2">
      <c r="A387" s="82" t="e">
        <f>PS!#REF!</f>
        <v>#REF!</v>
      </c>
      <c r="B387" s="83" t="e">
        <f>PS!#REF!</f>
        <v>#REF!</v>
      </c>
      <c r="C387" s="83" t="e">
        <f>PS!#REF!</f>
        <v>#REF!</v>
      </c>
      <c r="D387" s="83" t="e">
        <f>VLOOKUP(B387,CTV!$A$3:$D$1048576,4,0)</f>
        <v>#REF!</v>
      </c>
      <c r="E387" s="83" t="e">
        <f>VLOOKUP(B387,CTV!$A$3:$G$1048576,7,0)</f>
        <v>#REF!</v>
      </c>
      <c r="F387" s="83" t="e">
        <f>IF(ISNA(VLOOKUP(D387,CTV!$A$3:$H$1048576,8,0)),"",VLOOKUP(D387,CTV!$A$3:$H$1048576,8,0))</f>
        <v>#REF!</v>
      </c>
      <c r="G387" s="83" t="e">
        <f>VLOOKUP(B387,CTV!$A$3:$I$1048576,9,0)</f>
        <v>#REF!</v>
      </c>
      <c r="H387" s="83" t="e">
        <f>VLOOKUP(B387,CTV!$A$3:$J$1048576,10,0)</f>
        <v>#REF!</v>
      </c>
      <c r="I387" s="102" t="e">
        <f>PS!#REF!</f>
        <v>#REF!</v>
      </c>
      <c r="J387" s="83" t="e">
        <f>PS!#REF!</f>
        <v>#REF!</v>
      </c>
      <c r="K387" s="103" t="e">
        <f>PS!#REF!</f>
        <v>#REF!</v>
      </c>
      <c r="L387" s="83" t="e">
        <f t="shared" ref="L387:L450" si="251">K387-I387</f>
        <v>#REF!</v>
      </c>
      <c r="M387" s="120" t="e">
        <f>PS!#REF!</f>
        <v>#REF!</v>
      </c>
      <c r="N387" s="83" t="e">
        <f>PS!#REF!</f>
        <v>#REF!</v>
      </c>
      <c r="O387" s="104" t="e">
        <f>PS!#REF!</f>
        <v>#REF!</v>
      </c>
      <c r="P387" s="104" t="e">
        <f t="shared" ref="P387:P450" si="252">O387-Q387</f>
        <v>#REF!</v>
      </c>
      <c r="Q387" s="104">
        <v>0</v>
      </c>
      <c r="R387" s="170" t="e">
        <f t="shared" ref="R387:R450" si="253">M387-N387</f>
        <v>#REF!</v>
      </c>
      <c r="S387" s="130" t="e">
        <f>VLOOKUP(B387,CTV!$A$3:$K$1048576,11,0)</f>
        <v>#REF!</v>
      </c>
      <c r="T387" s="105" t="e">
        <f>IF(VLOOKUP(B387,CTV!$A$3:$E$1048576,5,0)-R387+S387&lt;0,0,VLOOKUP(B387,CTV!$A$3:$E$1048576,5,0)-R387+S387)</f>
        <v>#REF!</v>
      </c>
      <c r="U387" s="105" t="e">
        <f>IF(VLOOKUP(B387,CTV!$A$3:$F$1048576,6,0)-R387+S387&lt;0,0,VLOOKUP(B387,CTV!$A$3:$F$1048576,6,0)-R387+S387)</f>
        <v>#REF!</v>
      </c>
      <c r="V387" s="70" t="e">
        <f t="shared" ref="V387:V450" si="254">IF($H387=1,I387,IF(AND(DAY(I387)&lt;F387,F387&lt;&gt;""),DATEVALUE(F387&amp;"/"&amp;MONTH(I387)&amp;"/"&amp;YEAR(I387)),IF(AND(DAY(I387)&gt;F387,F387&lt;&gt;""),EDATE(F387&amp;"/"&amp;MONTH(I387)&amp;"/"&amp;YEAR(I387),1),IF($K387&gt;EDATE(I387,$E387),EDATE(I387,$E387),$K387))))</f>
        <v>#REF!</v>
      </c>
      <c r="W387" s="70" t="str">
        <f>IFERROR(IF(AND($H387=1,WORKDAY.INTL($I387,NETWORKDAYS.INTL($I387,EDATE(V387,$E388)-1,1,[1]holiday!$A$2:$A$101),1,[1]holiday!$A$2:$A$101)=$K387),"",IF(AND(IFERROR(IF(IF($K387&lt;EDATE(V387,$E387),$K387,EDATE(V387,$E387))=V387,"",IF($K387&lt;EDATE(V387,$E387),$K387,EDATE(V387,$E387))),"")=$K387,$H387=1),"",IFERROR(IF(IF($K387&lt;EDATE(V387,$E387),$K387,EDATE(V387,$E387))=V387,"",IF($K387&lt;EDATE(V387,$E387),$K387,EDATE(V387,$E387))),""))),"")</f>
        <v/>
      </c>
      <c r="X387" s="70" t="str">
        <f>IFERROR(IF(AND($H387=1,WORKDAY.INTL($I387,NETWORKDAYS.INTL($I387,EDATE(W387,$E388)-1,1,[1]holiday!$A$2:$A$101),1,[1]holiday!$A$2:$A$101)=$K387),"",IF(AND(IFERROR(IF(IF($K387&lt;EDATE(W387,$E387),$K387,EDATE(W387,$E387))=W387,"",IF($K387&lt;EDATE(W387,$E387),$K387,EDATE(W387,$E387))),"")=$K387,$H387=1),"",IFERROR(IF(IF($K387&lt;EDATE(W387,$E387),$K387,EDATE(W387,$E387))=W387,"",IF($K387&lt;EDATE(W387,$E387),$K387,EDATE(W387,$E387))),""))),"")</f>
        <v/>
      </c>
      <c r="Y387" s="70" t="str">
        <f>IFERROR(IF(AND($H387=1,WORKDAY.INTL($I387,NETWORKDAYS.INTL($I387,EDATE(X387,$E388)-1,1,[1]holiday!$A$2:$A$101),1,[1]holiday!$A$2:$A$101)=$K387),"",IF(AND(IFERROR(IF(IF($K387&lt;EDATE(X387,$E387),$K387,EDATE(X387,$E387))=X387,"",IF($K387&lt;EDATE(X387,$E387),$K387,EDATE(X387,$E387))),"")=$K387,$H387=1),"",IFERROR(IF(IF($K387&lt;EDATE(X387,$E387),$K387,EDATE(X387,$E387))=X387,"",IF($K387&lt;EDATE(X387,$E387),$K387,EDATE(X387,$E387))),""))),"")</f>
        <v/>
      </c>
      <c r="Z387" s="70" t="str">
        <f>IFERROR(IF(AND($H387=1,WORKDAY.INTL($I387,NETWORKDAYS.INTL($I387,EDATE(Y387,$E388)-1,1,[1]holiday!$A$2:$A$101),1,[1]holiday!$A$2:$A$101)=$K387),"",IF(AND(IFERROR(IF(IF($K387&lt;EDATE(Y387,$E387),$K387,EDATE(Y387,$E387))=Y387,"",IF($K387&lt;EDATE(Y387,$E387),$K387,EDATE(Y387,$E387))),"")=$K387,$H387=1),"",IFERROR(IF(IF($K387&lt;EDATE(Y387,$E387),$K387,EDATE(Y387,$E387))=Y387,"",IF($K387&lt;EDATE(Y387,$E387),$K387,EDATE(Y387,$E387))),""))),"")</f>
        <v/>
      </c>
      <c r="AA387" s="70" t="str">
        <f>IFERROR(IF(AND($H387=1,WORKDAY.INTL($I387,NETWORKDAYS.INTL($I387,EDATE(Z387,$E388)-1,1,[1]holiday!$A$2:$A$101),1,[1]holiday!$A$2:$A$101)=$K387),"",IF(AND(IFERROR(IF(IF($K387&lt;EDATE(Z387,$E387),$K387,EDATE(Z387,$E387))=Z387,"",IF($K387&lt;EDATE(Z387,$E387),$K387,EDATE(Z387,$E387))),"")=$K387,$H387=1),"",IFERROR(IF(IF($K387&lt;EDATE(Z387,$E387),$K387,EDATE(Z387,$E387))=Z387,"",IF($K387&lt;EDATE(Z387,$E387),$K387,EDATE(Z387,$E387))),""))),"")</f>
        <v/>
      </c>
      <c r="AB387" s="70" t="str">
        <f>IFERROR(IF(AND($H387=1,WORKDAY.INTL($I387,NETWORKDAYS.INTL($I387,EDATE(AA387,$E388)-1,1,[1]holiday!$A$2:$A$101),1,[1]holiday!$A$2:$A$101)=$K387),"",IF(AND(IFERROR(IF(IF($K387&lt;EDATE(AA387,$E387),$K387,EDATE(AA387,$E387))=AA387,"",IF($K387&lt;EDATE(AA387,$E387),$K387,EDATE(AA387,$E387))),"")=$K387,$H387=1),"",IFERROR(IF(IF($K387&lt;EDATE(AA387,$E387),$K387,EDATE(AA387,$E387))=AA387,"",IF($K387&lt;EDATE(AA387,$E387),$K387,EDATE(AA387,$E387))),""))),"")</f>
        <v/>
      </c>
      <c r="AC387" s="70" t="str">
        <f>IFERROR(IF(AND($H387=1,WORKDAY.INTL($I387,NETWORKDAYS.INTL($I387,EDATE(AB387,$E388)-1,1,[1]holiday!$A$2:$A$101),1,[1]holiday!$A$2:$A$101)=$K387),"",IF(AND(IFERROR(IF(IF($K387&lt;EDATE(AB387,$E387),$K387,EDATE(AB387,$E387))=AB387,"",IF($K387&lt;EDATE(AB387,$E387),$K387,EDATE(AB387,$E387))),"")=$K387,$H387=1),"",IFERROR(IF(IF($K387&lt;EDATE(AB387,$E387),$K387,EDATE(AB387,$E387))=AB387,"",IF($K387&lt;EDATE(AB387,$E387),$K387,EDATE(AB387,$E387))),""))),"")</f>
        <v/>
      </c>
      <c r="AD387" s="70" t="str">
        <f>IFERROR(IF(AND($H387=1,WORKDAY.INTL($I387,NETWORKDAYS.INTL($I387,EDATE(AC387,$E388)-1,1,[1]holiday!$A$2:$A$101),1,[1]holiday!$A$2:$A$101)=$K387),"",IF(AND(IFERROR(IF(IF($K387&lt;EDATE(AC387,$E387),$K387,EDATE(AC387,$E387))=AC387,"",IF($K387&lt;EDATE(AC387,$E387),$K387,EDATE(AC387,$E387))),"")=$K387,$H387=1),"",IFERROR(IF(IF($K387&lt;EDATE(AC387,$E387),$K387,EDATE(AC387,$E387))=AC387,"",IF($K387&lt;EDATE(AC387,$E387),$K387,EDATE(AC387,$E387))),""))),"")</f>
        <v/>
      </c>
      <c r="AE387" s="70" t="str">
        <f>IFERROR(IF(AND($H387=1,WORKDAY.INTL($I387,NETWORKDAYS.INTL($I387,EDATE(AD387,$E388)-1,1,[1]holiday!$A$2:$A$101),1,[1]holiday!$A$2:$A$101)=$K387),"",IF(AND(IFERROR(IF(IF($K387&lt;EDATE(AD387,$E387),$K387,EDATE(AD387,$E387))=AD387,"",IF($K387&lt;EDATE(AD387,$E387),$K387,EDATE(AD387,$E387))),"")=$K387,$H387=1),"",IFERROR(IF(IF($K387&lt;EDATE(AD387,$E387),$K387,EDATE(AD387,$E387))=AD387,"",IF($K387&lt;EDATE(AD387,$E387),$K387,EDATE(AD387,$E387))),""))),"")</f>
        <v/>
      </c>
      <c r="AF387" s="70" t="str">
        <f>IFERROR(IF(AND($H387=1,WORKDAY.INTL($I387,NETWORKDAYS.INTL($I387,EDATE(AE387,$E388)-1,1,[1]holiday!$A$2:$A$101),1,[1]holiday!$A$2:$A$101)=$K387),"",IF(AND(IFERROR(IF(IF($K387&lt;EDATE(AE387,$E387),$K387,EDATE(AE387,$E387))=AE387,"",IF($K387&lt;EDATE(AE387,$E387),$K387,EDATE(AE387,$E387))),"")=$K387,$H387=1),"",IFERROR(IF(IF($K387&lt;EDATE(AE387,$E387),$K387,EDATE(AE387,$E387))=AE387,"",IF($K387&lt;EDATE(AE387,$E387),$K387,EDATE(AE387,$E387))),""))),"")</f>
        <v/>
      </c>
      <c r="AG387" s="70" t="str">
        <f>IFERROR(IF(AND($H387=1,WORKDAY.INTL($I387,NETWORKDAYS.INTL($I387,EDATE(AF387,$E388)-1,1,[1]holiday!$A$2:$A$101),1,[1]holiday!$A$2:$A$101)=$K387),"",IF(AND(IFERROR(IF(IF($K387&lt;EDATE(AF387,$E387),$K387,EDATE(AF387,$E387))=AF387,"",IF($K387&lt;EDATE(AF387,$E387),$K387,EDATE(AF387,$E387))),"")=$K387,$H387=1),"",IFERROR(IF(IF($K387&lt;EDATE(AF387,$E387),$K387,EDATE(AF387,$E387))=AF387,"",IF($K387&lt;EDATE(AF387,$E387),$K387,EDATE(AF387,$E387))),""))),"")</f>
        <v/>
      </c>
      <c r="AH387" s="70" t="str">
        <f>IFERROR(IF(AND($H387=1,WORKDAY.INTL($I387,NETWORKDAYS.INTL($I387,EDATE(AG387,$E388)-1,1,[1]holiday!$A$2:$A$101),1,[1]holiday!$A$2:$A$101)=$K387),"",IF(AND(IFERROR(IF(IF($K387&lt;EDATE(AG387,$E387),$K387,EDATE(AG387,$E387))=AG387,"",IF($K387&lt;EDATE(AG387,$E387),$K387,EDATE(AG387,$E387))),"")=$K387,$H387=1),"",IFERROR(IF(IF($K387&lt;EDATE(AG387,$E387),$K387,EDATE(AG387,$E387))=AG387,"",IF($K387&lt;EDATE(AG387,$E387),$K387,EDATE(AG387,$E387))),""))),"")</f>
        <v/>
      </c>
      <c r="AI387" s="70"/>
      <c r="AJ387" s="25" t="e">
        <f t="shared" si="236"/>
        <v>#REF!</v>
      </c>
      <c r="AK387" s="25" t="e">
        <f t="shared" si="237"/>
        <v>#REF!</v>
      </c>
      <c r="AL387" s="25" t="e">
        <f t="shared" si="238"/>
        <v>#REF!</v>
      </c>
      <c r="AM387" s="25" t="e">
        <f t="shared" si="239"/>
        <v>#REF!</v>
      </c>
      <c r="AN387" s="25" t="e">
        <f t="shared" si="240"/>
        <v>#REF!</v>
      </c>
      <c r="AO387" s="25" t="e">
        <f t="shared" si="241"/>
        <v>#REF!</v>
      </c>
      <c r="AP387" s="25" t="e">
        <f t="shared" si="242"/>
        <v>#REF!</v>
      </c>
      <c r="AQ387" s="25" t="e">
        <f t="shared" si="243"/>
        <v>#REF!</v>
      </c>
      <c r="AR387" s="25" t="e">
        <f t="shared" si="244"/>
        <v>#REF!</v>
      </c>
      <c r="AS387" s="25" t="e">
        <f t="shared" si="245"/>
        <v>#REF!</v>
      </c>
      <c r="AT387" s="25" t="e">
        <f t="shared" si="246"/>
        <v>#REF!</v>
      </c>
      <c r="AU387" s="25" t="e">
        <f t="shared" si="247"/>
        <v>#REF!</v>
      </c>
      <c r="AV387" s="25" t="e">
        <f t="shared" si="248"/>
        <v>#REF!</v>
      </c>
      <c r="AW387" s="106" t="e">
        <f t="shared" ref="AW387:AW450" si="255">K387</f>
        <v>#REF!</v>
      </c>
      <c r="AX387" s="107" t="e">
        <f t="shared" ref="AX387:AX450" ca="1" si="256">EDATE(AY387,-1)+1</f>
        <v>#REF!</v>
      </c>
      <c r="AY387" s="107" t="e">
        <f t="shared" ref="AY387:AY450" ca="1" si="257">DATEVALUE(G387&amp;"/"&amp;MONTH(TODAY())&amp;"/"&amp;YEAR(TODAY()))</f>
        <v>#REF!</v>
      </c>
      <c r="AZ387" s="108" t="e">
        <f t="shared" ref="AZ387:AZ450" ca="1" si="258">IF(BC387&lt;&gt;0,0,IF(AW387&lt;K387,BB387-BA387,SUMIF($BF387:$BR387,2,$AJ387:$AV387)))</f>
        <v>#REF!</v>
      </c>
      <c r="BA387" s="25">
        <f t="shared" ca="1" si="250"/>
        <v>0</v>
      </c>
      <c r="BB387" s="25" t="e">
        <f t="shared" si="249"/>
        <v>#REF!</v>
      </c>
      <c r="BC387" s="25" t="e">
        <f t="shared" ref="BC387:BC450" ca="1" si="259">IF(AND(AW387&gt;=AX387,AW387&lt;=AY387),IF(BA387-BB387&lt;0,0,BB387-BA387),0)</f>
        <v>#REF!</v>
      </c>
      <c r="BD387" s="83" t="e">
        <f>PS!#REF!</f>
        <v>#REF!</v>
      </c>
      <c r="BE387" s="78" t="str">
        <f t="shared" ref="BE387:BE450" ca="1" si="260">"Lần "&amp;SUMIF($BF387:$BR387,2,$BF$1:$BR$1)</f>
        <v>Lần 0</v>
      </c>
      <c r="BF387" s="109" t="e">
        <f t="shared" ref="BF387:BF450" ca="1" si="261">IF(V387&lt;$AX387,1,IF(V387&lt;=$AY387,2,""))</f>
        <v>#REF!</v>
      </c>
      <c r="BG387" s="109" t="e">
        <f t="shared" ref="BG387:BG450" ca="1" si="262">IF(W387&lt;$AX387,1,IF(W387&lt;=$AY387,2,""))</f>
        <v>#REF!</v>
      </c>
      <c r="BH387" s="109" t="e">
        <f t="shared" ref="BH387:BH450" ca="1" si="263">IF(X387&lt;$AX387,1,IF(X387&lt;=$AY387,2,""))</f>
        <v>#REF!</v>
      </c>
      <c r="BI387" s="109" t="e">
        <f t="shared" ref="BI387:BI450" ca="1" si="264">IF(Y387&lt;$AX387,1,IF(Y387&lt;=$AY387,2,""))</f>
        <v>#REF!</v>
      </c>
      <c r="BJ387" s="109" t="e">
        <f t="shared" ref="BJ387:BJ450" ca="1" si="265">IF(Z387&lt;$AX387,1,IF(Z387&lt;=$AY387,2,""))</f>
        <v>#REF!</v>
      </c>
      <c r="BK387" s="109" t="e">
        <f t="shared" ref="BK387:BK450" ca="1" si="266">IF(AA387&lt;$AX387,1,IF(AA387&lt;=$AY387,2,""))</f>
        <v>#REF!</v>
      </c>
      <c r="BL387" s="109" t="e">
        <f t="shared" ref="BL387:BL450" ca="1" si="267">IF(AB387&lt;$AX387,1,IF(AB387&lt;=$AY387,2,""))</f>
        <v>#REF!</v>
      </c>
      <c r="BM387" s="109" t="e">
        <f t="shared" ref="BM387:BM450" ca="1" si="268">IF(AC387&lt;$AX387,1,IF(AC387&lt;=$AY387,2,""))</f>
        <v>#REF!</v>
      </c>
      <c r="BN387" s="109" t="e">
        <f t="shared" ref="BN387:BN450" ca="1" si="269">IF(AD387&lt;$AX387,1,IF(AD387&lt;=$AY387,2,""))</f>
        <v>#REF!</v>
      </c>
      <c r="BO387" s="109" t="e">
        <f t="shared" ref="BO387:BO450" ca="1" si="270">IF(AE387&lt;$AX387,1,IF(AE387&lt;=$AY387,2,""))</f>
        <v>#REF!</v>
      </c>
      <c r="BP387" s="109" t="e">
        <f t="shared" ref="BP387:BP450" ca="1" si="271">IF(AF387&lt;$AX387,1,IF(AF387&lt;=$AY387,2,""))</f>
        <v>#REF!</v>
      </c>
      <c r="BQ387" s="109" t="e">
        <f t="shared" ref="BQ387:BQ450" ca="1" si="272">IF(AG387&lt;$AX387,1,IF(AG387&lt;=$AY387,2,""))</f>
        <v>#REF!</v>
      </c>
      <c r="BR387" s="109" t="e">
        <f t="shared" ref="BR387:BR450" ca="1" si="273">IF(AH387&lt;$AX387,1,IF(AH387&lt;=$AY387,2,""))</f>
        <v>#REF!</v>
      </c>
    </row>
    <row r="388" spans="1:70" ht="20.25" customHeight="1" x14ac:dyDescent="0.2">
      <c r="A388" s="82" t="e">
        <f>PS!#REF!</f>
        <v>#REF!</v>
      </c>
      <c r="B388" s="83" t="e">
        <f>PS!#REF!</f>
        <v>#REF!</v>
      </c>
      <c r="C388" s="83" t="e">
        <f>PS!#REF!</f>
        <v>#REF!</v>
      </c>
      <c r="D388" s="83" t="e">
        <f>VLOOKUP(B388,CTV!$A$3:$D$1048576,4,0)</f>
        <v>#REF!</v>
      </c>
      <c r="E388" s="83" t="e">
        <f>VLOOKUP(B388,CTV!$A$3:$G$1048576,7,0)</f>
        <v>#REF!</v>
      </c>
      <c r="F388" s="83" t="e">
        <f>IF(ISNA(VLOOKUP(D388,CTV!$A$3:$H$1048576,8,0)),"",VLOOKUP(D388,CTV!$A$3:$H$1048576,8,0))</f>
        <v>#REF!</v>
      </c>
      <c r="G388" s="83" t="e">
        <f>VLOOKUP(B388,CTV!$A$3:$I$1048576,9,0)</f>
        <v>#REF!</v>
      </c>
      <c r="H388" s="83" t="e">
        <f>VLOOKUP(B388,CTV!$A$3:$J$1048576,10,0)</f>
        <v>#REF!</v>
      </c>
      <c r="I388" s="102" t="e">
        <f>PS!#REF!</f>
        <v>#REF!</v>
      </c>
      <c r="J388" s="83" t="e">
        <f>PS!#REF!</f>
        <v>#REF!</v>
      </c>
      <c r="K388" s="103" t="e">
        <f>PS!#REF!</f>
        <v>#REF!</v>
      </c>
      <c r="L388" s="83" t="e">
        <f t="shared" si="251"/>
        <v>#REF!</v>
      </c>
      <c r="M388" s="120" t="e">
        <f>PS!#REF!</f>
        <v>#REF!</v>
      </c>
      <c r="N388" s="83" t="e">
        <f>PS!#REF!</f>
        <v>#REF!</v>
      </c>
      <c r="O388" s="104" t="e">
        <f>PS!#REF!</f>
        <v>#REF!</v>
      </c>
      <c r="P388" s="104" t="e">
        <f t="shared" si="252"/>
        <v>#REF!</v>
      </c>
      <c r="Q388" s="104">
        <v>0</v>
      </c>
      <c r="R388" s="170" t="e">
        <f t="shared" si="253"/>
        <v>#REF!</v>
      </c>
      <c r="S388" s="130" t="e">
        <f>VLOOKUP(B388,CTV!$A$3:$K$1048576,11,0)</f>
        <v>#REF!</v>
      </c>
      <c r="T388" s="105" t="e">
        <f>IF(VLOOKUP(B388,CTV!$A$3:$E$1048576,5,0)-R388+S388&lt;0,0,VLOOKUP(B388,CTV!$A$3:$E$1048576,5,0)-R388+S388)</f>
        <v>#REF!</v>
      </c>
      <c r="U388" s="105" t="e">
        <f>IF(VLOOKUP(B388,CTV!$A$3:$F$1048576,6,0)-R388+S388&lt;0,0,VLOOKUP(B388,CTV!$A$3:$F$1048576,6,0)-R388+S388)</f>
        <v>#REF!</v>
      </c>
      <c r="V388" s="70" t="e">
        <f t="shared" si="254"/>
        <v>#REF!</v>
      </c>
      <c r="W388" s="70" t="str">
        <f>IFERROR(IF(AND($H388=1,WORKDAY.INTL($I388,NETWORKDAYS.INTL($I388,EDATE(V388,$E389)-1,1,[1]holiday!$A$2:$A$101),1,[1]holiday!$A$2:$A$101)=$K388),"",IF(AND(IFERROR(IF(IF($K388&lt;EDATE(V388,$E388),$K388,EDATE(V388,$E388))=V388,"",IF($K388&lt;EDATE(V388,$E388),$K388,EDATE(V388,$E388))),"")=$K388,$H388=1),"",IFERROR(IF(IF($K388&lt;EDATE(V388,$E388),$K388,EDATE(V388,$E388))=V388,"",IF($K388&lt;EDATE(V388,$E388),$K388,EDATE(V388,$E388))),""))),"")</f>
        <v/>
      </c>
      <c r="X388" s="70" t="str">
        <f>IFERROR(IF(AND($H388=1,WORKDAY.INTL($I388,NETWORKDAYS.INTL($I388,EDATE(W388,$E389)-1,1,[1]holiday!$A$2:$A$101),1,[1]holiday!$A$2:$A$101)=$K388),"",IF(AND(IFERROR(IF(IF($K388&lt;EDATE(W388,$E388),$K388,EDATE(W388,$E388))=W388,"",IF($K388&lt;EDATE(W388,$E388),$K388,EDATE(W388,$E388))),"")=$K388,$H388=1),"",IFERROR(IF(IF($K388&lt;EDATE(W388,$E388),$K388,EDATE(W388,$E388))=W388,"",IF($K388&lt;EDATE(W388,$E388),$K388,EDATE(W388,$E388))),""))),"")</f>
        <v/>
      </c>
      <c r="Y388" s="70" t="str">
        <f>IFERROR(IF(AND($H388=1,WORKDAY.INTL($I388,NETWORKDAYS.INTL($I388,EDATE(X388,$E389)-1,1,[1]holiday!$A$2:$A$101),1,[1]holiday!$A$2:$A$101)=$K388),"",IF(AND(IFERROR(IF(IF($K388&lt;EDATE(X388,$E388),$K388,EDATE(X388,$E388))=X388,"",IF($K388&lt;EDATE(X388,$E388),$K388,EDATE(X388,$E388))),"")=$K388,$H388=1),"",IFERROR(IF(IF($K388&lt;EDATE(X388,$E388),$K388,EDATE(X388,$E388))=X388,"",IF($K388&lt;EDATE(X388,$E388),$K388,EDATE(X388,$E388))),""))),"")</f>
        <v/>
      </c>
      <c r="Z388" s="70" t="str">
        <f>IFERROR(IF(AND($H388=1,WORKDAY.INTL($I388,NETWORKDAYS.INTL($I388,EDATE(Y388,$E389)-1,1,[1]holiday!$A$2:$A$101),1,[1]holiday!$A$2:$A$101)=$K388),"",IF(AND(IFERROR(IF(IF($K388&lt;EDATE(Y388,$E388),$K388,EDATE(Y388,$E388))=Y388,"",IF($K388&lt;EDATE(Y388,$E388),$K388,EDATE(Y388,$E388))),"")=$K388,$H388=1),"",IFERROR(IF(IF($K388&lt;EDATE(Y388,$E388),$K388,EDATE(Y388,$E388))=Y388,"",IF($K388&lt;EDATE(Y388,$E388),$K388,EDATE(Y388,$E388))),""))),"")</f>
        <v/>
      </c>
      <c r="AA388" s="70" t="str">
        <f>IFERROR(IF(AND($H388=1,WORKDAY.INTL($I388,NETWORKDAYS.INTL($I388,EDATE(Z388,$E389)-1,1,[1]holiday!$A$2:$A$101),1,[1]holiday!$A$2:$A$101)=$K388),"",IF(AND(IFERROR(IF(IF($K388&lt;EDATE(Z388,$E388),$K388,EDATE(Z388,$E388))=Z388,"",IF($K388&lt;EDATE(Z388,$E388),$K388,EDATE(Z388,$E388))),"")=$K388,$H388=1),"",IFERROR(IF(IF($K388&lt;EDATE(Z388,$E388),$K388,EDATE(Z388,$E388))=Z388,"",IF($K388&lt;EDATE(Z388,$E388),$K388,EDATE(Z388,$E388))),""))),"")</f>
        <v/>
      </c>
      <c r="AB388" s="70" t="str">
        <f>IFERROR(IF(AND($H388=1,WORKDAY.INTL($I388,NETWORKDAYS.INTL($I388,EDATE(AA388,$E389)-1,1,[1]holiday!$A$2:$A$101),1,[1]holiday!$A$2:$A$101)=$K388),"",IF(AND(IFERROR(IF(IF($K388&lt;EDATE(AA388,$E388),$K388,EDATE(AA388,$E388))=AA388,"",IF($K388&lt;EDATE(AA388,$E388),$K388,EDATE(AA388,$E388))),"")=$K388,$H388=1),"",IFERROR(IF(IF($K388&lt;EDATE(AA388,$E388),$K388,EDATE(AA388,$E388))=AA388,"",IF($K388&lt;EDATE(AA388,$E388),$K388,EDATE(AA388,$E388))),""))),"")</f>
        <v/>
      </c>
      <c r="AC388" s="70" t="str">
        <f>IFERROR(IF(AND($H388=1,WORKDAY.INTL($I388,NETWORKDAYS.INTL($I388,EDATE(AB388,$E389)-1,1,[1]holiday!$A$2:$A$101),1,[1]holiday!$A$2:$A$101)=$K388),"",IF(AND(IFERROR(IF(IF($K388&lt;EDATE(AB388,$E388),$K388,EDATE(AB388,$E388))=AB388,"",IF($K388&lt;EDATE(AB388,$E388),$K388,EDATE(AB388,$E388))),"")=$K388,$H388=1),"",IFERROR(IF(IF($K388&lt;EDATE(AB388,$E388),$K388,EDATE(AB388,$E388))=AB388,"",IF($K388&lt;EDATE(AB388,$E388),$K388,EDATE(AB388,$E388))),""))),"")</f>
        <v/>
      </c>
      <c r="AD388" s="70" t="str">
        <f>IFERROR(IF(AND($H388=1,WORKDAY.INTL($I388,NETWORKDAYS.INTL($I388,EDATE(AC388,$E389)-1,1,[1]holiday!$A$2:$A$101),1,[1]holiday!$A$2:$A$101)=$K388),"",IF(AND(IFERROR(IF(IF($K388&lt;EDATE(AC388,$E388),$K388,EDATE(AC388,$E388))=AC388,"",IF($K388&lt;EDATE(AC388,$E388),$K388,EDATE(AC388,$E388))),"")=$K388,$H388=1),"",IFERROR(IF(IF($K388&lt;EDATE(AC388,$E388),$K388,EDATE(AC388,$E388))=AC388,"",IF($K388&lt;EDATE(AC388,$E388),$K388,EDATE(AC388,$E388))),""))),"")</f>
        <v/>
      </c>
      <c r="AE388" s="70" t="str">
        <f>IFERROR(IF(AND($H388=1,WORKDAY.INTL($I388,NETWORKDAYS.INTL($I388,EDATE(AD388,$E389)-1,1,[1]holiday!$A$2:$A$101),1,[1]holiday!$A$2:$A$101)=$K388),"",IF(AND(IFERROR(IF(IF($K388&lt;EDATE(AD388,$E388),$K388,EDATE(AD388,$E388))=AD388,"",IF($K388&lt;EDATE(AD388,$E388),$K388,EDATE(AD388,$E388))),"")=$K388,$H388=1),"",IFERROR(IF(IF($K388&lt;EDATE(AD388,$E388),$K388,EDATE(AD388,$E388))=AD388,"",IF($K388&lt;EDATE(AD388,$E388),$K388,EDATE(AD388,$E388))),""))),"")</f>
        <v/>
      </c>
      <c r="AF388" s="70" t="str">
        <f>IFERROR(IF(AND($H388=1,WORKDAY.INTL($I388,NETWORKDAYS.INTL($I388,EDATE(AE388,$E389)-1,1,[1]holiday!$A$2:$A$101),1,[1]holiday!$A$2:$A$101)=$K388),"",IF(AND(IFERROR(IF(IF($K388&lt;EDATE(AE388,$E388),$K388,EDATE(AE388,$E388))=AE388,"",IF($K388&lt;EDATE(AE388,$E388),$K388,EDATE(AE388,$E388))),"")=$K388,$H388=1),"",IFERROR(IF(IF($K388&lt;EDATE(AE388,$E388),$K388,EDATE(AE388,$E388))=AE388,"",IF($K388&lt;EDATE(AE388,$E388),$K388,EDATE(AE388,$E388))),""))),"")</f>
        <v/>
      </c>
      <c r="AG388" s="70" t="str">
        <f>IFERROR(IF(AND($H388=1,WORKDAY.INTL($I388,NETWORKDAYS.INTL($I388,EDATE(AF388,$E389)-1,1,[1]holiday!$A$2:$A$101),1,[1]holiday!$A$2:$A$101)=$K388),"",IF(AND(IFERROR(IF(IF($K388&lt;EDATE(AF388,$E388),$K388,EDATE(AF388,$E388))=AF388,"",IF($K388&lt;EDATE(AF388,$E388),$K388,EDATE(AF388,$E388))),"")=$K388,$H388=1),"",IFERROR(IF(IF($K388&lt;EDATE(AF388,$E388),$K388,EDATE(AF388,$E388))=AF388,"",IF($K388&lt;EDATE(AF388,$E388),$K388,EDATE(AF388,$E388))),""))),"")</f>
        <v/>
      </c>
      <c r="AH388" s="70" t="str">
        <f>IFERROR(IF(AND($H388=1,WORKDAY.INTL($I388,NETWORKDAYS.INTL($I388,EDATE(AG388,$E389)-1,1,[1]holiday!$A$2:$A$101),1,[1]holiday!$A$2:$A$101)=$K388),"",IF(AND(IFERROR(IF(IF($K388&lt;EDATE(AG388,$E388),$K388,EDATE(AG388,$E388))=AG388,"",IF($K388&lt;EDATE(AG388,$E388),$K388,EDATE(AG388,$E388))),"")=$K388,$H388=1),"",IFERROR(IF(IF($K388&lt;EDATE(AG388,$E388),$K388,EDATE(AG388,$E388))=AG388,"",IF($K388&lt;EDATE(AG388,$E388),$K388,EDATE(AG388,$E388))),""))),"")</f>
        <v/>
      </c>
      <c r="AI388" s="70"/>
      <c r="AJ388" s="25" t="e">
        <f t="shared" si="236"/>
        <v>#REF!</v>
      </c>
      <c r="AK388" s="25" t="e">
        <f t="shared" si="237"/>
        <v>#REF!</v>
      </c>
      <c r="AL388" s="25" t="e">
        <f t="shared" si="238"/>
        <v>#REF!</v>
      </c>
      <c r="AM388" s="25" t="e">
        <f t="shared" si="239"/>
        <v>#REF!</v>
      </c>
      <c r="AN388" s="25" t="e">
        <f t="shared" si="240"/>
        <v>#REF!</v>
      </c>
      <c r="AO388" s="25" t="e">
        <f t="shared" si="241"/>
        <v>#REF!</v>
      </c>
      <c r="AP388" s="25" t="e">
        <f t="shared" si="242"/>
        <v>#REF!</v>
      </c>
      <c r="AQ388" s="25" t="e">
        <f t="shared" si="243"/>
        <v>#REF!</v>
      </c>
      <c r="AR388" s="25" t="e">
        <f t="shared" si="244"/>
        <v>#REF!</v>
      </c>
      <c r="AS388" s="25" t="e">
        <f t="shared" si="245"/>
        <v>#REF!</v>
      </c>
      <c r="AT388" s="25" t="e">
        <f t="shared" si="246"/>
        <v>#REF!</v>
      </c>
      <c r="AU388" s="25" t="e">
        <f t="shared" si="247"/>
        <v>#REF!</v>
      </c>
      <c r="AV388" s="25" t="e">
        <f t="shared" si="248"/>
        <v>#REF!</v>
      </c>
      <c r="AW388" s="106" t="e">
        <f t="shared" si="255"/>
        <v>#REF!</v>
      </c>
      <c r="AX388" s="107" t="e">
        <f t="shared" ca="1" si="256"/>
        <v>#REF!</v>
      </c>
      <c r="AY388" s="107" t="e">
        <f t="shared" ca="1" si="257"/>
        <v>#REF!</v>
      </c>
      <c r="AZ388" s="108" t="e">
        <f t="shared" ca="1" si="258"/>
        <v>#REF!</v>
      </c>
      <c r="BA388" s="25">
        <f t="shared" ca="1" si="250"/>
        <v>0</v>
      </c>
      <c r="BB388" s="25" t="e">
        <f t="shared" si="249"/>
        <v>#REF!</v>
      </c>
      <c r="BC388" s="25" t="e">
        <f t="shared" ca="1" si="259"/>
        <v>#REF!</v>
      </c>
      <c r="BD388" s="83" t="e">
        <f>PS!#REF!</f>
        <v>#REF!</v>
      </c>
      <c r="BE388" s="78" t="str">
        <f t="shared" ca="1" si="260"/>
        <v>Lần 0</v>
      </c>
      <c r="BF388" s="109" t="e">
        <f t="shared" ca="1" si="261"/>
        <v>#REF!</v>
      </c>
      <c r="BG388" s="109" t="e">
        <f t="shared" ca="1" si="262"/>
        <v>#REF!</v>
      </c>
      <c r="BH388" s="109" t="e">
        <f t="shared" ca="1" si="263"/>
        <v>#REF!</v>
      </c>
      <c r="BI388" s="109" t="e">
        <f t="shared" ca="1" si="264"/>
        <v>#REF!</v>
      </c>
      <c r="BJ388" s="109" t="e">
        <f t="shared" ca="1" si="265"/>
        <v>#REF!</v>
      </c>
      <c r="BK388" s="109" t="e">
        <f t="shared" ca="1" si="266"/>
        <v>#REF!</v>
      </c>
      <c r="BL388" s="109" t="e">
        <f t="shared" ca="1" si="267"/>
        <v>#REF!</v>
      </c>
      <c r="BM388" s="109" t="e">
        <f t="shared" ca="1" si="268"/>
        <v>#REF!</v>
      </c>
      <c r="BN388" s="109" t="e">
        <f t="shared" ca="1" si="269"/>
        <v>#REF!</v>
      </c>
      <c r="BO388" s="109" t="e">
        <f t="shared" ca="1" si="270"/>
        <v>#REF!</v>
      </c>
      <c r="BP388" s="109" t="e">
        <f t="shared" ca="1" si="271"/>
        <v>#REF!</v>
      </c>
      <c r="BQ388" s="109" t="e">
        <f t="shared" ca="1" si="272"/>
        <v>#REF!</v>
      </c>
      <c r="BR388" s="109" t="e">
        <f t="shared" ca="1" si="273"/>
        <v>#REF!</v>
      </c>
    </row>
    <row r="389" spans="1:70" ht="20.25" customHeight="1" x14ac:dyDescent="0.2">
      <c r="A389" s="82" t="e">
        <f>PS!#REF!</f>
        <v>#REF!</v>
      </c>
      <c r="B389" s="83" t="e">
        <f>PS!#REF!</f>
        <v>#REF!</v>
      </c>
      <c r="C389" s="83" t="e">
        <f>PS!#REF!</f>
        <v>#REF!</v>
      </c>
      <c r="D389" s="83" t="e">
        <f>VLOOKUP(B389,CTV!$A$3:$D$1048576,4,0)</f>
        <v>#REF!</v>
      </c>
      <c r="E389" s="83" t="e">
        <f>VLOOKUP(B389,CTV!$A$3:$G$1048576,7,0)</f>
        <v>#REF!</v>
      </c>
      <c r="F389" s="83" t="e">
        <f>IF(ISNA(VLOOKUP(D389,CTV!$A$3:$H$1048576,8,0)),"",VLOOKUP(D389,CTV!$A$3:$H$1048576,8,0))</f>
        <v>#REF!</v>
      </c>
      <c r="G389" s="83" t="e">
        <f>VLOOKUP(B389,CTV!$A$3:$I$1048576,9,0)</f>
        <v>#REF!</v>
      </c>
      <c r="H389" s="83" t="e">
        <f>VLOOKUP(B389,CTV!$A$3:$J$1048576,10,0)</f>
        <v>#REF!</v>
      </c>
      <c r="I389" s="102" t="e">
        <f>PS!#REF!</f>
        <v>#REF!</v>
      </c>
      <c r="J389" s="83" t="e">
        <f>PS!#REF!</f>
        <v>#REF!</v>
      </c>
      <c r="K389" s="103" t="e">
        <f>PS!#REF!</f>
        <v>#REF!</v>
      </c>
      <c r="L389" s="83" t="e">
        <f t="shared" si="251"/>
        <v>#REF!</v>
      </c>
      <c r="M389" s="120" t="e">
        <f>PS!#REF!</f>
        <v>#REF!</v>
      </c>
      <c r="N389" s="83" t="e">
        <f>PS!#REF!</f>
        <v>#REF!</v>
      </c>
      <c r="O389" s="104" t="e">
        <f>PS!#REF!</f>
        <v>#REF!</v>
      </c>
      <c r="P389" s="104" t="e">
        <f t="shared" si="252"/>
        <v>#REF!</v>
      </c>
      <c r="Q389" s="104">
        <v>0</v>
      </c>
      <c r="R389" s="170" t="e">
        <f t="shared" si="253"/>
        <v>#REF!</v>
      </c>
      <c r="S389" s="130" t="e">
        <f>VLOOKUP(B389,CTV!$A$3:$K$1048576,11,0)</f>
        <v>#REF!</v>
      </c>
      <c r="T389" s="105" t="e">
        <f>IF(VLOOKUP(B389,CTV!$A$3:$E$1048576,5,0)-R389+S389&lt;0,0,VLOOKUP(B389,CTV!$A$3:$E$1048576,5,0)-R389+S389)</f>
        <v>#REF!</v>
      </c>
      <c r="U389" s="105" t="e">
        <f>IF(VLOOKUP(B389,CTV!$A$3:$F$1048576,6,0)-R389+S389&lt;0,0,VLOOKUP(B389,CTV!$A$3:$F$1048576,6,0)-R389+S389)</f>
        <v>#REF!</v>
      </c>
      <c r="V389" s="70" t="e">
        <f t="shared" si="254"/>
        <v>#REF!</v>
      </c>
      <c r="W389" s="70" t="str">
        <f>IFERROR(IF(AND($H389=1,WORKDAY.INTL($I389,NETWORKDAYS.INTL($I389,EDATE(V389,$E390)-1,1,[1]holiday!$A$2:$A$101),1,[1]holiday!$A$2:$A$101)=$K389),"",IF(AND(IFERROR(IF(IF($K389&lt;EDATE(V389,$E389),$K389,EDATE(V389,$E389))=V389,"",IF($K389&lt;EDATE(V389,$E389),$K389,EDATE(V389,$E389))),"")=$K389,$H389=1),"",IFERROR(IF(IF($K389&lt;EDATE(V389,$E389),$K389,EDATE(V389,$E389))=V389,"",IF($K389&lt;EDATE(V389,$E389),$K389,EDATE(V389,$E389))),""))),"")</f>
        <v/>
      </c>
      <c r="X389" s="70" t="str">
        <f>IFERROR(IF(AND($H389=1,WORKDAY.INTL($I389,NETWORKDAYS.INTL($I389,EDATE(W389,$E390)-1,1,[1]holiday!$A$2:$A$101),1,[1]holiday!$A$2:$A$101)=$K389),"",IF(AND(IFERROR(IF(IF($K389&lt;EDATE(W389,$E389),$K389,EDATE(W389,$E389))=W389,"",IF($K389&lt;EDATE(W389,$E389),$K389,EDATE(W389,$E389))),"")=$K389,$H389=1),"",IFERROR(IF(IF($K389&lt;EDATE(W389,$E389),$K389,EDATE(W389,$E389))=W389,"",IF($K389&lt;EDATE(W389,$E389),$K389,EDATE(W389,$E389))),""))),"")</f>
        <v/>
      </c>
      <c r="Y389" s="70" t="str">
        <f>IFERROR(IF(AND($H389=1,WORKDAY.INTL($I389,NETWORKDAYS.INTL($I389,EDATE(X389,$E390)-1,1,[1]holiday!$A$2:$A$101),1,[1]holiday!$A$2:$A$101)=$K389),"",IF(AND(IFERROR(IF(IF($K389&lt;EDATE(X389,$E389),$K389,EDATE(X389,$E389))=X389,"",IF($K389&lt;EDATE(X389,$E389),$K389,EDATE(X389,$E389))),"")=$K389,$H389=1),"",IFERROR(IF(IF($K389&lt;EDATE(X389,$E389),$K389,EDATE(X389,$E389))=X389,"",IF($K389&lt;EDATE(X389,$E389),$K389,EDATE(X389,$E389))),""))),"")</f>
        <v/>
      </c>
      <c r="Z389" s="70" t="str">
        <f>IFERROR(IF(AND($H389=1,WORKDAY.INTL($I389,NETWORKDAYS.INTL($I389,EDATE(Y389,$E390)-1,1,[1]holiday!$A$2:$A$101),1,[1]holiday!$A$2:$A$101)=$K389),"",IF(AND(IFERROR(IF(IF($K389&lt;EDATE(Y389,$E389),$K389,EDATE(Y389,$E389))=Y389,"",IF($K389&lt;EDATE(Y389,$E389),$K389,EDATE(Y389,$E389))),"")=$K389,$H389=1),"",IFERROR(IF(IF($K389&lt;EDATE(Y389,$E389),$K389,EDATE(Y389,$E389))=Y389,"",IF($K389&lt;EDATE(Y389,$E389),$K389,EDATE(Y389,$E389))),""))),"")</f>
        <v/>
      </c>
      <c r="AA389" s="70" t="str">
        <f>IFERROR(IF(AND($H389=1,WORKDAY.INTL($I389,NETWORKDAYS.INTL($I389,EDATE(Z389,$E390)-1,1,[1]holiday!$A$2:$A$101),1,[1]holiday!$A$2:$A$101)=$K389),"",IF(AND(IFERROR(IF(IF($K389&lt;EDATE(Z389,$E389),$K389,EDATE(Z389,$E389))=Z389,"",IF($K389&lt;EDATE(Z389,$E389),$K389,EDATE(Z389,$E389))),"")=$K389,$H389=1),"",IFERROR(IF(IF($K389&lt;EDATE(Z389,$E389),$K389,EDATE(Z389,$E389))=Z389,"",IF($K389&lt;EDATE(Z389,$E389),$K389,EDATE(Z389,$E389))),""))),"")</f>
        <v/>
      </c>
      <c r="AB389" s="70" t="str">
        <f>IFERROR(IF(AND($H389=1,WORKDAY.INTL($I389,NETWORKDAYS.INTL($I389,EDATE(AA389,$E390)-1,1,[1]holiday!$A$2:$A$101),1,[1]holiday!$A$2:$A$101)=$K389),"",IF(AND(IFERROR(IF(IF($K389&lt;EDATE(AA389,$E389),$K389,EDATE(AA389,$E389))=AA389,"",IF($K389&lt;EDATE(AA389,$E389),$K389,EDATE(AA389,$E389))),"")=$K389,$H389=1),"",IFERROR(IF(IF($K389&lt;EDATE(AA389,$E389),$K389,EDATE(AA389,$E389))=AA389,"",IF($K389&lt;EDATE(AA389,$E389),$K389,EDATE(AA389,$E389))),""))),"")</f>
        <v/>
      </c>
      <c r="AC389" s="70" t="str">
        <f>IFERROR(IF(AND($H389=1,WORKDAY.INTL($I389,NETWORKDAYS.INTL($I389,EDATE(AB389,$E390)-1,1,[1]holiday!$A$2:$A$101),1,[1]holiday!$A$2:$A$101)=$K389),"",IF(AND(IFERROR(IF(IF($K389&lt;EDATE(AB389,$E389),$K389,EDATE(AB389,$E389))=AB389,"",IF($K389&lt;EDATE(AB389,$E389),$K389,EDATE(AB389,$E389))),"")=$K389,$H389=1),"",IFERROR(IF(IF($K389&lt;EDATE(AB389,$E389),$K389,EDATE(AB389,$E389))=AB389,"",IF($K389&lt;EDATE(AB389,$E389),$K389,EDATE(AB389,$E389))),""))),"")</f>
        <v/>
      </c>
      <c r="AD389" s="70" t="str">
        <f>IFERROR(IF(AND($H389=1,WORKDAY.INTL($I389,NETWORKDAYS.INTL($I389,EDATE(AC389,$E390)-1,1,[1]holiday!$A$2:$A$101),1,[1]holiday!$A$2:$A$101)=$K389),"",IF(AND(IFERROR(IF(IF($K389&lt;EDATE(AC389,$E389),$K389,EDATE(AC389,$E389))=AC389,"",IF($K389&lt;EDATE(AC389,$E389),$K389,EDATE(AC389,$E389))),"")=$K389,$H389=1),"",IFERROR(IF(IF($K389&lt;EDATE(AC389,$E389),$K389,EDATE(AC389,$E389))=AC389,"",IF($K389&lt;EDATE(AC389,$E389),$K389,EDATE(AC389,$E389))),""))),"")</f>
        <v/>
      </c>
      <c r="AE389" s="70" t="str">
        <f>IFERROR(IF(AND($H389=1,WORKDAY.INTL($I389,NETWORKDAYS.INTL($I389,EDATE(AD389,$E390)-1,1,[1]holiday!$A$2:$A$101),1,[1]holiday!$A$2:$A$101)=$K389),"",IF(AND(IFERROR(IF(IF($K389&lt;EDATE(AD389,$E389),$K389,EDATE(AD389,$E389))=AD389,"",IF($K389&lt;EDATE(AD389,$E389),$K389,EDATE(AD389,$E389))),"")=$K389,$H389=1),"",IFERROR(IF(IF($K389&lt;EDATE(AD389,$E389),$K389,EDATE(AD389,$E389))=AD389,"",IF($K389&lt;EDATE(AD389,$E389),$K389,EDATE(AD389,$E389))),""))),"")</f>
        <v/>
      </c>
      <c r="AF389" s="70" t="str">
        <f>IFERROR(IF(AND($H389=1,WORKDAY.INTL($I389,NETWORKDAYS.INTL($I389,EDATE(AE389,$E390)-1,1,[1]holiday!$A$2:$A$101),1,[1]holiday!$A$2:$A$101)=$K389),"",IF(AND(IFERROR(IF(IF($K389&lt;EDATE(AE389,$E389),$K389,EDATE(AE389,$E389))=AE389,"",IF($K389&lt;EDATE(AE389,$E389),$K389,EDATE(AE389,$E389))),"")=$K389,$H389=1),"",IFERROR(IF(IF($K389&lt;EDATE(AE389,$E389),$K389,EDATE(AE389,$E389))=AE389,"",IF($K389&lt;EDATE(AE389,$E389),$K389,EDATE(AE389,$E389))),""))),"")</f>
        <v/>
      </c>
      <c r="AG389" s="70" t="str">
        <f>IFERROR(IF(AND($H389=1,WORKDAY.INTL($I389,NETWORKDAYS.INTL($I389,EDATE(AF389,$E390)-1,1,[1]holiday!$A$2:$A$101),1,[1]holiday!$A$2:$A$101)=$K389),"",IF(AND(IFERROR(IF(IF($K389&lt;EDATE(AF389,$E389),$K389,EDATE(AF389,$E389))=AF389,"",IF($K389&lt;EDATE(AF389,$E389),$K389,EDATE(AF389,$E389))),"")=$K389,$H389=1),"",IFERROR(IF(IF($K389&lt;EDATE(AF389,$E389),$K389,EDATE(AF389,$E389))=AF389,"",IF($K389&lt;EDATE(AF389,$E389),$K389,EDATE(AF389,$E389))),""))),"")</f>
        <v/>
      </c>
      <c r="AH389" s="70" t="str">
        <f>IFERROR(IF(AND($H389=1,WORKDAY.INTL($I389,NETWORKDAYS.INTL($I389,EDATE(AG389,$E390)-1,1,[1]holiday!$A$2:$A$101),1,[1]holiday!$A$2:$A$101)=$K389),"",IF(AND(IFERROR(IF(IF($K389&lt;EDATE(AG389,$E389),$K389,EDATE(AG389,$E389))=AG389,"",IF($K389&lt;EDATE(AG389,$E389),$K389,EDATE(AG389,$E389))),"")=$K389,$H389=1),"",IFERROR(IF(IF($K389&lt;EDATE(AG389,$E389),$K389,EDATE(AG389,$E389))=AG389,"",IF($K389&lt;EDATE(AG389,$E389),$K389,EDATE(AG389,$E389))),""))),"")</f>
        <v/>
      </c>
      <c r="AI389" s="70"/>
      <c r="AJ389" s="25" t="e">
        <f t="shared" si="236"/>
        <v>#REF!</v>
      </c>
      <c r="AK389" s="25" t="e">
        <f t="shared" si="237"/>
        <v>#REF!</v>
      </c>
      <c r="AL389" s="25" t="e">
        <f t="shared" si="238"/>
        <v>#REF!</v>
      </c>
      <c r="AM389" s="25" t="e">
        <f t="shared" si="239"/>
        <v>#REF!</v>
      </c>
      <c r="AN389" s="25" t="e">
        <f t="shared" si="240"/>
        <v>#REF!</v>
      </c>
      <c r="AO389" s="25" t="e">
        <f t="shared" si="241"/>
        <v>#REF!</v>
      </c>
      <c r="AP389" s="25" t="e">
        <f t="shared" si="242"/>
        <v>#REF!</v>
      </c>
      <c r="AQ389" s="25" t="e">
        <f t="shared" si="243"/>
        <v>#REF!</v>
      </c>
      <c r="AR389" s="25" t="e">
        <f t="shared" si="244"/>
        <v>#REF!</v>
      </c>
      <c r="AS389" s="25" t="e">
        <f t="shared" si="245"/>
        <v>#REF!</v>
      </c>
      <c r="AT389" s="25" t="e">
        <f t="shared" si="246"/>
        <v>#REF!</v>
      </c>
      <c r="AU389" s="25" t="e">
        <f t="shared" si="247"/>
        <v>#REF!</v>
      </c>
      <c r="AV389" s="25" t="e">
        <f t="shared" si="248"/>
        <v>#REF!</v>
      </c>
      <c r="AW389" s="106" t="e">
        <f t="shared" si="255"/>
        <v>#REF!</v>
      </c>
      <c r="AX389" s="107" t="e">
        <f t="shared" ca="1" si="256"/>
        <v>#REF!</v>
      </c>
      <c r="AY389" s="107" t="e">
        <f t="shared" ca="1" si="257"/>
        <v>#REF!</v>
      </c>
      <c r="AZ389" s="108" t="e">
        <f t="shared" ca="1" si="258"/>
        <v>#REF!</v>
      </c>
      <c r="BA389" s="25">
        <f t="shared" ca="1" si="250"/>
        <v>0</v>
      </c>
      <c r="BB389" s="25" t="e">
        <f t="shared" si="249"/>
        <v>#REF!</v>
      </c>
      <c r="BC389" s="25" t="e">
        <f t="shared" ca="1" si="259"/>
        <v>#REF!</v>
      </c>
      <c r="BD389" s="83" t="e">
        <f>PS!#REF!</f>
        <v>#REF!</v>
      </c>
      <c r="BE389" s="78" t="str">
        <f t="shared" ca="1" si="260"/>
        <v>Lần 0</v>
      </c>
      <c r="BF389" s="109" t="e">
        <f t="shared" ca="1" si="261"/>
        <v>#REF!</v>
      </c>
      <c r="BG389" s="109" t="e">
        <f t="shared" ca="1" si="262"/>
        <v>#REF!</v>
      </c>
      <c r="BH389" s="109" t="e">
        <f t="shared" ca="1" si="263"/>
        <v>#REF!</v>
      </c>
      <c r="BI389" s="109" t="e">
        <f t="shared" ca="1" si="264"/>
        <v>#REF!</v>
      </c>
      <c r="BJ389" s="109" t="e">
        <f t="shared" ca="1" si="265"/>
        <v>#REF!</v>
      </c>
      <c r="BK389" s="109" t="e">
        <f t="shared" ca="1" si="266"/>
        <v>#REF!</v>
      </c>
      <c r="BL389" s="109" t="e">
        <f t="shared" ca="1" si="267"/>
        <v>#REF!</v>
      </c>
      <c r="BM389" s="109" t="e">
        <f t="shared" ca="1" si="268"/>
        <v>#REF!</v>
      </c>
      <c r="BN389" s="109" t="e">
        <f t="shared" ca="1" si="269"/>
        <v>#REF!</v>
      </c>
      <c r="BO389" s="109" t="e">
        <f t="shared" ca="1" si="270"/>
        <v>#REF!</v>
      </c>
      <c r="BP389" s="109" t="e">
        <f t="shared" ca="1" si="271"/>
        <v>#REF!</v>
      </c>
      <c r="BQ389" s="109" t="e">
        <f t="shared" ca="1" si="272"/>
        <v>#REF!</v>
      </c>
      <c r="BR389" s="109" t="e">
        <f t="shared" ca="1" si="273"/>
        <v>#REF!</v>
      </c>
    </row>
    <row r="390" spans="1:70" ht="20.25" customHeight="1" x14ac:dyDescent="0.2">
      <c r="A390" s="82" t="e">
        <f>PS!#REF!</f>
        <v>#REF!</v>
      </c>
      <c r="B390" s="83" t="e">
        <f>PS!#REF!</f>
        <v>#REF!</v>
      </c>
      <c r="C390" s="83" t="e">
        <f>PS!#REF!</f>
        <v>#REF!</v>
      </c>
      <c r="D390" s="83" t="e">
        <f>VLOOKUP(B390,CTV!$A$3:$D$1048576,4,0)</f>
        <v>#REF!</v>
      </c>
      <c r="E390" s="83" t="e">
        <f>VLOOKUP(B390,CTV!$A$3:$G$1048576,7,0)</f>
        <v>#REF!</v>
      </c>
      <c r="F390" s="83" t="e">
        <f>IF(ISNA(VLOOKUP(D390,CTV!$A$3:$H$1048576,8,0)),"",VLOOKUP(D390,CTV!$A$3:$H$1048576,8,0))</f>
        <v>#REF!</v>
      </c>
      <c r="G390" s="83" t="e">
        <f>VLOOKUP(B390,CTV!$A$3:$I$1048576,9,0)</f>
        <v>#REF!</v>
      </c>
      <c r="H390" s="83" t="e">
        <f>VLOOKUP(B390,CTV!$A$3:$J$1048576,10,0)</f>
        <v>#REF!</v>
      </c>
      <c r="I390" s="102" t="e">
        <f>PS!#REF!</f>
        <v>#REF!</v>
      </c>
      <c r="J390" s="83" t="e">
        <f>PS!#REF!</f>
        <v>#REF!</v>
      </c>
      <c r="K390" s="103" t="e">
        <f>PS!#REF!</f>
        <v>#REF!</v>
      </c>
      <c r="L390" s="83" t="e">
        <f t="shared" si="251"/>
        <v>#REF!</v>
      </c>
      <c r="M390" s="120" t="e">
        <f>PS!#REF!</f>
        <v>#REF!</v>
      </c>
      <c r="N390" s="83" t="e">
        <f>PS!#REF!</f>
        <v>#REF!</v>
      </c>
      <c r="O390" s="104" t="e">
        <f>PS!#REF!</f>
        <v>#REF!</v>
      </c>
      <c r="P390" s="104" t="e">
        <f t="shared" si="252"/>
        <v>#REF!</v>
      </c>
      <c r="Q390" s="104">
        <v>0</v>
      </c>
      <c r="R390" s="170" t="e">
        <f t="shared" si="253"/>
        <v>#REF!</v>
      </c>
      <c r="S390" s="130" t="e">
        <f>VLOOKUP(B390,CTV!$A$3:$K$1048576,11,0)</f>
        <v>#REF!</v>
      </c>
      <c r="T390" s="105" t="e">
        <f>IF(VLOOKUP(B390,CTV!$A$3:$E$1048576,5,0)-R390+S390&lt;0,0,VLOOKUP(B390,CTV!$A$3:$E$1048576,5,0)-R390+S390)</f>
        <v>#REF!</v>
      </c>
      <c r="U390" s="105" t="e">
        <f>IF(VLOOKUP(B390,CTV!$A$3:$F$1048576,6,0)-R390+S390&lt;0,0,VLOOKUP(B390,CTV!$A$3:$F$1048576,6,0)-R390+S390)</f>
        <v>#REF!</v>
      </c>
      <c r="V390" s="70" t="e">
        <f t="shared" si="254"/>
        <v>#REF!</v>
      </c>
      <c r="W390" s="70" t="str">
        <f>IFERROR(IF(AND($H390=1,WORKDAY.INTL($I390,NETWORKDAYS.INTL($I390,EDATE(V390,$E391)-1,1,[1]holiday!$A$2:$A$101),1,[1]holiday!$A$2:$A$101)=$K390),"",IF(AND(IFERROR(IF(IF($K390&lt;EDATE(V390,$E390),$K390,EDATE(V390,$E390))=V390,"",IF($K390&lt;EDATE(V390,$E390),$K390,EDATE(V390,$E390))),"")=$K390,$H390=1),"",IFERROR(IF(IF($K390&lt;EDATE(V390,$E390),$K390,EDATE(V390,$E390))=V390,"",IF($K390&lt;EDATE(V390,$E390),$K390,EDATE(V390,$E390))),""))),"")</f>
        <v/>
      </c>
      <c r="X390" s="70" t="str">
        <f>IFERROR(IF(AND($H390=1,WORKDAY.INTL($I390,NETWORKDAYS.INTL($I390,EDATE(W390,$E391)-1,1,[1]holiday!$A$2:$A$101),1,[1]holiday!$A$2:$A$101)=$K390),"",IF(AND(IFERROR(IF(IF($K390&lt;EDATE(W390,$E390),$K390,EDATE(W390,$E390))=W390,"",IF($K390&lt;EDATE(W390,$E390),$K390,EDATE(W390,$E390))),"")=$K390,$H390=1),"",IFERROR(IF(IF($K390&lt;EDATE(W390,$E390),$K390,EDATE(W390,$E390))=W390,"",IF($K390&lt;EDATE(W390,$E390),$K390,EDATE(W390,$E390))),""))),"")</f>
        <v/>
      </c>
      <c r="Y390" s="70" t="str">
        <f>IFERROR(IF(AND($H390=1,WORKDAY.INTL($I390,NETWORKDAYS.INTL($I390,EDATE(X390,$E391)-1,1,[1]holiday!$A$2:$A$101),1,[1]holiday!$A$2:$A$101)=$K390),"",IF(AND(IFERROR(IF(IF($K390&lt;EDATE(X390,$E390),$K390,EDATE(X390,$E390))=X390,"",IF($K390&lt;EDATE(X390,$E390),$K390,EDATE(X390,$E390))),"")=$K390,$H390=1),"",IFERROR(IF(IF($K390&lt;EDATE(X390,$E390),$K390,EDATE(X390,$E390))=X390,"",IF($K390&lt;EDATE(X390,$E390),$K390,EDATE(X390,$E390))),""))),"")</f>
        <v/>
      </c>
      <c r="Z390" s="70" t="str">
        <f>IFERROR(IF(AND($H390=1,WORKDAY.INTL($I390,NETWORKDAYS.INTL($I390,EDATE(Y390,$E391)-1,1,[1]holiday!$A$2:$A$101),1,[1]holiday!$A$2:$A$101)=$K390),"",IF(AND(IFERROR(IF(IF($K390&lt;EDATE(Y390,$E390),$K390,EDATE(Y390,$E390))=Y390,"",IF($K390&lt;EDATE(Y390,$E390),$K390,EDATE(Y390,$E390))),"")=$K390,$H390=1),"",IFERROR(IF(IF($K390&lt;EDATE(Y390,$E390),$K390,EDATE(Y390,$E390))=Y390,"",IF($K390&lt;EDATE(Y390,$E390),$K390,EDATE(Y390,$E390))),""))),"")</f>
        <v/>
      </c>
      <c r="AA390" s="70" t="str">
        <f>IFERROR(IF(AND($H390=1,WORKDAY.INTL($I390,NETWORKDAYS.INTL($I390,EDATE(Z390,$E391)-1,1,[1]holiday!$A$2:$A$101),1,[1]holiday!$A$2:$A$101)=$K390),"",IF(AND(IFERROR(IF(IF($K390&lt;EDATE(Z390,$E390),$K390,EDATE(Z390,$E390))=Z390,"",IF($K390&lt;EDATE(Z390,$E390),$K390,EDATE(Z390,$E390))),"")=$K390,$H390=1),"",IFERROR(IF(IF($K390&lt;EDATE(Z390,$E390),$K390,EDATE(Z390,$E390))=Z390,"",IF($K390&lt;EDATE(Z390,$E390),$K390,EDATE(Z390,$E390))),""))),"")</f>
        <v/>
      </c>
      <c r="AB390" s="70" t="str">
        <f>IFERROR(IF(AND($H390=1,WORKDAY.INTL($I390,NETWORKDAYS.INTL($I390,EDATE(AA390,$E391)-1,1,[1]holiday!$A$2:$A$101),1,[1]holiday!$A$2:$A$101)=$K390),"",IF(AND(IFERROR(IF(IF($K390&lt;EDATE(AA390,$E390),$K390,EDATE(AA390,$E390))=AA390,"",IF($K390&lt;EDATE(AA390,$E390),$K390,EDATE(AA390,$E390))),"")=$K390,$H390=1),"",IFERROR(IF(IF($K390&lt;EDATE(AA390,$E390),$K390,EDATE(AA390,$E390))=AA390,"",IF($K390&lt;EDATE(AA390,$E390),$K390,EDATE(AA390,$E390))),""))),"")</f>
        <v/>
      </c>
      <c r="AC390" s="70" t="str">
        <f>IFERROR(IF(AND($H390=1,WORKDAY.INTL($I390,NETWORKDAYS.INTL($I390,EDATE(AB390,$E391)-1,1,[1]holiday!$A$2:$A$101),1,[1]holiday!$A$2:$A$101)=$K390),"",IF(AND(IFERROR(IF(IF($K390&lt;EDATE(AB390,$E390),$K390,EDATE(AB390,$E390))=AB390,"",IF($K390&lt;EDATE(AB390,$E390),$K390,EDATE(AB390,$E390))),"")=$K390,$H390=1),"",IFERROR(IF(IF($K390&lt;EDATE(AB390,$E390),$K390,EDATE(AB390,$E390))=AB390,"",IF($K390&lt;EDATE(AB390,$E390),$K390,EDATE(AB390,$E390))),""))),"")</f>
        <v/>
      </c>
      <c r="AD390" s="70" t="str">
        <f>IFERROR(IF(AND($H390=1,WORKDAY.INTL($I390,NETWORKDAYS.INTL($I390,EDATE(AC390,$E391)-1,1,[1]holiday!$A$2:$A$101),1,[1]holiday!$A$2:$A$101)=$K390),"",IF(AND(IFERROR(IF(IF($K390&lt;EDATE(AC390,$E390),$K390,EDATE(AC390,$E390))=AC390,"",IF($K390&lt;EDATE(AC390,$E390),$K390,EDATE(AC390,$E390))),"")=$K390,$H390=1),"",IFERROR(IF(IF($K390&lt;EDATE(AC390,$E390),$K390,EDATE(AC390,$E390))=AC390,"",IF($K390&lt;EDATE(AC390,$E390),$K390,EDATE(AC390,$E390))),""))),"")</f>
        <v/>
      </c>
      <c r="AE390" s="70" t="str">
        <f>IFERROR(IF(AND($H390=1,WORKDAY.INTL($I390,NETWORKDAYS.INTL($I390,EDATE(AD390,$E391)-1,1,[1]holiday!$A$2:$A$101),1,[1]holiday!$A$2:$A$101)=$K390),"",IF(AND(IFERROR(IF(IF($K390&lt;EDATE(AD390,$E390),$K390,EDATE(AD390,$E390))=AD390,"",IF($K390&lt;EDATE(AD390,$E390),$K390,EDATE(AD390,$E390))),"")=$K390,$H390=1),"",IFERROR(IF(IF($K390&lt;EDATE(AD390,$E390),$K390,EDATE(AD390,$E390))=AD390,"",IF($K390&lt;EDATE(AD390,$E390),$K390,EDATE(AD390,$E390))),""))),"")</f>
        <v/>
      </c>
      <c r="AF390" s="70" t="str">
        <f>IFERROR(IF(AND($H390=1,WORKDAY.INTL($I390,NETWORKDAYS.INTL($I390,EDATE(AE390,$E391)-1,1,[1]holiday!$A$2:$A$101),1,[1]holiday!$A$2:$A$101)=$K390),"",IF(AND(IFERROR(IF(IF($K390&lt;EDATE(AE390,$E390),$K390,EDATE(AE390,$E390))=AE390,"",IF($K390&lt;EDATE(AE390,$E390),$K390,EDATE(AE390,$E390))),"")=$K390,$H390=1),"",IFERROR(IF(IF($K390&lt;EDATE(AE390,$E390),$K390,EDATE(AE390,$E390))=AE390,"",IF($K390&lt;EDATE(AE390,$E390),$K390,EDATE(AE390,$E390))),""))),"")</f>
        <v/>
      </c>
      <c r="AG390" s="70" t="str">
        <f>IFERROR(IF(AND($H390=1,WORKDAY.INTL($I390,NETWORKDAYS.INTL($I390,EDATE(AF390,$E391)-1,1,[1]holiday!$A$2:$A$101),1,[1]holiday!$A$2:$A$101)=$K390),"",IF(AND(IFERROR(IF(IF($K390&lt;EDATE(AF390,$E390),$K390,EDATE(AF390,$E390))=AF390,"",IF($K390&lt;EDATE(AF390,$E390),$K390,EDATE(AF390,$E390))),"")=$K390,$H390=1),"",IFERROR(IF(IF($K390&lt;EDATE(AF390,$E390),$K390,EDATE(AF390,$E390))=AF390,"",IF($K390&lt;EDATE(AF390,$E390),$K390,EDATE(AF390,$E390))),""))),"")</f>
        <v/>
      </c>
      <c r="AH390" s="70" t="str">
        <f>IFERROR(IF(AND($H390=1,WORKDAY.INTL($I390,NETWORKDAYS.INTL($I390,EDATE(AG390,$E391)-1,1,[1]holiday!$A$2:$A$101),1,[1]holiday!$A$2:$A$101)=$K390),"",IF(AND(IFERROR(IF(IF($K390&lt;EDATE(AG390,$E390),$K390,EDATE(AG390,$E390))=AG390,"",IF($K390&lt;EDATE(AG390,$E390),$K390,EDATE(AG390,$E390))),"")=$K390,$H390=1),"",IFERROR(IF(IF($K390&lt;EDATE(AG390,$E390),$K390,EDATE(AG390,$E390))=AG390,"",IF($K390&lt;EDATE(AG390,$E390),$K390,EDATE(AG390,$E390))),""))),"")</f>
        <v/>
      </c>
      <c r="AI390" s="70"/>
      <c r="AJ390" s="25" t="e">
        <f t="shared" si="236"/>
        <v>#REF!</v>
      </c>
      <c r="AK390" s="25" t="e">
        <f t="shared" si="237"/>
        <v>#REF!</v>
      </c>
      <c r="AL390" s="25" t="e">
        <f t="shared" si="238"/>
        <v>#REF!</v>
      </c>
      <c r="AM390" s="25" t="e">
        <f t="shared" si="239"/>
        <v>#REF!</v>
      </c>
      <c r="AN390" s="25" t="e">
        <f t="shared" si="240"/>
        <v>#REF!</v>
      </c>
      <c r="AO390" s="25" t="e">
        <f t="shared" si="241"/>
        <v>#REF!</v>
      </c>
      <c r="AP390" s="25" t="e">
        <f t="shared" si="242"/>
        <v>#REF!</v>
      </c>
      <c r="AQ390" s="25" t="e">
        <f t="shared" si="243"/>
        <v>#REF!</v>
      </c>
      <c r="AR390" s="25" t="e">
        <f t="shared" si="244"/>
        <v>#REF!</v>
      </c>
      <c r="AS390" s="25" t="e">
        <f t="shared" si="245"/>
        <v>#REF!</v>
      </c>
      <c r="AT390" s="25" t="e">
        <f t="shared" si="246"/>
        <v>#REF!</v>
      </c>
      <c r="AU390" s="25" t="e">
        <f t="shared" si="247"/>
        <v>#REF!</v>
      </c>
      <c r="AV390" s="25" t="e">
        <f t="shared" si="248"/>
        <v>#REF!</v>
      </c>
      <c r="AW390" s="106" t="e">
        <f t="shared" si="255"/>
        <v>#REF!</v>
      </c>
      <c r="AX390" s="107" t="e">
        <f t="shared" ca="1" si="256"/>
        <v>#REF!</v>
      </c>
      <c r="AY390" s="107" t="e">
        <f t="shared" ca="1" si="257"/>
        <v>#REF!</v>
      </c>
      <c r="AZ390" s="108" t="e">
        <f t="shared" ca="1" si="258"/>
        <v>#REF!</v>
      </c>
      <c r="BA390" s="25">
        <f t="shared" ca="1" si="250"/>
        <v>0</v>
      </c>
      <c r="BB390" s="25" t="e">
        <f t="shared" si="249"/>
        <v>#REF!</v>
      </c>
      <c r="BC390" s="25" t="e">
        <f t="shared" ca="1" si="259"/>
        <v>#REF!</v>
      </c>
      <c r="BD390" s="83" t="e">
        <f>PS!#REF!</f>
        <v>#REF!</v>
      </c>
      <c r="BE390" s="78" t="str">
        <f t="shared" ca="1" si="260"/>
        <v>Lần 0</v>
      </c>
      <c r="BF390" s="109" t="e">
        <f t="shared" ca="1" si="261"/>
        <v>#REF!</v>
      </c>
      <c r="BG390" s="109" t="e">
        <f t="shared" ca="1" si="262"/>
        <v>#REF!</v>
      </c>
      <c r="BH390" s="109" t="e">
        <f t="shared" ca="1" si="263"/>
        <v>#REF!</v>
      </c>
      <c r="BI390" s="109" t="e">
        <f t="shared" ca="1" si="264"/>
        <v>#REF!</v>
      </c>
      <c r="BJ390" s="109" t="e">
        <f t="shared" ca="1" si="265"/>
        <v>#REF!</v>
      </c>
      <c r="BK390" s="109" t="e">
        <f t="shared" ca="1" si="266"/>
        <v>#REF!</v>
      </c>
      <c r="BL390" s="109" t="e">
        <f t="shared" ca="1" si="267"/>
        <v>#REF!</v>
      </c>
      <c r="BM390" s="109" t="e">
        <f t="shared" ca="1" si="268"/>
        <v>#REF!</v>
      </c>
      <c r="BN390" s="109" t="e">
        <f t="shared" ca="1" si="269"/>
        <v>#REF!</v>
      </c>
      <c r="BO390" s="109" t="e">
        <f t="shared" ca="1" si="270"/>
        <v>#REF!</v>
      </c>
      <c r="BP390" s="109" t="e">
        <f t="shared" ca="1" si="271"/>
        <v>#REF!</v>
      </c>
      <c r="BQ390" s="109" t="e">
        <f t="shared" ca="1" si="272"/>
        <v>#REF!</v>
      </c>
      <c r="BR390" s="109" t="e">
        <f t="shared" ca="1" si="273"/>
        <v>#REF!</v>
      </c>
    </row>
    <row r="391" spans="1:70" ht="20.25" customHeight="1" x14ac:dyDescent="0.2">
      <c r="A391" s="82" t="e">
        <f>PS!#REF!</f>
        <v>#REF!</v>
      </c>
      <c r="B391" s="83" t="e">
        <f>PS!#REF!</f>
        <v>#REF!</v>
      </c>
      <c r="C391" s="83" t="e">
        <f>PS!#REF!</f>
        <v>#REF!</v>
      </c>
      <c r="D391" s="83" t="e">
        <f>VLOOKUP(B391,CTV!$A$3:$D$1048576,4,0)</f>
        <v>#REF!</v>
      </c>
      <c r="E391" s="83" t="e">
        <f>VLOOKUP(B391,CTV!$A$3:$G$1048576,7,0)</f>
        <v>#REF!</v>
      </c>
      <c r="F391" s="83" t="e">
        <f>IF(ISNA(VLOOKUP(D391,CTV!$A$3:$H$1048576,8,0)),"",VLOOKUP(D391,CTV!$A$3:$H$1048576,8,0))</f>
        <v>#REF!</v>
      </c>
      <c r="G391" s="83" t="e">
        <f>VLOOKUP(B391,CTV!$A$3:$I$1048576,9,0)</f>
        <v>#REF!</v>
      </c>
      <c r="H391" s="83" t="e">
        <f>VLOOKUP(B391,CTV!$A$3:$J$1048576,10,0)</f>
        <v>#REF!</v>
      </c>
      <c r="I391" s="102" t="e">
        <f>PS!#REF!</f>
        <v>#REF!</v>
      </c>
      <c r="J391" s="83" t="e">
        <f>PS!#REF!</f>
        <v>#REF!</v>
      </c>
      <c r="K391" s="103" t="e">
        <f>PS!#REF!</f>
        <v>#REF!</v>
      </c>
      <c r="L391" s="83" t="e">
        <f t="shared" si="251"/>
        <v>#REF!</v>
      </c>
      <c r="M391" s="120" t="e">
        <f>PS!#REF!</f>
        <v>#REF!</v>
      </c>
      <c r="N391" s="83" t="e">
        <f>PS!#REF!</f>
        <v>#REF!</v>
      </c>
      <c r="O391" s="104" t="e">
        <f>PS!#REF!</f>
        <v>#REF!</v>
      </c>
      <c r="P391" s="104" t="e">
        <f t="shared" si="252"/>
        <v>#REF!</v>
      </c>
      <c r="Q391" s="104">
        <v>0</v>
      </c>
      <c r="R391" s="170" t="e">
        <f t="shared" si="253"/>
        <v>#REF!</v>
      </c>
      <c r="S391" s="130" t="e">
        <f>VLOOKUP(B391,CTV!$A$3:$K$1048576,11,0)</f>
        <v>#REF!</v>
      </c>
      <c r="T391" s="105" t="e">
        <f>IF(VLOOKUP(B391,CTV!$A$3:$E$1048576,5,0)-R391+S391&lt;0,0,VLOOKUP(B391,CTV!$A$3:$E$1048576,5,0)-R391+S391)</f>
        <v>#REF!</v>
      </c>
      <c r="U391" s="105" t="e">
        <f>IF(VLOOKUP(B391,CTV!$A$3:$F$1048576,6,0)-R391+S391&lt;0,0,VLOOKUP(B391,CTV!$A$3:$F$1048576,6,0)-R391+S391)</f>
        <v>#REF!</v>
      </c>
      <c r="V391" s="70" t="e">
        <f t="shared" si="254"/>
        <v>#REF!</v>
      </c>
      <c r="W391" s="70" t="str">
        <f>IFERROR(IF(AND($H391=1,WORKDAY.INTL($I391,NETWORKDAYS.INTL($I391,EDATE(V391,$E392)-1,1,[1]holiday!$A$2:$A$101),1,[1]holiday!$A$2:$A$101)=$K391),"",IF(AND(IFERROR(IF(IF($K391&lt;EDATE(V391,$E391),$K391,EDATE(V391,$E391))=V391,"",IF($K391&lt;EDATE(V391,$E391),$K391,EDATE(V391,$E391))),"")=$K391,$H391=1),"",IFERROR(IF(IF($K391&lt;EDATE(V391,$E391),$K391,EDATE(V391,$E391))=V391,"",IF($K391&lt;EDATE(V391,$E391),$K391,EDATE(V391,$E391))),""))),"")</f>
        <v/>
      </c>
      <c r="X391" s="70" t="str">
        <f>IFERROR(IF(AND($H391=1,WORKDAY.INTL($I391,NETWORKDAYS.INTL($I391,EDATE(W391,$E392)-1,1,[1]holiday!$A$2:$A$101),1,[1]holiday!$A$2:$A$101)=$K391),"",IF(AND(IFERROR(IF(IF($K391&lt;EDATE(W391,$E391),$K391,EDATE(W391,$E391))=W391,"",IF($K391&lt;EDATE(W391,$E391),$K391,EDATE(W391,$E391))),"")=$K391,$H391=1),"",IFERROR(IF(IF($K391&lt;EDATE(W391,$E391),$K391,EDATE(W391,$E391))=W391,"",IF($K391&lt;EDATE(W391,$E391),$K391,EDATE(W391,$E391))),""))),"")</f>
        <v/>
      </c>
      <c r="Y391" s="70" t="str">
        <f>IFERROR(IF(AND($H391=1,WORKDAY.INTL($I391,NETWORKDAYS.INTL($I391,EDATE(X391,$E392)-1,1,[1]holiday!$A$2:$A$101),1,[1]holiday!$A$2:$A$101)=$K391),"",IF(AND(IFERROR(IF(IF($K391&lt;EDATE(X391,$E391),$K391,EDATE(X391,$E391))=X391,"",IF($K391&lt;EDATE(X391,$E391),$K391,EDATE(X391,$E391))),"")=$K391,$H391=1),"",IFERROR(IF(IF($K391&lt;EDATE(X391,$E391),$K391,EDATE(X391,$E391))=X391,"",IF($K391&lt;EDATE(X391,$E391),$K391,EDATE(X391,$E391))),""))),"")</f>
        <v/>
      </c>
      <c r="Z391" s="70" t="str">
        <f>IFERROR(IF(AND($H391=1,WORKDAY.INTL($I391,NETWORKDAYS.INTL($I391,EDATE(Y391,$E392)-1,1,[1]holiday!$A$2:$A$101),1,[1]holiday!$A$2:$A$101)=$K391),"",IF(AND(IFERROR(IF(IF($K391&lt;EDATE(Y391,$E391),$K391,EDATE(Y391,$E391))=Y391,"",IF($K391&lt;EDATE(Y391,$E391),$K391,EDATE(Y391,$E391))),"")=$K391,$H391=1),"",IFERROR(IF(IF($K391&lt;EDATE(Y391,$E391),$K391,EDATE(Y391,$E391))=Y391,"",IF($K391&lt;EDATE(Y391,$E391),$K391,EDATE(Y391,$E391))),""))),"")</f>
        <v/>
      </c>
      <c r="AA391" s="70" t="str">
        <f>IFERROR(IF(AND($H391=1,WORKDAY.INTL($I391,NETWORKDAYS.INTL($I391,EDATE(Z391,$E392)-1,1,[1]holiday!$A$2:$A$101),1,[1]holiday!$A$2:$A$101)=$K391),"",IF(AND(IFERROR(IF(IF($K391&lt;EDATE(Z391,$E391),$K391,EDATE(Z391,$E391))=Z391,"",IF($K391&lt;EDATE(Z391,$E391),$K391,EDATE(Z391,$E391))),"")=$K391,$H391=1),"",IFERROR(IF(IF($K391&lt;EDATE(Z391,$E391),$K391,EDATE(Z391,$E391))=Z391,"",IF($K391&lt;EDATE(Z391,$E391),$K391,EDATE(Z391,$E391))),""))),"")</f>
        <v/>
      </c>
      <c r="AB391" s="70" t="str">
        <f>IFERROR(IF(AND($H391=1,WORKDAY.INTL($I391,NETWORKDAYS.INTL($I391,EDATE(AA391,$E392)-1,1,[1]holiday!$A$2:$A$101),1,[1]holiday!$A$2:$A$101)=$K391),"",IF(AND(IFERROR(IF(IF($K391&lt;EDATE(AA391,$E391),$K391,EDATE(AA391,$E391))=AA391,"",IF($K391&lt;EDATE(AA391,$E391),$K391,EDATE(AA391,$E391))),"")=$K391,$H391=1),"",IFERROR(IF(IF($K391&lt;EDATE(AA391,$E391),$K391,EDATE(AA391,$E391))=AA391,"",IF($K391&lt;EDATE(AA391,$E391),$K391,EDATE(AA391,$E391))),""))),"")</f>
        <v/>
      </c>
      <c r="AC391" s="70" t="str">
        <f>IFERROR(IF(AND($H391=1,WORKDAY.INTL($I391,NETWORKDAYS.INTL($I391,EDATE(AB391,$E392)-1,1,[1]holiday!$A$2:$A$101),1,[1]holiday!$A$2:$A$101)=$K391),"",IF(AND(IFERROR(IF(IF($K391&lt;EDATE(AB391,$E391),$K391,EDATE(AB391,$E391))=AB391,"",IF($K391&lt;EDATE(AB391,$E391),$K391,EDATE(AB391,$E391))),"")=$K391,$H391=1),"",IFERROR(IF(IF($K391&lt;EDATE(AB391,$E391),$K391,EDATE(AB391,$E391))=AB391,"",IF($K391&lt;EDATE(AB391,$E391),$K391,EDATE(AB391,$E391))),""))),"")</f>
        <v/>
      </c>
      <c r="AD391" s="70" t="str">
        <f>IFERROR(IF(AND($H391=1,WORKDAY.INTL($I391,NETWORKDAYS.INTL($I391,EDATE(AC391,$E392)-1,1,[1]holiday!$A$2:$A$101),1,[1]holiday!$A$2:$A$101)=$K391),"",IF(AND(IFERROR(IF(IF($K391&lt;EDATE(AC391,$E391),$K391,EDATE(AC391,$E391))=AC391,"",IF($K391&lt;EDATE(AC391,$E391),$K391,EDATE(AC391,$E391))),"")=$K391,$H391=1),"",IFERROR(IF(IF($K391&lt;EDATE(AC391,$E391),$K391,EDATE(AC391,$E391))=AC391,"",IF($K391&lt;EDATE(AC391,$E391),$K391,EDATE(AC391,$E391))),""))),"")</f>
        <v/>
      </c>
      <c r="AE391" s="70" t="str">
        <f>IFERROR(IF(AND($H391=1,WORKDAY.INTL($I391,NETWORKDAYS.INTL($I391,EDATE(AD391,$E392)-1,1,[1]holiday!$A$2:$A$101),1,[1]holiday!$A$2:$A$101)=$K391),"",IF(AND(IFERROR(IF(IF($K391&lt;EDATE(AD391,$E391),$K391,EDATE(AD391,$E391))=AD391,"",IF($K391&lt;EDATE(AD391,$E391),$K391,EDATE(AD391,$E391))),"")=$K391,$H391=1),"",IFERROR(IF(IF($K391&lt;EDATE(AD391,$E391),$K391,EDATE(AD391,$E391))=AD391,"",IF($K391&lt;EDATE(AD391,$E391),$K391,EDATE(AD391,$E391))),""))),"")</f>
        <v/>
      </c>
      <c r="AF391" s="70" t="str">
        <f>IFERROR(IF(AND($H391=1,WORKDAY.INTL($I391,NETWORKDAYS.INTL($I391,EDATE(AE391,$E392)-1,1,[1]holiday!$A$2:$A$101),1,[1]holiday!$A$2:$A$101)=$K391),"",IF(AND(IFERROR(IF(IF($K391&lt;EDATE(AE391,$E391),$K391,EDATE(AE391,$E391))=AE391,"",IF($K391&lt;EDATE(AE391,$E391),$K391,EDATE(AE391,$E391))),"")=$K391,$H391=1),"",IFERROR(IF(IF($K391&lt;EDATE(AE391,$E391),$K391,EDATE(AE391,$E391))=AE391,"",IF($K391&lt;EDATE(AE391,$E391),$K391,EDATE(AE391,$E391))),""))),"")</f>
        <v/>
      </c>
      <c r="AG391" s="70" t="str">
        <f>IFERROR(IF(AND($H391=1,WORKDAY.INTL($I391,NETWORKDAYS.INTL($I391,EDATE(AF391,$E392)-1,1,[1]holiday!$A$2:$A$101),1,[1]holiday!$A$2:$A$101)=$K391),"",IF(AND(IFERROR(IF(IF($K391&lt;EDATE(AF391,$E391),$K391,EDATE(AF391,$E391))=AF391,"",IF($K391&lt;EDATE(AF391,$E391),$K391,EDATE(AF391,$E391))),"")=$K391,$H391=1),"",IFERROR(IF(IF($K391&lt;EDATE(AF391,$E391),$K391,EDATE(AF391,$E391))=AF391,"",IF($K391&lt;EDATE(AF391,$E391),$K391,EDATE(AF391,$E391))),""))),"")</f>
        <v/>
      </c>
      <c r="AH391" s="70" t="str">
        <f>IFERROR(IF(AND($H391=1,WORKDAY.INTL($I391,NETWORKDAYS.INTL($I391,EDATE(AG391,$E392)-1,1,[1]holiday!$A$2:$A$101),1,[1]holiday!$A$2:$A$101)=$K391),"",IF(AND(IFERROR(IF(IF($K391&lt;EDATE(AG391,$E391),$K391,EDATE(AG391,$E391))=AG391,"",IF($K391&lt;EDATE(AG391,$E391),$K391,EDATE(AG391,$E391))),"")=$K391,$H391=1),"",IFERROR(IF(IF($K391&lt;EDATE(AG391,$E391),$K391,EDATE(AG391,$E391))=AG391,"",IF($K391&lt;EDATE(AG391,$E391),$K391,EDATE(AG391,$E391))),""))),"")</f>
        <v/>
      </c>
      <c r="AI391" s="70"/>
      <c r="AJ391" s="25" t="e">
        <f t="shared" si="236"/>
        <v>#REF!</v>
      </c>
      <c r="AK391" s="25" t="e">
        <f t="shared" si="237"/>
        <v>#REF!</v>
      </c>
      <c r="AL391" s="25" t="e">
        <f t="shared" si="238"/>
        <v>#REF!</v>
      </c>
      <c r="AM391" s="25" t="e">
        <f t="shared" si="239"/>
        <v>#REF!</v>
      </c>
      <c r="AN391" s="25" t="e">
        <f t="shared" si="240"/>
        <v>#REF!</v>
      </c>
      <c r="AO391" s="25" t="e">
        <f t="shared" si="241"/>
        <v>#REF!</v>
      </c>
      <c r="AP391" s="25" t="e">
        <f t="shared" si="242"/>
        <v>#REF!</v>
      </c>
      <c r="AQ391" s="25" t="e">
        <f t="shared" si="243"/>
        <v>#REF!</v>
      </c>
      <c r="AR391" s="25" t="e">
        <f t="shared" si="244"/>
        <v>#REF!</v>
      </c>
      <c r="AS391" s="25" t="e">
        <f t="shared" si="245"/>
        <v>#REF!</v>
      </c>
      <c r="AT391" s="25" t="e">
        <f t="shared" si="246"/>
        <v>#REF!</v>
      </c>
      <c r="AU391" s="25" t="e">
        <f t="shared" si="247"/>
        <v>#REF!</v>
      </c>
      <c r="AV391" s="25" t="e">
        <f t="shared" si="248"/>
        <v>#REF!</v>
      </c>
      <c r="AW391" s="106" t="e">
        <f t="shared" si="255"/>
        <v>#REF!</v>
      </c>
      <c r="AX391" s="107" t="e">
        <f t="shared" ca="1" si="256"/>
        <v>#REF!</v>
      </c>
      <c r="AY391" s="107" t="e">
        <f t="shared" ca="1" si="257"/>
        <v>#REF!</v>
      </c>
      <c r="AZ391" s="108" t="e">
        <f t="shared" ca="1" si="258"/>
        <v>#REF!</v>
      </c>
      <c r="BA391" s="25">
        <f t="shared" ca="1" si="250"/>
        <v>0</v>
      </c>
      <c r="BB391" s="25" t="e">
        <f t="shared" si="249"/>
        <v>#REF!</v>
      </c>
      <c r="BC391" s="25" t="e">
        <f t="shared" ca="1" si="259"/>
        <v>#REF!</v>
      </c>
      <c r="BD391" s="83" t="e">
        <f>PS!#REF!</f>
        <v>#REF!</v>
      </c>
      <c r="BE391" s="78" t="str">
        <f t="shared" ca="1" si="260"/>
        <v>Lần 0</v>
      </c>
      <c r="BF391" s="109" t="e">
        <f t="shared" ca="1" si="261"/>
        <v>#REF!</v>
      </c>
      <c r="BG391" s="109" t="e">
        <f t="shared" ca="1" si="262"/>
        <v>#REF!</v>
      </c>
      <c r="BH391" s="109" t="e">
        <f t="shared" ca="1" si="263"/>
        <v>#REF!</v>
      </c>
      <c r="BI391" s="109" t="e">
        <f t="shared" ca="1" si="264"/>
        <v>#REF!</v>
      </c>
      <c r="BJ391" s="109" t="e">
        <f t="shared" ca="1" si="265"/>
        <v>#REF!</v>
      </c>
      <c r="BK391" s="109" t="e">
        <f t="shared" ca="1" si="266"/>
        <v>#REF!</v>
      </c>
      <c r="BL391" s="109" t="e">
        <f t="shared" ca="1" si="267"/>
        <v>#REF!</v>
      </c>
      <c r="BM391" s="109" t="e">
        <f t="shared" ca="1" si="268"/>
        <v>#REF!</v>
      </c>
      <c r="BN391" s="109" t="e">
        <f t="shared" ca="1" si="269"/>
        <v>#REF!</v>
      </c>
      <c r="BO391" s="109" t="e">
        <f t="shared" ca="1" si="270"/>
        <v>#REF!</v>
      </c>
      <c r="BP391" s="109" t="e">
        <f t="shared" ca="1" si="271"/>
        <v>#REF!</v>
      </c>
      <c r="BQ391" s="109" t="e">
        <f t="shared" ca="1" si="272"/>
        <v>#REF!</v>
      </c>
      <c r="BR391" s="109" t="e">
        <f t="shared" ca="1" si="273"/>
        <v>#REF!</v>
      </c>
    </row>
    <row r="392" spans="1:70" ht="20.25" customHeight="1" x14ac:dyDescent="0.2">
      <c r="A392" s="82" t="e">
        <f>PS!#REF!</f>
        <v>#REF!</v>
      </c>
      <c r="B392" s="83" t="e">
        <f>PS!#REF!</f>
        <v>#REF!</v>
      </c>
      <c r="C392" s="83" t="e">
        <f>PS!#REF!</f>
        <v>#REF!</v>
      </c>
      <c r="D392" s="83" t="e">
        <f>VLOOKUP(B392,CTV!$A$3:$D$1048576,4,0)</f>
        <v>#REF!</v>
      </c>
      <c r="E392" s="83" t="e">
        <f>VLOOKUP(B392,CTV!$A$3:$G$1048576,7,0)</f>
        <v>#REF!</v>
      </c>
      <c r="F392" s="83" t="e">
        <f>IF(ISNA(VLOOKUP(D392,CTV!$A$3:$H$1048576,8,0)),"",VLOOKUP(D392,CTV!$A$3:$H$1048576,8,0))</f>
        <v>#REF!</v>
      </c>
      <c r="G392" s="83" t="e">
        <f>VLOOKUP(B392,CTV!$A$3:$I$1048576,9,0)</f>
        <v>#REF!</v>
      </c>
      <c r="H392" s="83" t="e">
        <f>VLOOKUP(B392,CTV!$A$3:$J$1048576,10,0)</f>
        <v>#REF!</v>
      </c>
      <c r="I392" s="102" t="e">
        <f>PS!#REF!</f>
        <v>#REF!</v>
      </c>
      <c r="J392" s="83" t="e">
        <f>PS!#REF!</f>
        <v>#REF!</v>
      </c>
      <c r="K392" s="103" t="e">
        <f>PS!#REF!</f>
        <v>#REF!</v>
      </c>
      <c r="L392" s="83" t="e">
        <f t="shared" si="251"/>
        <v>#REF!</v>
      </c>
      <c r="M392" s="120" t="e">
        <f>PS!#REF!</f>
        <v>#REF!</v>
      </c>
      <c r="N392" s="83" t="e">
        <f>PS!#REF!</f>
        <v>#REF!</v>
      </c>
      <c r="O392" s="104" t="e">
        <f>PS!#REF!</f>
        <v>#REF!</v>
      </c>
      <c r="P392" s="104" t="e">
        <f t="shared" si="252"/>
        <v>#REF!</v>
      </c>
      <c r="Q392" s="104">
        <v>0</v>
      </c>
      <c r="R392" s="170" t="e">
        <f t="shared" si="253"/>
        <v>#REF!</v>
      </c>
      <c r="S392" s="130" t="e">
        <f>VLOOKUP(B392,CTV!$A$3:$K$1048576,11,0)</f>
        <v>#REF!</v>
      </c>
      <c r="T392" s="105" t="e">
        <f>IF(VLOOKUP(B392,CTV!$A$3:$E$1048576,5,0)-R392+S392&lt;0,0,VLOOKUP(B392,CTV!$A$3:$E$1048576,5,0)-R392+S392)</f>
        <v>#REF!</v>
      </c>
      <c r="U392" s="105" t="e">
        <f>IF(VLOOKUP(B392,CTV!$A$3:$F$1048576,6,0)-R392+S392&lt;0,0,VLOOKUP(B392,CTV!$A$3:$F$1048576,6,0)-R392+S392)</f>
        <v>#REF!</v>
      </c>
      <c r="V392" s="70" t="e">
        <f t="shared" si="254"/>
        <v>#REF!</v>
      </c>
      <c r="W392" s="70" t="str">
        <f>IFERROR(IF(AND($H392=1,WORKDAY.INTL($I392,NETWORKDAYS.INTL($I392,EDATE(V392,$E393)-1,1,[1]holiday!$A$2:$A$101),1,[1]holiday!$A$2:$A$101)=$K392),"",IF(AND(IFERROR(IF(IF($K392&lt;EDATE(V392,$E392),$K392,EDATE(V392,$E392))=V392,"",IF($K392&lt;EDATE(V392,$E392),$K392,EDATE(V392,$E392))),"")=$K392,$H392=1),"",IFERROR(IF(IF($K392&lt;EDATE(V392,$E392),$K392,EDATE(V392,$E392))=V392,"",IF($K392&lt;EDATE(V392,$E392),$K392,EDATE(V392,$E392))),""))),"")</f>
        <v/>
      </c>
      <c r="X392" s="70" t="str">
        <f>IFERROR(IF(AND($H392=1,WORKDAY.INTL($I392,NETWORKDAYS.INTL($I392,EDATE(W392,$E393)-1,1,[1]holiday!$A$2:$A$101),1,[1]holiday!$A$2:$A$101)=$K392),"",IF(AND(IFERROR(IF(IF($K392&lt;EDATE(W392,$E392),$K392,EDATE(W392,$E392))=W392,"",IF($K392&lt;EDATE(W392,$E392),$K392,EDATE(W392,$E392))),"")=$K392,$H392=1),"",IFERROR(IF(IF($K392&lt;EDATE(W392,$E392),$K392,EDATE(W392,$E392))=W392,"",IF($K392&lt;EDATE(W392,$E392),$K392,EDATE(W392,$E392))),""))),"")</f>
        <v/>
      </c>
      <c r="Y392" s="70" t="str">
        <f>IFERROR(IF(AND($H392=1,WORKDAY.INTL($I392,NETWORKDAYS.INTL($I392,EDATE(X392,$E393)-1,1,[1]holiday!$A$2:$A$101),1,[1]holiday!$A$2:$A$101)=$K392),"",IF(AND(IFERROR(IF(IF($K392&lt;EDATE(X392,$E392),$K392,EDATE(X392,$E392))=X392,"",IF($K392&lt;EDATE(X392,$E392),$K392,EDATE(X392,$E392))),"")=$K392,$H392=1),"",IFERROR(IF(IF($K392&lt;EDATE(X392,$E392),$K392,EDATE(X392,$E392))=X392,"",IF($K392&lt;EDATE(X392,$E392),$K392,EDATE(X392,$E392))),""))),"")</f>
        <v/>
      </c>
      <c r="Z392" s="70" t="str">
        <f>IFERROR(IF(AND($H392=1,WORKDAY.INTL($I392,NETWORKDAYS.INTL($I392,EDATE(Y392,$E393)-1,1,[1]holiday!$A$2:$A$101),1,[1]holiday!$A$2:$A$101)=$K392),"",IF(AND(IFERROR(IF(IF($K392&lt;EDATE(Y392,$E392),$K392,EDATE(Y392,$E392))=Y392,"",IF($K392&lt;EDATE(Y392,$E392),$K392,EDATE(Y392,$E392))),"")=$K392,$H392=1),"",IFERROR(IF(IF($K392&lt;EDATE(Y392,$E392),$K392,EDATE(Y392,$E392))=Y392,"",IF($K392&lt;EDATE(Y392,$E392),$K392,EDATE(Y392,$E392))),""))),"")</f>
        <v/>
      </c>
      <c r="AA392" s="70" t="str">
        <f>IFERROR(IF(AND($H392=1,WORKDAY.INTL($I392,NETWORKDAYS.INTL($I392,EDATE(Z392,$E393)-1,1,[1]holiday!$A$2:$A$101),1,[1]holiday!$A$2:$A$101)=$K392),"",IF(AND(IFERROR(IF(IF($K392&lt;EDATE(Z392,$E392),$K392,EDATE(Z392,$E392))=Z392,"",IF($K392&lt;EDATE(Z392,$E392),$K392,EDATE(Z392,$E392))),"")=$K392,$H392=1),"",IFERROR(IF(IF($K392&lt;EDATE(Z392,$E392),$K392,EDATE(Z392,$E392))=Z392,"",IF($K392&lt;EDATE(Z392,$E392),$K392,EDATE(Z392,$E392))),""))),"")</f>
        <v/>
      </c>
      <c r="AB392" s="70" t="str">
        <f>IFERROR(IF(AND($H392=1,WORKDAY.INTL($I392,NETWORKDAYS.INTL($I392,EDATE(AA392,$E393)-1,1,[1]holiday!$A$2:$A$101),1,[1]holiday!$A$2:$A$101)=$K392),"",IF(AND(IFERROR(IF(IF($K392&lt;EDATE(AA392,$E392),$K392,EDATE(AA392,$E392))=AA392,"",IF($K392&lt;EDATE(AA392,$E392),$K392,EDATE(AA392,$E392))),"")=$K392,$H392=1),"",IFERROR(IF(IF($K392&lt;EDATE(AA392,$E392),$K392,EDATE(AA392,$E392))=AA392,"",IF($K392&lt;EDATE(AA392,$E392),$K392,EDATE(AA392,$E392))),""))),"")</f>
        <v/>
      </c>
      <c r="AC392" s="70" t="str">
        <f>IFERROR(IF(AND($H392=1,WORKDAY.INTL($I392,NETWORKDAYS.INTL($I392,EDATE(AB392,$E393)-1,1,[1]holiday!$A$2:$A$101),1,[1]holiday!$A$2:$A$101)=$K392),"",IF(AND(IFERROR(IF(IF($K392&lt;EDATE(AB392,$E392),$K392,EDATE(AB392,$E392))=AB392,"",IF($K392&lt;EDATE(AB392,$E392),$K392,EDATE(AB392,$E392))),"")=$K392,$H392=1),"",IFERROR(IF(IF($K392&lt;EDATE(AB392,$E392),$K392,EDATE(AB392,$E392))=AB392,"",IF($K392&lt;EDATE(AB392,$E392),$K392,EDATE(AB392,$E392))),""))),"")</f>
        <v/>
      </c>
      <c r="AD392" s="70" t="str">
        <f>IFERROR(IF(AND($H392=1,WORKDAY.INTL($I392,NETWORKDAYS.INTL($I392,EDATE(AC392,$E393)-1,1,[1]holiday!$A$2:$A$101),1,[1]holiday!$A$2:$A$101)=$K392),"",IF(AND(IFERROR(IF(IF($K392&lt;EDATE(AC392,$E392),$K392,EDATE(AC392,$E392))=AC392,"",IF($K392&lt;EDATE(AC392,$E392),$K392,EDATE(AC392,$E392))),"")=$K392,$H392=1),"",IFERROR(IF(IF($K392&lt;EDATE(AC392,$E392),$K392,EDATE(AC392,$E392))=AC392,"",IF($K392&lt;EDATE(AC392,$E392),$K392,EDATE(AC392,$E392))),""))),"")</f>
        <v/>
      </c>
      <c r="AE392" s="70" t="str">
        <f>IFERROR(IF(AND($H392=1,WORKDAY.INTL($I392,NETWORKDAYS.INTL($I392,EDATE(AD392,$E393)-1,1,[1]holiday!$A$2:$A$101),1,[1]holiday!$A$2:$A$101)=$K392),"",IF(AND(IFERROR(IF(IF($K392&lt;EDATE(AD392,$E392),$K392,EDATE(AD392,$E392))=AD392,"",IF($K392&lt;EDATE(AD392,$E392),$K392,EDATE(AD392,$E392))),"")=$K392,$H392=1),"",IFERROR(IF(IF($K392&lt;EDATE(AD392,$E392),$K392,EDATE(AD392,$E392))=AD392,"",IF($K392&lt;EDATE(AD392,$E392),$K392,EDATE(AD392,$E392))),""))),"")</f>
        <v/>
      </c>
      <c r="AF392" s="70" t="str">
        <f>IFERROR(IF(AND($H392=1,WORKDAY.INTL($I392,NETWORKDAYS.INTL($I392,EDATE(AE392,$E393)-1,1,[1]holiday!$A$2:$A$101),1,[1]holiday!$A$2:$A$101)=$K392),"",IF(AND(IFERROR(IF(IF($K392&lt;EDATE(AE392,$E392),$K392,EDATE(AE392,$E392))=AE392,"",IF($K392&lt;EDATE(AE392,$E392),$K392,EDATE(AE392,$E392))),"")=$K392,$H392=1),"",IFERROR(IF(IF($K392&lt;EDATE(AE392,$E392),$K392,EDATE(AE392,$E392))=AE392,"",IF($K392&lt;EDATE(AE392,$E392),$K392,EDATE(AE392,$E392))),""))),"")</f>
        <v/>
      </c>
      <c r="AG392" s="70" t="str">
        <f>IFERROR(IF(AND($H392=1,WORKDAY.INTL($I392,NETWORKDAYS.INTL($I392,EDATE(AF392,$E393)-1,1,[1]holiday!$A$2:$A$101),1,[1]holiday!$A$2:$A$101)=$K392),"",IF(AND(IFERROR(IF(IF($K392&lt;EDATE(AF392,$E392),$K392,EDATE(AF392,$E392))=AF392,"",IF($K392&lt;EDATE(AF392,$E392),$K392,EDATE(AF392,$E392))),"")=$K392,$H392=1),"",IFERROR(IF(IF($K392&lt;EDATE(AF392,$E392),$K392,EDATE(AF392,$E392))=AF392,"",IF($K392&lt;EDATE(AF392,$E392),$K392,EDATE(AF392,$E392))),""))),"")</f>
        <v/>
      </c>
      <c r="AH392" s="70" t="str">
        <f>IFERROR(IF(AND($H392=1,WORKDAY.INTL($I392,NETWORKDAYS.INTL($I392,EDATE(AG392,$E393)-1,1,[1]holiday!$A$2:$A$101),1,[1]holiday!$A$2:$A$101)=$K392),"",IF(AND(IFERROR(IF(IF($K392&lt;EDATE(AG392,$E392),$K392,EDATE(AG392,$E392))=AG392,"",IF($K392&lt;EDATE(AG392,$E392),$K392,EDATE(AG392,$E392))),"")=$K392,$H392=1),"",IFERROR(IF(IF($K392&lt;EDATE(AG392,$E392),$K392,EDATE(AG392,$E392))=AG392,"",IF($K392&lt;EDATE(AG392,$E392),$K392,EDATE(AG392,$E392))),""))),"")</f>
        <v/>
      </c>
      <c r="AI392" s="70"/>
      <c r="AJ392" s="25" t="e">
        <f t="shared" si="236"/>
        <v>#REF!</v>
      </c>
      <c r="AK392" s="25" t="e">
        <f t="shared" si="237"/>
        <v>#REF!</v>
      </c>
      <c r="AL392" s="25" t="e">
        <f t="shared" si="238"/>
        <v>#REF!</v>
      </c>
      <c r="AM392" s="25" t="e">
        <f t="shared" si="239"/>
        <v>#REF!</v>
      </c>
      <c r="AN392" s="25" t="e">
        <f t="shared" si="240"/>
        <v>#REF!</v>
      </c>
      <c r="AO392" s="25" t="e">
        <f t="shared" si="241"/>
        <v>#REF!</v>
      </c>
      <c r="AP392" s="25" t="e">
        <f t="shared" si="242"/>
        <v>#REF!</v>
      </c>
      <c r="AQ392" s="25" t="e">
        <f t="shared" si="243"/>
        <v>#REF!</v>
      </c>
      <c r="AR392" s="25" t="e">
        <f t="shared" si="244"/>
        <v>#REF!</v>
      </c>
      <c r="AS392" s="25" t="e">
        <f t="shared" si="245"/>
        <v>#REF!</v>
      </c>
      <c r="AT392" s="25" t="e">
        <f t="shared" si="246"/>
        <v>#REF!</v>
      </c>
      <c r="AU392" s="25" t="e">
        <f t="shared" si="247"/>
        <v>#REF!</v>
      </c>
      <c r="AV392" s="25" t="e">
        <f t="shared" si="248"/>
        <v>#REF!</v>
      </c>
      <c r="AW392" s="106" t="e">
        <f t="shared" si="255"/>
        <v>#REF!</v>
      </c>
      <c r="AX392" s="107" t="e">
        <f t="shared" ca="1" si="256"/>
        <v>#REF!</v>
      </c>
      <c r="AY392" s="107" t="e">
        <f t="shared" ca="1" si="257"/>
        <v>#REF!</v>
      </c>
      <c r="AZ392" s="108" t="e">
        <f t="shared" ca="1" si="258"/>
        <v>#REF!</v>
      </c>
      <c r="BA392" s="25">
        <f t="shared" ca="1" si="250"/>
        <v>0</v>
      </c>
      <c r="BB392" s="25" t="e">
        <f t="shared" si="249"/>
        <v>#REF!</v>
      </c>
      <c r="BC392" s="25" t="e">
        <f t="shared" ca="1" si="259"/>
        <v>#REF!</v>
      </c>
      <c r="BD392" s="83" t="e">
        <f>PS!#REF!</f>
        <v>#REF!</v>
      </c>
      <c r="BE392" s="78" t="str">
        <f t="shared" ca="1" si="260"/>
        <v>Lần 0</v>
      </c>
      <c r="BF392" s="109" t="e">
        <f t="shared" ca="1" si="261"/>
        <v>#REF!</v>
      </c>
      <c r="BG392" s="109" t="e">
        <f t="shared" ca="1" si="262"/>
        <v>#REF!</v>
      </c>
      <c r="BH392" s="109" t="e">
        <f t="shared" ca="1" si="263"/>
        <v>#REF!</v>
      </c>
      <c r="BI392" s="109" t="e">
        <f t="shared" ca="1" si="264"/>
        <v>#REF!</v>
      </c>
      <c r="BJ392" s="109" t="e">
        <f t="shared" ca="1" si="265"/>
        <v>#REF!</v>
      </c>
      <c r="BK392" s="109" t="e">
        <f t="shared" ca="1" si="266"/>
        <v>#REF!</v>
      </c>
      <c r="BL392" s="109" t="e">
        <f t="shared" ca="1" si="267"/>
        <v>#REF!</v>
      </c>
      <c r="BM392" s="109" t="e">
        <f t="shared" ca="1" si="268"/>
        <v>#REF!</v>
      </c>
      <c r="BN392" s="109" t="e">
        <f t="shared" ca="1" si="269"/>
        <v>#REF!</v>
      </c>
      <c r="BO392" s="109" t="e">
        <f t="shared" ca="1" si="270"/>
        <v>#REF!</v>
      </c>
      <c r="BP392" s="109" t="e">
        <f t="shared" ca="1" si="271"/>
        <v>#REF!</v>
      </c>
      <c r="BQ392" s="109" t="e">
        <f t="shared" ca="1" si="272"/>
        <v>#REF!</v>
      </c>
      <c r="BR392" s="109" t="e">
        <f t="shared" ca="1" si="273"/>
        <v>#REF!</v>
      </c>
    </row>
    <row r="393" spans="1:70" ht="20.25" customHeight="1" x14ac:dyDescent="0.2">
      <c r="A393" s="82" t="e">
        <f>PS!#REF!</f>
        <v>#REF!</v>
      </c>
      <c r="B393" s="83" t="e">
        <f>PS!#REF!</f>
        <v>#REF!</v>
      </c>
      <c r="C393" s="83" t="e">
        <f>PS!#REF!</f>
        <v>#REF!</v>
      </c>
      <c r="D393" s="83" t="e">
        <f>VLOOKUP(B393,CTV!$A$3:$D$1048576,4,0)</f>
        <v>#REF!</v>
      </c>
      <c r="E393" s="83" t="e">
        <f>VLOOKUP(B393,CTV!$A$3:$G$1048576,7,0)</f>
        <v>#REF!</v>
      </c>
      <c r="F393" s="83" t="e">
        <f>IF(ISNA(VLOOKUP(D393,CTV!$A$3:$H$1048576,8,0)),"",VLOOKUP(D393,CTV!$A$3:$H$1048576,8,0))</f>
        <v>#REF!</v>
      </c>
      <c r="G393" s="83" t="e">
        <f>VLOOKUP(B393,CTV!$A$3:$I$1048576,9,0)</f>
        <v>#REF!</v>
      </c>
      <c r="H393" s="83" t="e">
        <f>VLOOKUP(B393,CTV!$A$3:$J$1048576,10,0)</f>
        <v>#REF!</v>
      </c>
      <c r="I393" s="102" t="e">
        <f>PS!#REF!</f>
        <v>#REF!</v>
      </c>
      <c r="J393" s="83" t="e">
        <f>PS!#REF!</f>
        <v>#REF!</v>
      </c>
      <c r="K393" s="103" t="e">
        <f>PS!#REF!</f>
        <v>#REF!</v>
      </c>
      <c r="L393" s="83" t="e">
        <f t="shared" si="251"/>
        <v>#REF!</v>
      </c>
      <c r="M393" s="120" t="e">
        <f>PS!#REF!</f>
        <v>#REF!</v>
      </c>
      <c r="N393" s="83" t="e">
        <f>PS!#REF!</f>
        <v>#REF!</v>
      </c>
      <c r="O393" s="104" t="e">
        <f>PS!#REF!</f>
        <v>#REF!</v>
      </c>
      <c r="P393" s="104" t="e">
        <f t="shared" si="252"/>
        <v>#REF!</v>
      </c>
      <c r="Q393" s="104">
        <v>0</v>
      </c>
      <c r="R393" s="170" t="e">
        <f t="shared" si="253"/>
        <v>#REF!</v>
      </c>
      <c r="S393" s="130" t="e">
        <f>VLOOKUP(B393,CTV!$A$3:$K$1048576,11,0)</f>
        <v>#REF!</v>
      </c>
      <c r="T393" s="105" t="e">
        <f>IF(VLOOKUP(B393,CTV!$A$3:$E$1048576,5,0)-R393+S393&lt;0,0,VLOOKUP(B393,CTV!$A$3:$E$1048576,5,0)-R393+S393)</f>
        <v>#REF!</v>
      </c>
      <c r="U393" s="105" t="e">
        <f>IF(VLOOKUP(B393,CTV!$A$3:$F$1048576,6,0)-R393+S393&lt;0,0,VLOOKUP(B393,CTV!$A$3:$F$1048576,6,0)-R393+S393)</f>
        <v>#REF!</v>
      </c>
      <c r="V393" s="70" t="e">
        <f t="shared" si="254"/>
        <v>#REF!</v>
      </c>
      <c r="W393" s="70" t="str">
        <f>IFERROR(IF(AND($H393=1,WORKDAY.INTL($I393,NETWORKDAYS.INTL($I393,EDATE(V393,$E394)-1,1,[1]holiday!$A$2:$A$101),1,[1]holiday!$A$2:$A$101)=$K393),"",IF(AND(IFERROR(IF(IF($K393&lt;EDATE(V393,$E393),$K393,EDATE(V393,$E393))=V393,"",IF($K393&lt;EDATE(V393,$E393),$K393,EDATE(V393,$E393))),"")=$K393,$H393=1),"",IFERROR(IF(IF($K393&lt;EDATE(V393,$E393),$K393,EDATE(V393,$E393))=V393,"",IF($K393&lt;EDATE(V393,$E393),$K393,EDATE(V393,$E393))),""))),"")</f>
        <v/>
      </c>
      <c r="X393" s="70" t="str">
        <f>IFERROR(IF(AND($H393=1,WORKDAY.INTL($I393,NETWORKDAYS.INTL($I393,EDATE(W393,$E394)-1,1,[1]holiday!$A$2:$A$101),1,[1]holiday!$A$2:$A$101)=$K393),"",IF(AND(IFERROR(IF(IF($K393&lt;EDATE(W393,$E393),$K393,EDATE(W393,$E393))=W393,"",IF($K393&lt;EDATE(W393,$E393),$K393,EDATE(W393,$E393))),"")=$K393,$H393=1),"",IFERROR(IF(IF($K393&lt;EDATE(W393,$E393),$K393,EDATE(W393,$E393))=W393,"",IF($K393&lt;EDATE(W393,$E393),$K393,EDATE(W393,$E393))),""))),"")</f>
        <v/>
      </c>
      <c r="Y393" s="70" t="str">
        <f>IFERROR(IF(AND($H393=1,WORKDAY.INTL($I393,NETWORKDAYS.INTL($I393,EDATE(X393,$E394)-1,1,[1]holiday!$A$2:$A$101),1,[1]holiday!$A$2:$A$101)=$K393),"",IF(AND(IFERROR(IF(IF($K393&lt;EDATE(X393,$E393),$K393,EDATE(X393,$E393))=X393,"",IF($K393&lt;EDATE(X393,$E393),$K393,EDATE(X393,$E393))),"")=$K393,$H393=1),"",IFERROR(IF(IF($K393&lt;EDATE(X393,$E393),$K393,EDATE(X393,$E393))=X393,"",IF($K393&lt;EDATE(X393,$E393),$K393,EDATE(X393,$E393))),""))),"")</f>
        <v/>
      </c>
      <c r="Z393" s="70" t="str">
        <f>IFERROR(IF(AND($H393=1,WORKDAY.INTL($I393,NETWORKDAYS.INTL($I393,EDATE(Y393,$E394)-1,1,[1]holiday!$A$2:$A$101),1,[1]holiday!$A$2:$A$101)=$K393),"",IF(AND(IFERROR(IF(IF($K393&lt;EDATE(Y393,$E393),$K393,EDATE(Y393,$E393))=Y393,"",IF($K393&lt;EDATE(Y393,$E393),$K393,EDATE(Y393,$E393))),"")=$K393,$H393=1),"",IFERROR(IF(IF($K393&lt;EDATE(Y393,$E393),$K393,EDATE(Y393,$E393))=Y393,"",IF($K393&lt;EDATE(Y393,$E393),$K393,EDATE(Y393,$E393))),""))),"")</f>
        <v/>
      </c>
      <c r="AA393" s="70" t="str">
        <f>IFERROR(IF(AND($H393=1,WORKDAY.INTL($I393,NETWORKDAYS.INTL($I393,EDATE(Z393,$E394)-1,1,[1]holiday!$A$2:$A$101),1,[1]holiday!$A$2:$A$101)=$K393),"",IF(AND(IFERROR(IF(IF($K393&lt;EDATE(Z393,$E393),$K393,EDATE(Z393,$E393))=Z393,"",IF($K393&lt;EDATE(Z393,$E393),$K393,EDATE(Z393,$E393))),"")=$K393,$H393=1),"",IFERROR(IF(IF($K393&lt;EDATE(Z393,$E393),$K393,EDATE(Z393,$E393))=Z393,"",IF($K393&lt;EDATE(Z393,$E393),$K393,EDATE(Z393,$E393))),""))),"")</f>
        <v/>
      </c>
      <c r="AB393" s="70" t="str">
        <f>IFERROR(IF(AND($H393=1,WORKDAY.INTL($I393,NETWORKDAYS.INTL($I393,EDATE(AA393,$E394)-1,1,[1]holiday!$A$2:$A$101),1,[1]holiday!$A$2:$A$101)=$K393),"",IF(AND(IFERROR(IF(IF($K393&lt;EDATE(AA393,$E393),$K393,EDATE(AA393,$E393))=AA393,"",IF($K393&lt;EDATE(AA393,$E393),$K393,EDATE(AA393,$E393))),"")=$K393,$H393=1),"",IFERROR(IF(IF($K393&lt;EDATE(AA393,$E393),$K393,EDATE(AA393,$E393))=AA393,"",IF($K393&lt;EDATE(AA393,$E393),$K393,EDATE(AA393,$E393))),""))),"")</f>
        <v/>
      </c>
      <c r="AC393" s="70" t="str">
        <f>IFERROR(IF(AND($H393=1,WORKDAY.INTL($I393,NETWORKDAYS.INTL($I393,EDATE(AB393,$E394)-1,1,[1]holiday!$A$2:$A$101),1,[1]holiday!$A$2:$A$101)=$K393),"",IF(AND(IFERROR(IF(IF($K393&lt;EDATE(AB393,$E393),$K393,EDATE(AB393,$E393))=AB393,"",IF($K393&lt;EDATE(AB393,$E393),$K393,EDATE(AB393,$E393))),"")=$K393,$H393=1),"",IFERROR(IF(IF($K393&lt;EDATE(AB393,$E393),$K393,EDATE(AB393,$E393))=AB393,"",IF($K393&lt;EDATE(AB393,$E393),$K393,EDATE(AB393,$E393))),""))),"")</f>
        <v/>
      </c>
      <c r="AD393" s="70" t="str">
        <f>IFERROR(IF(AND($H393=1,WORKDAY.INTL($I393,NETWORKDAYS.INTL($I393,EDATE(AC393,$E394)-1,1,[1]holiday!$A$2:$A$101),1,[1]holiday!$A$2:$A$101)=$K393),"",IF(AND(IFERROR(IF(IF($K393&lt;EDATE(AC393,$E393),$K393,EDATE(AC393,$E393))=AC393,"",IF($K393&lt;EDATE(AC393,$E393),$K393,EDATE(AC393,$E393))),"")=$K393,$H393=1),"",IFERROR(IF(IF($K393&lt;EDATE(AC393,$E393),$K393,EDATE(AC393,$E393))=AC393,"",IF($K393&lt;EDATE(AC393,$E393),$K393,EDATE(AC393,$E393))),""))),"")</f>
        <v/>
      </c>
      <c r="AE393" s="70" t="str">
        <f>IFERROR(IF(AND($H393=1,WORKDAY.INTL($I393,NETWORKDAYS.INTL($I393,EDATE(AD393,$E394)-1,1,[1]holiday!$A$2:$A$101),1,[1]holiday!$A$2:$A$101)=$K393),"",IF(AND(IFERROR(IF(IF($K393&lt;EDATE(AD393,$E393),$K393,EDATE(AD393,$E393))=AD393,"",IF($K393&lt;EDATE(AD393,$E393),$K393,EDATE(AD393,$E393))),"")=$K393,$H393=1),"",IFERROR(IF(IF($K393&lt;EDATE(AD393,$E393),$K393,EDATE(AD393,$E393))=AD393,"",IF($K393&lt;EDATE(AD393,$E393),$K393,EDATE(AD393,$E393))),""))),"")</f>
        <v/>
      </c>
      <c r="AF393" s="70" t="str">
        <f>IFERROR(IF(AND($H393=1,WORKDAY.INTL($I393,NETWORKDAYS.INTL($I393,EDATE(AE393,$E394)-1,1,[1]holiday!$A$2:$A$101),1,[1]holiday!$A$2:$A$101)=$K393),"",IF(AND(IFERROR(IF(IF($K393&lt;EDATE(AE393,$E393),$K393,EDATE(AE393,$E393))=AE393,"",IF($K393&lt;EDATE(AE393,$E393),$K393,EDATE(AE393,$E393))),"")=$K393,$H393=1),"",IFERROR(IF(IF($K393&lt;EDATE(AE393,$E393),$K393,EDATE(AE393,$E393))=AE393,"",IF($K393&lt;EDATE(AE393,$E393),$K393,EDATE(AE393,$E393))),""))),"")</f>
        <v/>
      </c>
      <c r="AG393" s="70" t="str">
        <f>IFERROR(IF(AND($H393=1,WORKDAY.INTL($I393,NETWORKDAYS.INTL($I393,EDATE(AF393,$E394)-1,1,[1]holiday!$A$2:$A$101),1,[1]holiday!$A$2:$A$101)=$K393),"",IF(AND(IFERROR(IF(IF($K393&lt;EDATE(AF393,$E393),$K393,EDATE(AF393,$E393))=AF393,"",IF($K393&lt;EDATE(AF393,$E393),$K393,EDATE(AF393,$E393))),"")=$K393,$H393=1),"",IFERROR(IF(IF($K393&lt;EDATE(AF393,$E393),$K393,EDATE(AF393,$E393))=AF393,"",IF($K393&lt;EDATE(AF393,$E393),$K393,EDATE(AF393,$E393))),""))),"")</f>
        <v/>
      </c>
      <c r="AH393" s="70" t="str">
        <f>IFERROR(IF(AND($H393=1,WORKDAY.INTL($I393,NETWORKDAYS.INTL($I393,EDATE(AG393,$E394)-1,1,[1]holiday!$A$2:$A$101),1,[1]holiday!$A$2:$A$101)=$K393),"",IF(AND(IFERROR(IF(IF($K393&lt;EDATE(AG393,$E393),$K393,EDATE(AG393,$E393))=AG393,"",IF($K393&lt;EDATE(AG393,$E393),$K393,EDATE(AG393,$E393))),"")=$K393,$H393=1),"",IFERROR(IF(IF($K393&lt;EDATE(AG393,$E393),$K393,EDATE(AG393,$E393))=AG393,"",IF($K393&lt;EDATE(AG393,$E393),$K393,EDATE(AG393,$E393))),""))),"")</f>
        <v/>
      </c>
      <c r="AI393" s="70"/>
      <c r="AJ393" s="25" t="e">
        <f t="shared" si="236"/>
        <v>#REF!</v>
      </c>
      <c r="AK393" s="25" t="e">
        <f t="shared" si="237"/>
        <v>#REF!</v>
      </c>
      <c r="AL393" s="25" t="e">
        <f t="shared" si="238"/>
        <v>#REF!</v>
      </c>
      <c r="AM393" s="25" t="e">
        <f t="shared" si="239"/>
        <v>#REF!</v>
      </c>
      <c r="AN393" s="25" t="e">
        <f t="shared" si="240"/>
        <v>#REF!</v>
      </c>
      <c r="AO393" s="25" t="e">
        <f t="shared" si="241"/>
        <v>#REF!</v>
      </c>
      <c r="AP393" s="25" t="e">
        <f t="shared" si="242"/>
        <v>#REF!</v>
      </c>
      <c r="AQ393" s="25" t="e">
        <f t="shared" si="243"/>
        <v>#REF!</v>
      </c>
      <c r="AR393" s="25" t="e">
        <f t="shared" si="244"/>
        <v>#REF!</v>
      </c>
      <c r="AS393" s="25" t="e">
        <f t="shared" si="245"/>
        <v>#REF!</v>
      </c>
      <c r="AT393" s="25" t="e">
        <f t="shared" si="246"/>
        <v>#REF!</v>
      </c>
      <c r="AU393" s="25" t="e">
        <f t="shared" si="247"/>
        <v>#REF!</v>
      </c>
      <c r="AV393" s="25" t="e">
        <f t="shared" si="248"/>
        <v>#REF!</v>
      </c>
      <c r="AW393" s="106" t="e">
        <f t="shared" si="255"/>
        <v>#REF!</v>
      </c>
      <c r="AX393" s="107" t="e">
        <f t="shared" ca="1" si="256"/>
        <v>#REF!</v>
      </c>
      <c r="AY393" s="107" t="e">
        <f t="shared" ca="1" si="257"/>
        <v>#REF!</v>
      </c>
      <c r="AZ393" s="108" t="e">
        <f t="shared" ca="1" si="258"/>
        <v>#REF!</v>
      </c>
      <c r="BA393" s="25">
        <f t="shared" ca="1" si="250"/>
        <v>0</v>
      </c>
      <c r="BB393" s="25" t="e">
        <f t="shared" si="249"/>
        <v>#REF!</v>
      </c>
      <c r="BC393" s="25" t="e">
        <f t="shared" ca="1" si="259"/>
        <v>#REF!</v>
      </c>
      <c r="BD393" s="83" t="e">
        <f>PS!#REF!</f>
        <v>#REF!</v>
      </c>
      <c r="BE393" s="78" t="str">
        <f t="shared" ca="1" si="260"/>
        <v>Lần 0</v>
      </c>
      <c r="BF393" s="109" t="e">
        <f t="shared" ca="1" si="261"/>
        <v>#REF!</v>
      </c>
      <c r="BG393" s="109" t="e">
        <f t="shared" ca="1" si="262"/>
        <v>#REF!</v>
      </c>
      <c r="BH393" s="109" t="e">
        <f t="shared" ca="1" si="263"/>
        <v>#REF!</v>
      </c>
      <c r="BI393" s="109" t="e">
        <f t="shared" ca="1" si="264"/>
        <v>#REF!</v>
      </c>
      <c r="BJ393" s="109" t="e">
        <f t="shared" ca="1" si="265"/>
        <v>#REF!</v>
      </c>
      <c r="BK393" s="109" t="e">
        <f t="shared" ca="1" si="266"/>
        <v>#REF!</v>
      </c>
      <c r="BL393" s="109" t="e">
        <f t="shared" ca="1" si="267"/>
        <v>#REF!</v>
      </c>
      <c r="BM393" s="109" t="e">
        <f t="shared" ca="1" si="268"/>
        <v>#REF!</v>
      </c>
      <c r="BN393" s="109" t="e">
        <f t="shared" ca="1" si="269"/>
        <v>#REF!</v>
      </c>
      <c r="BO393" s="109" t="e">
        <f t="shared" ca="1" si="270"/>
        <v>#REF!</v>
      </c>
      <c r="BP393" s="109" t="e">
        <f t="shared" ca="1" si="271"/>
        <v>#REF!</v>
      </c>
      <c r="BQ393" s="109" t="e">
        <f t="shared" ca="1" si="272"/>
        <v>#REF!</v>
      </c>
      <c r="BR393" s="109" t="e">
        <f t="shared" ca="1" si="273"/>
        <v>#REF!</v>
      </c>
    </row>
    <row r="394" spans="1:70" ht="20.25" customHeight="1" x14ac:dyDescent="0.2">
      <c r="A394" s="82" t="e">
        <f>PS!#REF!</f>
        <v>#REF!</v>
      </c>
      <c r="B394" s="83" t="e">
        <f>PS!#REF!</f>
        <v>#REF!</v>
      </c>
      <c r="C394" s="83" t="e">
        <f>PS!#REF!</f>
        <v>#REF!</v>
      </c>
      <c r="D394" s="83" t="e">
        <f>VLOOKUP(B394,CTV!$A$3:$D$1048576,4,0)</f>
        <v>#REF!</v>
      </c>
      <c r="E394" s="83" t="e">
        <f>VLOOKUP(B394,CTV!$A$3:$G$1048576,7,0)</f>
        <v>#REF!</v>
      </c>
      <c r="F394" s="83" t="e">
        <f>IF(ISNA(VLOOKUP(D394,CTV!$A$3:$H$1048576,8,0)),"",VLOOKUP(D394,CTV!$A$3:$H$1048576,8,0))</f>
        <v>#REF!</v>
      </c>
      <c r="G394" s="83" t="e">
        <f>VLOOKUP(B394,CTV!$A$3:$I$1048576,9,0)</f>
        <v>#REF!</v>
      </c>
      <c r="H394" s="83" t="e">
        <f>VLOOKUP(B394,CTV!$A$3:$J$1048576,10,0)</f>
        <v>#REF!</v>
      </c>
      <c r="I394" s="102" t="e">
        <f>PS!#REF!</f>
        <v>#REF!</v>
      </c>
      <c r="J394" s="83" t="e">
        <f>PS!#REF!</f>
        <v>#REF!</v>
      </c>
      <c r="K394" s="103" t="e">
        <f>PS!#REF!</f>
        <v>#REF!</v>
      </c>
      <c r="L394" s="83" t="e">
        <f t="shared" si="251"/>
        <v>#REF!</v>
      </c>
      <c r="M394" s="120" t="e">
        <f>PS!#REF!</f>
        <v>#REF!</v>
      </c>
      <c r="N394" s="83" t="e">
        <f>PS!#REF!</f>
        <v>#REF!</v>
      </c>
      <c r="O394" s="104" t="e">
        <f>PS!#REF!</f>
        <v>#REF!</v>
      </c>
      <c r="P394" s="104" t="e">
        <f t="shared" si="252"/>
        <v>#REF!</v>
      </c>
      <c r="Q394" s="104">
        <v>0</v>
      </c>
      <c r="R394" s="170" t="e">
        <f t="shared" si="253"/>
        <v>#REF!</v>
      </c>
      <c r="S394" s="130" t="e">
        <f>VLOOKUP(B394,CTV!$A$3:$K$1048576,11,0)</f>
        <v>#REF!</v>
      </c>
      <c r="T394" s="105" t="e">
        <f>IF(VLOOKUP(B394,CTV!$A$3:$E$1048576,5,0)-R394+S394&lt;0,0,VLOOKUP(B394,CTV!$A$3:$E$1048576,5,0)-R394+S394)</f>
        <v>#REF!</v>
      </c>
      <c r="U394" s="105" t="e">
        <f>IF(VLOOKUP(B394,CTV!$A$3:$F$1048576,6,0)-R394+S394&lt;0,0,VLOOKUP(B394,CTV!$A$3:$F$1048576,6,0)-R394+S394)</f>
        <v>#REF!</v>
      </c>
      <c r="V394" s="70" t="e">
        <f t="shared" si="254"/>
        <v>#REF!</v>
      </c>
      <c r="W394" s="70" t="str">
        <f>IFERROR(IF(AND($H394=1,WORKDAY.INTL($I394,NETWORKDAYS.INTL($I394,EDATE(V394,$E395)-1,1,[1]holiday!$A$2:$A$101),1,[1]holiday!$A$2:$A$101)=$K394),"",IF(AND(IFERROR(IF(IF($K394&lt;EDATE(V394,$E394),$K394,EDATE(V394,$E394))=V394,"",IF($K394&lt;EDATE(V394,$E394),$K394,EDATE(V394,$E394))),"")=$K394,$H394=1),"",IFERROR(IF(IF($K394&lt;EDATE(V394,$E394),$K394,EDATE(V394,$E394))=V394,"",IF($K394&lt;EDATE(V394,$E394),$K394,EDATE(V394,$E394))),""))),"")</f>
        <v/>
      </c>
      <c r="X394" s="70" t="str">
        <f>IFERROR(IF(AND($H394=1,WORKDAY.INTL($I394,NETWORKDAYS.INTL($I394,EDATE(W394,$E395)-1,1,[1]holiday!$A$2:$A$101),1,[1]holiday!$A$2:$A$101)=$K394),"",IF(AND(IFERROR(IF(IF($K394&lt;EDATE(W394,$E394),$K394,EDATE(W394,$E394))=W394,"",IF($K394&lt;EDATE(W394,$E394),$K394,EDATE(W394,$E394))),"")=$K394,$H394=1),"",IFERROR(IF(IF($K394&lt;EDATE(W394,$E394),$K394,EDATE(W394,$E394))=W394,"",IF($K394&lt;EDATE(W394,$E394),$K394,EDATE(W394,$E394))),""))),"")</f>
        <v/>
      </c>
      <c r="Y394" s="70" t="str">
        <f>IFERROR(IF(AND($H394=1,WORKDAY.INTL($I394,NETWORKDAYS.INTL($I394,EDATE(X394,$E395)-1,1,[1]holiday!$A$2:$A$101),1,[1]holiday!$A$2:$A$101)=$K394),"",IF(AND(IFERROR(IF(IF($K394&lt;EDATE(X394,$E394),$K394,EDATE(X394,$E394))=X394,"",IF($K394&lt;EDATE(X394,$E394),$K394,EDATE(X394,$E394))),"")=$K394,$H394=1),"",IFERROR(IF(IF($K394&lt;EDATE(X394,$E394),$K394,EDATE(X394,$E394))=X394,"",IF($K394&lt;EDATE(X394,$E394),$K394,EDATE(X394,$E394))),""))),"")</f>
        <v/>
      </c>
      <c r="Z394" s="70" t="str">
        <f>IFERROR(IF(AND($H394=1,WORKDAY.INTL($I394,NETWORKDAYS.INTL($I394,EDATE(Y394,$E395)-1,1,[1]holiday!$A$2:$A$101),1,[1]holiday!$A$2:$A$101)=$K394),"",IF(AND(IFERROR(IF(IF($K394&lt;EDATE(Y394,$E394),$K394,EDATE(Y394,$E394))=Y394,"",IF($K394&lt;EDATE(Y394,$E394),$K394,EDATE(Y394,$E394))),"")=$K394,$H394=1),"",IFERROR(IF(IF($K394&lt;EDATE(Y394,$E394),$K394,EDATE(Y394,$E394))=Y394,"",IF($K394&lt;EDATE(Y394,$E394),$K394,EDATE(Y394,$E394))),""))),"")</f>
        <v/>
      </c>
      <c r="AA394" s="70" t="str">
        <f>IFERROR(IF(AND($H394=1,WORKDAY.INTL($I394,NETWORKDAYS.INTL($I394,EDATE(Z394,$E395)-1,1,[1]holiday!$A$2:$A$101),1,[1]holiday!$A$2:$A$101)=$K394),"",IF(AND(IFERROR(IF(IF($K394&lt;EDATE(Z394,$E394),$K394,EDATE(Z394,$E394))=Z394,"",IF($K394&lt;EDATE(Z394,$E394),$K394,EDATE(Z394,$E394))),"")=$K394,$H394=1),"",IFERROR(IF(IF($K394&lt;EDATE(Z394,$E394),$K394,EDATE(Z394,$E394))=Z394,"",IF($K394&lt;EDATE(Z394,$E394),$K394,EDATE(Z394,$E394))),""))),"")</f>
        <v/>
      </c>
      <c r="AB394" s="70" t="str">
        <f>IFERROR(IF(AND($H394=1,WORKDAY.INTL($I394,NETWORKDAYS.INTL($I394,EDATE(AA394,$E395)-1,1,[1]holiday!$A$2:$A$101),1,[1]holiday!$A$2:$A$101)=$K394),"",IF(AND(IFERROR(IF(IF($K394&lt;EDATE(AA394,$E394),$K394,EDATE(AA394,$E394))=AA394,"",IF($K394&lt;EDATE(AA394,$E394),$K394,EDATE(AA394,$E394))),"")=$K394,$H394=1),"",IFERROR(IF(IF($K394&lt;EDATE(AA394,$E394),$K394,EDATE(AA394,$E394))=AA394,"",IF($K394&lt;EDATE(AA394,$E394),$K394,EDATE(AA394,$E394))),""))),"")</f>
        <v/>
      </c>
      <c r="AC394" s="70" t="str">
        <f>IFERROR(IF(AND($H394=1,WORKDAY.INTL($I394,NETWORKDAYS.INTL($I394,EDATE(AB394,$E395)-1,1,[1]holiday!$A$2:$A$101),1,[1]holiday!$A$2:$A$101)=$K394),"",IF(AND(IFERROR(IF(IF($K394&lt;EDATE(AB394,$E394),$K394,EDATE(AB394,$E394))=AB394,"",IF($K394&lt;EDATE(AB394,$E394),$K394,EDATE(AB394,$E394))),"")=$K394,$H394=1),"",IFERROR(IF(IF($K394&lt;EDATE(AB394,$E394),$K394,EDATE(AB394,$E394))=AB394,"",IF($K394&lt;EDATE(AB394,$E394),$K394,EDATE(AB394,$E394))),""))),"")</f>
        <v/>
      </c>
      <c r="AD394" s="70" t="str">
        <f>IFERROR(IF(AND($H394=1,WORKDAY.INTL($I394,NETWORKDAYS.INTL($I394,EDATE(AC394,$E395)-1,1,[1]holiday!$A$2:$A$101),1,[1]holiday!$A$2:$A$101)=$K394),"",IF(AND(IFERROR(IF(IF($K394&lt;EDATE(AC394,$E394),$K394,EDATE(AC394,$E394))=AC394,"",IF($K394&lt;EDATE(AC394,$E394),$K394,EDATE(AC394,$E394))),"")=$K394,$H394=1),"",IFERROR(IF(IF($K394&lt;EDATE(AC394,$E394),$K394,EDATE(AC394,$E394))=AC394,"",IF($K394&lt;EDATE(AC394,$E394),$K394,EDATE(AC394,$E394))),""))),"")</f>
        <v/>
      </c>
      <c r="AE394" s="70" t="str">
        <f>IFERROR(IF(AND($H394=1,WORKDAY.INTL($I394,NETWORKDAYS.INTL($I394,EDATE(AD394,$E395)-1,1,[1]holiday!$A$2:$A$101),1,[1]holiday!$A$2:$A$101)=$K394),"",IF(AND(IFERROR(IF(IF($K394&lt;EDATE(AD394,$E394),$K394,EDATE(AD394,$E394))=AD394,"",IF($K394&lt;EDATE(AD394,$E394),$K394,EDATE(AD394,$E394))),"")=$K394,$H394=1),"",IFERROR(IF(IF($K394&lt;EDATE(AD394,$E394),$K394,EDATE(AD394,$E394))=AD394,"",IF($K394&lt;EDATE(AD394,$E394),$K394,EDATE(AD394,$E394))),""))),"")</f>
        <v/>
      </c>
      <c r="AF394" s="70" t="str">
        <f>IFERROR(IF(AND($H394=1,WORKDAY.INTL($I394,NETWORKDAYS.INTL($I394,EDATE(AE394,$E395)-1,1,[1]holiday!$A$2:$A$101),1,[1]holiday!$A$2:$A$101)=$K394),"",IF(AND(IFERROR(IF(IF($K394&lt;EDATE(AE394,$E394),$K394,EDATE(AE394,$E394))=AE394,"",IF($K394&lt;EDATE(AE394,$E394),$K394,EDATE(AE394,$E394))),"")=$K394,$H394=1),"",IFERROR(IF(IF($K394&lt;EDATE(AE394,$E394),$K394,EDATE(AE394,$E394))=AE394,"",IF($K394&lt;EDATE(AE394,$E394),$K394,EDATE(AE394,$E394))),""))),"")</f>
        <v/>
      </c>
      <c r="AG394" s="70" t="str">
        <f>IFERROR(IF(AND($H394=1,WORKDAY.INTL($I394,NETWORKDAYS.INTL($I394,EDATE(AF394,$E395)-1,1,[1]holiday!$A$2:$A$101),1,[1]holiday!$A$2:$A$101)=$K394),"",IF(AND(IFERROR(IF(IF($K394&lt;EDATE(AF394,$E394),$K394,EDATE(AF394,$E394))=AF394,"",IF($K394&lt;EDATE(AF394,$E394),$K394,EDATE(AF394,$E394))),"")=$K394,$H394=1),"",IFERROR(IF(IF($K394&lt;EDATE(AF394,$E394),$K394,EDATE(AF394,$E394))=AF394,"",IF($K394&lt;EDATE(AF394,$E394),$K394,EDATE(AF394,$E394))),""))),"")</f>
        <v/>
      </c>
      <c r="AH394" s="70" t="str">
        <f>IFERROR(IF(AND($H394=1,WORKDAY.INTL($I394,NETWORKDAYS.INTL($I394,EDATE(AG394,$E395)-1,1,[1]holiday!$A$2:$A$101),1,[1]holiday!$A$2:$A$101)=$K394),"",IF(AND(IFERROR(IF(IF($K394&lt;EDATE(AG394,$E394),$K394,EDATE(AG394,$E394))=AG394,"",IF($K394&lt;EDATE(AG394,$E394),$K394,EDATE(AG394,$E394))),"")=$K394,$H394=1),"",IFERROR(IF(IF($K394&lt;EDATE(AG394,$E394),$K394,EDATE(AG394,$E394))=AG394,"",IF($K394&lt;EDATE(AG394,$E394),$K394,EDATE(AG394,$E394))),""))),"")</f>
        <v/>
      </c>
      <c r="AI394" s="70"/>
      <c r="AJ394" s="25" t="e">
        <f t="shared" si="236"/>
        <v>#REF!</v>
      </c>
      <c r="AK394" s="25" t="e">
        <f t="shared" si="237"/>
        <v>#REF!</v>
      </c>
      <c r="AL394" s="25" t="e">
        <f t="shared" si="238"/>
        <v>#REF!</v>
      </c>
      <c r="AM394" s="25" t="e">
        <f t="shared" si="239"/>
        <v>#REF!</v>
      </c>
      <c r="AN394" s="25" t="e">
        <f t="shared" si="240"/>
        <v>#REF!</v>
      </c>
      <c r="AO394" s="25" t="e">
        <f t="shared" si="241"/>
        <v>#REF!</v>
      </c>
      <c r="AP394" s="25" t="e">
        <f t="shared" si="242"/>
        <v>#REF!</v>
      </c>
      <c r="AQ394" s="25" t="e">
        <f t="shared" si="243"/>
        <v>#REF!</v>
      </c>
      <c r="AR394" s="25" t="e">
        <f t="shared" si="244"/>
        <v>#REF!</v>
      </c>
      <c r="AS394" s="25" t="e">
        <f t="shared" si="245"/>
        <v>#REF!</v>
      </c>
      <c r="AT394" s="25" t="e">
        <f t="shared" si="246"/>
        <v>#REF!</v>
      </c>
      <c r="AU394" s="25" t="e">
        <f t="shared" si="247"/>
        <v>#REF!</v>
      </c>
      <c r="AV394" s="25" t="e">
        <f t="shared" si="248"/>
        <v>#REF!</v>
      </c>
      <c r="AW394" s="106" t="e">
        <f t="shared" si="255"/>
        <v>#REF!</v>
      </c>
      <c r="AX394" s="107" t="e">
        <f t="shared" ca="1" si="256"/>
        <v>#REF!</v>
      </c>
      <c r="AY394" s="107" t="e">
        <f t="shared" ca="1" si="257"/>
        <v>#REF!</v>
      </c>
      <c r="AZ394" s="108" t="e">
        <f t="shared" ca="1" si="258"/>
        <v>#REF!</v>
      </c>
      <c r="BA394" s="25">
        <f t="shared" ca="1" si="250"/>
        <v>0</v>
      </c>
      <c r="BB394" s="25" t="e">
        <f t="shared" si="249"/>
        <v>#REF!</v>
      </c>
      <c r="BC394" s="25" t="e">
        <f t="shared" ca="1" si="259"/>
        <v>#REF!</v>
      </c>
      <c r="BD394" s="83" t="e">
        <f>PS!#REF!</f>
        <v>#REF!</v>
      </c>
      <c r="BE394" s="78" t="str">
        <f t="shared" ca="1" si="260"/>
        <v>Lần 0</v>
      </c>
      <c r="BF394" s="109" t="e">
        <f t="shared" ca="1" si="261"/>
        <v>#REF!</v>
      </c>
      <c r="BG394" s="109" t="e">
        <f t="shared" ca="1" si="262"/>
        <v>#REF!</v>
      </c>
      <c r="BH394" s="109" t="e">
        <f t="shared" ca="1" si="263"/>
        <v>#REF!</v>
      </c>
      <c r="BI394" s="109" t="e">
        <f t="shared" ca="1" si="264"/>
        <v>#REF!</v>
      </c>
      <c r="BJ394" s="109" t="e">
        <f t="shared" ca="1" si="265"/>
        <v>#REF!</v>
      </c>
      <c r="BK394" s="109" t="e">
        <f t="shared" ca="1" si="266"/>
        <v>#REF!</v>
      </c>
      <c r="BL394" s="109" t="e">
        <f t="shared" ca="1" si="267"/>
        <v>#REF!</v>
      </c>
      <c r="BM394" s="109" t="e">
        <f t="shared" ca="1" si="268"/>
        <v>#REF!</v>
      </c>
      <c r="BN394" s="109" t="e">
        <f t="shared" ca="1" si="269"/>
        <v>#REF!</v>
      </c>
      <c r="BO394" s="109" t="e">
        <f t="shared" ca="1" si="270"/>
        <v>#REF!</v>
      </c>
      <c r="BP394" s="109" t="e">
        <f t="shared" ca="1" si="271"/>
        <v>#REF!</v>
      </c>
      <c r="BQ394" s="109" t="e">
        <f t="shared" ca="1" si="272"/>
        <v>#REF!</v>
      </c>
      <c r="BR394" s="109" t="e">
        <f t="shared" ca="1" si="273"/>
        <v>#REF!</v>
      </c>
    </row>
    <row r="395" spans="1:70" ht="20.25" customHeight="1" x14ac:dyDescent="0.2">
      <c r="A395" s="82" t="e">
        <f>PS!#REF!</f>
        <v>#REF!</v>
      </c>
      <c r="B395" s="83" t="e">
        <f>PS!#REF!</f>
        <v>#REF!</v>
      </c>
      <c r="C395" s="83" t="e">
        <f>PS!#REF!</f>
        <v>#REF!</v>
      </c>
      <c r="D395" s="83" t="e">
        <f>VLOOKUP(B395,CTV!$A$3:$D$1048576,4,0)</f>
        <v>#REF!</v>
      </c>
      <c r="E395" s="83" t="e">
        <f>VLOOKUP(B395,CTV!$A$3:$G$1048576,7,0)</f>
        <v>#REF!</v>
      </c>
      <c r="F395" s="83" t="e">
        <f>IF(ISNA(VLOOKUP(D395,CTV!$A$3:$H$1048576,8,0)),"",VLOOKUP(D395,CTV!$A$3:$H$1048576,8,0))</f>
        <v>#REF!</v>
      </c>
      <c r="G395" s="83" t="e">
        <f>VLOOKUP(B395,CTV!$A$3:$I$1048576,9,0)</f>
        <v>#REF!</v>
      </c>
      <c r="H395" s="83" t="e">
        <f>VLOOKUP(B395,CTV!$A$3:$J$1048576,10,0)</f>
        <v>#REF!</v>
      </c>
      <c r="I395" s="102" t="e">
        <f>PS!#REF!</f>
        <v>#REF!</v>
      </c>
      <c r="J395" s="83" t="e">
        <f>PS!#REF!</f>
        <v>#REF!</v>
      </c>
      <c r="K395" s="103" t="e">
        <f>PS!#REF!</f>
        <v>#REF!</v>
      </c>
      <c r="L395" s="83" t="e">
        <f t="shared" si="251"/>
        <v>#REF!</v>
      </c>
      <c r="M395" s="120" t="e">
        <f>PS!#REF!</f>
        <v>#REF!</v>
      </c>
      <c r="N395" s="83" t="e">
        <f>PS!#REF!</f>
        <v>#REF!</v>
      </c>
      <c r="O395" s="104" t="e">
        <f>PS!#REF!</f>
        <v>#REF!</v>
      </c>
      <c r="P395" s="104" t="e">
        <f t="shared" si="252"/>
        <v>#REF!</v>
      </c>
      <c r="Q395" s="104">
        <v>0</v>
      </c>
      <c r="R395" s="170" t="e">
        <f t="shared" si="253"/>
        <v>#REF!</v>
      </c>
      <c r="S395" s="130" t="e">
        <f>VLOOKUP(B395,CTV!$A$3:$K$1048576,11,0)</f>
        <v>#REF!</v>
      </c>
      <c r="T395" s="105" t="e">
        <f>IF(VLOOKUP(B395,CTV!$A$3:$E$1048576,5,0)-R395+S395&lt;0,0,VLOOKUP(B395,CTV!$A$3:$E$1048576,5,0)-R395+S395)</f>
        <v>#REF!</v>
      </c>
      <c r="U395" s="105" t="e">
        <f>IF(VLOOKUP(B395,CTV!$A$3:$F$1048576,6,0)-R395+S395&lt;0,0,VLOOKUP(B395,CTV!$A$3:$F$1048576,6,0)-R395+S395)</f>
        <v>#REF!</v>
      </c>
      <c r="V395" s="70" t="e">
        <f t="shared" si="254"/>
        <v>#REF!</v>
      </c>
      <c r="W395" s="70" t="str">
        <f>IFERROR(IF(AND($H395=1,WORKDAY.INTL($I395,NETWORKDAYS.INTL($I395,EDATE(V395,$E396)-1,1,[1]holiday!$A$2:$A$101),1,[1]holiday!$A$2:$A$101)=$K395),"",IF(AND(IFERROR(IF(IF($K395&lt;EDATE(V395,$E395),$K395,EDATE(V395,$E395))=V395,"",IF($K395&lt;EDATE(V395,$E395),$K395,EDATE(V395,$E395))),"")=$K395,$H395=1),"",IFERROR(IF(IF($K395&lt;EDATE(V395,$E395),$K395,EDATE(V395,$E395))=V395,"",IF($K395&lt;EDATE(V395,$E395),$K395,EDATE(V395,$E395))),""))),"")</f>
        <v/>
      </c>
      <c r="X395" s="70" t="str">
        <f>IFERROR(IF(AND($H395=1,WORKDAY.INTL($I395,NETWORKDAYS.INTL($I395,EDATE(W395,$E396)-1,1,[1]holiday!$A$2:$A$101),1,[1]holiday!$A$2:$A$101)=$K395),"",IF(AND(IFERROR(IF(IF($K395&lt;EDATE(W395,$E395),$K395,EDATE(W395,$E395))=W395,"",IF($K395&lt;EDATE(W395,$E395),$K395,EDATE(W395,$E395))),"")=$K395,$H395=1),"",IFERROR(IF(IF($K395&lt;EDATE(W395,$E395),$K395,EDATE(W395,$E395))=W395,"",IF($K395&lt;EDATE(W395,$E395),$K395,EDATE(W395,$E395))),""))),"")</f>
        <v/>
      </c>
      <c r="Y395" s="70" t="str">
        <f>IFERROR(IF(AND($H395=1,WORKDAY.INTL($I395,NETWORKDAYS.INTL($I395,EDATE(X395,$E396)-1,1,[1]holiday!$A$2:$A$101),1,[1]holiday!$A$2:$A$101)=$K395),"",IF(AND(IFERROR(IF(IF($K395&lt;EDATE(X395,$E395),$K395,EDATE(X395,$E395))=X395,"",IF($K395&lt;EDATE(X395,$E395),$K395,EDATE(X395,$E395))),"")=$K395,$H395=1),"",IFERROR(IF(IF($K395&lt;EDATE(X395,$E395),$K395,EDATE(X395,$E395))=X395,"",IF($K395&lt;EDATE(X395,$E395),$K395,EDATE(X395,$E395))),""))),"")</f>
        <v/>
      </c>
      <c r="Z395" s="70" t="str">
        <f>IFERROR(IF(AND($H395=1,WORKDAY.INTL($I395,NETWORKDAYS.INTL($I395,EDATE(Y395,$E396)-1,1,[1]holiday!$A$2:$A$101),1,[1]holiday!$A$2:$A$101)=$K395),"",IF(AND(IFERROR(IF(IF($K395&lt;EDATE(Y395,$E395),$K395,EDATE(Y395,$E395))=Y395,"",IF($K395&lt;EDATE(Y395,$E395),$K395,EDATE(Y395,$E395))),"")=$K395,$H395=1),"",IFERROR(IF(IF($K395&lt;EDATE(Y395,$E395),$K395,EDATE(Y395,$E395))=Y395,"",IF($K395&lt;EDATE(Y395,$E395),$K395,EDATE(Y395,$E395))),""))),"")</f>
        <v/>
      </c>
      <c r="AA395" s="70" t="str">
        <f>IFERROR(IF(AND($H395=1,WORKDAY.INTL($I395,NETWORKDAYS.INTL($I395,EDATE(Z395,$E396)-1,1,[1]holiday!$A$2:$A$101),1,[1]holiday!$A$2:$A$101)=$K395),"",IF(AND(IFERROR(IF(IF($K395&lt;EDATE(Z395,$E395),$K395,EDATE(Z395,$E395))=Z395,"",IF($K395&lt;EDATE(Z395,$E395),$K395,EDATE(Z395,$E395))),"")=$K395,$H395=1),"",IFERROR(IF(IF($K395&lt;EDATE(Z395,$E395),$K395,EDATE(Z395,$E395))=Z395,"",IF($K395&lt;EDATE(Z395,$E395),$K395,EDATE(Z395,$E395))),""))),"")</f>
        <v/>
      </c>
      <c r="AB395" s="70" t="str">
        <f>IFERROR(IF(AND($H395=1,WORKDAY.INTL($I395,NETWORKDAYS.INTL($I395,EDATE(AA395,$E396)-1,1,[1]holiday!$A$2:$A$101),1,[1]holiday!$A$2:$A$101)=$K395),"",IF(AND(IFERROR(IF(IF($K395&lt;EDATE(AA395,$E395),$K395,EDATE(AA395,$E395))=AA395,"",IF($K395&lt;EDATE(AA395,$E395),$K395,EDATE(AA395,$E395))),"")=$K395,$H395=1),"",IFERROR(IF(IF($K395&lt;EDATE(AA395,$E395),$K395,EDATE(AA395,$E395))=AA395,"",IF($K395&lt;EDATE(AA395,$E395),$K395,EDATE(AA395,$E395))),""))),"")</f>
        <v/>
      </c>
      <c r="AC395" s="70" t="str">
        <f>IFERROR(IF(AND($H395=1,WORKDAY.INTL($I395,NETWORKDAYS.INTL($I395,EDATE(AB395,$E396)-1,1,[1]holiday!$A$2:$A$101),1,[1]holiday!$A$2:$A$101)=$K395),"",IF(AND(IFERROR(IF(IF($K395&lt;EDATE(AB395,$E395),$K395,EDATE(AB395,$E395))=AB395,"",IF($K395&lt;EDATE(AB395,$E395),$K395,EDATE(AB395,$E395))),"")=$K395,$H395=1),"",IFERROR(IF(IF($K395&lt;EDATE(AB395,$E395),$K395,EDATE(AB395,$E395))=AB395,"",IF($K395&lt;EDATE(AB395,$E395),$K395,EDATE(AB395,$E395))),""))),"")</f>
        <v/>
      </c>
      <c r="AD395" s="70" t="str">
        <f>IFERROR(IF(AND($H395=1,WORKDAY.INTL($I395,NETWORKDAYS.INTL($I395,EDATE(AC395,$E396)-1,1,[1]holiday!$A$2:$A$101),1,[1]holiday!$A$2:$A$101)=$K395),"",IF(AND(IFERROR(IF(IF($K395&lt;EDATE(AC395,$E395),$K395,EDATE(AC395,$E395))=AC395,"",IF($K395&lt;EDATE(AC395,$E395),$K395,EDATE(AC395,$E395))),"")=$K395,$H395=1),"",IFERROR(IF(IF($K395&lt;EDATE(AC395,$E395),$K395,EDATE(AC395,$E395))=AC395,"",IF($K395&lt;EDATE(AC395,$E395),$K395,EDATE(AC395,$E395))),""))),"")</f>
        <v/>
      </c>
      <c r="AE395" s="70" t="str">
        <f>IFERROR(IF(AND($H395=1,WORKDAY.INTL($I395,NETWORKDAYS.INTL($I395,EDATE(AD395,$E396)-1,1,[1]holiday!$A$2:$A$101),1,[1]holiday!$A$2:$A$101)=$K395),"",IF(AND(IFERROR(IF(IF($K395&lt;EDATE(AD395,$E395),$K395,EDATE(AD395,$E395))=AD395,"",IF($K395&lt;EDATE(AD395,$E395),$K395,EDATE(AD395,$E395))),"")=$K395,$H395=1),"",IFERROR(IF(IF($K395&lt;EDATE(AD395,$E395),$K395,EDATE(AD395,$E395))=AD395,"",IF($K395&lt;EDATE(AD395,$E395),$K395,EDATE(AD395,$E395))),""))),"")</f>
        <v/>
      </c>
      <c r="AF395" s="70" t="str">
        <f>IFERROR(IF(AND($H395=1,WORKDAY.INTL($I395,NETWORKDAYS.INTL($I395,EDATE(AE395,$E396)-1,1,[1]holiday!$A$2:$A$101),1,[1]holiday!$A$2:$A$101)=$K395),"",IF(AND(IFERROR(IF(IF($K395&lt;EDATE(AE395,$E395),$K395,EDATE(AE395,$E395))=AE395,"",IF($K395&lt;EDATE(AE395,$E395),$K395,EDATE(AE395,$E395))),"")=$K395,$H395=1),"",IFERROR(IF(IF($K395&lt;EDATE(AE395,$E395),$K395,EDATE(AE395,$E395))=AE395,"",IF($K395&lt;EDATE(AE395,$E395),$K395,EDATE(AE395,$E395))),""))),"")</f>
        <v/>
      </c>
      <c r="AG395" s="70" t="str">
        <f>IFERROR(IF(AND($H395=1,WORKDAY.INTL($I395,NETWORKDAYS.INTL($I395,EDATE(AF395,$E396)-1,1,[1]holiday!$A$2:$A$101),1,[1]holiday!$A$2:$A$101)=$K395),"",IF(AND(IFERROR(IF(IF($K395&lt;EDATE(AF395,$E395),$K395,EDATE(AF395,$E395))=AF395,"",IF($K395&lt;EDATE(AF395,$E395),$K395,EDATE(AF395,$E395))),"")=$K395,$H395=1),"",IFERROR(IF(IF($K395&lt;EDATE(AF395,$E395),$K395,EDATE(AF395,$E395))=AF395,"",IF($K395&lt;EDATE(AF395,$E395),$K395,EDATE(AF395,$E395))),""))),"")</f>
        <v/>
      </c>
      <c r="AH395" s="70" t="str">
        <f>IFERROR(IF(AND($H395=1,WORKDAY.INTL($I395,NETWORKDAYS.INTL($I395,EDATE(AG395,$E396)-1,1,[1]holiday!$A$2:$A$101),1,[1]holiday!$A$2:$A$101)=$K395),"",IF(AND(IFERROR(IF(IF($K395&lt;EDATE(AG395,$E395),$K395,EDATE(AG395,$E395))=AG395,"",IF($K395&lt;EDATE(AG395,$E395),$K395,EDATE(AG395,$E395))),"")=$K395,$H395=1),"",IFERROR(IF(IF($K395&lt;EDATE(AG395,$E395),$K395,EDATE(AG395,$E395))=AG395,"",IF($K395&lt;EDATE(AG395,$E395),$K395,EDATE(AG395,$E395))),""))),"")</f>
        <v/>
      </c>
      <c r="AI395" s="70"/>
      <c r="AJ395" s="25" t="e">
        <f t="shared" si="236"/>
        <v>#REF!</v>
      </c>
      <c r="AK395" s="25" t="e">
        <f t="shared" si="237"/>
        <v>#REF!</v>
      </c>
      <c r="AL395" s="25" t="e">
        <f t="shared" si="238"/>
        <v>#REF!</v>
      </c>
      <c r="AM395" s="25" t="e">
        <f t="shared" si="239"/>
        <v>#REF!</v>
      </c>
      <c r="AN395" s="25" t="e">
        <f t="shared" si="240"/>
        <v>#REF!</v>
      </c>
      <c r="AO395" s="25" t="e">
        <f t="shared" si="241"/>
        <v>#REF!</v>
      </c>
      <c r="AP395" s="25" t="e">
        <f t="shared" si="242"/>
        <v>#REF!</v>
      </c>
      <c r="AQ395" s="25" t="e">
        <f t="shared" si="243"/>
        <v>#REF!</v>
      </c>
      <c r="AR395" s="25" t="e">
        <f t="shared" si="244"/>
        <v>#REF!</v>
      </c>
      <c r="AS395" s="25" t="e">
        <f t="shared" si="245"/>
        <v>#REF!</v>
      </c>
      <c r="AT395" s="25" t="e">
        <f t="shared" si="246"/>
        <v>#REF!</v>
      </c>
      <c r="AU395" s="25" t="e">
        <f t="shared" si="247"/>
        <v>#REF!</v>
      </c>
      <c r="AV395" s="25" t="e">
        <f t="shared" si="248"/>
        <v>#REF!</v>
      </c>
      <c r="AW395" s="106" t="e">
        <f t="shared" si="255"/>
        <v>#REF!</v>
      </c>
      <c r="AX395" s="107" t="e">
        <f t="shared" ca="1" si="256"/>
        <v>#REF!</v>
      </c>
      <c r="AY395" s="107" t="e">
        <f t="shared" ca="1" si="257"/>
        <v>#REF!</v>
      </c>
      <c r="AZ395" s="108" t="e">
        <f t="shared" ca="1" si="258"/>
        <v>#REF!</v>
      </c>
      <c r="BA395" s="25">
        <f t="shared" ca="1" si="250"/>
        <v>0</v>
      </c>
      <c r="BB395" s="25" t="e">
        <f t="shared" si="249"/>
        <v>#REF!</v>
      </c>
      <c r="BC395" s="25" t="e">
        <f t="shared" ca="1" si="259"/>
        <v>#REF!</v>
      </c>
      <c r="BD395" s="83" t="e">
        <f>PS!#REF!</f>
        <v>#REF!</v>
      </c>
      <c r="BE395" s="78" t="str">
        <f t="shared" ca="1" si="260"/>
        <v>Lần 0</v>
      </c>
      <c r="BF395" s="109" t="e">
        <f t="shared" ca="1" si="261"/>
        <v>#REF!</v>
      </c>
      <c r="BG395" s="109" t="e">
        <f t="shared" ca="1" si="262"/>
        <v>#REF!</v>
      </c>
      <c r="BH395" s="109" t="e">
        <f t="shared" ca="1" si="263"/>
        <v>#REF!</v>
      </c>
      <c r="BI395" s="109" t="e">
        <f t="shared" ca="1" si="264"/>
        <v>#REF!</v>
      </c>
      <c r="BJ395" s="109" t="e">
        <f t="shared" ca="1" si="265"/>
        <v>#REF!</v>
      </c>
      <c r="BK395" s="109" t="e">
        <f t="shared" ca="1" si="266"/>
        <v>#REF!</v>
      </c>
      <c r="BL395" s="109" t="e">
        <f t="shared" ca="1" si="267"/>
        <v>#REF!</v>
      </c>
      <c r="BM395" s="109" t="e">
        <f t="shared" ca="1" si="268"/>
        <v>#REF!</v>
      </c>
      <c r="BN395" s="109" t="e">
        <f t="shared" ca="1" si="269"/>
        <v>#REF!</v>
      </c>
      <c r="BO395" s="109" t="e">
        <f t="shared" ca="1" si="270"/>
        <v>#REF!</v>
      </c>
      <c r="BP395" s="109" t="e">
        <f t="shared" ca="1" si="271"/>
        <v>#REF!</v>
      </c>
      <c r="BQ395" s="109" t="e">
        <f t="shared" ca="1" si="272"/>
        <v>#REF!</v>
      </c>
      <c r="BR395" s="109" t="e">
        <f t="shared" ca="1" si="273"/>
        <v>#REF!</v>
      </c>
    </row>
    <row r="396" spans="1:70" ht="20.25" customHeight="1" x14ac:dyDescent="0.2">
      <c r="A396" s="82" t="e">
        <f>PS!#REF!</f>
        <v>#REF!</v>
      </c>
      <c r="B396" s="83" t="e">
        <f>PS!#REF!</f>
        <v>#REF!</v>
      </c>
      <c r="C396" s="83" t="e">
        <f>PS!#REF!</f>
        <v>#REF!</v>
      </c>
      <c r="D396" s="83" t="e">
        <f>VLOOKUP(B396,CTV!$A$3:$D$1048576,4,0)</f>
        <v>#REF!</v>
      </c>
      <c r="E396" s="83" t="e">
        <f>VLOOKUP(B396,CTV!$A$3:$G$1048576,7,0)</f>
        <v>#REF!</v>
      </c>
      <c r="F396" s="83" t="e">
        <f>IF(ISNA(VLOOKUP(D396,CTV!$A$3:$H$1048576,8,0)),"",VLOOKUP(D396,CTV!$A$3:$H$1048576,8,0))</f>
        <v>#REF!</v>
      </c>
      <c r="G396" s="83" t="e">
        <f>VLOOKUP(B396,CTV!$A$3:$I$1048576,9,0)</f>
        <v>#REF!</v>
      </c>
      <c r="H396" s="83" t="e">
        <f>VLOOKUP(B396,CTV!$A$3:$J$1048576,10,0)</f>
        <v>#REF!</v>
      </c>
      <c r="I396" s="102" t="e">
        <f>PS!#REF!</f>
        <v>#REF!</v>
      </c>
      <c r="J396" s="83" t="e">
        <f>PS!#REF!</f>
        <v>#REF!</v>
      </c>
      <c r="K396" s="103" t="e">
        <f>PS!#REF!</f>
        <v>#REF!</v>
      </c>
      <c r="L396" s="83" t="e">
        <f t="shared" si="251"/>
        <v>#REF!</v>
      </c>
      <c r="M396" s="120" t="e">
        <f>PS!#REF!</f>
        <v>#REF!</v>
      </c>
      <c r="N396" s="83" t="e">
        <f>PS!#REF!</f>
        <v>#REF!</v>
      </c>
      <c r="O396" s="104" t="e">
        <f>PS!#REF!</f>
        <v>#REF!</v>
      </c>
      <c r="P396" s="104" t="e">
        <f t="shared" si="252"/>
        <v>#REF!</v>
      </c>
      <c r="Q396" s="104">
        <v>0</v>
      </c>
      <c r="R396" s="170" t="e">
        <f t="shared" si="253"/>
        <v>#REF!</v>
      </c>
      <c r="S396" s="130" t="e">
        <f>VLOOKUP(B396,CTV!$A$3:$K$1048576,11,0)</f>
        <v>#REF!</v>
      </c>
      <c r="T396" s="105" t="e">
        <f>IF(VLOOKUP(B396,CTV!$A$3:$E$1048576,5,0)-R396+S396&lt;0,0,VLOOKUP(B396,CTV!$A$3:$E$1048576,5,0)-R396+S396)</f>
        <v>#REF!</v>
      </c>
      <c r="U396" s="105" t="e">
        <f>IF(VLOOKUP(B396,CTV!$A$3:$F$1048576,6,0)-R396+S396&lt;0,0,VLOOKUP(B396,CTV!$A$3:$F$1048576,6,0)-R396+S396)</f>
        <v>#REF!</v>
      </c>
      <c r="V396" s="70" t="e">
        <f t="shared" si="254"/>
        <v>#REF!</v>
      </c>
      <c r="W396" s="70" t="str">
        <f>IFERROR(IF(AND($H396=1,WORKDAY.INTL($I396,NETWORKDAYS.INTL($I396,EDATE(V396,$E397)-1,1,[1]holiday!$A$2:$A$101),1,[1]holiday!$A$2:$A$101)=$K396),"",IF(AND(IFERROR(IF(IF($K396&lt;EDATE(V396,$E396),$K396,EDATE(V396,$E396))=V396,"",IF($K396&lt;EDATE(V396,$E396),$K396,EDATE(V396,$E396))),"")=$K396,$H396=1),"",IFERROR(IF(IF($K396&lt;EDATE(V396,$E396),$K396,EDATE(V396,$E396))=V396,"",IF($K396&lt;EDATE(V396,$E396),$K396,EDATE(V396,$E396))),""))),"")</f>
        <v/>
      </c>
      <c r="X396" s="70" t="str">
        <f>IFERROR(IF(AND($H396=1,WORKDAY.INTL($I396,NETWORKDAYS.INTL($I396,EDATE(W396,$E397)-1,1,[1]holiday!$A$2:$A$101),1,[1]holiday!$A$2:$A$101)=$K396),"",IF(AND(IFERROR(IF(IF($K396&lt;EDATE(W396,$E396),$K396,EDATE(W396,$E396))=W396,"",IF($K396&lt;EDATE(W396,$E396),$K396,EDATE(W396,$E396))),"")=$K396,$H396=1),"",IFERROR(IF(IF($K396&lt;EDATE(W396,$E396),$K396,EDATE(W396,$E396))=W396,"",IF($K396&lt;EDATE(W396,$E396),$K396,EDATE(W396,$E396))),""))),"")</f>
        <v/>
      </c>
      <c r="Y396" s="70" t="str">
        <f>IFERROR(IF(AND($H396=1,WORKDAY.INTL($I396,NETWORKDAYS.INTL($I396,EDATE(X396,$E397)-1,1,[1]holiday!$A$2:$A$101),1,[1]holiday!$A$2:$A$101)=$K396),"",IF(AND(IFERROR(IF(IF($K396&lt;EDATE(X396,$E396),$K396,EDATE(X396,$E396))=X396,"",IF($K396&lt;EDATE(X396,$E396),$K396,EDATE(X396,$E396))),"")=$K396,$H396=1),"",IFERROR(IF(IF($K396&lt;EDATE(X396,$E396),$K396,EDATE(X396,$E396))=X396,"",IF($K396&lt;EDATE(X396,$E396),$K396,EDATE(X396,$E396))),""))),"")</f>
        <v/>
      </c>
      <c r="Z396" s="70" t="str">
        <f>IFERROR(IF(AND($H396=1,WORKDAY.INTL($I396,NETWORKDAYS.INTL($I396,EDATE(Y396,$E397)-1,1,[1]holiday!$A$2:$A$101),1,[1]holiday!$A$2:$A$101)=$K396),"",IF(AND(IFERROR(IF(IF($K396&lt;EDATE(Y396,$E396),$K396,EDATE(Y396,$E396))=Y396,"",IF($K396&lt;EDATE(Y396,$E396),$K396,EDATE(Y396,$E396))),"")=$K396,$H396=1),"",IFERROR(IF(IF($K396&lt;EDATE(Y396,$E396),$K396,EDATE(Y396,$E396))=Y396,"",IF($K396&lt;EDATE(Y396,$E396),$K396,EDATE(Y396,$E396))),""))),"")</f>
        <v/>
      </c>
      <c r="AA396" s="70" t="str">
        <f>IFERROR(IF(AND($H396=1,WORKDAY.INTL($I396,NETWORKDAYS.INTL($I396,EDATE(Z396,$E397)-1,1,[1]holiday!$A$2:$A$101),1,[1]holiday!$A$2:$A$101)=$K396),"",IF(AND(IFERROR(IF(IF($K396&lt;EDATE(Z396,$E396),$K396,EDATE(Z396,$E396))=Z396,"",IF($K396&lt;EDATE(Z396,$E396),$K396,EDATE(Z396,$E396))),"")=$K396,$H396=1),"",IFERROR(IF(IF($K396&lt;EDATE(Z396,$E396),$K396,EDATE(Z396,$E396))=Z396,"",IF($K396&lt;EDATE(Z396,$E396),$K396,EDATE(Z396,$E396))),""))),"")</f>
        <v/>
      </c>
      <c r="AB396" s="70" t="str">
        <f>IFERROR(IF(AND($H396=1,WORKDAY.INTL($I396,NETWORKDAYS.INTL($I396,EDATE(AA396,$E397)-1,1,[1]holiday!$A$2:$A$101),1,[1]holiday!$A$2:$A$101)=$K396),"",IF(AND(IFERROR(IF(IF($K396&lt;EDATE(AA396,$E396),$K396,EDATE(AA396,$E396))=AA396,"",IF($K396&lt;EDATE(AA396,$E396),$K396,EDATE(AA396,$E396))),"")=$K396,$H396=1),"",IFERROR(IF(IF($K396&lt;EDATE(AA396,$E396),$K396,EDATE(AA396,$E396))=AA396,"",IF($K396&lt;EDATE(AA396,$E396),$K396,EDATE(AA396,$E396))),""))),"")</f>
        <v/>
      </c>
      <c r="AC396" s="70" t="str">
        <f>IFERROR(IF(AND($H396=1,WORKDAY.INTL($I396,NETWORKDAYS.INTL($I396,EDATE(AB396,$E397)-1,1,[1]holiday!$A$2:$A$101),1,[1]holiday!$A$2:$A$101)=$K396),"",IF(AND(IFERROR(IF(IF($K396&lt;EDATE(AB396,$E396),$K396,EDATE(AB396,$E396))=AB396,"",IF($K396&lt;EDATE(AB396,$E396),$K396,EDATE(AB396,$E396))),"")=$K396,$H396=1),"",IFERROR(IF(IF($K396&lt;EDATE(AB396,$E396),$K396,EDATE(AB396,$E396))=AB396,"",IF($K396&lt;EDATE(AB396,$E396),$K396,EDATE(AB396,$E396))),""))),"")</f>
        <v/>
      </c>
      <c r="AD396" s="70" t="str">
        <f>IFERROR(IF(AND($H396=1,WORKDAY.INTL($I396,NETWORKDAYS.INTL($I396,EDATE(AC396,$E397)-1,1,[1]holiday!$A$2:$A$101),1,[1]holiday!$A$2:$A$101)=$K396),"",IF(AND(IFERROR(IF(IF($K396&lt;EDATE(AC396,$E396),$K396,EDATE(AC396,$E396))=AC396,"",IF($K396&lt;EDATE(AC396,$E396),$K396,EDATE(AC396,$E396))),"")=$K396,$H396=1),"",IFERROR(IF(IF($K396&lt;EDATE(AC396,$E396),$K396,EDATE(AC396,$E396))=AC396,"",IF($K396&lt;EDATE(AC396,$E396),$K396,EDATE(AC396,$E396))),""))),"")</f>
        <v/>
      </c>
      <c r="AE396" s="70" t="str">
        <f>IFERROR(IF(AND($H396=1,WORKDAY.INTL($I396,NETWORKDAYS.INTL($I396,EDATE(AD396,$E397)-1,1,[1]holiday!$A$2:$A$101),1,[1]holiday!$A$2:$A$101)=$K396),"",IF(AND(IFERROR(IF(IF($K396&lt;EDATE(AD396,$E396),$K396,EDATE(AD396,$E396))=AD396,"",IF($K396&lt;EDATE(AD396,$E396),$K396,EDATE(AD396,$E396))),"")=$K396,$H396=1),"",IFERROR(IF(IF($K396&lt;EDATE(AD396,$E396),$K396,EDATE(AD396,$E396))=AD396,"",IF($K396&lt;EDATE(AD396,$E396),$K396,EDATE(AD396,$E396))),""))),"")</f>
        <v/>
      </c>
      <c r="AF396" s="70" t="str">
        <f>IFERROR(IF(AND($H396=1,WORKDAY.INTL($I396,NETWORKDAYS.INTL($I396,EDATE(AE396,$E397)-1,1,[1]holiday!$A$2:$A$101),1,[1]holiday!$A$2:$A$101)=$K396),"",IF(AND(IFERROR(IF(IF($K396&lt;EDATE(AE396,$E396),$K396,EDATE(AE396,$E396))=AE396,"",IF($K396&lt;EDATE(AE396,$E396),$K396,EDATE(AE396,$E396))),"")=$K396,$H396=1),"",IFERROR(IF(IF($K396&lt;EDATE(AE396,$E396),$K396,EDATE(AE396,$E396))=AE396,"",IF($K396&lt;EDATE(AE396,$E396),$K396,EDATE(AE396,$E396))),""))),"")</f>
        <v/>
      </c>
      <c r="AG396" s="70" t="str">
        <f>IFERROR(IF(AND($H396=1,WORKDAY.INTL($I396,NETWORKDAYS.INTL($I396,EDATE(AF396,$E397)-1,1,[1]holiday!$A$2:$A$101),1,[1]holiday!$A$2:$A$101)=$K396),"",IF(AND(IFERROR(IF(IF($K396&lt;EDATE(AF396,$E396),$K396,EDATE(AF396,$E396))=AF396,"",IF($K396&lt;EDATE(AF396,$E396),$K396,EDATE(AF396,$E396))),"")=$K396,$H396=1),"",IFERROR(IF(IF($K396&lt;EDATE(AF396,$E396),$K396,EDATE(AF396,$E396))=AF396,"",IF($K396&lt;EDATE(AF396,$E396),$K396,EDATE(AF396,$E396))),""))),"")</f>
        <v/>
      </c>
      <c r="AH396" s="70" t="str">
        <f>IFERROR(IF(AND($H396=1,WORKDAY.INTL($I396,NETWORKDAYS.INTL($I396,EDATE(AG396,$E397)-1,1,[1]holiday!$A$2:$A$101),1,[1]holiday!$A$2:$A$101)=$K396),"",IF(AND(IFERROR(IF(IF($K396&lt;EDATE(AG396,$E396),$K396,EDATE(AG396,$E396))=AG396,"",IF($K396&lt;EDATE(AG396,$E396),$K396,EDATE(AG396,$E396))),"")=$K396,$H396=1),"",IFERROR(IF(IF($K396&lt;EDATE(AG396,$E396),$K396,EDATE(AG396,$E396))=AG396,"",IF($K396&lt;EDATE(AG396,$E396),$K396,EDATE(AG396,$E396))),""))),"")</f>
        <v/>
      </c>
      <c r="AI396" s="70"/>
      <c r="AJ396" s="25" t="e">
        <f t="shared" si="236"/>
        <v>#REF!</v>
      </c>
      <c r="AK396" s="25" t="e">
        <f t="shared" si="237"/>
        <v>#REF!</v>
      </c>
      <c r="AL396" s="25" t="e">
        <f t="shared" si="238"/>
        <v>#REF!</v>
      </c>
      <c r="AM396" s="25" t="e">
        <f t="shared" si="239"/>
        <v>#REF!</v>
      </c>
      <c r="AN396" s="25" t="e">
        <f t="shared" si="240"/>
        <v>#REF!</v>
      </c>
      <c r="AO396" s="25" t="e">
        <f t="shared" si="241"/>
        <v>#REF!</v>
      </c>
      <c r="AP396" s="25" t="e">
        <f t="shared" si="242"/>
        <v>#REF!</v>
      </c>
      <c r="AQ396" s="25" t="e">
        <f t="shared" si="243"/>
        <v>#REF!</v>
      </c>
      <c r="AR396" s="25" t="e">
        <f t="shared" si="244"/>
        <v>#REF!</v>
      </c>
      <c r="AS396" s="25" t="e">
        <f t="shared" si="245"/>
        <v>#REF!</v>
      </c>
      <c r="AT396" s="25" t="e">
        <f t="shared" si="246"/>
        <v>#REF!</v>
      </c>
      <c r="AU396" s="25" t="e">
        <f t="shared" si="247"/>
        <v>#REF!</v>
      </c>
      <c r="AV396" s="25" t="e">
        <f t="shared" si="248"/>
        <v>#REF!</v>
      </c>
      <c r="AW396" s="106" t="e">
        <f t="shared" si="255"/>
        <v>#REF!</v>
      </c>
      <c r="AX396" s="107" t="e">
        <f t="shared" ca="1" si="256"/>
        <v>#REF!</v>
      </c>
      <c r="AY396" s="107" t="e">
        <f t="shared" ca="1" si="257"/>
        <v>#REF!</v>
      </c>
      <c r="AZ396" s="108" t="e">
        <f t="shared" ca="1" si="258"/>
        <v>#REF!</v>
      </c>
      <c r="BA396" s="25">
        <f t="shared" ca="1" si="250"/>
        <v>0</v>
      </c>
      <c r="BB396" s="25" t="e">
        <f t="shared" si="249"/>
        <v>#REF!</v>
      </c>
      <c r="BC396" s="25" t="e">
        <f t="shared" ca="1" si="259"/>
        <v>#REF!</v>
      </c>
      <c r="BD396" s="83" t="e">
        <f>PS!#REF!</f>
        <v>#REF!</v>
      </c>
      <c r="BE396" s="78" t="str">
        <f t="shared" ca="1" si="260"/>
        <v>Lần 0</v>
      </c>
      <c r="BF396" s="109" t="e">
        <f t="shared" ca="1" si="261"/>
        <v>#REF!</v>
      </c>
      <c r="BG396" s="109" t="e">
        <f t="shared" ca="1" si="262"/>
        <v>#REF!</v>
      </c>
      <c r="BH396" s="109" t="e">
        <f t="shared" ca="1" si="263"/>
        <v>#REF!</v>
      </c>
      <c r="BI396" s="109" t="e">
        <f t="shared" ca="1" si="264"/>
        <v>#REF!</v>
      </c>
      <c r="BJ396" s="109" t="e">
        <f t="shared" ca="1" si="265"/>
        <v>#REF!</v>
      </c>
      <c r="BK396" s="109" t="e">
        <f t="shared" ca="1" si="266"/>
        <v>#REF!</v>
      </c>
      <c r="BL396" s="109" t="e">
        <f t="shared" ca="1" si="267"/>
        <v>#REF!</v>
      </c>
      <c r="BM396" s="109" t="e">
        <f t="shared" ca="1" si="268"/>
        <v>#REF!</v>
      </c>
      <c r="BN396" s="109" t="e">
        <f t="shared" ca="1" si="269"/>
        <v>#REF!</v>
      </c>
      <c r="BO396" s="109" t="e">
        <f t="shared" ca="1" si="270"/>
        <v>#REF!</v>
      </c>
      <c r="BP396" s="109" t="e">
        <f t="shared" ca="1" si="271"/>
        <v>#REF!</v>
      </c>
      <c r="BQ396" s="109" t="e">
        <f t="shared" ca="1" si="272"/>
        <v>#REF!</v>
      </c>
      <c r="BR396" s="109" t="e">
        <f t="shared" ca="1" si="273"/>
        <v>#REF!</v>
      </c>
    </row>
    <row r="397" spans="1:70" ht="20.25" customHeight="1" x14ac:dyDescent="0.2">
      <c r="A397" s="82" t="e">
        <f>PS!#REF!</f>
        <v>#REF!</v>
      </c>
      <c r="B397" s="83" t="e">
        <f>PS!#REF!</f>
        <v>#REF!</v>
      </c>
      <c r="C397" s="83" t="e">
        <f>PS!#REF!</f>
        <v>#REF!</v>
      </c>
      <c r="D397" s="83" t="e">
        <f>VLOOKUP(B397,CTV!$A$3:$D$1048576,4,0)</f>
        <v>#REF!</v>
      </c>
      <c r="E397" s="83" t="e">
        <f>VLOOKUP(B397,CTV!$A$3:$G$1048576,7,0)</f>
        <v>#REF!</v>
      </c>
      <c r="F397" s="83" t="e">
        <f>IF(ISNA(VLOOKUP(D397,CTV!$A$3:$H$1048576,8,0)),"",VLOOKUP(D397,CTV!$A$3:$H$1048576,8,0))</f>
        <v>#REF!</v>
      </c>
      <c r="G397" s="83" t="e">
        <f>VLOOKUP(B397,CTV!$A$3:$I$1048576,9,0)</f>
        <v>#REF!</v>
      </c>
      <c r="H397" s="83" t="e">
        <f>VLOOKUP(B397,CTV!$A$3:$J$1048576,10,0)</f>
        <v>#REF!</v>
      </c>
      <c r="I397" s="102" t="e">
        <f>PS!#REF!</f>
        <v>#REF!</v>
      </c>
      <c r="J397" s="83" t="e">
        <f>PS!#REF!</f>
        <v>#REF!</v>
      </c>
      <c r="K397" s="103" t="e">
        <f>PS!#REF!</f>
        <v>#REF!</v>
      </c>
      <c r="L397" s="83" t="e">
        <f t="shared" si="251"/>
        <v>#REF!</v>
      </c>
      <c r="M397" s="120" t="e">
        <f>PS!#REF!</f>
        <v>#REF!</v>
      </c>
      <c r="N397" s="83" t="e">
        <f>PS!#REF!</f>
        <v>#REF!</v>
      </c>
      <c r="O397" s="104" t="e">
        <f>PS!#REF!</f>
        <v>#REF!</v>
      </c>
      <c r="P397" s="104" t="e">
        <f t="shared" si="252"/>
        <v>#REF!</v>
      </c>
      <c r="Q397" s="104">
        <v>0</v>
      </c>
      <c r="R397" s="170" t="e">
        <f t="shared" si="253"/>
        <v>#REF!</v>
      </c>
      <c r="S397" s="130" t="e">
        <f>VLOOKUP(B397,CTV!$A$3:$K$1048576,11,0)</f>
        <v>#REF!</v>
      </c>
      <c r="T397" s="105" t="e">
        <f>IF(VLOOKUP(B397,CTV!$A$3:$E$1048576,5,0)-R397+S397&lt;0,0,VLOOKUP(B397,CTV!$A$3:$E$1048576,5,0)-R397+S397)</f>
        <v>#REF!</v>
      </c>
      <c r="U397" s="105" t="e">
        <f>IF(VLOOKUP(B397,CTV!$A$3:$F$1048576,6,0)-R397+S397&lt;0,0,VLOOKUP(B397,CTV!$A$3:$F$1048576,6,0)-R397+S397)</f>
        <v>#REF!</v>
      </c>
      <c r="V397" s="70" t="e">
        <f t="shared" si="254"/>
        <v>#REF!</v>
      </c>
      <c r="W397" s="70" t="str">
        <f>IFERROR(IF(AND($H397=1,WORKDAY.INTL($I397,NETWORKDAYS.INTL($I397,EDATE(V397,$E398)-1,1,[1]holiday!$A$2:$A$101),1,[1]holiday!$A$2:$A$101)=$K397),"",IF(AND(IFERROR(IF(IF($K397&lt;EDATE(V397,$E397),$K397,EDATE(V397,$E397))=V397,"",IF($K397&lt;EDATE(V397,$E397),$K397,EDATE(V397,$E397))),"")=$K397,$H397=1),"",IFERROR(IF(IF($K397&lt;EDATE(V397,$E397),$K397,EDATE(V397,$E397))=V397,"",IF($K397&lt;EDATE(V397,$E397),$K397,EDATE(V397,$E397))),""))),"")</f>
        <v/>
      </c>
      <c r="X397" s="70" t="str">
        <f>IFERROR(IF(AND($H397=1,WORKDAY.INTL($I397,NETWORKDAYS.INTL($I397,EDATE(W397,$E398)-1,1,[1]holiday!$A$2:$A$101),1,[1]holiday!$A$2:$A$101)=$K397),"",IF(AND(IFERROR(IF(IF($K397&lt;EDATE(W397,$E397),$K397,EDATE(W397,$E397))=W397,"",IF($K397&lt;EDATE(W397,$E397),$K397,EDATE(W397,$E397))),"")=$K397,$H397=1),"",IFERROR(IF(IF($K397&lt;EDATE(W397,$E397),$K397,EDATE(W397,$E397))=W397,"",IF($K397&lt;EDATE(W397,$E397),$K397,EDATE(W397,$E397))),""))),"")</f>
        <v/>
      </c>
      <c r="Y397" s="70" t="str">
        <f>IFERROR(IF(AND($H397=1,WORKDAY.INTL($I397,NETWORKDAYS.INTL($I397,EDATE(X397,$E398)-1,1,[1]holiday!$A$2:$A$101),1,[1]holiday!$A$2:$A$101)=$K397),"",IF(AND(IFERROR(IF(IF($K397&lt;EDATE(X397,$E397),$K397,EDATE(X397,$E397))=X397,"",IF($K397&lt;EDATE(X397,$E397),$K397,EDATE(X397,$E397))),"")=$K397,$H397=1),"",IFERROR(IF(IF($K397&lt;EDATE(X397,$E397),$K397,EDATE(X397,$E397))=X397,"",IF($K397&lt;EDATE(X397,$E397),$K397,EDATE(X397,$E397))),""))),"")</f>
        <v/>
      </c>
      <c r="Z397" s="70" t="str">
        <f>IFERROR(IF(AND($H397=1,WORKDAY.INTL($I397,NETWORKDAYS.INTL($I397,EDATE(Y397,$E398)-1,1,[1]holiday!$A$2:$A$101),1,[1]holiday!$A$2:$A$101)=$K397),"",IF(AND(IFERROR(IF(IF($K397&lt;EDATE(Y397,$E397),$K397,EDATE(Y397,$E397))=Y397,"",IF($K397&lt;EDATE(Y397,$E397),$K397,EDATE(Y397,$E397))),"")=$K397,$H397=1),"",IFERROR(IF(IF($K397&lt;EDATE(Y397,$E397),$K397,EDATE(Y397,$E397))=Y397,"",IF($K397&lt;EDATE(Y397,$E397),$K397,EDATE(Y397,$E397))),""))),"")</f>
        <v/>
      </c>
      <c r="AA397" s="70" t="str">
        <f>IFERROR(IF(AND($H397=1,WORKDAY.INTL($I397,NETWORKDAYS.INTL($I397,EDATE(Z397,$E398)-1,1,[1]holiday!$A$2:$A$101),1,[1]holiday!$A$2:$A$101)=$K397),"",IF(AND(IFERROR(IF(IF($K397&lt;EDATE(Z397,$E397),$K397,EDATE(Z397,$E397))=Z397,"",IF($K397&lt;EDATE(Z397,$E397),$K397,EDATE(Z397,$E397))),"")=$K397,$H397=1),"",IFERROR(IF(IF($K397&lt;EDATE(Z397,$E397),$K397,EDATE(Z397,$E397))=Z397,"",IF($K397&lt;EDATE(Z397,$E397),$K397,EDATE(Z397,$E397))),""))),"")</f>
        <v/>
      </c>
      <c r="AB397" s="70" t="str">
        <f>IFERROR(IF(AND($H397=1,WORKDAY.INTL($I397,NETWORKDAYS.INTL($I397,EDATE(AA397,$E398)-1,1,[1]holiday!$A$2:$A$101),1,[1]holiday!$A$2:$A$101)=$K397),"",IF(AND(IFERROR(IF(IF($K397&lt;EDATE(AA397,$E397),$K397,EDATE(AA397,$E397))=AA397,"",IF($K397&lt;EDATE(AA397,$E397),$K397,EDATE(AA397,$E397))),"")=$K397,$H397=1),"",IFERROR(IF(IF($K397&lt;EDATE(AA397,$E397),$K397,EDATE(AA397,$E397))=AA397,"",IF($K397&lt;EDATE(AA397,$E397),$K397,EDATE(AA397,$E397))),""))),"")</f>
        <v/>
      </c>
      <c r="AC397" s="70" t="str">
        <f>IFERROR(IF(AND($H397=1,WORKDAY.INTL($I397,NETWORKDAYS.INTL($I397,EDATE(AB397,$E398)-1,1,[1]holiday!$A$2:$A$101),1,[1]holiday!$A$2:$A$101)=$K397),"",IF(AND(IFERROR(IF(IF($K397&lt;EDATE(AB397,$E397),$K397,EDATE(AB397,$E397))=AB397,"",IF($K397&lt;EDATE(AB397,$E397),$K397,EDATE(AB397,$E397))),"")=$K397,$H397=1),"",IFERROR(IF(IF($K397&lt;EDATE(AB397,$E397),$K397,EDATE(AB397,$E397))=AB397,"",IF($K397&lt;EDATE(AB397,$E397),$K397,EDATE(AB397,$E397))),""))),"")</f>
        <v/>
      </c>
      <c r="AD397" s="70" t="str">
        <f>IFERROR(IF(AND($H397=1,WORKDAY.INTL($I397,NETWORKDAYS.INTL($I397,EDATE(AC397,$E398)-1,1,[1]holiday!$A$2:$A$101),1,[1]holiday!$A$2:$A$101)=$K397),"",IF(AND(IFERROR(IF(IF($K397&lt;EDATE(AC397,$E397),$K397,EDATE(AC397,$E397))=AC397,"",IF($K397&lt;EDATE(AC397,$E397),$K397,EDATE(AC397,$E397))),"")=$K397,$H397=1),"",IFERROR(IF(IF($K397&lt;EDATE(AC397,$E397),$K397,EDATE(AC397,$E397))=AC397,"",IF($K397&lt;EDATE(AC397,$E397),$K397,EDATE(AC397,$E397))),""))),"")</f>
        <v/>
      </c>
      <c r="AE397" s="70" t="str">
        <f>IFERROR(IF(AND($H397=1,WORKDAY.INTL($I397,NETWORKDAYS.INTL($I397,EDATE(AD397,$E398)-1,1,[1]holiday!$A$2:$A$101),1,[1]holiday!$A$2:$A$101)=$K397),"",IF(AND(IFERROR(IF(IF($K397&lt;EDATE(AD397,$E397),$K397,EDATE(AD397,$E397))=AD397,"",IF($K397&lt;EDATE(AD397,$E397),$K397,EDATE(AD397,$E397))),"")=$K397,$H397=1),"",IFERROR(IF(IF($K397&lt;EDATE(AD397,$E397),$K397,EDATE(AD397,$E397))=AD397,"",IF($K397&lt;EDATE(AD397,$E397),$K397,EDATE(AD397,$E397))),""))),"")</f>
        <v/>
      </c>
      <c r="AF397" s="70" t="str">
        <f>IFERROR(IF(AND($H397=1,WORKDAY.INTL($I397,NETWORKDAYS.INTL($I397,EDATE(AE397,$E398)-1,1,[1]holiday!$A$2:$A$101),1,[1]holiday!$A$2:$A$101)=$K397),"",IF(AND(IFERROR(IF(IF($K397&lt;EDATE(AE397,$E397),$K397,EDATE(AE397,$E397))=AE397,"",IF($K397&lt;EDATE(AE397,$E397),$K397,EDATE(AE397,$E397))),"")=$K397,$H397=1),"",IFERROR(IF(IF($K397&lt;EDATE(AE397,$E397),$K397,EDATE(AE397,$E397))=AE397,"",IF($K397&lt;EDATE(AE397,$E397),$K397,EDATE(AE397,$E397))),""))),"")</f>
        <v/>
      </c>
      <c r="AG397" s="70" t="str">
        <f>IFERROR(IF(AND($H397=1,WORKDAY.INTL($I397,NETWORKDAYS.INTL($I397,EDATE(AF397,$E398)-1,1,[1]holiday!$A$2:$A$101),1,[1]holiday!$A$2:$A$101)=$K397),"",IF(AND(IFERROR(IF(IF($K397&lt;EDATE(AF397,$E397),$K397,EDATE(AF397,$E397))=AF397,"",IF($K397&lt;EDATE(AF397,$E397),$K397,EDATE(AF397,$E397))),"")=$K397,$H397=1),"",IFERROR(IF(IF($K397&lt;EDATE(AF397,$E397),$K397,EDATE(AF397,$E397))=AF397,"",IF($K397&lt;EDATE(AF397,$E397),$K397,EDATE(AF397,$E397))),""))),"")</f>
        <v/>
      </c>
      <c r="AH397" s="70" t="str">
        <f>IFERROR(IF(AND($H397=1,WORKDAY.INTL($I397,NETWORKDAYS.INTL($I397,EDATE(AG397,$E398)-1,1,[1]holiday!$A$2:$A$101),1,[1]holiday!$A$2:$A$101)=$K397),"",IF(AND(IFERROR(IF(IF($K397&lt;EDATE(AG397,$E397),$K397,EDATE(AG397,$E397))=AG397,"",IF($K397&lt;EDATE(AG397,$E397),$K397,EDATE(AG397,$E397))),"")=$K397,$H397=1),"",IFERROR(IF(IF($K397&lt;EDATE(AG397,$E397),$K397,EDATE(AG397,$E397))=AG397,"",IF($K397&lt;EDATE(AG397,$E397),$K397,EDATE(AG397,$E397))),""))),"")</f>
        <v/>
      </c>
      <c r="AI397" s="70"/>
      <c r="AJ397" s="25" t="e">
        <f t="shared" si="236"/>
        <v>#REF!</v>
      </c>
      <c r="AK397" s="25" t="e">
        <f t="shared" si="237"/>
        <v>#REF!</v>
      </c>
      <c r="AL397" s="25" t="e">
        <f t="shared" si="238"/>
        <v>#REF!</v>
      </c>
      <c r="AM397" s="25" t="e">
        <f t="shared" si="239"/>
        <v>#REF!</v>
      </c>
      <c r="AN397" s="25" t="e">
        <f t="shared" si="240"/>
        <v>#REF!</v>
      </c>
      <c r="AO397" s="25" t="e">
        <f t="shared" si="241"/>
        <v>#REF!</v>
      </c>
      <c r="AP397" s="25" t="e">
        <f t="shared" si="242"/>
        <v>#REF!</v>
      </c>
      <c r="AQ397" s="25" t="e">
        <f t="shared" si="243"/>
        <v>#REF!</v>
      </c>
      <c r="AR397" s="25" t="e">
        <f t="shared" si="244"/>
        <v>#REF!</v>
      </c>
      <c r="AS397" s="25" t="e">
        <f t="shared" si="245"/>
        <v>#REF!</v>
      </c>
      <c r="AT397" s="25" t="e">
        <f t="shared" si="246"/>
        <v>#REF!</v>
      </c>
      <c r="AU397" s="25" t="e">
        <f t="shared" si="247"/>
        <v>#REF!</v>
      </c>
      <c r="AV397" s="25" t="e">
        <f t="shared" si="248"/>
        <v>#REF!</v>
      </c>
      <c r="AW397" s="106" t="e">
        <f t="shared" si="255"/>
        <v>#REF!</v>
      </c>
      <c r="AX397" s="107" t="e">
        <f t="shared" ca="1" si="256"/>
        <v>#REF!</v>
      </c>
      <c r="AY397" s="107" t="e">
        <f t="shared" ca="1" si="257"/>
        <v>#REF!</v>
      </c>
      <c r="AZ397" s="108" t="e">
        <f t="shared" ca="1" si="258"/>
        <v>#REF!</v>
      </c>
      <c r="BA397" s="25">
        <f t="shared" ca="1" si="250"/>
        <v>0</v>
      </c>
      <c r="BB397" s="25" t="e">
        <f t="shared" si="249"/>
        <v>#REF!</v>
      </c>
      <c r="BC397" s="25" t="e">
        <f t="shared" ca="1" si="259"/>
        <v>#REF!</v>
      </c>
      <c r="BD397" s="83" t="e">
        <f>PS!#REF!</f>
        <v>#REF!</v>
      </c>
      <c r="BE397" s="78" t="str">
        <f t="shared" ca="1" si="260"/>
        <v>Lần 0</v>
      </c>
      <c r="BF397" s="109" t="e">
        <f t="shared" ca="1" si="261"/>
        <v>#REF!</v>
      </c>
      <c r="BG397" s="109" t="e">
        <f t="shared" ca="1" si="262"/>
        <v>#REF!</v>
      </c>
      <c r="BH397" s="109" t="e">
        <f t="shared" ca="1" si="263"/>
        <v>#REF!</v>
      </c>
      <c r="BI397" s="109" t="e">
        <f t="shared" ca="1" si="264"/>
        <v>#REF!</v>
      </c>
      <c r="BJ397" s="109" t="e">
        <f t="shared" ca="1" si="265"/>
        <v>#REF!</v>
      </c>
      <c r="BK397" s="109" t="e">
        <f t="shared" ca="1" si="266"/>
        <v>#REF!</v>
      </c>
      <c r="BL397" s="109" t="e">
        <f t="shared" ca="1" si="267"/>
        <v>#REF!</v>
      </c>
      <c r="BM397" s="109" t="e">
        <f t="shared" ca="1" si="268"/>
        <v>#REF!</v>
      </c>
      <c r="BN397" s="109" t="e">
        <f t="shared" ca="1" si="269"/>
        <v>#REF!</v>
      </c>
      <c r="BO397" s="109" t="e">
        <f t="shared" ca="1" si="270"/>
        <v>#REF!</v>
      </c>
      <c r="BP397" s="109" t="e">
        <f t="shared" ca="1" si="271"/>
        <v>#REF!</v>
      </c>
      <c r="BQ397" s="109" t="e">
        <f t="shared" ca="1" si="272"/>
        <v>#REF!</v>
      </c>
      <c r="BR397" s="109" t="e">
        <f t="shared" ca="1" si="273"/>
        <v>#REF!</v>
      </c>
    </row>
    <row r="398" spans="1:70" ht="20.25" customHeight="1" x14ac:dyDescent="0.2">
      <c r="A398" s="82" t="e">
        <f>PS!#REF!</f>
        <v>#REF!</v>
      </c>
      <c r="B398" s="83" t="e">
        <f>PS!#REF!</f>
        <v>#REF!</v>
      </c>
      <c r="C398" s="83" t="e">
        <f>PS!#REF!</f>
        <v>#REF!</v>
      </c>
      <c r="D398" s="83" t="e">
        <f>VLOOKUP(B398,CTV!$A$3:$D$1048576,4,0)</f>
        <v>#REF!</v>
      </c>
      <c r="E398" s="83" t="e">
        <f>VLOOKUP(B398,CTV!$A$3:$G$1048576,7,0)</f>
        <v>#REF!</v>
      </c>
      <c r="F398" s="83" t="e">
        <f>IF(ISNA(VLOOKUP(D398,CTV!$A$3:$H$1048576,8,0)),"",VLOOKUP(D398,CTV!$A$3:$H$1048576,8,0))</f>
        <v>#REF!</v>
      </c>
      <c r="G398" s="83" t="e">
        <f>VLOOKUP(B398,CTV!$A$3:$I$1048576,9,0)</f>
        <v>#REF!</v>
      </c>
      <c r="H398" s="83" t="e">
        <f>VLOOKUP(B398,CTV!$A$3:$J$1048576,10,0)</f>
        <v>#REF!</v>
      </c>
      <c r="I398" s="102" t="e">
        <f>PS!#REF!</f>
        <v>#REF!</v>
      </c>
      <c r="J398" s="83" t="e">
        <f>PS!#REF!</f>
        <v>#REF!</v>
      </c>
      <c r="K398" s="103" t="e">
        <f>PS!#REF!</f>
        <v>#REF!</v>
      </c>
      <c r="L398" s="83" t="e">
        <f t="shared" si="251"/>
        <v>#REF!</v>
      </c>
      <c r="M398" s="120" t="e">
        <f>PS!#REF!</f>
        <v>#REF!</v>
      </c>
      <c r="N398" s="83" t="e">
        <f>PS!#REF!</f>
        <v>#REF!</v>
      </c>
      <c r="O398" s="104" t="e">
        <f>PS!#REF!</f>
        <v>#REF!</v>
      </c>
      <c r="P398" s="104" t="e">
        <f t="shared" si="252"/>
        <v>#REF!</v>
      </c>
      <c r="Q398" s="104">
        <v>0</v>
      </c>
      <c r="R398" s="170" t="e">
        <f t="shared" si="253"/>
        <v>#REF!</v>
      </c>
      <c r="S398" s="130" t="e">
        <f>VLOOKUP(B398,CTV!$A$3:$K$1048576,11,0)</f>
        <v>#REF!</v>
      </c>
      <c r="T398" s="105" t="e">
        <f>IF(VLOOKUP(B398,CTV!$A$3:$E$1048576,5,0)-R398+S398&lt;0,0,VLOOKUP(B398,CTV!$A$3:$E$1048576,5,0)-R398+S398)</f>
        <v>#REF!</v>
      </c>
      <c r="U398" s="105" t="e">
        <f>IF(VLOOKUP(B398,CTV!$A$3:$F$1048576,6,0)-R398+S398&lt;0,0,VLOOKUP(B398,CTV!$A$3:$F$1048576,6,0)-R398+S398)</f>
        <v>#REF!</v>
      </c>
      <c r="V398" s="70" t="e">
        <f t="shared" si="254"/>
        <v>#REF!</v>
      </c>
      <c r="W398" s="70" t="str">
        <f>IFERROR(IF(AND($H398=1,WORKDAY.INTL($I398,NETWORKDAYS.INTL($I398,EDATE(V398,$E399)-1,1,[1]holiday!$A$2:$A$101),1,[1]holiday!$A$2:$A$101)=$K398),"",IF(AND(IFERROR(IF(IF($K398&lt;EDATE(V398,$E398),$K398,EDATE(V398,$E398))=V398,"",IF($K398&lt;EDATE(V398,$E398),$K398,EDATE(V398,$E398))),"")=$K398,$H398=1),"",IFERROR(IF(IF($K398&lt;EDATE(V398,$E398),$K398,EDATE(V398,$E398))=V398,"",IF($K398&lt;EDATE(V398,$E398),$K398,EDATE(V398,$E398))),""))),"")</f>
        <v/>
      </c>
      <c r="X398" s="70" t="str">
        <f>IFERROR(IF(AND($H398=1,WORKDAY.INTL($I398,NETWORKDAYS.INTL($I398,EDATE(W398,$E399)-1,1,[1]holiday!$A$2:$A$101),1,[1]holiday!$A$2:$A$101)=$K398),"",IF(AND(IFERROR(IF(IF($K398&lt;EDATE(W398,$E398),$K398,EDATE(W398,$E398))=W398,"",IF($K398&lt;EDATE(W398,$E398),$K398,EDATE(W398,$E398))),"")=$K398,$H398=1),"",IFERROR(IF(IF($K398&lt;EDATE(W398,$E398),$K398,EDATE(W398,$E398))=W398,"",IF($K398&lt;EDATE(W398,$E398),$K398,EDATE(W398,$E398))),""))),"")</f>
        <v/>
      </c>
      <c r="Y398" s="70" t="str">
        <f>IFERROR(IF(AND($H398=1,WORKDAY.INTL($I398,NETWORKDAYS.INTL($I398,EDATE(X398,$E399)-1,1,[1]holiday!$A$2:$A$101),1,[1]holiday!$A$2:$A$101)=$K398),"",IF(AND(IFERROR(IF(IF($K398&lt;EDATE(X398,$E398),$K398,EDATE(X398,$E398))=X398,"",IF($K398&lt;EDATE(X398,$E398),$K398,EDATE(X398,$E398))),"")=$K398,$H398=1),"",IFERROR(IF(IF($K398&lt;EDATE(X398,$E398),$K398,EDATE(X398,$E398))=X398,"",IF($K398&lt;EDATE(X398,$E398),$K398,EDATE(X398,$E398))),""))),"")</f>
        <v/>
      </c>
      <c r="Z398" s="70" t="str">
        <f>IFERROR(IF(AND($H398=1,WORKDAY.INTL($I398,NETWORKDAYS.INTL($I398,EDATE(Y398,$E399)-1,1,[1]holiday!$A$2:$A$101),1,[1]holiday!$A$2:$A$101)=$K398),"",IF(AND(IFERROR(IF(IF($K398&lt;EDATE(Y398,$E398),$K398,EDATE(Y398,$E398))=Y398,"",IF($K398&lt;EDATE(Y398,$E398),$K398,EDATE(Y398,$E398))),"")=$K398,$H398=1),"",IFERROR(IF(IF($K398&lt;EDATE(Y398,$E398),$K398,EDATE(Y398,$E398))=Y398,"",IF($K398&lt;EDATE(Y398,$E398),$K398,EDATE(Y398,$E398))),""))),"")</f>
        <v/>
      </c>
      <c r="AA398" s="70" t="str">
        <f>IFERROR(IF(AND($H398=1,WORKDAY.INTL($I398,NETWORKDAYS.INTL($I398,EDATE(Z398,$E399)-1,1,[1]holiday!$A$2:$A$101),1,[1]holiday!$A$2:$A$101)=$K398),"",IF(AND(IFERROR(IF(IF($K398&lt;EDATE(Z398,$E398),$K398,EDATE(Z398,$E398))=Z398,"",IF($K398&lt;EDATE(Z398,$E398),$K398,EDATE(Z398,$E398))),"")=$K398,$H398=1),"",IFERROR(IF(IF($K398&lt;EDATE(Z398,$E398),$K398,EDATE(Z398,$E398))=Z398,"",IF($K398&lt;EDATE(Z398,$E398),$K398,EDATE(Z398,$E398))),""))),"")</f>
        <v/>
      </c>
      <c r="AB398" s="70" t="str">
        <f>IFERROR(IF(AND($H398=1,WORKDAY.INTL($I398,NETWORKDAYS.INTL($I398,EDATE(AA398,$E399)-1,1,[1]holiday!$A$2:$A$101),1,[1]holiday!$A$2:$A$101)=$K398),"",IF(AND(IFERROR(IF(IF($K398&lt;EDATE(AA398,$E398),$K398,EDATE(AA398,$E398))=AA398,"",IF($K398&lt;EDATE(AA398,$E398),$K398,EDATE(AA398,$E398))),"")=$K398,$H398=1),"",IFERROR(IF(IF($K398&lt;EDATE(AA398,$E398),$K398,EDATE(AA398,$E398))=AA398,"",IF($K398&lt;EDATE(AA398,$E398),$K398,EDATE(AA398,$E398))),""))),"")</f>
        <v/>
      </c>
      <c r="AC398" s="70" t="str">
        <f>IFERROR(IF(AND($H398=1,WORKDAY.INTL($I398,NETWORKDAYS.INTL($I398,EDATE(AB398,$E399)-1,1,[1]holiday!$A$2:$A$101),1,[1]holiday!$A$2:$A$101)=$K398),"",IF(AND(IFERROR(IF(IF($K398&lt;EDATE(AB398,$E398),$K398,EDATE(AB398,$E398))=AB398,"",IF($K398&lt;EDATE(AB398,$E398),$K398,EDATE(AB398,$E398))),"")=$K398,$H398=1),"",IFERROR(IF(IF($K398&lt;EDATE(AB398,$E398),$K398,EDATE(AB398,$E398))=AB398,"",IF($K398&lt;EDATE(AB398,$E398),$K398,EDATE(AB398,$E398))),""))),"")</f>
        <v/>
      </c>
      <c r="AD398" s="70" t="str">
        <f>IFERROR(IF(AND($H398=1,WORKDAY.INTL($I398,NETWORKDAYS.INTL($I398,EDATE(AC398,$E399)-1,1,[1]holiday!$A$2:$A$101),1,[1]holiday!$A$2:$A$101)=$K398),"",IF(AND(IFERROR(IF(IF($K398&lt;EDATE(AC398,$E398),$K398,EDATE(AC398,$E398))=AC398,"",IF($K398&lt;EDATE(AC398,$E398),$K398,EDATE(AC398,$E398))),"")=$K398,$H398=1),"",IFERROR(IF(IF($K398&lt;EDATE(AC398,$E398),$K398,EDATE(AC398,$E398))=AC398,"",IF($K398&lt;EDATE(AC398,$E398),$K398,EDATE(AC398,$E398))),""))),"")</f>
        <v/>
      </c>
      <c r="AE398" s="70" t="str">
        <f>IFERROR(IF(AND($H398=1,WORKDAY.INTL($I398,NETWORKDAYS.INTL($I398,EDATE(AD398,$E399)-1,1,[1]holiday!$A$2:$A$101),1,[1]holiday!$A$2:$A$101)=$K398),"",IF(AND(IFERROR(IF(IF($K398&lt;EDATE(AD398,$E398),$K398,EDATE(AD398,$E398))=AD398,"",IF($K398&lt;EDATE(AD398,$E398),$K398,EDATE(AD398,$E398))),"")=$K398,$H398=1),"",IFERROR(IF(IF($K398&lt;EDATE(AD398,$E398),$K398,EDATE(AD398,$E398))=AD398,"",IF($K398&lt;EDATE(AD398,$E398),$K398,EDATE(AD398,$E398))),""))),"")</f>
        <v/>
      </c>
      <c r="AF398" s="70" t="str">
        <f>IFERROR(IF(AND($H398=1,WORKDAY.INTL($I398,NETWORKDAYS.INTL($I398,EDATE(AE398,$E399)-1,1,[1]holiday!$A$2:$A$101),1,[1]holiday!$A$2:$A$101)=$K398),"",IF(AND(IFERROR(IF(IF($K398&lt;EDATE(AE398,$E398),$K398,EDATE(AE398,$E398))=AE398,"",IF($K398&lt;EDATE(AE398,$E398),$K398,EDATE(AE398,$E398))),"")=$K398,$H398=1),"",IFERROR(IF(IF($K398&lt;EDATE(AE398,$E398),$K398,EDATE(AE398,$E398))=AE398,"",IF($K398&lt;EDATE(AE398,$E398),$K398,EDATE(AE398,$E398))),""))),"")</f>
        <v/>
      </c>
      <c r="AG398" s="70" t="str">
        <f>IFERROR(IF(AND($H398=1,WORKDAY.INTL($I398,NETWORKDAYS.INTL($I398,EDATE(AF398,$E399)-1,1,[1]holiday!$A$2:$A$101),1,[1]holiday!$A$2:$A$101)=$K398),"",IF(AND(IFERROR(IF(IF($K398&lt;EDATE(AF398,$E398),$K398,EDATE(AF398,$E398))=AF398,"",IF($K398&lt;EDATE(AF398,$E398),$K398,EDATE(AF398,$E398))),"")=$K398,$H398=1),"",IFERROR(IF(IF($K398&lt;EDATE(AF398,$E398),$K398,EDATE(AF398,$E398))=AF398,"",IF($K398&lt;EDATE(AF398,$E398),$K398,EDATE(AF398,$E398))),""))),"")</f>
        <v/>
      </c>
      <c r="AH398" s="70" t="str">
        <f>IFERROR(IF(AND($H398=1,WORKDAY.INTL($I398,NETWORKDAYS.INTL($I398,EDATE(AG398,$E399)-1,1,[1]holiday!$A$2:$A$101),1,[1]holiday!$A$2:$A$101)=$K398),"",IF(AND(IFERROR(IF(IF($K398&lt;EDATE(AG398,$E398),$K398,EDATE(AG398,$E398))=AG398,"",IF($K398&lt;EDATE(AG398,$E398),$K398,EDATE(AG398,$E398))),"")=$K398,$H398=1),"",IFERROR(IF(IF($K398&lt;EDATE(AG398,$E398),$K398,EDATE(AG398,$E398))=AG398,"",IF($K398&lt;EDATE(AG398,$E398),$K398,EDATE(AG398,$E398))),""))),"")</f>
        <v/>
      </c>
      <c r="AI398" s="70"/>
      <c r="AJ398" s="25" t="e">
        <f t="shared" si="236"/>
        <v>#REF!</v>
      </c>
      <c r="AK398" s="25" t="e">
        <f t="shared" si="237"/>
        <v>#REF!</v>
      </c>
      <c r="AL398" s="25" t="e">
        <f t="shared" si="238"/>
        <v>#REF!</v>
      </c>
      <c r="AM398" s="25" t="e">
        <f t="shared" si="239"/>
        <v>#REF!</v>
      </c>
      <c r="AN398" s="25" t="e">
        <f t="shared" si="240"/>
        <v>#REF!</v>
      </c>
      <c r="AO398" s="25" t="e">
        <f t="shared" si="241"/>
        <v>#REF!</v>
      </c>
      <c r="AP398" s="25" t="e">
        <f t="shared" si="242"/>
        <v>#REF!</v>
      </c>
      <c r="AQ398" s="25" t="e">
        <f t="shared" si="243"/>
        <v>#REF!</v>
      </c>
      <c r="AR398" s="25" t="e">
        <f t="shared" si="244"/>
        <v>#REF!</v>
      </c>
      <c r="AS398" s="25" t="e">
        <f t="shared" si="245"/>
        <v>#REF!</v>
      </c>
      <c r="AT398" s="25" t="e">
        <f t="shared" si="246"/>
        <v>#REF!</v>
      </c>
      <c r="AU398" s="25" t="e">
        <f t="shared" si="247"/>
        <v>#REF!</v>
      </c>
      <c r="AV398" s="25" t="e">
        <f t="shared" si="248"/>
        <v>#REF!</v>
      </c>
      <c r="AW398" s="106" t="e">
        <f t="shared" si="255"/>
        <v>#REF!</v>
      </c>
      <c r="AX398" s="107" t="e">
        <f t="shared" ca="1" si="256"/>
        <v>#REF!</v>
      </c>
      <c r="AY398" s="107" t="e">
        <f t="shared" ca="1" si="257"/>
        <v>#REF!</v>
      </c>
      <c r="AZ398" s="108" t="e">
        <f t="shared" ca="1" si="258"/>
        <v>#REF!</v>
      </c>
      <c r="BA398" s="25">
        <f t="shared" ca="1" si="250"/>
        <v>0</v>
      </c>
      <c r="BB398" s="25" t="e">
        <f t="shared" si="249"/>
        <v>#REF!</v>
      </c>
      <c r="BC398" s="25" t="e">
        <f t="shared" ca="1" si="259"/>
        <v>#REF!</v>
      </c>
      <c r="BD398" s="83" t="e">
        <f>PS!#REF!</f>
        <v>#REF!</v>
      </c>
      <c r="BE398" s="78" t="str">
        <f t="shared" ca="1" si="260"/>
        <v>Lần 0</v>
      </c>
      <c r="BF398" s="109" t="e">
        <f t="shared" ca="1" si="261"/>
        <v>#REF!</v>
      </c>
      <c r="BG398" s="109" t="e">
        <f t="shared" ca="1" si="262"/>
        <v>#REF!</v>
      </c>
      <c r="BH398" s="109" t="e">
        <f t="shared" ca="1" si="263"/>
        <v>#REF!</v>
      </c>
      <c r="BI398" s="109" t="e">
        <f t="shared" ca="1" si="264"/>
        <v>#REF!</v>
      </c>
      <c r="BJ398" s="109" t="e">
        <f t="shared" ca="1" si="265"/>
        <v>#REF!</v>
      </c>
      <c r="BK398" s="109" t="e">
        <f t="shared" ca="1" si="266"/>
        <v>#REF!</v>
      </c>
      <c r="BL398" s="109" t="e">
        <f t="shared" ca="1" si="267"/>
        <v>#REF!</v>
      </c>
      <c r="BM398" s="109" t="e">
        <f t="shared" ca="1" si="268"/>
        <v>#REF!</v>
      </c>
      <c r="BN398" s="109" t="e">
        <f t="shared" ca="1" si="269"/>
        <v>#REF!</v>
      </c>
      <c r="BO398" s="109" t="e">
        <f t="shared" ca="1" si="270"/>
        <v>#REF!</v>
      </c>
      <c r="BP398" s="109" t="e">
        <f t="shared" ca="1" si="271"/>
        <v>#REF!</v>
      </c>
      <c r="BQ398" s="109" t="e">
        <f t="shared" ca="1" si="272"/>
        <v>#REF!</v>
      </c>
      <c r="BR398" s="109" t="e">
        <f t="shared" ca="1" si="273"/>
        <v>#REF!</v>
      </c>
    </row>
    <row r="399" spans="1:70" ht="20.25" customHeight="1" x14ac:dyDescent="0.2">
      <c r="A399" s="82" t="e">
        <f>PS!#REF!</f>
        <v>#REF!</v>
      </c>
      <c r="B399" s="83" t="e">
        <f>PS!#REF!</f>
        <v>#REF!</v>
      </c>
      <c r="C399" s="83" t="e">
        <f>PS!#REF!</f>
        <v>#REF!</v>
      </c>
      <c r="D399" s="83" t="e">
        <f>VLOOKUP(B399,CTV!$A$3:$D$1048576,4,0)</f>
        <v>#REF!</v>
      </c>
      <c r="E399" s="83" t="e">
        <f>VLOOKUP(B399,CTV!$A$3:$G$1048576,7,0)</f>
        <v>#REF!</v>
      </c>
      <c r="F399" s="83" t="e">
        <f>IF(ISNA(VLOOKUP(D399,CTV!$A$3:$H$1048576,8,0)),"",VLOOKUP(D399,CTV!$A$3:$H$1048576,8,0))</f>
        <v>#REF!</v>
      </c>
      <c r="G399" s="83" t="e">
        <f>VLOOKUP(B399,CTV!$A$3:$I$1048576,9,0)</f>
        <v>#REF!</v>
      </c>
      <c r="H399" s="83" t="e">
        <f>VLOOKUP(B399,CTV!$A$3:$J$1048576,10,0)</f>
        <v>#REF!</v>
      </c>
      <c r="I399" s="102" t="e">
        <f>PS!#REF!</f>
        <v>#REF!</v>
      </c>
      <c r="J399" s="83" t="e">
        <f>PS!#REF!</f>
        <v>#REF!</v>
      </c>
      <c r="K399" s="103" t="e">
        <f>PS!#REF!</f>
        <v>#REF!</v>
      </c>
      <c r="L399" s="83" t="e">
        <f t="shared" si="251"/>
        <v>#REF!</v>
      </c>
      <c r="M399" s="120" t="e">
        <f>PS!#REF!</f>
        <v>#REF!</v>
      </c>
      <c r="N399" s="83" t="e">
        <f>PS!#REF!</f>
        <v>#REF!</v>
      </c>
      <c r="O399" s="104" t="e">
        <f>PS!#REF!</f>
        <v>#REF!</v>
      </c>
      <c r="P399" s="104" t="e">
        <f t="shared" si="252"/>
        <v>#REF!</v>
      </c>
      <c r="Q399" s="104">
        <v>0</v>
      </c>
      <c r="R399" s="170" t="e">
        <f t="shared" si="253"/>
        <v>#REF!</v>
      </c>
      <c r="S399" s="130" t="e">
        <f>VLOOKUP(B399,CTV!$A$3:$K$1048576,11,0)</f>
        <v>#REF!</v>
      </c>
      <c r="T399" s="105" t="e">
        <f>IF(VLOOKUP(B399,CTV!$A$3:$E$1048576,5,0)-R399+S399&lt;0,0,VLOOKUP(B399,CTV!$A$3:$E$1048576,5,0)-R399+S399)</f>
        <v>#REF!</v>
      </c>
      <c r="U399" s="105" t="e">
        <f>IF(VLOOKUP(B399,CTV!$A$3:$F$1048576,6,0)-R399+S399&lt;0,0,VLOOKUP(B399,CTV!$A$3:$F$1048576,6,0)-R399+S399)</f>
        <v>#REF!</v>
      </c>
      <c r="V399" s="70" t="e">
        <f t="shared" si="254"/>
        <v>#REF!</v>
      </c>
      <c r="W399" s="70" t="str">
        <f>IFERROR(IF(AND($H399=1,WORKDAY.INTL($I399,NETWORKDAYS.INTL($I399,EDATE(V399,$E400)-1,1,[1]holiday!$A$2:$A$101),1,[1]holiday!$A$2:$A$101)=$K399),"",IF(AND(IFERROR(IF(IF($K399&lt;EDATE(V399,$E399),$K399,EDATE(V399,$E399))=V399,"",IF($K399&lt;EDATE(V399,$E399),$K399,EDATE(V399,$E399))),"")=$K399,$H399=1),"",IFERROR(IF(IF($K399&lt;EDATE(V399,$E399),$K399,EDATE(V399,$E399))=V399,"",IF($K399&lt;EDATE(V399,$E399),$K399,EDATE(V399,$E399))),""))),"")</f>
        <v/>
      </c>
      <c r="X399" s="70" t="str">
        <f>IFERROR(IF(AND($H399=1,WORKDAY.INTL($I399,NETWORKDAYS.INTL($I399,EDATE(W399,$E400)-1,1,[1]holiday!$A$2:$A$101),1,[1]holiday!$A$2:$A$101)=$K399),"",IF(AND(IFERROR(IF(IF($K399&lt;EDATE(W399,$E399),$K399,EDATE(W399,$E399))=W399,"",IF($K399&lt;EDATE(W399,$E399),$K399,EDATE(W399,$E399))),"")=$K399,$H399=1),"",IFERROR(IF(IF($K399&lt;EDATE(W399,$E399),$K399,EDATE(W399,$E399))=W399,"",IF($K399&lt;EDATE(W399,$E399),$K399,EDATE(W399,$E399))),""))),"")</f>
        <v/>
      </c>
      <c r="Y399" s="70" t="str">
        <f>IFERROR(IF(AND($H399=1,WORKDAY.INTL($I399,NETWORKDAYS.INTL($I399,EDATE(X399,$E400)-1,1,[1]holiday!$A$2:$A$101),1,[1]holiday!$A$2:$A$101)=$K399),"",IF(AND(IFERROR(IF(IF($K399&lt;EDATE(X399,$E399),$K399,EDATE(X399,$E399))=X399,"",IF($K399&lt;EDATE(X399,$E399),$K399,EDATE(X399,$E399))),"")=$K399,$H399=1),"",IFERROR(IF(IF($K399&lt;EDATE(X399,$E399),$K399,EDATE(X399,$E399))=X399,"",IF($K399&lt;EDATE(X399,$E399),$K399,EDATE(X399,$E399))),""))),"")</f>
        <v/>
      </c>
      <c r="Z399" s="70" t="str">
        <f>IFERROR(IF(AND($H399=1,WORKDAY.INTL($I399,NETWORKDAYS.INTL($I399,EDATE(Y399,$E400)-1,1,[1]holiday!$A$2:$A$101),1,[1]holiday!$A$2:$A$101)=$K399),"",IF(AND(IFERROR(IF(IF($K399&lt;EDATE(Y399,$E399),$K399,EDATE(Y399,$E399))=Y399,"",IF($K399&lt;EDATE(Y399,$E399),$K399,EDATE(Y399,$E399))),"")=$K399,$H399=1),"",IFERROR(IF(IF($K399&lt;EDATE(Y399,$E399),$K399,EDATE(Y399,$E399))=Y399,"",IF($K399&lt;EDATE(Y399,$E399),$K399,EDATE(Y399,$E399))),""))),"")</f>
        <v/>
      </c>
      <c r="AA399" s="70" t="str">
        <f>IFERROR(IF(AND($H399=1,WORKDAY.INTL($I399,NETWORKDAYS.INTL($I399,EDATE(Z399,$E400)-1,1,[1]holiday!$A$2:$A$101),1,[1]holiday!$A$2:$A$101)=$K399),"",IF(AND(IFERROR(IF(IF($K399&lt;EDATE(Z399,$E399),$K399,EDATE(Z399,$E399))=Z399,"",IF($K399&lt;EDATE(Z399,$E399),$K399,EDATE(Z399,$E399))),"")=$K399,$H399=1),"",IFERROR(IF(IF($K399&lt;EDATE(Z399,$E399),$K399,EDATE(Z399,$E399))=Z399,"",IF($K399&lt;EDATE(Z399,$E399),$K399,EDATE(Z399,$E399))),""))),"")</f>
        <v/>
      </c>
      <c r="AB399" s="70" t="str">
        <f>IFERROR(IF(AND($H399=1,WORKDAY.INTL($I399,NETWORKDAYS.INTL($I399,EDATE(AA399,$E400)-1,1,[1]holiday!$A$2:$A$101),1,[1]holiday!$A$2:$A$101)=$K399),"",IF(AND(IFERROR(IF(IF($K399&lt;EDATE(AA399,$E399),$K399,EDATE(AA399,$E399))=AA399,"",IF($K399&lt;EDATE(AA399,$E399),$K399,EDATE(AA399,$E399))),"")=$K399,$H399=1),"",IFERROR(IF(IF($K399&lt;EDATE(AA399,$E399),$K399,EDATE(AA399,$E399))=AA399,"",IF($K399&lt;EDATE(AA399,$E399),$K399,EDATE(AA399,$E399))),""))),"")</f>
        <v/>
      </c>
      <c r="AC399" s="70" t="str">
        <f>IFERROR(IF(AND($H399=1,WORKDAY.INTL($I399,NETWORKDAYS.INTL($I399,EDATE(AB399,$E400)-1,1,[1]holiday!$A$2:$A$101),1,[1]holiday!$A$2:$A$101)=$K399),"",IF(AND(IFERROR(IF(IF($K399&lt;EDATE(AB399,$E399),$K399,EDATE(AB399,$E399))=AB399,"",IF($K399&lt;EDATE(AB399,$E399),$K399,EDATE(AB399,$E399))),"")=$K399,$H399=1),"",IFERROR(IF(IF($K399&lt;EDATE(AB399,$E399),$K399,EDATE(AB399,$E399))=AB399,"",IF($K399&lt;EDATE(AB399,$E399),$K399,EDATE(AB399,$E399))),""))),"")</f>
        <v/>
      </c>
      <c r="AD399" s="70" t="str">
        <f>IFERROR(IF(AND($H399=1,WORKDAY.INTL($I399,NETWORKDAYS.INTL($I399,EDATE(AC399,$E400)-1,1,[1]holiday!$A$2:$A$101),1,[1]holiday!$A$2:$A$101)=$K399),"",IF(AND(IFERROR(IF(IF($K399&lt;EDATE(AC399,$E399),$K399,EDATE(AC399,$E399))=AC399,"",IF($K399&lt;EDATE(AC399,$E399),$K399,EDATE(AC399,$E399))),"")=$K399,$H399=1),"",IFERROR(IF(IF($K399&lt;EDATE(AC399,$E399),$K399,EDATE(AC399,$E399))=AC399,"",IF($K399&lt;EDATE(AC399,$E399),$K399,EDATE(AC399,$E399))),""))),"")</f>
        <v/>
      </c>
      <c r="AE399" s="70" t="str">
        <f>IFERROR(IF(AND($H399=1,WORKDAY.INTL($I399,NETWORKDAYS.INTL($I399,EDATE(AD399,$E400)-1,1,[1]holiday!$A$2:$A$101),1,[1]holiday!$A$2:$A$101)=$K399),"",IF(AND(IFERROR(IF(IF($K399&lt;EDATE(AD399,$E399),$K399,EDATE(AD399,$E399))=AD399,"",IF($K399&lt;EDATE(AD399,$E399),$K399,EDATE(AD399,$E399))),"")=$K399,$H399=1),"",IFERROR(IF(IF($K399&lt;EDATE(AD399,$E399),$K399,EDATE(AD399,$E399))=AD399,"",IF($K399&lt;EDATE(AD399,$E399),$K399,EDATE(AD399,$E399))),""))),"")</f>
        <v/>
      </c>
      <c r="AF399" s="70" t="str">
        <f>IFERROR(IF(AND($H399=1,WORKDAY.INTL($I399,NETWORKDAYS.INTL($I399,EDATE(AE399,$E400)-1,1,[1]holiday!$A$2:$A$101),1,[1]holiday!$A$2:$A$101)=$K399),"",IF(AND(IFERROR(IF(IF($K399&lt;EDATE(AE399,$E399),$K399,EDATE(AE399,$E399))=AE399,"",IF($K399&lt;EDATE(AE399,$E399),$K399,EDATE(AE399,$E399))),"")=$K399,$H399=1),"",IFERROR(IF(IF($K399&lt;EDATE(AE399,$E399),$K399,EDATE(AE399,$E399))=AE399,"",IF($K399&lt;EDATE(AE399,$E399),$K399,EDATE(AE399,$E399))),""))),"")</f>
        <v/>
      </c>
      <c r="AG399" s="70" t="str">
        <f>IFERROR(IF(AND($H399=1,WORKDAY.INTL($I399,NETWORKDAYS.INTL($I399,EDATE(AF399,$E400)-1,1,[1]holiday!$A$2:$A$101),1,[1]holiday!$A$2:$A$101)=$K399),"",IF(AND(IFERROR(IF(IF($K399&lt;EDATE(AF399,$E399),$K399,EDATE(AF399,$E399))=AF399,"",IF($K399&lt;EDATE(AF399,$E399),$K399,EDATE(AF399,$E399))),"")=$K399,$H399=1),"",IFERROR(IF(IF($K399&lt;EDATE(AF399,$E399),$K399,EDATE(AF399,$E399))=AF399,"",IF($K399&lt;EDATE(AF399,$E399),$K399,EDATE(AF399,$E399))),""))),"")</f>
        <v/>
      </c>
      <c r="AH399" s="70" t="str">
        <f>IFERROR(IF(AND($H399=1,WORKDAY.INTL($I399,NETWORKDAYS.INTL($I399,EDATE(AG399,$E400)-1,1,[1]holiday!$A$2:$A$101),1,[1]holiday!$A$2:$A$101)=$K399),"",IF(AND(IFERROR(IF(IF($K399&lt;EDATE(AG399,$E399),$K399,EDATE(AG399,$E399))=AG399,"",IF($K399&lt;EDATE(AG399,$E399),$K399,EDATE(AG399,$E399))),"")=$K399,$H399=1),"",IFERROR(IF(IF($K399&lt;EDATE(AG399,$E399),$K399,EDATE(AG399,$E399))=AG399,"",IF($K399&lt;EDATE(AG399,$E399),$K399,EDATE(AG399,$E399))),""))),"")</f>
        <v/>
      </c>
      <c r="AI399" s="70"/>
      <c r="AJ399" s="25" t="e">
        <f t="shared" si="236"/>
        <v>#REF!</v>
      </c>
      <c r="AK399" s="25" t="e">
        <f t="shared" si="237"/>
        <v>#REF!</v>
      </c>
      <c r="AL399" s="25" t="e">
        <f t="shared" si="238"/>
        <v>#REF!</v>
      </c>
      <c r="AM399" s="25" t="e">
        <f t="shared" si="239"/>
        <v>#REF!</v>
      </c>
      <c r="AN399" s="25" t="e">
        <f t="shared" si="240"/>
        <v>#REF!</v>
      </c>
      <c r="AO399" s="25" t="e">
        <f t="shared" si="241"/>
        <v>#REF!</v>
      </c>
      <c r="AP399" s="25" t="e">
        <f t="shared" si="242"/>
        <v>#REF!</v>
      </c>
      <c r="AQ399" s="25" t="e">
        <f t="shared" si="243"/>
        <v>#REF!</v>
      </c>
      <c r="AR399" s="25" t="e">
        <f t="shared" si="244"/>
        <v>#REF!</v>
      </c>
      <c r="AS399" s="25" t="e">
        <f t="shared" si="245"/>
        <v>#REF!</v>
      </c>
      <c r="AT399" s="25" t="e">
        <f t="shared" si="246"/>
        <v>#REF!</v>
      </c>
      <c r="AU399" s="25" t="e">
        <f t="shared" si="247"/>
        <v>#REF!</v>
      </c>
      <c r="AV399" s="25" t="e">
        <f t="shared" si="248"/>
        <v>#REF!</v>
      </c>
      <c r="AW399" s="106" t="e">
        <f t="shared" si="255"/>
        <v>#REF!</v>
      </c>
      <c r="AX399" s="107" t="e">
        <f t="shared" ca="1" si="256"/>
        <v>#REF!</v>
      </c>
      <c r="AY399" s="107" t="e">
        <f t="shared" ca="1" si="257"/>
        <v>#REF!</v>
      </c>
      <c r="AZ399" s="108" t="e">
        <f t="shared" ca="1" si="258"/>
        <v>#REF!</v>
      </c>
      <c r="BA399" s="25">
        <f t="shared" ca="1" si="250"/>
        <v>0</v>
      </c>
      <c r="BB399" s="25" t="e">
        <f t="shared" si="249"/>
        <v>#REF!</v>
      </c>
      <c r="BC399" s="25" t="e">
        <f t="shared" ca="1" si="259"/>
        <v>#REF!</v>
      </c>
      <c r="BD399" s="83" t="e">
        <f>PS!#REF!</f>
        <v>#REF!</v>
      </c>
      <c r="BE399" s="78" t="str">
        <f t="shared" ca="1" si="260"/>
        <v>Lần 0</v>
      </c>
      <c r="BF399" s="109" t="e">
        <f t="shared" ca="1" si="261"/>
        <v>#REF!</v>
      </c>
      <c r="BG399" s="109" t="e">
        <f t="shared" ca="1" si="262"/>
        <v>#REF!</v>
      </c>
      <c r="BH399" s="109" t="e">
        <f t="shared" ca="1" si="263"/>
        <v>#REF!</v>
      </c>
      <c r="BI399" s="109" t="e">
        <f t="shared" ca="1" si="264"/>
        <v>#REF!</v>
      </c>
      <c r="BJ399" s="109" t="e">
        <f t="shared" ca="1" si="265"/>
        <v>#REF!</v>
      </c>
      <c r="BK399" s="109" t="e">
        <f t="shared" ca="1" si="266"/>
        <v>#REF!</v>
      </c>
      <c r="BL399" s="109" t="e">
        <f t="shared" ca="1" si="267"/>
        <v>#REF!</v>
      </c>
      <c r="BM399" s="109" t="e">
        <f t="shared" ca="1" si="268"/>
        <v>#REF!</v>
      </c>
      <c r="BN399" s="109" t="e">
        <f t="shared" ca="1" si="269"/>
        <v>#REF!</v>
      </c>
      <c r="BO399" s="109" t="e">
        <f t="shared" ca="1" si="270"/>
        <v>#REF!</v>
      </c>
      <c r="BP399" s="109" t="e">
        <f t="shared" ca="1" si="271"/>
        <v>#REF!</v>
      </c>
      <c r="BQ399" s="109" t="e">
        <f t="shared" ca="1" si="272"/>
        <v>#REF!</v>
      </c>
      <c r="BR399" s="109" t="e">
        <f t="shared" ca="1" si="273"/>
        <v>#REF!</v>
      </c>
    </row>
    <row r="400" spans="1:70" ht="20.25" customHeight="1" x14ac:dyDescent="0.2">
      <c r="A400" s="82" t="e">
        <f>PS!#REF!</f>
        <v>#REF!</v>
      </c>
      <c r="B400" s="83" t="e">
        <f>PS!#REF!</f>
        <v>#REF!</v>
      </c>
      <c r="C400" s="83" t="e">
        <f>PS!#REF!</f>
        <v>#REF!</v>
      </c>
      <c r="D400" s="83" t="e">
        <f>VLOOKUP(B400,CTV!$A$3:$D$1048576,4,0)</f>
        <v>#REF!</v>
      </c>
      <c r="E400" s="83" t="e">
        <f>VLOOKUP(B400,CTV!$A$3:$G$1048576,7,0)</f>
        <v>#REF!</v>
      </c>
      <c r="F400" s="83" t="e">
        <f>IF(ISNA(VLOOKUP(D400,CTV!$A$3:$H$1048576,8,0)),"",VLOOKUP(D400,CTV!$A$3:$H$1048576,8,0))</f>
        <v>#REF!</v>
      </c>
      <c r="G400" s="83" t="e">
        <f>VLOOKUP(B400,CTV!$A$3:$I$1048576,9,0)</f>
        <v>#REF!</v>
      </c>
      <c r="H400" s="83" t="e">
        <f>VLOOKUP(B400,CTV!$A$3:$J$1048576,10,0)</f>
        <v>#REF!</v>
      </c>
      <c r="I400" s="102" t="e">
        <f>PS!#REF!</f>
        <v>#REF!</v>
      </c>
      <c r="J400" s="83" t="e">
        <f>PS!#REF!</f>
        <v>#REF!</v>
      </c>
      <c r="K400" s="103" t="e">
        <f>PS!#REF!</f>
        <v>#REF!</v>
      </c>
      <c r="L400" s="83" t="e">
        <f t="shared" si="251"/>
        <v>#REF!</v>
      </c>
      <c r="M400" s="120" t="e">
        <f>PS!#REF!</f>
        <v>#REF!</v>
      </c>
      <c r="N400" s="83" t="e">
        <f>PS!#REF!</f>
        <v>#REF!</v>
      </c>
      <c r="O400" s="104" t="e">
        <f>PS!#REF!</f>
        <v>#REF!</v>
      </c>
      <c r="P400" s="104" t="e">
        <f t="shared" si="252"/>
        <v>#REF!</v>
      </c>
      <c r="Q400" s="104">
        <v>0</v>
      </c>
      <c r="R400" s="170" t="e">
        <f t="shared" si="253"/>
        <v>#REF!</v>
      </c>
      <c r="S400" s="130" t="e">
        <f>VLOOKUP(B400,CTV!$A$3:$K$1048576,11,0)</f>
        <v>#REF!</v>
      </c>
      <c r="T400" s="105" t="e">
        <f>IF(VLOOKUP(B400,CTV!$A$3:$E$1048576,5,0)-R400+S400&lt;0,0,VLOOKUP(B400,CTV!$A$3:$E$1048576,5,0)-R400+S400)</f>
        <v>#REF!</v>
      </c>
      <c r="U400" s="105" t="e">
        <f>IF(VLOOKUP(B400,CTV!$A$3:$F$1048576,6,0)-R400+S400&lt;0,0,VLOOKUP(B400,CTV!$A$3:$F$1048576,6,0)-R400+S400)</f>
        <v>#REF!</v>
      </c>
      <c r="V400" s="70" t="e">
        <f t="shared" si="254"/>
        <v>#REF!</v>
      </c>
      <c r="W400" s="70" t="str">
        <f>IFERROR(IF(AND($H400=1,WORKDAY.INTL($I400,NETWORKDAYS.INTL($I400,EDATE(V400,$E401)-1,1,[1]holiday!$A$2:$A$101),1,[1]holiday!$A$2:$A$101)=$K400),"",IF(AND(IFERROR(IF(IF($K400&lt;EDATE(V400,$E400),$K400,EDATE(V400,$E400))=V400,"",IF($K400&lt;EDATE(V400,$E400),$K400,EDATE(V400,$E400))),"")=$K400,$H400=1),"",IFERROR(IF(IF($K400&lt;EDATE(V400,$E400),$K400,EDATE(V400,$E400))=V400,"",IF($K400&lt;EDATE(V400,$E400),$K400,EDATE(V400,$E400))),""))),"")</f>
        <v/>
      </c>
      <c r="X400" s="70" t="str">
        <f>IFERROR(IF(AND($H400=1,WORKDAY.INTL($I400,NETWORKDAYS.INTL($I400,EDATE(W400,$E401)-1,1,[1]holiday!$A$2:$A$101),1,[1]holiday!$A$2:$A$101)=$K400),"",IF(AND(IFERROR(IF(IF($K400&lt;EDATE(W400,$E400),$K400,EDATE(W400,$E400))=W400,"",IF($K400&lt;EDATE(W400,$E400),$K400,EDATE(W400,$E400))),"")=$K400,$H400=1),"",IFERROR(IF(IF($K400&lt;EDATE(W400,$E400),$K400,EDATE(W400,$E400))=W400,"",IF($K400&lt;EDATE(W400,$E400),$K400,EDATE(W400,$E400))),""))),"")</f>
        <v/>
      </c>
      <c r="Y400" s="70" t="str">
        <f>IFERROR(IF(AND($H400=1,WORKDAY.INTL($I400,NETWORKDAYS.INTL($I400,EDATE(X400,$E401)-1,1,[1]holiday!$A$2:$A$101),1,[1]holiday!$A$2:$A$101)=$K400),"",IF(AND(IFERROR(IF(IF($K400&lt;EDATE(X400,$E400),$K400,EDATE(X400,$E400))=X400,"",IF($K400&lt;EDATE(X400,$E400),$K400,EDATE(X400,$E400))),"")=$K400,$H400=1),"",IFERROR(IF(IF($K400&lt;EDATE(X400,$E400),$K400,EDATE(X400,$E400))=X400,"",IF($K400&lt;EDATE(X400,$E400),$K400,EDATE(X400,$E400))),""))),"")</f>
        <v/>
      </c>
      <c r="Z400" s="70" t="str">
        <f>IFERROR(IF(AND($H400=1,WORKDAY.INTL($I400,NETWORKDAYS.INTL($I400,EDATE(Y400,$E401)-1,1,[1]holiday!$A$2:$A$101),1,[1]holiday!$A$2:$A$101)=$K400),"",IF(AND(IFERROR(IF(IF($K400&lt;EDATE(Y400,$E400),$K400,EDATE(Y400,$E400))=Y400,"",IF($K400&lt;EDATE(Y400,$E400),$K400,EDATE(Y400,$E400))),"")=$K400,$H400=1),"",IFERROR(IF(IF($K400&lt;EDATE(Y400,$E400),$K400,EDATE(Y400,$E400))=Y400,"",IF($K400&lt;EDATE(Y400,$E400),$K400,EDATE(Y400,$E400))),""))),"")</f>
        <v/>
      </c>
      <c r="AA400" s="70" t="str">
        <f>IFERROR(IF(AND($H400=1,WORKDAY.INTL($I400,NETWORKDAYS.INTL($I400,EDATE(Z400,$E401)-1,1,[1]holiday!$A$2:$A$101),1,[1]holiday!$A$2:$A$101)=$K400),"",IF(AND(IFERROR(IF(IF($K400&lt;EDATE(Z400,$E400),$K400,EDATE(Z400,$E400))=Z400,"",IF($K400&lt;EDATE(Z400,$E400),$K400,EDATE(Z400,$E400))),"")=$K400,$H400=1),"",IFERROR(IF(IF($K400&lt;EDATE(Z400,$E400),$K400,EDATE(Z400,$E400))=Z400,"",IF($K400&lt;EDATE(Z400,$E400),$K400,EDATE(Z400,$E400))),""))),"")</f>
        <v/>
      </c>
      <c r="AB400" s="70" t="str">
        <f>IFERROR(IF(AND($H400=1,WORKDAY.INTL($I400,NETWORKDAYS.INTL($I400,EDATE(AA400,$E401)-1,1,[1]holiday!$A$2:$A$101),1,[1]holiday!$A$2:$A$101)=$K400),"",IF(AND(IFERROR(IF(IF($K400&lt;EDATE(AA400,$E400),$K400,EDATE(AA400,$E400))=AA400,"",IF($K400&lt;EDATE(AA400,$E400),$K400,EDATE(AA400,$E400))),"")=$K400,$H400=1),"",IFERROR(IF(IF($K400&lt;EDATE(AA400,$E400),$K400,EDATE(AA400,$E400))=AA400,"",IF($K400&lt;EDATE(AA400,$E400),$K400,EDATE(AA400,$E400))),""))),"")</f>
        <v/>
      </c>
      <c r="AC400" s="70" t="str">
        <f>IFERROR(IF(AND($H400=1,WORKDAY.INTL($I400,NETWORKDAYS.INTL($I400,EDATE(AB400,$E401)-1,1,[1]holiday!$A$2:$A$101),1,[1]holiday!$A$2:$A$101)=$K400),"",IF(AND(IFERROR(IF(IF($K400&lt;EDATE(AB400,$E400),$K400,EDATE(AB400,$E400))=AB400,"",IF($K400&lt;EDATE(AB400,$E400),$K400,EDATE(AB400,$E400))),"")=$K400,$H400=1),"",IFERROR(IF(IF($K400&lt;EDATE(AB400,$E400),$K400,EDATE(AB400,$E400))=AB400,"",IF($K400&lt;EDATE(AB400,$E400),$K400,EDATE(AB400,$E400))),""))),"")</f>
        <v/>
      </c>
      <c r="AD400" s="70" t="str">
        <f>IFERROR(IF(AND($H400=1,WORKDAY.INTL($I400,NETWORKDAYS.INTL($I400,EDATE(AC400,$E401)-1,1,[1]holiday!$A$2:$A$101),1,[1]holiday!$A$2:$A$101)=$K400),"",IF(AND(IFERROR(IF(IF($K400&lt;EDATE(AC400,$E400),$K400,EDATE(AC400,$E400))=AC400,"",IF($K400&lt;EDATE(AC400,$E400),$K400,EDATE(AC400,$E400))),"")=$K400,$H400=1),"",IFERROR(IF(IF($K400&lt;EDATE(AC400,$E400),$K400,EDATE(AC400,$E400))=AC400,"",IF($K400&lt;EDATE(AC400,$E400),$K400,EDATE(AC400,$E400))),""))),"")</f>
        <v/>
      </c>
      <c r="AE400" s="70" t="str">
        <f>IFERROR(IF(AND($H400=1,WORKDAY.INTL($I400,NETWORKDAYS.INTL($I400,EDATE(AD400,$E401)-1,1,[1]holiday!$A$2:$A$101),1,[1]holiday!$A$2:$A$101)=$K400),"",IF(AND(IFERROR(IF(IF($K400&lt;EDATE(AD400,$E400),$K400,EDATE(AD400,$E400))=AD400,"",IF($K400&lt;EDATE(AD400,$E400),$K400,EDATE(AD400,$E400))),"")=$K400,$H400=1),"",IFERROR(IF(IF($K400&lt;EDATE(AD400,$E400),$K400,EDATE(AD400,$E400))=AD400,"",IF($K400&lt;EDATE(AD400,$E400),$K400,EDATE(AD400,$E400))),""))),"")</f>
        <v/>
      </c>
      <c r="AF400" s="70" t="str">
        <f>IFERROR(IF(AND($H400=1,WORKDAY.INTL($I400,NETWORKDAYS.INTL($I400,EDATE(AE400,$E401)-1,1,[1]holiday!$A$2:$A$101),1,[1]holiday!$A$2:$A$101)=$K400),"",IF(AND(IFERROR(IF(IF($K400&lt;EDATE(AE400,$E400),$K400,EDATE(AE400,$E400))=AE400,"",IF($K400&lt;EDATE(AE400,$E400),$K400,EDATE(AE400,$E400))),"")=$K400,$H400=1),"",IFERROR(IF(IF($K400&lt;EDATE(AE400,$E400),$K400,EDATE(AE400,$E400))=AE400,"",IF($K400&lt;EDATE(AE400,$E400),$K400,EDATE(AE400,$E400))),""))),"")</f>
        <v/>
      </c>
      <c r="AG400" s="70" t="str">
        <f>IFERROR(IF(AND($H400=1,WORKDAY.INTL($I400,NETWORKDAYS.INTL($I400,EDATE(AF400,$E401)-1,1,[1]holiday!$A$2:$A$101),1,[1]holiday!$A$2:$A$101)=$K400),"",IF(AND(IFERROR(IF(IF($K400&lt;EDATE(AF400,$E400),$K400,EDATE(AF400,$E400))=AF400,"",IF($K400&lt;EDATE(AF400,$E400),$K400,EDATE(AF400,$E400))),"")=$K400,$H400=1),"",IFERROR(IF(IF($K400&lt;EDATE(AF400,$E400),$K400,EDATE(AF400,$E400))=AF400,"",IF($K400&lt;EDATE(AF400,$E400),$K400,EDATE(AF400,$E400))),""))),"")</f>
        <v/>
      </c>
      <c r="AH400" s="70" t="str">
        <f>IFERROR(IF(AND($H400=1,WORKDAY.INTL($I400,NETWORKDAYS.INTL($I400,EDATE(AG400,$E401)-1,1,[1]holiday!$A$2:$A$101),1,[1]holiday!$A$2:$A$101)=$K400),"",IF(AND(IFERROR(IF(IF($K400&lt;EDATE(AG400,$E400),$K400,EDATE(AG400,$E400))=AG400,"",IF($K400&lt;EDATE(AG400,$E400),$K400,EDATE(AG400,$E400))),"")=$K400,$H400=1),"",IFERROR(IF(IF($K400&lt;EDATE(AG400,$E400),$K400,EDATE(AG400,$E400))=AG400,"",IF($K400&lt;EDATE(AG400,$E400),$K400,EDATE(AG400,$E400))),""))),"")</f>
        <v/>
      </c>
      <c r="AI400" s="70"/>
      <c r="AJ400" s="25" t="e">
        <f t="shared" si="236"/>
        <v>#REF!</v>
      </c>
      <c r="AK400" s="25" t="e">
        <f t="shared" si="237"/>
        <v>#REF!</v>
      </c>
      <c r="AL400" s="25" t="e">
        <f t="shared" si="238"/>
        <v>#REF!</v>
      </c>
      <c r="AM400" s="25" t="e">
        <f t="shared" si="239"/>
        <v>#REF!</v>
      </c>
      <c r="AN400" s="25" t="e">
        <f t="shared" si="240"/>
        <v>#REF!</v>
      </c>
      <c r="AO400" s="25" t="e">
        <f t="shared" si="241"/>
        <v>#REF!</v>
      </c>
      <c r="AP400" s="25" t="e">
        <f t="shared" si="242"/>
        <v>#REF!</v>
      </c>
      <c r="AQ400" s="25" t="e">
        <f t="shared" si="243"/>
        <v>#REF!</v>
      </c>
      <c r="AR400" s="25" t="e">
        <f t="shared" si="244"/>
        <v>#REF!</v>
      </c>
      <c r="AS400" s="25" t="e">
        <f t="shared" si="245"/>
        <v>#REF!</v>
      </c>
      <c r="AT400" s="25" t="e">
        <f t="shared" si="246"/>
        <v>#REF!</v>
      </c>
      <c r="AU400" s="25" t="e">
        <f t="shared" si="247"/>
        <v>#REF!</v>
      </c>
      <c r="AV400" s="25" t="e">
        <f t="shared" si="248"/>
        <v>#REF!</v>
      </c>
      <c r="AW400" s="106" t="e">
        <f t="shared" si="255"/>
        <v>#REF!</v>
      </c>
      <c r="AX400" s="107" t="e">
        <f t="shared" ca="1" si="256"/>
        <v>#REF!</v>
      </c>
      <c r="AY400" s="107" t="e">
        <f t="shared" ca="1" si="257"/>
        <v>#REF!</v>
      </c>
      <c r="AZ400" s="108" t="e">
        <f t="shared" ca="1" si="258"/>
        <v>#REF!</v>
      </c>
      <c r="BA400" s="25">
        <f t="shared" ca="1" si="250"/>
        <v>0</v>
      </c>
      <c r="BB400" s="25" t="e">
        <f t="shared" si="249"/>
        <v>#REF!</v>
      </c>
      <c r="BC400" s="25" t="e">
        <f t="shared" ca="1" si="259"/>
        <v>#REF!</v>
      </c>
      <c r="BD400" s="83" t="e">
        <f>PS!#REF!</f>
        <v>#REF!</v>
      </c>
      <c r="BE400" s="78" t="str">
        <f t="shared" ca="1" si="260"/>
        <v>Lần 0</v>
      </c>
      <c r="BF400" s="109" t="e">
        <f t="shared" ca="1" si="261"/>
        <v>#REF!</v>
      </c>
      <c r="BG400" s="109" t="e">
        <f t="shared" ca="1" si="262"/>
        <v>#REF!</v>
      </c>
      <c r="BH400" s="109" t="e">
        <f t="shared" ca="1" si="263"/>
        <v>#REF!</v>
      </c>
      <c r="BI400" s="109" t="e">
        <f t="shared" ca="1" si="264"/>
        <v>#REF!</v>
      </c>
      <c r="BJ400" s="109" t="e">
        <f t="shared" ca="1" si="265"/>
        <v>#REF!</v>
      </c>
      <c r="BK400" s="109" t="e">
        <f t="shared" ca="1" si="266"/>
        <v>#REF!</v>
      </c>
      <c r="BL400" s="109" t="e">
        <f t="shared" ca="1" si="267"/>
        <v>#REF!</v>
      </c>
      <c r="BM400" s="109" t="e">
        <f t="shared" ca="1" si="268"/>
        <v>#REF!</v>
      </c>
      <c r="BN400" s="109" t="e">
        <f t="shared" ca="1" si="269"/>
        <v>#REF!</v>
      </c>
      <c r="BO400" s="109" t="e">
        <f t="shared" ca="1" si="270"/>
        <v>#REF!</v>
      </c>
      <c r="BP400" s="109" t="e">
        <f t="shared" ca="1" si="271"/>
        <v>#REF!</v>
      </c>
      <c r="BQ400" s="109" t="e">
        <f t="shared" ca="1" si="272"/>
        <v>#REF!</v>
      </c>
      <c r="BR400" s="109" t="e">
        <f t="shared" ca="1" si="273"/>
        <v>#REF!</v>
      </c>
    </row>
    <row r="401" spans="1:70" ht="20.25" customHeight="1" x14ac:dyDescent="0.2">
      <c r="A401" s="82" t="e">
        <f>PS!#REF!</f>
        <v>#REF!</v>
      </c>
      <c r="B401" s="83" t="e">
        <f>PS!#REF!</f>
        <v>#REF!</v>
      </c>
      <c r="C401" s="83" t="e">
        <f>PS!#REF!</f>
        <v>#REF!</v>
      </c>
      <c r="D401" s="83" t="e">
        <f>VLOOKUP(B401,CTV!$A$3:$D$1048576,4,0)</f>
        <v>#REF!</v>
      </c>
      <c r="E401" s="83" t="e">
        <f>VLOOKUP(B401,CTV!$A$3:$G$1048576,7,0)</f>
        <v>#REF!</v>
      </c>
      <c r="F401" s="83" t="e">
        <f>IF(ISNA(VLOOKUP(D401,CTV!$A$3:$H$1048576,8,0)),"",VLOOKUP(D401,CTV!$A$3:$H$1048576,8,0))</f>
        <v>#REF!</v>
      </c>
      <c r="G401" s="83" t="e">
        <f>VLOOKUP(B401,CTV!$A$3:$I$1048576,9,0)</f>
        <v>#REF!</v>
      </c>
      <c r="H401" s="83" t="e">
        <f>VLOOKUP(B401,CTV!$A$3:$J$1048576,10,0)</f>
        <v>#REF!</v>
      </c>
      <c r="I401" s="102" t="e">
        <f>PS!#REF!</f>
        <v>#REF!</v>
      </c>
      <c r="J401" s="83" t="e">
        <f>PS!#REF!</f>
        <v>#REF!</v>
      </c>
      <c r="K401" s="103" t="e">
        <f>PS!#REF!</f>
        <v>#REF!</v>
      </c>
      <c r="L401" s="83" t="e">
        <f t="shared" si="251"/>
        <v>#REF!</v>
      </c>
      <c r="M401" s="120" t="e">
        <f>PS!#REF!</f>
        <v>#REF!</v>
      </c>
      <c r="N401" s="83" t="e">
        <f>PS!#REF!</f>
        <v>#REF!</v>
      </c>
      <c r="O401" s="104" t="e">
        <f>PS!#REF!</f>
        <v>#REF!</v>
      </c>
      <c r="P401" s="104" t="e">
        <f t="shared" si="252"/>
        <v>#REF!</v>
      </c>
      <c r="Q401" s="104">
        <v>0</v>
      </c>
      <c r="R401" s="170" t="e">
        <f t="shared" si="253"/>
        <v>#REF!</v>
      </c>
      <c r="S401" s="130" t="e">
        <f>VLOOKUP(B401,CTV!$A$3:$K$1048576,11,0)</f>
        <v>#REF!</v>
      </c>
      <c r="T401" s="105" t="e">
        <f>IF(VLOOKUP(B401,CTV!$A$3:$E$1048576,5,0)-R401+S401&lt;0,0,VLOOKUP(B401,CTV!$A$3:$E$1048576,5,0)-R401+S401)</f>
        <v>#REF!</v>
      </c>
      <c r="U401" s="105" t="e">
        <f>IF(VLOOKUP(B401,CTV!$A$3:$F$1048576,6,0)-R401+S401&lt;0,0,VLOOKUP(B401,CTV!$A$3:$F$1048576,6,0)-R401+S401)</f>
        <v>#REF!</v>
      </c>
      <c r="V401" s="70" t="e">
        <f t="shared" si="254"/>
        <v>#REF!</v>
      </c>
      <c r="W401" s="70" t="str">
        <f>IFERROR(IF(AND($H401=1,WORKDAY.INTL($I401,NETWORKDAYS.INTL($I401,EDATE(V401,$E402)-1,1,[1]holiday!$A$2:$A$101),1,[1]holiday!$A$2:$A$101)=$K401),"",IF(AND(IFERROR(IF(IF($K401&lt;EDATE(V401,$E401),$K401,EDATE(V401,$E401))=V401,"",IF($K401&lt;EDATE(V401,$E401),$K401,EDATE(V401,$E401))),"")=$K401,$H401=1),"",IFERROR(IF(IF($K401&lt;EDATE(V401,$E401),$K401,EDATE(V401,$E401))=V401,"",IF($K401&lt;EDATE(V401,$E401),$K401,EDATE(V401,$E401))),""))),"")</f>
        <v/>
      </c>
      <c r="X401" s="70" t="str">
        <f>IFERROR(IF(AND($H401=1,WORKDAY.INTL($I401,NETWORKDAYS.INTL($I401,EDATE(W401,$E402)-1,1,[1]holiday!$A$2:$A$101),1,[1]holiday!$A$2:$A$101)=$K401),"",IF(AND(IFERROR(IF(IF($K401&lt;EDATE(W401,$E401),$K401,EDATE(W401,$E401))=W401,"",IF($K401&lt;EDATE(W401,$E401),$K401,EDATE(W401,$E401))),"")=$K401,$H401=1),"",IFERROR(IF(IF($K401&lt;EDATE(W401,$E401),$K401,EDATE(W401,$E401))=W401,"",IF($K401&lt;EDATE(W401,$E401),$K401,EDATE(W401,$E401))),""))),"")</f>
        <v/>
      </c>
      <c r="Y401" s="70" t="str">
        <f>IFERROR(IF(AND($H401=1,WORKDAY.INTL($I401,NETWORKDAYS.INTL($I401,EDATE(X401,$E402)-1,1,[1]holiday!$A$2:$A$101),1,[1]holiday!$A$2:$A$101)=$K401),"",IF(AND(IFERROR(IF(IF($K401&lt;EDATE(X401,$E401),$K401,EDATE(X401,$E401))=X401,"",IF($K401&lt;EDATE(X401,$E401),$K401,EDATE(X401,$E401))),"")=$K401,$H401=1),"",IFERROR(IF(IF($K401&lt;EDATE(X401,$E401),$K401,EDATE(X401,$E401))=X401,"",IF($K401&lt;EDATE(X401,$E401),$K401,EDATE(X401,$E401))),""))),"")</f>
        <v/>
      </c>
      <c r="Z401" s="70" t="str">
        <f>IFERROR(IF(AND($H401=1,WORKDAY.INTL($I401,NETWORKDAYS.INTL($I401,EDATE(Y401,$E402)-1,1,[1]holiday!$A$2:$A$101),1,[1]holiday!$A$2:$A$101)=$K401),"",IF(AND(IFERROR(IF(IF($K401&lt;EDATE(Y401,$E401),$K401,EDATE(Y401,$E401))=Y401,"",IF($K401&lt;EDATE(Y401,$E401),$K401,EDATE(Y401,$E401))),"")=$K401,$H401=1),"",IFERROR(IF(IF($K401&lt;EDATE(Y401,$E401),$K401,EDATE(Y401,$E401))=Y401,"",IF($K401&lt;EDATE(Y401,$E401),$K401,EDATE(Y401,$E401))),""))),"")</f>
        <v/>
      </c>
      <c r="AA401" s="70" t="str">
        <f>IFERROR(IF(AND($H401=1,WORKDAY.INTL($I401,NETWORKDAYS.INTL($I401,EDATE(Z401,$E402)-1,1,[1]holiday!$A$2:$A$101),1,[1]holiday!$A$2:$A$101)=$K401),"",IF(AND(IFERROR(IF(IF($K401&lt;EDATE(Z401,$E401),$K401,EDATE(Z401,$E401))=Z401,"",IF($K401&lt;EDATE(Z401,$E401),$K401,EDATE(Z401,$E401))),"")=$K401,$H401=1),"",IFERROR(IF(IF($K401&lt;EDATE(Z401,$E401),$K401,EDATE(Z401,$E401))=Z401,"",IF($K401&lt;EDATE(Z401,$E401),$K401,EDATE(Z401,$E401))),""))),"")</f>
        <v/>
      </c>
      <c r="AB401" s="70" t="str">
        <f>IFERROR(IF(AND($H401=1,WORKDAY.INTL($I401,NETWORKDAYS.INTL($I401,EDATE(AA401,$E402)-1,1,[1]holiday!$A$2:$A$101),1,[1]holiday!$A$2:$A$101)=$K401),"",IF(AND(IFERROR(IF(IF($K401&lt;EDATE(AA401,$E401),$K401,EDATE(AA401,$E401))=AA401,"",IF($K401&lt;EDATE(AA401,$E401),$K401,EDATE(AA401,$E401))),"")=$K401,$H401=1),"",IFERROR(IF(IF($K401&lt;EDATE(AA401,$E401),$K401,EDATE(AA401,$E401))=AA401,"",IF($K401&lt;EDATE(AA401,$E401),$K401,EDATE(AA401,$E401))),""))),"")</f>
        <v/>
      </c>
      <c r="AC401" s="70" t="str">
        <f>IFERROR(IF(AND($H401=1,WORKDAY.INTL($I401,NETWORKDAYS.INTL($I401,EDATE(AB401,$E402)-1,1,[1]holiday!$A$2:$A$101),1,[1]holiday!$A$2:$A$101)=$K401),"",IF(AND(IFERROR(IF(IF($K401&lt;EDATE(AB401,$E401),$K401,EDATE(AB401,$E401))=AB401,"",IF($K401&lt;EDATE(AB401,$E401),$K401,EDATE(AB401,$E401))),"")=$K401,$H401=1),"",IFERROR(IF(IF($K401&lt;EDATE(AB401,$E401),$K401,EDATE(AB401,$E401))=AB401,"",IF($K401&lt;EDATE(AB401,$E401),$K401,EDATE(AB401,$E401))),""))),"")</f>
        <v/>
      </c>
      <c r="AD401" s="70" t="str">
        <f>IFERROR(IF(AND($H401=1,WORKDAY.INTL($I401,NETWORKDAYS.INTL($I401,EDATE(AC401,$E402)-1,1,[1]holiday!$A$2:$A$101),1,[1]holiday!$A$2:$A$101)=$K401),"",IF(AND(IFERROR(IF(IF($K401&lt;EDATE(AC401,$E401),$K401,EDATE(AC401,$E401))=AC401,"",IF($K401&lt;EDATE(AC401,$E401),$K401,EDATE(AC401,$E401))),"")=$K401,$H401=1),"",IFERROR(IF(IF($K401&lt;EDATE(AC401,$E401),$K401,EDATE(AC401,$E401))=AC401,"",IF($K401&lt;EDATE(AC401,$E401),$K401,EDATE(AC401,$E401))),""))),"")</f>
        <v/>
      </c>
      <c r="AE401" s="70" t="str">
        <f>IFERROR(IF(AND($H401=1,WORKDAY.INTL($I401,NETWORKDAYS.INTL($I401,EDATE(AD401,$E402)-1,1,[1]holiday!$A$2:$A$101),1,[1]holiday!$A$2:$A$101)=$K401),"",IF(AND(IFERROR(IF(IF($K401&lt;EDATE(AD401,$E401),$K401,EDATE(AD401,$E401))=AD401,"",IF($K401&lt;EDATE(AD401,$E401),$K401,EDATE(AD401,$E401))),"")=$K401,$H401=1),"",IFERROR(IF(IF($K401&lt;EDATE(AD401,$E401),$K401,EDATE(AD401,$E401))=AD401,"",IF($K401&lt;EDATE(AD401,$E401),$K401,EDATE(AD401,$E401))),""))),"")</f>
        <v/>
      </c>
      <c r="AF401" s="70" t="str">
        <f>IFERROR(IF(AND($H401=1,WORKDAY.INTL($I401,NETWORKDAYS.INTL($I401,EDATE(AE401,$E402)-1,1,[1]holiday!$A$2:$A$101),1,[1]holiday!$A$2:$A$101)=$K401),"",IF(AND(IFERROR(IF(IF($K401&lt;EDATE(AE401,$E401),$K401,EDATE(AE401,$E401))=AE401,"",IF($K401&lt;EDATE(AE401,$E401),$K401,EDATE(AE401,$E401))),"")=$K401,$H401=1),"",IFERROR(IF(IF($K401&lt;EDATE(AE401,$E401),$K401,EDATE(AE401,$E401))=AE401,"",IF($K401&lt;EDATE(AE401,$E401),$K401,EDATE(AE401,$E401))),""))),"")</f>
        <v/>
      </c>
      <c r="AG401" s="70" t="str">
        <f>IFERROR(IF(AND($H401=1,WORKDAY.INTL($I401,NETWORKDAYS.INTL($I401,EDATE(AF401,$E402)-1,1,[1]holiday!$A$2:$A$101),1,[1]holiday!$A$2:$A$101)=$K401),"",IF(AND(IFERROR(IF(IF($K401&lt;EDATE(AF401,$E401),$K401,EDATE(AF401,$E401))=AF401,"",IF($K401&lt;EDATE(AF401,$E401),$K401,EDATE(AF401,$E401))),"")=$K401,$H401=1),"",IFERROR(IF(IF($K401&lt;EDATE(AF401,$E401),$K401,EDATE(AF401,$E401))=AF401,"",IF($K401&lt;EDATE(AF401,$E401),$K401,EDATE(AF401,$E401))),""))),"")</f>
        <v/>
      </c>
      <c r="AH401" s="70" t="str">
        <f>IFERROR(IF(AND($H401=1,WORKDAY.INTL($I401,NETWORKDAYS.INTL($I401,EDATE(AG401,$E402)-1,1,[1]holiday!$A$2:$A$101),1,[1]holiday!$A$2:$A$101)=$K401),"",IF(AND(IFERROR(IF(IF($K401&lt;EDATE(AG401,$E401),$K401,EDATE(AG401,$E401))=AG401,"",IF($K401&lt;EDATE(AG401,$E401),$K401,EDATE(AG401,$E401))),"")=$K401,$H401=1),"",IFERROR(IF(IF($K401&lt;EDATE(AG401,$E401),$K401,EDATE(AG401,$E401))=AG401,"",IF($K401&lt;EDATE(AG401,$E401),$K401,EDATE(AG401,$E401))),""))),"")</f>
        <v/>
      </c>
      <c r="AI401" s="70"/>
      <c r="AJ401" s="25" t="e">
        <f t="shared" si="236"/>
        <v>#REF!</v>
      </c>
      <c r="AK401" s="25" t="e">
        <f t="shared" si="237"/>
        <v>#REF!</v>
      </c>
      <c r="AL401" s="25" t="e">
        <f t="shared" si="238"/>
        <v>#REF!</v>
      </c>
      <c r="AM401" s="25" t="e">
        <f t="shared" si="239"/>
        <v>#REF!</v>
      </c>
      <c r="AN401" s="25" t="e">
        <f t="shared" si="240"/>
        <v>#REF!</v>
      </c>
      <c r="AO401" s="25" t="e">
        <f t="shared" si="241"/>
        <v>#REF!</v>
      </c>
      <c r="AP401" s="25" t="e">
        <f t="shared" si="242"/>
        <v>#REF!</v>
      </c>
      <c r="AQ401" s="25" t="e">
        <f t="shared" si="243"/>
        <v>#REF!</v>
      </c>
      <c r="AR401" s="25" t="e">
        <f t="shared" si="244"/>
        <v>#REF!</v>
      </c>
      <c r="AS401" s="25" t="e">
        <f t="shared" si="245"/>
        <v>#REF!</v>
      </c>
      <c r="AT401" s="25" t="e">
        <f t="shared" si="246"/>
        <v>#REF!</v>
      </c>
      <c r="AU401" s="25" t="e">
        <f t="shared" si="247"/>
        <v>#REF!</v>
      </c>
      <c r="AV401" s="25" t="e">
        <f t="shared" si="248"/>
        <v>#REF!</v>
      </c>
      <c r="AW401" s="106" t="e">
        <f t="shared" si="255"/>
        <v>#REF!</v>
      </c>
      <c r="AX401" s="107" t="e">
        <f t="shared" ca="1" si="256"/>
        <v>#REF!</v>
      </c>
      <c r="AY401" s="107" t="e">
        <f t="shared" ca="1" si="257"/>
        <v>#REF!</v>
      </c>
      <c r="AZ401" s="108" t="e">
        <f t="shared" ca="1" si="258"/>
        <v>#REF!</v>
      </c>
      <c r="BA401" s="25">
        <f t="shared" ca="1" si="250"/>
        <v>0</v>
      </c>
      <c r="BB401" s="25" t="e">
        <f t="shared" si="249"/>
        <v>#REF!</v>
      </c>
      <c r="BC401" s="25" t="e">
        <f t="shared" ca="1" si="259"/>
        <v>#REF!</v>
      </c>
      <c r="BD401" s="83" t="e">
        <f>PS!#REF!</f>
        <v>#REF!</v>
      </c>
      <c r="BE401" s="78" t="str">
        <f t="shared" ca="1" si="260"/>
        <v>Lần 0</v>
      </c>
      <c r="BF401" s="109" t="e">
        <f t="shared" ca="1" si="261"/>
        <v>#REF!</v>
      </c>
      <c r="BG401" s="109" t="e">
        <f t="shared" ca="1" si="262"/>
        <v>#REF!</v>
      </c>
      <c r="BH401" s="109" t="e">
        <f t="shared" ca="1" si="263"/>
        <v>#REF!</v>
      </c>
      <c r="BI401" s="109" t="e">
        <f t="shared" ca="1" si="264"/>
        <v>#REF!</v>
      </c>
      <c r="BJ401" s="109" t="e">
        <f t="shared" ca="1" si="265"/>
        <v>#REF!</v>
      </c>
      <c r="BK401" s="109" t="e">
        <f t="shared" ca="1" si="266"/>
        <v>#REF!</v>
      </c>
      <c r="BL401" s="109" t="e">
        <f t="shared" ca="1" si="267"/>
        <v>#REF!</v>
      </c>
      <c r="BM401" s="109" t="e">
        <f t="shared" ca="1" si="268"/>
        <v>#REF!</v>
      </c>
      <c r="BN401" s="109" t="e">
        <f t="shared" ca="1" si="269"/>
        <v>#REF!</v>
      </c>
      <c r="BO401" s="109" t="e">
        <f t="shared" ca="1" si="270"/>
        <v>#REF!</v>
      </c>
      <c r="BP401" s="109" t="e">
        <f t="shared" ca="1" si="271"/>
        <v>#REF!</v>
      </c>
      <c r="BQ401" s="109" t="e">
        <f t="shared" ca="1" si="272"/>
        <v>#REF!</v>
      </c>
      <c r="BR401" s="109" t="e">
        <f t="shared" ca="1" si="273"/>
        <v>#REF!</v>
      </c>
    </row>
    <row r="402" spans="1:70" ht="20.25" customHeight="1" x14ac:dyDescent="0.2">
      <c r="A402" s="82" t="e">
        <f>PS!#REF!</f>
        <v>#REF!</v>
      </c>
      <c r="B402" s="83" t="e">
        <f>PS!#REF!</f>
        <v>#REF!</v>
      </c>
      <c r="C402" s="83" t="e">
        <f>PS!#REF!</f>
        <v>#REF!</v>
      </c>
      <c r="D402" s="83" t="e">
        <f>VLOOKUP(B402,CTV!$A$3:$D$1048576,4,0)</f>
        <v>#REF!</v>
      </c>
      <c r="E402" s="83" t="e">
        <f>VLOOKUP(B402,CTV!$A$3:$G$1048576,7,0)</f>
        <v>#REF!</v>
      </c>
      <c r="F402" s="83" t="e">
        <f>IF(ISNA(VLOOKUP(D402,CTV!$A$3:$H$1048576,8,0)),"",VLOOKUP(D402,CTV!$A$3:$H$1048576,8,0))</f>
        <v>#REF!</v>
      </c>
      <c r="G402" s="83" t="e">
        <f>VLOOKUP(B402,CTV!$A$3:$I$1048576,9,0)</f>
        <v>#REF!</v>
      </c>
      <c r="H402" s="83" t="e">
        <f>VLOOKUP(B402,CTV!$A$3:$J$1048576,10,0)</f>
        <v>#REF!</v>
      </c>
      <c r="I402" s="102" t="e">
        <f>PS!#REF!</f>
        <v>#REF!</v>
      </c>
      <c r="J402" s="83" t="e">
        <f>PS!#REF!</f>
        <v>#REF!</v>
      </c>
      <c r="K402" s="103" t="e">
        <f>PS!#REF!</f>
        <v>#REF!</v>
      </c>
      <c r="L402" s="83" t="e">
        <f t="shared" si="251"/>
        <v>#REF!</v>
      </c>
      <c r="M402" s="120" t="e">
        <f>PS!#REF!</f>
        <v>#REF!</v>
      </c>
      <c r="N402" s="83" t="e">
        <f>PS!#REF!</f>
        <v>#REF!</v>
      </c>
      <c r="O402" s="104" t="e">
        <f>PS!#REF!</f>
        <v>#REF!</v>
      </c>
      <c r="P402" s="104" t="e">
        <f t="shared" si="252"/>
        <v>#REF!</v>
      </c>
      <c r="Q402" s="104">
        <v>0</v>
      </c>
      <c r="R402" s="170" t="e">
        <f t="shared" si="253"/>
        <v>#REF!</v>
      </c>
      <c r="S402" s="130" t="e">
        <f>VLOOKUP(B402,CTV!$A$3:$K$1048576,11,0)</f>
        <v>#REF!</v>
      </c>
      <c r="T402" s="105" t="e">
        <f>IF(VLOOKUP(B402,CTV!$A$3:$E$1048576,5,0)-R402+S402&lt;0,0,VLOOKUP(B402,CTV!$A$3:$E$1048576,5,0)-R402+S402)</f>
        <v>#REF!</v>
      </c>
      <c r="U402" s="105" t="e">
        <f>IF(VLOOKUP(B402,CTV!$A$3:$F$1048576,6,0)-R402+S402&lt;0,0,VLOOKUP(B402,CTV!$A$3:$F$1048576,6,0)-R402+S402)</f>
        <v>#REF!</v>
      </c>
      <c r="V402" s="70" t="e">
        <f t="shared" si="254"/>
        <v>#REF!</v>
      </c>
      <c r="W402" s="70" t="str">
        <f>IFERROR(IF(AND($H402=1,WORKDAY.INTL($I402,NETWORKDAYS.INTL($I402,EDATE(V402,$E403)-1,1,[1]holiday!$A$2:$A$101),1,[1]holiday!$A$2:$A$101)=$K402),"",IF(AND(IFERROR(IF(IF($K402&lt;EDATE(V402,$E402),$K402,EDATE(V402,$E402))=V402,"",IF($K402&lt;EDATE(V402,$E402),$K402,EDATE(V402,$E402))),"")=$K402,$H402=1),"",IFERROR(IF(IF($K402&lt;EDATE(V402,$E402),$K402,EDATE(V402,$E402))=V402,"",IF($K402&lt;EDATE(V402,$E402),$K402,EDATE(V402,$E402))),""))),"")</f>
        <v/>
      </c>
      <c r="X402" s="70" t="str">
        <f>IFERROR(IF(AND($H402=1,WORKDAY.INTL($I402,NETWORKDAYS.INTL($I402,EDATE(W402,$E403)-1,1,[1]holiday!$A$2:$A$101),1,[1]holiday!$A$2:$A$101)=$K402),"",IF(AND(IFERROR(IF(IF($K402&lt;EDATE(W402,$E402),$K402,EDATE(W402,$E402))=W402,"",IF($K402&lt;EDATE(W402,$E402),$K402,EDATE(W402,$E402))),"")=$K402,$H402=1),"",IFERROR(IF(IF($K402&lt;EDATE(W402,$E402),$K402,EDATE(W402,$E402))=W402,"",IF($K402&lt;EDATE(W402,$E402),$K402,EDATE(W402,$E402))),""))),"")</f>
        <v/>
      </c>
      <c r="Y402" s="70" t="str">
        <f>IFERROR(IF(AND($H402=1,WORKDAY.INTL($I402,NETWORKDAYS.INTL($I402,EDATE(X402,$E403)-1,1,[1]holiday!$A$2:$A$101),1,[1]holiday!$A$2:$A$101)=$K402),"",IF(AND(IFERROR(IF(IF($K402&lt;EDATE(X402,$E402),$K402,EDATE(X402,$E402))=X402,"",IF($K402&lt;EDATE(X402,$E402),$K402,EDATE(X402,$E402))),"")=$K402,$H402=1),"",IFERROR(IF(IF($K402&lt;EDATE(X402,$E402),$K402,EDATE(X402,$E402))=X402,"",IF($K402&lt;EDATE(X402,$E402),$K402,EDATE(X402,$E402))),""))),"")</f>
        <v/>
      </c>
      <c r="Z402" s="70" t="str">
        <f>IFERROR(IF(AND($H402=1,WORKDAY.INTL($I402,NETWORKDAYS.INTL($I402,EDATE(Y402,$E403)-1,1,[1]holiday!$A$2:$A$101),1,[1]holiday!$A$2:$A$101)=$K402),"",IF(AND(IFERROR(IF(IF($K402&lt;EDATE(Y402,$E402),$K402,EDATE(Y402,$E402))=Y402,"",IF($K402&lt;EDATE(Y402,$E402),$K402,EDATE(Y402,$E402))),"")=$K402,$H402=1),"",IFERROR(IF(IF($K402&lt;EDATE(Y402,$E402),$K402,EDATE(Y402,$E402))=Y402,"",IF($K402&lt;EDATE(Y402,$E402),$K402,EDATE(Y402,$E402))),""))),"")</f>
        <v/>
      </c>
      <c r="AA402" s="70" t="str">
        <f>IFERROR(IF(AND($H402=1,WORKDAY.INTL($I402,NETWORKDAYS.INTL($I402,EDATE(Z402,$E403)-1,1,[1]holiday!$A$2:$A$101),1,[1]holiday!$A$2:$A$101)=$K402),"",IF(AND(IFERROR(IF(IF($K402&lt;EDATE(Z402,$E402),$K402,EDATE(Z402,$E402))=Z402,"",IF($K402&lt;EDATE(Z402,$E402),$K402,EDATE(Z402,$E402))),"")=$K402,$H402=1),"",IFERROR(IF(IF($K402&lt;EDATE(Z402,$E402),$K402,EDATE(Z402,$E402))=Z402,"",IF($K402&lt;EDATE(Z402,$E402),$K402,EDATE(Z402,$E402))),""))),"")</f>
        <v/>
      </c>
      <c r="AB402" s="70" t="str">
        <f>IFERROR(IF(AND($H402=1,WORKDAY.INTL($I402,NETWORKDAYS.INTL($I402,EDATE(AA402,$E403)-1,1,[1]holiday!$A$2:$A$101),1,[1]holiday!$A$2:$A$101)=$K402),"",IF(AND(IFERROR(IF(IF($K402&lt;EDATE(AA402,$E402),$K402,EDATE(AA402,$E402))=AA402,"",IF($K402&lt;EDATE(AA402,$E402),$K402,EDATE(AA402,$E402))),"")=$K402,$H402=1),"",IFERROR(IF(IF($K402&lt;EDATE(AA402,$E402),$K402,EDATE(AA402,$E402))=AA402,"",IF($K402&lt;EDATE(AA402,$E402),$K402,EDATE(AA402,$E402))),""))),"")</f>
        <v/>
      </c>
      <c r="AC402" s="70" t="str">
        <f>IFERROR(IF(AND($H402=1,WORKDAY.INTL($I402,NETWORKDAYS.INTL($I402,EDATE(AB402,$E403)-1,1,[1]holiday!$A$2:$A$101),1,[1]holiday!$A$2:$A$101)=$K402),"",IF(AND(IFERROR(IF(IF($K402&lt;EDATE(AB402,$E402),$K402,EDATE(AB402,$E402))=AB402,"",IF($K402&lt;EDATE(AB402,$E402),$K402,EDATE(AB402,$E402))),"")=$K402,$H402=1),"",IFERROR(IF(IF($K402&lt;EDATE(AB402,$E402),$K402,EDATE(AB402,$E402))=AB402,"",IF($K402&lt;EDATE(AB402,$E402),$K402,EDATE(AB402,$E402))),""))),"")</f>
        <v/>
      </c>
      <c r="AD402" s="70" t="str">
        <f>IFERROR(IF(AND($H402=1,WORKDAY.INTL($I402,NETWORKDAYS.INTL($I402,EDATE(AC402,$E403)-1,1,[1]holiday!$A$2:$A$101),1,[1]holiday!$A$2:$A$101)=$K402),"",IF(AND(IFERROR(IF(IF($K402&lt;EDATE(AC402,$E402),$K402,EDATE(AC402,$E402))=AC402,"",IF($K402&lt;EDATE(AC402,$E402),$K402,EDATE(AC402,$E402))),"")=$K402,$H402=1),"",IFERROR(IF(IF($K402&lt;EDATE(AC402,$E402),$K402,EDATE(AC402,$E402))=AC402,"",IF($K402&lt;EDATE(AC402,$E402),$K402,EDATE(AC402,$E402))),""))),"")</f>
        <v/>
      </c>
      <c r="AE402" s="70" t="str">
        <f>IFERROR(IF(AND($H402=1,WORKDAY.INTL($I402,NETWORKDAYS.INTL($I402,EDATE(AD402,$E403)-1,1,[1]holiday!$A$2:$A$101),1,[1]holiday!$A$2:$A$101)=$K402),"",IF(AND(IFERROR(IF(IF($K402&lt;EDATE(AD402,$E402),$K402,EDATE(AD402,$E402))=AD402,"",IF($K402&lt;EDATE(AD402,$E402),$K402,EDATE(AD402,$E402))),"")=$K402,$H402=1),"",IFERROR(IF(IF($K402&lt;EDATE(AD402,$E402),$K402,EDATE(AD402,$E402))=AD402,"",IF($K402&lt;EDATE(AD402,$E402),$K402,EDATE(AD402,$E402))),""))),"")</f>
        <v/>
      </c>
      <c r="AF402" s="70" t="str">
        <f>IFERROR(IF(AND($H402=1,WORKDAY.INTL($I402,NETWORKDAYS.INTL($I402,EDATE(AE402,$E403)-1,1,[1]holiday!$A$2:$A$101),1,[1]holiday!$A$2:$A$101)=$K402),"",IF(AND(IFERROR(IF(IF($K402&lt;EDATE(AE402,$E402),$K402,EDATE(AE402,$E402))=AE402,"",IF($K402&lt;EDATE(AE402,$E402),$K402,EDATE(AE402,$E402))),"")=$K402,$H402=1),"",IFERROR(IF(IF($K402&lt;EDATE(AE402,$E402),$K402,EDATE(AE402,$E402))=AE402,"",IF($K402&lt;EDATE(AE402,$E402),$K402,EDATE(AE402,$E402))),""))),"")</f>
        <v/>
      </c>
      <c r="AG402" s="70" t="str">
        <f>IFERROR(IF(AND($H402=1,WORKDAY.INTL($I402,NETWORKDAYS.INTL($I402,EDATE(AF402,$E403)-1,1,[1]holiday!$A$2:$A$101),1,[1]holiday!$A$2:$A$101)=$K402),"",IF(AND(IFERROR(IF(IF($K402&lt;EDATE(AF402,$E402),$K402,EDATE(AF402,$E402))=AF402,"",IF($K402&lt;EDATE(AF402,$E402),$K402,EDATE(AF402,$E402))),"")=$K402,$H402=1),"",IFERROR(IF(IF($K402&lt;EDATE(AF402,$E402),$K402,EDATE(AF402,$E402))=AF402,"",IF($K402&lt;EDATE(AF402,$E402),$K402,EDATE(AF402,$E402))),""))),"")</f>
        <v/>
      </c>
      <c r="AH402" s="70" t="str">
        <f>IFERROR(IF(AND($H402=1,WORKDAY.INTL($I402,NETWORKDAYS.INTL($I402,EDATE(AG402,$E403)-1,1,[1]holiday!$A$2:$A$101),1,[1]holiday!$A$2:$A$101)=$K402),"",IF(AND(IFERROR(IF(IF($K402&lt;EDATE(AG402,$E402),$K402,EDATE(AG402,$E402))=AG402,"",IF($K402&lt;EDATE(AG402,$E402),$K402,EDATE(AG402,$E402))),"")=$K402,$H402=1),"",IFERROR(IF(IF($K402&lt;EDATE(AG402,$E402),$K402,EDATE(AG402,$E402))=AG402,"",IF($K402&lt;EDATE(AG402,$E402),$K402,EDATE(AG402,$E402))),""))),"")</f>
        <v/>
      </c>
      <c r="AI402" s="70"/>
      <c r="AJ402" s="25" t="e">
        <f t="shared" si="236"/>
        <v>#REF!</v>
      </c>
      <c r="AK402" s="25" t="e">
        <f t="shared" si="237"/>
        <v>#REF!</v>
      </c>
      <c r="AL402" s="25" t="e">
        <f t="shared" si="238"/>
        <v>#REF!</v>
      </c>
      <c r="AM402" s="25" t="e">
        <f t="shared" si="239"/>
        <v>#REF!</v>
      </c>
      <c r="AN402" s="25" t="e">
        <f t="shared" si="240"/>
        <v>#REF!</v>
      </c>
      <c r="AO402" s="25" t="e">
        <f t="shared" si="241"/>
        <v>#REF!</v>
      </c>
      <c r="AP402" s="25" t="e">
        <f t="shared" si="242"/>
        <v>#REF!</v>
      </c>
      <c r="AQ402" s="25" t="e">
        <f t="shared" si="243"/>
        <v>#REF!</v>
      </c>
      <c r="AR402" s="25" t="e">
        <f t="shared" si="244"/>
        <v>#REF!</v>
      </c>
      <c r="AS402" s="25" t="e">
        <f t="shared" si="245"/>
        <v>#REF!</v>
      </c>
      <c r="AT402" s="25" t="e">
        <f t="shared" si="246"/>
        <v>#REF!</v>
      </c>
      <c r="AU402" s="25" t="e">
        <f t="shared" si="247"/>
        <v>#REF!</v>
      </c>
      <c r="AV402" s="25" t="e">
        <f t="shared" si="248"/>
        <v>#REF!</v>
      </c>
      <c r="AW402" s="106" t="e">
        <f t="shared" si="255"/>
        <v>#REF!</v>
      </c>
      <c r="AX402" s="107" t="e">
        <f t="shared" ca="1" si="256"/>
        <v>#REF!</v>
      </c>
      <c r="AY402" s="107" t="e">
        <f t="shared" ca="1" si="257"/>
        <v>#REF!</v>
      </c>
      <c r="AZ402" s="108" t="e">
        <f t="shared" ca="1" si="258"/>
        <v>#REF!</v>
      </c>
      <c r="BA402" s="25">
        <f t="shared" ca="1" si="250"/>
        <v>0</v>
      </c>
      <c r="BB402" s="25" t="e">
        <f t="shared" si="249"/>
        <v>#REF!</v>
      </c>
      <c r="BC402" s="25" t="e">
        <f t="shared" ca="1" si="259"/>
        <v>#REF!</v>
      </c>
      <c r="BD402" s="83" t="e">
        <f>PS!#REF!</f>
        <v>#REF!</v>
      </c>
      <c r="BE402" s="78" t="str">
        <f t="shared" ca="1" si="260"/>
        <v>Lần 0</v>
      </c>
      <c r="BF402" s="109" t="e">
        <f t="shared" ca="1" si="261"/>
        <v>#REF!</v>
      </c>
      <c r="BG402" s="109" t="e">
        <f t="shared" ca="1" si="262"/>
        <v>#REF!</v>
      </c>
      <c r="BH402" s="109" t="e">
        <f t="shared" ca="1" si="263"/>
        <v>#REF!</v>
      </c>
      <c r="BI402" s="109" t="e">
        <f t="shared" ca="1" si="264"/>
        <v>#REF!</v>
      </c>
      <c r="BJ402" s="109" t="e">
        <f t="shared" ca="1" si="265"/>
        <v>#REF!</v>
      </c>
      <c r="BK402" s="109" t="e">
        <f t="shared" ca="1" si="266"/>
        <v>#REF!</v>
      </c>
      <c r="BL402" s="109" t="e">
        <f t="shared" ca="1" si="267"/>
        <v>#REF!</v>
      </c>
      <c r="BM402" s="109" t="e">
        <f t="shared" ca="1" si="268"/>
        <v>#REF!</v>
      </c>
      <c r="BN402" s="109" t="e">
        <f t="shared" ca="1" si="269"/>
        <v>#REF!</v>
      </c>
      <c r="BO402" s="109" t="e">
        <f t="shared" ca="1" si="270"/>
        <v>#REF!</v>
      </c>
      <c r="BP402" s="109" t="e">
        <f t="shared" ca="1" si="271"/>
        <v>#REF!</v>
      </c>
      <c r="BQ402" s="109" t="e">
        <f t="shared" ca="1" si="272"/>
        <v>#REF!</v>
      </c>
      <c r="BR402" s="109" t="e">
        <f t="shared" ca="1" si="273"/>
        <v>#REF!</v>
      </c>
    </row>
    <row r="403" spans="1:70" ht="20.25" customHeight="1" x14ac:dyDescent="0.2">
      <c r="A403" s="82" t="e">
        <f>PS!#REF!</f>
        <v>#REF!</v>
      </c>
      <c r="B403" s="83" t="e">
        <f>PS!#REF!</f>
        <v>#REF!</v>
      </c>
      <c r="C403" s="83" t="e">
        <f>PS!#REF!</f>
        <v>#REF!</v>
      </c>
      <c r="D403" s="83" t="e">
        <f>VLOOKUP(B403,CTV!$A$3:$D$1048576,4,0)</f>
        <v>#REF!</v>
      </c>
      <c r="E403" s="83" t="e">
        <f>VLOOKUP(B403,CTV!$A$3:$G$1048576,7,0)</f>
        <v>#REF!</v>
      </c>
      <c r="F403" s="83" t="e">
        <f>IF(ISNA(VLOOKUP(D403,CTV!$A$3:$H$1048576,8,0)),"",VLOOKUP(D403,CTV!$A$3:$H$1048576,8,0))</f>
        <v>#REF!</v>
      </c>
      <c r="G403" s="83" t="e">
        <f>VLOOKUP(B403,CTV!$A$3:$I$1048576,9,0)</f>
        <v>#REF!</v>
      </c>
      <c r="H403" s="83" t="e">
        <f>VLOOKUP(B403,CTV!$A$3:$J$1048576,10,0)</f>
        <v>#REF!</v>
      </c>
      <c r="I403" s="102" t="e">
        <f>PS!#REF!</f>
        <v>#REF!</v>
      </c>
      <c r="J403" s="83" t="e">
        <f>PS!#REF!</f>
        <v>#REF!</v>
      </c>
      <c r="K403" s="103" t="e">
        <f>PS!#REF!</f>
        <v>#REF!</v>
      </c>
      <c r="L403" s="83" t="e">
        <f t="shared" si="251"/>
        <v>#REF!</v>
      </c>
      <c r="M403" s="120" t="e">
        <f>PS!#REF!</f>
        <v>#REF!</v>
      </c>
      <c r="N403" s="83" t="e">
        <f>PS!#REF!</f>
        <v>#REF!</v>
      </c>
      <c r="O403" s="104" t="e">
        <f>PS!#REF!</f>
        <v>#REF!</v>
      </c>
      <c r="P403" s="104" t="e">
        <f t="shared" si="252"/>
        <v>#REF!</v>
      </c>
      <c r="Q403" s="104">
        <v>0</v>
      </c>
      <c r="R403" s="170" t="e">
        <f t="shared" si="253"/>
        <v>#REF!</v>
      </c>
      <c r="S403" s="130" t="e">
        <f>VLOOKUP(B403,CTV!$A$3:$K$1048576,11,0)</f>
        <v>#REF!</v>
      </c>
      <c r="T403" s="105" t="e">
        <f>IF(VLOOKUP(B403,CTV!$A$3:$E$1048576,5,0)-R403+S403&lt;0,0,VLOOKUP(B403,CTV!$A$3:$E$1048576,5,0)-R403+S403)</f>
        <v>#REF!</v>
      </c>
      <c r="U403" s="105" t="e">
        <f>IF(VLOOKUP(B403,CTV!$A$3:$F$1048576,6,0)-R403+S403&lt;0,0,VLOOKUP(B403,CTV!$A$3:$F$1048576,6,0)-R403+S403)</f>
        <v>#REF!</v>
      </c>
      <c r="V403" s="70" t="e">
        <f t="shared" si="254"/>
        <v>#REF!</v>
      </c>
      <c r="W403" s="70" t="str">
        <f>IFERROR(IF(AND($H403=1,WORKDAY.INTL($I403,NETWORKDAYS.INTL($I403,EDATE(V403,$E404)-1,1,[1]holiday!$A$2:$A$101),1,[1]holiday!$A$2:$A$101)=$K403),"",IF(AND(IFERROR(IF(IF($K403&lt;EDATE(V403,$E403),$K403,EDATE(V403,$E403))=V403,"",IF($K403&lt;EDATE(V403,$E403),$K403,EDATE(V403,$E403))),"")=$K403,$H403=1),"",IFERROR(IF(IF($K403&lt;EDATE(V403,$E403),$K403,EDATE(V403,$E403))=V403,"",IF($K403&lt;EDATE(V403,$E403),$K403,EDATE(V403,$E403))),""))),"")</f>
        <v/>
      </c>
      <c r="X403" s="70" t="str">
        <f>IFERROR(IF(AND($H403=1,WORKDAY.INTL($I403,NETWORKDAYS.INTL($I403,EDATE(W403,$E404)-1,1,[1]holiday!$A$2:$A$101),1,[1]holiday!$A$2:$A$101)=$K403),"",IF(AND(IFERROR(IF(IF($K403&lt;EDATE(W403,$E403),$K403,EDATE(W403,$E403))=W403,"",IF($K403&lt;EDATE(W403,$E403),$K403,EDATE(W403,$E403))),"")=$K403,$H403=1),"",IFERROR(IF(IF($K403&lt;EDATE(W403,$E403),$K403,EDATE(W403,$E403))=W403,"",IF($K403&lt;EDATE(W403,$E403),$K403,EDATE(W403,$E403))),""))),"")</f>
        <v/>
      </c>
      <c r="Y403" s="70" t="str">
        <f>IFERROR(IF(AND($H403=1,WORKDAY.INTL($I403,NETWORKDAYS.INTL($I403,EDATE(X403,$E404)-1,1,[1]holiday!$A$2:$A$101),1,[1]holiday!$A$2:$A$101)=$K403),"",IF(AND(IFERROR(IF(IF($K403&lt;EDATE(X403,$E403),$K403,EDATE(X403,$E403))=X403,"",IF($K403&lt;EDATE(X403,$E403),$K403,EDATE(X403,$E403))),"")=$K403,$H403=1),"",IFERROR(IF(IF($K403&lt;EDATE(X403,$E403),$K403,EDATE(X403,$E403))=X403,"",IF($K403&lt;EDATE(X403,$E403),$K403,EDATE(X403,$E403))),""))),"")</f>
        <v/>
      </c>
      <c r="Z403" s="70" t="str">
        <f>IFERROR(IF(AND($H403=1,WORKDAY.INTL($I403,NETWORKDAYS.INTL($I403,EDATE(Y403,$E404)-1,1,[1]holiday!$A$2:$A$101),1,[1]holiday!$A$2:$A$101)=$K403),"",IF(AND(IFERROR(IF(IF($K403&lt;EDATE(Y403,$E403),$K403,EDATE(Y403,$E403))=Y403,"",IF($K403&lt;EDATE(Y403,$E403),$K403,EDATE(Y403,$E403))),"")=$K403,$H403=1),"",IFERROR(IF(IF($K403&lt;EDATE(Y403,$E403),$K403,EDATE(Y403,$E403))=Y403,"",IF($K403&lt;EDATE(Y403,$E403),$K403,EDATE(Y403,$E403))),""))),"")</f>
        <v/>
      </c>
      <c r="AA403" s="70" t="str">
        <f>IFERROR(IF(AND($H403=1,WORKDAY.INTL($I403,NETWORKDAYS.INTL($I403,EDATE(Z403,$E404)-1,1,[1]holiday!$A$2:$A$101),1,[1]holiday!$A$2:$A$101)=$K403),"",IF(AND(IFERROR(IF(IF($K403&lt;EDATE(Z403,$E403),$K403,EDATE(Z403,$E403))=Z403,"",IF($K403&lt;EDATE(Z403,$E403),$K403,EDATE(Z403,$E403))),"")=$K403,$H403=1),"",IFERROR(IF(IF($K403&lt;EDATE(Z403,$E403),$K403,EDATE(Z403,$E403))=Z403,"",IF($K403&lt;EDATE(Z403,$E403),$K403,EDATE(Z403,$E403))),""))),"")</f>
        <v/>
      </c>
      <c r="AB403" s="70" t="str">
        <f>IFERROR(IF(AND($H403=1,WORKDAY.INTL($I403,NETWORKDAYS.INTL($I403,EDATE(AA403,$E404)-1,1,[1]holiday!$A$2:$A$101),1,[1]holiday!$A$2:$A$101)=$K403),"",IF(AND(IFERROR(IF(IF($K403&lt;EDATE(AA403,$E403),$K403,EDATE(AA403,$E403))=AA403,"",IF($K403&lt;EDATE(AA403,$E403),$K403,EDATE(AA403,$E403))),"")=$K403,$H403=1),"",IFERROR(IF(IF($K403&lt;EDATE(AA403,$E403),$K403,EDATE(AA403,$E403))=AA403,"",IF($K403&lt;EDATE(AA403,$E403),$K403,EDATE(AA403,$E403))),""))),"")</f>
        <v/>
      </c>
      <c r="AC403" s="70" t="str">
        <f>IFERROR(IF(AND($H403=1,WORKDAY.INTL($I403,NETWORKDAYS.INTL($I403,EDATE(AB403,$E404)-1,1,[1]holiday!$A$2:$A$101),1,[1]holiday!$A$2:$A$101)=$K403),"",IF(AND(IFERROR(IF(IF($K403&lt;EDATE(AB403,$E403),$K403,EDATE(AB403,$E403))=AB403,"",IF($K403&lt;EDATE(AB403,$E403),$K403,EDATE(AB403,$E403))),"")=$K403,$H403=1),"",IFERROR(IF(IF($K403&lt;EDATE(AB403,$E403),$K403,EDATE(AB403,$E403))=AB403,"",IF($K403&lt;EDATE(AB403,$E403),$K403,EDATE(AB403,$E403))),""))),"")</f>
        <v/>
      </c>
      <c r="AD403" s="70" t="str">
        <f>IFERROR(IF(AND($H403=1,WORKDAY.INTL($I403,NETWORKDAYS.INTL($I403,EDATE(AC403,$E404)-1,1,[1]holiday!$A$2:$A$101),1,[1]holiday!$A$2:$A$101)=$K403),"",IF(AND(IFERROR(IF(IF($K403&lt;EDATE(AC403,$E403),$K403,EDATE(AC403,$E403))=AC403,"",IF($K403&lt;EDATE(AC403,$E403),$K403,EDATE(AC403,$E403))),"")=$K403,$H403=1),"",IFERROR(IF(IF($K403&lt;EDATE(AC403,$E403),$K403,EDATE(AC403,$E403))=AC403,"",IF($K403&lt;EDATE(AC403,$E403),$K403,EDATE(AC403,$E403))),""))),"")</f>
        <v/>
      </c>
      <c r="AE403" s="70" t="str">
        <f>IFERROR(IF(AND($H403=1,WORKDAY.INTL($I403,NETWORKDAYS.INTL($I403,EDATE(AD403,$E404)-1,1,[1]holiday!$A$2:$A$101),1,[1]holiday!$A$2:$A$101)=$K403),"",IF(AND(IFERROR(IF(IF($K403&lt;EDATE(AD403,$E403),$K403,EDATE(AD403,$E403))=AD403,"",IF($K403&lt;EDATE(AD403,$E403),$K403,EDATE(AD403,$E403))),"")=$K403,$H403=1),"",IFERROR(IF(IF($K403&lt;EDATE(AD403,$E403),$K403,EDATE(AD403,$E403))=AD403,"",IF($K403&lt;EDATE(AD403,$E403),$K403,EDATE(AD403,$E403))),""))),"")</f>
        <v/>
      </c>
      <c r="AF403" s="70" t="str">
        <f>IFERROR(IF(AND($H403=1,WORKDAY.INTL($I403,NETWORKDAYS.INTL($I403,EDATE(AE403,$E404)-1,1,[1]holiday!$A$2:$A$101),1,[1]holiday!$A$2:$A$101)=$K403),"",IF(AND(IFERROR(IF(IF($K403&lt;EDATE(AE403,$E403),$K403,EDATE(AE403,$E403))=AE403,"",IF($K403&lt;EDATE(AE403,$E403),$K403,EDATE(AE403,$E403))),"")=$K403,$H403=1),"",IFERROR(IF(IF($K403&lt;EDATE(AE403,$E403),$K403,EDATE(AE403,$E403))=AE403,"",IF($K403&lt;EDATE(AE403,$E403),$K403,EDATE(AE403,$E403))),""))),"")</f>
        <v/>
      </c>
      <c r="AG403" s="70" t="str">
        <f>IFERROR(IF(AND($H403=1,WORKDAY.INTL($I403,NETWORKDAYS.INTL($I403,EDATE(AF403,$E404)-1,1,[1]holiday!$A$2:$A$101),1,[1]holiday!$A$2:$A$101)=$K403),"",IF(AND(IFERROR(IF(IF($K403&lt;EDATE(AF403,$E403),$K403,EDATE(AF403,$E403))=AF403,"",IF($K403&lt;EDATE(AF403,$E403),$K403,EDATE(AF403,$E403))),"")=$K403,$H403=1),"",IFERROR(IF(IF($K403&lt;EDATE(AF403,$E403),$K403,EDATE(AF403,$E403))=AF403,"",IF($K403&lt;EDATE(AF403,$E403),$K403,EDATE(AF403,$E403))),""))),"")</f>
        <v/>
      </c>
      <c r="AH403" s="70" t="str">
        <f>IFERROR(IF(AND($H403=1,WORKDAY.INTL($I403,NETWORKDAYS.INTL($I403,EDATE(AG403,$E404)-1,1,[1]holiday!$A$2:$A$101),1,[1]holiday!$A$2:$A$101)=$K403),"",IF(AND(IFERROR(IF(IF($K403&lt;EDATE(AG403,$E403),$K403,EDATE(AG403,$E403))=AG403,"",IF($K403&lt;EDATE(AG403,$E403),$K403,EDATE(AG403,$E403))),"")=$K403,$H403=1),"",IFERROR(IF(IF($K403&lt;EDATE(AG403,$E403),$K403,EDATE(AG403,$E403))=AG403,"",IF($K403&lt;EDATE(AG403,$E403),$K403,EDATE(AG403,$E403))),""))),"")</f>
        <v/>
      </c>
      <c r="AI403" s="70"/>
      <c r="AJ403" s="25" t="e">
        <f t="shared" si="236"/>
        <v>#REF!</v>
      </c>
      <c r="AK403" s="25" t="e">
        <f t="shared" si="237"/>
        <v>#REF!</v>
      </c>
      <c r="AL403" s="25" t="e">
        <f t="shared" si="238"/>
        <v>#REF!</v>
      </c>
      <c r="AM403" s="25" t="e">
        <f t="shared" si="239"/>
        <v>#REF!</v>
      </c>
      <c r="AN403" s="25" t="e">
        <f t="shared" si="240"/>
        <v>#REF!</v>
      </c>
      <c r="AO403" s="25" t="e">
        <f t="shared" si="241"/>
        <v>#REF!</v>
      </c>
      <c r="AP403" s="25" t="e">
        <f t="shared" si="242"/>
        <v>#REF!</v>
      </c>
      <c r="AQ403" s="25" t="e">
        <f t="shared" si="243"/>
        <v>#REF!</v>
      </c>
      <c r="AR403" s="25" t="e">
        <f t="shared" si="244"/>
        <v>#REF!</v>
      </c>
      <c r="AS403" s="25" t="e">
        <f t="shared" si="245"/>
        <v>#REF!</v>
      </c>
      <c r="AT403" s="25" t="e">
        <f t="shared" si="246"/>
        <v>#REF!</v>
      </c>
      <c r="AU403" s="25" t="e">
        <f t="shared" si="247"/>
        <v>#REF!</v>
      </c>
      <c r="AV403" s="25" t="e">
        <f t="shared" si="248"/>
        <v>#REF!</v>
      </c>
      <c r="AW403" s="106" t="e">
        <f t="shared" si="255"/>
        <v>#REF!</v>
      </c>
      <c r="AX403" s="107" t="e">
        <f t="shared" ca="1" si="256"/>
        <v>#REF!</v>
      </c>
      <c r="AY403" s="107" t="e">
        <f t="shared" ca="1" si="257"/>
        <v>#REF!</v>
      </c>
      <c r="AZ403" s="108" t="e">
        <f t="shared" ca="1" si="258"/>
        <v>#REF!</v>
      </c>
      <c r="BA403" s="25">
        <f t="shared" ca="1" si="250"/>
        <v>0</v>
      </c>
      <c r="BB403" s="25" t="e">
        <f t="shared" si="249"/>
        <v>#REF!</v>
      </c>
      <c r="BC403" s="25" t="e">
        <f t="shared" ca="1" si="259"/>
        <v>#REF!</v>
      </c>
      <c r="BD403" s="83" t="e">
        <f>PS!#REF!</f>
        <v>#REF!</v>
      </c>
      <c r="BE403" s="78" t="str">
        <f t="shared" ca="1" si="260"/>
        <v>Lần 0</v>
      </c>
      <c r="BF403" s="109" t="e">
        <f t="shared" ca="1" si="261"/>
        <v>#REF!</v>
      </c>
      <c r="BG403" s="109" t="e">
        <f t="shared" ca="1" si="262"/>
        <v>#REF!</v>
      </c>
      <c r="BH403" s="109" t="e">
        <f t="shared" ca="1" si="263"/>
        <v>#REF!</v>
      </c>
      <c r="BI403" s="109" t="e">
        <f t="shared" ca="1" si="264"/>
        <v>#REF!</v>
      </c>
      <c r="BJ403" s="109" t="e">
        <f t="shared" ca="1" si="265"/>
        <v>#REF!</v>
      </c>
      <c r="BK403" s="109" t="e">
        <f t="shared" ca="1" si="266"/>
        <v>#REF!</v>
      </c>
      <c r="BL403" s="109" t="e">
        <f t="shared" ca="1" si="267"/>
        <v>#REF!</v>
      </c>
      <c r="BM403" s="109" t="e">
        <f t="shared" ca="1" si="268"/>
        <v>#REF!</v>
      </c>
      <c r="BN403" s="109" t="e">
        <f t="shared" ca="1" si="269"/>
        <v>#REF!</v>
      </c>
      <c r="BO403" s="109" t="e">
        <f t="shared" ca="1" si="270"/>
        <v>#REF!</v>
      </c>
      <c r="BP403" s="109" t="e">
        <f t="shared" ca="1" si="271"/>
        <v>#REF!</v>
      </c>
      <c r="BQ403" s="109" t="e">
        <f t="shared" ca="1" si="272"/>
        <v>#REF!</v>
      </c>
      <c r="BR403" s="109" t="e">
        <f t="shared" ca="1" si="273"/>
        <v>#REF!</v>
      </c>
    </row>
    <row r="404" spans="1:70" ht="19.5" customHeight="1" x14ac:dyDescent="0.2">
      <c r="A404" s="82" t="e">
        <f>PS!#REF!</f>
        <v>#REF!</v>
      </c>
      <c r="B404" s="83" t="e">
        <f>PS!#REF!</f>
        <v>#REF!</v>
      </c>
      <c r="C404" s="83" t="e">
        <f>PS!#REF!</f>
        <v>#REF!</v>
      </c>
      <c r="D404" s="83" t="e">
        <f>VLOOKUP(B404,CTV!$A$3:$D$1048576,4,0)</f>
        <v>#REF!</v>
      </c>
      <c r="E404" s="83" t="e">
        <f>VLOOKUP(B404,CTV!$A$3:$G$1048576,7,0)</f>
        <v>#REF!</v>
      </c>
      <c r="F404" s="83" t="e">
        <f>IF(ISNA(VLOOKUP(D404,CTV!$A$3:$H$1048576,8,0)),"",VLOOKUP(D404,CTV!$A$3:$H$1048576,8,0))</f>
        <v>#REF!</v>
      </c>
      <c r="G404" s="83" t="e">
        <f>VLOOKUP(B404,CTV!$A$3:$I$1048576,9,0)</f>
        <v>#REF!</v>
      </c>
      <c r="H404" s="83" t="e">
        <f>VLOOKUP(B404,CTV!$A$3:$J$1048576,10,0)</f>
        <v>#REF!</v>
      </c>
      <c r="I404" s="102" t="e">
        <f>PS!#REF!</f>
        <v>#REF!</v>
      </c>
      <c r="J404" s="83" t="e">
        <f>PS!#REF!</f>
        <v>#REF!</v>
      </c>
      <c r="K404" s="103" t="e">
        <f>PS!#REF!</f>
        <v>#REF!</v>
      </c>
      <c r="L404" s="83" t="e">
        <f t="shared" si="251"/>
        <v>#REF!</v>
      </c>
      <c r="M404" s="120" t="e">
        <f>PS!#REF!</f>
        <v>#REF!</v>
      </c>
      <c r="N404" s="83" t="e">
        <f>PS!#REF!</f>
        <v>#REF!</v>
      </c>
      <c r="O404" s="104" t="e">
        <f>PS!#REF!</f>
        <v>#REF!</v>
      </c>
      <c r="P404" s="104" t="e">
        <f t="shared" si="252"/>
        <v>#REF!</v>
      </c>
      <c r="Q404" s="104">
        <v>0</v>
      </c>
      <c r="R404" s="170" t="e">
        <f t="shared" si="253"/>
        <v>#REF!</v>
      </c>
      <c r="S404" s="130" t="e">
        <f>VLOOKUP(B404,CTV!$A$3:$K$1048576,11,0)</f>
        <v>#REF!</v>
      </c>
      <c r="T404" s="105" t="e">
        <f>IF(VLOOKUP(B404,CTV!$A$3:$E$1048576,5,0)-R404+S404&lt;0,0,VLOOKUP(B404,CTV!$A$3:$E$1048576,5,0)-R404+S404)</f>
        <v>#REF!</v>
      </c>
      <c r="U404" s="105" t="e">
        <f>IF(VLOOKUP(B404,CTV!$A$3:$F$1048576,6,0)-R404+S404&lt;0,0,VLOOKUP(B404,CTV!$A$3:$F$1048576,6,0)-R404+S404)</f>
        <v>#REF!</v>
      </c>
      <c r="V404" s="70" t="e">
        <f t="shared" si="254"/>
        <v>#REF!</v>
      </c>
      <c r="W404" s="70" t="str">
        <f>IFERROR(IF(AND($H404=1,WORKDAY.INTL($I404,NETWORKDAYS.INTL($I404,EDATE(V404,$E405)-1,1,[1]holiday!$A$2:$A$101),1,[1]holiday!$A$2:$A$101)=$K404),"",IF(AND(IFERROR(IF(IF($K404&lt;EDATE(V404,$E404),$K404,EDATE(V404,$E404))=V404,"",IF($K404&lt;EDATE(V404,$E404),$K404,EDATE(V404,$E404))),"")=$K404,$H404=1),"",IFERROR(IF(IF($K404&lt;EDATE(V404,$E404),$K404,EDATE(V404,$E404))=V404,"",IF($K404&lt;EDATE(V404,$E404),$K404,EDATE(V404,$E404))),""))),"")</f>
        <v/>
      </c>
      <c r="X404" s="70" t="str">
        <f>IFERROR(IF(AND($H404=1,WORKDAY.INTL($I404,NETWORKDAYS.INTL($I404,EDATE(W404,$E405)-1,1,[1]holiday!$A$2:$A$101),1,[1]holiday!$A$2:$A$101)=$K404),"",IF(AND(IFERROR(IF(IF($K404&lt;EDATE(W404,$E404),$K404,EDATE(W404,$E404))=W404,"",IF($K404&lt;EDATE(W404,$E404),$K404,EDATE(W404,$E404))),"")=$K404,$H404=1),"",IFERROR(IF(IF($K404&lt;EDATE(W404,$E404),$K404,EDATE(W404,$E404))=W404,"",IF($K404&lt;EDATE(W404,$E404),$K404,EDATE(W404,$E404))),""))),"")</f>
        <v/>
      </c>
      <c r="Y404" s="70" t="str">
        <f>IFERROR(IF(AND($H404=1,WORKDAY.INTL($I404,NETWORKDAYS.INTL($I404,EDATE(X404,$E405)-1,1,[1]holiday!$A$2:$A$101),1,[1]holiday!$A$2:$A$101)=$K404),"",IF(AND(IFERROR(IF(IF($K404&lt;EDATE(X404,$E404),$K404,EDATE(X404,$E404))=X404,"",IF($K404&lt;EDATE(X404,$E404),$K404,EDATE(X404,$E404))),"")=$K404,$H404=1),"",IFERROR(IF(IF($K404&lt;EDATE(X404,$E404),$K404,EDATE(X404,$E404))=X404,"",IF($K404&lt;EDATE(X404,$E404),$K404,EDATE(X404,$E404))),""))),"")</f>
        <v/>
      </c>
      <c r="Z404" s="70" t="str">
        <f>IFERROR(IF(AND($H404=1,WORKDAY.INTL($I404,NETWORKDAYS.INTL($I404,EDATE(Y404,$E405)-1,1,[1]holiday!$A$2:$A$101),1,[1]holiday!$A$2:$A$101)=$K404),"",IF(AND(IFERROR(IF(IF($K404&lt;EDATE(Y404,$E404),$K404,EDATE(Y404,$E404))=Y404,"",IF($K404&lt;EDATE(Y404,$E404),$K404,EDATE(Y404,$E404))),"")=$K404,$H404=1),"",IFERROR(IF(IF($K404&lt;EDATE(Y404,$E404),$K404,EDATE(Y404,$E404))=Y404,"",IF($K404&lt;EDATE(Y404,$E404),$K404,EDATE(Y404,$E404))),""))),"")</f>
        <v/>
      </c>
      <c r="AA404" s="70" t="str">
        <f>IFERROR(IF(AND($H404=1,WORKDAY.INTL($I404,NETWORKDAYS.INTL($I404,EDATE(Z404,$E405)-1,1,[1]holiday!$A$2:$A$101),1,[1]holiday!$A$2:$A$101)=$K404),"",IF(AND(IFERROR(IF(IF($K404&lt;EDATE(Z404,$E404),$K404,EDATE(Z404,$E404))=Z404,"",IF($K404&lt;EDATE(Z404,$E404),$K404,EDATE(Z404,$E404))),"")=$K404,$H404=1),"",IFERROR(IF(IF($K404&lt;EDATE(Z404,$E404),$K404,EDATE(Z404,$E404))=Z404,"",IF($K404&lt;EDATE(Z404,$E404),$K404,EDATE(Z404,$E404))),""))),"")</f>
        <v/>
      </c>
      <c r="AB404" s="70" t="str">
        <f>IFERROR(IF(AND($H404=1,WORKDAY.INTL($I404,NETWORKDAYS.INTL($I404,EDATE(AA404,$E405)-1,1,[1]holiday!$A$2:$A$101),1,[1]holiday!$A$2:$A$101)=$K404),"",IF(AND(IFERROR(IF(IF($K404&lt;EDATE(AA404,$E404),$K404,EDATE(AA404,$E404))=AA404,"",IF($K404&lt;EDATE(AA404,$E404),$K404,EDATE(AA404,$E404))),"")=$K404,$H404=1),"",IFERROR(IF(IF($K404&lt;EDATE(AA404,$E404),$K404,EDATE(AA404,$E404))=AA404,"",IF($K404&lt;EDATE(AA404,$E404),$K404,EDATE(AA404,$E404))),""))),"")</f>
        <v/>
      </c>
      <c r="AC404" s="70" t="str">
        <f>IFERROR(IF(AND($H404=1,WORKDAY.INTL($I404,NETWORKDAYS.INTL($I404,EDATE(AB404,$E405)-1,1,[1]holiday!$A$2:$A$101),1,[1]holiday!$A$2:$A$101)=$K404),"",IF(AND(IFERROR(IF(IF($K404&lt;EDATE(AB404,$E404),$K404,EDATE(AB404,$E404))=AB404,"",IF($K404&lt;EDATE(AB404,$E404),$K404,EDATE(AB404,$E404))),"")=$K404,$H404=1),"",IFERROR(IF(IF($K404&lt;EDATE(AB404,$E404),$K404,EDATE(AB404,$E404))=AB404,"",IF($K404&lt;EDATE(AB404,$E404),$K404,EDATE(AB404,$E404))),""))),"")</f>
        <v/>
      </c>
      <c r="AD404" s="70" t="str">
        <f>IFERROR(IF(AND($H404=1,WORKDAY.INTL($I404,NETWORKDAYS.INTL($I404,EDATE(AC404,$E405)-1,1,[1]holiday!$A$2:$A$101),1,[1]holiday!$A$2:$A$101)=$K404),"",IF(AND(IFERROR(IF(IF($K404&lt;EDATE(AC404,$E404),$K404,EDATE(AC404,$E404))=AC404,"",IF($K404&lt;EDATE(AC404,$E404),$K404,EDATE(AC404,$E404))),"")=$K404,$H404=1),"",IFERROR(IF(IF($K404&lt;EDATE(AC404,$E404),$K404,EDATE(AC404,$E404))=AC404,"",IF($K404&lt;EDATE(AC404,$E404),$K404,EDATE(AC404,$E404))),""))),"")</f>
        <v/>
      </c>
      <c r="AE404" s="70" t="str">
        <f>IFERROR(IF(AND($H404=1,WORKDAY.INTL($I404,NETWORKDAYS.INTL($I404,EDATE(AD404,$E405)-1,1,[1]holiday!$A$2:$A$101),1,[1]holiday!$A$2:$A$101)=$K404),"",IF(AND(IFERROR(IF(IF($K404&lt;EDATE(AD404,$E404),$K404,EDATE(AD404,$E404))=AD404,"",IF($K404&lt;EDATE(AD404,$E404),$K404,EDATE(AD404,$E404))),"")=$K404,$H404=1),"",IFERROR(IF(IF($K404&lt;EDATE(AD404,$E404),$K404,EDATE(AD404,$E404))=AD404,"",IF($K404&lt;EDATE(AD404,$E404),$K404,EDATE(AD404,$E404))),""))),"")</f>
        <v/>
      </c>
      <c r="AF404" s="70" t="str">
        <f>IFERROR(IF(AND($H404=1,WORKDAY.INTL($I404,NETWORKDAYS.INTL($I404,EDATE(AE404,$E405)-1,1,[1]holiday!$A$2:$A$101),1,[1]holiday!$A$2:$A$101)=$K404),"",IF(AND(IFERROR(IF(IF($K404&lt;EDATE(AE404,$E404),$K404,EDATE(AE404,$E404))=AE404,"",IF($K404&lt;EDATE(AE404,$E404),$K404,EDATE(AE404,$E404))),"")=$K404,$H404=1),"",IFERROR(IF(IF($K404&lt;EDATE(AE404,$E404),$K404,EDATE(AE404,$E404))=AE404,"",IF($K404&lt;EDATE(AE404,$E404),$K404,EDATE(AE404,$E404))),""))),"")</f>
        <v/>
      </c>
      <c r="AG404" s="70" t="str">
        <f>IFERROR(IF(AND($H404=1,WORKDAY.INTL($I404,NETWORKDAYS.INTL($I404,EDATE(AF404,$E405)-1,1,[1]holiday!$A$2:$A$101),1,[1]holiday!$A$2:$A$101)=$K404),"",IF(AND(IFERROR(IF(IF($K404&lt;EDATE(AF404,$E404),$K404,EDATE(AF404,$E404))=AF404,"",IF($K404&lt;EDATE(AF404,$E404),$K404,EDATE(AF404,$E404))),"")=$K404,$H404=1),"",IFERROR(IF(IF($K404&lt;EDATE(AF404,$E404),$K404,EDATE(AF404,$E404))=AF404,"",IF($K404&lt;EDATE(AF404,$E404),$K404,EDATE(AF404,$E404))),""))),"")</f>
        <v/>
      </c>
      <c r="AH404" s="70" t="str">
        <f>IFERROR(IF(AND($H404=1,WORKDAY.INTL($I404,NETWORKDAYS.INTL($I404,EDATE(AG404,$E405)-1,1,[1]holiday!$A$2:$A$101),1,[1]holiday!$A$2:$A$101)=$K404),"",IF(AND(IFERROR(IF(IF($K404&lt;EDATE(AG404,$E404),$K404,EDATE(AG404,$E404))=AG404,"",IF($K404&lt;EDATE(AG404,$E404),$K404,EDATE(AG404,$E404))),"")=$K404,$H404=1),"",IFERROR(IF(IF($K404&lt;EDATE(AG404,$E404),$K404,EDATE(AG404,$E404))=AG404,"",IF($K404&lt;EDATE(AG404,$E404),$K404,EDATE(AG404,$E404))),""))),"")</f>
        <v/>
      </c>
      <c r="AI404" s="70"/>
      <c r="AJ404" s="25" t="e">
        <f t="shared" si="236"/>
        <v>#REF!</v>
      </c>
      <c r="AK404" s="25" t="e">
        <f t="shared" si="237"/>
        <v>#REF!</v>
      </c>
      <c r="AL404" s="25" t="e">
        <f t="shared" si="238"/>
        <v>#REF!</v>
      </c>
      <c r="AM404" s="25" t="e">
        <f t="shared" si="239"/>
        <v>#REF!</v>
      </c>
      <c r="AN404" s="25" t="e">
        <f t="shared" si="240"/>
        <v>#REF!</v>
      </c>
      <c r="AO404" s="25" t="e">
        <f t="shared" si="241"/>
        <v>#REF!</v>
      </c>
      <c r="AP404" s="25" t="e">
        <f t="shared" si="242"/>
        <v>#REF!</v>
      </c>
      <c r="AQ404" s="25" t="e">
        <f t="shared" si="243"/>
        <v>#REF!</v>
      </c>
      <c r="AR404" s="25" t="e">
        <f t="shared" si="244"/>
        <v>#REF!</v>
      </c>
      <c r="AS404" s="25" t="e">
        <f t="shared" si="245"/>
        <v>#REF!</v>
      </c>
      <c r="AT404" s="25" t="e">
        <f t="shared" si="246"/>
        <v>#REF!</v>
      </c>
      <c r="AU404" s="25" t="e">
        <f t="shared" si="247"/>
        <v>#REF!</v>
      </c>
      <c r="AV404" s="25" t="e">
        <f t="shared" si="248"/>
        <v>#REF!</v>
      </c>
      <c r="AW404" s="106" t="e">
        <f t="shared" si="255"/>
        <v>#REF!</v>
      </c>
      <c r="AX404" s="107" t="e">
        <f t="shared" ca="1" si="256"/>
        <v>#REF!</v>
      </c>
      <c r="AY404" s="107" t="e">
        <f t="shared" ca="1" si="257"/>
        <v>#REF!</v>
      </c>
      <c r="AZ404" s="108" t="e">
        <f t="shared" ca="1" si="258"/>
        <v>#REF!</v>
      </c>
      <c r="BA404" s="25">
        <f t="shared" ca="1" si="250"/>
        <v>0</v>
      </c>
      <c r="BB404" s="25" t="e">
        <f t="shared" si="249"/>
        <v>#REF!</v>
      </c>
      <c r="BC404" s="25" t="e">
        <f t="shared" ca="1" si="259"/>
        <v>#REF!</v>
      </c>
      <c r="BD404" s="83" t="e">
        <f>PS!#REF!</f>
        <v>#REF!</v>
      </c>
      <c r="BE404" s="78" t="str">
        <f t="shared" ca="1" si="260"/>
        <v>Lần 0</v>
      </c>
      <c r="BF404" s="109" t="e">
        <f t="shared" ca="1" si="261"/>
        <v>#REF!</v>
      </c>
      <c r="BG404" s="109" t="e">
        <f t="shared" ca="1" si="262"/>
        <v>#REF!</v>
      </c>
      <c r="BH404" s="109" t="e">
        <f t="shared" ca="1" si="263"/>
        <v>#REF!</v>
      </c>
      <c r="BI404" s="109" t="e">
        <f t="shared" ca="1" si="264"/>
        <v>#REF!</v>
      </c>
      <c r="BJ404" s="109" t="e">
        <f t="shared" ca="1" si="265"/>
        <v>#REF!</v>
      </c>
      <c r="BK404" s="109" t="e">
        <f t="shared" ca="1" si="266"/>
        <v>#REF!</v>
      </c>
      <c r="BL404" s="109" t="e">
        <f t="shared" ca="1" si="267"/>
        <v>#REF!</v>
      </c>
      <c r="BM404" s="109" t="e">
        <f t="shared" ca="1" si="268"/>
        <v>#REF!</v>
      </c>
      <c r="BN404" s="109" t="e">
        <f t="shared" ca="1" si="269"/>
        <v>#REF!</v>
      </c>
      <c r="BO404" s="109" t="e">
        <f t="shared" ca="1" si="270"/>
        <v>#REF!</v>
      </c>
      <c r="BP404" s="109" t="e">
        <f t="shared" ca="1" si="271"/>
        <v>#REF!</v>
      </c>
      <c r="BQ404" s="109" t="e">
        <f t="shared" ca="1" si="272"/>
        <v>#REF!</v>
      </c>
      <c r="BR404" s="109" t="e">
        <f t="shared" ca="1" si="273"/>
        <v>#REF!</v>
      </c>
    </row>
    <row r="405" spans="1:70" ht="19.5" customHeight="1" x14ac:dyDescent="0.2">
      <c r="A405" s="82" t="e">
        <f>PS!#REF!</f>
        <v>#REF!</v>
      </c>
      <c r="B405" s="83" t="e">
        <f>PS!#REF!</f>
        <v>#REF!</v>
      </c>
      <c r="C405" s="83" t="e">
        <f>PS!#REF!</f>
        <v>#REF!</v>
      </c>
      <c r="D405" s="83" t="e">
        <f>VLOOKUP(B405,CTV!$A$3:$D$1048576,4,0)</f>
        <v>#REF!</v>
      </c>
      <c r="E405" s="83" t="e">
        <f>VLOOKUP(B405,CTV!$A$3:$G$1048576,7,0)</f>
        <v>#REF!</v>
      </c>
      <c r="F405" s="83" t="e">
        <f>IF(ISNA(VLOOKUP(D405,CTV!$A$3:$H$1048576,8,0)),"",VLOOKUP(D405,CTV!$A$3:$H$1048576,8,0))</f>
        <v>#REF!</v>
      </c>
      <c r="G405" s="83" t="e">
        <f>VLOOKUP(B405,CTV!$A$3:$I$1048576,9,0)</f>
        <v>#REF!</v>
      </c>
      <c r="H405" s="83" t="e">
        <f>VLOOKUP(B405,CTV!$A$3:$J$1048576,10,0)</f>
        <v>#REF!</v>
      </c>
      <c r="I405" s="102" t="e">
        <f>PS!#REF!</f>
        <v>#REF!</v>
      </c>
      <c r="J405" s="83" t="e">
        <f>PS!#REF!</f>
        <v>#REF!</v>
      </c>
      <c r="K405" s="103" t="e">
        <f>PS!#REF!</f>
        <v>#REF!</v>
      </c>
      <c r="L405" s="83" t="e">
        <f t="shared" si="251"/>
        <v>#REF!</v>
      </c>
      <c r="M405" s="120" t="e">
        <f>PS!#REF!</f>
        <v>#REF!</v>
      </c>
      <c r="N405" s="83" t="e">
        <f>PS!#REF!</f>
        <v>#REF!</v>
      </c>
      <c r="O405" s="104" t="e">
        <f>PS!#REF!</f>
        <v>#REF!</v>
      </c>
      <c r="P405" s="104" t="e">
        <f t="shared" si="252"/>
        <v>#REF!</v>
      </c>
      <c r="Q405" s="104">
        <v>0</v>
      </c>
      <c r="R405" s="170" t="e">
        <f t="shared" si="253"/>
        <v>#REF!</v>
      </c>
      <c r="S405" s="130" t="e">
        <f>VLOOKUP(B405,CTV!$A$3:$K$1048576,11,0)</f>
        <v>#REF!</v>
      </c>
      <c r="T405" s="105" t="e">
        <f>IF(VLOOKUP(B405,CTV!$A$3:$E$1048576,5,0)-R405+S405&lt;0,0,VLOOKUP(B405,CTV!$A$3:$E$1048576,5,0)-R405+S405)</f>
        <v>#REF!</v>
      </c>
      <c r="U405" s="105" t="e">
        <f>IF(VLOOKUP(B405,CTV!$A$3:$F$1048576,6,0)-R405+S405&lt;0,0,VLOOKUP(B405,CTV!$A$3:$F$1048576,6,0)-R405+S405)</f>
        <v>#REF!</v>
      </c>
      <c r="V405" s="70" t="e">
        <f t="shared" si="254"/>
        <v>#REF!</v>
      </c>
      <c r="W405" s="70" t="str">
        <f>IFERROR(IF(AND($H405=1,WORKDAY.INTL($I405,NETWORKDAYS.INTL($I405,EDATE(V405,$E406)-1,1,[1]holiday!$A$2:$A$101),1,[1]holiday!$A$2:$A$101)=$K405),"",IF(AND(IFERROR(IF(IF($K405&lt;EDATE(V405,$E405),$K405,EDATE(V405,$E405))=V405,"",IF($K405&lt;EDATE(V405,$E405),$K405,EDATE(V405,$E405))),"")=$K405,$H405=1),"",IFERROR(IF(IF($K405&lt;EDATE(V405,$E405),$K405,EDATE(V405,$E405))=V405,"",IF($K405&lt;EDATE(V405,$E405),$K405,EDATE(V405,$E405))),""))),"")</f>
        <v/>
      </c>
      <c r="X405" s="70" t="str">
        <f>IFERROR(IF(AND($H405=1,WORKDAY.INTL($I405,NETWORKDAYS.INTL($I405,EDATE(W405,$E406)-1,1,[1]holiday!$A$2:$A$101),1,[1]holiday!$A$2:$A$101)=$K405),"",IF(AND(IFERROR(IF(IF($K405&lt;EDATE(W405,$E405),$K405,EDATE(W405,$E405))=W405,"",IF($K405&lt;EDATE(W405,$E405),$K405,EDATE(W405,$E405))),"")=$K405,$H405=1),"",IFERROR(IF(IF($K405&lt;EDATE(W405,$E405),$K405,EDATE(W405,$E405))=W405,"",IF($K405&lt;EDATE(W405,$E405),$K405,EDATE(W405,$E405))),""))),"")</f>
        <v/>
      </c>
      <c r="Y405" s="70" t="str">
        <f>IFERROR(IF(AND($H405=1,WORKDAY.INTL($I405,NETWORKDAYS.INTL($I405,EDATE(X405,$E406)-1,1,[1]holiday!$A$2:$A$101),1,[1]holiday!$A$2:$A$101)=$K405),"",IF(AND(IFERROR(IF(IF($K405&lt;EDATE(X405,$E405),$K405,EDATE(X405,$E405))=X405,"",IF($K405&lt;EDATE(X405,$E405),$K405,EDATE(X405,$E405))),"")=$K405,$H405=1),"",IFERROR(IF(IF($K405&lt;EDATE(X405,$E405),$K405,EDATE(X405,$E405))=X405,"",IF($K405&lt;EDATE(X405,$E405),$K405,EDATE(X405,$E405))),""))),"")</f>
        <v/>
      </c>
      <c r="Z405" s="70" t="str">
        <f>IFERROR(IF(AND($H405=1,WORKDAY.INTL($I405,NETWORKDAYS.INTL($I405,EDATE(Y405,$E406)-1,1,[1]holiday!$A$2:$A$101),1,[1]holiday!$A$2:$A$101)=$K405),"",IF(AND(IFERROR(IF(IF($K405&lt;EDATE(Y405,$E405),$K405,EDATE(Y405,$E405))=Y405,"",IF($K405&lt;EDATE(Y405,$E405),$K405,EDATE(Y405,$E405))),"")=$K405,$H405=1),"",IFERROR(IF(IF($K405&lt;EDATE(Y405,$E405),$K405,EDATE(Y405,$E405))=Y405,"",IF($K405&lt;EDATE(Y405,$E405),$K405,EDATE(Y405,$E405))),""))),"")</f>
        <v/>
      </c>
      <c r="AA405" s="70" t="str">
        <f>IFERROR(IF(AND($H405=1,WORKDAY.INTL($I405,NETWORKDAYS.INTL($I405,EDATE(Z405,$E406)-1,1,[1]holiday!$A$2:$A$101),1,[1]holiday!$A$2:$A$101)=$K405),"",IF(AND(IFERROR(IF(IF($K405&lt;EDATE(Z405,$E405),$K405,EDATE(Z405,$E405))=Z405,"",IF($K405&lt;EDATE(Z405,$E405),$K405,EDATE(Z405,$E405))),"")=$K405,$H405=1),"",IFERROR(IF(IF($K405&lt;EDATE(Z405,$E405),$K405,EDATE(Z405,$E405))=Z405,"",IF($K405&lt;EDATE(Z405,$E405),$K405,EDATE(Z405,$E405))),""))),"")</f>
        <v/>
      </c>
      <c r="AB405" s="70" t="str">
        <f>IFERROR(IF(AND($H405=1,WORKDAY.INTL($I405,NETWORKDAYS.INTL($I405,EDATE(AA405,$E406)-1,1,[1]holiday!$A$2:$A$101),1,[1]holiday!$A$2:$A$101)=$K405),"",IF(AND(IFERROR(IF(IF($K405&lt;EDATE(AA405,$E405),$K405,EDATE(AA405,$E405))=AA405,"",IF($K405&lt;EDATE(AA405,$E405),$K405,EDATE(AA405,$E405))),"")=$K405,$H405=1),"",IFERROR(IF(IF($K405&lt;EDATE(AA405,$E405),$K405,EDATE(AA405,$E405))=AA405,"",IF($K405&lt;EDATE(AA405,$E405),$K405,EDATE(AA405,$E405))),""))),"")</f>
        <v/>
      </c>
      <c r="AC405" s="70" t="str">
        <f>IFERROR(IF(AND($H405=1,WORKDAY.INTL($I405,NETWORKDAYS.INTL($I405,EDATE(AB405,$E406)-1,1,[1]holiday!$A$2:$A$101),1,[1]holiday!$A$2:$A$101)=$K405),"",IF(AND(IFERROR(IF(IF($K405&lt;EDATE(AB405,$E405),$K405,EDATE(AB405,$E405))=AB405,"",IF($K405&lt;EDATE(AB405,$E405),$K405,EDATE(AB405,$E405))),"")=$K405,$H405=1),"",IFERROR(IF(IF($K405&lt;EDATE(AB405,$E405),$K405,EDATE(AB405,$E405))=AB405,"",IF($K405&lt;EDATE(AB405,$E405),$K405,EDATE(AB405,$E405))),""))),"")</f>
        <v/>
      </c>
      <c r="AD405" s="70" t="str">
        <f>IFERROR(IF(AND($H405=1,WORKDAY.INTL($I405,NETWORKDAYS.INTL($I405,EDATE(AC405,$E406)-1,1,[1]holiday!$A$2:$A$101),1,[1]holiday!$A$2:$A$101)=$K405),"",IF(AND(IFERROR(IF(IF($K405&lt;EDATE(AC405,$E405),$K405,EDATE(AC405,$E405))=AC405,"",IF($K405&lt;EDATE(AC405,$E405),$K405,EDATE(AC405,$E405))),"")=$K405,$H405=1),"",IFERROR(IF(IF($K405&lt;EDATE(AC405,$E405),$K405,EDATE(AC405,$E405))=AC405,"",IF($K405&lt;EDATE(AC405,$E405),$K405,EDATE(AC405,$E405))),""))),"")</f>
        <v/>
      </c>
      <c r="AE405" s="70" t="str">
        <f>IFERROR(IF(AND($H405=1,WORKDAY.INTL($I405,NETWORKDAYS.INTL($I405,EDATE(AD405,$E406)-1,1,[1]holiday!$A$2:$A$101),1,[1]holiday!$A$2:$A$101)=$K405),"",IF(AND(IFERROR(IF(IF($K405&lt;EDATE(AD405,$E405),$K405,EDATE(AD405,$E405))=AD405,"",IF($K405&lt;EDATE(AD405,$E405),$K405,EDATE(AD405,$E405))),"")=$K405,$H405=1),"",IFERROR(IF(IF($K405&lt;EDATE(AD405,$E405),$K405,EDATE(AD405,$E405))=AD405,"",IF($K405&lt;EDATE(AD405,$E405),$K405,EDATE(AD405,$E405))),""))),"")</f>
        <v/>
      </c>
      <c r="AF405" s="70" t="str">
        <f>IFERROR(IF(AND($H405=1,WORKDAY.INTL($I405,NETWORKDAYS.INTL($I405,EDATE(AE405,$E406)-1,1,[1]holiday!$A$2:$A$101),1,[1]holiday!$A$2:$A$101)=$K405),"",IF(AND(IFERROR(IF(IF($K405&lt;EDATE(AE405,$E405),$K405,EDATE(AE405,$E405))=AE405,"",IF($K405&lt;EDATE(AE405,$E405),$K405,EDATE(AE405,$E405))),"")=$K405,$H405=1),"",IFERROR(IF(IF($K405&lt;EDATE(AE405,$E405),$K405,EDATE(AE405,$E405))=AE405,"",IF($K405&lt;EDATE(AE405,$E405),$K405,EDATE(AE405,$E405))),""))),"")</f>
        <v/>
      </c>
      <c r="AG405" s="70" t="str">
        <f>IFERROR(IF(AND($H405=1,WORKDAY.INTL($I405,NETWORKDAYS.INTL($I405,EDATE(AF405,$E406)-1,1,[1]holiday!$A$2:$A$101),1,[1]holiday!$A$2:$A$101)=$K405),"",IF(AND(IFERROR(IF(IF($K405&lt;EDATE(AF405,$E405),$K405,EDATE(AF405,$E405))=AF405,"",IF($K405&lt;EDATE(AF405,$E405),$K405,EDATE(AF405,$E405))),"")=$K405,$H405=1),"",IFERROR(IF(IF($K405&lt;EDATE(AF405,$E405),$K405,EDATE(AF405,$E405))=AF405,"",IF($K405&lt;EDATE(AF405,$E405),$K405,EDATE(AF405,$E405))),""))),"")</f>
        <v/>
      </c>
      <c r="AH405" s="70" t="str">
        <f>IFERROR(IF(AND($H405=1,WORKDAY.INTL($I405,NETWORKDAYS.INTL($I405,EDATE(AG405,$E406)-1,1,[1]holiday!$A$2:$A$101),1,[1]holiday!$A$2:$A$101)=$K405),"",IF(AND(IFERROR(IF(IF($K405&lt;EDATE(AG405,$E405),$K405,EDATE(AG405,$E405))=AG405,"",IF($K405&lt;EDATE(AG405,$E405),$K405,EDATE(AG405,$E405))),"")=$K405,$H405=1),"",IFERROR(IF(IF($K405&lt;EDATE(AG405,$E405),$K405,EDATE(AG405,$E405))=AG405,"",IF($K405&lt;EDATE(AG405,$E405),$K405,EDATE(AG405,$E405))),""))),"")</f>
        <v/>
      </c>
      <c r="AI405" s="70"/>
      <c r="AJ405" s="25" t="e">
        <f t="shared" si="236"/>
        <v>#REF!</v>
      </c>
      <c r="AK405" s="25" t="e">
        <f t="shared" si="237"/>
        <v>#REF!</v>
      </c>
      <c r="AL405" s="25" t="e">
        <f t="shared" si="238"/>
        <v>#REF!</v>
      </c>
      <c r="AM405" s="25" t="e">
        <f t="shared" si="239"/>
        <v>#REF!</v>
      </c>
      <c r="AN405" s="25" t="e">
        <f t="shared" si="240"/>
        <v>#REF!</v>
      </c>
      <c r="AO405" s="25" t="e">
        <f t="shared" si="241"/>
        <v>#REF!</v>
      </c>
      <c r="AP405" s="25" t="e">
        <f t="shared" si="242"/>
        <v>#REF!</v>
      </c>
      <c r="AQ405" s="25" t="e">
        <f t="shared" si="243"/>
        <v>#REF!</v>
      </c>
      <c r="AR405" s="25" t="e">
        <f t="shared" si="244"/>
        <v>#REF!</v>
      </c>
      <c r="AS405" s="25" t="e">
        <f t="shared" si="245"/>
        <v>#REF!</v>
      </c>
      <c r="AT405" s="25" t="e">
        <f t="shared" si="246"/>
        <v>#REF!</v>
      </c>
      <c r="AU405" s="25" t="e">
        <f t="shared" si="247"/>
        <v>#REF!</v>
      </c>
      <c r="AV405" s="25" t="e">
        <f t="shared" si="248"/>
        <v>#REF!</v>
      </c>
      <c r="AW405" s="106" t="e">
        <f t="shared" si="255"/>
        <v>#REF!</v>
      </c>
      <c r="AX405" s="107" t="e">
        <f t="shared" ca="1" si="256"/>
        <v>#REF!</v>
      </c>
      <c r="AY405" s="107" t="e">
        <f t="shared" ca="1" si="257"/>
        <v>#REF!</v>
      </c>
      <c r="AZ405" s="108" t="e">
        <f t="shared" ca="1" si="258"/>
        <v>#REF!</v>
      </c>
      <c r="BA405" s="25">
        <f t="shared" ca="1" si="250"/>
        <v>0</v>
      </c>
      <c r="BB405" s="25" t="e">
        <f t="shared" si="249"/>
        <v>#REF!</v>
      </c>
      <c r="BC405" s="25" t="e">
        <f t="shared" ca="1" si="259"/>
        <v>#REF!</v>
      </c>
      <c r="BD405" s="83" t="e">
        <f>PS!#REF!</f>
        <v>#REF!</v>
      </c>
      <c r="BE405" s="78" t="str">
        <f t="shared" ca="1" si="260"/>
        <v>Lần 0</v>
      </c>
      <c r="BF405" s="109" t="e">
        <f t="shared" ca="1" si="261"/>
        <v>#REF!</v>
      </c>
      <c r="BG405" s="109" t="e">
        <f t="shared" ca="1" si="262"/>
        <v>#REF!</v>
      </c>
      <c r="BH405" s="109" t="e">
        <f t="shared" ca="1" si="263"/>
        <v>#REF!</v>
      </c>
      <c r="BI405" s="109" t="e">
        <f t="shared" ca="1" si="264"/>
        <v>#REF!</v>
      </c>
      <c r="BJ405" s="109" t="e">
        <f t="shared" ca="1" si="265"/>
        <v>#REF!</v>
      </c>
      <c r="BK405" s="109" t="e">
        <f t="shared" ca="1" si="266"/>
        <v>#REF!</v>
      </c>
      <c r="BL405" s="109" t="e">
        <f t="shared" ca="1" si="267"/>
        <v>#REF!</v>
      </c>
      <c r="BM405" s="109" t="e">
        <f t="shared" ca="1" si="268"/>
        <v>#REF!</v>
      </c>
      <c r="BN405" s="109" t="e">
        <f t="shared" ca="1" si="269"/>
        <v>#REF!</v>
      </c>
      <c r="BO405" s="109" t="e">
        <f t="shared" ca="1" si="270"/>
        <v>#REF!</v>
      </c>
      <c r="BP405" s="109" t="e">
        <f t="shared" ca="1" si="271"/>
        <v>#REF!</v>
      </c>
      <c r="BQ405" s="109" t="e">
        <f t="shared" ca="1" si="272"/>
        <v>#REF!</v>
      </c>
      <c r="BR405" s="109" t="e">
        <f t="shared" ca="1" si="273"/>
        <v>#REF!</v>
      </c>
    </row>
    <row r="406" spans="1:70" ht="19.5" customHeight="1" x14ac:dyDescent="0.2">
      <c r="A406" s="82" t="e">
        <f>PS!#REF!</f>
        <v>#REF!</v>
      </c>
      <c r="B406" s="83" t="e">
        <f>PS!#REF!</f>
        <v>#REF!</v>
      </c>
      <c r="C406" s="83" t="e">
        <f>PS!#REF!</f>
        <v>#REF!</v>
      </c>
      <c r="D406" s="83" t="e">
        <f>VLOOKUP(B406,CTV!$A$3:$D$1048576,4,0)</f>
        <v>#REF!</v>
      </c>
      <c r="E406" s="83" t="e">
        <f>VLOOKUP(B406,CTV!$A$3:$G$1048576,7,0)</f>
        <v>#REF!</v>
      </c>
      <c r="F406" s="83" t="e">
        <f>IF(ISNA(VLOOKUP(D406,CTV!$A$3:$H$1048576,8,0)),"",VLOOKUP(D406,CTV!$A$3:$H$1048576,8,0))</f>
        <v>#REF!</v>
      </c>
      <c r="G406" s="83" t="e">
        <f>VLOOKUP(B406,CTV!$A$3:$I$1048576,9,0)</f>
        <v>#REF!</v>
      </c>
      <c r="H406" s="83" t="e">
        <f>VLOOKUP(B406,CTV!$A$3:$J$1048576,10,0)</f>
        <v>#REF!</v>
      </c>
      <c r="I406" s="102" t="e">
        <f>PS!#REF!</f>
        <v>#REF!</v>
      </c>
      <c r="J406" s="83" t="e">
        <f>PS!#REF!</f>
        <v>#REF!</v>
      </c>
      <c r="K406" s="103" t="e">
        <f>PS!#REF!</f>
        <v>#REF!</v>
      </c>
      <c r="L406" s="83" t="e">
        <f t="shared" si="251"/>
        <v>#REF!</v>
      </c>
      <c r="M406" s="120" t="e">
        <f>PS!#REF!</f>
        <v>#REF!</v>
      </c>
      <c r="N406" s="83" t="e">
        <f>PS!#REF!</f>
        <v>#REF!</v>
      </c>
      <c r="O406" s="104" t="e">
        <f>PS!#REF!</f>
        <v>#REF!</v>
      </c>
      <c r="P406" s="104" t="e">
        <f t="shared" si="252"/>
        <v>#REF!</v>
      </c>
      <c r="Q406" s="104">
        <v>0</v>
      </c>
      <c r="R406" s="170" t="e">
        <f t="shared" si="253"/>
        <v>#REF!</v>
      </c>
      <c r="S406" s="130" t="e">
        <f>VLOOKUP(B406,CTV!$A$3:$K$1048576,11,0)</f>
        <v>#REF!</v>
      </c>
      <c r="T406" s="105" t="e">
        <f>IF(VLOOKUP(B406,CTV!$A$3:$E$1048576,5,0)-R406+S406&lt;0,0,VLOOKUP(B406,CTV!$A$3:$E$1048576,5,0)-R406+S406)</f>
        <v>#REF!</v>
      </c>
      <c r="U406" s="105" t="e">
        <f>IF(VLOOKUP(B406,CTV!$A$3:$F$1048576,6,0)-R406+S406&lt;0,0,VLOOKUP(B406,CTV!$A$3:$F$1048576,6,0)-R406+S406)</f>
        <v>#REF!</v>
      </c>
      <c r="V406" s="70" t="e">
        <f t="shared" si="254"/>
        <v>#REF!</v>
      </c>
      <c r="W406" s="70" t="str">
        <f>IFERROR(IF(AND($H406=1,WORKDAY.INTL($I406,NETWORKDAYS.INTL($I406,EDATE(V406,$E407)-1,1,[1]holiday!$A$2:$A$101),1,[1]holiday!$A$2:$A$101)=$K406),"",IF(AND(IFERROR(IF(IF($K406&lt;EDATE(V406,$E406),$K406,EDATE(V406,$E406))=V406,"",IF($K406&lt;EDATE(V406,$E406),$K406,EDATE(V406,$E406))),"")=$K406,$H406=1),"",IFERROR(IF(IF($K406&lt;EDATE(V406,$E406),$K406,EDATE(V406,$E406))=V406,"",IF($K406&lt;EDATE(V406,$E406),$K406,EDATE(V406,$E406))),""))),"")</f>
        <v/>
      </c>
      <c r="X406" s="70" t="str">
        <f>IFERROR(IF(AND($H406=1,WORKDAY.INTL($I406,NETWORKDAYS.INTL($I406,EDATE(W406,$E407)-1,1,[1]holiday!$A$2:$A$101),1,[1]holiday!$A$2:$A$101)=$K406),"",IF(AND(IFERROR(IF(IF($K406&lt;EDATE(W406,$E406),$K406,EDATE(W406,$E406))=W406,"",IF($K406&lt;EDATE(W406,$E406),$K406,EDATE(W406,$E406))),"")=$K406,$H406=1),"",IFERROR(IF(IF($K406&lt;EDATE(W406,$E406),$K406,EDATE(W406,$E406))=W406,"",IF($K406&lt;EDATE(W406,$E406),$K406,EDATE(W406,$E406))),""))),"")</f>
        <v/>
      </c>
      <c r="Y406" s="70" t="str">
        <f>IFERROR(IF(AND($H406=1,WORKDAY.INTL($I406,NETWORKDAYS.INTL($I406,EDATE(X406,$E407)-1,1,[1]holiday!$A$2:$A$101),1,[1]holiday!$A$2:$A$101)=$K406),"",IF(AND(IFERROR(IF(IF($K406&lt;EDATE(X406,$E406),$K406,EDATE(X406,$E406))=X406,"",IF($K406&lt;EDATE(X406,$E406),$K406,EDATE(X406,$E406))),"")=$K406,$H406=1),"",IFERROR(IF(IF($K406&lt;EDATE(X406,$E406),$K406,EDATE(X406,$E406))=X406,"",IF($K406&lt;EDATE(X406,$E406),$K406,EDATE(X406,$E406))),""))),"")</f>
        <v/>
      </c>
      <c r="Z406" s="70" t="str">
        <f>IFERROR(IF(AND($H406=1,WORKDAY.INTL($I406,NETWORKDAYS.INTL($I406,EDATE(Y406,$E407)-1,1,[1]holiday!$A$2:$A$101),1,[1]holiday!$A$2:$A$101)=$K406),"",IF(AND(IFERROR(IF(IF($K406&lt;EDATE(Y406,$E406),$K406,EDATE(Y406,$E406))=Y406,"",IF($K406&lt;EDATE(Y406,$E406),$K406,EDATE(Y406,$E406))),"")=$K406,$H406=1),"",IFERROR(IF(IF($K406&lt;EDATE(Y406,$E406),$K406,EDATE(Y406,$E406))=Y406,"",IF($K406&lt;EDATE(Y406,$E406),$K406,EDATE(Y406,$E406))),""))),"")</f>
        <v/>
      </c>
      <c r="AA406" s="70" t="str">
        <f>IFERROR(IF(AND($H406=1,WORKDAY.INTL($I406,NETWORKDAYS.INTL($I406,EDATE(Z406,$E407)-1,1,[1]holiday!$A$2:$A$101),1,[1]holiday!$A$2:$A$101)=$K406),"",IF(AND(IFERROR(IF(IF($K406&lt;EDATE(Z406,$E406),$K406,EDATE(Z406,$E406))=Z406,"",IF($K406&lt;EDATE(Z406,$E406),$K406,EDATE(Z406,$E406))),"")=$K406,$H406=1),"",IFERROR(IF(IF($K406&lt;EDATE(Z406,$E406),$K406,EDATE(Z406,$E406))=Z406,"",IF($K406&lt;EDATE(Z406,$E406),$K406,EDATE(Z406,$E406))),""))),"")</f>
        <v/>
      </c>
      <c r="AB406" s="70" t="str">
        <f>IFERROR(IF(AND($H406=1,WORKDAY.INTL($I406,NETWORKDAYS.INTL($I406,EDATE(AA406,$E407)-1,1,[1]holiday!$A$2:$A$101),1,[1]holiday!$A$2:$A$101)=$K406),"",IF(AND(IFERROR(IF(IF($K406&lt;EDATE(AA406,$E406),$K406,EDATE(AA406,$E406))=AA406,"",IF($K406&lt;EDATE(AA406,$E406),$K406,EDATE(AA406,$E406))),"")=$K406,$H406=1),"",IFERROR(IF(IF($K406&lt;EDATE(AA406,$E406),$K406,EDATE(AA406,$E406))=AA406,"",IF($K406&lt;EDATE(AA406,$E406),$K406,EDATE(AA406,$E406))),""))),"")</f>
        <v/>
      </c>
      <c r="AC406" s="70" t="str">
        <f>IFERROR(IF(AND($H406=1,WORKDAY.INTL($I406,NETWORKDAYS.INTL($I406,EDATE(AB406,$E407)-1,1,[1]holiday!$A$2:$A$101),1,[1]holiday!$A$2:$A$101)=$K406),"",IF(AND(IFERROR(IF(IF($K406&lt;EDATE(AB406,$E406),$K406,EDATE(AB406,$E406))=AB406,"",IF($K406&lt;EDATE(AB406,$E406),$K406,EDATE(AB406,$E406))),"")=$K406,$H406=1),"",IFERROR(IF(IF($K406&lt;EDATE(AB406,$E406),$K406,EDATE(AB406,$E406))=AB406,"",IF($K406&lt;EDATE(AB406,$E406),$K406,EDATE(AB406,$E406))),""))),"")</f>
        <v/>
      </c>
      <c r="AD406" s="70" t="str">
        <f>IFERROR(IF(AND($H406=1,WORKDAY.INTL($I406,NETWORKDAYS.INTL($I406,EDATE(AC406,$E407)-1,1,[1]holiday!$A$2:$A$101),1,[1]holiday!$A$2:$A$101)=$K406),"",IF(AND(IFERROR(IF(IF($K406&lt;EDATE(AC406,$E406),$K406,EDATE(AC406,$E406))=AC406,"",IF($K406&lt;EDATE(AC406,$E406),$K406,EDATE(AC406,$E406))),"")=$K406,$H406=1),"",IFERROR(IF(IF($K406&lt;EDATE(AC406,$E406),$K406,EDATE(AC406,$E406))=AC406,"",IF($K406&lt;EDATE(AC406,$E406),$K406,EDATE(AC406,$E406))),""))),"")</f>
        <v/>
      </c>
      <c r="AE406" s="70" t="str">
        <f>IFERROR(IF(AND($H406=1,WORKDAY.INTL($I406,NETWORKDAYS.INTL($I406,EDATE(AD406,$E407)-1,1,[1]holiday!$A$2:$A$101),1,[1]holiday!$A$2:$A$101)=$K406),"",IF(AND(IFERROR(IF(IF($K406&lt;EDATE(AD406,$E406),$K406,EDATE(AD406,$E406))=AD406,"",IF($K406&lt;EDATE(AD406,$E406),$K406,EDATE(AD406,$E406))),"")=$K406,$H406=1),"",IFERROR(IF(IF($K406&lt;EDATE(AD406,$E406),$K406,EDATE(AD406,$E406))=AD406,"",IF($K406&lt;EDATE(AD406,$E406),$K406,EDATE(AD406,$E406))),""))),"")</f>
        <v/>
      </c>
      <c r="AF406" s="70" t="str">
        <f>IFERROR(IF(AND($H406=1,WORKDAY.INTL($I406,NETWORKDAYS.INTL($I406,EDATE(AE406,$E407)-1,1,[1]holiday!$A$2:$A$101),1,[1]holiday!$A$2:$A$101)=$K406),"",IF(AND(IFERROR(IF(IF($K406&lt;EDATE(AE406,$E406),$K406,EDATE(AE406,$E406))=AE406,"",IF($K406&lt;EDATE(AE406,$E406),$K406,EDATE(AE406,$E406))),"")=$K406,$H406=1),"",IFERROR(IF(IF($K406&lt;EDATE(AE406,$E406),$K406,EDATE(AE406,$E406))=AE406,"",IF($K406&lt;EDATE(AE406,$E406),$K406,EDATE(AE406,$E406))),""))),"")</f>
        <v/>
      </c>
      <c r="AG406" s="70" t="str">
        <f>IFERROR(IF(AND($H406=1,WORKDAY.INTL($I406,NETWORKDAYS.INTL($I406,EDATE(AF406,$E407)-1,1,[1]holiday!$A$2:$A$101),1,[1]holiday!$A$2:$A$101)=$K406),"",IF(AND(IFERROR(IF(IF($K406&lt;EDATE(AF406,$E406),$K406,EDATE(AF406,$E406))=AF406,"",IF($K406&lt;EDATE(AF406,$E406),$K406,EDATE(AF406,$E406))),"")=$K406,$H406=1),"",IFERROR(IF(IF($K406&lt;EDATE(AF406,$E406),$K406,EDATE(AF406,$E406))=AF406,"",IF($K406&lt;EDATE(AF406,$E406),$K406,EDATE(AF406,$E406))),""))),"")</f>
        <v/>
      </c>
      <c r="AH406" s="70" t="str">
        <f>IFERROR(IF(AND($H406=1,WORKDAY.INTL($I406,NETWORKDAYS.INTL($I406,EDATE(AG406,$E407)-1,1,[1]holiday!$A$2:$A$101),1,[1]holiday!$A$2:$A$101)=$K406),"",IF(AND(IFERROR(IF(IF($K406&lt;EDATE(AG406,$E406),$K406,EDATE(AG406,$E406))=AG406,"",IF($K406&lt;EDATE(AG406,$E406),$K406,EDATE(AG406,$E406))),"")=$K406,$H406=1),"",IFERROR(IF(IF($K406&lt;EDATE(AG406,$E406),$K406,EDATE(AG406,$E406))=AG406,"",IF($K406&lt;EDATE(AG406,$E406),$K406,EDATE(AG406,$E406))),""))),"")</f>
        <v/>
      </c>
      <c r="AI406" s="70"/>
      <c r="AJ406" s="25" t="e">
        <f t="shared" si="236"/>
        <v>#REF!</v>
      </c>
      <c r="AK406" s="25" t="e">
        <f t="shared" si="237"/>
        <v>#REF!</v>
      </c>
      <c r="AL406" s="25" t="e">
        <f t="shared" si="238"/>
        <v>#REF!</v>
      </c>
      <c r="AM406" s="25" t="e">
        <f t="shared" si="239"/>
        <v>#REF!</v>
      </c>
      <c r="AN406" s="25" t="e">
        <f t="shared" si="240"/>
        <v>#REF!</v>
      </c>
      <c r="AO406" s="25" t="e">
        <f t="shared" si="241"/>
        <v>#REF!</v>
      </c>
      <c r="AP406" s="25" t="e">
        <f t="shared" si="242"/>
        <v>#REF!</v>
      </c>
      <c r="AQ406" s="25" t="e">
        <f t="shared" si="243"/>
        <v>#REF!</v>
      </c>
      <c r="AR406" s="25" t="e">
        <f t="shared" si="244"/>
        <v>#REF!</v>
      </c>
      <c r="AS406" s="25" t="e">
        <f t="shared" si="245"/>
        <v>#REF!</v>
      </c>
      <c r="AT406" s="25" t="e">
        <f t="shared" si="246"/>
        <v>#REF!</v>
      </c>
      <c r="AU406" s="25" t="e">
        <f t="shared" si="247"/>
        <v>#REF!</v>
      </c>
      <c r="AV406" s="25" t="e">
        <f t="shared" si="248"/>
        <v>#REF!</v>
      </c>
      <c r="AW406" s="106" t="e">
        <f t="shared" si="255"/>
        <v>#REF!</v>
      </c>
      <c r="AX406" s="107" t="e">
        <f t="shared" ca="1" si="256"/>
        <v>#REF!</v>
      </c>
      <c r="AY406" s="107" t="e">
        <f t="shared" ca="1" si="257"/>
        <v>#REF!</v>
      </c>
      <c r="AZ406" s="108" t="e">
        <f t="shared" ca="1" si="258"/>
        <v>#REF!</v>
      </c>
      <c r="BA406" s="25">
        <f t="shared" ca="1" si="250"/>
        <v>0</v>
      </c>
      <c r="BB406" s="25" t="e">
        <f t="shared" si="249"/>
        <v>#REF!</v>
      </c>
      <c r="BC406" s="25" t="e">
        <f t="shared" ca="1" si="259"/>
        <v>#REF!</v>
      </c>
      <c r="BD406" s="83" t="e">
        <f>PS!#REF!</f>
        <v>#REF!</v>
      </c>
      <c r="BE406" s="78" t="str">
        <f t="shared" ca="1" si="260"/>
        <v>Lần 0</v>
      </c>
      <c r="BF406" s="109" t="e">
        <f t="shared" ca="1" si="261"/>
        <v>#REF!</v>
      </c>
      <c r="BG406" s="109" t="e">
        <f t="shared" ca="1" si="262"/>
        <v>#REF!</v>
      </c>
      <c r="BH406" s="109" t="e">
        <f t="shared" ca="1" si="263"/>
        <v>#REF!</v>
      </c>
      <c r="BI406" s="109" t="e">
        <f t="shared" ca="1" si="264"/>
        <v>#REF!</v>
      </c>
      <c r="BJ406" s="109" t="e">
        <f t="shared" ca="1" si="265"/>
        <v>#REF!</v>
      </c>
      <c r="BK406" s="109" t="e">
        <f t="shared" ca="1" si="266"/>
        <v>#REF!</v>
      </c>
      <c r="BL406" s="109" t="e">
        <f t="shared" ca="1" si="267"/>
        <v>#REF!</v>
      </c>
      <c r="BM406" s="109" t="e">
        <f t="shared" ca="1" si="268"/>
        <v>#REF!</v>
      </c>
      <c r="BN406" s="109" t="e">
        <f t="shared" ca="1" si="269"/>
        <v>#REF!</v>
      </c>
      <c r="BO406" s="109" t="e">
        <f t="shared" ca="1" si="270"/>
        <v>#REF!</v>
      </c>
      <c r="BP406" s="109" t="e">
        <f t="shared" ca="1" si="271"/>
        <v>#REF!</v>
      </c>
      <c r="BQ406" s="109" t="e">
        <f t="shared" ca="1" si="272"/>
        <v>#REF!</v>
      </c>
      <c r="BR406" s="109" t="e">
        <f t="shared" ca="1" si="273"/>
        <v>#REF!</v>
      </c>
    </row>
    <row r="407" spans="1:70" ht="19.5" customHeight="1" x14ac:dyDescent="0.2">
      <c r="A407" s="82" t="e">
        <f>PS!#REF!</f>
        <v>#REF!</v>
      </c>
      <c r="B407" s="83" t="e">
        <f>PS!#REF!</f>
        <v>#REF!</v>
      </c>
      <c r="C407" s="83" t="e">
        <f>PS!#REF!</f>
        <v>#REF!</v>
      </c>
      <c r="D407" s="83" t="e">
        <f>VLOOKUP(B407,CTV!$A$3:$D$1048576,4,0)</f>
        <v>#REF!</v>
      </c>
      <c r="E407" s="83" t="e">
        <f>VLOOKUP(B407,CTV!$A$3:$G$1048576,7,0)</f>
        <v>#REF!</v>
      </c>
      <c r="F407" s="83" t="e">
        <f>IF(ISNA(VLOOKUP(D407,CTV!$A$3:$H$1048576,8,0)),"",VLOOKUP(D407,CTV!$A$3:$H$1048576,8,0))</f>
        <v>#REF!</v>
      </c>
      <c r="G407" s="83" t="e">
        <f>VLOOKUP(B407,CTV!$A$3:$I$1048576,9,0)</f>
        <v>#REF!</v>
      </c>
      <c r="H407" s="83" t="e">
        <f>VLOOKUP(B407,CTV!$A$3:$J$1048576,10,0)</f>
        <v>#REF!</v>
      </c>
      <c r="I407" s="102" t="e">
        <f>PS!#REF!</f>
        <v>#REF!</v>
      </c>
      <c r="J407" s="83" t="e">
        <f>PS!#REF!</f>
        <v>#REF!</v>
      </c>
      <c r="K407" s="103" t="e">
        <f>PS!#REF!</f>
        <v>#REF!</v>
      </c>
      <c r="L407" s="83" t="e">
        <f t="shared" si="251"/>
        <v>#REF!</v>
      </c>
      <c r="M407" s="120" t="e">
        <f>PS!#REF!</f>
        <v>#REF!</v>
      </c>
      <c r="N407" s="83" t="e">
        <f>PS!#REF!</f>
        <v>#REF!</v>
      </c>
      <c r="O407" s="104" t="e">
        <f>PS!#REF!</f>
        <v>#REF!</v>
      </c>
      <c r="P407" s="104" t="e">
        <f t="shared" si="252"/>
        <v>#REF!</v>
      </c>
      <c r="Q407" s="104">
        <v>0</v>
      </c>
      <c r="R407" s="170" t="e">
        <f t="shared" si="253"/>
        <v>#REF!</v>
      </c>
      <c r="S407" s="130" t="e">
        <f>VLOOKUP(B407,CTV!$A$3:$K$1048576,11,0)</f>
        <v>#REF!</v>
      </c>
      <c r="T407" s="105" t="e">
        <f>IF(VLOOKUP(B407,CTV!$A$3:$E$1048576,5,0)-R407+S407&lt;0,0,VLOOKUP(B407,CTV!$A$3:$E$1048576,5,0)-R407+S407)</f>
        <v>#REF!</v>
      </c>
      <c r="U407" s="105" t="e">
        <f>IF(VLOOKUP(B407,CTV!$A$3:$F$1048576,6,0)-R407+S407&lt;0,0,VLOOKUP(B407,CTV!$A$3:$F$1048576,6,0)-R407+S407)</f>
        <v>#REF!</v>
      </c>
      <c r="V407" s="70" t="e">
        <f t="shared" si="254"/>
        <v>#REF!</v>
      </c>
      <c r="W407" s="70" t="str">
        <f>IFERROR(IF(AND($H407=1,WORKDAY.INTL($I407,NETWORKDAYS.INTL($I407,EDATE(V407,$E408)-1,1,[1]holiday!$A$2:$A$101),1,[1]holiday!$A$2:$A$101)=$K407),"",IF(AND(IFERROR(IF(IF($K407&lt;EDATE(V407,$E407),$K407,EDATE(V407,$E407))=V407,"",IF($K407&lt;EDATE(V407,$E407),$K407,EDATE(V407,$E407))),"")=$K407,$H407=1),"",IFERROR(IF(IF($K407&lt;EDATE(V407,$E407),$K407,EDATE(V407,$E407))=V407,"",IF($K407&lt;EDATE(V407,$E407),$K407,EDATE(V407,$E407))),""))),"")</f>
        <v/>
      </c>
      <c r="X407" s="70" t="str">
        <f>IFERROR(IF(AND($H407=1,WORKDAY.INTL($I407,NETWORKDAYS.INTL($I407,EDATE(W407,$E408)-1,1,[1]holiday!$A$2:$A$101),1,[1]holiday!$A$2:$A$101)=$K407),"",IF(AND(IFERROR(IF(IF($K407&lt;EDATE(W407,$E407),$K407,EDATE(W407,$E407))=W407,"",IF($K407&lt;EDATE(W407,$E407),$K407,EDATE(W407,$E407))),"")=$K407,$H407=1),"",IFERROR(IF(IF($K407&lt;EDATE(W407,$E407),$K407,EDATE(W407,$E407))=W407,"",IF($K407&lt;EDATE(W407,$E407),$K407,EDATE(W407,$E407))),""))),"")</f>
        <v/>
      </c>
      <c r="Y407" s="70" t="str">
        <f>IFERROR(IF(AND($H407=1,WORKDAY.INTL($I407,NETWORKDAYS.INTL($I407,EDATE(X407,$E408)-1,1,[1]holiday!$A$2:$A$101),1,[1]holiday!$A$2:$A$101)=$K407),"",IF(AND(IFERROR(IF(IF($K407&lt;EDATE(X407,$E407),$K407,EDATE(X407,$E407))=X407,"",IF($K407&lt;EDATE(X407,$E407),$K407,EDATE(X407,$E407))),"")=$K407,$H407=1),"",IFERROR(IF(IF($K407&lt;EDATE(X407,$E407),$K407,EDATE(X407,$E407))=X407,"",IF($K407&lt;EDATE(X407,$E407),$K407,EDATE(X407,$E407))),""))),"")</f>
        <v/>
      </c>
      <c r="Z407" s="70" t="str">
        <f>IFERROR(IF(AND($H407=1,WORKDAY.INTL($I407,NETWORKDAYS.INTL($I407,EDATE(Y407,$E408)-1,1,[1]holiday!$A$2:$A$101),1,[1]holiday!$A$2:$A$101)=$K407),"",IF(AND(IFERROR(IF(IF($K407&lt;EDATE(Y407,$E407),$K407,EDATE(Y407,$E407))=Y407,"",IF($K407&lt;EDATE(Y407,$E407),$K407,EDATE(Y407,$E407))),"")=$K407,$H407=1),"",IFERROR(IF(IF($K407&lt;EDATE(Y407,$E407),$K407,EDATE(Y407,$E407))=Y407,"",IF($K407&lt;EDATE(Y407,$E407),$K407,EDATE(Y407,$E407))),""))),"")</f>
        <v/>
      </c>
      <c r="AA407" s="70" t="str">
        <f>IFERROR(IF(AND($H407=1,WORKDAY.INTL($I407,NETWORKDAYS.INTL($I407,EDATE(Z407,$E408)-1,1,[1]holiday!$A$2:$A$101),1,[1]holiday!$A$2:$A$101)=$K407),"",IF(AND(IFERROR(IF(IF($K407&lt;EDATE(Z407,$E407),$K407,EDATE(Z407,$E407))=Z407,"",IF($K407&lt;EDATE(Z407,$E407),$K407,EDATE(Z407,$E407))),"")=$K407,$H407=1),"",IFERROR(IF(IF($K407&lt;EDATE(Z407,$E407),$K407,EDATE(Z407,$E407))=Z407,"",IF($K407&lt;EDATE(Z407,$E407),$K407,EDATE(Z407,$E407))),""))),"")</f>
        <v/>
      </c>
      <c r="AB407" s="70" t="str">
        <f>IFERROR(IF(AND($H407=1,WORKDAY.INTL($I407,NETWORKDAYS.INTL($I407,EDATE(AA407,$E408)-1,1,[1]holiday!$A$2:$A$101),1,[1]holiday!$A$2:$A$101)=$K407),"",IF(AND(IFERROR(IF(IF($K407&lt;EDATE(AA407,$E407),$K407,EDATE(AA407,$E407))=AA407,"",IF($K407&lt;EDATE(AA407,$E407),$K407,EDATE(AA407,$E407))),"")=$K407,$H407=1),"",IFERROR(IF(IF($K407&lt;EDATE(AA407,$E407),$K407,EDATE(AA407,$E407))=AA407,"",IF($K407&lt;EDATE(AA407,$E407),$K407,EDATE(AA407,$E407))),""))),"")</f>
        <v/>
      </c>
      <c r="AC407" s="70" t="str">
        <f>IFERROR(IF(AND($H407=1,WORKDAY.INTL($I407,NETWORKDAYS.INTL($I407,EDATE(AB407,$E408)-1,1,[1]holiday!$A$2:$A$101),1,[1]holiday!$A$2:$A$101)=$K407),"",IF(AND(IFERROR(IF(IF($K407&lt;EDATE(AB407,$E407),$K407,EDATE(AB407,$E407))=AB407,"",IF($K407&lt;EDATE(AB407,$E407),$K407,EDATE(AB407,$E407))),"")=$K407,$H407=1),"",IFERROR(IF(IF($K407&lt;EDATE(AB407,$E407),$K407,EDATE(AB407,$E407))=AB407,"",IF($K407&lt;EDATE(AB407,$E407),$K407,EDATE(AB407,$E407))),""))),"")</f>
        <v/>
      </c>
      <c r="AD407" s="70" t="str">
        <f>IFERROR(IF(AND($H407=1,WORKDAY.INTL($I407,NETWORKDAYS.INTL($I407,EDATE(AC407,$E408)-1,1,[1]holiday!$A$2:$A$101),1,[1]holiday!$A$2:$A$101)=$K407),"",IF(AND(IFERROR(IF(IF($K407&lt;EDATE(AC407,$E407),$K407,EDATE(AC407,$E407))=AC407,"",IF($K407&lt;EDATE(AC407,$E407),$K407,EDATE(AC407,$E407))),"")=$K407,$H407=1),"",IFERROR(IF(IF($K407&lt;EDATE(AC407,$E407),$K407,EDATE(AC407,$E407))=AC407,"",IF($K407&lt;EDATE(AC407,$E407),$K407,EDATE(AC407,$E407))),""))),"")</f>
        <v/>
      </c>
      <c r="AE407" s="70" t="str">
        <f>IFERROR(IF(AND($H407=1,WORKDAY.INTL($I407,NETWORKDAYS.INTL($I407,EDATE(AD407,$E408)-1,1,[1]holiday!$A$2:$A$101),1,[1]holiday!$A$2:$A$101)=$K407),"",IF(AND(IFERROR(IF(IF($K407&lt;EDATE(AD407,$E407),$K407,EDATE(AD407,$E407))=AD407,"",IF($K407&lt;EDATE(AD407,$E407),$K407,EDATE(AD407,$E407))),"")=$K407,$H407=1),"",IFERROR(IF(IF($K407&lt;EDATE(AD407,$E407),$K407,EDATE(AD407,$E407))=AD407,"",IF($K407&lt;EDATE(AD407,$E407),$K407,EDATE(AD407,$E407))),""))),"")</f>
        <v/>
      </c>
      <c r="AF407" s="70" t="str">
        <f>IFERROR(IF(AND($H407=1,WORKDAY.INTL($I407,NETWORKDAYS.INTL($I407,EDATE(AE407,$E408)-1,1,[1]holiday!$A$2:$A$101),1,[1]holiday!$A$2:$A$101)=$K407),"",IF(AND(IFERROR(IF(IF($K407&lt;EDATE(AE407,$E407),$K407,EDATE(AE407,$E407))=AE407,"",IF($K407&lt;EDATE(AE407,$E407),$K407,EDATE(AE407,$E407))),"")=$K407,$H407=1),"",IFERROR(IF(IF($K407&lt;EDATE(AE407,$E407),$K407,EDATE(AE407,$E407))=AE407,"",IF($K407&lt;EDATE(AE407,$E407),$K407,EDATE(AE407,$E407))),""))),"")</f>
        <v/>
      </c>
      <c r="AG407" s="70" t="str">
        <f>IFERROR(IF(AND($H407=1,WORKDAY.INTL($I407,NETWORKDAYS.INTL($I407,EDATE(AF407,$E408)-1,1,[1]holiday!$A$2:$A$101),1,[1]holiday!$A$2:$A$101)=$K407),"",IF(AND(IFERROR(IF(IF($K407&lt;EDATE(AF407,$E407),$K407,EDATE(AF407,$E407))=AF407,"",IF($K407&lt;EDATE(AF407,$E407),$K407,EDATE(AF407,$E407))),"")=$K407,$H407=1),"",IFERROR(IF(IF($K407&lt;EDATE(AF407,$E407),$K407,EDATE(AF407,$E407))=AF407,"",IF($K407&lt;EDATE(AF407,$E407),$K407,EDATE(AF407,$E407))),""))),"")</f>
        <v/>
      </c>
      <c r="AH407" s="70" t="str">
        <f>IFERROR(IF(AND($H407=1,WORKDAY.INTL($I407,NETWORKDAYS.INTL($I407,EDATE(AG407,$E408)-1,1,[1]holiday!$A$2:$A$101),1,[1]holiday!$A$2:$A$101)=$K407),"",IF(AND(IFERROR(IF(IF($K407&lt;EDATE(AG407,$E407),$K407,EDATE(AG407,$E407))=AG407,"",IF($K407&lt;EDATE(AG407,$E407),$K407,EDATE(AG407,$E407))),"")=$K407,$H407=1),"",IFERROR(IF(IF($K407&lt;EDATE(AG407,$E407),$K407,EDATE(AG407,$E407))=AG407,"",IF($K407&lt;EDATE(AG407,$E407),$K407,EDATE(AG407,$E407))),""))),"")</f>
        <v/>
      </c>
      <c r="AI407" s="70"/>
      <c r="AJ407" s="25" t="e">
        <f t="shared" si="236"/>
        <v>#REF!</v>
      </c>
      <c r="AK407" s="25" t="e">
        <f t="shared" si="237"/>
        <v>#REF!</v>
      </c>
      <c r="AL407" s="25" t="e">
        <f t="shared" si="238"/>
        <v>#REF!</v>
      </c>
      <c r="AM407" s="25" t="e">
        <f t="shared" si="239"/>
        <v>#REF!</v>
      </c>
      <c r="AN407" s="25" t="e">
        <f t="shared" si="240"/>
        <v>#REF!</v>
      </c>
      <c r="AO407" s="25" t="e">
        <f t="shared" si="241"/>
        <v>#REF!</v>
      </c>
      <c r="AP407" s="25" t="e">
        <f t="shared" si="242"/>
        <v>#REF!</v>
      </c>
      <c r="AQ407" s="25" t="e">
        <f t="shared" si="243"/>
        <v>#REF!</v>
      </c>
      <c r="AR407" s="25" t="e">
        <f t="shared" si="244"/>
        <v>#REF!</v>
      </c>
      <c r="AS407" s="25" t="e">
        <f t="shared" si="245"/>
        <v>#REF!</v>
      </c>
      <c r="AT407" s="25" t="e">
        <f t="shared" si="246"/>
        <v>#REF!</v>
      </c>
      <c r="AU407" s="25" t="e">
        <f t="shared" si="247"/>
        <v>#REF!</v>
      </c>
      <c r="AV407" s="25" t="e">
        <f t="shared" si="248"/>
        <v>#REF!</v>
      </c>
      <c r="AW407" s="106" t="e">
        <f t="shared" si="255"/>
        <v>#REF!</v>
      </c>
      <c r="AX407" s="107" t="e">
        <f t="shared" ca="1" si="256"/>
        <v>#REF!</v>
      </c>
      <c r="AY407" s="107" t="e">
        <f t="shared" ca="1" si="257"/>
        <v>#REF!</v>
      </c>
      <c r="AZ407" s="108" t="e">
        <f t="shared" ca="1" si="258"/>
        <v>#REF!</v>
      </c>
      <c r="BA407" s="25">
        <f t="shared" ca="1" si="250"/>
        <v>0</v>
      </c>
      <c r="BB407" s="25" t="e">
        <f t="shared" si="249"/>
        <v>#REF!</v>
      </c>
      <c r="BC407" s="25" t="e">
        <f t="shared" ca="1" si="259"/>
        <v>#REF!</v>
      </c>
      <c r="BD407" s="83" t="e">
        <f>PS!#REF!</f>
        <v>#REF!</v>
      </c>
      <c r="BE407" s="78" t="str">
        <f t="shared" ca="1" si="260"/>
        <v>Lần 0</v>
      </c>
      <c r="BF407" s="109" t="e">
        <f t="shared" ca="1" si="261"/>
        <v>#REF!</v>
      </c>
      <c r="BG407" s="109" t="e">
        <f t="shared" ca="1" si="262"/>
        <v>#REF!</v>
      </c>
      <c r="BH407" s="109" t="e">
        <f t="shared" ca="1" si="263"/>
        <v>#REF!</v>
      </c>
      <c r="BI407" s="109" t="e">
        <f t="shared" ca="1" si="264"/>
        <v>#REF!</v>
      </c>
      <c r="BJ407" s="109" t="e">
        <f t="shared" ca="1" si="265"/>
        <v>#REF!</v>
      </c>
      <c r="BK407" s="109" t="e">
        <f t="shared" ca="1" si="266"/>
        <v>#REF!</v>
      </c>
      <c r="BL407" s="109" t="e">
        <f t="shared" ca="1" si="267"/>
        <v>#REF!</v>
      </c>
      <c r="BM407" s="109" t="e">
        <f t="shared" ca="1" si="268"/>
        <v>#REF!</v>
      </c>
      <c r="BN407" s="109" t="e">
        <f t="shared" ca="1" si="269"/>
        <v>#REF!</v>
      </c>
      <c r="BO407" s="109" t="e">
        <f t="shared" ca="1" si="270"/>
        <v>#REF!</v>
      </c>
      <c r="BP407" s="109" t="e">
        <f t="shared" ca="1" si="271"/>
        <v>#REF!</v>
      </c>
      <c r="BQ407" s="109" t="e">
        <f t="shared" ca="1" si="272"/>
        <v>#REF!</v>
      </c>
      <c r="BR407" s="109" t="e">
        <f t="shared" ca="1" si="273"/>
        <v>#REF!</v>
      </c>
    </row>
    <row r="408" spans="1:70" ht="19.5" customHeight="1" x14ac:dyDescent="0.2">
      <c r="A408" s="82" t="e">
        <f>PS!#REF!</f>
        <v>#REF!</v>
      </c>
      <c r="B408" s="83" t="e">
        <f>PS!#REF!</f>
        <v>#REF!</v>
      </c>
      <c r="C408" s="83" t="e">
        <f>PS!#REF!</f>
        <v>#REF!</v>
      </c>
      <c r="D408" s="83" t="e">
        <f>VLOOKUP(B408,CTV!$A$3:$D$1048576,4,0)</f>
        <v>#REF!</v>
      </c>
      <c r="E408" s="83" t="e">
        <f>VLOOKUP(B408,CTV!$A$3:$G$1048576,7,0)</f>
        <v>#REF!</v>
      </c>
      <c r="F408" s="83" t="e">
        <f>IF(ISNA(VLOOKUP(D408,CTV!$A$3:$H$1048576,8,0)),"",VLOOKUP(D408,CTV!$A$3:$H$1048576,8,0))</f>
        <v>#REF!</v>
      </c>
      <c r="G408" s="83" t="e">
        <f>VLOOKUP(B408,CTV!$A$3:$I$1048576,9,0)</f>
        <v>#REF!</v>
      </c>
      <c r="H408" s="83" t="e">
        <f>VLOOKUP(B408,CTV!$A$3:$J$1048576,10,0)</f>
        <v>#REF!</v>
      </c>
      <c r="I408" s="102" t="e">
        <f>PS!#REF!</f>
        <v>#REF!</v>
      </c>
      <c r="J408" s="83" t="e">
        <f>PS!#REF!</f>
        <v>#REF!</v>
      </c>
      <c r="K408" s="103" t="e">
        <f>PS!#REF!</f>
        <v>#REF!</v>
      </c>
      <c r="L408" s="83" t="e">
        <f t="shared" si="251"/>
        <v>#REF!</v>
      </c>
      <c r="M408" s="120" t="e">
        <f>PS!#REF!</f>
        <v>#REF!</v>
      </c>
      <c r="N408" s="83" t="e">
        <f>PS!#REF!</f>
        <v>#REF!</v>
      </c>
      <c r="O408" s="104" t="e">
        <f>PS!#REF!</f>
        <v>#REF!</v>
      </c>
      <c r="P408" s="104" t="e">
        <f t="shared" si="252"/>
        <v>#REF!</v>
      </c>
      <c r="Q408" s="104">
        <v>0</v>
      </c>
      <c r="R408" s="170" t="e">
        <f t="shared" si="253"/>
        <v>#REF!</v>
      </c>
      <c r="S408" s="130" t="e">
        <f>VLOOKUP(B408,CTV!$A$3:$K$1048576,11,0)</f>
        <v>#REF!</v>
      </c>
      <c r="T408" s="105" t="e">
        <f>IF(VLOOKUP(B408,CTV!$A$3:$E$1048576,5,0)-R408+S408&lt;0,0,VLOOKUP(B408,CTV!$A$3:$E$1048576,5,0)-R408+S408)</f>
        <v>#REF!</v>
      </c>
      <c r="U408" s="105" t="e">
        <f>IF(VLOOKUP(B408,CTV!$A$3:$F$1048576,6,0)-R408+S408&lt;0,0,VLOOKUP(B408,CTV!$A$3:$F$1048576,6,0)-R408+S408)</f>
        <v>#REF!</v>
      </c>
      <c r="V408" s="70" t="e">
        <f t="shared" si="254"/>
        <v>#REF!</v>
      </c>
      <c r="W408" s="70" t="str">
        <f>IFERROR(IF(AND($H408=1,WORKDAY.INTL($I408,NETWORKDAYS.INTL($I408,EDATE(V408,$E409)-1,1,[1]holiday!$A$2:$A$101),1,[1]holiday!$A$2:$A$101)=$K408),"",IF(AND(IFERROR(IF(IF($K408&lt;EDATE(V408,$E408),$K408,EDATE(V408,$E408))=V408,"",IF($K408&lt;EDATE(V408,$E408),$K408,EDATE(V408,$E408))),"")=$K408,$H408=1),"",IFERROR(IF(IF($K408&lt;EDATE(V408,$E408),$K408,EDATE(V408,$E408))=V408,"",IF($K408&lt;EDATE(V408,$E408),$K408,EDATE(V408,$E408))),""))),"")</f>
        <v/>
      </c>
      <c r="X408" s="70" t="str">
        <f>IFERROR(IF(AND($H408=1,WORKDAY.INTL($I408,NETWORKDAYS.INTL($I408,EDATE(W408,$E409)-1,1,[1]holiday!$A$2:$A$101),1,[1]holiday!$A$2:$A$101)=$K408),"",IF(AND(IFERROR(IF(IF($K408&lt;EDATE(W408,$E408),$K408,EDATE(W408,$E408))=W408,"",IF($K408&lt;EDATE(W408,$E408),$K408,EDATE(W408,$E408))),"")=$K408,$H408=1),"",IFERROR(IF(IF($K408&lt;EDATE(W408,$E408),$K408,EDATE(W408,$E408))=W408,"",IF($K408&lt;EDATE(W408,$E408),$K408,EDATE(W408,$E408))),""))),"")</f>
        <v/>
      </c>
      <c r="Y408" s="70" t="str">
        <f>IFERROR(IF(AND($H408=1,WORKDAY.INTL($I408,NETWORKDAYS.INTL($I408,EDATE(X408,$E409)-1,1,[1]holiday!$A$2:$A$101),1,[1]holiday!$A$2:$A$101)=$K408),"",IF(AND(IFERROR(IF(IF($K408&lt;EDATE(X408,$E408),$K408,EDATE(X408,$E408))=X408,"",IF($K408&lt;EDATE(X408,$E408),$K408,EDATE(X408,$E408))),"")=$K408,$H408=1),"",IFERROR(IF(IF($K408&lt;EDATE(X408,$E408),$K408,EDATE(X408,$E408))=X408,"",IF($K408&lt;EDATE(X408,$E408),$K408,EDATE(X408,$E408))),""))),"")</f>
        <v/>
      </c>
      <c r="Z408" s="70" t="str">
        <f>IFERROR(IF(AND($H408=1,WORKDAY.INTL($I408,NETWORKDAYS.INTL($I408,EDATE(Y408,$E409)-1,1,[1]holiday!$A$2:$A$101),1,[1]holiday!$A$2:$A$101)=$K408),"",IF(AND(IFERROR(IF(IF($K408&lt;EDATE(Y408,$E408),$K408,EDATE(Y408,$E408))=Y408,"",IF($K408&lt;EDATE(Y408,$E408),$K408,EDATE(Y408,$E408))),"")=$K408,$H408=1),"",IFERROR(IF(IF($K408&lt;EDATE(Y408,$E408),$K408,EDATE(Y408,$E408))=Y408,"",IF($K408&lt;EDATE(Y408,$E408),$K408,EDATE(Y408,$E408))),""))),"")</f>
        <v/>
      </c>
      <c r="AA408" s="70" t="str">
        <f>IFERROR(IF(AND($H408=1,WORKDAY.INTL($I408,NETWORKDAYS.INTL($I408,EDATE(Z408,$E409)-1,1,[1]holiday!$A$2:$A$101),1,[1]holiday!$A$2:$A$101)=$K408),"",IF(AND(IFERROR(IF(IF($K408&lt;EDATE(Z408,$E408),$K408,EDATE(Z408,$E408))=Z408,"",IF($K408&lt;EDATE(Z408,$E408),$K408,EDATE(Z408,$E408))),"")=$K408,$H408=1),"",IFERROR(IF(IF($K408&lt;EDATE(Z408,$E408),$K408,EDATE(Z408,$E408))=Z408,"",IF($K408&lt;EDATE(Z408,$E408),$K408,EDATE(Z408,$E408))),""))),"")</f>
        <v/>
      </c>
      <c r="AB408" s="70" t="str">
        <f>IFERROR(IF(AND($H408=1,WORKDAY.INTL($I408,NETWORKDAYS.INTL($I408,EDATE(AA408,$E409)-1,1,[1]holiday!$A$2:$A$101),1,[1]holiday!$A$2:$A$101)=$K408),"",IF(AND(IFERROR(IF(IF($K408&lt;EDATE(AA408,$E408),$K408,EDATE(AA408,$E408))=AA408,"",IF($K408&lt;EDATE(AA408,$E408),$K408,EDATE(AA408,$E408))),"")=$K408,$H408=1),"",IFERROR(IF(IF($K408&lt;EDATE(AA408,$E408),$K408,EDATE(AA408,$E408))=AA408,"",IF($K408&lt;EDATE(AA408,$E408),$K408,EDATE(AA408,$E408))),""))),"")</f>
        <v/>
      </c>
      <c r="AC408" s="70" t="str">
        <f>IFERROR(IF(AND($H408=1,WORKDAY.INTL($I408,NETWORKDAYS.INTL($I408,EDATE(AB408,$E409)-1,1,[1]holiday!$A$2:$A$101),1,[1]holiday!$A$2:$A$101)=$K408),"",IF(AND(IFERROR(IF(IF($K408&lt;EDATE(AB408,$E408),$K408,EDATE(AB408,$E408))=AB408,"",IF($K408&lt;EDATE(AB408,$E408),$K408,EDATE(AB408,$E408))),"")=$K408,$H408=1),"",IFERROR(IF(IF($K408&lt;EDATE(AB408,$E408),$K408,EDATE(AB408,$E408))=AB408,"",IF($K408&lt;EDATE(AB408,$E408),$K408,EDATE(AB408,$E408))),""))),"")</f>
        <v/>
      </c>
      <c r="AD408" s="70" t="str">
        <f>IFERROR(IF(AND($H408=1,WORKDAY.INTL($I408,NETWORKDAYS.INTL($I408,EDATE(AC408,$E409)-1,1,[1]holiday!$A$2:$A$101),1,[1]holiday!$A$2:$A$101)=$K408),"",IF(AND(IFERROR(IF(IF($K408&lt;EDATE(AC408,$E408),$K408,EDATE(AC408,$E408))=AC408,"",IF($K408&lt;EDATE(AC408,$E408),$K408,EDATE(AC408,$E408))),"")=$K408,$H408=1),"",IFERROR(IF(IF($K408&lt;EDATE(AC408,$E408),$K408,EDATE(AC408,$E408))=AC408,"",IF($K408&lt;EDATE(AC408,$E408),$K408,EDATE(AC408,$E408))),""))),"")</f>
        <v/>
      </c>
      <c r="AE408" s="70" t="str">
        <f>IFERROR(IF(AND($H408=1,WORKDAY.INTL($I408,NETWORKDAYS.INTL($I408,EDATE(AD408,$E409)-1,1,[1]holiday!$A$2:$A$101),1,[1]holiday!$A$2:$A$101)=$K408),"",IF(AND(IFERROR(IF(IF($K408&lt;EDATE(AD408,$E408),$K408,EDATE(AD408,$E408))=AD408,"",IF($K408&lt;EDATE(AD408,$E408),$K408,EDATE(AD408,$E408))),"")=$K408,$H408=1),"",IFERROR(IF(IF($K408&lt;EDATE(AD408,$E408),$K408,EDATE(AD408,$E408))=AD408,"",IF($K408&lt;EDATE(AD408,$E408),$K408,EDATE(AD408,$E408))),""))),"")</f>
        <v/>
      </c>
      <c r="AF408" s="70" t="str">
        <f>IFERROR(IF(AND($H408=1,WORKDAY.INTL($I408,NETWORKDAYS.INTL($I408,EDATE(AE408,$E409)-1,1,[1]holiday!$A$2:$A$101),1,[1]holiday!$A$2:$A$101)=$K408),"",IF(AND(IFERROR(IF(IF($K408&lt;EDATE(AE408,$E408),$K408,EDATE(AE408,$E408))=AE408,"",IF($K408&lt;EDATE(AE408,$E408),$K408,EDATE(AE408,$E408))),"")=$K408,$H408=1),"",IFERROR(IF(IF($K408&lt;EDATE(AE408,$E408),$K408,EDATE(AE408,$E408))=AE408,"",IF($K408&lt;EDATE(AE408,$E408),$K408,EDATE(AE408,$E408))),""))),"")</f>
        <v/>
      </c>
      <c r="AG408" s="70" t="str">
        <f>IFERROR(IF(AND($H408=1,WORKDAY.INTL($I408,NETWORKDAYS.INTL($I408,EDATE(AF408,$E409)-1,1,[1]holiday!$A$2:$A$101),1,[1]holiday!$A$2:$A$101)=$K408),"",IF(AND(IFERROR(IF(IF($K408&lt;EDATE(AF408,$E408),$K408,EDATE(AF408,$E408))=AF408,"",IF($K408&lt;EDATE(AF408,$E408),$K408,EDATE(AF408,$E408))),"")=$K408,$H408=1),"",IFERROR(IF(IF($K408&lt;EDATE(AF408,$E408),$K408,EDATE(AF408,$E408))=AF408,"",IF($K408&lt;EDATE(AF408,$E408),$K408,EDATE(AF408,$E408))),""))),"")</f>
        <v/>
      </c>
      <c r="AH408" s="70" t="str">
        <f>IFERROR(IF(AND($H408=1,WORKDAY.INTL($I408,NETWORKDAYS.INTL($I408,EDATE(AG408,$E409)-1,1,[1]holiday!$A$2:$A$101),1,[1]holiday!$A$2:$A$101)=$K408),"",IF(AND(IFERROR(IF(IF($K408&lt;EDATE(AG408,$E408),$K408,EDATE(AG408,$E408))=AG408,"",IF($K408&lt;EDATE(AG408,$E408),$K408,EDATE(AG408,$E408))),"")=$K408,$H408=1),"",IFERROR(IF(IF($K408&lt;EDATE(AG408,$E408),$K408,EDATE(AG408,$E408))=AG408,"",IF($K408&lt;EDATE(AG408,$E408),$K408,EDATE(AG408,$E408))),""))),"")</f>
        <v/>
      </c>
      <c r="AI408" s="70"/>
      <c r="AJ408" s="25" t="e">
        <f t="shared" si="236"/>
        <v>#REF!</v>
      </c>
      <c r="AK408" s="25" t="e">
        <f t="shared" si="237"/>
        <v>#REF!</v>
      </c>
      <c r="AL408" s="25" t="e">
        <f t="shared" si="238"/>
        <v>#REF!</v>
      </c>
      <c r="AM408" s="25" t="e">
        <f t="shared" si="239"/>
        <v>#REF!</v>
      </c>
      <c r="AN408" s="25" t="e">
        <f t="shared" si="240"/>
        <v>#REF!</v>
      </c>
      <c r="AO408" s="25" t="e">
        <f t="shared" si="241"/>
        <v>#REF!</v>
      </c>
      <c r="AP408" s="25" t="e">
        <f t="shared" si="242"/>
        <v>#REF!</v>
      </c>
      <c r="AQ408" s="25" t="e">
        <f t="shared" si="243"/>
        <v>#REF!</v>
      </c>
      <c r="AR408" s="25" t="e">
        <f t="shared" si="244"/>
        <v>#REF!</v>
      </c>
      <c r="AS408" s="25" t="e">
        <f t="shared" si="245"/>
        <v>#REF!</v>
      </c>
      <c r="AT408" s="25" t="e">
        <f t="shared" si="246"/>
        <v>#REF!</v>
      </c>
      <c r="AU408" s="25" t="e">
        <f t="shared" si="247"/>
        <v>#REF!</v>
      </c>
      <c r="AV408" s="25" t="e">
        <f t="shared" si="248"/>
        <v>#REF!</v>
      </c>
      <c r="AW408" s="106" t="e">
        <f t="shared" si="255"/>
        <v>#REF!</v>
      </c>
      <c r="AX408" s="107" t="e">
        <f t="shared" ca="1" si="256"/>
        <v>#REF!</v>
      </c>
      <c r="AY408" s="107" t="e">
        <f t="shared" ca="1" si="257"/>
        <v>#REF!</v>
      </c>
      <c r="AZ408" s="108" t="e">
        <f t="shared" ca="1" si="258"/>
        <v>#REF!</v>
      </c>
      <c r="BA408" s="25">
        <f t="shared" ca="1" si="250"/>
        <v>0</v>
      </c>
      <c r="BB408" s="25" t="e">
        <f t="shared" si="249"/>
        <v>#REF!</v>
      </c>
      <c r="BC408" s="25" t="e">
        <f t="shared" ca="1" si="259"/>
        <v>#REF!</v>
      </c>
      <c r="BD408" s="83" t="e">
        <f>PS!#REF!</f>
        <v>#REF!</v>
      </c>
      <c r="BE408" s="78" t="str">
        <f t="shared" ca="1" si="260"/>
        <v>Lần 0</v>
      </c>
      <c r="BF408" s="109" t="e">
        <f t="shared" ca="1" si="261"/>
        <v>#REF!</v>
      </c>
      <c r="BG408" s="109" t="e">
        <f t="shared" ca="1" si="262"/>
        <v>#REF!</v>
      </c>
      <c r="BH408" s="109" t="e">
        <f t="shared" ca="1" si="263"/>
        <v>#REF!</v>
      </c>
      <c r="BI408" s="109" t="e">
        <f t="shared" ca="1" si="264"/>
        <v>#REF!</v>
      </c>
      <c r="BJ408" s="109" t="e">
        <f t="shared" ca="1" si="265"/>
        <v>#REF!</v>
      </c>
      <c r="BK408" s="109" t="e">
        <f t="shared" ca="1" si="266"/>
        <v>#REF!</v>
      </c>
      <c r="BL408" s="109" t="e">
        <f t="shared" ca="1" si="267"/>
        <v>#REF!</v>
      </c>
      <c r="BM408" s="109" t="e">
        <f t="shared" ca="1" si="268"/>
        <v>#REF!</v>
      </c>
      <c r="BN408" s="109" t="e">
        <f t="shared" ca="1" si="269"/>
        <v>#REF!</v>
      </c>
      <c r="BO408" s="109" t="e">
        <f t="shared" ca="1" si="270"/>
        <v>#REF!</v>
      </c>
      <c r="BP408" s="109" t="e">
        <f t="shared" ca="1" si="271"/>
        <v>#REF!</v>
      </c>
      <c r="BQ408" s="109" t="e">
        <f t="shared" ca="1" si="272"/>
        <v>#REF!</v>
      </c>
      <c r="BR408" s="109" t="e">
        <f t="shared" ca="1" si="273"/>
        <v>#REF!</v>
      </c>
    </row>
    <row r="409" spans="1:70" ht="19.5" customHeight="1" x14ac:dyDescent="0.2">
      <c r="A409" s="82" t="e">
        <f>PS!#REF!</f>
        <v>#REF!</v>
      </c>
      <c r="B409" s="83" t="e">
        <f>PS!#REF!</f>
        <v>#REF!</v>
      </c>
      <c r="C409" s="83" t="e">
        <f>PS!#REF!</f>
        <v>#REF!</v>
      </c>
      <c r="D409" s="83" t="e">
        <f>VLOOKUP(B409,CTV!$A$3:$D$1048576,4,0)</f>
        <v>#REF!</v>
      </c>
      <c r="E409" s="83" t="e">
        <f>VLOOKUP(B409,CTV!$A$3:$G$1048576,7,0)</f>
        <v>#REF!</v>
      </c>
      <c r="F409" s="83" t="e">
        <f>IF(ISNA(VLOOKUP(D409,CTV!$A$3:$H$1048576,8,0)),"",VLOOKUP(D409,CTV!$A$3:$H$1048576,8,0))</f>
        <v>#REF!</v>
      </c>
      <c r="G409" s="83" t="e">
        <f>VLOOKUP(B409,CTV!$A$3:$I$1048576,9,0)</f>
        <v>#REF!</v>
      </c>
      <c r="H409" s="83" t="e">
        <f>VLOOKUP(B409,CTV!$A$3:$J$1048576,10,0)</f>
        <v>#REF!</v>
      </c>
      <c r="I409" s="102" t="e">
        <f>PS!#REF!</f>
        <v>#REF!</v>
      </c>
      <c r="J409" s="83" t="e">
        <f>PS!#REF!</f>
        <v>#REF!</v>
      </c>
      <c r="K409" s="103" t="e">
        <f>PS!#REF!</f>
        <v>#REF!</v>
      </c>
      <c r="L409" s="83" t="e">
        <f t="shared" si="251"/>
        <v>#REF!</v>
      </c>
      <c r="M409" s="120" t="e">
        <f>PS!#REF!</f>
        <v>#REF!</v>
      </c>
      <c r="N409" s="83" t="e">
        <f>PS!#REF!</f>
        <v>#REF!</v>
      </c>
      <c r="O409" s="104" t="e">
        <f>PS!#REF!</f>
        <v>#REF!</v>
      </c>
      <c r="P409" s="104" t="e">
        <f t="shared" si="252"/>
        <v>#REF!</v>
      </c>
      <c r="Q409" s="104">
        <v>0</v>
      </c>
      <c r="R409" s="170" t="e">
        <f t="shared" si="253"/>
        <v>#REF!</v>
      </c>
      <c r="S409" s="130" t="e">
        <f>VLOOKUP(B409,CTV!$A$3:$K$1048576,11,0)</f>
        <v>#REF!</v>
      </c>
      <c r="T409" s="105" t="e">
        <f>IF(VLOOKUP(B409,CTV!$A$3:$E$1048576,5,0)-R409+S409&lt;0,0,VLOOKUP(B409,CTV!$A$3:$E$1048576,5,0)-R409+S409)</f>
        <v>#REF!</v>
      </c>
      <c r="U409" s="105" t="e">
        <f>IF(VLOOKUP(B409,CTV!$A$3:$F$1048576,6,0)-R409+S409&lt;0,0,VLOOKUP(B409,CTV!$A$3:$F$1048576,6,0)-R409+S409)</f>
        <v>#REF!</v>
      </c>
      <c r="V409" s="70" t="e">
        <f t="shared" si="254"/>
        <v>#REF!</v>
      </c>
      <c r="W409" s="70" t="str">
        <f>IFERROR(IF(AND($H409=1,WORKDAY.INTL($I409,NETWORKDAYS.INTL($I409,EDATE(V409,$E410)-1,1,[1]holiday!$A$2:$A$101),1,[1]holiday!$A$2:$A$101)=$K409),"",IF(AND(IFERROR(IF(IF($K409&lt;EDATE(V409,$E409),$K409,EDATE(V409,$E409))=V409,"",IF($K409&lt;EDATE(V409,$E409),$K409,EDATE(V409,$E409))),"")=$K409,$H409=1),"",IFERROR(IF(IF($K409&lt;EDATE(V409,$E409),$K409,EDATE(V409,$E409))=V409,"",IF($K409&lt;EDATE(V409,$E409),$K409,EDATE(V409,$E409))),""))),"")</f>
        <v/>
      </c>
      <c r="X409" s="70" t="str">
        <f>IFERROR(IF(AND($H409=1,WORKDAY.INTL($I409,NETWORKDAYS.INTL($I409,EDATE(W409,$E410)-1,1,[1]holiday!$A$2:$A$101),1,[1]holiday!$A$2:$A$101)=$K409),"",IF(AND(IFERROR(IF(IF($K409&lt;EDATE(W409,$E409),$K409,EDATE(W409,$E409))=W409,"",IF($K409&lt;EDATE(W409,$E409),$K409,EDATE(W409,$E409))),"")=$K409,$H409=1),"",IFERROR(IF(IF($K409&lt;EDATE(W409,$E409),$K409,EDATE(W409,$E409))=W409,"",IF($K409&lt;EDATE(W409,$E409),$K409,EDATE(W409,$E409))),""))),"")</f>
        <v/>
      </c>
      <c r="Y409" s="70" t="str">
        <f>IFERROR(IF(AND($H409=1,WORKDAY.INTL($I409,NETWORKDAYS.INTL($I409,EDATE(X409,$E410)-1,1,[1]holiday!$A$2:$A$101),1,[1]holiday!$A$2:$A$101)=$K409),"",IF(AND(IFERROR(IF(IF($K409&lt;EDATE(X409,$E409),$K409,EDATE(X409,$E409))=X409,"",IF($K409&lt;EDATE(X409,$E409),$K409,EDATE(X409,$E409))),"")=$K409,$H409=1),"",IFERROR(IF(IF($K409&lt;EDATE(X409,$E409),$K409,EDATE(X409,$E409))=X409,"",IF($K409&lt;EDATE(X409,$E409),$K409,EDATE(X409,$E409))),""))),"")</f>
        <v/>
      </c>
      <c r="Z409" s="70" t="str">
        <f>IFERROR(IF(AND($H409=1,WORKDAY.INTL($I409,NETWORKDAYS.INTL($I409,EDATE(Y409,$E410)-1,1,[1]holiday!$A$2:$A$101),1,[1]holiday!$A$2:$A$101)=$K409),"",IF(AND(IFERROR(IF(IF($K409&lt;EDATE(Y409,$E409),$K409,EDATE(Y409,$E409))=Y409,"",IF($K409&lt;EDATE(Y409,$E409),$K409,EDATE(Y409,$E409))),"")=$K409,$H409=1),"",IFERROR(IF(IF($K409&lt;EDATE(Y409,$E409),$K409,EDATE(Y409,$E409))=Y409,"",IF($K409&lt;EDATE(Y409,$E409),$K409,EDATE(Y409,$E409))),""))),"")</f>
        <v/>
      </c>
      <c r="AA409" s="70" t="str">
        <f>IFERROR(IF(AND($H409=1,WORKDAY.INTL($I409,NETWORKDAYS.INTL($I409,EDATE(Z409,$E410)-1,1,[1]holiday!$A$2:$A$101),1,[1]holiday!$A$2:$A$101)=$K409),"",IF(AND(IFERROR(IF(IF($K409&lt;EDATE(Z409,$E409),$K409,EDATE(Z409,$E409))=Z409,"",IF($K409&lt;EDATE(Z409,$E409),$K409,EDATE(Z409,$E409))),"")=$K409,$H409=1),"",IFERROR(IF(IF($K409&lt;EDATE(Z409,$E409),$K409,EDATE(Z409,$E409))=Z409,"",IF($K409&lt;EDATE(Z409,$E409),$K409,EDATE(Z409,$E409))),""))),"")</f>
        <v/>
      </c>
      <c r="AB409" s="70" t="str">
        <f>IFERROR(IF(AND($H409=1,WORKDAY.INTL($I409,NETWORKDAYS.INTL($I409,EDATE(AA409,$E410)-1,1,[1]holiday!$A$2:$A$101),1,[1]holiday!$A$2:$A$101)=$K409),"",IF(AND(IFERROR(IF(IF($K409&lt;EDATE(AA409,$E409),$K409,EDATE(AA409,$E409))=AA409,"",IF($K409&lt;EDATE(AA409,$E409),$K409,EDATE(AA409,$E409))),"")=$K409,$H409=1),"",IFERROR(IF(IF($K409&lt;EDATE(AA409,$E409),$K409,EDATE(AA409,$E409))=AA409,"",IF($K409&lt;EDATE(AA409,$E409),$K409,EDATE(AA409,$E409))),""))),"")</f>
        <v/>
      </c>
      <c r="AC409" s="70" t="str">
        <f>IFERROR(IF(AND($H409=1,WORKDAY.INTL($I409,NETWORKDAYS.INTL($I409,EDATE(AB409,$E410)-1,1,[1]holiday!$A$2:$A$101),1,[1]holiday!$A$2:$A$101)=$K409),"",IF(AND(IFERROR(IF(IF($K409&lt;EDATE(AB409,$E409),$K409,EDATE(AB409,$E409))=AB409,"",IF($K409&lt;EDATE(AB409,$E409),$K409,EDATE(AB409,$E409))),"")=$K409,$H409=1),"",IFERROR(IF(IF($K409&lt;EDATE(AB409,$E409),$K409,EDATE(AB409,$E409))=AB409,"",IF($K409&lt;EDATE(AB409,$E409),$K409,EDATE(AB409,$E409))),""))),"")</f>
        <v/>
      </c>
      <c r="AD409" s="70" t="str">
        <f>IFERROR(IF(AND($H409=1,WORKDAY.INTL($I409,NETWORKDAYS.INTL($I409,EDATE(AC409,$E410)-1,1,[1]holiday!$A$2:$A$101),1,[1]holiday!$A$2:$A$101)=$K409),"",IF(AND(IFERROR(IF(IF($K409&lt;EDATE(AC409,$E409),$K409,EDATE(AC409,$E409))=AC409,"",IF($K409&lt;EDATE(AC409,$E409),$K409,EDATE(AC409,$E409))),"")=$K409,$H409=1),"",IFERROR(IF(IF($K409&lt;EDATE(AC409,$E409),$K409,EDATE(AC409,$E409))=AC409,"",IF($K409&lt;EDATE(AC409,$E409),$K409,EDATE(AC409,$E409))),""))),"")</f>
        <v/>
      </c>
      <c r="AE409" s="70" t="str">
        <f>IFERROR(IF(AND($H409=1,WORKDAY.INTL($I409,NETWORKDAYS.INTL($I409,EDATE(AD409,$E410)-1,1,[1]holiday!$A$2:$A$101),1,[1]holiday!$A$2:$A$101)=$K409),"",IF(AND(IFERROR(IF(IF($K409&lt;EDATE(AD409,$E409),$K409,EDATE(AD409,$E409))=AD409,"",IF($K409&lt;EDATE(AD409,$E409),$K409,EDATE(AD409,$E409))),"")=$K409,$H409=1),"",IFERROR(IF(IF($K409&lt;EDATE(AD409,$E409),$K409,EDATE(AD409,$E409))=AD409,"",IF($K409&lt;EDATE(AD409,$E409),$K409,EDATE(AD409,$E409))),""))),"")</f>
        <v/>
      </c>
      <c r="AF409" s="70" t="str">
        <f>IFERROR(IF(AND($H409=1,WORKDAY.INTL($I409,NETWORKDAYS.INTL($I409,EDATE(AE409,$E410)-1,1,[1]holiday!$A$2:$A$101),1,[1]holiday!$A$2:$A$101)=$K409),"",IF(AND(IFERROR(IF(IF($K409&lt;EDATE(AE409,$E409),$K409,EDATE(AE409,$E409))=AE409,"",IF($K409&lt;EDATE(AE409,$E409),$K409,EDATE(AE409,$E409))),"")=$K409,$H409=1),"",IFERROR(IF(IF($K409&lt;EDATE(AE409,$E409),$K409,EDATE(AE409,$E409))=AE409,"",IF($K409&lt;EDATE(AE409,$E409),$K409,EDATE(AE409,$E409))),""))),"")</f>
        <v/>
      </c>
      <c r="AG409" s="70" t="str">
        <f>IFERROR(IF(AND($H409=1,WORKDAY.INTL($I409,NETWORKDAYS.INTL($I409,EDATE(AF409,$E410)-1,1,[1]holiday!$A$2:$A$101),1,[1]holiday!$A$2:$A$101)=$K409),"",IF(AND(IFERROR(IF(IF($K409&lt;EDATE(AF409,$E409),$K409,EDATE(AF409,$E409))=AF409,"",IF($K409&lt;EDATE(AF409,$E409),$K409,EDATE(AF409,$E409))),"")=$K409,$H409=1),"",IFERROR(IF(IF($K409&lt;EDATE(AF409,$E409),$K409,EDATE(AF409,$E409))=AF409,"",IF($K409&lt;EDATE(AF409,$E409),$K409,EDATE(AF409,$E409))),""))),"")</f>
        <v/>
      </c>
      <c r="AH409" s="70" t="str">
        <f>IFERROR(IF(AND($H409=1,WORKDAY.INTL($I409,NETWORKDAYS.INTL($I409,EDATE(AG409,$E410)-1,1,[1]holiday!$A$2:$A$101),1,[1]holiday!$A$2:$A$101)=$K409),"",IF(AND(IFERROR(IF(IF($K409&lt;EDATE(AG409,$E409),$K409,EDATE(AG409,$E409))=AG409,"",IF($K409&lt;EDATE(AG409,$E409),$K409,EDATE(AG409,$E409))),"")=$K409,$H409=1),"",IFERROR(IF(IF($K409&lt;EDATE(AG409,$E409),$K409,EDATE(AG409,$E409))=AG409,"",IF($K409&lt;EDATE(AG409,$E409),$K409,EDATE(AG409,$E409))),""))),"")</f>
        <v/>
      </c>
      <c r="AI409" s="70"/>
      <c r="AJ409" s="25" t="e">
        <f t="shared" si="236"/>
        <v>#REF!</v>
      </c>
      <c r="AK409" s="25" t="e">
        <f t="shared" si="237"/>
        <v>#REF!</v>
      </c>
      <c r="AL409" s="25" t="e">
        <f t="shared" si="238"/>
        <v>#REF!</v>
      </c>
      <c r="AM409" s="25" t="e">
        <f t="shared" si="239"/>
        <v>#REF!</v>
      </c>
      <c r="AN409" s="25" t="e">
        <f t="shared" si="240"/>
        <v>#REF!</v>
      </c>
      <c r="AO409" s="25" t="e">
        <f t="shared" si="241"/>
        <v>#REF!</v>
      </c>
      <c r="AP409" s="25" t="e">
        <f t="shared" si="242"/>
        <v>#REF!</v>
      </c>
      <c r="AQ409" s="25" t="e">
        <f t="shared" si="243"/>
        <v>#REF!</v>
      </c>
      <c r="AR409" s="25" t="e">
        <f t="shared" si="244"/>
        <v>#REF!</v>
      </c>
      <c r="AS409" s="25" t="e">
        <f t="shared" si="245"/>
        <v>#REF!</v>
      </c>
      <c r="AT409" s="25" t="e">
        <f t="shared" si="246"/>
        <v>#REF!</v>
      </c>
      <c r="AU409" s="25" t="e">
        <f t="shared" si="247"/>
        <v>#REF!</v>
      </c>
      <c r="AV409" s="25" t="e">
        <f t="shared" si="248"/>
        <v>#REF!</v>
      </c>
      <c r="AW409" s="106" t="e">
        <f t="shared" si="255"/>
        <v>#REF!</v>
      </c>
      <c r="AX409" s="107" t="e">
        <f t="shared" ca="1" si="256"/>
        <v>#REF!</v>
      </c>
      <c r="AY409" s="107" t="e">
        <f t="shared" ca="1" si="257"/>
        <v>#REF!</v>
      </c>
      <c r="AZ409" s="108" t="e">
        <f t="shared" ca="1" si="258"/>
        <v>#REF!</v>
      </c>
      <c r="BA409" s="25">
        <f t="shared" ca="1" si="250"/>
        <v>0</v>
      </c>
      <c r="BB409" s="25" t="e">
        <f t="shared" si="249"/>
        <v>#REF!</v>
      </c>
      <c r="BC409" s="25" t="e">
        <f t="shared" ca="1" si="259"/>
        <v>#REF!</v>
      </c>
      <c r="BD409" s="83" t="e">
        <f>PS!#REF!</f>
        <v>#REF!</v>
      </c>
      <c r="BE409" s="78" t="str">
        <f t="shared" ca="1" si="260"/>
        <v>Lần 0</v>
      </c>
      <c r="BF409" s="109" t="e">
        <f t="shared" ca="1" si="261"/>
        <v>#REF!</v>
      </c>
      <c r="BG409" s="109" t="e">
        <f t="shared" ca="1" si="262"/>
        <v>#REF!</v>
      </c>
      <c r="BH409" s="109" t="e">
        <f t="shared" ca="1" si="263"/>
        <v>#REF!</v>
      </c>
      <c r="BI409" s="109" t="e">
        <f t="shared" ca="1" si="264"/>
        <v>#REF!</v>
      </c>
      <c r="BJ409" s="109" t="e">
        <f t="shared" ca="1" si="265"/>
        <v>#REF!</v>
      </c>
      <c r="BK409" s="109" t="e">
        <f t="shared" ca="1" si="266"/>
        <v>#REF!</v>
      </c>
      <c r="BL409" s="109" t="e">
        <f t="shared" ca="1" si="267"/>
        <v>#REF!</v>
      </c>
      <c r="BM409" s="109" t="e">
        <f t="shared" ca="1" si="268"/>
        <v>#REF!</v>
      </c>
      <c r="BN409" s="109" t="e">
        <f t="shared" ca="1" si="269"/>
        <v>#REF!</v>
      </c>
      <c r="BO409" s="109" t="e">
        <f t="shared" ca="1" si="270"/>
        <v>#REF!</v>
      </c>
      <c r="BP409" s="109" t="e">
        <f t="shared" ca="1" si="271"/>
        <v>#REF!</v>
      </c>
      <c r="BQ409" s="109" t="e">
        <f t="shared" ca="1" si="272"/>
        <v>#REF!</v>
      </c>
      <c r="BR409" s="109" t="e">
        <f t="shared" ca="1" si="273"/>
        <v>#REF!</v>
      </c>
    </row>
    <row r="410" spans="1:70" ht="19.5" customHeight="1" x14ac:dyDescent="0.2">
      <c r="A410" s="82" t="e">
        <f>PS!#REF!</f>
        <v>#REF!</v>
      </c>
      <c r="B410" s="83" t="e">
        <f>PS!#REF!</f>
        <v>#REF!</v>
      </c>
      <c r="C410" s="83" t="e">
        <f>PS!#REF!</f>
        <v>#REF!</v>
      </c>
      <c r="D410" s="83" t="e">
        <f>VLOOKUP(B410,CTV!$A$3:$D$1048576,4,0)</f>
        <v>#REF!</v>
      </c>
      <c r="E410" s="83" t="e">
        <f>VLOOKUP(B410,CTV!$A$3:$G$1048576,7,0)</f>
        <v>#REF!</v>
      </c>
      <c r="F410" s="83" t="e">
        <f>IF(ISNA(VLOOKUP(D410,CTV!$A$3:$H$1048576,8,0)),"",VLOOKUP(D410,CTV!$A$3:$H$1048576,8,0))</f>
        <v>#REF!</v>
      </c>
      <c r="G410" s="83" t="e">
        <f>VLOOKUP(B410,CTV!$A$3:$I$1048576,9,0)</f>
        <v>#REF!</v>
      </c>
      <c r="H410" s="83" t="e">
        <f>VLOOKUP(B410,CTV!$A$3:$J$1048576,10,0)</f>
        <v>#REF!</v>
      </c>
      <c r="I410" s="102" t="e">
        <f>PS!#REF!</f>
        <v>#REF!</v>
      </c>
      <c r="J410" s="83" t="e">
        <f>PS!#REF!</f>
        <v>#REF!</v>
      </c>
      <c r="K410" s="103" t="e">
        <f>PS!#REF!</f>
        <v>#REF!</v>
      </c>
      <c r="L410" s="83" t="e">
        <f t="shared" si="251"/>
        <v>#REF!</v>
      </c>
      <c r="M410" s="120" t="e">
        <f>PS!#REF!</f>
        <v>#REF!</v>
      </c>
      <c r="N410" s="83" t="e">
        <f>PS!#REF!</f>
        <v>#REF!</v>
      </c>
      <c r="O410" s="104" t="e">
        <f>PS!#REF!</f>
        <v>#REF!</v>
      </c>
      <c r="P410" s="104" t="e">
        <f t="shared" si="252"/>
        <v>#REF!</v>
      </c>
      <c r="Q410" s="104">
        <v>0</v>
      </c>
      <c r="R410" s="170" t="e">
        <f t="shared" si="253"/>
        <v>#REF!</v>
      </c>
      <c r="S410" s="130" t="e">
        <f>VLOOKUP(B410,CTV!$A$3:$K$1048576,11,0)</f>
        <v>#REF!</v>
      </c>
      <c r="T410" s="105" t="e">
        <f>IF(VLOOKUP(B410,CTV!$A$3:$E$1048576,5,0)-R410+S410&lt;0,0,VLOOKUP(B410,CTV!$A$3:$E$1048576,5,0)-R410+S410)</f>
        <v>#REF!</v>
      </c>
      <c r="U410" s="105" t="e">
        <f>IF(VLOOKUP(B410,CTV!$A$3:$F$1048576,6,0)-R410+S410&lt;0,0,VLOOKUP(B410,CTV!$A$3:$F$1048576,6,0)-R410+S410)</f>
        <v>#REF!</v>
      </c>
      <c r="V410" s="70" t="e">
        <f t="shared" si="254"/>
        <v>#REF!</v>
      </c>
      <c r="W410" s="70" t="str">
        <f>IFERROR(IF(AND($H410=1,WORKDAY.INTL($I410,NETWORKDAYS.INTL($I410,EDATE(V410,$E411)-1,1,[1]holiday!$A$2:$A$101),1,[1]holiday!$A$2:$A$101)=$K410),"",IF(AND(IFERROR(IF(IF($K410&lt;EDATE(V410,$E410),$K410,EDATE(V410,$E410))=V410,"",IF($K410&lt;EDATE(V410,$E410),$K410,EDATE(V410,$E410))),"")=$K410,$H410=1),"",IFERROR(IF(IF($K410&lt;EDATE(V410,$E410),$K410,EDATE(V410,$E410))=V410,"",IF($K410&lt;EDATE(V410,$E410),$K410,EDATE(V410,$E410))),""))),"")</f>
        <v/>
      </c>
      <c r="X410" s="70" t="str">
        <f>IFERROR(IF(AND($H410=1,WORKDAY.INTL($I410,NETWORKDAYS.INTL($I410,EDATE(W410,$E411)-1,1,[1]holiday!$A$2:$A$101),1,[1]holiday!$A$2:$A$101)=$K410),"",IF(AND(IFERROR(IF(IF($K410&lt;EDATE(W410,$E410),$K410,EDATE(W410,$E410))=W410,"",IF($K410&lt;EDATE(W410,$E410),$K410,EDATE(W410,$E410))),"")=$K410,$H410=1),"",IFERROR(IF(IF($K410&lt;EDATE(W410,$E410),$K410,EDATE(W410,$E410))=W410,"",IF($K410&lt;EDATE(W410,$E410),$K410,EDATE(W410,$E410))),""))),"")</f>
        <v/>
      </c>
      <c r="Y410" s="70" t="str">
        <f>IFERROR(IF(AND($H410=1,WORKDAY.INTL($I410,NETWORKDAYS.INTL($I410,EDATE(X410,$E411)-1,1,[1]holiday!$A$2:$A$101),1,[1]holiday!$A$2:$A$101)=$K410),"",IF(AND(IFERROR(IF(IF($K410&lt;EDATE(X410,$E410),$K410,EDATE(X410,$E410))=X410,"",IF($K410&lt;EDATE(X410,$E410),$K410,EDATE(X410,$E410))),"")=$K410,$H410=1),"",IFERROR(IF(IF($K410&lt;EDATE(X410,$E410),$K410,EDATE(X410,$E410))=X410,"",IF($K410&lt;EDATE(X410,$E410),$K410,EDATE(X410,$E410))),""))),"")</f>
        <v/>
      </c>
      <c r="Z410" s="70" t="str">
        <f>IFERROR(IF(AND($H410=1,WORKDAY.INTL($I410,NETWORKDAYS.INTL($I410,EDATE(Y410,$E411)-1,1,[1]holiday!$A$2:$A$101),1,[1]holiday!$A$2:$A$101)=$K410),"",IF(AND(IFERROR(IF(IF($K410&lt;EDATE(Y410,$E410),$K410,EDATE(Y410,$E410))=Y410,"",IF($K410&lt;EDATE(Y410,$E410),$K410,EDATE(Y410,$E410))),"")=$K410,$H410=1),"",IFERROR(IF(IF($K410&lt;EDATE(Y410,$E410),$K410,EDATE(Y410,$E410))=Y410,"",IF($K410&lt;EDATE(Y410,$E410),$K410,EDATE(Y410,$E410))),""))),"")</f>
        <v/>
      </c>
      <c r="AA410" s="70" t="str">
        <f>IFERROR(IF(AND($H410=1,WORKDAY.INTL($I410,NETWORKDAYS.INTL($I410,EDATE(Z410,$E411)-1,1,[1]holiday!$A$2:$A$101),1,[1]holiday!$A$2:$A$101)=$K410),"",IF(AND(IFERROR(IF(IF($K410&lt;EDATE(Z410,$E410),$K410,EDATE(Z410,$E410))=Z410,"",IF($K410&lt;EDATE(Z410,$E410),$K410,EDATE(Z410,$E410))),"")=$K410,$H410=1),"",IFERROR(IF(IF($K410&lt;EDATE(Z410,$E410),$K410,EDATE(Z410,$E410))=Z410,"",IF($K410&lt;EDATE(Z410,$E410),$K410,EDATE(Z410,$E410))),""))),"")</f>
        <v/>
      </c>
      <c r="AB410" s="70" t="str">
        <f>IFERROR(IF(AND($H410=1,WORKDAY.INTL($I410,NETWORKDAYS.INTL($I410,EDATE(AA410,$E411)-1,1,[1]holiday!$A$2:$A$101),1,[1]holiday!$A$2:$A$101)=$K410),"",IF(AND(IFERROR(IF(IF($K410&lt;EDATE(AA410,$E410),$K410,EDATE(AA410,$E410))=AA410,"",IF($K410&lt;EDATE(AA410,$E410),$K410,EDATE(AA410,$E410))),"")=$K410,$H410=1),"",IFERROR(IF(IF($K410&lt;EDATE(AA410,$E410),$K410,EDATE(AA410,$E410))=AA410,"",IF($K410&lt;EDATE(AA410,$E410),$K410,EDATE(AA410,$E410))),""))),"")</f>
        <v/>
      </c>
      <c r="AC410" s="70" t="str">
        <f>IFERROR(IF(AND($H410=1,WORKDAY.INTL($I410,NETWORKDAYS.INTL($I410,EDATE(AB410,$E411)-1,1,[1]holiday!$A$2:$A$101),1,[1]holiday!$A$2:$A$101)=$K410),"",IF(AND(IFERROR(IF(IF($K410&lt;EDATE(AB410,$E410),$K410,EDATE(AB410,$E410))=AB410,"",IF($K410&lt;EDATE(AB410,$E410),$K410,EDATE(AB410,$E410))),"")=$K410,$H410=1),"",IFERROR(IF(IF($K410&lt;EDATE(AB410,$E410),$K410,EDATE(AB410,$E410))=AB410,"",IF($K410&lt;EDATE(AB410,$E410),$K410,EDATE(AB410,$E410))),""))),"")</f>
        <v/>
      </c>
      <c r="AD410" s="70" t="str">
        <f>IFERROR(IF(AND($H410=1,WORKDAY.INTL($I410,NETWORKDAYS.INTL($I410,EDATE(AC410,$E411)-1,1,[1]holiday!$A$2:$A$101),1,[1]holiday!$A$2:$A$101)=$K410),"",IF(AND(IFERROR(IF(IF($K410&lt;EDATE(AC410,$E410),$K410,EDATE(AC410,$E410))=AC410,"",IF($K410&lt;EDATE(AC410,$E410),$K410,EDATE(AC410,$E410))),"")=$K410,$H410=1),"",IFERROR(IF(IF($K410&lt;EDATE(AC410,$E410),$K410,EDATE(AC410,$E410))=AC410,"",IF($K410&lt;EDATE(AC410,$E410),$K410,EDATE(AC410,$E410))),""))),"")</f>
        <v/>
      </c>
      <c r="AE410" s="70" t="str">
        <f>IFERROR(IF(AND($H410=1,WORKDAY.INTL($I410,NETWORKDAYS.INTL($I410,EDATE(AD410,$E411)-1,1,[1]holiday!$A$2:$A$101),1,[1]holiday!$A$2:$A$101)=$K410),"",IF(AND(IFERROR(IF(IF($K410&lt;EDATE(AD410,$E410),$K410,EDATE(AD410,$E410))=AD410,"",IF($K410&lt;EDATE(AD410,$E410),$K410,EDATE(AD410,$E410))),"")=$K410,$H410=1),"",IFERROR(IF(IF($K410&lt;EDATE(AD410,$E410),$K410,EDATE(AD410,$E410))=AD410,"",IF($K410&lt;EDATE(AD410,$E410),$K410,EDATE(AD410,$E410))),""))),"")</f>
        <v/>
      </c>
      <c r="AF410" s="70" t="str">
        <f>IFERROR(IF(AND($H410=1,WORKDAY.INTL($I410,NETWORKDAYS.INTL($I410,EDATE(AE410,$E411)-1,1,[1]holiday!$A$2:$A$101),1,[1]holiday!$A$2:$A$101)=$K410),"",IF(AND(IFERROR(IF(IF($K410&lt;EDATE(AE410,$E410),$K410,EDATE(AE410,$E410))=AE410,"",IF($K410&lt;EDATE(AE410,$E410),$K410,EDATE(AE410,$E410))),"")=$K410,$H410=1),"",IFERROR(IF(IF($K410&lt;EDATE(AE410,$E410),$K410,EDATE(AE410,$E410))=AE410,"",IF($K410&lt;EDATE(AE410,$E410),$K410,EDATE(AE410,$E410))),""))),"")</f>
        <v/>
      </c>
      <c r="AG410" s="70" t="str">
        <f>IFERROR(IF(AND($H410=1,WORKDAY.INTL($I410,NETWORKDAYS.INTL($I410,EDATE(AF410,$E411)-1,1,[1]holiday!$A$2:$A$101),1,[1]holiday!$A$2:$A$101)=$K410),"",IF(AND(IFERROR(IF(IF($K410&lt;EDATE(AF410,$E410),$K410,EDATE(AF410,$E410))=AF410,"",IF($K410&lt;EDATE(AF410,$E410),$K410,EDATE(AF410,$E410))),"")=$K410,$H410=1),"",IFERROR(IF(IF($K410&lt;EDATE(AF410,$E410),$K410,EDATE(AF410,$E410))=AF410,"",IF($K410&lt;EDATE(AF410,$E410),$K410,EDATE(AF410,$E410))),""))),"")</f>
        <v/>
      </c>
      <c r="AH410" s="70" t="str">
        <f>IFERROR(IF(AND($H410=1,WORKDAY.INTL($I410,NETWORKDAYS.INTL($I410,EDATE(AG410,$E411)-1,1,[1]holiday!$A$2:$A$101),1,[1]holiday!$A$2:$A$101)=$K410),"",IF(AND(IFERROR(IF(IF($K410&lt;EDATE(AG410,$E410),$K410,EDATE(AG410,$E410))=AG410,"",IF($K410&lt;EDATE(AG410,$E410),$K410,EDATE(AG410,$E410))),"")=$K410,$H410=1),"",IFERROR(IF(IF($K410&lt;EDATE(AG410,$E410),$K410,EDATE(AG410,$E410))=AG410,"",IF($K410&lt;EDATE(AG410,$E410),$K410,EDATE(AG410,$E410))),""))),"")</f>
        <v/>
      </c>
      <c r="AI410" s="70"/>
      <c r="AJ410" s="25" t="e">
        <f t="shared" si="236"/>
        <v>#REF!</v>
      </c>
      <c r="AK410" s="25" t="e">
        <f t="shared" si="237"/>
        <v>#REF!</v>
      </c>
      <c r="AL410" s="25" t="e">
        <f t="shared" si="238"/>
        <v>#REF!</v>
      </c>
      <c r="AM410" s="25" t="e">
        <f t="shared" si="239"/>
        <v>#REF!</v>
      </c>
      <c r="AN410" s="25" t="e">
        <f t="shared" si="240"/>
        <v>#REF!</v>
      </c>
      <c r="AO410" s="25" t="e">
        <f t="shared" si="241"/>
        <v>#REF!</v>
      </c>
      <c r="AP410" s="25" t="e">
        <f t="shared" si="242"/>
        <v>#REF!</v>
      </c>
      <c r="AQ410" s="25" t="e">
        <f t="shared" si="243"/>
        <v>#REF!</v>
      </c>
      <c r="AR410" s="25" t="e">
        <f t="shared" si="244"/>
        <v>#REF!</v>
      </c>
      <c r="AS410" s="25" t="e">
        <f t="shared" si="245"/>
        <v>#REF!</v>
      </c>
      <c r="AT410" s="25" t="e">
        <f t="shared" si="246"/>
        <v>#REF!</v>
      </c>
      <c r="AU410" s="25" t="e">
        <f t="shared" si="247"/>
        <v>#REF!</v>
      </c>
      <c r="AV410" s="25" t="e">
        <f t="shared" si="248"/>
        <v>#REF!</v>
      </c>
      <c r="AW410" s="106" t="e">
        <f t="shared" si="255"/>
        <v>#REF!</v>
      </c>
      <c r="AX410" s="107" t="e">
        <f t="shared" ca="1" si="256"/>
        <v>#REF!</v>
      </c>
      <c r="AY410" s="107" t="e">
        <f t="shared" ca="1" si="257"/>
        <v>#REF!</v>
      </c>
      <c r="AZ410" s="108" t="e">
        <f t="shared" ca="1" si="258"/>
        <v>#REF!</v>
      </c>
      <c r="BA410" s="25">
        <f t="shared" ca="1" si="250"/>
        <v>0</v>
      </c>
      <c r="BB410" s="25" t="e">
        <f t="shared" si="249"/>
        <v>#REF!</v>
      </c>
      <c r="BC410" s="25" t="e">
        <f t="shared" ca="1" si="259"/>
        <v>#REF!</v>
      </c>
      <c r="BD410" s="83" t="e">
        <f>PS!#REF!</f>
        <v>#REF!</v>
      </c>
      <c r="BE410" s="78" t="str">
        <f t="shared" ca="1" si="260"/>
        <v>Lần 0</v>
      </c>
      <c r="BF410" s="109" t="e">
        <f t="shared" ca="1" si="261"/>
        <v>#REF!</v>
      </c>
      <c r="BG410" s="109" t="e">
        <f t="shared" ca="1" si="262"/>
        <v>#REF!</v>
      </c>
      <c r="BH410" s="109" t="e">
        <f t="shared" ca="1" si="263"/>
        <v>#REF!</v>
      </c>
      <c r="BI410" s="109" t="e">
        <f t="shared" ca="1" si="264"/>
        <v>#REF!</v>
      </c>
      <c r="BJ410" s="109" t="e">
        <f t="shared" ca="1" si="265"/>
        <v>#REF!</v>
      </c>
      <c r="BK410" s="109" t="e">
        <f t="shared" ca="1" si="266"/>
        <v>#REF!</v>
      </c>
      <c r="BL410" s="109" t="e">
        <f t="shared" ca="1" si="267"/>
        <v>#REF!</v>
      </c>
      <c r="BM410" s="109" t="e">
        <f t="shared" ca="1" si="268"/>
        <v>#REF!</v>
      </c>
      <c r="BN410" s="109" t="e">
        <f t="shared" ca="1" si="269"/>
        <v>#REF!</v>
      </c>
      <c r="BO410" s="109" t="e">
        <f t="shared" ca="1" si="270"/>
        <v>#REF!</v>
      </c>
      <c r="BP410" s="109" t="e">
        <f t="shared" ca="1" si="271"/>
        <v>#REF!</v>
      </c>
      <c r="BQ410" s="109" t="e">
        <f t="shared" ca="1" si="272"/>
        <v>#REF!</v>
      </c>
      <c r="BR410" s="109" t="e">
        <f t="shared" ca="1" si="273"/>
        <v>#REF!</v>
      </c>
    </row>
    <row r="411" spans="1:70" ht="19.5" customHeight="1" x14ac:dyDescent="0.2">
      <c r="A411" s="82" t="e">
        <f>PS!#REF!</f>
        <v>#REF!</v>
      </c>
      <c r="B411" s="83" t="e">
        <f>PS!#REF!</f>
        <v>#REF!</v>
      </c>
      <c r="C411" s="83" t="e">
        <f>PS!#REF!</f>
        <v>#REF!</v>
      </c>
      <c r="D411" s="83" t="e">
        <f>VLOOKUP(B411,CTV!$A$3:$D$1048576,4,0)</f>
        <v>#REF!</v>
      </c>
      <c r="E411" s="83" t="e">
        <f>VLOOKUP(B411,CTV!$A$3:$G$1048576,7,0)</f>
        <v>#REF!</v>
      </c>
      <c r="F411" s="83" t="e">
        <f>IF(ISNA(VLOOKUP(D411,CTV!$A$3:$H$1048576,8,0)),"",VLOOKUP(D411,CTV!$A$3:$H$1048576,8,0))</f>
        <v>#REF!</v>
      </c>
      <c r="G411" s="83" t="e">
        <f>VLOOKUP(B411,CTV!$A$3:$I$1048576,9,0)</f>
        <v>#REF!</v>
      </c>
      <c r="H411" s="83" t="e">
        <f>VLOOKUP(B411,CTV!$A$3:$J$1048576,10,0)</f>
        <v>#REF!</v>
      </c>
      <c r="I411" s="102" t="e">
        <f>PS!#REF!</f>
        <v>#REF!</v>
      </c>
      <c r="J411" s="83" t="e">
        <f>PS!#REF!</f>
        <v>#REF!</v>
      </c>
      <c r="K411" s="103" t="e">
        <f>PS!#REF!</f>
        <v>#REF!</v>
      </c>
      <c r="L411" s="83" t="e">
        <f t="shared" si="251"/>
        <v>#REF!</v>
      </c>
      <c r="M411" s="120" t="e">
        <f>PS!#REF!</f>
        <v>#REF!</v>
      </c>
      <c r="N411" s="83" t="e">
        <f>PS!#REF!</f>
        <v>#REF!</v>
      </c>
      <c r="O411" s="104" t="e">
        <f>PS!#REF!</f>
        <v>#REF!</v>
      </c>
      <c r="P411" s="104" t="e">
        <f t="shared" si="252"/>
        <v>#REF!</v>
      </c>
      <c r="Q411" s="104">
        <v>0</v>
      </c>
      <c r="R411" s="170" t="e">
        <f t="shared" si="253"/>
        <v>#REF!</v>
      </c>
      <c r="S411" s="130" t="e">
        <f>VLOOKUP(B411,CTV!$A$3:$K$1048576,11,0)</f>
        <v>#REF!</v>
      </c>
      <c r="T411" s="105" t="e">
        <f>IF(VLOOKUP(B411,CTV!$A$3:$E$1048576,5,0)-R411+S411&lt;0,0,VLOOKUP(B411,CTV!$A$3:$E$1048576,5,0)-R411+S411)</f>
        <v>#REF!</v>
      </c>
      <c r="U411" s="105" t="e">
        <f>IF(VLOOKUP(B411,CTV!$A$3:$F$1048576,6,0)-R411+S411&lt;0,0,VLOOKUP(B411,CTV!$A$3:$F$1048576,6,0)-R411+S411)</f>
        <v>#REF!</v>
      </c>
      <c r="V411" s="70" t="e">
        <f t="shared" si="254"/>
        <v>#REF!</v>
      </c>
      <c r="W411" s="70" t="str">
        <f>IFERROR(IF(AND($H411=1,WORKDAY.INTL($I411,NETWORKDAYS.INTL($I411,EDATE(V411,$E412)-1,1,[1]holiday!$A$2:$A$101),1,[1]holiday!$A$2:$A$101)=$K411),"",IF(AND(IFERROR(IF(IF($K411&lt;EDATE(V411,$E411),$K411,EDATE(V411,$E411))=V411,"",IF($K411&lt;EDATE(V411,$E411),$K411,EDATE(V411,$E411))),"")=$K411,$H411=1),"",IFERROR(IF(IF($K411&lt;EDATE(V411,$E411),$K411,EDATE(V411,$E411))=V411,"",IF($K411&lt;EDATE(V411,$E411),$K411,EDATE(V411,$E411))),""))),"")</f>
        <v/>
      </c>
      <c r="X411" s="70" t="str">
        <f>IFERROR(IF(AND($H411=1,WORKDAY.INTL($I411,NETWORKDAYS.INTL($I411,EDATE(W411,$E412)-1,1,[1]holiday!$A$2:$A$101),1,[1]holiday!$A$2:$A$101)=$K411),"",IF(AND(IFERROR(IF(IF($K411&lt;EDATE(W411,$E411),$K411,EDATE(W411,$E411))=W411,"",IF($K411&lt;EDATE(W411,$E411),$K411,EDATE(W411,$E411))),"")=$K411,$H411=1),"",IFERROR(IF(IF($K411&lt;EDATE(W411,$E411),$K411,EDATE(W411,$E411))=W411,"",IF($K411&lt;EDATE(W411,$E411),$K411,EDATE(W411,$E411))),""))),"")</f>
        <v/>
      </c>
      <c r="Y411" s="70" t="str">
        <f>IFERROR(IF(AND($H411=1,WORKDAY.INTL($I411,NETWORKDAYS.INTL($I411,EDATE(X411,$E412)-1,1,[1]holiday!$A$2:$A$101),1,[1]holiday!$A$2:$A$101)=$K411),"",IF(AND(IFERROR(IF(IF($K411&lt;EDATE(X411,$E411),$K411,EDATE(X411,$E411))=X411,"",IF($K411&lt;EDATE(X411,$E411),$K411,EDATE(X411,$E411))),"")=$K411,$H411=1),"",IFERROR(IF(IF($K411&lt;EDATE(X411,$E411),$K411,EDATE(X411,$E411))=X411,"",IF($K411&lt;EDATE(X411,$E411),$K411,EDATE(X411,$E411))),""))),"")</f>
        <v/>
      </c>
      <c r="Z411" s="70" t="str">
        <f>IFERROR(IF(AND($H411=1,WORKDAY.INTL($I411,NETWORKDAYS.INTL($I411,EDATE(Y411,$E412)-1,1,[1]holiday!$A$2:$A$101),1,[1]holiday!$A$2:$A$101)=$K411),"",IF(AND(IFERROR(IF(IF($K411&lt;EDATE(Y411,$E411),$K411,EDATE(Y411,$E411))=Y411,"",IF($K411&lt;EDATE(Y411,$E411),$K411,EDATE(Y411,$E411))),"")=$K411,$H411=1),"",IFERROR(IF(IF($K411&lt;EDATE(Y411,$E411),$K411,EDATE(Y411,$E411))=Y411,"",IF($K411&lt;EDATE(Y411,$E411),$K411,EDATE(Y411,$E411))),""))),"")</f>
        <v/>
      </c>
      <c r="AA411" s="70" t="str">
        <f>IFERROR(IF(AND($H411=1,WORKDAY.INTL($I411,NETWORKDAYS.INTL($I411,EDATE(Z411,$E412)-1,1,[1]holiday!$A$2:$A$101),1,[1]holiday!$A$2:$A$101)=$K411),"",IF(AND(IFERROR(IF(IF($K411&lt;EDATE(Z411,$E411),$K411,EDATE(Z411,$E411))=Z411,"",IF($K411&lt;EDATE(Z411,$E411),$K411,EDATE(Z411,$E411))),"")=$K411,$H411=1),"",IFERROR(IF(IF($K411&lt;EDATE(Z411,$E411),$K411,EDATE(Z411,$E411))=Z411,"",IF($K411&lt;EDATE(Z411,$E411),$K411,EDATE(Z411,$E411))),""))),"")</f>
        <v/>
      </c>
      <c r="AB411" s="70" t="str">
        <f>IFERROR(IF(AND($H411=1,WORKDAY.INTL($I411,NETWORKDAYS.INTL($I411,EDATE(AA411,$E412)-1,1,[1]holiday!$A$2:$A$101),1,[1]holiday!$A$2:$A$101)=$K411),"",IF(AND(IFERROR(IF(IF($K411&lt;EDATE(AA411,$E411),$K411,EDATE(AA411,$E411))=AA411,"",IF($K411&lt;EDATE(AA411,$E411),$K411,EDATE(AA411,$E411))),"")=$K411,$H411=1),"",IFERROR(IF(IF($K411&lt;EDATE(AA411,$E411),$K411,EDATE(AA411,$E411))=AA411,"",IF($K411&lt;EDATE(AA411,$E411),$K411,EDATE(AA411,$E411))),""))),"")</f>
        <v/>
      </c>
      <c r="AC411" s="70" t="str">
        <f>IFERROR(IF(AND($H411=1,WORKDAY.INTL($I411,NETWORKDAYS.INTL($I411,EDATE(AB411,$E412)-1,1,[1]holiday!$A$2:$A$101),1,[1]holiday!$A$2:$A$101)=$K411),"",IF(AND(IFERROR(IF(IF($K411&lt;EDATE(AB411,$E411),$K411,EDATE(AB411,$E411))=AB411,"",IF($K411&lt;EDATE(AB411,$E411),$K411,EDATE(AB411,$E411))),"")=$K411,$H411=1),"",IFERROR(IF(IF($K411&lt;EDATE(AB411,$E411),$K411,EDATE(AB411,$E411))=AB411,"",IF($K411&lt;EDATE(AB411,$E411),$K411,EDATE(AB411,$E411))),""))),"")</f>
        <v/>
      </c>
      <c r="AD411" s="70" t="str">
        <f>IFERROR(IF(AND($H411=1,WORKDAY.INTL($I411,NETWORKDAYS.INTL($I411,EDATE(AC411,$E412)-1,1,[1]holiday!$A$2:$A$101),1,[1]holiday!$A$2:$A$101)=$K411),"",IF(AND(IFERROR(IF(IF($K411&lt;EDATE(AC411,$E411),$K411,EDATE(AC411,$E411))=AC411,"",IF($K411&lt;EDATE(AC411,$E411),$K411,EDATE(AC411,$E411))),"")=$K411,$H411=1),"",IFERROR(IF(IF($K411&lt;EDATE(AC411,$E411),$K411,EDATE(AC411,$E411))=AC411,"",IF($K411&lt;EDATE(AC411,$E411),$K411,EDATE(AC411,$E411))),""))),"")</f>
        <v/>
      </c>
      <c r="AE411" s="70" t="str">
        <f>IFERROR(IF(AND($H411=1,WORKDAY.INTL($I411,NETWORKDAYS.INTL($I411,EDATE(AD411,$E412)-1,1,[1]holiday!$A$2:$A$101),1,[1]holiday!$A$2:$A$101)=$K411),"",IF(AND(IFERROR(IF(IF($K411&lt;EDATE(AD411,$E411),$K411,EDATE(AD411,$E411))=AD411,"",IF($K411&lt;EDATE(AD411,$E411),$K411,EDATE(AD411,$E411))),"")=$K411,$H411=1),"",IFERROR(IF(IF($K411&lt;EDATE(AD411,$E411),$K411,EDATE(AD411,$E411))=AD411,"",IF($K411&lt;EDATE(AD411,$E411),$K411,EDATE(AD411,$E411))),""))),"")</f>
        <v/>
      </c>
      <c r="AF411" s="70" t="str">
        <f>IFERROR(IF(AND($H411=1,WORKDAY.INTL($I411,NETWORKDAYS.INTL($I411,EDATE(AE411,$E412)-1,1,[1]holiday!$A$2:$A$101),1,[1]holiday!$A$2:$A$101)=$K411),"",IF(AND(IFERROR(IF(IF($K411&lt;EDATE(AE411,$E411),$K411,EDATE(AE411,$E411))=AE411,"",IF($K411&lt;EDATE(AE411,$E411),$K411,EDATE(AE411,$E411))),"")=$K411,$H411=1),"",IFERROR(IF(IF($K411&lt;EDATE(AE411,$E411),$K411,EDATE(AE411,$E411))=AE411,"",IF($K411&lt;EDATE(AE411,$E411),$K411,EDATE(AE411,$E411))),""))),"")</f>
        <v/>
      </c>
      <c r="AG411" s="70" t="str">
        <f>IFERROR(IF(AND($H411=1,WORKDAY.INTL($I411,NETWORKDAYS.INTL($I411,EDATE(AF411,$E412)-1,1,[1]holiday!$A$2:$A$101),1,[1]holiday!$A$2:$A$101)=$K411),"",IF(AND(IFERROR(IF(IF($K411&lt;EDATE(AF411,$E411),$K411,EDATE(AF411,$E411))=AF411,"",IF($K411&lt;EDATE(AF411,$E411),$K411,EDATE(AF411,$E411))),"")=$K411,$H411=1),"",IFERROR(IF(IF($K411&lt;EDATE(AF411,$E411),$K411,EDATE(AF411,$E411))=AF411,"",IF($K411&lt;EDATE(AF411,$E411),$K411,EDATE(AF411,$E411))),""))),"")</f>
        <v/>
      </c>
      <c r="AH411" s="70" t="str">
        <f>IFERROR(IF(AND($H411=1,WORKDAY.INTL($I411,NETWORKDAYS.INTL($I411,EDATE(AG411,$E412)-1,1,[1]holiday!$A$2:$A$101),1,[1]holiday!$A$2:$A$101)=$K411),"",IF(AND(IFERROR(IF(IF($K411&lt;EDATE(AG411,$E411),$K411,EDATE(AG411,$E411))=AG411,"",IF($K411&lt;EDATE(AG411,$E411),$K411,EDATE(AG411,$E411))),"")=$K411,$H411=1),"",IFERROR(IF(IF($K411&lt;EDATE(AG411,$E411),$K411,EDATE(AG411,$E411))=AG411,"",IF($K411&lt;EDATE(AG411,$E411),$K411,EDATE(AG411,$E411))),""))),"")</f>
        <v/>
      </c>
      <c r="AI411" s="70"/>
      <c r="AJ411" s="25" t="e">
        <f t="shared" si="236"/>
        <v>#REF!</v>
      </c>
      <c r="AK411" s="25" t="e">
        <f t="shared" si="237"/>
        <v>#REF!</v>
      </c>
      <c r="AL411" s="25" t="e">
        <f t="shared" si="238"/>
        <v>#REF!</v>
      </c>
      <c r="AM411" s="25" t="e">
        <f t="shared" si="239"/>
        <v>#REF!</v>
      </c>
      <c r="AN411" s="25" t="e">
        <f t="shared" si="240"/>
        <v>#REF!</v>
      </c>
      <c r="AO411" s="25" t="e">
        <f t="shared" si="241"/>
        <v>#REF!</v>
      </c>
      <c r="AP411" s="25" t="e">
        <f t="shared" si="242"/>
        <v>#REF!</v>
      </c>
      <c r="AQ411" s="25" t="e">
        <f t="shared" si="243"/>
        <v>#REF!</v>
      </c>
      <c r="AR411" s="25" t="e">
        <f t="shared" si="244"/>
        <v>#REF!</v>
      </c>
      <c r="AS411" s="25" t="e">
        <f t="shared" si="245"/>
        <v>#REF!</v>
      </c>
      <c r="AT411" s="25" t="e">
        <f t="shared" si="246"/>
        <v>#REF!</v>
      </c>
      <c r="AU411" s="25" t="e">
        <f t="shared" si="247"/>
        <v>#REF!</v>
      </c>
      <c r="AV411" s="25" t="e">
        <f t="shared" si="248"/>
        <v>#REF!</v>
      </c>
      <c r="AW411" s="106" t="e">
        <f t="shared" si="255"/>
        <v>#REF!</v>
      </c>
      <c r="AX411" s="107" t="e">
        <f t="shared" ca="1" si="256"/>
        <v>#REF!</v>
      </c>
      <c r="AY411" s="107" t="e">
        <f t="shared" ca="1" si="257"/>
        <v>#REF!</v>
      </c>
      <c r="AZ411" s="108" t="e">
        <f t="shared" ca="1" si="258"/>
        <v>#REF!</v>
      </c>
      <c r="BA411" s="25">
        <f t="shared" ca="1" si="250"/>
        <v>0</v>
      </c>
      <c r="BB411" s="25" t="e">
        <f t="shared" si="249"/>
        <v>#REF!</v>
      </c>
      <c r="BC411" s="25" t="e">
        <f t="shared" ca="1" si="259"/>
        <v>#REF!</v>
      </c>
      <c r="BD411" s="83" t="e">
        <f>PS!#REF!</f>
        <v>#REF!</v>
      </c>
      <c r="BE411" s="78" t="str">
        <f t="shared" ca="1" si="260"/>
        <v>Lần 0</v>
      </c>
      <c r="BF411" s="109" t="e">
        <f t="shared" ca="1" si="261"/>
        <v>#REF!</v>
      </c>
      <c r="BG411" s="109" t="e">
        <f t="shared" ca="1" si="262"/>
        <v>#REF!</v>
      </c>
      <c r="BH411" s="109" t="e">
        <f t="shared" ca="1" si="263"/>
        <v>#REF!</v>
      </c>
      <c r="BI411" s="109" t="e">
        <f t="shared" ca="1" si="264"/>
        <v>#REF!</v>
      </c>
      <c r="BJ411" s="109" t="e">
        <f t="shared" ca="1" si="265"/>
        <v>#REF!</v>
      </c>
      <c r="BK411" s="109" t="e">
        <f t="shared" ca="1" si="266"/>
        <v>#REF!</v>
      </c>
      <c r="BL411" s="109" t="e">
        <f t="shared" ca="1" si="267"/>
        <v>#REF!</v>
      </c>
      <c r="BM411" s="109" t="e">
        <f t="shared" ca="1" si="268"/>
        <v>#REF!</v>
      </c>
      <c r="BN411" s="109" t="e">
        <f t="shared" ca="1" si="269"/>
        <v>#REF!</v>
      </c>
      <c r="BO411" s="109" t="e">
        <f t="shared" ca="1" si="270"/>
        <v>#REF!</v>
      </c>
      <c r="BP411" s="109" t="e">
        <f t="shared" ca="1" si="271"/>
        <v>#REF!</v>
      </c>
      <c r="BQ411" s="109" t="e">
        <f t="shared" ca="1" si="272"/>
        <v>#REF!</v>
      </c>
      <c r="BR411" s="109" t="e">
        <f t="shared" ca="1" si="273"/>
        <v>#REF!</v>
      </c>
    </row>
    <row r="412" spans="1:70" ht="19.5" customHeight="1" x14ac:dyDescent="0.2">
      <c r="A412" s="82" t="e">
        <f>PS!#REF!</f>
        <v>#REF!</v>
      </c>
      <c r="B412" s="83" t="e">
        <f>PS!#REF!</f>
        <v>#REF!</v>
      </c>
      <c r="C412" s="83" t="e">
        <f>PS!#REF!</f>
        <v>#REF!</v>
      </c>
      <c r="D412" s="83" t="e">
        <f>VLOOKUP(B412,CTV!$A$3:$D$1048576,4,0)</f>
        <v>#REF!</v>
      </c>
      <c r="E412" s="83" t="e">
        <f>VLOOKUP(B412,CTV!$A$3:$G$1048576,7,0)</f>
        <v>#REF!</v>
      </c>
      <c r="F412" s="83" t="e">
        <f>IF(ISNA(VLOOKUP(D412,CTV!$A$3:$H$1048576,8,0)),"",VLOOKUP(D412,CTV!$A$3:$H$1048576,8,0))</f>
        <v>#REF!</v>
      </c>
      <c r="G412" s="83" t="e">
        <f>VLOOKUP(B412,CTV!$A$3:$I$1048576,9,0)</f>
        <v>#REF!</v>
      </c>
      <c r="H412" s="83" t="e">
        <f>VLOOKUP(B412,CTV!$A$3:$J$1048576,10,0)</f>
        <v>#REF!</v>
      </c>
      <c r="I412" s="102" t="e">
        <f>PS!#REF!</f>
        <v>#REF!</v>
      </c>
      <c r="J412" s="83" t="e">
        <f>PS!#REF!</f>
        <v>#REF!</v>
      </c>
      <c r="K412" s="103" t="e">
        <f>PS!#REF!</f>
        <v>#REF!</v>
      </c>
      <c r="L412" s="83" t="e">
        <f t="shared" si="251"/>
        <v>#REF!</v>
      </c>
      <c r="M412" s="120" t="e">
        <f>PS!#REF!</f>
        <v>#REF!</v>
      </c>
      <c r="N412" s="83" t="e">
        <f>PS!#REF!</f>
        <v>#REF!</v>
      </c>
      <c r="O412" s="104" t="e">
        <f>PS!#REF!</f>
        <v>#REF!</v>
      </c>
      <c r="P412" s="104" t="e">
        <f t="shared" si="252"/>
        <v>#REF!</v>
      </c>
      <c r="Q412" s="104">
        <v>0</v>
      </c>
      <c r="R412" s="170" t="e">
        <f t="shared" si="253"/>
        <v>#REF!</v>
      </c>
      <c r="S412" s="130" t="e">
        <f>VLOOKUP(B412,CTV!$A$3:$K$1048576,11,0)</f>
        <v>#REF!</v>
      </c>
      <c r="T412" s="105" t="e">
        <f>IF(VLOOKUP(B412,CTV!$A$3:$E$1048576,5,0)-R412+S412&lt;0,0,VLOOKUP(B412,CTV!$A$3:$E$1048576,5,0)-R412+S412)</f>
        <v>#REF!</v>
      </c>
      <c r="U412" s="105" t="e">
        <f>IF(VLOOKUP(B412,CTV!$A$3:$F$1048576,6,0)-R412+S412&lt;0,0,VLOOKUP(B412,CTV!$A$3:$F$1048576,6,0)-R412+S412)</f>
        <v>#REF!</v>
      </c>
      <c r="V412" s="70" t="e">
        <f t="shared" si="254"/>
        <v>#REF!</v>
      </c>
      <c r="W412" s="70" t="str">
        <f>IFERROR(IF(AND($H412=1,WORKDAY.INTL($I412,NETWORKDAYS.INTL($I412,EDATE(V412,$E413)-1,1,[1]holiday!$A$2:$A$101),1,[1]holiday!$A$2:$A$101)=$K412),"",IF(AND(IFERROR(IF(IF($K412&lt;EDATE(V412,$E412),$K412,EDATE(V412,$E412))=V412,"",IF($K412&lt;EDATE(V412,$E412),$K412,EDATE(V412,$E412))),"")=$K412,$H412=1),"",IFERROR(IF(IF($K412&lt;EDATE(V412,$E412),$K412,EDATE(V412,$E412))=V412,"",IF($K412&lt;EDATE(V412,$E412),$K412,EDATE(V412,$E412))),""))),"")</f>
        <v/>
      </c>
      <c r="X412" s="70" t="str">
        <f>IFERROR(IF(AND($H412=1,WORKDAY.INTL($I412,NETWORKDAYS.INTL($I412,EDATE(W412,$E413)-1,1,[1]holiday!$A$2:$A$101),1,[1]holiday!$A$2:$A$101)=$K412),"",IF(AND(IFERROR(IF(IF($K412&lt;EDATE(W412,$E412),$K412,EDATE(W412,$E412))=W412,"",IF($K412&lt;EDATE(W412,$E412),$K412,EDATE(W412,$E412))),"")=$K412,$H412=1),"",IFERROR(IF(IF($K412&lt;EDATE(W412,$E412),$K412,EDATE(W412,$E412))=W412,"",IF($K412&lt;EDATE(W412,$E412),$K412,EDATE(W412,$E412))),""))),"")</f>
        <v/>
      </c>
      <c r="Y412" s="70" t="str">
        <f>IFERROR(IF(AND($H412=1,WORKDAY.INTL($I412,NETWORKDAYS.INTL($I412,EDATE(X412,$E413)-1,1,[1]holiday!$A$2:$A$101),1,[1]holiday!$A$2:$A$101)=$K412),"",IF(AND(IFERROR(IF(IF($K412&lt;EDATE(X412,$E412),$K412,EDATE(X412,$E412))=X412,"",IF($K412&lt;EDATE(X412,$E412),$K412,EDATE(X412,$E412))),"")=$K412,$H412=1),"",IFERROR(IF(IF($K412&lt;EDATE(X412,$E412),$K412,EDATE(X412,$E412))=X412,"",IF($K412&lt;EDATE(X412,$E412),$K412,EDATE(X412,$E412))),""))),"")</f>
        <v/>
      </c>
      <c r="Z412" s="70" t="str">
        <f>IFERROR(IF(AND($H412=1,WORKDAY.INTL($I412,NETWORKDAYS.INTL($I412,EDATE(Y412,$E413)-1,1,[1]holiday!$A$2:$A$101),1,[1]holiday!$A$2:$A$101)=$K412),"",IF(AND(IFERROR(IF(IF($K412&lt;EDATE(Y412,$E412),$K412,EDATE(Y412,$E412))=Y412,"",IF($K412&lt;EDATE(Y412,$E412),$K412,EDATE(Y412,$E412))),"")=$K412,$H412=1),"",IFERROR(IF(IF($K412&lt;EDATE(Y412,$E412),$K412,EDATE(Y412,$E412))=Y412,"",IF($K412&lt;EDATE(Y412,$E412),$K412,EDATE(Y412,$E412))),""))),"")</f>
        <v/>
      </c>
      <c r="AA412" s="70" t="str">
        <f>IFERROR(IF(AND($H412=1,WORKDAY.INTL($I412,NETWORKDAYS.INTL($I412,EDATE(Z412,$E413)-1,1,[1]holiday!$A$2:$A$101),1,[1]holiday!$A$2:$A$101)=$K412),"",IF(AND(IFERROR(IF(IF($K412&lt;EDATE(Z412,$E412),$K412,EDATE(Z412,$E412))=Z412,"",IF($K412&lt;EDATE(Z412,$E412),$K412,EDATE(Z412,$E412))),"")=$K412,$H412=1),"",IFERROR(IF(IF($K412&lt;EDATE(Z412,$E412),$K412,EDATE(Z412,$E412))=Z412,"",IF($K412&lt;EDATE(Z412,$E412),$K412,EDATE(Z412,$E412))),""))),"")</f>
        <v/>
      </c>
      <c r="AB412" s="70" t="str">
        <f>IFERROR(IF(AND($H412=1,WORKDAY.INTL($I412,NETWORKDAYS.INTL($I412,EDATE(AA412,$E413)-1,1,[1]holiday!$A$2:$A$101),1,[1]holiday!$A$2:$A$101)=$K412),"",IF(AND(IFERROR(IF(IF($K412&lt;EDATE(AA412,$E412),$K412,EDATE(AA412,$E412))=AA412,"",IF($K412&lt;EDATE(AA412,$E412),$K412,EDATE(AA412,$E412))),"")=$K412,$H412=1),"",IFERROR(IF(IF($K412&lt;EDATE(AA412,$E412),$K412,EDATE(AA412,$E412))=AA412,"",IF($K412&lt;EDATE(AA412,$E412),$K412,EDATE(AA412,$E412))),""))),"")</f>
        <v/>
      </c>
      <c r="AC412" s="70" t="str">
        <f>IFERROR(IF(AND($H412=1,WORKDAY.INTL($I412,NETWORKDAYS.INTL($I412,EDATE(AB412,$E413)-1,1,[1]holiday!$A$2:$A$101),1,[1]holiday!$A$2:$A$101)=$K412),"",IF(AND(IFERROR(IF(IF($K412&lt;EDATE(AB412,$E412),$K412,EDATE(AB412,$E412))=AB412,"",IF($K412&lt;EDATE(AB412,$E412),$K412,EDATE(AB412,$E412))),"")=$K412,$H412=1),"",IFERROR(IF(IF($K412&lt;EDATE(AB412,$E412),$K412,EDATE(AB412,$E412))=AB412,"",IF($K412&lt;EDATE(AB412,$E412),$K412,EDATE(AB412,$E412))),""))),"")</f>
        <v/>
      </c>
      <c r="AD412" s="70" t="str">
        <f>IFERROR(IF(AND($H412=1,WORKDAY.INTL($I412,NETWORKDAYS.INTL($I412,EDATE(AC412,$E413)-1,1,[1]holiday!$A$2:$A$101),1,[1]holiday!$A$2:$A$101)=$K412),"",IF(AND(IFERROR(IF(IF($K412&lt;EDATE(AC412,$E412),$K412,EDATE(AC412,$E412))=AC412,"",IF($K412&lt;EDATE(AC412,$E412),$K412,EDATE(AC412,$E412))),"")=$K412,$H412=1),"",IFERROR(IF(IF($K412&lt;EDATE(AC412,$E412),$K412,EDATE(AC412,$E412))=AC412,"",IF($K412&lt;EDATE(AC412,$E412),$K412,EDATE(AC412,$E412))),""))),"")</f>
        <v/>
      </c>
      <c r="AE412" s="70" t="str">
        <f>IFERROR(IF(AND($H412=1,WORKDAY.INTL($I412,NETWORKDAYS.INTL($I412,EDATE(AD412,$E413)-1,1,[1]holiday!$A$2:$A$101),1,[1]holiday!$A$2:$A$101)=$K412),"",IF(AND(IFERROR(IF(IF($K412&lt;EDATE(AD412,$E412),$K412,EDATE(AD412,$E412))=AD412,"",IF($K412&lt;EDATE(AD412,$E412),$K412,EDATE(AD412,$E412))),"")=$K412,$H412=1),"",IFERROR(IF(IF($K412&lt;EDATE(AD412,$E412),$K412,EDATE(AD412,$E412))=AD412,"",IF($K412&lt;EDATE(AD412,$E412),$K412,EDATE(AD412,$E412))),""))),"")</f>
        <v/>
      </c>
      <c r="AF412" s="70" t="str">
        <f>IFERROR(IF(AND($H412=1,WORKDAY.INTL($I412,NETWORKDAYS.INTL($I412,EDATE(AE412,$E413)-1,1,[1]holiday!$A$2:$A$101),1,[1]holiday!$A$2:$A$101)=$K412),"",IF(AND(IFERROR(IF(IF($K412&lt;EDATE(AE412,$E412),$K412,EDATE(AE412,$E412))=AE412,"",IF($K412&lt;EDATE(AE412,$E412),$K412,EDATE(AE412,$E412))),"")=$K412,$H412=1),"",IFERROR(IF(IF($K412&lt;EDATE(AE412,$E412),$K412,EDATE(AE412,$E412))=AE412,"",IF($K412&lt;EDATE(AE412,$E412),$K412,EDATE(AE412,$E412))),""))),"")</f>
        <v/>
      </c>
      <c r="AG412" s="70" t="str">
        <f>IFERROR(IF(AND($H412=1,WORKDAY.INTL($I412,NETWORKDAYS.INTL($I412,EDATE(AF412,$E413)-1,1,[1]holiday!$A$2:$A$101),1,[1]holiday!$A$2:$A$101)=$K412),"",IF(AND(IFERROR(IF(IF($K412&lt;EDATE(AF412,$E412),$K412,EDATE(AF412,$E412))=AF412,"",IF($K412&lt;EDATE(AF412,$E412),$K412,EDATE(AF412,$E412))),"")=$K412,$H412=1),"",IFERROR(IF(IF($K412&lt;EDATE(AF412,$E412),$K412,EDATE(AF412,$E412))=AF412,"",IF($K412&lt;EDATE(AF412,$E412),$K412,EDATE(AF412,$E412))),""))),"")</f>
        <v/>
      </c>
      <c r="AH412" s="70" t="str">
        <f>IFERROR(IF(AND($H412=1,WORKDAY.INTL($I412,NETWORKDAYS.INTL($I412,EDATE(AG412,$E413)-1,1,[1]holiday!$A$2:$A$101),1,[1]holiday!$A$2:$A$101)=$K412),"",IF(AND(IFERROR(IF(IF($K412&lt;EDATE(AG412,$E412),$K412,EDATE(AG412,$E412))=AG412,"",IF($K412&lt;EDATE(AG412,$E412),$K412,EDATE(AG412,$E412))),"")=$K412,$H412=1),"",IFERROR(IF(IF($K412&lt;EDATE(AG412,$E412),$K412,EDATE(AG412,$E412))=AG412,"",IF($K412&lt;EDATE(AG412,$E412),$K412,EDATE(AG412,$E412))),""))),"")</f>
        <v/>
      </c>
      <c r="AI412" s="70"/>
      <c r="AJ412" s="25" t="e">
        <f t="shared" si="236"/>
        <v>#REF!</v>
      </c>
      <c r="AK412" s="25" t="e">
        <f t="shared" si="237"/>
        <v>#REF!</v>
      </c>
      <c r="AL412" s="25" t="e">
        <f t="shared" si="238"/>
        <v>#REF!</v>
      </c>
      <c r="AM412" s="25" t="e">
        <f t="shared" si="239"/>
        <v>#REF!</v>
      </c>
      <c r="AN412" s="25" t="e">
        <f t="shared" si="240"/>
        <v>#REF!</v>
      </c>
      <c r="AO412" s="25" t="e">
        <f t="shared" si="241"/>
        <v>#REF!</v>
      </c>
      <c r="AP412" s="25" t="e">
        <f t="shared" si="242"/>
        <v>#REF!</v>
      </c>
      <c r="AQ412" s="25" t="e">
        <f t="shared" si="243"/>
        <v>#REF!</v>
      </c>
      <c r="AR412" s="25" t="e">
        <f t="shared" si="244"/>
        <v>#REF!</v>
      </c>
      <c r="AS412" s="25" t="e">
        <f t="shared" si="245"/>
        <v>#REF!</v>
      </c>
      <c r="AT412" s="25" t="e">
        <f t="shared" si="246"/>
        <v>#REF!</v>
      </c>
      <c r="AU412" s="25" t="e">
        <f t="shared" si="247"/>
        <v>#REF!</v>
      </c>
      <c r="AV412" s="25" t="e">
        <f t="shared" si="248"/>
        <v>#REF!</v>
      </c>
      <c r="AW412" s="106" t="e">
        <f t="shared" si="255"/>
        <v>#REF!</v>
      </c>
      <c r="AX412" s="107" t="e">
        <f t="shared" ca="1" si="256"/>
        <v>#REF!</v>
      </c>
      <c r="AY412" s="107" t="e">
        <f t="shared" ca="1" si="257"/>
        <v>#REF!</v>
      </c>
      <c r="AZ412" s="108" t="e">
        <f t="shared" ca="1" si="258"/>
        <v>#REF!</v>
      </c>
      <c r="BA412" s="25">
        <f t="shared" ca="1" si="250"/>
        <v>0</v>
      </c>
      <c r="BB412" s="25" t="e">
        <f t="shared" si="249"/>
        <v>#REF!</v>
      </c>
      <c r="BC412" s="25" t="e">
        <f t="shared" ca="1" si="259"/>
        <v>#REF!</v>
      </c>
      <c r="BD412" s="83" t="e">
        <f>PS!#REF!</f>
        <v>#REF!</v>
      </c>
      <c r="BE412" s="78" t="str">
        <f t="shared" ca="1" si="260"/>
        <v>Lần 0</v>
      </c>
      <c r="BF412" s="109" t="e">
        <f t="shared" ca="1" si="261"/>
        <v>#REF!</v>
      </c>
      <c r="BG412" s="109" t="e">
        <f t="shared" ca="1" si="262"/>
        <v>#REF!</v>
      </c>
      <c r="BH412" s="109" t="e">
        <f t="shared" ca="1" si="263"/>
        <v>#REF!</v>
      </c>
      <c r="BI412" s="109" t="e">
        <f t="shared" ca="1" si="264"/>
        <v>#REF!</v>
      </c>
      <c r="BJ412" s="109" t="e">
        <f t="shared" ca="1" si="265"/>
        <v>#REF!</v>
      </c>
      <c r="BK412" s="109" t="e">
        <f t="shared" ca="1" si="266"/>
        <v>#REF!</v>
      </c>
      <c r="BL412" s="109" t="e">
        <f t="shared" ca="1" si="267"/>
        <v>#REF!</v>
      </c>
      <c r="BM412" s="109" t="e">
        <f t="shared" ca="1" si="268"/>
        <v>#REF!</v>
      </c>
      <c r="BN412" s="109" t="e">
        <f t="shared" ca="1" si="269"/>
        <v>#REF!</v>
      </c>
      <c r="BO412" s="109" t="e">
        <f t="shared" ca="1" si="270"/>
        <v>#REF!</v>
      </c>
      <c r="BP412" s="109" t="e">
        <f t="shared" ca="1" si="271"/>
        <v>#REF!</v>
      </c>
      <c r="BQ412" s="109" t="e">
        <f t="shared" ca="1" si="272"/>
        <v>#REF!</v>
      </c>
      <c r="BR412" s="109" t="e">
        <f t="shared" ca="1" si="273"/>
        <v>#REF!</v>
      </c>
    </row>
    <row r="413" spans="1:70" ht="19.5" customHeight="1" x14ac:dyDescent="0.2">
      <c r="A413" s="82" t="e">
        <f>PS!#REF!</f>
        <v>#REF!</v>
      </c>
      <c r="B413" s="83" t="e">
        <f>PS!#REF!</f>
        <v>#REF!</v>
      </c>
      <c r="C413" s="83" t="e">
        <f>PS!#REF!</f>
        <v>#REF!</v>
      </c>
      <c r="D413" s="83" t="e">
        <f>VLOOKUP(B413,CTV!$A$3:$D$1048576,4,0)</f>
        <v>#REF!</v>
      </c>
      <c r="E413" s="83" t="e">
        <f>VLOOKUP(B413,CTV!$A$3:$G$1048576,7,0)</f>
        <v>#REF!</v>
      </c>
      <c r="F413" s="83" t="e">
        <f>IF(ISNA(VLOOKUP(D413,CTV!$A$3:$H$1048576,8,0)),"",VLOOKUP(D413,CTV!$A$3:$H$1048576,8,0))</f>
        <v>#REF!</v>
      </c>
      <c r="G413" s="83" t="e">
        <f>VLOOKUP(B413,CTV!$A$3:$I$1048576,9,0)</f>
        <v>#REF!</v>
      </c>
      <c r="H413" s="83" t="e">
        <f>VLOOKUP(B413,CTV!$A$3:$J$1048576,10,0)</f>
        <v>#REF!</v>
      </c>
      <c r="I413" s="102" t="e">
        <f>PS!#REF!</f>
        <v>#REF!</v>
      </c>
      <c r="J413" s="83" t="e">
        <f>PS!#REF!</f>
        <v>#REF!</v>
      </c>
      <c r="K413" s="103" t="e">
        <f>PS!#REF!</f>
        <v>#REF!</v>
      </c>
      <c r="L413" s="83" t="e">
        <f t="shared" si="251"/>
        <v>#REF!</v>
      </c>
      <c r="M413" s="120" t="e">
        <f>PS!#REF!</f>
        <v>#REF!</v>
      </c>
      <c r="N413" s="83" t="e">
        <f>PS!#REF!</f>
        <v>#REF!</v>
      </c>
      <c r="O413" s="104" t="e">
        <f>PS!#REF!</f>
        <v>#REF!</v>
      </c>
      <c r="P413" s="104" t="e">
        <f t="shared" si="252"/>
        <v>#REF!</v>
      </c>
      <c r="Q413" s="104">
        <v>0</v>
      </c>
      <c r="R413" s="170" t="e">
        <f t="shared" si="253"/>
        <v>#REF!</v>
      </c>
      <c r="S413" s="130" t="e">
        <f>VLOOKUP(B413,CTV!$A$3:$K$1048576,11,0)</f>
        <v>#REF!</v>
      </c>
      <c r="T413" s="105" t="e">
        <f>IF(VLOOKUP(B413,CTV!$A$3:$E$1048576,5,0)-R413+S413&lt;0,0,VLOOKUP(B413,CTV!$A$3:$E$1048576,5,0)-R413+S413)</f>
        <v>#REF!</v>
      </c>
      <c r="U413" s="105" t="e">
        <f>IF(VLOOKUP(B413,CTV!$A$3:$F$1048576,6,0)-R413+S413&lt;0,0,VLOOKUP(B413,CTV!$A$3:$F$1048576,6,0)-R413+S413)</f>
        <v>#REF!</v>
      </c>
      <c r="V413" s="70" t="e">
        <f t="shared" si="254"/>
        <v>#REF!</v>
      </c>
      <c r="W413" s="70" t="str">
        <f>IFERROR(IF(AND($H413=1,WORKDAY.INTL($I413,NETWORKDAYS.INTL($I413,EDATE(V413,$E414)-1,1,[1]holiday!$A$2:$A$101),1,[1]holiday!$A$2:$A$101)=$K413),"",IF(AND(IFERROR(IF(IF($K413&lt;EDATE(V413,$E413),$K413,EDATE(V413,$E413))=V413,"",IF($K413&lt;EDATE(V413,$E413),$K413,EDATE(V413,$E413))),"")=$K413,$H413=1),"",IFERROR(IF(IF($K413&lt;EDATE(V413,$E413),$K413,EDATE(V413,$E413))=V413,"",IF($K413&lt;EDATE(V413,$E413),$K413,EDATE(V413,$E413))),""))),"")</f>
        <v/>
      </c>
      <c r="X413" s="70" t="str">
        <f>IFERROR(IF(AND($H413=1,WORKDAY.INTL($I413,NETWORKDAYS.INTL($I413,EDATE(W413,$E414)-1,1,[1]holiday!$A$2:$A$101),1,[1]holiday!$A$2:$A$101)=$K413),"",IF(AND(IFERROR(IF(IF($K413&lt;EDATE(W413,$E413),$K413,EDATE(W413,$E413))=W413,"",IF($K413&lt;EDATE(W413,$E413),$K413,EDATE(W413,$E413))),"")=$K413,$H413=1),"",IFERROR(IF(IF($K413&lt;EDATE(W413,$E413),$K413,EDATE(W413,$E413))=W413,"",IF($K413&lt;EDATE(W413,$E413),$K413,EDATE(W413,$E413))),""))),"")</f>
        <v/>
      </c>
      <c r="Y413" s="70" t="str">
        <f>IFERROR(IF(AND($H413=1,WORKDAY.INTL($I413,NETWORKDAYS.INTL($I413,EDATE(X413,$E414)-1,1,[1]holiday!$A$2:$A$101),1,[1]holiday!$A$2:$A$101)=$K413),"",IF(AND(IFERROR(IF(IF($K413&lt;EDATE(X413,$E413),$K413,EDATE(X413,$E413))=X413,"",IF($K413&lt;EDATE(X413,$E413),$K413,EDATE(X413,$E413))),"")=$K413,$H413=1),"",IFERROR(IF(IF($K413&lt;EDATE(X413,$E413),$K413,EDATE(X413,$E413))=X413,"",IF($K413&lt;EDATE(X413,$E413),$K413,EDATE(X413,$E413))),""))),"")</f>
        <v/>
      </c>
      <c r="Z413" s="70" t="str">
        <f>IFERROR(IF(AND($H413=1,WORKDAY.INTL($I413,NETWORKDAYS.INTL($I413,EDATE(Y413,$E414)-1,1,[1]holiday!$A$2:$A$101),1,[1]holiday!$A$2:$A$101)=$K413),"",IF(AND(IFERROR(IF(IF($K413&lt;EDATE(Y413,$E413),$K413,EDATE(Y413,$E413))=Y413,"",IF($K413&lt;EDATE(Y413,$E413),$K413,EDATE(Y413,$E413))),"")=$K413,$H413=1),"",IFERROR(IF(IF($K413&lt;EDATE(Y413,$E413),$K413,EDATE(Y413,$E413))=Y413,"",IF($K413&lt;EDATE(Y413,$E413),$K413,EDATE(Y413,$E413))),""))),"")</f>
        <v/>
      </c>
      <c r="AA413" s="70" t="str">
        <f>IFERROR(IF(AND($H413=1,WORKDAY.INTL($I413,NETWORKDAYS.INTL($I413,EDATE(Z413,$E414)-1,1,[1]holiday!$A$2:$A$101),1,[1]holiday!$A$2:$A$101)=$K413),"",IF(AND(IFERROR(IF(IF($K413&lt;EDATE(Z413,$E413),$K413,EDATE(Z413,$E413))=Z413,"",IF($K413&lt;EDATE(Z413,$E413),$K413,EDATE(Z413,$E413))),"")=$K413,$H413=1),"",IFERROR(IF(IF($K413&lt;EDATE(Z413,$E413),$K413,EDATE(Z413,$E413))=Z413,"",IF($K413&lt;EDATE(Z413,$E413),$K413,EDATE(Z413,$E413))),""))),"")</f>
        <v/>
      </c>
      <c r="AB413" s="70" t="str">
        <f>IFERROR(IF(AND($H413=1,WORKDAY.INTL($I413,NETWORKDAYS.INTL($I413,EDATE(AA413,$E414)-1,1,[1]holiday!$A$2:$A$101),1,[1]holiday!$A$2:$A$101)=$K413),"",IF(AND(IFERROR(IF(IF($K413&lt;EDATE(AA413,$E413),$K413,EDATE(AA413,$E413))=AA413,"",IF($K413&lt;EDATE(AA413,$E413),$K413,EDATE(AA413,$E413))),"")=$K413,$H413=1),"",IFERROR(IF(IF($K413&lt;EDATE(AA413,$E413),$K413,EDATE(AA413,$E413))=AA413,"",IF($K413&lt;EDATE(AA413,$E413),$K413,EDATE(AA413,$E413))),""))),"")</f>
        <v/>
      </c>
      <c r="AC413" s="70" t="str">
        <f>IFERROR(IF(AND($H413=1,WORKDAY.INTL($I413,NETWORKDAYS.INTL($I413,EDATE(AB413,$E414)-1,1,[1]holiday!$A$2:$A$101),1,[1]holiday!$A$2:$A$101)=$K413),"",IF(AND(IFERROR(IF(IF($K413&lt;EDATE(AB413,$E413),$K413,EDATE(AB413,$E413))=AB413,"",IF($K413&lt;EDATE(AB413,$E413),$K413,EDATE(AB413,$E413))),"")=$K413,$H413=1),"",IFERROR(IF(IF($K413&lt;EDATE(AB413,$E413),$K413,EDATE(AB413,$E413))=AB413,"",IF($K413&lt;EDATE(AB413,$E413),$K413,EDATE(AB413,$E413))),""))),"")</f>
        <v/>
      </c>
      <c r="AD413" s="70" t="str">
        <f>IFERROR(IF(AND($H413=1,WORKDAY.INTL($I413,NETWORKDAYS.INTL($I413,EDATE(AC413,$E414)-1,1,[1]holiday!$A$2:$A$101),1,[1]holiday!$A$2:$A$101)=$K413),"",IF(AND(IFERROR(IF(IF($K413&lt;EDATE(AC413,$E413),$K413,EDATE(AC413,$E413))=AC413,"",IF($K413&lt;EDATE(AC413,$E413),$K413,EDATE(AC413,$E413))),"")=$K413,$H413=1),"",IFERROR(IF(IF($K413&lt;EDATE(AC413,$E413),$K413,EDATE(AC413,$E413))=AC413,"",IF($K413&lt;EDATE(AC413,$E413),$K413,EDATE(AC413,$E413))),""))),"")</f>
        <v/>
      </c>
      <c r="AE413" s="70" t="str">
        <f>IFERROR(IF(AND($H413=1,WORKDAY.INTL($I413,NETWORKDAYS.INTL($I413,EDATE(AD413,$E414)-1,1,[1]holiday!$A$2:$A$101),1,[1]holiday!$A$2:$A$101)=$K413),"",IF(AND(IFERROR(IF(IF($K413&lt;EDATE(AD413,$E413),$K413,EDATE(AD413,$E413))=AD413,"",IF($K413&lt;EDATE(AD413,$E413),$K413,EDATE(AD413,$E413))),"")=$K413,$H413=1),"",IFERROR(IF(IF($K413&lt;EDATE(AD413,$E413),$K413,EDATE(AD413,$E413))=AD413,"",IF($K413&lt;EDATE(AD413,$E413),$K413,EDATE(AD413,$E413))),""))),"")</f>
        <v/>
      </c>
      <c r="AF413" s="70" t="str">
        <f>IFERROR(IF(AND($H413=1,WORKDAY.INTL($I413,NETWORKDAYS.INTL($I413,EDATE(AE413,$E414)-1,1,[1]holiday!$A$2:$A$101),1,[1]holiday!$A$2:$A$101)=$K413),"",IF(AND(IFERROR(IF(IF($K413&lt;EDATE(AE413,$E413),$K413,EDATE(AE413,$E413))=AE413,"",IF($K413&lt;EDATE(AE413,$E413),$K413,EDATE(AE413,$E413))),"")=$K413,$H413=1),"",IFERROR(IF(IF($K413&lt;EDATE(AE413,$E413),$K413,EDATE(AE413,$E413))=AE413,"",IF($K413&lt;EDATE(AE413,$E413),$K413,EDATE(AE413,$E413))),""))),"")</f>
        <v/>
      </c>
      <c r="AG413" s="70" t="str">
        <f>IFERROR(IF(AND($H413=1,WORKDAY.INTL($I413,NETWORKDAYS.INTL($I413,EDATE(AF413,$E414)-1,1,[1]holiday!$A$2:$A$101),1,[1]holiday!$A$2:$A$101)=$K413),"",IF(AND(IFERROR(IF(IF($K413&lt;EDATE(AF413,$E413),$K413,EDATE(AF413,$E413))=AF413,"",IF($K413&lt;EDATE(AF413,$E413),$K413,EDATE(AF413,$E413))),"")=$K413,$H413=1),"",IFERROR(IF(IF($K413&lt;EDATE(AF413,$E413),$K413,EDATE(AF413,$E413))=AF413,"",IF($K413&lt;EDATE(AF413,$E413),$K413,EDATE(AF413,$E413))),""))),"")</f>
        <v/>
      </c>
      <c r="AH413" s="70" t="str">
        <f>IFERROR(IF(AND($H413=1,WORKDAY.INTL($I413,NETWORKDAYS.INTL($I413,EDATE(AG413,$E414)-1,1,[1]holiday!$A$2:$A$101),1,[1]holiday!$A$2:$A$101)=$K413),"",IF(AND(IFERROR(IF(IF($K413&lt;EDATE(AG413,$E413),$K413,EDATE(AG413,$E413))=AG413,"",IF($K413&lt;EDATE(AG413,$E413),$K413,EDATE(AG413,$E413))),"")=$K413,$H413=1),"",IFERROR(IF(IF($K413&lt;EDATE(AG413,$E413),$K413,EDATE(AG413,$E413))=AG413,"",IF($K413&lt;EDATE(AG413,$E413),$K413,EDATE(AG413,$E413))),""))),"")</f>
        <v/>
      </c>
      <c r="AI413" s="70"/>
      <c r="AJ413" s="25" t="e">
        <f t="shared" si="236"/>
        <v>#REF!</v>
      </c>
      <c r="AK413" s="25" t="e">
        <f t="shared" si="237"/>
        <v>#REF!</v>
      </c>
      <c r="AL413" s="25" t="e">
        <f t="shared" si="238"/>
        <v>#REF!</v>
      </c>
      <c r="AM413" s="25" t="e">
        <f t="shared" si="239"/>
        <v>#REF!</v>
      </c>
      <c r="AN413" s="25" t="e">
        <f t="shared" si="240"/>
        <v>#REF!</v>
      </c>
      <c r="AO413" s="25" t="e">
        <f t="shared" si="241"/>
        <v>#REF!</v>
      </c>
      <c r="AP413" s="25" t="e">
        <f t="shared" si="242"/>
        <v>#REF!</v>
      </c>
      <c r="AQ413" s="25" t="e">
        <f t="shared" si="243"/>
        <v>#REF!</v>
      </c>
      <c r="AR413" s="25" t="e">
        <f t="shared" si="244"/>
        <v>#REF!</v>
      </c>
      <c r="AS413" s="25" t="e">
        <f t="shared" si="245"/>
        <v>#REF!</v>
      </c>
      <c r="AT413" s="25" t="e">
        <f t="shared" si="246"/>
        <v>#REF!</v>
      </c>
      <c r="AU413" s="25" t="e">
        <f t="shared" si="247"/>
        <v>#REF!</v>
      </c>
      <c r="AV413" s="25" t="e">
        <f t="shared" si="248"/>
        <v>#REF!</v>
      </c>
      <c r="AW413" s="106" t="e">
        <f t="shared" si="255"/>
        <v>#REF!</v>
      </c>
      <c r="AX413" s="107" t="e">
        <f t="shared" ca="1" si="256"/>
        <v>#REF!</v>
      </c>
      <c r="AY413" s="107" t="e">
        <f t="shared" ca="1" si="257"/>
        <v>#REF!</v>
      </c>
      <c r="AZ413" s="108" t="e">
        <f t="shared" ca="1" si="258"/>
        <v>#REF!</v>
      </c>
      <c r="BA413" s="25">
        <f t="shared" ca="1" si="250"/>
        <v>0</v>
      </c>
      <c r="BB413" s="25" t="e">
        <f t="shared" si="249"/>
        <v>#REF!</v>
      </c>
      <c r="BC413" s="25" t="e">
        <f t="shared" ca="1" si="259"/>
        <v>#REF!</v>
      </c>
      <c r="BD413" s="83" t="e">
        <f>PS!#REF!</f>
        <v>#REF!</v>
      </c>
      <c r="BE413" s="78" t="str">
        <f t="shared" ca="1" si="260"/>
        <v>Lần 0</v>
      </c>
      <c r="BF413" s="109" t="e">
        <f t="shared" ca="1" si="261"/>
        <v>#REF!</v>
      </c>
      <c r="BG413" s="109" t="e">
        <f t="shared" ca="1" si="262"/>
        <v>#REF!</v>
      </c>
      <c r="BH413" s="109" t="e">
        <f t="shared" ca="1" si="263"/>
        <v>#REF!</v>
      </c>
      <c r="BI413" s="109" t="e">
        <f t="shared" ca="1" si="264"/>
        <v>#REF!</v>
      </c>
      <c r="BJ413" s="109" t="e">
        <f t="shared" ca="1" si="265"/>
        <v>#REF!</v>
      </c>
      <c r="BK413" s="109" t="e">
        <f t="shared" ca="1" si="266"/>
        <v>#REF!</v>
      </c>
      <c r="BL413" s="109" t="e">
        <f t="shared" ca="1" si="267"/>
        <v>#REF!</v>
      </c>
      <c r="BM413" s="109" t="e">
        <f t="shared" ca="1" si="268"/>
        <v>#REF!</v>
      </c>
      <c r="BN413" s="109" t="e">
        <f t="shared" ca="1" si="269"/>
        <v>#REF!</v>
      </c>
      <c r="BO413" s="109" t="e">
        <f t="shared" ca="1" si="270"/>
        <v>#REF!</v>
      </c>
      <c r="BP413" s="109" t="e">
        <f t="shared" ca="1" si="271"/>
        <v>#REF!</v>
      </c>
      <c r="BQ413" s="109" t="e">
        <f t="shared" ca="1" si="272"/>
        <v>#REF!</v>
      </c>
      <c r="BR413" s="109" t="e">
        <f t="shared" ca="1" si="273"/>
        <v>#REF!</v>
      </c>
    </row>
    <row r="414" spans="1:70" ht="19.5" customHeight="1" x14ac:dyDescent="0.2">
      <c r="A414" s="82" t="e">
        <f>PS!#REF!</f>
        <v>#REF!</v>
      </c>
      <c r="B414" s="83" t="e">
        <f>PS!#REF!</f>
        <v>#REF!</v>
      </c>
      <c r="C414" s="83" t="e">
        <f>PS!#REF!</f>
        <v>#REF!</v>
      </c>
      <c r="D414" s="83" t="e">
        <f>VLOOKUP(B414,CTV!$A$3:$D$1048576,4,0)</f>
        <v>#REF!</v>
      </c>
      <c r="E414" s="83" t="e">
        <f>VLOOKUP(B414,CTV!$A$3:$G$1048576,7,0)</f>
        <v>#REF!</v>
      </c>
      <c r="F414" s="83" t="e">
        <f>IF(ISNA(VLOOKUP(D414,CTV!$A$3:$H$1048576,8,0)),"",VLOOKUP(D414,CTV!$A$3:$H$1048576,8,0))</f>
        <v>#REF!</v>
      </c>
      <c r="G414" s="83" t="e">
        <f>VLOOKUP(B414,CTV!$A$3:$I$1048576,9,0)</f>
        <v>#REF!</v>
      </c>
      <c r="H414" s="83" t="e">
        <f>VLOOKUP(B414,CTV!$A$3:$J$1048576,10,0)</f>
        <v>#REF!</v>
      </c>
      <c r="I414" s="102" t="e">
        <f>PS!#REF!</f>
        <v>#REF!</v>
      </c>
      <c r="J414" s="83" t="e">
        <f>PS!#REF!</f>
        <v>#REF!</v>
      </c>
      <c r="K414" s="103" t="e">
        <f>PS!#REF!</f>
        <v>#REF!</v>
      </c>
      <c r="L414" s="83" t="e">
        <f t="shared" si="251"/>
        <v>#REF!</v>
      </c>
      <c r="M414" s="120" t="e">
        <f>PS!#REF!</f>
        <v>#REF!</v>
      </c>
      <c r="N414" s="83" t="e">
        <f>PS!#REF!</f>
        <v>#REF!</v>
      </c>
      <c r="O414" s="104" t="e">
        <f>PS!#REF!</f>
        <v>#REF!</v>
      </c>
      <c r="P414" s="104" t="e">
        <f t="shared" si="252"/>
        <v>#REF!</v>
      </c>
      <c r="Q414" s="104">
        <v>0</v>
      </c>
      <c r="R414" s="170" t="e">
        <f t="shared" si="253"/>
        <v>#REF!</v>
      </c>
      <c r="S414" s="130" t="e">
        <f>VLOOKUP(B414,CTV!$A$3:$K$1048576,11,0)</f>
        <v>#REF!</v>
      </c>
      <c r="T414" s="105" t="e">
        <f>IF(VLOOKUP(B414,CTV!$A$3:$E$1048576,5,0)-R414+S414&lt;0,0,VLOOKUP(B414,CTV!$A$3:$E$1048576,5,0)-R414+S414)</f>
        <v>#REF!</v>
      </c>
      <c r="U414" s="105" t="e">
        <f>IF(VLOOKUP(B414,CTV!$A$3:$F$1048576,6,0)-R414+S414&lt;0,0,VLOOKUP(B414,CTV!$A$3:$F$1048576,6,0)-R414+S414)</f>
        <v>#REF!</v>
      </c>
      <c r="V414" s="70" t="e">
        <f t="shared" si="254"/>
        <v>#REF!</v>
      </c>
      <c r="W414" s="70" t="str">
        <f>IFERROR(IF(AND($H414=1,WORKDAY.INTL($I414,NETWORKDAYS.INTL($I414,EDATE(V414,$E415)-1,1,[1]holiday!$A$2:$A$101),1,[1]holiday!$A$2:$A$101)=$K414),"",IF(AND(IFERROR(IF(IF($K414&lt;EDATE(V414,$E414),$K414,EDATE(V414,$E414))=V414,"",IF($K414&lt;EDATE(V414,$E414),$K414,EDATE(V414,$E414))),"")=$K414,$H414=1),"",IFERROR(IF(IF($K414&lt;EDATE(V414,$E414),$K414,EDATE(V414,$E414))=V414,"",IF($K414&lt;EDATE(V414,$E414),$K414,EDATE(V414,$E414))),""))),"")</f>
        <v/>
      </c>
      <c r="X414" s="70" t="str">
        <f>IFERROR(IF(AND($H414=1,WORKDAY.INTL($I414,NETWORKDAYS.INTL($I414,EDATE(W414,$E415)-1,1,[1]holiday!$A$2:$A$101),1,[1]holiday!$A$2:$A$101)=$K414),"",IF(AND(IFERROR(IF(IF($K414&lt;EDATE(W414,$E414),$K414,EDATE(W414,$E414))=W414,"",IF($K414&lt;EDATE(W414,$E414),$K414,EDATE(W414,$E414))),"")=$K414,$H414=1),"",IFERROR(IF(IF($K414&lt;EDATE(W414,$E414),$K414,EDATE(W414,$E414))=W414,"",IF($K414&lt;EDATE(W414,$E414),$K414,EDATE(W414,$E414))),""))),"")</f>
        <v/>
      </c>
      <c r="Y414" s="70" t="str">
        <f>IFERROR(IF(AND($H414=1,WORKDAY.INTL($I414,NETWORKDAYS.INTL($I414,EDATE(X414,$E415)-1,1,[1]holiday!$A$2:$A$101),1,[1]holiday!$A$2:$A$101)=$K414),"",IF(AND(IFERROR(IF(IF($K414&lt;EDATE(X414,$E414),$K414,EDATE(X414,$E414))=X414,"",IF($K414&lt;EDATE(X414,$E414),$K414,EDATE(X414,$E414))),"")=$K414,$H414=1),"",IFERROR(IF(IF($K414&lt;EDATE(X414,$E414),$K414,EDATE(X414,$E414))=X414,"",IF($K414&lt;EDATE(X414,$E414),$K414,EDATE(X414,$E414))),""))),"")</f>
        <v/>
      </c>
      <c r="Z414" s="70" t="str">
        <f>IFERROR(IF(AND($H414=1,WORKDAY.INTL($I414,NETWORKDAYS.INTL($I414,EDATE(Y414,$E415)-1,1,[1]holiday!$A$2:$A$101),1,[1]holiday!$A$2:$A$101)=$K414),"",IF(AND(IFERROR(IF(IF($K414&lt;EDATE(Y414,$E414),$K414,EDATE(Y414,$E414))=Y414,"",IF($K414&lt;EDATE(Y414,$E414),$K414,EDATE(Y414,$E414))),"")=$K414,$H414=1),"",IFERROR(IF(IF($K414&lt;EDATE(Y414,$E414),$K414,EDATE(Y414,$E414))=Y414,"",IF($K414&lt;EDATE(Y414,$E414),$K414,EDATE(Y414,$E414))),""))),"")</f>
        <v/>
      </c>
      <c r="AA414" s="70" t="str">
        <f>IFERROR(IF(AND($H414=1,WORKDAY.INTL($I414,NETWORKDAYS.INTL($I414,EDATE(Z414,$E415)-1,1,[1]holiday!$A$2:$A$101),1,[1]holiday!$A$2:$A$101)=$K414),"",IF(AND(IFERROR(IF(IF($K414&lt;EDATE(Z414,$E414),$K414,EDATE(Z414,$E414))=Z414,"",IF($K414&lt;EDATE(Z414,$E414),$K414,EDATE(Z414,$E414))),"")=$K414,$H414=1),"",IFERROR(IF(IF($K414&lt;EDATE(Z414,$E414),$K414,EDATE(Z414,$E414))=Z414,"",IF($K414&lt;EDATE(Z414,$E414),$K414,EDATE(Z414,$E414))),""))),"")</f>
        <v/>
      </c>
      <c r="AB414" s="70" t="str">
        <f>IFERROR(IF(AND($H414=1,WORKDAY.INTL($I414,NETWORKDAYS.INTL($I414,EDATE(AA414,$E415)-1,1,[1]holiday!$A$2:$A$101),1,[1]holiday!$A$2:$A$101)=$K414),"",IF(AND(IFERROR(IF(IF($K414&lt;EDATE(AA414,$E414),$K414,EDATE(AA414,$E414))=AA414,"",IF($K414&lt;EDATE(AA414,$E414),$K414,EDATE(AA414,$E414))),"")=$K414,$H414=1),"",IFERROR(IF(IF($K414&lt;EDATE(AA414,$E414),$K414,EDATE(AA414,$E414))=AA414,"",IF($K414&lt;EDATE(AA414,$E414),$K414,EDATE(AA414,$E414))),""))),"")</f>
        <v/>
      </c>
      <c r="AC414" s="70" t="str">
        <f>IFERROR(IF(AND($H414=1,WORKDAY.INTL($I414,NETWORKDAYS.INTL($I414,EDATE(AB414,$E415)-1,1,[1]holiday!$A$2:$A$101),1,[1]holiday!$A$2:$A$101)=$K414),"",IF(AND(IFERROR(IF(IF($K414&lt;EDATE(AB414,$E414),$K414,EDATE(AB414,$E414))=AB414,"",IF($K414&lt;EDATE(AB414,$E414),$K414,EDATE(AB414,$E414))),"")=$K414,$H414=1),"",IFERROR(IF(IF($K414&lt;EDATE(AB414,$E414),$K414,EDATE(AB414,$E414))=AB414,"",IF($K414&lt;EDATE(AB414,$E414),$K414,EDATE(AB414,$E414))),""))),"")</f>
        <v/>
      </c>
      <c r="AD414" s="70" t="str">
        <f>IFERROR(IF(AND($H414=1,WORKDAY.INTL($I414,NETWORKDAYS.INTL($I414,EDATE(AC414,$E415)-1,1,[1]holiday!$A$2:$A$101),1,[1]holiday!$A$2:$A$101)=$K414),"",IF(AND(IFERROR(IF(IF($K414&lt;EDATE(AC414,$E414),$K414,EDATE(AC414,$E414))=AC414,"",IF($K414&lt;EDATE(AC414,$E414),$K414,EDATE(AC414,$E414))),"")=$K414,$H414=1),"",IFERROR(IF(IF($K414&lt;EDATE(AC414,$E414),$K414,EDATE(AC414,$E414))=AC414,"",IF($K414&lt;EDATE(AC414,$E414),$K414,EDATE(AC414,$E414))),""))),"")</f>
        <v/>
      </c>
      <c r="AE414" s="70" t="str">
        <f>IFERROR(IF(AND($H414=1,WORKDAY.INTL($I414,NETWORKDAYS.INTL($I414,EDATE(AD414,$E415)-1,1,[1]holiday!$A$2:$A$101),1,[1]holiday!$A$2:$A$101)=$K414),"",IF(AND(IFERROR(IF(IF($K414&lt;EDATE(AD414,$E414),$K414,EDATE(AD414,$E414))=AD414,"",IF($K414&lt;EDATE(AD414,$E414),$K414,EDATE(AD414,$E414))),"")=$K414,$H414=1),"",IFERROR(IF(IF($K414&lt;EDATE(AD414,$E414),$K414,EDATE(AD414,$E414))=AD414,"",IF($K414&lt;EDATE(AD414,$E414),$K414,EDATE(AD414,$E414))),""))),"")</f>
        <v/>
      </c>
      <c r="AF414" s="70" t="str">
        <f>IFERROR(IF(AND($H414=1,WORKDAY.INTL($I414,NETWORKDAYS.INTL($I414,EDATE(AE414,$E415)-1,1,[1]holiday!$A$2:$A$101),1,[1]holiday!$A$2:$A$101)=$K414),"",IF(AND(IFERROR(IF(IF($K414&lt;EDATE(AE414,$E414),$K414,EDATE(AE414,$E414))=AE414,"",IF($K414&lt;EDATE(AE414,$E414),$K414,EDATE(AE414,$E414))),"")=$K414,$H414=1),"",IFERROR(IF(IF($K414&lt;EDATE(AE414,$E414),$K414,EDATE(AE414,$E414))=AE414,"",IF($K414&lt;EDATE(AE414,$E414),$K414,EDATE(AE414,$E414))),""))),"")</f>
        <v/>
      </c>
      <c r="AG414" s="70" t="str">
        <f>IFERROR(IF(AND($H414=1,WORKDAY.INTL($I414,NETWORKDAYS.INTL($I414,EDATE(AF414,$E415)-1,1,[1]holiday!$A$2:$A$101),1,[1]holiday!$A$2:$A$101)=$K414),"",IF(AND(IFERROR(IF(IF($K414&lt;EDATE(AF414,$E414),$K414,EDATE(AF414,$E414))=AF414,"",IF($K414&lt;EDATE(AF414,$E414),$K414,EDATE(AF414,$E414))),"")=$K414,$H414=1),"",IFERROR(IF(IF($K414&lt;EDATE(AF414,$E414),$K414,EDATE(AF414,$E414))=AF414,"",IF($K414&lt;EDATE(AF414,$E414),$K414,EDATE(AF414,$E414))),""))),"")</f>
        <v/>
      </c>
      <c r="AH414" s="70" t="str">
        <f>IFERROR(IF(AND($H414=1,WORKDAY.INTL($I414,NETWORKDAYS.INTL($I414,EDATE(AG414,$E415)-1,1,[1]holiday!$A$2:$A$101),1,[1]holiday!$A$2:$A$101)=$K414),"",IF(AND(IFERROR(IF(IF($K414&lt;EDATE(AG414,$E414),$K414,EDATE(AG414,$E414))=AG414,"",IF($K414&lt;EDATE(AG414,$E414),$K414,EDATE(AG414,$E414))),"")=$K414,$H414=1),"",IFERROR(IF(IF($K414&lt;EDATE(AG414,$E414),$K414,EDATE(AG414,$E414))=AG414,"",IF($K414&lt;EDATE(AG414,$E414),$K414,EDATE(AG414,$E414))),""))),"")</f>
        <v/>
      </c>
      <c r="AI414" s="70"/>
      <c r="AJ414" s="25" t="e">
        <f t="shared" si="236"/>
        <v>#REF!</v>
      </c>
      <c r="AK414" s="25" t="e">
        <f t="shared" si="237"/>
        <v>#REF!</v>
      </c>
      <c r="AL414" s="25" t="e">
        <f t="shared" si="238"/>
        <v>#REF!</v>
      </c>
      <c r="AM414" s="25" t="e">
        <f t="shared" si="239"/>
        <v>#REF!</v>
      </c>
      <c r="AN414" s="25" t="e">
        <f t="shared" si="240"/>
        <v>#REF!</v>
      </c>
      <c r="AO414" s="25" t="e">
        <f t="shared" si="241"/>
        <v>#REF!</v>
      </c>
      <c r="AP414" s="25" t="e">
        <f t="shared" si="242"/>
        <v>#REF!</v>
      </c>
      <c r="AQ414" s="25" t="e">
        <f t="shared" si="243"/>
        <v>#REF!</v>
      </c>
      <c r="AR414" s="25" t="e">
        <f t="shared" si="244"/>
        <v>#REF!</v>
      </c>
      <c r="AS414" s="25" t="e">
        <f t="shared" si="245"/>
        <v>#REF!</v>
      </c>
      <c r="AT414" s="25" t="e">
        <f t="shared" si="246"/>
        <v>#REF!</v>
      </c>
      <c r="AU414" s="25" t="e">
        <f t="shared" si="247"/>
        <v>#REF!</v>
      </c>
      <c r="AV414" s="25" t="e">
        <f t="shared" si="248"/>
        <v>#REF!</v>
      </c>
      <c r="AW414" s="106" t="e">
        <f t="shared" si="255"/>
        <v>#REF!</v>
      </c>
      <c r="AX414" s="107" t="e">
        <f t="shared" ca="1" si="256"/>
        <v>#REF!</v>
      </c>
      <c r="AY414" s="107" t="e">
        <f t="shared" ca="1" si="257"/>
        <v>#REF!</v>
      </c>
      <c r="AZ414" s="108" t="e">
        <f t="shared" ca="1" si="258"/>
        <v>#REF!</v>
      </c>
      <c r="BA414" s="25">
        <f t="shared" ca="1" si="250"/>
        <v>0</v>
      </c>
      <c r="BB414" s="25" t="e">
        <f t="shared" si="249"/>
        <v>#REF!</v>
      </c>
      <c r="BC414" s="25" t="e">
        <f t="shared" ca="1" si="259"/>
        <v>#REF!</v>
      </c>
      <c r="BD414" s="83" t="e">
        <f>PS!#REF!</f>
        <v>#REF!</v>
      </c>
      <c r="BE414" s="78" t="str">
        <f t="shared" ca="1" si="260"/>
        <v>Lần 0</v>
      </c>
      <c r="BF414" s="109" t="e">
        <f t="shared" ca="1" si="261"/>
        <v>#REF!</v>
      </c>
      <c r="BG414" s="109" t="e">
        <f t="shared" ca="1" si="262"/>
        <v>#REF!</v>
      </c>
      <c r="BH414" s="109" t="e">
        <f t="shared" ca="1" si="263"/>
        <v>#REF!</v>
      </c>
      <c r="BI414" s="109" t="e">
        <f t="shared" ca="1" si="264"/>
        <v>#REF!</v>
      </c>
      <c r="BJ414" s="109" t="e">
        <f t="shared" ca="1" si="265"/>
        <v>#REF!</v>
      </c>
      <c r="BK414" s="109" t="e">
        <f t="shared" ca="1" si="266"/>
        <v>#REF!</v>
      </c>
      <c r="BL414" s="109" t="e">
        <f t="shared" ca="1" si="267"/>
        <v>#REF!</v>
      </c>
      <c r="BM414" s="109" t="e">
        <f t="shared" ca="1" si="268"/>
        <v>#REF!</v>
      </c>
      <c r="BN414" s="109" t="e">
        <f t="shared" ca="1" si="269"/>
        <v>#REF!</v>
      </c>
      <c r="BO414" s="109" t="e">
        <f t="shared" ca="1" si="270"/>
        <v>#REF!</v>
      </c>
      <c r="BP414" s="109" t="e">
        <f t="shared" ca="1" si="271"/>
        <v>#REF!</v>
      </c>
      <c r="BQ414" s="109" t="e">
        <f t="shared" ca="1" si="272"/>
        <v>#REF!</v>
      </c>
      <c r="BR414" s="109" t="e">
        <f t="shared" ca="1" si="273"/>
        <v>#REF!</v>
      </c>
    </row>
    <row r="415" spans="1:70" ht="19.5" customHeight="1" x14ac:dyDescent="0.2">
      <c r="A415" s="82" t="e">
        <f>PS!#REF!</f>
        <v>#REF!</v>
      </c>
      <c r="B415" s="83" t="e">
        <f>PS!#REF!</f>
        <v>#REF!</v>
      </c>
      <c r="C415" s="83" t="e">
        <f>PS!#REF!</f>
        <v>#REF!</v>
      </c>
      <c r="D415" s="83" t="e">
        <f>VLOOKUP(B415,CTV!$A$3:$D$1048576,4,0)</f>
        <v>#REF!</v>
      </c>
      <c r="E415" s="83" t="e">
        <f>VLOOKUP(B415,CTV!$A$3:$G$1048576,7,0)</f>
        <v>#REF!</v>
      </c>
      <c r="F415" s="83" t="e">
        <f>IF(ISNA(VLOOKUP(D415,CTV!$A$3:$H$1048576,8,0)),"",VLOOKUP(D415,CTV!$A$3:$H$1048576,8,0))</f>
        <v>#REF!</v>
      </c>
      <c r="G415" s="83" t="e">
        <f>VLOOKUP(B415,CTV!$A$3:$I$1048576,9,0)</f>
        <v>#REF!</v>
      </c>
      <c r="H415" s="83" t="e">
        <f>VLOOKUP(B415,CTV!$A$3:$J$1048576,10,0)</f>
        <v>#REF!</v>
      </c>
      <c r="I415" s="102" t="e">
        <f>PS!#REF!</f>
        <v>#REF!</v>
      </c>
      <c r="J415" s="83" t="e">
        <f>PS!#REF!</f>
        <v>#REF!</v>
      </c>
      <c r="K415" s="103" t="e">
        <f>PS!#REF!</f>
        <v>#REF!</v>
      </c>
      <c r="L415" s="83" t="e">
        <f t="shared" si="251"/>
        <v>#REF!</v>
      </c>
      <c r="M415" s="120" t="e">
        <f>PS!#REF!</f>
        <v>#REF!</v>
      </c>
      <c r="N415" s="83" t="e">
        <f>PS!#REF!</f>
        <v>#REF!</v>
      </c>
      <c r="O415" s="104" t="e">
        <f>PS!#REF!</f>
        <v>#REF!</v>
      </c>
      <c r="P415" s="104" t="e">
        <f t="shared" si="252"/>
        <v>#REF!</v>
      </c>
      <c r="Q415" s="104">
        <v>0</v>
      </c>
      <c r="R415" s="170" t="e">
        <f t="shared" si="253"/>
        <v>#REF!</v>
      </c>
      <c r="S415" s="130" t="e">
        <f>VLOOKUP(B415,CTV!$A$3:$K$1048576,11,0)</f>
        <v>#REF!</v>
      </c>
      <c r="T415" s="105" t="e">
        <f>IF(VLOOKUP(B415,CTV!$A$3:$E$1048576,5,0)-R415+S415&lt;0,0,VLOOKUP(B415,CTV!$A$3:$E$1048576,5,0)-R415+S415)</f>
        <v>#REF!</v>
      </c>
      <c r="U415" s="105" t="e">
        <f>IF(VLOOKUP(B415,CTV!$A$3:$F$1048576,6,0)-R415+S415&lt;0,0,VLOOKUP(B415,CTV!$A$3:$F$1048576,6,0)-R415+S415)</f>
        <v>#REF!</v>
      </c>
      <c r="V415" s="70" t="e">
        <f t="shared" si="254"/>
        <v>#REF!</v>
      </c>
      <c r="W415" s="70" t="str">
        <f>IFERROR(IF(AND($H415=1,WORKDAY.INTL($I415,NETWORKDAYS.INTL($I415,EDATE(V415,$E416)-1,1,[1]holiday!$A$2:$A$101),1,[1]holiday!$A$2:$A$101)=$K415),"",IF(AND(IFERROR(IF(IF($K415&lt;EDATE(V415,$E415),$K415,EDATE(V415,$E415))=V415,"",IF($K415&lt;EDATE(V415,$E415),$K415,EDATE(V415,$E415))),"")=$K415,$H415=1),"",IFERROR(IF(IF($K415&lt;EDATE(V415,$E415),$K415,EDATE(V415,$E415))=V415,"",IF($K415&lt;EDATE(V415,$E415),$K415,EDATE(V415,$E415))),""))),"")</f>
        <v/>
      </c>
      <c r="X415" s="70" t="str">
        <f>IFERROR(IF(AND($H415=1,WORKDAY.INTL($I415,NETWORKDAYS.INTL($I415,EDATE(W415,$E416)-1,1,[1]holiday!$A$2:$A$101),1,[1]holiday!$A$2:$A$101)=$K415),"",IF(AND(IFERROR(IF(IF($K415&lt;EDATE(W415,$E415),$K415,EDATE(W415,$E415))=W415,"",IF($K415&lt;EDATE(W415,$E415),$K415,EDATE(W415,$E415))),"")=$K415,$H415=1),"",IFERROR(IF(IF($K415&lt;EDATE(W415,$E415),$K415,EDATE(W415,$E415))=W415,"",IF($K415&lt;EDATE(W415,$E415),$K415,EDATE(W415,$E415))),""))),"")</f>
        <v/>
      </c>
      <c r="Y415" s="70" t="str">
        <f>IFERROR(IF(AND($H415=1,WORKDAY.INTL($I415,NETWORKDAYS.INTL($I415,EDATE(X415,$E416)-1,1,[1]holiday!$A$2:$A$101),1,[1]holiday!$A$2:$A$101)=$K415),"",IF(AND(IFERROR(IF(IF($K415&lt;EDATE(X415,$E415),$K415,EDATE(X415,$E415))=X415,"",IF($K415&lt;EDATE(X415,$E415),$K415,EDATE(X415,$E415))),"")=$K415,$H415=1),"",IFERROR(IF(IF($K415&lt;EDATE(X415,$E415),$K415,EDATE(X415,$E415))=X415,"",IF($K415&lt;EDATE(X415,$E415),$K415,EDATE(X415,$E415))),""))),"")</f>
        <v/>
      </c>
      <c r="Z415" s="70" t="str">
        <f>IFERROR(IF(AND($H415=1,WORKDAY.INTL($I415,NETWORKDAYS.INTL($I415,EDATE(Y415,$E416)-1,1,[1]holiday!$A$2:$A$101),1,[1]holiday!$A$2:$A$101)=$K415),"",IF(AND(IFERROR(IF(IF($K415&lt;EDATE(Y415,$E415),$K415,EDATE(Y415,$E415))=Y415,"",IF($K415&lt;EDATE(Y415,$E415),$K415,EDATE(Y415,$E415))),"")=$K415,$H415=1),"",IFERROR(IF(IF($K415&lt;EDATE(Y415,$E415),$K415,EDATE(Y415,$E415))=Y415,"",IF($K415&lt;EDATE(Y415,$E415),$K415,EDATE(Y415,$E415))),""))),"")</f>
        <v/>
      </c>
      <c r="AA415" s="70" t="str">
        <f>IFERROR(IF(AND($H415=1,WORKDAY.INTL($I415,NETWORKDAYS.INTL($I415,EDATE(Z415,$E416)-1,1,[1]holiday!$A$2:$A$101),1,[1]holiday!$A$2:$A$101)=$K415),"",IF(AND(IFERROR(IF(IF($K415&lt;EDATE(Z415,$E415),$K415,EDATE(Z415,$E415))=Z415,"",IF($K415&lt;EDATE(Z415,$E415),$K415,EDATE(Z415,$E415))),"")=$K415,$H415=1),"",IFERROR(IF(IF($K415&lt;EDATE(Z415,$E415),$K415,EDATE(Z415,$E415))=Z415,"",IF($K415&lt;EDATE(Z415,$E415),$K415,EDATE(Z415,$E415))),""))),"")</f>
        <v/>
      </c>
      <c r="AB415" s="70" t="str">
        <f>IFERROR(IF(AND($H415=1,WORKDAY.INTL($I415,NETWORKDAYS.INTL($I415,EDATE(AA415,$E416)-1,1,[1]holiday!$A$2:$A$101),1,[1]holiday!$A$2:$A$101)=$K415),"",IF(AND(IFERROR(IF(IF($K415&lt;EDATE(AA415,$E415),$K415,EDATE(AA415,$E415))=AA415,"",IF($K415&lt;EDATE(AA415,$E415),$K415,EDATE(AA415,$E415))),"")=$K415,$H415=1),"",IFERROR(IF(IF($K415&lt;EDATE(AA415,$E415),$K415,EDATE(AA415,$E415))=AA415,"",IF($K415&lt;EDATE(AA415,$E415),$K415,EDATE(AA415,$E415))),""))),"")</f>
        <v/>
      </c>
      <c r="AC415" s="70" t="str">
        <f>IFERROR(IF(AND($H415=1,WORKDAY.INTL($I415,NETWORKDAYS.INTL($I415,EDATE(AB415,$E416)-1,1,[1]holiday!$A$2:$A$101),1,[1]holiday!$A$2:$A$101)=$K415),"",IF(AND(IFERROR(IF(IF($K415&lt;EDATE(AB415,$E415),$K415,EDATE(AB415,$E415))=AB415,"",IF($K415&lt;EDATE(AB415,$E415),$K415,EDATE(AB415,$E415))),"")=$K415,$H415=1),"",IFERROR(IF(IF($K415&lt;EDATE(AB415,$E415),$K415,EDATE(AB415,$E415))=AB415,"",IF($K415&lt;EDATE(AB415,$E415),$K415,EDATE(AB415,$E415))),""))),"")</f>
        <v/>
      </c>
      <c r="AD415" s="70" t="str">
        <f>IFERROR(IF(AND($H415=1,WORKDAY.INTL($I415,NETWORKDAYS.INTL($I415,EDATE(AC415,$E416)-1,1,[1]holiday!$A$2:$A$101),1,[1]holiday!$A$2:$A$101)=$K415),"",IF(AND(IFERROR(IF(IF($K415&lt;EDATE(AC415,$E415),$K415,EDATE(AC415,$E415))=AC415,"",IF($K415&lt;EDATE(AC415,$E415),$K415,EDATE(AC415,$E415))),"")=$K415,$H415=1),"",IFERROR(IF(IF($K415&lt;EDATE(AC415,$E415),$K415,EDATE(AC415,$E415))=AC415,"",IF($K415&lt;EDATE(AC415,$E415),$K415,EDATE(AC415,$E415))),""))),"")</f>
        <v/>
      </c>
      <c r="AE415" s="70" t="str">
        <f>IFERROR(IF(AND($H415=1,WORKDAY.INTL($I415,NETWORKDAYS.INTL($I415,EDATE(AD415,$E416)-1,1,[1]holiday!$A$2:$A$101),1,[1]holiday!$A$2:$A$101)=$K415),"",IF(AND(IFERROR(IF(IF($K415&lt;EDATE(AD415,$E415),$K415,EDATE(AD415,$E415))=AD415,"",IF($K415&lt;EDATE(AD415,$E415),$K415,EDATE(AD415,$E415))),"")=$K415,$H415=1),"",IFERROR(IF(IF($K415&lt;EDATE(AD415,$E415),$K415,EDATE(AD415,$E415))=AD415,"",IF($K415&lt;EDATE(AD415,$E415),$K415,EDATE(AD415,$E415))),""))),"")</f>
        <v/>
      </c>
      <c r="AF415" s="70" t="str">
        <f>IFERROR(IF(AND($H415=1,WORKDAY.INTL($I415,NETWORKDAYS.INTL($I415,EDATE(AE415,$E416)-1,1,[1]holiday!$A$2:$A$101),1,[1]holiday!$A$2:$A$101)=$K415),"",IF(AND(IFERROR(IF(IF($K415&lt;EDATE(AE415,$E415),$K415,EDATE(AE415,$E415))=AE415,"",IF($K415&lt;EDATE(AE415,$E415),$K415,EDATE(AE415,$E415))),"")=$K415,$H415=1),"",IFERROR(IF(IF($K415&lt;EDATE(AE415,$E415),$K415,EDATE(AE415,$E415))=AE415,"",IF($K415&lt;EDATE(AE415,$E415),$K415,EDATE(AE415,$E415))),""))),"")</f>
        <v/>
      </c>
      <c r="AG415" s="70" t="str">
        <f>IFERROR(IF(AND($H415=1,WORKDAY.INTL($I415,NETWORKDAYS.INTL($I415,EDATE(AF415,$E416)-1,1,[1]holiday!$A$2:$A$101),1,[1]holiday!$A$2:$A$101)=$K415),"",IF(AND(IFERROR(IF(IF($K415&lt;EDATE(AF415,$E415),$K415,EDATE(AF415,$E415))=AF415,"",IF($K415&lt;EDATE(AF415,$E415),$K415,EDATE(AF415,$E415))),"")=$K415,$H415=1),"",IFERROR(IF(IF($K415&lt;EDATE(AF415,$E415),$K415,EDATE(AF415,$E415))=AF415,"",IF($K415&lt;EDATE(AF415,$E415),$K415,EDATE(AF415,$E415))),""))),"")</f>
        <v/>
      </c>
      <c r="AH415" s="70" t="str">
        <f>IFERROR(IF(AND($H415=1,WORKDAY.INTL($I415,NETWORKDAYS.INTL($I415,EDATE(AG415,$E416)-1,1,[1]holiday!$A$2:$A$101),1,[1]holiday!$A$2:$A$101)=$K415),"",IF(AND(IFERROR(IF(IF($K415&lt;EDATE(AG415,$E415),$K415,EDATE(AG415,$E415))=AG415,"",IF($K415&lt;EDATE(AG415,$E415),$K415,EDATE(AG415,$E415))),"")=$K415,$H415=1),"",IFERROR(IF(IF($K415&lt;EDATE(AG415,$E415),$K415,EDATE(AG415,$E415))=AG415,"",IF($K415&lt;EDATE(AG415,$E415),$K415,EDATE(AG415,$E415))),""))),"")</f>
        <v/>
      </c>
      <c r="AI415" s="70"/>
      <c r="AJ415" s="25" t="e">
        <f t="shared" ref="AJ415:AJ475" si="274">IF($H415=1,IF(W415="",IFERROR(ROUND(($K415-V415)*($P415*$T415/100+$Q415*$U415/100)/360,0),""),IFERROR(ROUND((W415-V415)*($P415*$T415/100+$Q415*$U415/100)/360,0),"")),IFERROR(ROUND((V415-I415)*($P415*$T415/100+$Q415*$U415/100)/360,0),""))</f>
        <v>#REF!</v>
      </c>
      <c r="AK415" s="25" t="e">
        <f t="shared" ref="AK415:AK475" si="275">IF($H415=1,IF(X415="",IFERROR(ROUND(($K415-W415)*($P415*$T415/100+$Q415*$U415/100)/360,0),""),IFERROR(ROUND((X415-W415)*($P415*$T415/100+$Q415*$U415/100)/360,0),"")),IFERROR(ROUND((W415-V415)*($P415*$T415/100+$Q415*$U415/100)/360,0),""))</f>
        <v>#REF!</v>
      </c>
      <c r="AL415" s="25" t="e">
        <f t="shared" ref="AL415:AL475" si="276">IF($H415=1,IF(Y415="",IFERROR(ROUND(($K415-X415)*($P415*$T415/100+$Q415*$U415/100)/360,0),""),IFERROR(ROUND((Y415-X415)*($P415*$T415/100+$Q415*$U415/100)/360,0),"")),IFERROR(ROUND((X415-W415)*($P415*$T415/100+$Q415*$U415/100)/360,0),""))</f>
        <v>#REF!</v>
      </c>
      <c r="AM415" s="25" t="e">
        <f t="shared" ref="AM415:AM475" si="277">IF($H415=1,IF(Z415="",IFERROR(ROUND(($K415-Y415)*($P415*$T415/100+$Q415*$U415/100)/360,0),""),IFERROR(ROUND((Z415-Y415)*($P415*$T415/100+$Q415*$U415/100)/360,0),"")),IFERROR(ROUND((Y415-X415)*($P415*$T415/100+$Q415*$U415/100)/360,0),""))</f>
        <v>#REF!</v>
      </c>
      <c r="AN415" s="25" t="e">
        <f t="shared" ref="AN415:AN475" si="278">IF($H415=1,IF(AA415="",IFERROR(ROUND(($K415-Z415)*($P415*$T415/100+$Q415*$U415/100)/360,0),""),IFERROR(ROUND((AA415-Z415)*($P415*$T415/100+$Q415*$U415/100)/360,0),"")),IFERROR(ROUND((Z415-Y415)*($P415*$T415/100+$Q415*$U415/100)/360,0),""))</f>
        <v>#REF!</v>
      </c>
      <c r="AO415" s="25" t="e">
        <f t="shared" ref="AO415:AO475" si="279">IF($H415=1,IF(AB415="",IFERROR(ROUND(($K415-AA415)*($P415*$T415/100+$Q415*$U415/100)/360,0),""),IFERROR(ROUND((AB415-AA415)*($P415*$T415/100+$Q415*$U415/100)/360,0),"")),IFERROR(ROUND((AA415-Z415)*($P415*$T415/100+$Q415*$U415/100)/360,0),""))</f>
        <v>#REF!</v>
      </c>
      <c r="AP415" s="25" t="e">
        <f t="shared" ref="AP415:AP475" si="280">IF($H415=1,IF(AC415="",IFERROR(ROUND(($K415-AB415)*($P415*$T415/100+$Q415*$U415/100)/360,0),""),IFERROR(ROUND((AC415-AB415)*($P415*$T415/100+$Q415*$U415/100)/360,0),"")),IFERROR(ROUND((AB415-AA415)*($P415*$T415/100+$Q415*$U415/100)/360,0),""))</f>
        <v>#REF!</v>
      </c>
      <c r="AQ415" s="25" t="e">
        <f t="shared" ref="AQ415:AQ475" si="281">IF($H415=1,IF(AD415="",IFERROR(ROUND(($K415-AC415)*($P415*$T415/100+$Q415*$U415/100)/360,0),""),IFERROR(ROUND((AD415-AC415)*($P415*$T415/100+$Q415*$U415/100)/360,0),"")),IFERROR(ROUND((AC415-AB415)*($P415*$T415/100+$Q415*$U415/100)/360,0),""))</f>
        <v>#REF!</v>
      </c>
      <c r="AR415" s="25" t="e">
        <f t="shared" ref="AR415:AR475" si="282">IF($H415=1,IF(AE415="",IFERROR(ROUND(($K415-AD415)*($P415*$T415/100+$Q415*$U415/100)/360,0),""),IFERROR(ROUND((AE415-AD415)*($P415*$T415/100+$Q415*$U415/100)/360,0),"")),IFERROR(ROUND((AD415-AC415)*($P415*$T415/100+$Q415*$U415/100)/360,0),""))</f>
        <v>#REF!</v>
      </c>
      <c r="AS415" s="25" t="e">
        <f t="shared" ref="AS415:AS475" si="283">IF($H415=1,IF(AF415="",IFERROR(ROUND(($K415-AE415)*($P415*$T415/100+$Q415*$U415/100)/360,0),""),IFERROR(ROUND((AF415-AE415)*($P415*$T415/100+$Q415*$U415/100)/360,0),"")),IFERROR(ROUND((AE415-AD415)*($P415*$T415/100+$Q415*$U415/100)/360,0),""))</f>
        <v>#REF!</v>
      </c>
      <c r="AT415" s="25" t="e">
        <f t="shared" ref="AT415:AT475" si="284">IF($H415=1,IF(AG415="",IFERROR(ROUND(($K415-AF415)*($P415*$T415/100+$Q415*$U415/100)/360,0),""),IFERROR(ROUND((AG415-AF415)*($P415*$T415/100+$Q415*$U415/100)/360,0),"")),IFERROR(ROUND((AF415-AE415)*($P415*$T415/100+$Q415*$U415/100)/360,0),""))</f>
        <v>#REF!</v>
      </c>
      <c r="AU415" s="25" t="e">
        <f t="shared" ref="AU415:AU475" si="285">IF($H415=1,IF(AH415="",IFERROR(ROUND(($K415-AG415)*($P415*$T415/100+$Q415*$U415/100)/360,0),""),IFERROR(ROUND((AH415-AG415)*($P415*$T415/100+$Q415*$U415/100)/360,0),"")),IFERROR(ROUND((AG415-AF415)*($P415*$T415/100+$Q415*$U415/100)/360,0),""))</f>
        <v>#REF!</v>
      </c>
      <c r="AV415" s="25" t="e">
        <f t="shared" ref="AV415:AV475" si="286">IF($H415=1,IF(AI415="",IFERROR(ROUND(($K415-AH415)*($P415*$T415/100+$Q415*$U415/100)/360,0),""),IFERROR(ROUND((AI415-AH415)*($P415*$T415/100+$Q415*$U415/100)/360,0),"")),IFERROR(ROUND((AH415-AG415)*($P415*$T415/100+$Q415*$U415/100)/360,0),""))</f>
        <v>#REF!</v>
      </c>
      <c r="AW415" s="106" t="e">
        <f t="shared" si="255"/>
        <v>#REF!</v>
      </c>
      <c r="AX415" s="107" t="e">
        <f t="shared" ca="1" si="256"/>
        <v>#REF!</v>
      </c>
      <c r="AY415" s="107" t="e">
        <f t="shared" ca="1" si="257"/>
        <v>#REF!</v>
      </c>
      <c r="AZ415" s="108" t="e">
        <f t="shared" ca="1" si="258"/>
        <v>#REF!</v>
      </c>
      <c r="BA415" s="25">
        <f t="shared" ca="1" si="250"/>
        <v>0</v>
      </c>
      <c r="BB415" s="25" t="e">
        <f t="shared" ref="BB415:BB475" si="287">ROUND((AW415-I415)*$P415*$T415/100/360,0)+ROUND((AW415-I415)*$Q415*$U415/100/360,0)</f>
        <v>#REF!</v>
      </c>
      <c r="BC415" s="25" t="e">
        <f t="shared" ca="1" si="259"/>
        <v>#REF!</v>
      </c>
      <c r="BD415" s="83" t="e">
        <f>PS!#REF!</f>
        <v>#REF!</v>
      </c>
      <c r="BE415" s="78" t="str">
        <f t="shared" ca="1" si="260"/>
        <v>Lần 0</v>
      </c>
      <c r="BF415" s="109" t="e">
        <f t="shared" ca="1" si="261"/>
        <v>#REF!</v>
      </c>
      <c r="BG415" s="109" t="e">
        <f t="shared" ca="1" si="262"/>
        <v>#REF!</v>
      </c>
      <c r="BH415" s="109" t="e">
        <f t="shared" ca="1" si="263"/>
        <v>#REF!</v>
      </c>
      <c r="BI415" s="109" t="e">
        <f t="shared" ca="1" si="264"/>
        <v>#REF!</v>
      </c>
      <c r="BJ415" s="109" t="e">
        <f t="shared" ca="1" si="265"/>
        <v>#REF!</v>
      </c>
      <c r="BK415" s="109" t="e">
        <f t="shared" ca="1" si="266"/>
        <v>#REF!</v>
      </c>
      <c r="BL415" s="109" t="e">
        <f t="shared" ca="1" si="267"/>
        <v>#REF!</v>
      </c>
      <c r="BM415" s="109" t="e">
        <f t="shared" ca="1" si="268"/>
        <v>#REF!</v>
      </c>
      <c r="BN415" s="109" t="e">
        <f t="shared" ca="1" si="269"/>
        <v>#REF!</v>
      </c>
      <c r="BO415" s="109" t="e">
        <f t="shared" ca="1" si="270"/>
        <v>#REF!</v>
      </c>
      <c r="BP415" s="109" t="e">
        <f t="shared" ca="1" si="271"/>
        <v>#REF!</v>
      </c>
      <c r="BQ415" s="109" t="e">
        <f t="shared" ca="1" si="272"/>
        <v>#REF!</v>
      </c>
      <c r="BR415" s="109" t="e">
        <f t="shared" ca="1" si="273"/>
        <v>#REF!</v>
      </c>
    </row>
    <row r="416" spans="1:70" ht="19.5" customHeight="1" x14ac:dyDescent="0.2">
      <c r="A416" s="82" t="e">
        <f>PS!#REF!</f>
        <v>#REF!</v>
      </c>
      <c r="B416" s="83" t="e">
        <f>PS!#REF!</f>
        <v>#REF!</v>
      </c>
      <c r="C416" s="83" t="e">
        <f>PS!#REF!</f>
        <v>#REF!</v>
      </c>
      <c r="D416" s="83" t="e">
        <f>VLOOKUP(B416,CTV!$A$3:$D$1048576,4,0)</f>
        <v>#REF!</v>
      </c>
      <c r="E416" s="83" t="e">
        <f>VLOOKUP(B416,CTV!$A$3:$G$1048576,7,0)</f>
        <v>#REF!</v>
      </c>
      <c r="F416" s="83" t="e">
        <f>IF(ISNA(VLOOKUP(D416,CTV!$A$3:$H$1048576,8,0)),"",VLOOKUP(D416,CTV!$A$3:$H$1048576,8,0))</f>
        <v>#REF!</v>
      </c>
      <c r="G416" s="83" t="e">
        <f>VLOOKUP(B416,CTV!$A$3:$I$1048576,9,0)</f>
        <v>#REF!</v>
      </c>
      <c r="H416" s="83" t="e">
        <f>VLOOKUP(B416,CTV!$A$3:$J$1048576,10,0)</f>
        <v>#REF!</v>
      </c>
      <c r="I416" s="102" t="e">
        <f>PS!#REF!</f>
        <v>#REF!</v>
      </c>
      <c r="J416" s="83" t="e">
        <f>PS!#REF!</f>
        <v>#REF!</v>
      </c>
      <c r="K416" s="103" t="e">
        <f>PS!#REF!</f>
        <v>#REF!</v>
      </c>
      <c r="L416" s="83" t="e">
        <f t="shared" si="251"/>
        <v>#REF!</v>
      </c>
      <c r="M416" s="120" t="e">
        <f>PS!#REF!</f>
        <v>#REF!</v>
      </c>
      <c r="N416" s="83" t="e">
        <f>PS!#REF!</f>
        <v>#REF!</v>
      </c>
      <c r="O416" s="104" t="e">
        <f>PS!#REF!</f>
        <v>#REF!</v>
      </c>
      <c r="P416" s="104" t="e">
        <f t="shared" si="252"/>
        <v>#REF!</v>
      </c>
      <c r="Q416" s="104">
        <v>0</v>
      </c>
      <c r="R416" s="170" t="e">
        <f t="shared" si="253"/>
        <v>#REF!</v>
      </c>
      <c r="S416" s="130" t="e">
        <f>VLOOKUP(B416,CTV!$A$3:$K$1048576,11,0)</f>
        <v>#REF!</v>
      </c>
      <c r="T416" s="105" t="e">
        <f>IF(VLOOKUP(B416,CTV!$A$3:$E$1048576,5,0)-R416+S416&lt;0,0,VLOOKUP(B416,CTV!$A$3:$E$1048576,5,0)-R416+S416)</f>
        <v>#REF!</v>
      </c>
      <c r="U416" s="105" t="e">
        <f>IF(VLOOKUP(B416,CTV!$A$3:$F$1048576,6,0)-R416+S416&lt;0,0,VLOOKUP(B416,CTV!$A$3:$F$1048576,6,0)-R416+S416)</f>
        <v>#REF!</v>
      </c>
      <c r="V416" s="70" t="e">
        <f t="shared" si="254"/>
        <v>#REF!</v>
      </c>
      <c r="W416" s="70" t="str">
        <f>IFERROR(IF(AND($H416=1,WORKDAY.INTL($I416,NETWORKDAYS.INTL($I416,EDATE(V416,$E417)-1,1,[1]holiday!$A$2:$A$101),1,[1]holiday!$A$2:$A$101)=$K416),"",IF(AND(IFERROR(IF(IF($K416&lt;EDATE(V416,$E416),$K416,EDATE(V416,$E416))=V416,"",IF($K416&lt;EDATE(V416,$E416),$K416,EDATE(V416,$E416))),"")=$K416,$H416=1),"",IFERROR(IF(IF($K416&lt;EDATE(V416,$E416),$K416,EDATE(V416,$E416))=V416,"",IF($K416&lt;EDATE(V416,$E416),$K416,EDATE(V416,$E416))),""))),"")</f>
        <v/>
      </c>
      <c r="X416" s="70" t="str">
        <f>IFERROR(IF(AND($H416=1,WORKDAY.INTL($I416,NETWORKDAYS.INTL($I416,EDATE(W416,$E417)-1,1,[1]holiday!$A$2:$A$101),1,[1]holiday!$A$2:$A$101)=$K416),"",IF(AND(IFERROR(IF(IF($K416&lt;EDATE(W416,$E416),$K416,EDATE(W416,$E416))=W416,"",IF($K416&lt;EDATE(W416,$E416),$K416,EDATE(W416,$E416))),"")=$K416,$H416=1),"",IFERROR(IF(IF($K416&lt;EDATE(W416,$E416),$K416,EDATE(W416,$E416))=W416,"",IF($K416&lt;EDATE(W416,$E416),$K416,EDATE(W416,$E416))),""))),"")</f>
        <v/>
      </c>
      <c r="Y416" s="70" t="str">
        <f>IFERROR(IF(AND($H416=1,WORKDAY.INTL($I416,NETWORKDAYS.INTL($I416,EDATE(X416,$E417)-1,1,[1]holiday!$A$2:$A$101),1,[1]holiday!$A$2:$A$101)=$K416),"",IF(AND(IFERROR(IF(IF($K416&lt;EDATE(X416,$E416),$K416,EDATE(X416,$E416))=X416,"",IF($K416&lt;EDATE(X416,$E416),$K416,EDATE(X416,$E416))),"")=$K416,$H416=1),"",IFERROR(IF(IF($K416&lt;EDATE(X416,$E416),$K416,EDATE(X416,$E416))=X416,"",IF($K416&lt;EDATE(X416,$E416),$K416,EDATE(X416,$E416))),""))),"")</f>
        <v/>
      </c>
      <c r="Z416" s="70" t="str">
        <f>IFERROR(IF(AND($H416=1,WORKDAY.INTL($I416,NETWORKDAYS.INTL($I416,EDATE(Y416,$E417)-1,1,[1]holiday!$A$2:$A$101),1,[1]holiday!$A$2:$A$101)=$K416),"",IF(AND(IFERROR(IF(IF($K416&lt;EDATE(Y416,$E416),$K416,EDATE(Y416,$E416))=Y416,"",IF($K416&lt;EDATE(Y416,$E416),$K416,EDATE(Y416,$E416))),"")=$K416,$H416=1),"",IFERROR(IF(IF($K416&lt;EDATE(Y416,$E416),$K416,EDATE(Y416,$E416))=Y416,"",IF($K416&lt;EDATE(Y416,$E416),$K416,EDATE(Y416,$E416))),""))),"")</f>
        <v/>
      </c>
      <c r="AA416" s="70" t="str">
        <f>IFERROR(IF(AND($H416=1,WORKDAY.INTL($I416,NETWORKDAYS.INTL($I416,EDATE(Z416,$E417)-1,1,[1]holiday!$A$2:$A$101),1,[1]holiday!$A$2:$A$101)=$K416),"",IF(AND(IFERROR(IF(IF($K416&lt;EDATE(Z416,$E416),$K416,EDATE(Z416,$E416))=Z416,"",IF($K416&lt;EDATE(Z416,$E416),$K416,EDATE(Z416,$E416))),"")=$K416,$H416=1),"",IFERROR(IF(IF($K416&lt;EDATE(Z416,$E416),$K416,EDATE(Z416,$E416))=Z416,"",IF($K416&lt;EDATE(Z416,$E416),$K416,EDATE(Z416,$E416))),""))),"")</f>
        <v/>
      </c>
      <c r="AB416" s="70" t="str">
        <f>IFERROR(IF(AND($H416=1,WORKDAY.INTL($I416,NETWORKDAYS.INTL($I416,EDATE(AA416,$E417)-1,1,[1]holiday!$A$2:$A$101),1,[1]holiday!$A$2:$A$101)=$K416),"",IF(AND(IFERROR(IF(IF($K416&lt;EDATE(AA416,$E416),$K416,EDATE(AA416,$E416))=AA416,"",IF($K416&lt;EDATE(AA416,$E416),$K416,EDATE(AA416,$E416))),"")=$K416,$H416=1),"",IFERROR(IF(IF($K416&lt;EDATE(AA416,$E416),$K416,EDATE(AA416,$E416))=AA416,"",IF($K416&lt;EDATE(AA416,$E416),$K416,EDATE(AA416,$E416))),""))),"")</f>
        <v/>
      </c>
      <c r="AC416" s="70" t="str">
        <f>IFERROR(IF(AND($H416=1,WORKDAY.INTL($I416,NETWORKDAYS.INTL($I416,EDATE(AB416,$E417)-1,1,[1]holiday!$A$2:$A$101),1,[1]holiday!$A$2:$A$101)=$K416),"",IF(AND(IFERROR(IF(IF($K416&lt;EDATE(AB416,$E416),$K416,EDATE(AB416,$E416))=AB416,"",IF($K416&lt;EDATE(AB416,$E416),$K416,EDATE(AB416,$E416))),"")=$K416,$H416=1),"",IFERROR(IF(IF($K416&lt;EDATE(AB416,$E416),$K416,EDATE(AB416,$E416))=AB416,"",IF($K416&lt;EDATE(AB416,$E416),$K416,EDATE(AB416,$E416))),""))),"")</f>
        <v/>
      </c>
      <c r="AD416" s="70" t="str">
        <f>IFERROR(IF(AND($H416=1,WORKDAY.INTL($I416,NETWORKDAYS.INTL($I416,EDATE(AC416,$E417)-1,1,[1]holiday!$A$2:$A$101),1,[1]holiday!$A$2:$A$101)=$K416),"",IF(AND(IFERROR(IF(IF($K416&lt;EDATE(AC416,$E416),$K416,EDATE(AC416,$E416))=AC416,"",IF($K416&lt;EDATE(AC416,$E416),$K416,EDATE(AC416,$E416))),"")=$K416,$H416=1),"",IFERROR(IF(IF($K416&lt;EDATE(AC416,$E416),$K416,EDATE(AC416,$E416))=AC416,"",IF($K416&lt;EDATE(AC416,$E416),$K416,EDATE(AC416,$E416))),""))),"")</f>
        <v/>
      </c>
      <c r="AE416" s="70" t="str">
        <f>IFERROR(IF(AND($H416=1,WORKDAY.INTL($I416,NETWORKDAYS.INTL($I416,EDATE(AD416,$E417)-1,1,[1]holiday!$A$2:$A$101),1,[1]holiday!$A$2:$A$101)=$K416),"",IF(AND(IFERROR(IF(IF($K416&lt;EDATE(AD416,$E416),$K416,EDATE(AD416,$E416))=AD416,"",IF($K416&lt;EDATE(AD416,$E416),$K416,EDATE(AD416,$E416))),"")=$K416,$H416=1),"",IFERROR(IF(IF($K416&lt;EDATE(AD416,$E416),$K416,EDATE(AD416,$E416))=AD416,"",IF($K416&lt;EDATE(AD416,$E416),$K416,EDATE(AD416,$E416))),""))),"")</f>
        <v/>
      </c>
      <c r="AF416" s="70" t="str">
        <f>IFERROR(IF(AND($H416=1,WORKDAY.INTL($I416,NETWORKDAYS.INTL($I416,EDATE(AE416,$E417)-1,1,[1]holiday!$A$2:$A$101),1,[1]holiday!$A$2:$A$101)=$K416),"",IF(AND(IFERROR(IF(IF($K416&lt;EDATE(AE416,$E416),$K416,EDATE(AE416,$E416))=AE416,"",IF($K416&lt;EDATE(AE416,$E416),$K416,EDATE(AE416,$E416))),"")=$K416,$H416=1),"",IFERROR(IF(IF($K416&lt;EDATE(AE416,$E416),$K416,EDATE(AE416,$E416))=AE416,"",IF($K416&lt;EDATE(AE416,$E416),$K416,EDATE(AE416,$E416))),""))),"")</f>
        <v/>
      </c>
      <c r="AG416" s="70" t="str">
        <f>IFERROR(IF(AND($H416=1,WORKDAY.INTL($I416,NETWORKDAYS.INTL($I416,EDATE(AF416,$E417)-1,1,[1]holiday!$A$2:$A$101),1,[1]holiday!$A$2:$A$101)=$K416),"",IF(AND(IFERROR(IF(IF($K416&lt;EDATE(AF416,$E416),$K416,EDATE(AF416,$E416))=AF416,"",IF($K416&lt;EDATE(AF416,$E416),$K416,EDATE(AF416,$E416))),"")=$K416,$H416=1),"",IFERROR(IF(IF($K416&lt;EDATE(AF416,$E416),$K416,EDATE(AF416,$E416))=AF416,"",IF($K416&lt;EDATE(AF416,$E416),$K416,EDATE(AF416,$E416))),""))),"")</f>
        <v/>
      </c>
      <c r="AH416" s="70" t="str">
        <f>IFERROR(IF(AND($H416=1,WORKDAY.INTL($I416,NETWORKDAYS.INTL($I416,EDATE(AG416,$E417)-1,1,[1]holiday!$A$2:$A$101),1,[1]holiday!$A$2:$A$101)=$K416),"",IF(AND(IFERROR(IF(IF($K416&lt;EDATE(AG416,$E416),$K416,EDATE(AG416,$E416))=AG416,"",IF($K416&lt;EDATE(AG416,$E416),$K416,EDATE(AG416,$E416))),"")=$K416,$H416=1),"",IFERROR(IF(IF($K416&lt;EDATE(AG416,$E416),$K416,EDATE(AG416,$E416))=AG416,"",IF($K416&lt;EDATE(AG416,$E416),$K416,EDATE(AG416,$E416))),""))),"")</f>
        <v/>
      </c>
      <c r="AI416" s="70"/>
      <c r="AJ416" s="25" t="e">
        <f t="shared" si="274"/>
        <v>#REF!</v>
      </c>
      <c r="AK416" s="25" t="e">
        <f t="shared" si="275"/>
        <v>#REF!</v>
      </c>
      <c r="AL416" s="25" t="e">
        <f t="shared" si="276"/>
        <v>#REF!</v>
      </c>
      <c r="AM416" s="25" t="e">
        <f t="shared" si="277"/>
        <v>#REF!</v>
      </c>
      <c r="AN416" s="25" t="e">
        <f t="shared" si="278"/>
        <v>#REF!</v>
      </c>
      <c r="AO416" s="25" t="e">
        <f t="shared" si="279"/>
        <v>#REF!</v>
      </c>
      <c r="AP416" s="25" t="e">
        <f t="shared" si="280"/>
        <v>#REF!</v>
      </c>
      <c r="AQ416" s="25" t="e">
        <f t="shared" si="281"/>
        <v>#REF!</v>
      </c>
      <c r="AR416" s="25" t="e">
        <f t="shared" si="282"/>
        <v>#REF!</v>
      </c>
      <c r="AS416" s="25" t="e">
        <f t="shared" si="283"/>
        <v>#REF!</v>
      </c>
      <c r="AT416" s="25" t="e">
        <f t="shared" si="284"/>
        <v>#REF!</v>
      </c>
      <c r="AU416" s="25" t="e">
        <f t="shared" si="285"/>
        <v>#REF!</v>
      </c>
      <c r="AV416" s="25" t="e">
        <f t="shared" si="286"/>
        <v>#REF!</v>
      </c>
      <c r="AW416" s="106" t="e">
        <f t="shared" si="255"/>
        <v>#REF!</v>
      </c>
      <c r="AX416" s="107" t="e">
        <f t="shared" ca="1" si="256"/>
        <v>#REF!</v>
      </c>
      <c r="AY416" s="107" t="e">
        <f t="shared" ca="1" si="257"/>
        <v>#REF!</v>
      </c>
      <c r="AZ416" s="108" t="e">
        <f t="shared" ca="1" si="258"/>
        <v>#REF!</v>
      </c>
      <c r="BA416" s="25">
        <f t="shared" ca="1" si="250"/>
        <v>0</v>
      </c>
      <c r="BB416" s="25" t="e">
        <f t="shared" si="287"/>
        <v>#REF!</v>
      </c>
      <c r="BC416" s="25" t="e">
        <f t="shared" ca="1" si="259"/>
        <v>#REF!</v>
      </c>
      <c r="BD416" s="83" t="e">
        <f>PS!#REF!</f>
        <v>#REF!</v>
      </c>
      <c r="BE416" s="78" t="str">
        <f t="shared" ca="1" si="260"/>
        <v>Lần 0</v>
      </c>
      <c r="BF416" s="109" t="e">
        <f t="shared" ca="1" si="261"/>
        <v>#REF!</v>
      </c>
      <c r="BG416" s="109" t="e">
        <f t="shared" ca="1" si="262"/>
        <v>#REF!</v>
      </c>
      <c r="BH416" s="109" t="e">
        <f t="shared" ca="1" si="263"/>
        <v>#REF!</v>
      </c>
      <c r="BI416" s="109" t="e">
        <f t="shared" ca="1" si="264"/>
        <v>#REF!</v>
      </c>
      <c r="BJ416" s="109" t="e">
        <f t="shared" ca="1" si="265"/>
        <v>#REF!</v>
      </c>
      <c r="BK416" s="109" t="e">
        <f t="shared" ca="1" si="266"/>
        <v>#REF!</v>
      </c>
      <c r="BL416" s="109" t="e">
        <f t="shared" ca="1" si="267"/>
        <v>#REF!</v>
      </c>
      <c r="BM416" s="109" t="e">
        <f t="shared" ca="1" si="268"/>
        <v>#REF!</v>
      </c>
      <c r="BN416" s="109" t="e">
        <f t="shared" ca="1" si="269"/>
        <v>#REF!</v>
      </c>
      <c r="BO416" s="109" t="e">
        <f t="shared" ca="1" si="270"/>
        <v>#REF!</v>
      </c>
      <c r="BP416" s="109" t="e">
        <f t="shared" ca="1" si="271"/>
        <v>#REF!</v>
      </c>
      <c r="BQ416" s="109" t="e">
        <f t="shared" ca="1" si="272"/>
        <v>#REF!</v>
      </c>
      <c r="BR416" s="109" t="e">
        <f t="shared" ca="1" si="273"/>
        <v>#REF!</v>
      </c>
    </row>
    <row r="417" spans="1:70" ht="19.5" customHeight="1" x14ac:dyDescent="0.2">
      <c r="A417" s="82" t="e">
        <f>PS!#REF!</f>
        <v>#REF!</v>
      </c>
      <c r="B417" s="83" t="e">
        <f>PS!#REF!</f>
        <v>#REF!</v>
      </c>
      <c r="C417" s="83" t="e">
        <f>PS!#REF!</f>
        <v>#REF!</v>
      </c>
      <c r="D417" s="83" t="e">
        <f>VLOOKUP(B417,CTV!$A$3:$D$1048576,4,0)</f>
        <v>#REF!</v>
      </c>
      <c r="E417" s="83" t="e">
        <f>VLOOKUP(B417,CTV!$A$3:$G$1048576,7,0)</f>
        <v>#REF!</v>
      </c>
      <c r="F417" s="83" t="e">
        <f>IF(ISNA(VLOOKUP(D417,CTV!$A$3:$H$1048576,8,0)),"",VLOOKUP(D417,CTV!$A$3:$H$1048576,8,0))</f>
        <v>#REF!</v>
      </c>
      <c r="G417" s="83" t="e">
        <f>VLOOKUP(B417,CTV!$A$3:$I$1048576,9,0)</f>
        <v>#REF!</v>
      </c>
      <c r="H417" s="83" t="e">
        <f>VLOOKUP(B417,CTV!$A$3:$J$1048576,10,0)</f>
        <v>#REF!</v>
      </c>
      <c r="I417" s="102" t="e">
        <f>PS!#REF!</f>
        <v>#REF!</v>
      </c>
      <c r="J417" s="83" t="e">
        <f>PS!#REF!</f>
        <v>#REF!</v>
      </c>
      <c r="K417" s="103" t="e">
        <f>PS!#REF!</f>
        <v>#REF!</v>
      </c>
      <c r="L417" s="83" t="e">
        <f t="shared" si="251"/>
        <v>#REF!</v>
      </c>
      <c r="M417" s="120" t="e">
        <f>PS!#REF!</f>
        <v>#REF!</v>
      </c>
      <c r="N417" s="83" t="e">
        <f>PS!#REF!</f>
        <v>#REF!</v>
      </c>
      <c r="O417" s="104" t="e">
        <f>PS!#REF!</f>
        <v>#REF!</v>
      </c>
      <c r="P417" s="104" t="e">
        <f t="shared" si="252"/>
        <v>#REF!</v>
      </c>
      <c r="Q417" s="104">
        <v>0</v>
      </c>
      <c r="R417" s="170" t="e">
        <f t="shared" si="253"/>
        <v>#REF!</v>
      </c>
      <c r="S417" s="130" t="e">
        <f>VLOOKUP(B417,CTV!$A$3:$K$1048576,11,0)</f>
        <v>#REF!</v>
      </c>
      <c r="T417" s="105" t="e">
        <f>IF(VLOOKUP(B417,CTV!$A$3:$E$1048576,5,0)-R417+S417&lt;0,0,VLOOKUP(B417,CTV!$A$3:$E$1048576,5,0)-R417+S417)</f>
        <v>#REF!</v>
      </c>
      <c r="U417" s="105" t="e">
        <f>IF(VLOOKUP(B417,CTV!$A$3:$F$1048576,6,0)-R417+S417&lt;0,0,VLOOKUP(B417,CTV!$A$3:$F$1048576,6,0)-R417+S417)</f>
        <v>#REF!</v>
      </c>
      <c r="V417" s="70" t="e">
        <f t="shared" si="254"/>
        <v>#REF!</v>
      </c>
      <c r="W417" s="70" t="str">
        <f>IFERROR(IF(AND($H417=1,WORKDAY.INTL($I417,NETWORKDAYS.INTL($I417,EDATE(V417,$E418)-1,1,[1]holiday!$A$2:$A$101),1,[1]holiday!$A$2:$A$101)=$K417),"",IF(AND(IFERROR(IF(IF($K417&lt;EDATE(V417,$E417),$K417,EDATE(V417,$E417))=V417,"",IF($K417&lt;EDATE(V417,$E417),$K417,EDATE(V417,$E417))),"")=$K417,$H417=1),"",IFERROR(IF(IF($K417&lt;EDATE(V417,$E417),$K417,EDATE(V417,$E417))=V417,"",IF($K417&lt;EDATE(V417,$E417),$K417,EDATE(V417,$E417))),""))),"")</f>
        <v/>
      </c>
      <c r="X417" s="70" t="str">
        <f>IFERROR(IF(AND($H417=1,WORKDAY.INTL($I417,NETWORKDAYS.INTL($I417,EDATE(W417,$E418)-1,1,[1]holiday!$A$2:$A$101),1,[1]holiday!$A$2:$A$101)=$K417),"",IF(AND(IFERROR(IF(IF($K417&lt;EDATE(W417,$E417),$K417,EDATE(W417,$E417))=W417,"",IF($K417&lt;EDATE(W417,$E417),$K417,EDATE(W417,$E417))),"")=$K417,$H417=1),"",IFERROR(IF(IF($K417&lt;EDATE(W417,$E417),$K417,EDATE(W417,$E417))=W417,"",IF($K417&lt;EDATE(W417,$E417),$K417,EDATE(W417,$E417))),""))),"")</f>
        <v/>
      </c>
      <c r="Y417" s="70" t="str">
        <f>IFERROR(IF(AND($H417=1,WORKDAY.INTL($I417,NETWORKDAYS.INTL($I417,EDATE(X417,$E418)-1,1,[1]holiday!$A$2:$A$101),1,[1]holiday!$A$2:$A$101)=$K417),"",IF(AND(IFERROR(IF(IF($K417&lt;EDATE(X417,$E417),$K417,EDATE(X417,$E417))=X417,"",IF($K417&lt;EDATE(X417,$E417),$K417,EDATE(X417,$E417))),"")=$K417,$H417=1),"",IFERROR(IF(IF($K417&lt;EDATE(X417,$E417),$K417,EDATE(X417,$E417))=X417,"",IF($K417&lt;EDATE(X417,$E417),$K417,EDATE(X417,$E417))),""))),"")</f>
        <v/>
      </c>
      <c r="Z417" s="70" t="str">
        <f>IFERROR(IF(AND($H417=1,WORKDAY.INTL($I417,NETWORKDAYS.INTL($I417,EDATE(Y417,$E418)-1,1,[1]holiday!$A$2:$A$101),1,[1]holiday!$A$2:$A$101)=$K417),"",IF(AND(IFERROR(IF(IF($K417&lt;EDATE(Y417,$E417),$K417,EDATE(Y417,$E417))=Y417,"",IF($K417&lt;EDATE(Y417,$E417),$K417,EDATE(Y417,$E417))),"")=$K417,$H417=1),"",IFERROR(IF(IF($K417&lt;EDATE(Y417,$E417),$K417,EDATE(Y417,$E417))=Y417,"",IF($K417&lt;EDATE(Y417,$E417),$K417,EDATE(Y417,$E417))),""))),"")</f>
        <v/>
      </c>
      <c r="AA417" s="70" t="str">
        <f>IFERROR(IF(AND($H417=1,WORKDAY.INTL($I417,NETWORKDAYS.INTL($I417,EDATE(Z417,$E418)-1,1,[1]holiday!$A$2:$A$101),1,[1]holiday!$A$2:$A$101)=$K417),"",IF(AND(IFERROR(IF(IF($K417&lt;EDATE(Z417,$E417),$K417,EDATE(Z417,$E417))=Z417,"",IF($K417&lt;EDATE(Z417,$E417),$K417,EDATE(Z417,$E417))),"")=$K417,$H417=1),"",IFERROR(IF(IF($K417&lt;EDATE(Z417,$E417),$K417,EDATE(Z417,$E417))=Z417,"",IF($K417&lt;EDATE(Z417,$E417),$K417,EDATE(Z417,$E417))),""))),"")</f>
        <v/>
      </c>
      <c r="AB417" s="70" t="str">
        <f>IFERROR(IF(AND($H417=1,WORKDAY.INTL($I417,NETWORKDAYS.INTL($I417,EDATE(AA417,$E418)-1,1,[1]holiday!$A$2:$A$101),1,[1]holiday!$A$2:$A$101)=$K417),"",IF(AND(IFERROR(IF(IF($K417&lt;EDATE(AA417,$E417),$K417,EDATE(AA417,$E417))=AA417,"",IF($K417&lt;EDATE(AA417,$E417),$K417,EDATE(AA417,$E417))),"")=$K417,$H417=1),"",IFERROR(IF(IF($K417&lt;EDATE(AA417,$E417),$K417,EDATE(AA417,$E417))=AA417,"",IF($K417&lt;EDATE(AA417,$E417),$K417,EDATE(AA417,$E417))),""))),"")</f>
        <v/>
      </c>
      <c r="AC417" s="70" t="str">
        <f>IFERROR(IF(AND($H417=1,WORKDAY.INTL($I417,NETWORKDAYS.INTL($I417,EDATE(AB417,$E418)-1,1,[1]holiday!$A$2:$A$101),1,[1]holiday!$A$2:$A$101)=$K417),"",IF(AND(IFERROR(IF(IF($K417&lt;EDATE(AB417,$E417),$K417,EDATE(AB417,$E417))=AB417,"",IF($K417&lt;EDATE(AB417,$E417),$K417,EDATE(AB417,$E417))),"")=$K417,$H417=1),"",IFERROR(IF(IF($K417&lt;EDATE(AB417,$E417),$K417,EDATE(AB417,$E417))=AB417,"",IF($K417&lt;EDATE(AB417,$E417),$K417,EDATE(AB417,$E417))),""))),"")</f>
        <v/>
      </c>
      <c r="AD417" s="70" t="str">
        <f>IFERROR(IF(AND($H417=1,WORKDAY.INTL($I417,NETWORKDAYS.INTL($I417,EDATE(AC417,$E418)-1,1,[1]holiday!$A$2:$A$101),1,[1]holiday!$A$2:$A$101)=$K417),"",IF(AND(IFERROR(IF(IF($K417&lt;EDATE(AC417,$E417),$K417,EDATE(AC417,$E417))=AC417,"",IF($K417&lt;EDATE(AC417,$E417),$K417,EDATE(AC417,$E417))),"")=$K417,$H417=1),"",IFERROR(IF(IF($K417&lt;EDATE(AC417,$E417),$K417,EDATE(AC417,$E417))=AC417,"",IF($K417&lt;EDATE(AC417,$E417),$K417,EDATE(AC417,$E417))),""))),"")</f>
        <v/>
      </c>
      <c r="AE417" s="70" t="str">
        <f>IFERROR(IF(AND($H417=1,WORKDAY.INTL($I417,NETWORKDAYS.INTL($I417,EDATE(AD417,$E418)-1,1,[1]holiday!$A$2:$A$101),1,[1]holiday!$A$2:$A$101)=$K417),"",IF(AND(IFERROR(IF(IF($K417&lt;EDATE(AD417,$E417),$K417,EDATE(AD417,$E417))=AD417,"",IF($K417&lt;EDATE(AD417,$E417),$K417,EDATE(AD417,$E417))),"")=$K417,$H417=1),"",IFERROR(IF(IF($K417&lt;EDATE(AD417,$E417),$K417,EDATE(AD417,$E417))=AD417,"",IF($K417&lt;EDATE(AD417,$E417),$K417,EDATE(AD417,$E417))),""))),"")</f>
        <v/>
      </c>
      <c r="AF417" s="70" t="str">
        <f>IFERROR(IF(AND($H417=1,WORKDAY.INTL($I417,NETWORKDAYS.INTL($I417,EDATE(AE417,$E418)-1,1,[1]holiday!$A$2:$A$101),1,[1]holiday!$A$2:$A$101)=$K417),"",IF(AND(IFERROR(IF(IF($K417&lt;EDATE(AE417,$E417),$K417,EDATE(AE417,$E417))=AE417,"",IF($K417&lt;EDATE(AE417,$E417),$K417,EDATE(AE417,$E417))),"")=$K417,$H417=1),"",IFERROR(IF(IF($K417&lt;EDATE(AE417,$E417),$K417,EDATE(AE417,$E417))=AE417,"",IF($K417&lt;EDATE(AE417,$E417),$K417,EDATE(AE417,$E417))),""))),"")</f>
        <v/>
      </c>
      <c r="AG417" s="70" t="str">
        <f>IFERROR(IF(AND($H417=1,WORKDAY.INTL($I417,NETWORKDAYS.INTL($I417,EDATE(AF417,$E418)-1,1,[1]holiday!$A$2:$A$101),1,[1]holiday!$A$2:$A$101)=$K417),"",IF(AND(IFERROR(IF(IF($K417&lt;EDATE(AF417,$E417),$K417,EDATE(AF417,$E417))=AF417,"",IF($K417&lt;EDATE(AF417,$E417),$K417,EDATE(AF417,$E417))),"")=$K417,$H417=1),"",IFERROR(IF(IF($K417&lt;EDATE(AF417,$E417),$K417,EDATE(AF417,$E417))=AF417,"",IF($K417&lt;EDATE(AF417,$E417),$K417,EDATE(AF417,$E417))),""))),"")</f>
        <v/>
      </c>
      <c r="AH417" s="70" t="str">
        <f>IFERROR(IF(AND($H417=1,WORKDAY.INTL($I417,NETWORKDAYS.INTL($I417,EDATE(AG417,$E418)-1,1,[1]holiday!$A$2:$A$101),1,[1]holiday!$A$2:$A$101)=$K417),"",IF(AND(IFERROR(IF(IF($K417&lt;EDATE(AG417,$E417),$K417,EDATE(AG417,$E417))=AG417,"",IF($K417&lt;EDATE(AG417,$E417),$K417,EDATE(AG417,$E417))),"")=$K417,$H417=1),"",IFERROR(IF(IF($K417&lt;EDATE(AG417,$E417),$K417,EDATE(AG417,$E417))=AG417,"",IF($K417&lt;EDATE(AG417,$E417),$K417,EDATE(AG417,$E417))),""))),"")</f>
        <v/>
      </c>
      <c r="AI417" s="70"/>
      <c r="AJ417" s="25" t="e">
        <f t="shared" si="274"/>
        <v>#REF!</v>
      </c>
      <c r="AK417" s="25" t="e">
        <f t="shared" si="275"/>
        <v>#REF!</v>
      </c>
      <c r="AL417" s="25" t="e">
        <f t="shared" si="276"/>
        <v>#REF!</v>
      </c>
      <c r="AM417" s="25" t="e">
        <f t="shared" si="277"/>
        <v>#REF!</v>
      </c>
      <c r="AN417" s="25" t="e">
        <f t="shared" si="278"/>
        <v>#REF!</v>
      </c>
      <c r="AO417" s="25" t="e">
        <f t="shared" si="279"/>
        <v>#REF!</v>
      </c>
      <c r="AP417" s="25" t="e">
        <f t="shared" si="280"/>
        <v>#REF!</v>
      </c>
      <c r="AQ417" s="25" t="e">
        <f t="shared" si="281"/>
        <v>#REF!</v>
      </c>
      <c r="AR417" s="25" t="e">
        <f t="shared" si="282"/>
        <v>#REF!</v>
      </c>
      <c r="AS417" s="25" t="e">
        <f t="shared" si="283"/>
        <v>#REF!</v>
      </c>
      <c r="AT417" s="25" t="e">
        <f t="shared" si="284"/>
        <v>#REF!</v>
      </c>
      <c r="AU417" s="25" t="e">
        <f t="shared" si="285"/>
        <v>#REF!</v>
      </c>
      <c r="AV417" s="25" t="e">
        <f t="shared" si="286"/>
        <v>#REF!</v>
      </c>
      <c r="AW417" s="106" t="e">
        <f t="shared" si="255"/>
        <v>#REF!</v>
      </c>
      <c r="AX417" s="107" t="e">
        <f t="shared" ca="1" si="256"/>
        <v>#REF!</v>
      </c>
      <c r="AY417" s="107" t="e">
        <f t="shared" ca="1" si="257"/>
        <v>#REF!</v>
      </c>
      <c r="AZ417" s="108" t="e">
        <f t="shared" ca="1" si="258"/>
        <v>#REF!</v>
      </c>
      <c r="BA417" s="25">
        <f t="shared" ca="1" si="250"/>
        <v>0</v>
      </c>
      <c r="BB417" s="25" t="e">
        <f t="shared" si="287"/>
        <v>#REF!</v>
      </c>
      <c r="BC417" s="25" t="e">
        <f t="shared" ca="1" si="259"/>
        <v>#REF!</v>
      </c>
      <c r="BD417" s="83" t="e">
        <f>PS!#REF!</f>
        <v>#REF!</v>
      </c>
      <c r="BE417" s="78" t="str">
        <f t="shared" ca="1" si="260"/>
        <v>Lần 0</v>
      </c>
      <c r="BF417" s="109" t="e">
        <f t="shared" ca="1" si="261"/>
        <v>#REF!</v>
      </c>
      <c r="BG417" s="109" t="e">
        <f t="shared" ca="1" si="262"/>
        <v>#REF!</v>
      </c>
      <c r="BH417" s="109" t="e">
        <f t="shared" ca="1" si="263"/>
        <v>#REF!</v>
      </c>
      <c r="BI417" s="109" t="e">
        <f t="shared" ca="1" si="264"/>
        <v>#REF!</v>
      </c>
      <c r="BJ417" s="109" t="e">
        <f t="shared" ca="1" si="265"/>
        <v>#REF!</v>
      </c>
      <c r="BK417" s="109" t="e">
        <f t="shared" ca="1" si="266"/>
        <v>#REF!</v>
      </c>
      <c r="BL417" s="109" t="e">
        <f t="shared" ca="1" si="267"/>
        <v>#REF!</v>
      </c>
      <c r="BM417" s="109" t="e">
        <f t="shared" ca="1" si="268"/>
        <v>#REF!</v>
      </c>
      <c r="BN417" s="109" t="e">
        <f t="shared" ca="1" si="269"/>
        <v>#REF!</v>
      </c>
      <c r="BO417" s="109" t="e">
        <f t="shared" ca="1" si="270"/>
        <v>#REF!</v>
      </c>
      <c r="BP417" s="109" t="e">
        <f t="shared" ca="1" si="271"/>
        <v>#REF!</v>
      </c>
      <c r="BQ417" s="109" t="e">
        <f t="shared" ca="1" si="272"/>
        <v>#REF!</v>
      </c>
      <c r="BR417" s="109" t="e">
        <f t="shared" ca="1" si="273"/>
        <v>#REF!</v>
      </c>
    </row>
    <row r="418" spans="1:70" ht="19.5" customHeight="1" x14ac:dyDescent="0.2">
      <c r="A418" s="82" t="e">
        <f>PS!#REF!</f>
        <v>#REF!</v>
      </c>
      <c r="B418" s="83" t="e">
        <f>PS!#REF!</f>
        <v>#REF!</v>
      </c>
      <c r="C418" s="83" t="e">
        <f>PS!#REF!</f>
        <v>#REF!</v>
      </c>
      <c r="D418" s="83" t="e">
        <f>VLOOKUP(B418,CTV!$A$3:$D$1048576,4,0)</f>
        <v>#REF!</v>
      </c>
      <c r="E418" s="83" t="e">
        <f>VLOOKUP(B418,CTV!$A$3:$G$1048576,7,0)</f>
        <v>#REF!</v>
      </c>
      <c r="F418" s="83" t="e">
        <f>IF(ISNA(VLOOKUP(D418,CTV!$A$3:$H$1048576,8,0)),"",VLOOKUP(D418,CTV!$A$3:$H$1048576,8,0))</f>
        <v>#REF!</v>
      </c>
      <c r="G418" s="83" t="e">
        <f>VLOOKUP(B418,CTV!$A$3:$I$1048576,9,0)</f>
        <v>#REF!</v>
      </c>
      <c r="H418" s="83" t="e">
        <f>VLOOKUP(B418,CTV!$A$3:$J$1048576,10,0)</f>
        <v>#REF!</v>
      </c>
      <c r="I418" s="102" t="e">
        <f>PS!#REF!</f>
        <v>#REF!</v>
      </c>
      <c r="J418" s="83" t="e">
        <f>PS!#REF!</f>
        <v>#REF!</v>
      </c>
      <c r="K418" s="103" t="e">
        <f>PS!#REF!</f>
        <v>#REF!</v>
      </c>
      <c r="L418" s="83" t="e">
        <f t="shared" si="251"/>
        <v>#REF!</v>
      </c>
      <c r="M418" s="120" t="e">
        <f>PS!#REF!</f>
        <v>#REF!</v>
      </c>
      <c r="N418" s="83" t="e">
        <f>PS!#REF!</f>
        <v>#REF!</v>
      </c>
      <c r="O418" s="104" t="e">
        <f>PS!#REF!</f>
        <v>#REF!</v>
      </c>
      <c r="P418" s="104" t="e">
        <f t="shared" si="252"/>
        <v>#REF!</v>
      </c>
      <c r="Q418" s="104">
        <v>0</v>
      </c>
      <c r="R418" s="170" t="e">
        <f t="shared" si="253"/>
        <v>#REF!</v>
      </c>
      <c r="S418" s="130" t="e">
        <f>VLOOKUP(B418,CTV!$A$3:$K$1048576,11,0)</f>
        <v>#REF!</v>
      </c>
      <c r="T418" s="105" t="e">
        <f>IF(VLOOKUP(B418,CTV!$A$3:$E$1048576,5,0)-R418+S418&lt;0,0,VLOOKUP(B418,CTV!$A$3:$E$1048576,5,0)-R418+S418)</f>
        <v>#REF!</v>
      </c>
      <c r="U418" s="105" t="e">
        <f>IF(VLOOKUP(B418,CTV!$A$3:$F$1048576,6,0)-R418+S418&lt;0,0,VLOOKUP(B418,CTV!$A$3:$F$1048576,6,0)-R418+S418)</f>
        <v>#REF!</v>
      </c>
      <c r="V418" s="70" t="e">
        <f t="shared" si="254"/>
        <v>#REF!</v>
      </c>
      <c r="W418" s="70" t="str">
        <f>IFERROR(IF(AND($H418=1,WORKDAY.INTL($I418,NETWORKDAYS.INTL($I418,EDATE(V418,$E419)-1,1,[1]holiday!$A$2:$A$101),1,[1]holiday!$A$2:$A$101)=$K418),"",IF(AND(IFERROR(IF(IF($K418&lt;EDATE(V418,$E418),$K418,EDATE(V418,$E418))=V418,"",IF($K418&lt;EDATE(V418,$E418),$K418,EDATE(V418,$E418))),"")=$K418,$H418=1),"",IFERROR(IF(IF($K418&lt;EDATE(V418,$E418),$K418,EDATE(V418,$E418))=V418,"",IF($K418&lt;EDATE(V418,$E418),$K418,EDATE(V418,$E418))),""))),"")</f>
        <v/>
      </c>
      <c r="X418" s="70" t="str">
        <f>IFERROR(IF(AND($H418=1,WORKDAY.INTL($I418,NETWORKDAYS.INTL($I418,EDATE(W418,$E419)-1,1,[1]holiday!$A$2:$A$101),1,[1]holiday!$A$2:$A$101)=$K418),"",IF(AND(IFERROR(IF(IF($K418&lt;EDATE(W418,$E418),$K418,EDATE(W418,$E418))=W418,"",IF($K418&lt;EDATE(W418,$E418),$K418,EDATE(W418,$E418))),"")=$K418,$H418=1),"",IFERROR(IF(IF($K418&lt;EDATE(W418,$E418),$K418,EDATE(W418,$E418))=W418,"",IF($K418&lt;EDATE(W418,$E418),$K418,EDATE(W418,$E418))),""))),"")</f>
        <v/>
      </c>
      <c r="Y418" s="70" t="str">
        <f>IFERROR(IF(AND($H418=1,WORKDAY.INTL($I418,NETWORKDAYS.INTL($I418,EDATE(X418,$E419)-1,1,[1]holiday!$A$2:$A$101),1,[1]holiday!$A$2:$A$101)=$K418),"",IF(AND(IFERROR(IF(IF($K418&lt;EDATE(X418,$E418),$K418,EDATE(X418,$E418))=X418,"",IF($K418&lt;EDATE(X418,$E418),$K418,EDATE(X418,$E418))),"")=$K418,$H418=1),"",IFERROR(IF(IF($K418&lt;EDATE(X418,$E418),$K418,EDATE(X418,$E418))=X418,"",IF($K418&lt;EDATE(X418,$E418),$K418,EDATE(X418,$E418))),""))),"")</f>
        <v/>
      </c>
      <c r="Z418" s="70" t="str">
        <f>IFERROR(IF(AND($H418=1,WORKDAY.INTL($I418,NETWORKDAYS.INTL($I418,EDATE(Y418,$E419)-1,1,[1]holiday!$A$2:$A$101),1,[1]holiday!$A$2:$A$101)=$K418),"",IF(AND(IFERROR(IF(IF($K418&lt;EDATE(Y418,$E418),$K418,EDATE(Y418,$E418))=Y418,"",IF($K418&lt;EDATE(Y418,$E418),$K418,EDATE(Y418,$E418))),"")=$K418,$H418=1),"",IFERROR(IF(IF($K418&lt;EDATE(Y418,$E418),$K418,EDATE(Y418,$E418))=Y418,"",IF($K418&lt;EDATE(Y418,$E418),$K418,EDATE(Y418,$E418))),""))),"")</f>
        <v/>
      </c>
      <c r="AA418" s="70" t="str">
        <f>IFERROR(IF(AND($H418=1,WORKDAY.INTL($I418,NETWORKDAYS.INTL($I418,EDATE(Z418,$E419)-1,1,[1]holiday!$A$2:$A$101),1,[1]holiday!$A$2:$A$101)=$K418),"",IF(AND(IFERROR(IF(IF($K418&lt;EDATE(Z418,$E418),$K418,EDATE(Z418,$E418))=Z418,"",IF($K418&lt;EDATE(Z418,$E418),$K418,EDATE(Z418,$E418))),"")=$K418,$H418=1),"",IFERROR(IF(IF($K418&lt;EDATE(Z418,$E418),$K418,EDATE(Z418,$E418))=Z418,"",IF($K418&lt;EDATE(Z418,$E418),$K418,EDATE(Z418,$E418))),""))),"")</f>
        <v/>
      </c>
      <c r="AB418" s="70" t="str">
        <f>IFERROR(IF(AND($H418=1,WORKDAY.INTL($I418,NETWORKDAYS.INTL($I418,EDATE(AA418,$E419)-1,1,[1]holiday!$A$2:$A$101),1,[1]holiday!$A$2:$A$101)=$K418),"",IF(AND(IFERROR(IF(IF($K418&lt;EDATE(AA418,$E418),$K418,EDATE(AA418,$E418))=AA418,"",IF($K418&lt;EDATE(AA418,$E418),$K418,EDATE(AA418,$E418))),"")=$K418,$H418=1),"",IFERROR(IF(IF($K418&lt;EDATE(AA418,$E418),$K418,EDATE(AA418,$E418))=AA418,"",IF($K418&lt;EDATE(AA418,$E418),$K418,EDATE(AA418,$E418))),""))),"")</f>
        <v/>
      </c>
      <c r="AC418" s="70" t="str">
        <f>IFERROR(IF(AND($H418=1,WORKDAY.INTL($I418,NETWORKDAYS.INTL($I418,EDATE(AB418,$E419)-1,1,[1]holiday!$A$2:$A$101),1,[1]holiday!$A$2:$A$101)=$K418),"",IF(AND(IFERROR(IF(IF($K418&lt;EDATE(AB418,$E418),$K418,EDATE(AB418,$E418))=AB418,"",IF($K418&lt;EDATE(AB418,$E418),$K418,EDATE(AB418,$E418))),"")=$K418,$H418=1),"",IFERROR(IF(IF($K418&lt;EDATE(AB418,$E418),$K418,EDATE(AB418,$E418))=AB418,"",IF($K418&lt;EDATE(AB418,$E418),$K418,EDATE(AB418,$E418))),""))),"")</f>
        <v/>
      </c>
      <c r="AD418" s="70" t="str">
        <f>IFERROR(IF(AND($H418=1,WORKDAY.INTL($I418,NETWORKDAYS.INTL($I418,EDATE(AC418,$E419)-1,1,[1]holiday!$A$2:$A$101),1,[1]holiday!$A$2:$A$101)=$K418),"",IF(AND(IFERROR(IF(IF($K418&lt;EDATE(AC418,$E418),$K418,EDATE(AC418,$E418))=AC418,"",IF($K418&lt;EDATE(AC418,$E418),$K418,EDATE(AC418,$E418))),"")=$K418,$H418=1),"",IFERROR(IF(IF($K418&lt;EDATE(AC418,$E418),$K418,EDATE(AC418,$E418))=AC418,"",IF($K418&lt;EDATE(AC418,$E418),$K418,EDATE(AC418,$E418))),""))),"")</f>
        <v/>
      </c>
      <c r="AE418" s="70" t="str">
        <f>IFERROR(IF(AND($H418=1,WORKDAY.INTL($I418,NETWORKDAYS.INTL($I418,EDATE(AD418,$E419)-1,1,[1]holiday!$A$2:$A$101),1,[1]holiday!$A$2:$A$101)=$K418),"",IF(AND(IFERROR(IF(IF($K418&lt;EDATE(AD418,$E418),$K418,EDATE(AD418,$E418))=AD418,"",IF($K418&lt;EDATE(AD418,$E418),$K418,EDATE(AD418,$E418))),"")=$K418,$H418=1),"",IFERROR(IF(IF($K418&lt;EDATE(AD418,$E418),$K418,EDATE(AD418,$E418))=AD418,"",IF($K418&lt;EDATE(AD418,$E418),$K418,EDATE(AD418,$E418))),""))),"")</f>
        <v/>
      </c>
      <c r="AF418" s="70" t="str">
        <f>IFERROR(IF(AND($H418=1,WORKDAY.INTL($I418,NETWORKDAYS.INTL($I418,EDATE(AE418,$E419)-1,1,[1]holiday!$A$2:$A$101),1,[1]holiday!$A$2:$A$101)=$K418),"",IF(AND(IFERROR(IF(IF($K418&lt;EDATE(AE418,$E418),$K418,EDATE(AE418,$E418))=AE418,"",IF($K418&lt;EDATE(AE418,$E418),$K418,EDATE(AE418,$E418))),"")=$K418,$H418=1),"",IFERROR(IF(IF($K418&lt;EDATE(AE418,$E418),$K418,EDATE(AE418,$E418))=AE418,"",IF($K418&lt;EDATE(AE418,$E418),$K418,EDATE(AE418,$E418))),""))),"")</f>
        <v/>
      </c>
      <c r="AG418" s="70" t="str">
        <f>IFERROR(IF(AND($H418=1,WORKDAY.INTL($I418,NETWORKDAYS.INTL($I418,EDATE(AF418,$E419)-1,1,[1]holiday!$A$2:$A$101),1,[1]holiday!$A$2:$A$101)=$K418),"",IF(AND(IFERROR(IF(IF($K418&lt;EDATE(AF418,$E418),$K418,EDATE(AF418,$E418))=AF418,"",IF($K418&lt;EDATE(AF418,$E418),$K418,EDATE(AF418,$E418))),"")=$K418,$H418=1),"",IFERROR(IF(IF($K418&lt;EDATE(AF418,$E418),$K418,EDATE(AF418,$E418))=AF418,"",IF($K418&lt;EDATE(AF418,$E418),$K418,EDATE(AF418,$E418))),""))),"")</f>
        <v/>
      </c>
      <c r="AH418" s="70" t="str">
        <f>IFERROR(IF(AND($H418=1,WORKDAY.INTL($I418,NETWORKDAYS.INTL($I418,EDATE(AG418,$E419)-1,1,[1]holiday!$A$2:$A$101),1,[1]holiday!$A$2:$A$101)=$K418),"",IF(AND(IFERROR(IF(IF($K418&lt;EDATE(AG418,$E418),$K418,EDATE(AG418,$E418))=AG418,"",IF($K418&lt;EDATE(AG418,$E418),$K418,EDATE(AG418,$E418))),"")=$K418,$H418=1),"",IFERROR(IF(IF($K418&lt;EDATE(AG418,$E418),$K418,EDATE(AG418,$E418))=AG418,"",IF($K418&lt;EDATE(AG418,$E418),$K418,EDATE(AG418,$E418))),""))),"")</f>
        <v/>
      </c>
      <c r="AI418" s="70"/>
      <c r="AJ418" s="25" t="e">
        <f t="shared" si="274"/>
        <v>#REF!</v>
      </c>
      <c r="AK418" s="25" t="e">
        <f t="shared" si="275"/>
        <v>#REF!</v>
      </c>
      <c r="AL418" s="25" t="e">
        <f t="shared" si="276"/>
        <v>#REF!</v>
      </c>
      <c r="AM418" s="25" t="e">
        <f t="shared" si="277"/>
        <v>#REF!</v>
      </c>
      <c r="AN418" s="25" t="e">
        <f t="shared" si="278"/>
        <v>#REF!</v>
      </c>
      <c r="AO418" s="25" t="e">
        <f t="shared" si="279"/>
        <v>#REF!</v>
      </c>
      <c r="AP418" s="25" t="e">
        <f t="shared" si="280"/>
        <v>#REF!</v>
      </c>
      <c r="AQ418" s="25" t="e">
        <f t="shared" si="281"/>
        <v>#REF!</v>
      </c>
      <c r="AR418" s="25" t="e">
        <f t="shared" si="282"/>
        <v>#REF!</v>
      </c>
      <c r="AS418" s="25" t="e">
        <f t="shared" si="283"/>
        <v>#REF!</v>
      </c>
      <c r="AT418" s="25" t="e">
        <f t="shared" si="284"/>
        <v>#REF!</v>
      </c>
      <c r="AU418" s="25" t="e">
        <f t="shared" si="285"/>
        <v>#REF!</v>
      </c>
      <c r="AV418" s="25" t="e">
        <f t="shared" si="286"/>
        <v>#REF!</v>
      </c>
      <c r="AW418" s="106" t="e">
        <f t="shared" si="255"/>
        <v>#REF!</v>
      </c>
      <c r="AX418" s="107" t="e">
        <f t="shared" ca="1" si="256"/>
        <v>#REF!</v>
      </c>
      <c r="AY418" s="107" t="e">
        <f t="shared" ca="1" si="257"/>
        <v>#REF!</v>
      </c>
      <c r="AZ418" s="108" t="e">
        <f t="shared" ca="1" si="258"/>
        <v>#REF!</v>
      </c>
      <c r="BA418" s="25">
        <f t="shared" ca="1" si="250"/>
        <v>0</v>
      </c>
      <c r="BB418" s="25" t="e">
        <f t="shared" si="287"/>
        <v>#REF!</v>
      </c>
      <c r="BC418" s="25" t="e">
        <f t="shared" ca="1" si="259"/>
        <v>#REF!</v>
      </c>
      <c r="BD418" s="83" t="e">
        <f>PS!#REF!</f>
        <v>#REF!</v>
      </c>
      <c r="BE418" s="78" t="str">
        <f t="shared" ca="1" si="260"/>
        <v>Lần 0</v>
      </c>
      <c r="BF418" s="109" t="e">
        <f t="shared" ca="1" si="261"/>
        <v>#REF!</v>
      </c>
      <c r="BG418" s="109" t="e">
        <f t="shared" ca="1" si="262"/>
        <v>#REF!</v>
      </c>
      <c r="BH418" s="109" t="e">
        <f t="shared" ca="1" si="263"/>
        <v>#REF!</v>
      </c>
      <c r="BI418" s="109" t="e">
        <f t="shared" ca="1" si="264"/>
        <v>#REF!</v>
      </c>
      <c r="BJ418" s="109" t="e">
        <f t="shared" ca="1" si="265"/>
        <v>#REF!</v>
      </c>
      <c r="BK418" s="109" t="e">
        <f t="shared" ca="1" si="266"/>
        <v>#REF!</v>
      </c>
      <c r="BL418" s="109" t="e">
        <f t="shared" ca="1" si="267"/>
        <v>#REF!</v>
      </c>
      <c r="BM418" s="109" t="e">
        <f t="shared" ca="1" si="268"/>
        <v>#REF!</v>
      </c>
      <c r="BN418" s="109" t="e">
        <f t="shared" ca="1" si="269"/>
        <v>#REF!</v>
      </c>
      <c r="BO418" s="109" t="e">
        <f t="shared" ca="1" si="270"/>
        <v>#REF!</v>
      </c>
      <c r="BP418" s="109" t="e">
        <f t="shared" ca="1" si="271"/>
        <v>#REF!</v>
      </c>
      <c r="BQ418" s="109" t="e">
        <f t="shared" ca="1" si="272"/>
        <v>#REF!</v>
      </c>
      <c r="BR418" s="109" t="e">
        <f t="shared" ca="1" si="273"/>
        <v>#REF!</v>
      </c>
    </row>
    <row r="419" spans="1:70" ht="19.5" customHeight="1" x14ac:dyDescent="0.2">
      <c r="A419" s="82" t="e">
        <f>PS!#REF!</f>
        <v>#REF!</v>
      </c>
      <c r="B419" s="83" t="e">
        <f>PS!#REF!</f>
        <v>#REF!</v>
      </c>
      <c r="C419" s="83" t="e">
        <f>PS!#REF!</f>
        <v>#REF!</v>
      </c>
      <c r="D419" s="83" t="e">
        <f>VLOOKUP(B419,CTV!$A$3:$D$1048576,4,0)</f>
        <v>#REF!</v>
      </c>
      <c r="E419" s="83" t="e">
        <f>VLOOKUP(B419,CTV!$A$3:$G$1048576,7,0)</f>
        <v>#REF!</v>
      </c>
      <c r="F419" s="83" t="e">
        <f>IF(ISNA(VLOOKUP(D419,CTV!$A$3:$H$1048576,8,0)),"",VLOOKUP(D419,CTV!$A$3:$H$1048576,8,0))</f>
        <v>#REF!</v>
      </c>
      <c r="G419" s="83" t="e">
        <f>VLOOKUP(B419,CTV!$A$3:$I$1048576,9,0)</f>
        <v>#REF!</v>
      </c>
      <c r="H419" s="83" t="e">
        <f>VLOOKUP(B419,CTV!$A$3:$J$1048576,10,0)</f>
        <v>#REF!</v>
      </c>
      <c r="I419" s="102" t="e">
        <f>PS!#REF!</f>
        <v>#REF!</v>
      </c>
      <c r="J419" s="83" t="e">
        <f>PS!#REF!</f>
        <v>#REF!</v>
      </c>
      <c r="K419" s="103" t="e">
        <f>PS!#REF!</f>
        <v>#REF!</v>
      </c>
      <c r="L419" s="83" t="e">
        <f t="shared" si="251"/>
        <v>#REF!</v>
      </c>
      <c r="M419" s="120" t="e">
        <f>PS!#REF!</f>
        <v>#REF!</v>
      </c>
      <c r="N419" s="83" t="e">
        <f>PS!#REF!</f>
        <v>#REF!</v>
      </c>
      <c r="O419" s="104" t="e">
        <f>PS!#REF!</f>
        <v>#REF!</v>
      </c>
      <c r="P419" s="104" t="e">
        <f t="shared" si="252"/>
        <v>#REF!</v>
      </c>
      <c r="Q419" s="104">
        <v>0</v>
      </c>
      <c r="R419" s="170" t="e">
        <f t="shared" si="253"/>
        <v>#REF!</v>
      </c>
      <c r="S419" s="130" t="e">
        <f>VLOOKUP(B419,CTV!$A$3:$K$1048576,11,0)</f>
        <v>#REF!</v>
      </c>
      <c r="T419" s="105" t="e">
        <f>IF(VLOOKUP(B419,CTV!$A$3:$E$1048576,5,0)-R419+S419&lt;0,0,VLOOKUP(B419,CTV!$A$3:$E$1048576,5,0)-R419+S419)</f>
        <v>#REF!</v>
      </c>
      <c r="U419" s="105" t="e">
        <f>IF(VLOOKUP(B419,CTV!$A$3:$F$1048576,6,0)-R419+S419&lt;0,0,VLOOKUP(B419,CTV!$A$3:$F$1048576,6,0)-R419+S419)</f>
        <v>#REF!</v>
      </c>
      <c r="V419" s="70" t="e">
        <f t="shared" si="254"/>
        <v>#REF!</v>
      </c>
      <c r="W419" s="70" t="str">
        <f>IFERROR(IF(AND($H419=1,WORKDAY.INTL($I419,NETWORKDAYS.INTL($I419,EDATE(V419,$E420)-1,1,[1]holiday!$A$2:$A$101),1,[1]holiday!$A$2:$A$101)=$K419),"",IF(AND(IFERROR(IF(IF($K419&lt;EDATE(V419,$E419),$K419,EDATE(V419,$E419))=V419,"",IF($K419&lt;EDATE(V419,$E419),$K419,EDATE(V419,$E419))),"")=$K419,$H419=1),"",IFERROR(IF(IF($K419&lt;EDATE(V419,$E419),$K419,EDATE(V419,$E419))=V419,"",IF($K419&lt;EDATE(V419,$E419),$K419,EDATE(V419,$E419))),""))),"")</f>
        <v/>
      </c>
      <c r="X419" s="70" t="str">
        <f>IFERROR(IF(AND($H419=1,WORKDAY.INTL($I419,NETWORKDAYS.INTL($I419,EDATE(W419,$E420)-1,1,[1]holiday!$A$2:$A$101),1,[1]holiday!$A$2:$A$101)=$K419),"",IF(AND(IFERROR(IF(IF($K419&lt;EDATE(W419,$E419),$K419,EDATE(W419,$E419))=W419,"",IF($K419&lt;EDATE(W419,$E419),$K419,EDATE(W419,$E419))),"")=$K419,$H419=1),"",IFERROR(IF(IF($K419&lt;EDATE(W419,$E419),$K419,EDATE(W419,$E419))=W419,"",IF($K419&lt;EDATE(W419,$E419),$K419,EDATE(W419,$E419))),""))),"")</f>
        <v/>
      </c>
      <c r="Y419" s="70" t="str">
        <f>IFERROR(IF(AND($H419=1,WORKDAY.INTL($I419,NETWORKDAYS.INTL($I419,EDATE(X419,$E420)-1,1,[1]holiday!$A$2:$A$101),1,[1]holiday!$A$2:$A$101)=$K419),"",IF(AND(IFERROR(IF(IF($K419&lt;EDATE(X419,$E419),$K419,EDATE(X419,$E419))=X419,"",IF($K419&lt;EDATE(X419,$E419),$K419,EDATE(X419,$E419))),"")=$K419,$H419=1),"",IFERROR(IF(IF($K419&lt;EDATE(X419,$E419),$K419,EDATE(X419,$E419))=X419,"",IF($K419&lt;EDATE(X419,$E419),$K419,EDATE(X419,$E419))),""))),"")</f>
        <v/>
      </c>
      <c r="Z419" s="70" t="str">
        <f>IFERROR(IF(AND($H419=1,WORKDAY.INTL($I419,NETWORKDAYS.INTL($I419,EDATE(Y419,$E420)-1,1,[1]holiday!$A$2:$A$101),1,[1]holiday!$A$2:$A$101)=$K419),"",IF(AND(IFERROR(IF(IF($K419&lt;EDATE(Y419,$E419),$K419,EDATE(Y419,$E419))=Y419,"",IF($K419&lt;EDATE(Y419,$E419),$K419,EDATE(Y419,$E419))),"")=$K419,$H419=1),"",IFERROR(IF(IF($K419&lt;EDATE(Y419,$E419),$K419,EDATE(Y419,$E419))=Y419,"",IF($K419&lt;EDATE(Y419,$E419),$K419,EDATE(Y419,$E419))),""))),"")</f>
        <v/>
      </c>
      <c r="AA419" s="70" t="str">
        <f>IFERROR(IF(AND($H419=1,WORKDAY.INTL($I419,NETWORKDAYS.INTL($I419,EDATE(Z419,$E420)-1,1,[1]holiday!$A$2:$A$101),1,[1]holiday!$A$2:$A$101)=$K419),"",IF(AND(IFERROR(IF(IF($K419&lt;EDATE(Z419,$E419),$K419,EDATE(Z419,$E419))=Z419,"",IF($K419&lt;EDATE(Z419,$E419),$K419,EDATE(Z419,$E419))),"")=$K419,$H419=1),"",IFERROR(IF(IF($K419&lt;EDATE(Z419,$E419),$K419,EDATE(Z419,$E419))=Z419,"",IF($K419&lt;EDATE(Z419,$E419),$K419,EDATE(Z419,$E419))),""))),"")</f>
        <v/>
      </c>
      <c r="AB419" s="70" t="str">
        <f>IFERROR(IF(AND($H419=1,WORKDAY.INTL($I419,NETWORKDAYS.INTL($I419,EDATE(AA419,$E420)-1,1,[1]holiday!$A$2:$A$101),1,[1]holiday!$A$2:$A$101)=$K419),"",IF(AND(IFERROR(IF(IF($K419&lt;EDATE(AA419,$E419),$K419,EDATE(AA419,$E419))=AA419,"",IF($K419&lt;EDATE(AA419,$E419),$K419,EDATE(AA419,$E419))),"")=$K419,$H419=1),"",IFERROR(IF(IF($K419&lt;EDATE(AA419,$E419),$K419,EDATE(AA419,$E419))=AA419,"",IF($K419&lt;EDATE(AA419,$E419),$K419,EDATE(AA419,$E419))),""))),"")</f>
        <v/>
      </c>
      <c r="AC419" s="70" t="str">
        <f>IFERROR(IF(AND($H419=1,WORKDAY.INTL($I419,NETWORKDAYS.INTL($I419,EDATE(AB419,$E420)-1,1,[1]holiday!$A$2:$A$101),1,[1]holiday!$A$2:$A$101)=$K419),"",IF(AND(IFERROR(IF(IF($K419&lt;EDATE(AB419,$E419),$K419,EDATE(AB419,$E419))=AB419,"",IF($K419&lt;EDATE(AB419,$E419),$K419,EDATE(AB419,$E419))),"")=$K419,$H419=1),"",IFERROR(IF(IF($K419&lt;EDATE(AB419,$E419),$K419,EDATE(AB419,$E419))=AB419,"",IF($K419&lt;EDATE(AB419,$E419),$K419,EDATE(AB419,$E419))),""))),"")</f>
        <v/>
      </c>
      <c r="AD419" s="70" t="str">
        <f>IFERROR(IF(AND($H419=1,WORKDAY.INTL($I419,NETWORKDAYS.INTL($I419,EDATE(AC419,$E420)-1,1,[1]holiday!$A$2:$A$101),1,[1]holiday!$A$2:$A$101)=$K419),"",IF(AND(IFERROR(IF(IF($K419&lt;EDATE(AC419,$E419),$K419,EDATE(AC419,$E419))=AC419,"",IF($K419&lt;EDATE(AC419,$E419),$K419,EDATE(AC419,$E419))),"")=$K419,$H419=1),"",IFERROR(IF(IF($K419&lt;EDATE(AC419,$E419),$K419,EDATE(AC419,$E419))=AC419,"",IF($K419&lt;EDATE(AC419,$E419),$K419,EDATE(AC419,$E419))),""))),"")</f>
        <v/>
      </c>
      <c r="AE419" s="70" t="str">
        <f>IFERROR(IF(AND($H419=1,WORKDAY.INTL($I419,NETWORKDAYS.INTL($I419,EDATE(AD419,$E420)-1,1,[1]holiday!$A$2:$A$101),1,[1]holiday!$A$2:$A$101)=$K419),"",IF(AND(IFERROR(IF(IF($K419&lt;EDATE(AD419,$E419),$K419,EDATE(AD419,$E419))=AD419,"",IF($K419&lt;EDATE(AD419,$E419),$K419,EDATE(AD419,$E419))),"")=$K419,$H419=1),"",IFERROR(IF(IF($K419&lt;EDATE(AD419,$E419),$K419,EDATE(AD419,$E419))=AD419,"",IF($K419&lt;EDATE(AD419,$E419),$K419,EDATE(AD419,$E419))),""))),"")</f>
        <v/>
      </c>
      <c r="AF419" s="70" t="str">
        <f>IFERROR(IF(AND($H419=1,WORKDAY.INTL($I419,NETWORKDAYS.INTL($I419,EDATE(AE419,$E420)-1,1,[1]holiday!$A$2:$A$101),1,[1]holiday!$A$2:$A$101)=$K419),"",IF(AND(IFERROR(IF(IF($K419&lt;EDATE(AE419,$E419),$K419,EDATE(AE419,$E419))=AE419,"",IF($K419&lt;EDATE(AE419,$E419),$K419,EDATE(AE419,$E419))),"")=$K419,$H419=1),"",IFERROR(IF(IF($K419&lt;EDATE(AE419,$E419),$K419,EDATE(AE419,$E419))=AE419,"",IF($K419&lt;EDATE(AE419,$E419),$K419,EDATE(AE419,$E419))),""))),"")</f>
        <v/>
      </c>
      <c r="AG419" s="70" t="str">
        <f>IFERROR(IF(AND($H419=1,WORKDAY.INTL($I419,NETWORKDAYS.INTL($I419,EDATE(AF419,$E420)-1,1,[1]holiday!$A$2:$A$101),1,[1]holiday!$A$2:$A$101)=$K419),"",IF(AND(IFERROR(IF(IF($K419&lt;EDATE(AF419,$E419),$K419,EDATE(AF419,$E419))=AF419,"",IF($K419&lt;EDATE(AF419,$E419),$K419,EDATE(AF419,$E419))),"")=$K419,$H419=1),"",IFERROR(IF(IF($K419&lt;EDATE(AF419,$E419),$K419,EDATE(AF419,$E419))=AF419,"",IF($K419&lt;EDATE(AF419,$E419),$K419,EDATE(AF419,$E419))),""))),"")</f>
        <v/>
      </c>
      <c r="AH419" s="70" t="str">
        <f>IFERROR(IF(AND($H419=1,WORKDAY.INTL($I419,NETWORKDAYS.INTL($I419,EDATE(AG419,$E420)-1,1,[1]holiday!$A$2:$A$101),1,[1]holiday!$A$2:$A$101)=$K419),"",IF(AND(IFERROR(IF(IF($K419&lt;EDATE(AG419,$E419),$K419,EDATE(AG419,$E419))=AG419,"",IF($K419&lt;EDATE(AG419,$E419),$K419,EDATE(AG419,$E419))),"")=$K419,$H419=1),"",IFERROR(IF(IF($K419&lt;EDATE(AG419,$E419),$K419,EDATE(AG419,$E419))=AG419,"",IF($K419&lt;EDATE(AG419,$E419),$K419,EDATE(AG419,$E419))),""))),"")</f>
        <v/>
      </c>
      <c r="AI419" s="70"/>
      <c r="AJ419" s="25" t="e">
        <f t="shared" si="274"/>
        <v>#REF!</v>
      </c>
      <c r="AK419" s="25" t="e">
        <f t="shared" si="275"/>
        <v>#REF!</v>
      </c>
      <c r="AL419" s="25" t="e">
        <f t="shared" si="276"/>
        <v>#REF!</v>
      </c>
      <c r="AM419" s="25" t="e">
        <f t="shared" si="277"/>
        <v>#REF!</v>
      </c>
      <c r="AN419" s="25" t="e">
        <f t="shared" si="278"/>
        <v>#REF!</v>
      </c>
      <c r="AO419" s="25" t="e">
        <f t="shared" si="279"/>
        <v>#REF!</v>
      </c>
      <c r="AP419" s="25" t="e">
        <f t="shared" si="280"/>
        <v>#REF!</v>
      </c>
      <c r="AQ419" s="25" t="e">
        <f t="shared" si="281"/>
        <v>#REF!</v>
      </c>
      <c r="AR419" s="25" t="e">
        <f t="shared" si="282"/>
        <v>#REF!</v>
      </c>
      <c r="AS419" s="25" t="e">
        <f t="shared" si="283"/>
        <v>#REF!</v>
      </c>
      <c r="AT419" s="25" t="e">
        <f t="shared" si="284"/>
        <v>#REF!</v>
      </c>
      <c r="AU419" s="25" t="e">
        <f t="shared" si="285"/>
        <v>#REF!</v>
      </c>
      <c r="AV419" s="25" t="e">
        <f t="shared" si="286"/>
        <v>#REF!</v>
      </c>
      <c r="AW419" s="106" t="e">
        <f t="shared" si="255"/>
        <v>#REF!</v>
      </c>
      <c r="AX419" s="107" t="e">
        <f t="shared" ca="1" si="256"/>
        <v>#REF!</v>
      </c>
      <c r="AY419" s="107" t="e">
        <f t="shared" ca="1" si="257"/>
        <v>#REF!</v>
      </c>
      <c r="AZ419" s="108" t="e">
        <f t="shared" ca="1" si="258"/>
        <v>#REF!</v>
      </c>
      <c r="BA419" s="25">
        <f t="shared" ca="1" si="250"/>
        <v>0</v>
      </c>
      <c r="BB419" s="25" t="e">
        <f t="shared" si="287"/>
        <v>#REF!</v>
      </c>
      <c r="BC419" s="25" t="e">
        <f t="shared" ca="1" si="259"/>
        <v>#REF!</v>
      </c>
      <c r="BD419" s="83" t="e">
        <f>PS!#REF!</f>
        <v>#REF!</v>
      </c>
      <c r="BE419" s="78" t="str">
        <f t="shared" ca="1" si="260"/>
        <v>Lần 0</v>
      </c>
      <c r="BF419" s="109" t="e">
        <f t="shared" ca="1" si="261"/>
        <v>#REF!</v>
      </c>
      <c r="BG419" s="109" t="e">
        <f t="shared" ca="1" si="262"/>
        <v>#REF!</v>
      </c>
      <c r="BH419" s="109" t="e">
        <f t="shared" ca="1" si="263"/>
        <v>#REF!</v>
      </c>
      <c r="BI419" s="109" t="e">
        <f t="shared" ca="1" si="264"/>
        <v>#REF!</v>
      </c>
      <c r="BJ419" s="109" t="e">
        <f t="shared" ca="1" si="265"/>
        <v>#REF!</v>
      </c>
      <c r="BK419" s="109" t="e">
        <f t="shared" ca="1" si="266"/>
        <v>#REF!</v>
      </c>
      <c r="BL419" s="109" t="e">
        <f t="shared" ca="1" si="267"/>
        <v>#REF!</v>
      </c>
      <c r="BM419" s="109" t="e">
        <f t="shared" ca="1" si="268"/>
        <v>#REF!</v>
      </c>
      <c r="BN419" s="109" t="e">
        <f t="shared" ca="1" si="269"/>
        <v>#REF!</v>
      </c>
      <c r="BO419" s="109" t="e">
        <f t="shared" ca="1" si="270"/>
        <v>#REF!</v>
      </c>
      <c r="BP419" s="109" t="e">
        <f t="shared" ca="1" si="271"/>
        <v>#REF!</v>
      </c>
      <c r="BQ419" s="109" t="e">
        <f t="shared" ca="1" si="272"/>
        <v>#REF!</v>
      </c>
      <c r="BR419" s="109" t="e">
        <f t="shared" ca="1" si="273"/>
        <v>#REF!</v>
      </c>
    </row>
    <row r="420" spans="1:70" ht="19.5" customHeight="1" x14ac:dyDescent="0.2">
      <c r="A420" s="82" t="e">
        <f>PS!#REF!</f>
        <v>#REF!</v>
      </c>
      <c r="B420" s="83" t="e">
        <f>PS!#REF!</f>
        <v>#REF!</v>
      </c>
      <c r="C420" s="83" t="e">
        <f>PS!#REF!</f>
        <v>#REF!</v>
      </c>
      <c r="D420" s="83" t="e">
        <f>VLOOKUP(B420,CTV!$A$3:$D$1048576,4,0)</f>
        <v>#REF!</v>
      </c>
      <c r="E420" s="83" t="e">
        <f>VLOOKUP(B420,CTV!$A$3:$G$1048576,7,0)</f>
        <v>#REF!</v>
      </c>
      <c r="F420" s="83" t="e">
        <f>IF(ISNA(VLOOKUP(D420,CTV!$A$3:$H$1048576,8,0)),"",VLOOKUP(D420,CTV!$A$3:$H$1048576,8,0))</f>
        <v>#REF!</v>
      </c>
      <c r="G420" s="83" t="e">
        <f>VLOOKUP(B420,CTV!$A$3:$I$1048576,9,0)</f>
        <v>#REF!</v>
      </c>
      <c r="H420" s="83" t="e">
        <f>VLOOKUP(B420,CTV!$A$3:$J$1048576,10,0)</f>
        <v>#REF!</v>
      </c>
      <c r="I420" s="102" t="e">
        <f>PS!#REF!</f>
        <v>#REF!</v>
      </c>
      <c r="J420" s="83" t="e">
        <f>PS!#REF!</f>
        <v>#REF!</v>
      </c>
      <c r="K420" s="103" t="e">
        <f>PS!#REF!</f>
        <v>#REF!</v>
      </c>
      <c r="L420" s="83" t="e">
        <f t="shared" si="251"/>
        <v>#REF!</v>
      </c>
      <c r="M420" s="120" t="e">
        <f>PS!#REF!</f>
        <v>#REF!</v>
      </c>
      <c r="N420" s="83" t="e">
        <f>PS!#REF!</f>
        <v>#REF!</v>
      </c>
      <c r="O420" s="104" t="e">
        <f>PS!#REF!</f>
        <v>#REF!</v>
      </c>
      <c r="P420" s="104" t="e">
        <f t="shared" si="252"/>
        <v>#REF!</v>
      </c>
      <c r="Q420" s="104">
        <v>0</v>
      </c>
      <c r="R420" s="170" t="e">
        <f t="shared" si="253"/>
        <v>#REF!</v>
      </c>
      <c r="S420" s="130" t="e">
        <f>VLOOKUP(B420,CTV!$A$3:$K$1048576,11,0)</f>
        <v>#REF!</v>
      </c>
      <c r="T420" s="105" t="e">
        <f>IF(VLOOKUP(B420,CTV!$A$3:$E$1048576,5,0)-R420+S420&lt;0,0,VLOOKUP(B420,CTV!$A$3:$E$1048576,5,0)-R420+S420)</f>
        <v>#REF!</v>
      </c>
      <c r="U420" s="105" t="e">
        <f>IF(VLOOKUP(B420,CTV!$A$3:$F$1048576,6,0)-R420+S420&lt;0,0,VLOOKUP(B420,CTV!$A$3:$F$1048576,6,0)-R420+S420)</f>
        <v>#REF!</v>
      </c>
      <c r="V420" s="70" t="e">
        <f t="shared" si="254"/>
        <v>#REF!</v>
      </c>
      <c r="W420" s="70" t="str">
        <f>IFERROR(IF(AND($H420=1,WORKDAY.INTL($I420,NETWORKDAYS.INTL($I420,EDATE(V420,$E421)-1,1,[1]holiday!$A$2:$A$101),1,[1]holiday!$A$2:$A$101)=$K420),"",IF(AND(IFERROR(IF(IF($K420&lt;EDATE(V420,$E420),$K420,EDATE(V420,$E420))=V420,"",IF($K420&lt;EDATE(V420,$E420),$K420,EDATE(V420,$E420))),"")=$K420,$H420=1),"",IFERROR(IF(IF($K420&lt;EDATE(V420,$E420),$K420,EDATE(V420,$E420))=V420,"",IF($K420&lt;EDATE(V420,$E420),$K420,EDATE(V420,$E420))),""))),"")</f>
        <v/>
      </c>
      <c r="X420" s="70" t="str">
        <f>IFERROR(IF(AND($H420=1,WORKDAY.INTL($I420,NETWORKDAYS.INTL($I420,EDATE(W420,$E421)-1,1,[1]holiday!$A$2:$A$101),1,[1]holiday!$A$2:$A$101)=$K420),"",IF(AND(IFERROR(IF(IF($K420&lt;EDATE(W420,$E420),$K420,EDATE(W420,$E420))=W420,"",IF($K420&lt;EDATE(W420,$E420),$K420,EDATE(W420,$E420))),"")=$K420,$H420=1),"",IFERROR(IF(IF($K420&lt;EDATE(W420,$E420),$K420,EDATE(W420,$E420))=W420,"",IF($K420&lt;EDATE(W420,$E420),$K420,EDATE(W420,$E420))),""))),"")</f>
        <v/>
      </c>
      <c r="Y420" s="70" t="str">
        <f>IFERROR(IF(AND($H420=1,WORKDAY.INTL($I420,NETWORKDAYS.INTL($I420,EDATE(X420,$E421)-1,1,[1]holiday!$A$2:$A$101),1,[1]holiday!$A$2:$A$101)=$K420),"",IF(AND(IFERROR(IF(IF($K420&lt;EDATE(X420,$E420),$K420,EDATE(X420,$E420))=X420,"",IF($K420&lt;EDATE(X420,$E420),$K420,EDATE(X420,$E420))),"")=$K420,$H420=1),"",IFERROR(IF(IF($K420&lt;EDATE(X420,$E420),$K420,EDATE(X420,$E420))=X420,"",IF($K420&lt;EDATE(X420,$E420),$K420,EDATE(X420,$E420))),""))),"")</f>
        <v/>
      </c>
      <c r="Z420" s="70" t="str">
        <f>IFERROR(IF(AND($H420=1,WORKDAY.INTL($I420,NETWORKDAYS.INTL($I420,EDATE(Y420,$E421)-1,1,[1]holiday!$A$2:$A$101),1,[1]holiday!$A$2:$A$101)=$K420),"",IF(AND(IFERROR(IF(IF($K420&lt;EDATE(Y420,$E420),$K420,EDATE(Y420,$E420))=Y420,"",IF($K420&lt;EDATE(Y420,$E420),$K420,EDATE(Y420,$E420))),"")=$K420,$H420=1),"",IFERROR(IF(IF($K420&lt;EDATE(Y420,$E420),$K420,EDATE(Y420,$E420))=Y420,"",IF($K420&lt;EDATE(Y420,$E420),$K420,EDATE(Y420,$E420))),""))),"")</f>
        <v/>
      </c>
      <c r="AA420" s="70" t="str">
        <f>IFERROR(IF(AND($H420=1,WORKDAY.INTL($I420,NETWORKDAYS.INTL($I420,EDATE(Z420,$E421)-1,1,[1]holiday!$A$2:$A$101),1,[1]holiday!$A$2:$A$101)=$K420),"",IF(AND(IFERROR(IF(IF($K420&lt;EDATE(Z420,$E420),$K420,EDATE(Z420,$E420))=Z420,"",IF($K420&lt;EDATE(Z420,$E420),$K420,EDATE(Z420,$E420))),"")=$K420,$H420=1),"",IFERROR(IF(IF($K420&lt;EDATE(Z420,$E420),$K420,EDATE(Z420,$E420))=Z420,"",IF($K420&lt;EDATE(Z420,$E420),$K420,EDATE(Z420,$E420))),""))),"")</f>
        <v/>
      </c>
      <c r="AB420" s="70" t="str">
        <f>IFERROR(IF(AND($H420=1,WORKDAY.INTL($I420,NETWORKDAYS.INTL($I420,EDATE(AA420,$E421)-1,1,[1]holiday!$A$2:$A$101),1,[1]holiday!$A$2:$A$101)=$K420),"",IF(AND(IFERROR(IF(IF($K420&lt;EDATE(AA420,$E420),$K420,EDATE(AA420,$E420))=AA420,"",IF($K420&lt;EDATE(AA420,$E420),$K420,EDATE(AA420,$E420))),"")=$K420,$H420=1),"",IFERROR(IF(IF($K420&lt;EDATE(AA420,$E420),$K420,EDATE(AA420,$E420))=AA420,"",IF($K420&lt;EDATE(AA420,$E420),$K420,EDATE(AA420,$E420))),""))),"")</f>
        <v/>
      </c>
      <c r="AC420" s="70" t="str">
        <f>IFERROR(IF(AND($H420=1,WORKDAY.INTL($I420,NETWORKDAYS.INTL($I420,EDATE(AB420,$E421)-1,1,[1]holiday!$A$2:$A$101),1,[1]holiday!$A$2:$A$101)=$K420),"",IF(AND(IFERROR(IF(IF($K420&lt;EDATE(AB420,$E420),$K420,EDATE(AB420,$E420))=AB420,"",IF($K420&lt;EDATE(AB420,$E420),$K420,EDATE(AB420,$E420))),"")=$K420,$H420=1),"",IFERROR(IF(IF($K420&lt;EDATE(AB420,$E420),$K420,EDATE(AB420,$E420))=AB420,"",IF($K420&lt;EDATE(AB420,$E420),$K420,EDATE(AB420,$E420))),""))),"")</f>
        <v/>
      </c>
      <c r="AD420" s="70" t="str">
        <f>IFERROR(IF(AND($H420=1,WORKDAY.INTL($I420,NETWORKDAYS.INTL($I420,EDATE(AC420,$E421)-1,1,[1]holiday!$A$2:$A$101),1,[1]holiday!$A$2:$A$101)=$K420),"",IF(AND(IFERROR(IF(IF($K420&lt;EDATE(AC420,$E420),$K420,EDATE(AC420,$E420))=AC420,"",IF($K420&lt;EDATE(AC420,$E420),$K420,EDATE(AC420,$E420))),"")=$K420,$H420=1),"",IFERROR(IF(IF($K420&lt;EDATE(AC420,$E420),$K420,EDATE(AC420,$E420))=AC420,"",IF($K420&lt;EDATE(AC420,$E420),$K420,EDATE(AC420,$E420))),""))),"")</f>
        <v/>
      </c>
      <c r="AE420" s="70" t="str">
        <f>IFERROR(IF(AND($H420=1,WORKDAY.INTL($I420,NETWORKDAYS.INTL($I420,EDATE(AD420,$E421)-1,1,[1]holiday!$A$2:$A$101),1,[1]holiday!$A$2:$A$101)=$K420),"",IF(AND(IFERROR(IF(IF($K420&lt;EDATE(AD420,$E420),$K420,EDATE(AD420,$E420))=AD420,"",IF($K420&lt;EDATE(AD420,$E420),$K420,EDATE(AD420,$E420))),"")=$K420,$H420=1),"",IFERROR(IF(IF($K420&lt;EDATE(AD420,$E420),$K420,EDATE(AD420,$E420))=AD420,"",IF($K420&lt;EDATE(AD420,$E420),$K420,EDATE(AD420,$E420))),""))),"")</f>
        <v/>
      </c>
      <c r="AF420" s="70" t="str">
        <f>IFERROR(IF(AND($H420=1,WORKDAY.INTL($I420,NETWORKDAYS.INTL($I420,EDATE(AE420,$E421)-1,1,[1]holiday!$A$2:$A$101),1,[1]holiday!$A$2:$A$101)=$K420),"",IF(AND(IFERROR(IF(IF($K420&lt;EDATE(AE420,$E420),$K420,EDATE(AE420,$E420))=AE420,"",IF($K420&lt;EDATE(AE420,$E420),$K420,EDATE(AE420,$E420))),"")=$K420,$H420=1),"",IFERROR(IF(IF($K420&lt;EDATE(AE420,$E420),$K420,EDATE(AE420,$E420))=AE420,"",IF($K420&lt;EDATE(AE420,$E420),$K420,EDATE(AE420,$E420))),""))),"")</f>
        <v/>
      </c>
      <c r="AG420" s="70" t="str">
        <f>IFERROR(IF(AND($H420=1,WORKDAY.INTL($I420,NETWORKDAYS.INTL($I420,EDATE(AF420,$E421)-1,1,[1]holiday!$A$2:$A$101),1,[1]holiday!$A$2:$A$101)=$K420),"",IF(AND(IFERROR(IF(IF($K420&lt;EDATE(AF420,$E420),$K420,EDATE(AF420,$E420))=AF420,"",IF($K420&lt;EDATE(AF420,$E420),$K420,EDATE(AF420,$E420))),"")=$K420,$H420=1),"",IFERROR(IF(IF($K420&lt;EDATE(AF420,$E420),$K420,EDATE(AF420,$E420))=AF420,"",IF($K420&lt;EDATE(AF420,$E420),$K420,EDATE(AF420,$E420))),""))),"")</f>
        <v/>
      </c>
      <c r="AH420" s="70" t="str">
        <f>IFERROR(IF(AND($H420=1,WORKDAY.INTL($I420,NETWORKDAYS.INTL($I420,EDATE(AG420,$E421)-1,1,[1]holiday!$A$2:$A$101),1,[1]holiday!$A$2:$A$101)=$K420),"",IF(AND(IFERROR(IF(IF($K420&lt;EDATE(AG420,$E420),$K420,EDATE(AG420,$E420))=AG420,"",IF($K420&lt;EDATE(AG420,$E420),$K420,EDATE(AG420,$E420))),"")=$K420,$H420=1),"",IFERROR(IF(IF($K420&lt;EDATE(AG420,$E420),$K420,EDATE(AG420,$E420))=AG420,"",IF($K420&lt;EDATE(AG420,$E420),$K420,EDATE(AG420,$E420))),""))),"")</f>
        <v/>
      </c>
      <c r="AI420" s="70"/>
      <c r="AJ420" s="25" t="e">
        <f t="shared" si="274"/>
        <v>#REF!</v>
      </c>
      <c r="AK420" s="25" t="e">
        <f t="shared" si="275"/>
        <v>#REF!</v>
      </c>
      <c r="AL420" s="25" t="e">
        <f t="shared" si="276"/>
        <v>#REF!</v>
      </c>
      <c r="AM420" s="25" t="e">
        <f t="shared" si="277"/>
        <v>#REF!</v>
      </c>
      <c r="AN420" s="25" t="e">
        <f t="shared" si="278"/>
        <v>#REF!</v>
      </c>
      <c r="AO420" s="25" t="e">
        <f t="shared" si="279"/>
        <v>#REF!</v>
      </c>
      <c r="AP420" s="25" t="e">
        <f t="shared" si="280"/>
        <v>#REF!</v>
      </c>
      <c r="AQ420" s="25" t="e">
        <f t="shared" si="281"/>
        <v>#REF!</v>
      </c>
      <c r="AR420" s="25" t="e">
        <f t="shared" si="282"/>
        <v>#REF!</v>
      </c>
      <c r="AS420" s="25" t="e">
        <f t="shared" si="283"/>
        <v>#REF!</v>
      </c>
      <c r="AT420" s="25" t="e">
        <f t="shared" si="284"/>
        <v>#REF!</v>
      </c>
      <c r="AU420" s="25" t="e">
        <f t="shared" si="285"/>
        <v>#REF!</v>
      </c>
      <c r="AV420" s="25" t="e">
        <f t="shared" si="286"/>
        <v>#REF!</v>
      </c>
      <c r="AW420" s="106" t="e">
        <f t="shared" si="255"/>
        <v>#REF!</v>
      </c>
      <c r="AX420" s="107" t="e">
        <f t="shared" ca="1" si="256"/>
        <v>#REF!</v>
      </c>
      <c r="AY420" s="107" t="e">
        <f t="shared" ca="1" si="257"/>
        <v>#REF!</v>
      </c>
      <c r="AZ420" s="108" t="e">
        <f t="shared" ca="1" si="258"/>
        <v>#REF!</v>
      </c>
      <c r="BA420" s="25">
        <f t="shared" ca="1" si="250"/>
        <v>0</v>
      </c>
      <c r="BB420" s="25" t="e">
        <f t="shared" si="287"/>
        <v>#REF!</v>
      </c>
      <c r="BC420" s="25" t="e">
        <f t="shared" ca="1" si="259"/>
        <v>#REF!</v>
      </c>
      <c r="BD420" s="83" t="e">
        <f>PS!#REF!</f>
        <v>#REF!</v>
      </c>
      <c r="BE420" s="78" t="str">
        <f t="shared" ca="1" si="260"/>
        <v>Lần 0</v>
      </c>
      <c r="BF420" s="109" t="e">
        <f t="shared" ca="1" si="261"/>
        <v>#REF!</v>
      </c>
      <c r="BG420" s="109" t="e">
        <f t="shared" ca="1" si="262"/>
        <v>#REF!</v>
      </c>
      <c r="BH420" s="109" t="e">
        <f t="shared" ca="1" si="263"/>
        <v>#REF!</v>
      </c>
      <c r="BI420" s="109" t="e">
        <f t="shared" ca="1" si="264"/>
        <v>#REF!</v>
      </c>
      <c r="BJ420" s="109" t="e">
        <f t="shared" ca="1" si="265"/>
        <v>#REF!</v>
      </c>
      <c r="BK420" s="109" t="e">
        <f t="shared" ca="1" si="266"/>
        <v>#REF!</v>
      </c>
      <c r="BL420" s="109" t="e">
        <f t="shared" ca="1" si="267"/>
        <v>#REF!</v>
      </c>
      <c r="BM420" s="109" t="e">
        <f t="shared" ca="1" si="268"/>
        <v>#REF!</v>
      </c>
      <c r="BN420" s="109" t="e">
        <f t="shared" ca="1" si="269"/>
        <v>#REF!</v>
      </c>
      <c r="BO420" s="109" t="e">
        <f t="shared" ca="1" si="270"/>
        <v>#REF!</v>
      </c>
      <c r="BP420" s="109" t="e">
        <f t="shared" ca="1" si="271"/>
        <v>#REF!</v>
      </c>
      <c r="BQ420" s="109" t="e">
        <f t="shared" ca="1" si="272"/>
        <v>#REF!</v>
      </c>
      <c r="BR420" s="109" t="e">
        <f t="shared" ca="1" si="273"/>
        <v>#REF!</v>
      </c>
    </row>
    <row r="421" spans="1:70" ht="19.5" customHeight="1" x14ac:dyDescent="0.2">
      <c r="A421" s="82" t="e">
        <f>PS!#REF!</f>
        <v>#REF!</v>
      </c>
      <c r="B421" s="83" t="e">
        <f>PS!#REF!</f>
        <v>#REF!</v>
      </c>
      <c r="C421" s="83" t="e">
        <f>PS!#REF!</f>
        <v>#REF!</v>
      </c>
      <c r="D421" s="83" t="e">
        <f>VLOOKUP(B421,CTV!$A$3:$D$1048576,4,0)</f>
        <v>#REF!</v>
      </c>
      <c r="E421" s="83" t="e">
        <f>VLOOKUP(B421,CTV!$A$3:$G$1048576,7,0)</f>
        <v>#REF!</v>
      </c>
      <c r="F421" s="83" t="e">
        <f>IF(ISNA(VLOOKUP(D421,CTV!$A$3:$H$1048576,8,0)),"",VLOOKUP(D421,CTV!$A$3:$H$1048576,8,0))</f>
        <v>#REF!</v>
      </c>
      <c r="G421" s="83" t="e">
        <f>VLOOKUP(B421,CTV!$A$3:$I$1048576,9,0)</f>
        <v>#REF!</v>
      </c>
      <c r="H421" s="83" t="e">
        <f>VLOOKUP(B421,CTV!$A$3:$J$1048576,10,0)</f>
        <v>#REF!</v>
      </c>
      <c r="I421" s="102" t="e">
        <f>PS!#REF!</f>
        <v>#REF!</v>
      </c>
      <c r="J421" s="83" t="e">
        <f>PS!#REF!</f>
        <v>#REF!</v>
      </c>
      <c r="K421" s="103" t="e">
        <f>PS!#REF!</f>
        <v>#REF!</v>
      </c>
      <c r="L421" s="83" t="e">
        <f t="shared" si="251"/>
        <v>#REF!</v>
      </c>
      <c r="M421" s="120" t="e">
        <f>PS!#REF!</f>
        <v>#REF!</v>
      </c>
      <c r="N421" s="83" t="e">
        <f>PS!#REF!</f>
        <v>#REF!</v>
      </c>
      <c r="O421" s="104" t="e">
        <f>PS!#REF!</f>
        <v>#REF!</v>
      </c>
      <c r="P421" s="104" t="e">
        <f t="shared" si="252"/>
        <v>#REF!</v>
      </c>
      <c r="Q421" s="104">
        <v>0</v>
      </c>
      <c r="R421" s="170" t="e">
        <f t="shared" si="253"/>
        <v>#REF!</v>
      </c>
      <c r="S421" s="130" t="e">
        <f>VLOOKUP(B421,CTV!$A$3:$K$1048576,11,0)</f>
        <v>#REF!</v>
      </c>
      <c r="T421" s="105" t="e">
        <f>IF(VLOOKUP(B421,CTV!$A$3:$E$1048576,5,0)-R421+S421&lt;0,0,VLOOKUP(B421,CTV!$A$3:$E$1048576,5,0)-R421+S421)</f>
        <v>#REF!</v>
      </c>
      <c r="U421" s="105" t="e">
        <f>IF(VLOOKUP(B421,CTV!$A$3:$F$1048576,6,0)-R421+S421&lt;0,0,VLOOKUP(B421,CTV!$A$3:$F$1048576,6,0)-R421+S421)</f>
        <v>#REF!</v>
      </c>
      <c r="V421" s="70" t="e">
        <f t="shared" si="254"/>
        <v>#REF!</v>
      </c>
      <c r="W421" s="70" t="str">
        <f>IFERROR(IF(AND($H421=1,WORKDAY.INTL($I421,NETWORKDAYS.INTL($I421,EDATE(V421,$E422)-1,1,[1]holiday!$A$2:$A$101),1,[1]holiday!$A$2:$A$101)=$K421),"",IF(AND(IFERROR(IF(IF($K421&lt;EDATE(V421,$E421),$K421,EDATE(V421,$E421))=V421,"",IF($K421&lt;EDATE(V421,$E421),$K421,EDATE(V421,$E421))),"")=$K421,$H421=1),"",IFERROR(IF(IF($K421&lt;EDATE(V421,$E421),$K421,EDATE(V421,$E421))=V421,"",IF($K421&lt;EDATE(V421,$E421),$K421,EDATE(V421,$E421))),""))),"")</f>
        <v/>
      </c>
      <c r="X421" s="70" t="str">
        <f>IFERROR(IF(AND($H421=1,WORKDAY.INTL($I421,NETWORKDAYS.INTL($I421,EDATE(W421,$E422)-1,1,[1]holiday!$A$2:$A$101),1,[1]holiday!$A$2:$A$101)=$K421),"",IF(AND(IFERROR(IF(IF($K421&lt;EDATE(W421,$E421),$K421,EDATE(W421,$E421))=W421,"",IF($K421&lt;EDATE(W421,$E421),$K421,EDATE(W421,$E421))),"")=$K421,$H421=1),"",IFERROR(IF(IF($K421&lt;EDATE(W421,$E421),$K421,EDATE(W421,$E421))=W421,"",IF($K421&lt;EDATE(W421,$E421),$K421,EDATE(W421,$E421))),""))),"")</f>
        <v/>
      </c>
      <c r="Y421" s="70" t="str">
        <f>IFERROR(IF(AND($H421=1,WORKDAY.INTL($I421,NETWORKDAYS.INTL($I421,EDATE(X421,$E422)-1,1,[1]holiday!$A$2:$A$101),1,[1]holiday!$A$2:$A$101)=$K421),"",IF(AND(IFERROR(IF(IF($K421&lt;EDATE(X421,$E421),$K421,EDATE(X421,$E421))=X421,"",IF($K421&lt;EDATE(X421,$E421),$K421,EDATE(X421,$E421))),"")=$K421,$H421=1),"",IFERROR(IF(IF($K421&lt;EDATE(X421,$E421),$K421,EDATE(X421,$E421))=X421,"",IF($K421&lt;EDATE(X421,$E421),$K421,EDATE(X421,$E421))),""))),"")</f>
        <v/>
      </c>
      <c r="Z421" s="70" t="str">
        <f>IFERROR(IF(AND($H421=1,WORKDAY.INTL($I421,NETWORKDAYS.INTL($I421,EDATE(Y421,$E422)-1,1,[1]holiday!$A$2:$A$101),1,[1]holiday!$A$2:$A$101)=$K421),"",IF(AND(IFERROR(IF(IF($K421&lt;EDATE(Y421,$E421),$K421,EDATE(Y421,$E421))=Y421,"",IF($K421&lt;EDATE(Y421,$E421),$K421,EDATE(Y421,$E421))),"")=$K421,$H421=1),"",IFERROR(IF(IF($K421&lt;EDATE(Y421,$E421),$K421,EDATE(Y421,$E421))=Y421,"",IF($K421&lt;EDATE(Y421,$E421),$K421,EDATE(Y421,$E421))),""))),"")</f>
        <v/>
      </c>
      <c r="AA421" s="70" t="str">
        <f>IFERROR(IF(AND($H421=1,WORKDAY.INTL($I421,NETWORKDAYS.INTL($I421,EDATE(Z421,$E422)-1,1,[1]holiday!$A$2:$A$101),1,[1]holiday!$A$2:$A$101)=$K421),"",IF(AND(IFERROR(IF(IF($K421&lt;EDATE(Z421,$E421),$K421,EDATE(Z421,$E421))=Z421,"",IF($K421&lt;EDATE(Z421,$E421),$K421,EDATE(Z421,$E421))),"")=$K421,$H421=1),"",IFERROR(IF(IF($K421&lt;EDATE(Z421,$E421),$K421,EDATE(Z421,$E421))=Z421,"",IF($K421&lt;EDATE(Z421,$E421),$K421,EDATE(Z421,$E421))),""))),"")</f>
        <v/>
      </c>
      <c r="AB421" s="70" t="str">
        <f>IFERROR(IF(AND($H421=1,WORKDAY.INTL($I421,NETWORKDAYS.INTL($I421,EDATE(AA421,$E422)-1,1,[1]holiday!$A$2:$A$101),1,[1]holiday!$A$2:$A$101)=$K421),"",IF(AND(IFERROR(IF(IF($K421&lt;EDATE(AA421,$E421),$K421,EDATE(AA421,$E421))=AA421,"",IF($K421&lt;EDATE(AA421,$E421),$K421,EDATE(AA421,$E421))),"")=$K421,$H421=1),"",IFERROR(IF(IF($K421&lt;EDATE(AA421,$E421),$K421,EDATE(AA421,$E421))=AA421,"",IF($K421&lt;EDATE(AA421,$E421),$K421,EDATE(AA421,$E421))),""))),"")</f>
        <v/>
      </c>
      <c r="AC421" s="70" t="str">
        <f>IFERROR(IF(AND($H421=1,WORKDAY.INTL($I421,NETWORKDAYS.INTL($I421,EDATE(AB421,$E422)-1,1,[1]holiday!$A$2:$A$101),1,[1]holiday!$A$2:$A$101)=$K421),"",IF(AND(IFERROR(IF(IF($K421&lt;EDATE(AB421,$E421),$K421,EDATE(AB421,$E421))=AB421,"",IF($K421&lt;EDATE(AB421,$E421),$K421,EDATE(AB421,$E421))),"")=$K421,$H421=1),"",IFERROR(IF(IF($K421&lt;EDATE(AB421,$E421),$K421,EDATE(AB421,$E421))=AB421,"",IF($K421&lt;EDATE(AB421,$E421),$K421,EDATE(AB421,$E421))),""))),"")</f>
        <v/>
      </c>
      <c r="AD421" s="70" t="str">
        <f>IFERROR(IF(AND($H421=1,WORKDAY.INTL($I421,NETWORKDAYS.INTL($I421,EDATE(AC421,$E422)-1,1,[1]holiday!$A$2:$A$101),1,[1]holiday!$A$2:$A$101)=$K421),"",IF(AND(IFERROR(IF(IF($K421&lt;EDATE(AC421,$E421),$K421,EDATE(AC421,$E421))=AC421,"",IF($K421&lt;EDATE(AC421,$E421),$K421,EDATE(AC421,$E421))),"")=$K421,$H421=1),"",IFERROR(IF(IF($K421&lt;EDATE(AC421,$E421),$K421,EDATE(AC421,$E421))=AC421,"",IF($K421&lt;EDATE(AC421,$E421),$K421,EDATE(AC421,$E421))),""))),"")</f>
        <v/>
      </c>
      <c r="AE421" s="70" t="str">
        <f>IFERROR(IF(AND($H421=1,WORKDAY.INTL($I421,NETWORKDAYS.INTL($I421,EDATE(AD421,$E422)-1,1,[1]holiday!$A$2:$A$101),1,[1]holiday!$A$2:$A$101)=$K421),"",IF(AND(IFERROR(IF(IF($K421&lt;EDATE(AD421,$E421),$K421,EDATE(AD421,$E421))=AD421,"",IF($K421&lt;EDATE(AD421,$E421),$K421,EDATE(AD421,$E421))),"")=$K421,$H421=1),"",IFERROR(IF(IF($K421&lt;EDATE(AD421,$E421),$K421,EDATE(AD421,$E421))=AD421,"",IF($K421&lt;EDATE(AD421,$E421),$K421,EDATE(AD421,$E421))),""))),"")</f>
        <v/>
      </c>
      <c r="AF421" s="70" t="str">
        <f>IFERROR(IF(AND($H421=1,WORKDAY.INTL($I421,NETWORKDAYS.INTL($I421,EDATE(AE421,$E422)-1,1,[1]holiday!$A$2:$A$101),1,[1]holiday!$A$2:$A$101)=$K421),"",IF(AND(IFERROR(IF(IF($K421&lt;EDATE(AE421,$E421),$K421,EDATE(AE421,$E421))=AE421,"",IF($K421&lt;EDATE(AE421,$E421),$K421,EDATE(AE421,$E421))),"")=$K421,$H421=1),"",IFERROR(IF(IF($K421&lt;EDATE(AE421,$E421),$K421,EDATE(AE421,$E421))=AE421,"",IF($K421&lt;EDATE(AE421,$E421),$K421,EDATE(AE421,$E421))),""))),"")</f>
        <v/>
      </c>
      <c r="AG421" s="70" t="str">
        <f>IFERROR(IF(AND($H421=1,WORKDAY.INTL($I421,NETWORKDAYS.INTL($I421,EDATE(AF421,$E422)-1,1,[1]holiday!$A$2:$A$101),1,[1]holiday!$A$2:$A$101)=$K421),"",IF(AND(IFERROR(IF(IF($K421&lt;EDATE(AF421,$E421),$K421,EDATE(AF421,$E421))=AF421,"",IF($K421&lt;EDATE(AF421,$E421),$K421,EDATE(AF421,$E421))),"")=$K421,$H421=1),"",IFERROR(IF(IF($K421&lt;EDATE(AF421,$E421),$K421,EDATE(AF421,$E421))=AF421,"",IF($K421&lt;EDATE(AF421,$E421),$K421,EDATE(AF421,$E421))),""))),"")</f>
        <v/>
      </c>
      <c r="AH421" s="70" t="str">
        <f>IFERROR(IF(AND($H421=1,WORKDAY.INTL($I421,NETWORKDAYS.INTL($I421,EDATE(AG421,$E422)-1,1,[1]holiday!$A$2:$A$101),1,[1]holiday!$A$2:$A$101)=$K421),"",IF(AND(IFERROR(IF(IF($K421&lt;EDATE(AG421,$E421),$K421,EDATE(AG421,$E421))=AG421,"",IF($K421&lt;EDATE(AG421,$E421),$K421,EDATE(AG421,$E421))),"")=$K421,$H421=1),"",IFERROR(IF(IF($K421&lt;EDATE(AG421,$E421),$K421,EDATE(AG421,$E421))=AG421,"",IF($K421&lt;EDATE(AG421,$E421),$K421,EDATE(AG421,$E421))),""))),"")</f>
        <v/>
      </c>
      <c r="AI421" s="70"/>
      <c r="AJ421" s="25" t="e">
        <f t="shared" si="274"/>
        <v>#REF!</v>
      </c>
      <c r="AK421" s="25" t="e">
        <f t="shared" si="275"/>
        <v>#REF!</v>
      </c>
      <c r="AL421" s="25" t="e">
        <f t="shared" si="276"/>
        <v>#REF!</v>
      </c>
      <c r="AM421" s="25" t="e">
        <f t="shared" si="277"/>
        <v>#REF!</v>
      </c>
      <c r="AN421" s="25" t="e">
        <f t="shared" si="278"/>
        <v>#REF!</v>
      </c>
      <c r="AO421" s="25" t="e">
        <f t="shared" si="279"/>
        <v>#REF!</v>
      </c>
      <c r="AP421" s="25" t="e">
        <f t="shared" si="280"/>
        <v>#REF!</v>
      </c>
      <c r="AQ421" s="25" t="e">
        <f t="shared" si="281"/>
        <v>#REF!</v>
      </c>
      <c r="AR421" s="25" t="e">
        <f t="shared" si="282"/>
        <v>#REF!</v>
      </c>
      <c r="AS421" s="25" t="e">
        <f t="shared" si="283"/>
        <v>#REF!</v>
      </c>
      <c r="AT421" s="25" t="e">
        <f t="shared" si="284"/>
        <v>#REF!</v>
      </c>
      <c r="AU421" s="25" t="e">
        <f t="shared" si="285"/>
        <v>#REF!</v>
      </c>
      <c r="AV421" s="25" t="e">
        <f t="shared" si="286"/>
        <v>#REF!</v>
      </c>
      <c r="AW421" s="106" t="e">
        <f t="shared" si="255"/>
        <v>#REF!</v>
      </c>
      <c r="AX421" s="107" t="e">
        <f t="shared" ca="1" si="256"/>
        <v>#REF!</v>
      </c>
      <c r="AY421" s="107" t="e">
        <f t="shared" ca="1" si="257"/>
        <v>#REF!</v>
      </c>
      <c r="AZ421" s="108" t="e">
        <f t="shared" ca="1" si="258"/>
        <v>#REF!</v>
      </c>
      <c r="BA421" s="25">
        <f t="shared" ca="1" si="250"/>
        <v>0</v>
      </c>
      <c r="BB421" s="25" t="e">
        <f t="shared" si="287"/>
        <v>#REF!</v>
      </c>
      <c r="BC421" s="25" t="e">
        <f t="shared" ca="1" si="259"/>
        <v>#REF!</v>
      </c>
      <c r="BD421" s="83" t="e">
        <f>PS!#REF!</f>
        <v>#REF!</v>
      </c>
      <c r="BE421" s="78" t="str">
        <f t="shared" ca="1" si="260"/>
        <v>Lần 0</v>
      </c>
      <c r="BF421" s="109" t="e">
        <f t="shared" ca="1" si="261"/>
        <v>#REF!</v>
      </c>
      <c r="BG421" s="109" t="e">
        <f t="shared" ca="1" si="262"/>
        <v>#REF!</v>
      </c>
      <c r="BH421" s="109" t="e">
        <f t="shared" ca="1" si="263"/>
        <v>#REF!</v>
      </c>
      <c r="BI421" s="109" t="e">
        <f t="shared" ca="1" si="264"/>
        <v>#REF!</v>
      </c>
      <c r="BJ421" s="109" t="e">
        <f t="shared" ca="1" si="265"/>
        <v>#REF!</v>
      </c>
      <c r="BK421" s="109" t="e">
        <f t="shared" ca="1" si="266"/>
        <v>#REF!</v>
      </c>
      <c r="BL421" s="109" t="e">
        <f t="shared" ca="1" si="267"/>
        <v>#REF!</v>
      </c>
      <c r="BM421" s="109" t="e">
        <f t="shared" ca="1" si="268"/>
        <v>#REF!</v>
      </c>
      <c r="BN421" s="109" t="e">
        <f t="shared" ca="1" si="269"/>
        <v>#REF!</v>
      </c>
      <c r="BO421" s="109" t="e">
        <f t="shared" ca="1" si="270"/>
        <v>#REF!</v>
      </c>
      <c r="BP421" s="109" t="e">
        <f t="shared" ca="1" si="271"/>
        <v>#REF!</v>
      </c>
      <c r="BQ421" s="109" t="e">
        <f t="shared" ca="1" si="272"/>
        <v>#REF!</v>
      </c>
      <c r="BR421" s="109" t="e">
        <f t="shared" ca="1" si="273"/>
        <v>#REF!</v>
      </c>
    </row>
    <row r="422" spans="1:70" ht="19.5" customHeight="1" x14ac:dyDescent="0.2">
      <c r="A422" s="82" t="e">
        <f>PS!#REF!</f>
        <v>#REF!</v>
      </c>
      <c r="B422" s="83" t="e">
        <f>PS!#REF!</f>
        <v>#REF!</v>
      </c>
      <c r="C422" s="83" t="e">
        <f>PS!#REF!</f>
        <v>#REF!</v>
      </c>
      <c r="D422" s="83" t="e">
        <f>VLOOKUP(B422,CTV!$A$3:$D$1048576,4,0)</f>
        <v>#REF!</v>
      </c>
      <c r="E422" s="83" t="e">
        <f>VLOOKUP(B422,CTV!$A$3:$G$1048576,7,0)</f>
        <v>#REF!</v>
      </c>
      <c r="F422" s="83" t="e">
        <f>IF(ISNA(VLOOKUP(D422,CTV!$A$3:$H$1048576,8,0)),"",VLOOKUP(D422,CTV!$A$3:$H$1048576,8,0))</f>
        <v>#REF!</v>
      </c>
      <c r="G422" s="83" t="e">
        <f>VLOOKUP(B422,CTV!$A$3:$I$1048576,9,0)</f>
        <v>#REF!</v>
      </c>
      <c r="H422" s="83" t="e">
        <f>VLOOKUP(B422,CTV!$A$3:$J$1048576,10,0)</f>
        <v>#REF!</v>
      </c>
      <c r="I422" s="102" t="e">
        <f>PS!#REF!</f>
        <v>#REF!</v>
      </c>
      <c r="J422" s="83" t="e">
        <f>PS!#REF!</f>
        <v>#REF!</v>
      </c>
      <c r="K422" s="103" t="e">
        <f>PS!#REF!</f>
        <v>#REF!</v>
      </c>
      <c r="L422" s="83" t="e">
        <f t="shared" si="251"/>
        <v>#REF!</v>
      </c>
      <c r="M422" s="120" t="e">
        <f>PS!#REF!</f>
        <v>#REF!</v>
      </c>
      <c r="N422" s="83" t="e">
        <f>PS!#REF!</f>
        <v>#REF!</v>
      </c>
      <c r="O422" s="104" t="e">
        <f>PS!#REF!</f>
        <v>#REF!</v>
      </c>
      <c r="P422" s="104" t="e">
        <f t="shared" si="252"/>
        <v>#REF!</v>
      </c>
      <c r="Q422" s="104">
        <v>0</v>
      </c>
      <c r="R422" s="170" t="e">
        <f t="shared" si="253"/>
        <v>#REF!</v>
      </c>
      <c r="S422" s="130" t="e">
        <f>VLOOKUP(B422,CTV!$A$3:$K$1048576,11,0)</f>
        <v>#REF!</v>
      </c>
      <c r="T422" s="105" t="e">
        <f>IF(VLOOKUP(B422,CTV!$A$3:$E$1048576,5,0)-R422+S422&lt;0,0,VLOOKUP(B422,CTV!$A$3:$E$1048576,5,0)-R422+S422)</f>
        <v>#REF!</v>
      </c>
      <c r="U422" s="105" t="e">
        <f>IF(VLOOKUP(B422,CTV!$A$3:$F$1048576,6,0)-R422+S422&lt;0,0,VLOOKUP(B422,CTV!$A$3:$F$1048576,6,0)-R422+S422)</f>
        <v>#REF!</v>
      </c>
      <c r="V422" s="70" t="e">
        <f t="shared" si="254"/>
        <v>#REF!</v>
      </c>
      <c r="W422" s="70" t="str">
        <f>IFERROR(IF(AND($H422=1,WORKDAY.INTL($I422,NETWORKDAYS.INTL($I422,EDATE(V422,$E423)-1,1,[1]holiday!$A$2:$A$101),1,[1]holiday!$A$2:$A$101)=$K422),"",IF(AND(IFERROR(IF(IF($K422&lt;EDATE(V422,$E422),$K422,EDATE(V422,$E422))=V422,"",IF($K422&lt;EDATE(V422,$E422),$K422,EDATE(V422,$E422))),"")=$K422,$H422=1),"",IFERROR(IF(IF($K422&lt;EDATE(V422,$E422),$K422,EDATE(V422,$E422))=V422,"",IF($K422&lt;EDATE(V422,$E422),$K422,EDATE(V422,$E422))),""))),"")</f>
        <v/>
      </c>
      <c r="X422" s="70" t="str">
        <f>IFERROR(IF(AND($H422=1,WORKDAY.INTL($I422,NETWORKDAYS.INTL($I422,EDATE(W422,$E423)-1,1,[1]holiday!$A$2:$A$101),1,[1]holiday!$A$2:$A$101)=$K422),"",IF(AND(IFERROR(IF(IF($K422&lt;EDATE(W422,$E422),$K422,EDATE(W422,$E422))=W422,"",IF($K422&lt;EDATE(W422,$E422),$K422,EDATE(W422,$E422))),"")=$K422,$H422=1),"",IFERROR(IF(IF($K422&lt;EDATE(W422,$E422),$K422,EDATE(W422,$E422))=W422,"",IF($K422&lt;EDATE(W422,$E422),$K422,EDATE(W422,$E422))),""))),"")</f>
        <v/>
      </c>
      <c r="Y422" s="70" t="str">
        <f>IFERROR(IF(AND($H422=1,WORKDAY.INTL($I422,NETWORKDAYS.INTL($I422,EDATE(X422,$E423)-1,1,[1]holiday!$A$2:$A$101),1,[1]holiday!$A$2:$A$101)=$K422),"",IF(AND(IFERROR(IF(IF($K422&lt;EDATE(X422,$E422),$K422,EDATE(X422,$E422))=X422,"",IF($K422&lt;EDATE(X422,$E422),$K422,EDATE(X422,$E422))),"")=$K422,$H422=1),"",IFERROR(IF(IF($K422&lt;EDATE(X422,$E422),$K422,EDATE(X422,$E422))=X422,"",IF($K422&lt;EDATE(X422,$E422),$K422,EDATE(X422,$E422))),""))),"")</f>
        <v/>
      </c>
      <c r="Z422" s="70" t="str">
        <f>IFERROR(IF(AND($H422=1,WORKDAY.INTL($I422,NETWORKDAYS.INTL($I422,EDATE(Y422,$E423)-1,1,[1]holiday!$A$2:$A$101),1,[1]holiday!$A$2:$A$101)=$K422),"",IF(AND(IFERROR(IF(IF($K422&lt;EDATE(Y422,$E422),$K422,EDATE(Y422,$E422))=Y422,"",IF($K422&lt;EDATE(Y422,$E422),$K422,EDATE(Y422,$E422))),"")=$K422,$H422=1),"",IFERROR(IF(IF($K422&lt;EDATE(Y422,$E422),$K422,EDATE(Y422,$E422))=Y422,"",IF($K422&lt;EDATE(Y422,$E422),$K422,EDATE(Y422,$E422))),""))),"")</f>
        <v/>
      </c>
      <c r="AA422" s="70" t="str">
        <f>IFERROR(IF(AND($H422=1,WORKDAY.INTL($I422,NETWORKDAYS.INTL($I422,EDATE(Z422,$E423)-1,1,[1]holiday!$A$2:$A$101),1,[1]holiday!$A$2:$A$101)=$K422),"",IF(AND(IFERROR(IF(IF($K422&lt;EDATE(Z422,$E422),$K422,EDATE(Z422,$E422))=Z422,"",IF($K422&lt;EDATE(Z422,$E422),$K422,EDATE(Z422,$E422))),"")=$K422,$H422=1),"",IFERROR(IF(IF($K422&lt;EDATE(Z422,$E422),$K422,EDATE(Z422,$E422))=Z422,"",IF($K422&lt;EDATE(Z422,$E422),$K422,EDATE(Z422,$E422))),""))),"")</f>
        <v/>
      </c>
      <c r="AB422" s="70" t="str">
        <f>IFERROR(IF(AND($H422=1,WORKDAY.INTL($I422,NETWORKDAYS.INTL($I422,EDATE(AA422,$E423)-1,1,[1]holiday!$A$2:$A$101),1,[1]holiday!$A$2:$A$101)=$K422),"",IF(AND(IFERROR(IF(IF($K422&lt;EDATE(AA422,$E422),$K422,EDATE(AA422,$E422))=AA422,"",IF($K422&lt;EDATE(AA422,$E422),$K422,EDATE(AA422,$E422))),"")=$K422,$H422=1),"",IFERROR(IF(IF($K422&lt;EDATE(AA422,$E422),$K422,EDATE(AA422,$E422))=AA422,"",IF($K422&lt;EDATE(AA422,$E422),$K422,EDATE(AA422,$E422))),""))),"")</f>
        <v/>
      </c>
      <c r="AC422" s="70" t="str">
        <f>IFERROR(IF(AND($H422=1,WORKDAY.INTL($I422,NETWORKDAYS.INTL($I422,EDATE(AB422,$E423)-1,1,[1]holiday!$A$2:$A$101),1,[1]holiday!$A$2:$A$101)=$K422),"",IF(AND(IFERROR(IF(IF($K422&lt;EDATE(AB422,$E422),$K422,EDATE(AB422,$E422))=AB422,"",IF($K422&lt;EDATE(AB422,$E422),$K422,EDATE(AB422,$E422))),"")=$K422,$H422=1),"",IFERROR(IF(IF($K422&lt;EDATE(AB422,$E422),$K422,EDATE(AB422,$E422))=AB422,"",IF($K422&lt;EDATE(AB422,$E422),$K422,EDATE(AB422,$E422))),""))),"")</f>
        <v/>
      </c>
      <c r="AD422" s="70" t="str">
        <f>IFERROR(IF(AND($H422=1,WORKDAY.INTL($I422,NETWORKDAYS.INTL($I422,EDATE(AC422,$E423)-1,1,[1]holiday!$A$2:$A$101),1,[1]holiday!$A$2:$A$101)=$K422),"",IF(AND(IFERROR(IF(IF($K422&lt;EDATE(AC422,$E422),$K422,EDATE(AC422,$E422))=AC422,"",IF($K422&lt;EDATE(AC422,$E422),$K422,EDATE(AC422,$E422))),"")=$K422,$H422=1),"",IFERROR(IF(IF($K422&lt;EDATE(AC422,$E422),$K422,EDATE(AC422,$E422))=AC422,"",IF($K422&lt;EDATE(AC422,$E422),$K422,EDATE(AC422,$E422))),""))),"")</f>
        <v/>
      </c>
      <c r="AE422" s="70" t="str">
        <f>IFERROR(IF(AND($H422=1,WORKDAY.INTL($I422,NETWORKDAYS.INTL($I422,EDATE(AD422,$E423)-1,1,[1]holiday!$A$2:$A$101),1,[1]holiday!$A$2:$A$101)=$K422),"",IF(AND(IFERROR(IF(IF($K422&lt;EDATE(AD422,$E422),$K422,EDATE(AD422,$E422))=AD422,"",IF($K422&lt;EDATE(AD422,$E422),$K422,EDATE(AD422,$E422))),"")=$K422,$H422=1),"",IFERROR(IF(IF($K422&lt;EDATE(AD422,$E422),$K422,EDATE(AD422,$E422))=AD422,"",IF($K422&lt;EDATE(AD422,$E422),$K422,EDATE(AD422,$E422))),""))),"")</f>
        <v/>
      </c>
      <c r="AF422" s="70" t="str">
        <f>IFERROR(IF(AND($H422=1,WORKDAY.INTL($I422,NETWORKDAYS.INTL($I422,EDATE(AE422,$E423)-1,1,[1]holiday!$A$2:$A$101),1,[1]holiday!$A$2:$A$101)=$K422),"",IF(AND(IFERROR(IF(IF($K422&lt;EDATE(AE422,$E422),$K422,EDATE(AE422,$E422))=AE422,"",IF($K422&lt;EDATE(AE422,$E422),$K422,EDATE(AE422,$E422))),"")=$K422,$H422=1),"",IFERROR(IF(IF($K422&lt;EDATE(AE422,$E422),$K422,EDATE(AE422,$E422))=AE422,"",IF($K422&lt;EDATE(AE422,$E422),$K422,EDATE(AE422,$E422))),""))),"")</f>
        <v/>
      </c>
      <c r="AG422" s="70" t="str">
        <f>IFERROR(IF(AND($H422=1,WORKDAY.INTL($I422,NETWORKDAYS.INTL($I422,EDATE(AF422,$E423)-1,1,[1]holiday!$A$2:$A$101),1,[1]holiday!$A$2:$A$101)=$K422),"",IF(AND(IFERROR(IF(IF($K422&lt;EDATE(AF422,$E422),$K422,EDATE(AF422,$E422))=AF422,"",IF($K422&lt;EDATE(AF422,$E422),$K422,EDATE(AF422,$E422))),"")=$K422,$H422=1),"",IFERROR(IF(IF($K422&lt;EDATE(AF422,$E422),$K422,EDATE(AF422,$E422))=AF422,"",IF($K422&lt;EDATE(AF422,$E422),$K422,EDATE(AF422,$E422))),""))),"")</f>
        <v/>
      </c>
      <c r="AH422" s="70" t="str">
        <f>IFERROR(IF(AND($H422=1,WORKDAY.INTL($I422,NETWORKDAYS.INTL($I422,EDATE(AG422,$E423)-1,1,[1]holiday!$A$2:$A$101),1,[1]holiday!$A$2:$A$101)=$K422),"",IF(AND(IFERROR(IF(IF($K422&lt;EDATE(AG422,$E422),$K422,EDATE(AG422,$E422))=AG422,"",IF($K422&lt;EDATE(AG422,$E422),$K422,EDATE(AG422,$E422))),"")=$K422,$H422=1),"",IFERROR(IF(IF($K422&lt;EDATE(AG422,$E422),$K422,EDATE(AG422,$E422))=AG422,"",IF($K422&lt;EDATE(AG422,$E422),$K422,EDATE(AG422,$E422))),""))),"")</f>
        <v/>
      </c>
      <c r="AI422" s="70"/>
      <c r="AJ422" s="25" t="e">
        <f t="shared" si="274"/>
        <v>#REF!</v>
      </c>
      <c r="AK422" s="25" t="e">
        <f t="shared" si="275"/>
        <v>#REF!</v>
      </c>
      <c r="AL422" s="25" t="e">
        <f t="shared" si="276"/>
        <v>#REF!</v>
      </c>
      <c r="AM422" s="25" t="e">
        <f t="shared" si="277"/>
        <v>#REF!</v>
      </c>
      <c r="AN422" s="25" t="e">
        <f t="shared" si="278"/>
        <v>#REF!</v>
      </c>
      <c r="AO422" s="25" t="e">
        <f t="shared" si="279"/>
        <v>#REF!</v>
      </c>
      <c r="AP422" s="25" t="e">
        <f t="shared" si="280"/>
        <v>#REF!</v>
      </c>
      <c r="AQ422" s="25" t="e">
        <f t="shared" si="281"/>
        <v>#REF!</v>
      </c>
      <c r="AR422" s="25" t="e">
        <f t="shared" si="282"/>
        <v>#REF!</v>
      </c>
      <c r="AS422" s="25" t="e">
        <f t="shared" si="283"/>
        <v>#REF!</v>
      </c>
      <c r="AT422" s="25" t="e">
        <f t="shared" si="284"/>
        <v>#REF!</v>
      </c>
      <c r="AU422" s="25" t="e">
        <f t="shared" si="285"/>
        <v>#REF!</v>
      </c>
      <c r="AV422" s="25" t="e">
        <f t="shared" si="286"/>
        <v>#REF!</v>
      </c>
      <c r="AW422" s="106" t="e">
        <f t="shared" si="255"/>
        <v>#REF!</v>
      </c>
      <c r="AX422" s="107" t="e">
        <f t="shared" ca="1" si="256"/>
        <v>#REF!</v>
      </c>
      <c r="AY422" s="107" t="e">
        <f t="shared" ca="1" si="257"/>
        <v>#REF!</v>
      </c>
      <c r="AZ422" s="108" t="e">
        <f t="shared" ca="1" si="258"/>
        <v>#REF!</v>
      </c>
      <c r="BA422" s="25">
        <f t="shared" ca="1" si="250"/>
        <v>0</v>
      </c>
      <c r="BB422" s="25" t="e">
        <f t="shared" si="287"/>
        <v>#REF!</v>
      </c>
      <c r="BC422" s="25" t="e">
        <f t="shared" ca="1" si="259"/>
        <v>#REF!</v>
      </c>
      <c r="BD422" s="83" t="e">
        <f>PS!#REF!</f>
        <v>#REF!</v>
      </c>
      <c r="BE422" s="78" t="str">
        <f t="shared" ca="1" si="260"/>
        <v>Lần 0</v>
      </c>
      <c r="BF422" s="109" t="e">
        <f t="shared" ca="1" si="261"/>
        <v>#REF!</v>
      </c>
      <c r="BG422" s="109" t="e">
        <f t="shared" ca="1" si="262"/>
        <v>#REF!</v>
      </c>
      <c r="BH422" s="109" t="e">
        <f t="shared" ca="1" si="263"/>
        <v>#REF!</v>
      </c>
      <c r="BI422" s="109" t="e">
        <f t="shared" ca="1" si="264"/>
        <v>#REF!</v>
      </c>
      <c r="BJ422" s="109" t="e">
        <f t="shared" ca="1" si="265"/>
        <v>#REF!</v>
      </c>
      <c r="BK422" s="109" t="e">
        <f t="shared" ca="1" si="266"/>
        <v>#REF!</v>
      </c>
      <c r="BL422" s="109" t="e">
        <f t="shared" ca="1" si="267"/>
        <v>#REF!</v>
      </c>
      <c r="BM422" s="109" t="e">
        <f t="shared" ca="1" si="268"/>
        <v>#REF!</v>
      </c>
      <c r="BN422" s="109" t="e">
        <f t="shared" ca="1" si="269"/>
        <v>#REF!</v>
      </c>
      <c r="BO422" s="109" t="e">
        <f t="shared" ca="1" si="270"/>
        <v>#REF!</v>
      </c>
      <c r="BP422" s="109" t="e">
        <f t="shared" ca="1" si="271"/>
        <v>#REF!</v>
      </c>
      <c r="BQ422" s="109" t="e">
        <f t="shared" ca="1" si="272"/>
        <v>#REF!</v>
      </c>
      <c r="BR422" s="109" t="e">
        <f t="shared" ca="1" si="273"/>
        <v>#REF!</v>
      </c>
    </row>
    <row r="423" spans="1:70" ht="19.5" customHeight="1" x14ac:dyDescent="0.2">
      <c r="A423" s="82" t="e">
        <f>PS!#REF!</f>
        <v>#REF!</v>
      </c>
      <c r="B423" s="83" t="e">
        <f>PS!#REF!</f>
        <v>#REF!</v>
      </c>
      <c r="C423" s="83" t="e">
        <f>PS!#REF!</f>
        <v>#REF!</v>
      </c>
      <c r="D423" s="83" t="e">
        <f>VLOOKUP(B423,CTV!$A$3:$D$1048576,4,0)</f>
        <v>#REF!</v>
      </c>
      <c r="E423" s="83" t="e">
        <f>VLOOKUP(B423,CTV!$A$3:$G$1048576,7,0)</f>
        <v>#REF!</v>
      </c>
      <c r="F423" s="83" t="e">
        <f>IF(ISNA(VLOOKUP(D423,CTV!$A$3:$H$1048576,8,0)),"",VLOOKUP(D423,CTV!$A$3:$H$1048576,8,0))</f>
        <v>#REF!</v>
      </c>
      <c r="G423" s="83" t="e">
        <f>VLOOKUP(B423,CTV!$A$3:$I$1048576,9,0)</f>
        <v>#REF!</v>
      </c>
      <c r="H423" s="83" t="e">
        <f>VLOOKUP(B423,CTV!$A$3:$J$1048576,10,0)</f>
        <v>#REF!</v>
      </c>
      <c r="I423" s="102" t="e">
        <f>PS!#REF!</f>
        <v>#REF!</v>
      </c>
      <c r="J423" s="83" t="e">
        <f>PS!#REF!</f>
        <v>#REF!</v>
      </c>
      <c r="K423" s="103" t="e">
        <f>PS!#REF!</f>
        <v>#REF!</v>
      </c>
      <c r="L423" s="83" t="e">
        <f t="shared" si="251"/>
        <v>#REF!</v>
      </c>
      <c r="M423" s="120" t="e">
        <f>PS!#REF!</f>
        <v>#REF!</v>
      </c>
      <c r="N423" s="83" t="e">
        <f>PS!#REF!</f>
        <v>#REF!</v>
      </c>
      <c r="O423" s="104" t="e">
        <f>PS!#REF!</f>
        <v>#REF!</v>
      </c>
      <c r="P423" s="104" t="e">
        <f t="shared" si="252"/>
        <v>#REF!</v>
      </c>
      <c r="Q423" s="104">
        <v>0</v>
      </c>
      <c r="R423" s="170" t="e">
        <f t="shared" si="253"/>
        <v>#REF!</v>
      </c>
      <c r="S423" s="130" t="e">
        <f>VLOOKUP(B423,CTV!$A$3:$K$1048576,11,0)</f>
        <v>#REF!</v>
      </c>
      <c r="T423" s="105" t="e">
        <f>IF(VLOOKUP(B423,CTV!$A$3:$E$1048576,5,0)-R423+S423&lt;0,0,VLOOKUP(B423,CTV!$A$3:$E$1048576,5,0)-R423+S423)</f>
        <v>#REF!</v>
      </c>
      <c r="U423" s="105" t="e">
        <f>IF(VLOOKUP(B423,CTV!$A$3:$F$1048576,6,0)-R423+S423&lt;0,0,VLOOKUP(B423,CTV!$A$3:$F$1048576,6,0)-R423+S423)</f>
        <v>#REF!</v>
      </c>
      <c r="V423" s="70" t="e">
        <f t="shared" si="254"/>
        <v>#REF!</v>
      </c>
      <c r="W423" s="70" t="str">
        <f>IFERROR(IF(AND($H423=1,WORKDAY.INTL($I423,NETWORKDAYS.INTL($I423,EDATE(V423,$E424)-1,1,[1]holiday!$A$2:$A$101),1,[1]holiday!$A$2:$A$101)=$K423),"",IF(AND(IFERROR(IF(IF($K423&lt;EDATE(V423,$E423),$K423,EDATE(V423,$E423))=V423,"",IF($K423&lt;EDATE(V423,$E423),$K423,EDATE(V423,$E423))),"")=$K423,$H423=1),"",IFERROR(IF(IF($K423&lt;EDATE(V423,$E423),$K423,EDATE(V423,$E423))=V423,"",IF($K423&lt;EDATE(V423,$E423),$K423,EDATE(V423,$E423))),""))),"")</f>
        <v/>
      </c>
      <c r="X423" s="70" t="str">
        <f>IFERROR(IF(AND($H423=1,WORKDAY.INTL($I423,NETWORKDAYS.INTL($I423,EDATE(W423,$E424)-1,1,[1]holiday!$A$2:$A$101),1,[1]holiday!$A$2:$A$101)=$K423),"",IF(AND(IFERROR(IF(IF($K423&lt;EDATE(W423,$E423),$K423,EDATE(W423,$E423))=W423,"",IF($K423&lt;EDATE(W423,$E423),$K423,EDATE(W423,$E423))),"")=$K423,$H423=1),"",IFERROR(IF(IF($K423&lt;EDATE(W423,$E423),$K423,EDATE(W423,$E423))=W423,"",IF($K423&lt;EDATE(W423,$E423),$K423,EDATE(W423,$E423))),""))),"")</f>
        <v/>
      </c>
      <c r="Y423" s="70" t="str">
        <f>IFERROR(IF(AND($H423=1,WORKDAY.INTL($I423,NETWORKDAYS.INTL($I423,EDATE(X423,$E424)-1,1,[1]holiday!$A$2:$A$101),1,[1]holiday!$A$2:$A$101)=$K423),"",IF(AND(IFERROR(IF(IF($K423&lt;EDATE(X423,$E423),$K423,EDATE(X423,$E423))=X423,"",IF($K423&lt;EDATE(X423,$E423),$K423,EDATE(X423,$E423))),"")=$K423,$H423=1),"",IFERROR(IF(IF($K423&lt;EDATE(X423,$E423),$K423,EDATE(X423,$E423))=X423,"",IF($K423&lt;EDATE(X423,$E423),$K423,EDATE(X423,$E423))),""))),"")</f>
        <v/>
      </c>
      <c r="Z423" s="70" t="str">
        <f>IFERROR(IF(AND($H423=1,WORKDAY.INTL($I423,NETWORKDAYS.INTL($I423,EDATE(Y423,$E424)-1,1,[1]holiday!$A$2:$A$101),1,[1]holiday!$A$2:$A$101)=$K423),"",IF(AND(IFERROR(IF(IF($K423&lt;EDATE(Y423,$E423),$K423,EDATE(Y423,$E423))=Y423,"",IF($K423&lt;EDATE(Y423,$E423),$K423,EDATE(Y423,$E423))),"")=$K423,$H423=1),"",IFERROR(IF(IF($K423&lt;EDATE(Y423,$E423),$K423,EDATE(Y423,$E423))=Y423,"",IF($K423&lt;EDATE(Y423,$E423),$K423,EDATE(Y423,$E423))),""))),"")</f>
        <v/>
      </c>
      <c r="AA423" s="70" t="str">
        <f>IFERROR(IF(AND($H423=1,WORKDAY.INTL($I423,NETWORKDAYS.INTL($I423,EDATE(Z423,$E424)-1,1,[1]holiday!$A$2:$A$101),1,[1]holiday!$A$2:$A$101)=$K423),"",IF(AND(IFERROR(IF(IF($K423&lt;EDATE(Z423,$E423),$K423,EDATE(Z423,$E423))=Z423,"",IF($K423&lt;EDATE(Z423,$E423),$K423,EDATE(Z423,$E423))),"")=$K423,$H423=1),"",IFERROR(IF(IF($K423&lt;EDATE(Z423,$E423),$K423,EDATE(Z423,$E423))=Z423,"",IF($K423&lt;EDATE(Z423,$E423),$K423,EDATE(Z423,$E423))),""))),"")</f>
        <v/>
      </c>
      <c r="AB423" s="70" t="str">
        <f>IFERROR(IF(AND($H423=1,WORKDAY.INTL($I423,NETWORKDAYS.INTL($I423,EDATE(AA423,$E424)-1,1,[1]holiday!$A$2:$A$101),1,[1]holiday!$A$2:$A$101)=$K423),"",IF(AND(IFERROR(IF(IF($K423&lt;EDATE(AA423,$E423),$K423,EDATE(AA423,$E423))=AA423,"",IF($K423&lt;EDATE(AA423,$E423),$K423,EDATE(AA423,$E423))),"")=$K423,$H423=1),"",IFERROR(IF(IF($K423&lt;EDATE(AA423,$E423),$K423,EDATE(AA423,$E423))=AA423,"",IF($K423&lt;EDATE(AA423,$E423),$K423,EDATE(AA423,$E423))),""))),"")</f>
        <v/>
      </c>
      <c r="AC423" s="70" t="str">
        <f>IFERROR(IF(AND($H423=1,WORKDAY.INTL($I423,NETWORKDAYS.INTL($I423,EDATE(AB423,$E424)-1,1,[1]holiday!$A$2:$A$101),1,[1]holiday!$A$2:$A$101)=$K423),"",IF(AND(IFERROR(IF(IF($K423&lt;EDATE(AB423,$E423),$K423,EDATE(AB423,$E423))=AB423,"",IF($K423&lt;EDATE(AB423,$E423),$K423,EDATE(AB423,$E423))),"")=$K423,$H423=1),"",IFERROR(IF(IF($K423&lt;EDATE(AB423,$E423),$K423,EDATE(AB423,$E423))=AB423,"",IF($K423&lt;EDATE(AB423,$E423),$K423,EDATE(AB423,$E423))),""))),"")</f>
        <v/>
      </c>
      <c r="AD423" s="70" t="str">
        <f>IFERROR(IF(AND($H423=1,WORKDAY.INTL($I423,NETWORKDAYS.INTL($I423,EDATE(AC423,$E424)-1,1,[1]holiday!$A$2:$A$101),1,[1]holiday!$A$2:$A$101)=$K423),"",IF(AND(IFERROR(IF(IF($K423&lt;EDATE(AC423,$E423),$K423,EDATE(AC423,$E423))=AC423,"",IF($K423&lt;EDATE(AC423,$E423),$K423,EDATE(AC423,$E423))),"")=$K423,$H423=1),"",IFERROR(IF(IF($K423&lt;EDATE(AC423,$E423),$K423,EDATE(AC423,$E423))=AC423,"",IF($K423&lt;EDATE(AC423,$E423),$K423,EDATE(AC423,$E423))),""))),"")</f>
        <v/>
      </c>
      <c r="AE423" s="70" t="str">
        <f>IFERROR(IF(AND($H423=1,WORKDAY.INTL($I423,NETWORKDAYS.INTL($I423,EDATE(AD423,$E424)-1,1,[1]holiday!$A$2:$A$101),1,[1]holiday!$A$2:$A$101)=$K423),"",IF(AND(IFERROR(IF(IF($K423&lt;EDATE(AD423,$E423),$K423,EDATE(AD423,$E423))=AD423,"",IF($K423&lt;EDATE(AD423,$E423),$K423,EDATE(AD423,$E423))),"")=$K423,$H423=1),"",IFERROR(IF(IF($K423&lt;EDATE(AD423,$E423),$K423,EDATE(AD423,$E423))=AD423,"",IF($K423&lt;EDATE(AD423,$E423),$K423,EDATE(AD423,$E423))),""))),"")</f>
        <v/>
      </c>
      <c r="AF423" s="70" t="str">
        <f>IFERROR(IF(AND($H423=1,WORKDAY.INTL($I423,NETWORKDAYS.INTL($I423,EDATE(AE423,$E424)-1,1,[1]holiday!$A$2:$A$101),1,[1]holiday!$A$2:$A$101)=$K423),"",IF(AND(IFERROR(IF(IF($K423&lt;EDATE(AE423,$E423),$K423,EDATE(AE423,$E423))=AE423,"",IF($K423&lt;EDATE(AE423,$E423),$K423,EDATE(AE423,$E423))),"")=$K423,$H423=1),"",IFERROR(IF(IF($K423&lt;EDATE(AE423,$E423),$K423,EDATE(AE423,$E423))=AE423,"",IF($K423&lt;EDATE(AE423,$E423),$K423,EDATE(AE423,$E423))),""))),"")</f>
        <v/>
      </c>
      <c r="AG423" s="70" t="str">
        <f>IFERROR(IF(AND($H423=1,WORKDAY.INTL($I423,NETWORKDAYS.INTL($I423,EDATE(AF423,$E424)-1,1,[1]holiday!$A$2:$A$101),1,[1]holiday!$A$2:$A$101)=$K423),"",IF(AND(IFERROR(IF(IF($K423&lt;EDATE(AF423,$E423),$K423,EDATE(AF423,$E423))=AF423,"",IF($K423&lt;EDATE(AF423,$E423),$K423,EDATE(AF423,$E423))),"")=$K423,$H423=1),"",IFERROR(IF(IF($K423&lt;EDATE(AF423,$E423),$K423,EDATE(AF423,$E423))=AF423,"",IF($K423&lt;EDATE(AF423,$E423),$K423,EDATE(AF423,$E423))),""))),"")</f>
        <v/>
      </c>
      <c r="AH423" s="70" t="str">
        <f>IFERROR(IF(AND($H423=1,WORKDAY.INTL($I423,NETWORKDAYS.INTL($I423,EDATE(AG423,$E424)-1,1,[1]holiday!$A$2:$A$101),1,[1]holiday!$A$2:$A$101)=$K423),"",IF(AND(IFERROR(IF(IF($K423&lt;EDATE(AG423,$E423),$K423,EDATE(AG423,$E423))=AG423,"",IF($K423&lt;EDATE(AG423,$E423),$K423,EDATE(AG423,$E423))),"")=$K423,$H423=1),"",IFERROR(IF(IF($K423&lt;EDATE(AG423,$E423),$K423,EDATE(AG423,$E423))=AG423,"",IF($K423&lt;EDATE(AG423,$E423),$K423,EDATE(AG423,$E423))),""))),"")</f>
        <v/>
      </c>
      <c r="AI423" s="70"/>
      <c r="AJ423" s="25" t="e">
        <f t="shared" si="274"/>
        <v>#REF!</v>
      </c>
      <c r="AK423" s="25" t="e">
        <f t="shared" si="275"/>
        <v>#REF!</v>
      </c>
      <c r="AL423" s="25" t="e">
        <f t="shared" si="276"/>
        <v>#REF!</v>
      </c>
      <c r="AM423" s="25" t="e">
        <f t="shared" si="277"/>
        <v>#REF!</v>
      </c>
      <c r="AN423" s="25" t="e">
        <f t="shared" si="278"/>
        <v>#REF!</v>
      </c>
      <c r="AO423" s="25" t="e">
        <f t="shared" si="279"/>
        <v>#REF!</v>
      </c>
      <c r="AP423" s="25" t="e">
        <f t="shared" si="280"/>
        <v>#REF!</v>
      </c>
      <c r="AQ423" s="25" t="e">
        <f t="shared" si="281"/>
        <v>#REF!</v>
      </c>
      <c r="AR423" s="25" t="e">
        <f t="shared" si="282"/>
        <v>#REF!</v>
      </c>
      <c r="AS423" s="25" t="e">
        <f t="shared" si="283"/>
        <v>#REF!</v>
      </c>
      <c r="AT423" s="25" t="e">
        <f t="shared" si="284"/>
        <v>#REF!</v>
      </c>
      <c r="AU423" s="25" t="e">
        <f t="shared" si="285"/>
        <v>#REF!</v>
      </c>
      <c r="AV423" s="25" t="e">
        <f t="shared" si="286"/>
        <v>#REF!</v>
      </c>
      <c r="AW423" s="106" t="e">
        <f t="shared" si="255"/>
        <v>#REF!</v>
      </c>
      <c r="AX423" s="107" t="e">
        <f t="shared" ca="1" si="256"/>
        <v>#REF!</v>
      </c>
      <c r="AY423" s="107" t="e">
        <f t="shared" ca="1" si="257"/>
        <v>#REF!</v>
      </c>
      <c r="AZ423" s="108" t="e">
        <f t="shared" ca="1" si="258"/>
        <v>#REF!</v>
      </c>
      <c r="BA423" s="25">
        <f t="shared" ca="1" si="250"/>
        <v>0</v>
      </c>
      <c r="BB423" s="25" t="e">
        <f t="shared" si="287"/>
        <v>#REF!</v>
      </c>
      <c r="BC423" s="25" t="e">
        <f t="shared" ca="1" si="259"/>
        <v>#REF!</v>
      </c>
      <c r="BD423" s="83" t="e">
        <f>PS!#REF!</f>
        <v>#REF!</v>
      </c>
      <c r="BE423" s="78" t="str">
        <f t="shared" ca="1" si="260"/>
        <v>Lần 0</v>
      </c>
      <c r="BF423" s="109" t="e">
        <f t="shared" ca="1" si="261"/>
        <v>#REF!</v>
      </c>
      <c r="BG423" s="109" t="e">
        <f t="shared" ca="1" si="262"/>
        <v>#REF!</v>
      </c>
      <c r="BH423" s="109" t="e">
        <f t="shared" ca="1" si="263"/>
        <v>#REF!</v>
      </c>
      <c r="BI423" s="109" t="e">
        <f t="shared" ca="1" si="264"/>
        <v>#REF!</v>
      </c>
      <c r="BJ423" s="109" t="e">
        <f t="shared" ca="1" si="265"/>
        <v>#REF!</v>
      </c>
      <c r="BK423" s="109" t="e">
        <f t="shared" ca="1" si="266"/>
        <v>#REF!</v>
      </c>
      <c r="BL423" s="109" t="e">
        <f t="shared" ca="1" si="267"/>
        <v>#REF!</v>
      </c>
      <c r="BM423" s="109" t="e">
        <f t="shared" ca="1" si="268"/>
        <v>#REF!</v>
      </c>
      <c r="BN423" s="109" t="e">
        <f t="shared" ca="1" si="269"/>
        <v>#REF!</v>
      </c>
      <c r="BO423" s="109" t="e">
        <f t="shared" ca="1" si="270"/>
        <v>#REF!</v>
      </c>
      <c r="BP423" s="109" t="e">
        <f t="shared" ca="1" si="271"/>
        <v>#REF!</v>
      </c>
      <c r="BQ423" s="109" t="e">
        <f t="shared" ca="1" si="272"/>
        <v>#REF!</v>
      </c>
      <c r="BR423" s="109" t="e">
        <f t="shared" ca="1" si="273"/>
        <v>#REF!</v>
      </c>
    </row>
    <row r="424" spans="1:70" ht="19.5" customHeight="1" x14ac:dyDescent="0.2">
      <c r="A424" s="82" t="e">
        <f>PS!#REF!</f>
        <v>#REF!</v>
      </c>
      <c r="B424" s="83" t="e">
        <f>PS!#REF!</f>
        <v>#REF!</v>
      </c>
      <c r="C424" s="83" t="e">
        <f>PS!#REF!</f>
        <v>#REF!</v>
      </c>
      <c r="D424" s="83" t="e">
        <f>VLOOKUP(B424,CTV!$A$3:$D$1048576,4,0)</f>
        <v>#REF!</v>
      </c>
      <c r="E424" s="83" t="e">
        <f>VLOOKUP(B424,CTV!$A$3:$G$1048576,7,0)</f>
        <v>#REF!</v>
      </c>
      <c r="F424" s="83" t="e">
        <f>IF(ISNA(VLOOKUP(D424,CTV!$A$3:$H$1048576,8,0)),"",VLOOKUP(D424,CTV!$A$3:$H$1048576,8,0))</f>
        <v>#REF!</v>
      </c>
      <c r="G424" s="83" t="e">
        <f>VLOOKUP(B424,CTV!$A$3:$I$1048576,9,0)</f>
        <v>#REF!</v>
      </c>
      <c r="H424" s="83" t="e">
        <f>VLOOKUP(B424,CTV!$A$3:$J$1048576,10,0)</f>
        <v>#REF!</v>
      </c>
      <c r="I424" s="102" t="e">
        <f>PS!#REF!</f>
        <v>#REF!</v>
      </c>
      <c r="J424" s="83" t="e">
        <f>PS!#REF!</f>
        <v>#REF!</v>
      </c>
      <c r="K424" s="103" t="e">
        <f>PS!#REF!</f>
        <v>#REF!</v>
      </c>
      <c r="L424" s="83" t="e">
        <f t="shared" si="251"/>
        <v>#REF!</v>
      </c>
      <c r="M424" s="120" t="e">
        <f>PS!#REF!</f>
        <v>#REF!</v>
      </c>
      <c r="N424" s="83" t="e">
        <f>PS!#REF!</f>
        <v>#REF!</v>
      </c>
      <c r="O424" s="104" t="e">
        <f>PS!#REF!</f>
        <v>#REF!</v>
      </c>
      <c r="P424" s="104" t="e">
        <f t="shared" si="252"/>
        <v>#REF!</v>
      </c>
      <c r="Q424" s="104">
        <v>0</v>
      </c>
      <c r="R424" s="170" t="e">
        <f t="shared" si="253"/>
        <v>#REF!</v>
      </c>
      <c r="S424" s="130" t="e">
        <f>VLOOKUP(B424,CTV!$A$3:$K$1048576,11,0)</f>
        <v>#REF!</v>
      </c>
      <c r="T424" s="105" t="e">
        <f>IF(VLOOKUP(B424,CTV!$A$3:$E$1048576,5,0)-R424+S424&lt;0,0,VLOOKUP(B424,CTV!$A$3:$E$1048576,5,0)-R424+S424)</f>
        <v>#REF!</v>
      </c>
      <c r="U424" s="105" t="e">
        <f>IF(VLOOKUP(B424,CTV!$A$3:$F$1048576,6,0)-R424+S424&lt;0,0,VLOOKUP(B424,CTV!$A$3:$F$1048576,6,0)-R424+S424)</f>
        <v>#REF!</v>
      </c>
      <c r="V424" s="70" t="e">
        <f t="shared" si="254"/>
        <v>#REF!</v>
      </c>
      <c r="W424" s="70" t="str">
        <f>IFERROR(IF(AND($H424=1,WORKDAY.INTL($I424,NETWORKDAYS.INTL($I424,EDATE(V424,$E425)-1,1,[1]holiday!$A$2:$A$101),1,[1]holiday!$A$2:$A$101)=$K424),"",IF(AND(IFERROR(IF(IF($K424&lt;EDATE(V424,$E424),$K424,EDATE(V424,$E424))=V424,"",IF($K424&lt;EDATE(V424,$E424),$K424,EDATE(V424,$E424))),"")=$K424,$H424=1),"",IFERROR(IF(IF($K424&lt;EDATE(V424,$E424),$K424,EDATE(V424,$E424))=V424,"",IF($K424&lt;EDATE(V424,$E424),$K424,EDATE(V424,$E424))),""))),"")</f>
        <v/>
      </c>
      <c r="X424" s="70" t="str">
        <f>IFERROR(IF(AND($H424=1,WORKDAY.INTL($I424,NETWORKDAYS.INTL($I424,EDATE(W424,$E425)-1,1,[1]holiday!$A$2:$A$101),1,[1]holiday!$A$2:$A$101)=$K424),"",IF(AND(IFERROR(IF(IF($K424&lt;EDATE(W424,$E424),$K424,EDATE(W424,$E424))=W424,"",IF($K424&lt;EDATE(W424,$E424),$K424,EDATE(W424,$E424))),"")=$K424,$H424=1),"",IFERROR(IF(IF($K424&lt;EDATE(W424,$E424),$K424,EDATE(W424,$E424))=W424,"",IF($K424&lt;EDATE(W424,$E424),$K424,EDATE(W424,$E424))),""))),"")</f>
        <v/>
      </c>
      <c r="Y424" s="70" t="str">
        <f>IFERROR(IF(AND($H424=1,WORKDAY.INTL($I424,NETWORKDAYS.INTL($I424,EDATE(X424,$E425)-1,1,[1]holiday!$A$2:$A$101),1,[1]holiday!$A$2:$A$101)=$K424),"",IF(AND(IFERROR(IF(IF($K424&lt;EDATE(X424,$E424),$K424,EDATE(X424,$E424))=X424,"",IF($K424&lt;EDATE(X424,$E424),$K424,EDATE(X424,$E424))),"")=$K424,$H424=1),"",IFERROR(IF(IF($K424&lt;EDATE(X424,$E424),$K424,EDATE(X424,$E424))=X424,"",IF($K424&lt;EDATE(X424,$E424),$K424,EDATE(X424,$E424))),""))),"")</f>
        <v/>
      </c>
      <c r="Z424" s="70" t="str">
        <f>IFERROR(IF(AND($H424=1,WORKDAY.INTL($I424,NETWORKDAYS.INTL($I424,EDATE(Y424,$E425)-1,1,[1]holiday!$A$2:$A$101),1,[1]holiday!$A$2:$A$101)=$K424),"",IF(AND(IFERROR(IF(IF($K424&lt;EDATE(Y424,$E424),$K424,EDATE(Y424,$E424))=Y424,"",IF($K424&lt;EDATE(Y424,$E424),$K424,EDATE(Y424,$E424))),"")=$K424,$H424=1),"",IFERROR(IF(IF($K424&lt;EDATE(Y424,$E424),$K424,EDATE(Y424,$E424))=Y424,"",IF($K424&lt;EDATE(Y424,$E424),$K424,EDATE(Y424,$E424))),""))),"")</f>
        <v/>
      </c>
      <c r="AA424" s="70" t="str">
        <f>IFERROR(IF(AND($H424=1,WORKDAY.INTL($I424,NETWORKDAYS.INTL($I424,EDATE(Z424,$E425)-1,1,[1]holiday!$A$2:$A$101),1,[1]holiday!$A$2:$A$101)=$K424),"",IF(AND(IFERROR(IF(IF($K424&lt;EDATE(Z424,$E424),$K424,EDATE(Z424,$E424))=Z424,"",IF($K424&lt;EDATE(Z424,$E424),$K424,EDATE(Z424,$E424))),"")=$K424,$H424=1),"",IFERROR(IF(IF($K424&lt;EDATE(Z424,$E424),$K424,EDATE(Z424,$E424))=Z424,"",IF($K424&lt;EDATE(Z424,$E424),$K424,EDATE(Z424,$E424))),""))),"")</f>
        <v/>
      </c>
      <c r="AB424" s="70" t="str">
        <f>IFERROR(IF(AND($H424=1,WORKDAY.INTL($I424,NETWORKDAYS.INTL($I424,EDATE(AA424,$E425)-1,1,[1]holiday!$A$2:$A$101),1,[1]holiday!$A$2:$A$101)=$K424),"",IF(AND(IFERROR(IF(IF($K424&lt;EDATE(AA424,$E424),$K424,EDATE(AA424,$E424))=AA424,"",IF($K424&lt;EDATE(AA424,$E424),$K424,EDATE(AA424,$E424))),"")=$K424,$H424=1),"",IFERROR(IF(IF($K424&lt;EDATE(AA424,$E424),$K424,EDATE(AA424,$E424))=AA424,"",IF($K424&lt;EDATE(AA424,$E424),$K424,EDATE(AA424,$E424))),""))),"")</f>
        <v/>
      </c>
      <c r="AC424" s="70" t="str">
        <f>IFERROR(IF(AND($H424=1,WORKDAY.INTL($I424,NETWORKDAYS.INTL($I424,EDATE(AB424,$E425)-1,1,[1]holiday!$A$2:$A$101),1,[1]holiday!$A$2:$A$101)=$K424),"",IF(AND(IFERROR(IF(IF($K424&lt;EDATE(AB424,$E424),$K424,EDATE(AB424,$E424))=AB424,"",IF($K424&lt;EDATE(AB424,$E424),$K424,EDATE(AB424,$E424))),"")=$K424,$H424=1),"",IFERROR(IF(IF($K424&lt;EDATE(AB424,$E424),$K424,EDATE(AB424,$E424))=AB424,"",IF($K424&lt;EDATE(AB424,$E424),$K424,EDATE(AB424,$E424))),""))),"")</f>
        <v/>
      </c>
      <c r="AD424" s="70" t="str">
        <f>IFERROR(IF(AND($H424=1,WORKDAY.INTL($I424,NETWORKDAYS.INTL($I424,EDATE(AC424,$E425)-1,1,[1]holiday!$A$2:$A$101),1,[1]holiday!$A$2:$A$101)=$K424),"",IF(AND(IFERROR(IF(IF($K424&lt;EDATE(AC424,$E424),$K424,EDATE(AC424,$E424))=AC424,"",IF($K424&lt;EDATE(AC424,$E424),$K424,EDATE(AC424,$E424))),"")=$K424,$H424=1),"",IFERROR(IF(IF($K424&lt;EDATE(AC424,$E424),$K424,EDATE(AC424,$E424))=AC424,"",IF($K424&lt;EDATE(AC424,$E424),$K424,EDATE(AC424,$E424))),""))),"")</f>
        <v/>
      </c>
      <c r="AE424" s="70" t="str">
        <f>IFERROR(IF(AND($H424=1,WORKDAY.INTL($I424,NETWORKDAYS.INTL($I424,EDATE(AD424,$E425)-1,1,[1]holiday!$A$2:$A$101),1,[1]holiday!$A$2:$A$101)=$K424),"",IF(AND(IFERROR(IF(IF($K424&lt;EDATE(AD424,$E424),$K424,EDATE(AD424,$E424))=AD424,"",IF($K424&lt;EDATE(AD424,$E424),$K424,EDATE(AD424,$E424))),"")=$K424,$H424=1),"",IFERROR(IF(IF($K424&lt;EDATE(AD424,$E424),$K424,EDATE(AD424,$E424))=AD424,"",IF($K424&lt;EDATE(AD424,$E424),$K424,EDATE(AD424,$E424))),""))),"")</f>
        <v/>
      </c>
      <c r="AF424" s="70" t="str">
        <f>IFERROR(IF(AND($H424=1,WORKDAY.INTL($I424,NETWORKDAYS.INTL($I424,EDATE(AE424,$E425)-1,1,[1]holiday!$A$2:$A$101),1,[1]holiday!$A$2:$A$101)=$K424),"",IF(AND(IFERROR(IF(IF($K424&lt;EDATE(AE424,$E424),$K424,EDATE(AE424,$E424))=AE424,"",IF($K424&lt;EDATE(AE424,$E424),$K424,EDATE(AE424,$E424))),"")=$K424,$H424=1),"",IFERROR(IF(IF($K424&lt;EDATE(AE424,$E424),$K424,EDATE(AE424,$E424))=AE424,"",IF($K424&lt;EDATE(AE424,$E424),$K424,EDATE(AE424,$E424))),""))),"")</f>
        <v/>
      </c>
      <c r="AG424" s="70" t="str">
        <f>IFERROR(IF(AND($H424=1,WORKDAY.INTL($I424,NETWORKDAYS.INTL($I424,EDATE(AF424,$E425)-1,1,[1]holiday!$A$2:$A$101),1,[1]holiday!$A$2:$A$101)=$K424),"",IF(AND(IFERROR(IF(IF($K424&lt;EDATE(AF424,$E424),$K424,EDATE(AF424,$E424))=AF424,"",IF($K424&lt;EDATE(AF424,$E424),$K424,EDATE(AF424,$E424))),"")=$K424,$H424=1),"",IFERROR(IF(IF($K424&lt;EDATE(AF424,$E424),$K424,EDATE(AF424,$E424))=AF424,"",IF($K424&lt;EDATE(AF424,$E424),$K424,EDATE(AF424,$E424))),""))),"")</f>
        <v/>
      </c>
      <c r="AH424" s="70" t="str">
        <f>IFERROR(IF(AND($H424=1,WORKDAY.INTL($I424,NETWORKDAYS.INTL($I424,EDATE(AG424,$E425)-1,1,[1]holiday!$A$2:$A$101),1,[1]holiday!$A$2:$A$101)=$K424),"",IF(AND(IFERROR(IF(IF($K424&lt;EDATE(AG424,$E424),$K424,EDATE(AG424,$E424))=AG424,"",IF($K424&lt;EDATE(AG424,$E424),$K424,EDATE(AG424,$E424))),"")=$K424,$H424=1),"",IFERROR(IF(IF($K424&lt;EDATE(AG424,$E424),$K424,EDATE(AG424,$E424))=AG424,"",IF($K424&lt;EDATE(AG424,$E424),$K424,EDATE(AG424,$E424))),""))),"")</f>
        <v/>
      </c>
      <c r="AI424" s="70"/>
      <c r="AJ424" s="25" t="e">
        <f t="shared" si="274"/>
        <v>#REF!</v>
      </c>
      <c r="AK424" s="25" t="e">
        <f t="shared" si="275"/>
        <v>#REF!</v>
      </c>
      <c r="AL424" s="25" t="e">
        <f t="shared" si="276"/>
        <v>#REF!</v>
      </c>
      <c r="AM424" s="25" t="e">
        <f t="shared" si="277"/>
        <v>#REF!</v>
      </c>
      <c r="AN424" s="25" t="e">
        <f t="shared" si="278"/>
        <v>#REF!</v>
      </c>
      <c r="AO424" s="25" t="e">
        <f t="shared" si="279"/>
        <v>#REF!</v>
      </c>
      <c r="AP424" s="25" t="e">
        <f t="shared" si="280"/>
        <v>#REF!</v>
      </c>
      <c r="AQ424" s="25" t="e">
        <f t="shared" si="281"/>
        <v>#REF!</v>
      </c>
      <c r="AR424" s="25" t="e">
        <f t="shared" si="282"/>
        <v>#REF!</v>
      </c>
      <c r="AS424" s="25" t="e">
        <f t="shared" si="283"/>
        <v>#REF!</v>
      </c>
      <c r="AT424" s="25" t="e">
        <f t="shared" si="284"/>
        <v>#REF!</v>
      </c>
      <c r="AU424" s="25" t="e">
        <f t="shared" si="285"/>
        <v>#REF!</v>
      </c>
      <c r="AV424" s="25" t="e">
        <f t="shared" si="286"/>
        <v>#REF!</v>
      </c>
      <c r="AW424" s="106" t="e">
        <f t="shared" si="255"/>
        <v>#REF!</v>
      </c>
      <c r="AX424" s="107" t="e">
        <f t="shared" ca="1" si="256"/>
        <v>#REF!</v>
      </c>
      <c r="AY424" s="107" t="e">
        <f t="shared" ca="1" si="257"/>
        <v>#REF!</v>
      </c>
      <c r="AZ424" s="108" t="e">
        <f t="shared" ca="1" si="258"/>
        <v>#REF!</v>
      </c>
      <c r="BA424" s="25">
        <f t="shared" ca="1" si="250"/>
        <v>0</v>
      </c>
      <c r="BB424" s="25" t="e">
        <f t="shared" si="287"/>
        <v>#REF!</v>
      </c>
      <c r="BC424" s="25" t="e">
        <f t="shared" ca="1" si="259"/>
        <v>#REF!</v>
      </c>
      <c r="BD424" s="83" t="e">
        <f>PS!#REF!</f>
        <v>#REF!</v>
      </c>
      <c r="BE424" s="78" t="str">
        <f t="shared" ca="1" si="260"/>
        <v>Lần 0</v>
      </c>
      <c r="BF424" s="109" t="e">
        <f t="shared" ca="1" si="261"/>
        <v>#REF!</v>
      </c>
      <c r="BG424" s="109" t="e">
        <f t="shared" ca="1" si="262"/>
        <v>#REF!</v>
      </c>
      <c r="BH424" s="109" t="e">
        <f t="shared" ca="1" si="263"/>
        <v>#REF!</v>
      </c>
      <c r="BI424" s="109" t="e">
        <f t="shared" ca="1" si="264"/>
        <v>#REF!</v>
      </c>
      <c r="BJ424" s="109" t="e">
        <f t="shared" ca="1" si="265"/>
        <v>#REF!</v>
      </c>
      <c r="BK424" s="109" t="e">
        <f t="shared" ca="1" si="266"/>
        <v>#REF!</v>
      </c>
      <c r="BL424" s="109" t="e">
        <f t="shared" ca="1" si="267"/>
        <v>#REF!</v>
      </c>
      <c r="BM424" s="109" t="e">
        <f t="shared" ca="1" si="268"/>
        <v>#REF!</v>
      </c>
      <c r="BN424" s="109" t="e">
        <f t="shared" ca="1" si="269"/>
        <v>#REF!</v>
      </c>
      <c r="BO424" s="109" t="e">
        <f t="shared" ca="1" si="270"/>
        <v>#REF!</v>
      </c>
      <c r="BP424" s="109" t="e">
        <f t="shared" ca="1" si="271"/>
        <v>#REF!</v>
      </c>
      <c r="BQ424" s="109" t="e">
        <f t="shared" ca="1" si="272"/>
        <v>#REF!</v>
      </c>
      <c r="BR424" s="109" t="e">
        <f t="shared" ca="1" si="273"/>
        <v>#REF!</v>
      </c>
    </row>
    <row r="425" spans="1:70" ht="19.5" customHeight="1" x14ac:dyDescent="0.2">
      <c r="A425" s="82" t="e">
        <f>PS!#REF!</f>
        <v>#REF!</v>
      </c>
      <c r="B425" s="83" t="e">
        <f>PS!#REF!</f>
        <v>#REF!</v>
      </c>
      <c r="C425" s="83" t="e">
        <f>PS!#REF!</f>
        <v>#REF!</v>
      </c>
      <c r="D425" s="83" t="e">
        <f>VLOOKUP(B425,CTV!$A$3:$D$1048576,4,0)</f>
        <v>#REF!</v>
      </c>
      <c r="E425" s="83" t="e">
        <f>VLOOKUP(B425,CTV!$A$3:$G$1048576,7,0)</f>
        <v>#REF!</v>
      </c>
      <c r="F425" s="83" t="e">
        <f>IF(ISNA(VLOOKUP(D425,CTV!$A$3:$H$1048576,8,0)),"",VLOOKUP(D425,CTV!$A$3:$H$1048576,8,0))</f>
        <v>#REF!</v>
      </c>
      <c r="G425" s="83" t="e">
        <f>VLOOKUP(B425,CTV!$A$3:$I$1048576,9,0)</f>
        <v>#REF!</v>
      </c>
      <c r="H425" s="83" t="e">
        <f>VLOOKUP(B425,CTV!$A$3:$J$1048576,10,0)</f>
        <v>#REF!</v>
      </c>
      <c r="I425" s="102" t="e">
        <f>PS!#REF!</f>
        <v>#REF!</v>
      </c>
      <c r="J425" s="83" t="e">
        <f>PS!#REF!</f>
        <v>#REF!</v>
      </c>
      <c r="K425" s="103" t="e">
        <f>PS!#REF!</f>
        <v>#REF!</v>
      </c>
      <c r="L425" s="83" t="e">
        <f t="shared" si="251"/>
        <v>#REF!</v>
      </c>
      <c r="M425" s="120" t="e">
        <f>PS!#REF!</f>
        <v>#REF!</v>
      </c>
      <c r="N425" s="83" t="e">
        <f>PS!#REF!</f>
        <v>#REF!</v>
      </c>
      <c r="O425" s="104" t="e">
        <f>PS!#REF!</f>
        <v>#REF!</v>
      </c>
      <c r="P425" s="104" t="e">
        <f t="shared" si="252"/>
        <v>#REF!</v>
      </c>
      <c r="Q425" s="104">
        <v>0</v>
      </c>
      <c r="R425" s="170" t="e">
        <f t="shared" si="253"/>
        <v>#REF!</v>
      </c>
      <c r="S425" s="130" t="e">
        <f>VLOOKUP(B425,CTV!$A$3:$K$1048576,11,0)</f>
        <v>#REF!</v>
      </c>
      <c r="T425" s="105" t="e">
        <f>IF(VLOOKUP(B425,CTV!$A$3:$E$1048576,5,0)-R425+S425&lt;0,0,VLOOKUP(B425,CTV!$A$3:$E$1048576,5,0)-R425+S425)</f>
        <v>#REF!</v>
      </c>
      <c r="U425" s="105" t="e">
        <f>IF(VLOOKUP(B425,CTV!$A$3:$F$1048576,6,0)-R425+S425&lt;0,0,VLOOKUP(B425,CTV!$A$3:$F$1048576,6,0)-R425+S425)</f>
        <v>#REF!</v>
      </c>
      <c r="V425" s="70" t="e">
        <f t="shared" si="254"/>
        <v>#REF!</v>
      </c>
      <c r="W425" s="70" t="str">
        <f>IFERROR(IF(AND($H425=1,WORKDAY.INTL($I425,NETWORKDAYS.INTL($I425,EDATE(V425,$E426)-1,1,[1]holiday!$A$2:$A$101),1,[1]holiday!$A$2:$A$101)=$K425),"",IF(AND(IFERROR(IF(IF($K425&lt;EDATE(V425,$E425),$K425,EDATE(V425,$E425))=V425,"",IF($K425&lt;EDATE(V425,$E425),$K425,EDATE(V425,$E425))),"")=$K425,$H425=1),"",IFERROR(IF(IF($K425&lt;EDATE(V425,$E425),$K425,EDATE(V425,$E425))=V425,"",IF($K425&lt;EDATE(V425,$E425),$K425,EDATE(V425,$E425))),""))),"")</f>
        <v/>
      </c>
      <c r="X425" s="70" t="str">
        <f>IFERROR(IF(AND($H425=1,WORKDAY.INTL($I425,NETWORKDAYS.INTL($I425,EDATE(W425,$E426)-1,1,[1]holiday!$A$2:$A$101),1,[1]holiday!$A$2:$A$101)=$K425),"",IF(AND(IFERROR(IF(IF($K425&lt;EDATE(W425,$E425),$K425,EDATE(W425,$E425))=W425,"",IF($K425&lt;EDATE(W425,$E425),$K425,EDATE(W425,$E425))),"")=$K425,$H425=1),"",IFERROR(IF(IF($K425&lt;EDATE(W425,$E425),$K425,EDATE(W425,$E425))=W425,"",IF($K425&lt;EDATE(W425,$E425),$K425,EDATE(W425,$E425))),""))),"")</f>
        <v/>
      </c>
      <c r="Y425" s="70" t="str">
        <f>IFERROR(IF(AND($H425=1,WORKDAY.INTL($I425,NETWORKDAYS.INTL($I425,EDATE(X425,$E426)-1,1,[1]holiday!$A$2:$A$101),1,[1]holiday!$A$2:$A$101)=$K425),"",IF(AND(IFERROR(IF(IF($K425&lt;EDATE(X425,$E425),$K425,EDATE(X425,$E425))=X425,"",IF($K425&lt;EDATE(X425,$E425),$K425,EDATE(X425,$E425))),"")=$K425,$H425=1),"",IFERROR(IF(IF($K425&lt;EDATE(X425,$E425),$K425,EDATE(X425,$E425))=X425,"",IF($K425&lt;EDATE(X425,$E425),$K425,EDATE(X425,$E425))),""))),"")</f>
        <v/>
      </c>
      <c r="Z425" s="70" t="str">
        <f>IFERROR(IF(AND($H425=1,WORKDAY.INTL($I425,NETWORKDAYS.INTL($I425,EDATE(Y425,$E426)-1,1,[1]holiday!$A$2:$A$101),1,[1]holiday!$A$2:$A$101)=$K425),"",IF(AND(IFERROR(IF(IF($K425&lt;EDATE(Y425,$E425),$K425,EDATE(Y425,$E425))=Y425,"",IF($K425&lt;EDATE(Y425,$E425),$K425,EDATE(Y425,$E425))),"")=$K425,$H425=1),"",IFERROR(IF(IF($K425&lt;EDATE(Y425,$E425),$K425,EDATE(Y425,$E425))=Y425,"",IF($K425&lt;EDATE(Y425,$E425),$K425,EDATE(Y425,$E425))),""))),"")</f>
        <v/>
      </c>
      <c r="AA425" s="70" t="str">
        <f>IFERROR(IF(AND($H425=1,WORKDAY.INTL($I425,NETWORKDAYS.INTL($I425,EDATE(Z425,$E426)-1,1,[1]holiday!$A$2:$A$101),1,[1]holiday!$A$2:$A$101)=$K425),"",IF(AND(IFERROR(IF(IF($K425&lt;EDATE(Z425,$E425),$K425,EDATE(Z425,$E425))=Z425,"",IF($K425&lt;EDATE(Z425,$E425),$K425,EDATE(Z425,$E425))),"")=$K425,$H425=1),"",IFERROR(IF(IF($K425&lt;EDATE(Z425,$E425),$K425,EDATE(Z425,$E425))=Z425,"",IF($K425&lt;EDATE(Z425,$E425),$K425,EDATE(Z425,$E425))),""))),"")</f>
        <v/>
      </c>
      <c r="AB425" s="70" t="str">
        <f>IFERROR(IF(AND($H425=1,WORKDAY.INTL($I425,NETWORKDAYS.INTL($I425,EDATE(AA425,$E426)-1,1,[1]holiday!$A$2:$A$101),1,[1]holiday!$A$2:$A$101)=$K425),"",IF(AND(IFERROR(IF(IF($K425&lt;EDATE(AA425,$E425),$K425,EDATE(AA425,$E425))=AA425,"",IF($K425&lt;EDATE(AA425,$E425),$K425,EDATE(AA425,$E425))),"")=$K425,$H425=1),"",IFERROR(IF(IF($K425&lt;EDATE(AA425,$E425),$K425,EDATE(AA425,$E425))=AA425,"",IF($K425&lt;EDATE(AA425,$E425),$K425,EDATE(AA425,$E425))),""))),"")</f>
        <v/>
      </c>
      <c r="AC425" s="70" t="str">
        <f>IFERROR(IF(AND($H425=1,WORKDAY.INTL($I425,NETWORKDAYS.INTL($I425,EDATE(AB425,$E426)-1,1,[1]holiday!$A$2:$A$101),1,[1]holiday!$A$2:$A$101)=$K425),"",IF(AND(IFERROR(IF(IF($K425&lt;EDATE(AB425,$E425),$K425,EDATE(AB425,$E425))=AB425,"",IF($K425&lt;EDATE(AB425,$E425),$K425,EDATE(AB425,$E425))),"")=$K425,$H425=1),"",IFERROR(IF(IF($K425&lt;EDATE(AB425,$E425),$K425,EDATE(AB425,$E425))=AB425,"",IF($K425&lt;EDATE(AB425,$E425),$K425,EDATE(AB425,$E425))),""))),"")</f>
        <v/>
      </c>
      <c r="AD425" s="70" t="str">
        <f>IFERROR(IF(AND($H425=1,WORKDAY.INTL($I425,NETWORKDAYS.INTL($I425,EDATE(AC425,$E426)-1,1,[1]holiday!$A$2:$A$101),1,[1]holiday!$A$2:$A$101)=$K425),"",IF(AND(IFERROR(IF(IF($K425&lt;EDATE(AC425,$E425),$K425,EDATE(AC425,$E425))=AC425,"",IF($K425&lt;EDATE(AC425,$E425),$K425,EDATE(AC425,$E425))),"")=$K425,$H425=1),"",IFERROR(IF(IF($K425&lt;EDATE(AC425,$E425),$K425,EDATE(AC425,$E425))=AC425,"",IF($K425&lt;EDATE(AC425,$E425),$K425,EDATE(AC425,$E425))),""))),"")</f>
        <v/>
      </c>
      <c r="AE425" s="70" t="str">
        <f>IFERROR(IF(AND($H425=1,WORKDAY.INTL($I425,NETWORKDAYS.INTL($I425,EDATE(AD425,$E426)-1,1,[1]holiday!$A$2:$A$101),1,[1]holiday!$A$2:$A$101)=$K425),"",IF(AND(IFERROR(IF(IF($K425&lt;EDATE(AD425,$E425),$K425,EDATE(AD425,$E425))=AD425,"",IF($K425&lt;EDATE(AD425,$E425),$K425,EDATE(AD425,$E425))),"")=$K425,$H425=1),"",IFERROR(IF(IF($K425&lt;EDATE(AD425,$E425),$K425,EDATE(AD425,$E425))=AD425,"",IF($K425&lt;EDATE(AD425,$E425),$K425,EDATE(AD425,$E425))),""))),"")</f>
        <v/>
      </c>
      <c r="AF425" s="70" t="str">
        <f>IFERROR(IF(AND($H425=1,WORKDAY.INTL($I425,NETWORKDAYS.INTL($I425,EDATE(AE425,$E426)-1,1,[1]holiday!$A$2:$A$101),1,[1]holiday!$A$2:$A$101)=$K425),"",IF(AND(IFERROR(IF(IF($K425&lt;EDATE(AE425,$E425),$K425,EDATE(AE425,$E425))=AE425,"",IF($K425&lt;EDATE(AE425,$E425),$K425,EDATE(AE425,$E425))),"")=$K425,$H425=1),"",IFERROR(IF(IF($K425&lt;EDATE(AE425,$E425),$K425,EDATE(AE425,$E425))=AE425,"",IF($K425&lt;EDATE(AE425,$E425),$K425,EDATE(AE425,$E425))),""))),"")</f>
        <v/>
      </c>
      <c r="AG425" s="70" t="str">
        <f>IFERROR(IF(AND($H425=1,WORKDAY.INTL($I425,NETWORKDAYS.INTL($I425,EDATE(AF425,$E426)-1,1,[1]holiday!$A$2:$A$101),1,[1]holiday!$A$2:$A$101)=$K425),"",IF(AND(IFERROR(IF(IF($K425&lt;EDATE(AF425,$E425),$K425,EDATE(AF425,$E425))=AF425,"",IF($K425&lt;EDATE(AF425,$E425),$K425,EDATE(AF425,$E425))),"")=$K425,$H425=1),"",IFERROR(IF(IF($K425&lt;EDATE(AF425,$E425),$K425,EDATE(AF425,$E425))=AF425,"",IF($K425&lt;EDATE(AF425,$E425),$K425,EDATE(AF425,$E425))),""))),"")</f>
        <v/>
      </c>
      <c r="AH425" s="70" t="str">
        <f>IFERROR(IF(AND($H425=1,WORKDAY.INTL($I425,NETWORKDAYS.INTL($I425,EDATE(AG425,$E426)-1,1,[1]holiday!$A$2:$A$101),1,[1]holiday!$A$2:$A$101)=$K425),"",IF(AND(IFERROR(IF(IF($K425&lt;EDATE(AG425,$E425),$K425,EDATE(AG425,$E425))=AG425,"",IF($K425&lt;EDATE(AG425,$E425),$K425,EDATE(AG425,$E425))),"")=$K425,$H425=1),"",IFERROR(IF(IF($K425&lt;EDATE(AG425,$E425),$K425,EDATE(AG425,$E425))=AG425,"",IF($K425&lt;EDATE(AG425,$E425),$K425,EDATE(AG425,$E425))),""))),"")</f>
        <v/>
      </c>
      <c r="AI425" s="70"/>
      <c r="AJ425" s="25" t="e">
        <f t="shared" si="274"/>
        <v>#REF!</v>
      </c>
      <c r="AK425" s="25" t="e">
        <f t="shared" si="275"/>
        <v>#REF!</v>
      </c>
      <c r="AL425" s="25" t="e">
        <f t="shared" si="276"/>
        <v>#REF!</v>
      </c>
      <c r="AM425" s="25" t="e">
        <f t="shared" si="277"/>
        <v>#REF!</v>
      </c>
      <c r="AN425" s="25" t="e">
        <f t="shared" si="278"/>
        <v>#REF!</v>
      </c>
      <c r="AO425" s="25" t="e">
        <f t="shared" si="279"/>
        <v>#REF!</v>
      </c>
      <c r="AP425" s="25" t="e">
        <f t="shared" si="280"/>
        <v>#REF!</v>
      </c>
      <c r="AQ425" s="25" t="e">
        <f t="shared" si="281"/>
        <v>#REF!</v>
      </c>
      <c r="AR425" s="25" t="e">
        <f t="shared" si="282"/>
        <v>#REF!</v>
      </c>
      <c r="AS425" s="25" t="e">
        <f t="shared" si="283"/>
        <v>#REF!</v>
      </c>
      <c r="AT425" s="25" t="e">
        <f t="shared" si="284"/>
        <v>#REF!</v>
      </c>
      <c r="AU425" s="25" t="e">
        <f t="shared" si="285"/>
        <v>#REF!</v>
      </c>
      <c r="AV425" s="25" t="e">
        <f t="shared" si="286"/>
        <v>#REF!</v>
      </c>
      <c r="AW425" s="106" t="e">
        <f t="shared" si="255"/>
        <v>#REF!</v>
      </c>
      <c r="AX425" s="107" t="e">
        <f t="shared" ca="1" si="256"/>
        <v>#REF!</v>
      </c>
      <c r="AY425" s="107" t="e">
        <f t="shared" ca="1" si="257"/>
        <v>#REF!</v>
      </c>
      <c r="AZ425" s="108" t="e">
        <f t="shared" ca="1" si="258"/>
        <v>#REF!</v>
      </c>
      <c r="BA425" s="25">
        <f t="shared" ca="1" si="250"/>
        <v>0</v>
      </c>
      <c r="BB425" s="25" t="e">
        <f t="shared" si="287"/>
        <v>#REF!</v>
      </c>
      <c r="BC425" s="25" t="e">
        <f t="shared" ca="1" si="259"/>
        <v>#REF!</v>
      </c>
      <c r="BD425" s="83" t="e">
        <f>PS!#REF!</f>
        <v>#REF!</v>
      </c>
      <c r="BE425" s="78" t="str">
        <f t="shared" ca="1" si="260"/>
        <v>Lần 0</v>
      </c>
      <c r="BF425" s="109" t="e">
        <f t="shared" ca="1" si="261"/>
        <v>#REF!</v>
      </c>
      <c r="BG425" s="109" t="e">
        <f t="shared" ca="1" si="262"/>
        <v>#REF!</v>
      </c>
      <c r="BH425" s="109" t="e">
        <f t="shared" ca="1" si="263"/>
        <v>#REF!</v>
      </c>
      <c r="BI425" s="109" t="e">
        <f t="shared" ca="1" si="264"/>
        <v>#REF!</v>
      </c>
      <c r="BJ425" s="109" t="e">
        <f t="shared" ca="1" si="265"/>
        <v>#REF!</v>
      </c>
      <c r="BK425" s="109" t="e">
        <f t="shared" ca="1" si="266"/>
        <v>#REF!</v>
      </c>
      <c r="BL425" s="109" t="e">
        <f t="shared" ca="1" si="267"/>
        <v>#REF!</v>
      </c>
      <c r="BM425" s="109" t="e">
        <f t="shared" ca="1" si="268"/>
        <v>#REF!</v>
      </c>
      <c r="BN425" s="109" t="e">
        <f t="shared" ca="1" si="269"/>
        <v>#REF!</v>
      </c>
      <c r="BO425" s="109" t="e">
        <f t="shared" ca="1" si="270"/>
        <v>#REF!</v>
      </c>
      <c r="BP425" s="109" t="e">
        <f t="shared" ca="1" si="271"/>
        <v>#REF!</v>
      </c>
      <c r="BQ425" s="109" t="e">
        <f t="shared" ca="1" si="272"/>
        <v>#REF!</v>
      </c>
      <c r="BR425" s="109" t="e">
        <f t="shared" ca="1" si="273"/>
        <v>#REF!</v>
      </c>
    </row>
    <row r="426" spans="1:70" ht="19.5" customHeight="1" x14ac:dyDescent="0.2">
      <c r="A426" s="82" t="e">
        <f>PS!#REF!</f>
        <v>#REF!</v>
      </c>
      <c r="B426" s="83" t="e">
        <f>PS!#REF!</f>
        <v>#REF!</v>
      </c>
      <c r="C426" s="83" t="e">
        <f>PS!#REF!</f>
        <v>#REF!</v>
      </c>
      <c r="D426" s="83" t="e">
        <f>VLOOKUP(B426,CTV!$A$3:$D$1048576,4,0)</f>
        <v>#REF!</v>
      </c>
      <c r="E426" s="83" t="e">
        <f>VLOOKUP(B426,CTV!$A$3:$G$1048576,7,0)</f>
        <v>#REF!</v>
      </c>
      <c r="F426" s="83" t="e">
        <f>IF(ISNA(VLOOKUP(D426,CTV!$A$3:$H$1048576,8,0)),"",VLOOKUP(D426,CTV!$A$3:$H$1048576,8,0))</f>
        <v>#REF!</v>
      </c>
      <c r="G426" s="83" t="e">
        <f>VLOOKUP(B426,CTV!$A$3:$I$1048576,9,0)</f>
        <v>#REF!</v>
      </c>
      <c r="H426" s="83" t="e">
        <f>VLOOKUP(B426,CTV!$A$3:$J$1048576,10,0)</f>
        <v>#REF!</v>
      </c>
      <c r="I426" s="102" t="e">
        <f>PS!#REF!</f>
        <v>#REF!</v>
      </c>
      <c r="J426" s="83" t="e">
        <f>PS!#REF!</f>
        <v>#REF!</v>
      </c>
      <c r="K426" s="103" t="e">
        <f>PS!#REF!</f>
        <v>#REF!</v>
      </c>
      <c r="L426" s="83" t="e">
        <f t="shared" si="251"/>
        <v>#REF!</v>
      </c>
      <c r="M426" s="120" t="e">
        <f>PS!#REF!</f>
        <v>#REF!</v>
      </c>
      <c r="N426" s="83" t="e">
        <f>PS!#REF!</f>
        <v>#REF!</v>
      </c>
      <c r="O426" s="104" t="e">
        <f>PS!#REF!</f>
        <v>#REF!</v>
      </c>
      <c r="P426" s="104" t="e">
        <f t="shared" si="252"/>
        <v>#REF!</v>
      </c>
      <c r="Q426" s="104">
        <v>0</v>
      </c>
      <c r="R426" s="170" t="e">
        <f t="shared" si="253"/>
        <v>#REF!</v>
      </c>
      <c r="S426" s="130" t="e">
        <f>VLOOKUP(B426,CTV!$A$3:$K$1048576,11,0)</f>
        <v>#REF!</v>
      </c>
      <c r="T426" s="105" t="e">
        <f>IF(VLOOKUP(B426,CTV!$A$3:$E$1048576,5,0)-R426+S426&lt;0,0,VLOOKUP(B426,CTV!$A$3:$E$1048576,5,0)-R426+S426)</f>
        <v>#REF!</v>
      </c>
      <c r="U426" s="105" t="e">
        <f>IF(VLOOKUP(B426,CTV!$A$3:$F$1048576,6,0)-R426+S426&lt;0,0,VLOOKUP(B426,CTV!$A$3:$F$1048576,6,0)-R426+S426)</f>
        <v>#REF!</v>
      </c>
      <c r="V426" s="70" t="e">
        <f t="shared" si="254"/>
        <v>#REF!</v>
      </c>
      <c r="W426" s="70" t="str">
        <f>IFERROR(IF(AND($H426=1,WORKDAY.INTL($I426,NETWORKDAYS.INTL($I426,EDATE(V426,$E427)-1,1,[1]holiday!$A$2:$A$101),1,[1]holiday!$A$2:$A$101)=$K426),"",IF(AND(IFERROR(IF(IF($K426&lt;EDATE(V426,$E426),$K426,EDATE(V426,$E426))=V426,"",IF($K426&lt;EDATE(V426,$E426),$K426,EDATE(V426,$E426))),"")=$K426,$H426=1),"",IFERROR(IF(IF($K426&lt;EDATE(V426,$E426),$K426,EDATE(V426,$E426))=V426,"",IF($K426&lt;EDATE(V426,$E426),$K426,EDATE(V426,$E426))),""))),"")</f>
        <v/>
      </c>
      <c r="X426" s="70" t="str">
        <f>IFERROR(IF(AND($H426=1,WORKDAY.INTL($I426,NETWORKDAYS.INTL($I426,EDATE(W426,$E427)-1,1,[1]holiday!$A$2:$A$101),1,[1]holiday!$A$2:$A$101)=$K426),"",IF(AND(IFERROR(IF(IF($K426&lt;EDATE(W426,$E426),$K426,EDATE(W426,$E426))=W426,"",IF($K426&lt;EDATE(W426,$E426),$K426,EDATE(W426,$E426))),"")=$K426,$H426=1),"",IFERROR(IF(IF($K426&lt;EDATE(W426,$E426),$K426,EDATE(W426,$E426))=W426,"",IF($K426&lt;EDATE(W426,$E426),$K426,EDATE(W426,$E426))),""))),"")</f>
        <v/>
      </c>
      <c r="Y426" s="70" t="str">
        <f>IFERROR(IF(AND($H426=1,WORKDAY.INTL($I426,NETWORKDAYS.INTL($I426,EDATE(X426,$E427)-1,1,[1]holiday!$A$2:$A$101),1,[1]holiday!$A$2:$A$101)=$K426),"",IF(AND(IFERROR(IF(IF($K426&lt;EDATE(X426,$E426),$K426,EDATE(X426,$E426))=X426,"",IF($K426&lt;EDATE(X426,$E426),$K426,EDATE(X426,$E426))),"")=$K426,$H426=1),"",IFERROR(IF(IF($K426&lt;EDATE(X426,$E426),$K426,EDATE(X426,$E426))=X426,"",IF($K426&lt;EDATE(X426,$E426),$K426,EDATE(X426,$E426))),""))),"")</f>
        <v/>
      </c>
      <c r="Z426" s="70" t="str">
        <f>IFERROR(IF(AND($H426=1,WORKDAY.INTL($I426,NETWORKDAYS.INTL($I426,EDATE(Y426,$E427)-1,1,[1]holiday!$A$2:$A$101),1,[1]holiday!$A$2:$A$101)=$K426),"",IF(AND(IFERROR(IF(IF($K426&lt;EDATE(Y426,$E426),$K426,EDATE(Y426,$E426))=Y426,"",IF($K426&lt;EDATE(Y426,$E426),$K426,EDATE(Y426,$E426))),"")=$K426,$H426=1),"",IFERROR(IF(IF($K426&lt;EDATE(Y426,$E426),$K426,EDATE(Y426,$E426))=Y426,"",IF($K426&lt;EDATE(Y426,$E426),$K426,EDATE(Y426,$E426))),""))),"")</f>
        <v/>
      </c>
      <c r="AA426" s="70" t="str">
        <f>IFERROR(IF(AND($H426=1,WORKDAY.INTL($I426,NETWORKDAYS.INTL($I426,EDATE(Z426,$E427)-1,1,[1]holiday!$A$2:$A$101),1,[1]holiday!$A$2:$A$101)=$K426),"",IF(AND(IFERROR(IF(IF($K426&lt;EDATE(Z426,$E426),$K426,EDATE(Z426,$E426))=Z426,"",IF($K426&lt;EDATE(Z426,$E426),$K426,EDATE(Z426,$E426))),"")=$K426,$H426=1),"",IFERROR(IF(IF($K426&lt;EDATE(Z426,$E426),$K426,EDATE(Z426,$E426))=Z426,"",IF($K426&lt;EDATE(Z426,$E426),$K426,EDATE(Z426,$E426))),""))),"")</f>
        <v/>
      </c>
      <c r="AB426" s="70" t="str">
        <f>IFERROR(IF(AND($H426=1,WORKDAY.INTL($I426,NETWORKDAYS.INTL($I426,EDATE(AA426,$E427)-1,1,[1]holiday!$A$2:$A$101),1,[1]holiday!$A$2:$A$101)=$K426),"",IF(AND(IFERROR(IF(IF($K426&lt;EDATE(AA426,$E426),$K426,EDATE(AA426,$E426))=AA426,"",IF($K426&lt;EDATE(AA426,$E426),$K426,EDATE(AA426,$E426))),"")=$K426,$H426=1),"",IFERROR(IF(IF($K426&lt;EDATE(AA426,$E426),$K426,EDATE(AA426,$E426))=AA426,"",IF($K426&lt;EDATE(AA426,$E426),$K426,EDATE(AA426,$E426))),""))),"")</f>
        <v/>
      </c>
      <c r="AC426" s="70" t="str">
        <f>IFERROR(IF(AND($H426=1,WORKDAY.INTL($I426,NETWORKDAYS.INTL($I426,EDATE(AB426,$E427)-1,1,[1]holiday!$A$2:$A$101),1,[1]holiday!$A$2:$A$101)=$K426),"",IF(AND(IFERROR(IF(IF($K426&lt;EDATE(AB426,$E426),$K426,EDATE(AB426,$E426))=AB426,"",IF($K426&lt;EDATE(AB426,$E426),$K426,EDATE(AB426,$E426))),"")=$K426,$H426=1),"",IFERROR(IF(IF($K426&lt;EDATE(AB426,$E426),$K426,EDATE(AB426,$E426))=AB426,"",IF($K426&lt;EDATE(AB426,$E426),$K426,EDATE(AB426,$E426))),""))),"")</f>
        <v/>
      </c>
      <c r="AD426" s="70" t="str">
        <f>IFERROR(IF(AND($H426=1,WORKDAY.INTL($I426,NETWORKDAYS.INTL($I426,EDATE(AC426,$E427)-1,1,[1]holiday!$A$2:$A$101),1,[1]holiday!$A$2:$A$101)=$K426),"",IF(AND(IFERROR(IF(IF($K426&lt;EDATE(AC426,$E426),$K426,EDATE(AC426,$E426))=AC426,"",IF($K426&lt;EDATE(AC426,$E426),$K426,EDATE(AC426,$E426))),"")=$K426,$H426=1),"",IFERROR(IF(IF($K426&lt;EDATE(AC426,$E426),$K426,EDATE(AC426,$E426))=AC426,"",IF($K426&lt;EDATE(AC426,$E426),$K426,EDATE(AC426,$E426))),""))),"")</f>
        <v/>
      </c>
      <c r="AE426" s="70" t="str">
        <f>IFERROR(IF(AND($H426=1,WORKDAY.INTL($I426,NETWORKDAYS.INTL($I426,EDATE(AD426,$E427)-1,1,[1]holiday!$A$2:$A$101),1,[1]holiday!$A$2:$A$101)=$K426),"",IF(AND(IFERROR(IF(IF($K426&lt;EDATE(AD426,$E426),$K426,EDATE(AD426,$E426))=AD426,"",IF($K426&lt;EDATE(AD426,$E426),$K426,EDATE(AD426,$E426))),"")=$K426,$H426=1),"",IFERROR(IF(IF($K426&lt;EDATE(AD426,$E426),$K426,EDATE(AD426,$E426))=AD426,"",IF($K426&lt;EDATE(AD426,$E426),$K426,EDATE(AD426,$E426))),""))),"")</f>
        <v/>
      </c>
      <c r="AF426" s="70" t="str">
        <f>IFERROR(IF(AND($H426=1,WORKDAY.INTL($I426,NETWORKDAYS.INTL($I426,EDATE(AE426,$E427)-1,1,[1]holiday!$A$2:$A$101),1,[1]holiday!$A$2:$A$101)=$K426),"",IF(AND(IFERROR(IF(IF($K426&lt;EDATE(AE426,$E426),$K426,EDATE(AE426,$E426))=AE426,"",IF($K426&lt;EDATE(AE426,$E426),$K426,EDATE(AE426,$E426))),"")=$K426,$H426=1),"",IFERROR(IF(IF($K426&lt;EDATE(AE426,$E426),$K426,EDATE(AE426,$E426))=AE426,"",IF($K426&lt;EDATE(AE426,$E426),$K426,EDATE(AE426,$E426))),""))),"")</f>
        <v/>
      </c>
      <c r="AG426" s="70" t="str">
        <f>IFERROR(IF(AND($H426=1,WORKDAY.INTL($I426,NETWORKDAYS.INTL($I426,EDATE(AF426,$E427)-1,1,[1]holiday!$A$2:$A$101),1,[1]holiday!$A$2:$A$101)=$K426),"",IF(AND(IFERROR(IF(IF($K426&lt;EDATE(AF426,$E426),$K426,EDATE(AF426,$E426))=AF426,"",IF($K426&lt;EDATE(AF426,$E426),$K426,EDATE(AF426,$E426))),"")=$K426,$H426=1),"",IFERROR(IF(IF($K426&lt;EDATE(AF426,$E426),$K426,EDATE(AF426,$E426))=AF426,"",IF($K426&lt;EDATE(AF426,$E426),$K426,EDATE(AF426,$E426))),""))),"")</f>
        <v/>
      </c>
      <c r="AH426" s="70" t="str">
        <f>IFERROR(IF(AND($H426=1,WORKDAY.INTL($I426,NETWORKDAYS.INTL($I426,EDATE(AG426,$E427)-1,1,[1]holiday!$A$2:$A$101),1,[1]holiday!$A$2:$A$101)=$K426),"",IF(AND(IFERROR(IF(IF($K426&lt;EDATE(AG426,$E426),$K426,EDATE(AG426,$E426))=AG426,"",IF($K426&lt;EDATE(AG426,$E426),$K426,EDATE(AG426,$E426))),"")=$K426,$H426=1),"",IFERROR(IF(IF($K426&lt;EDATE(AG426,$E426),$K426,EDATE(AG426,$E426))=AG426,"",IF($K426&lt;EDATE(AG426,$E426),$K426,EDATE(AG426,$E426))),""))),"")</f>
        <v/>
      </c>
      <c r="AI426" s="70"/>
      <c r="AJ426" s="25" t="e">
        <f t="shared" si="274"/>
        <v>#REF!</v>
      </c>
      <c r="AK426" s="25" t="e">
        <f t="shared" si="275"/>
        <v>#REF!</v>
      </c>
      <c r="AL426" s="25" t="e">
        <f t="shared" si="276"/>
        <v>#REF!</v>
      </c>
      <c r="AM426" s="25" t="e">
        <f t="shared" si="277"/>
        <v>#REF!</v>
      </c>
      <c r="AN426" s="25" t="e">
        <f t="shared" si="278"/>
        <v>#REF!</v>
      </c>
      <c r="AO426" s="25" t="e">
        <f t="shared" si="279"/>
        <v>#REF!</v>
      </c>
      <c r="AP426" s="25" t="e">
        <f t="shared" si="280"/>
        <v>#REF!</v>
      </c>
      <c r="AQ426" s="25" t="e">
        <f t="shared" si="281"/>
        <v>#REF!</v>
      </c>
      <c r="AR426" s="25" t="e">
        <f t="shared" si="282"/>
        <v>#REF!</v>
      </c>
      <c r="AS426" s="25" t="e">
        <f t="shared" si="283"/>
        <v>#REF!</v>
      </c>
      <c r="AT426" s="25" t="e">
        <f t="shared" si="284"/>
        <v>#REF!</v>
      </c>
      <c r="AU426" s="25" t="e">
        <f t="shared" si="285"/>
        <v>#REF!</v>
      </c>
      <c r="AV426" s="25" t="e">
        <f t="shared" si="286"/>
        <v>#REF!</v>
      </c>
      <c r="AW426" s="106" t="e">
        <f t="shared" si="255"/>
        <v>#REF!</v>
      </c>
      <c r="AX426" s="107" t="e">
        <f t="shared" ca="1" si="256"/>
        <v>#REF!</v>
      </c>
      <c r="AY426" s="107" t="e">
        <f t="shared" ca="1" si="257"/>
        <v>#REF!</v>
      </c>
      <c r="AZ426" s="108" t="e">
        <f t="shared" ca="1" si="258"/>
        <v>#REF!</v>
      </c>
      <c r="BA426" s="25">
        <f t="shared" ca="1" si="250"/>
        <v>0</v>
      </c>
      <c r="BB426" s="25" t="e">
        <f t="shared" si="287"/>
        <v>#REF!</v>
      </c>
      <c r="BC426" s="25" t="e">
        <f t="shared" ca="1" si="259"/>
        <v>#REF!</v>
      </c>
      <c r="BD426" s="83" t="e">
        <f>PS!#REF!</f>
        <v>#REF!</v>
      </c>
      <c r="BE426" s="78" t="str">
        <f t="shared" ca="1" si="260"/>
        <v>Lần 0</v>
      </c>
      <c r="BF426" s="109" t="e">
        <f t="shared" ca="1" si="261"/>
        <v>#REF!</v>
      </c>
      <c r="BG426" s="109" t="e">
        <f t="shared" ca="1" si="262"/>
        <v>#REF!</v>
      </c>
      <c r="BH426" s="109" t="e">
        <f t="shared" ca="1" si="263"/>
        <v>#REF!</v>
      </c>
      <c r="BI426" s="109" t="e">
        <f t="shared" ca="1" si="264"/>
        <v>#REF!</v>
      </c>
      <c r="BJ426" s="109" t="e">
        <f t="shared" ca="1" si="265"/>
        <v>#REF!</v>
      </c>
      <c r="BK426" s="109" t="e">
        <f t="shared" ca="1" si="266"/>
        <v>#REF!</v>
      </c>
      <c r="BL426" s="109" t="e">
        <f t="shared" ca="1" si="267"/>
        <v>#REF!</v>
      </c>
      <c r="BM426" s="109" t="e">
        <f t="shared" ca="1" si="268"/>
        <v>#REF!</v>
      </c>
      <c r="BN426" s="109" t="e">
        <f t="shared" ca="1" si="269"/>
        <v>#REF!</v>
      </c>
      <c r="BO426" s="109" t="e">
        <f t="shared" ca="1" si="270"/>
        <v>#REF!</v>
      </c>
      <c r="BP426" s="109" t="e">
        <f t="shared" ca="1" si="271"/>
        <v>#REF!</v>
      </c>
      <c r="BQ426" s="109" t="e">
        <f t="shared" ca="1" si="272"/>
        <v>#REF!</v>
      </c>
      <c r="BR426" s="109" t="e">
        <f t="shared" ca="1" si="273"/>
        <v>#REF!</v>
      </c>
    </row>
    <row r="427" spans="1:70" ht="19.5" customHeight="1" x14ac:dyDescent="0.2">
      <c r="A427" s="82" t="e">
        <f>PS!#REF!</f>
        <v>#REF!</v>
      </c>
      <c r="B427" s="83" t="e">
        <f>PS!#REF!</f>
        <v>#REF!</v>
      </c>
      <c r="C427" s="83" t="e">
        <f>PS!#REF!</f>
        <v>#REF!</v>
      </c>
      <c r="D427" s="83" t="e">
        <f>VLOOKUP(B427,CTV!$A$3:$D$1048576,4,0)</f>
        <v>#REF!</v>
      </c>
      <c r="E427" s="83" t="e">
        <f>VLOOKUP(B427,CTV!$A$3:$G$1048576,7,0)</f>
        <v>#REF!</v>
      </c>
      <c r="F427" s="83" t="e">
        <f>IF(ISNA(VLOOKUP(D427,CTV!$A$3:$H$1048576,8,0)),"",VLOOKUP(D427,CTV!$A$3:$H$1048576,8,0))</f>
        <v>#REF!</v>
      </c>
      <c r="G427" s="83" t="e">
        <f>VLOOKUP(B427,CTV!$A$3:$I$1048576,9,0)</f>
        <v>#REF!</v>
      </c>
      <c r="H427" s="83" t="e">
        <f>VLOOKUP(B427,CTV!$A$3:$J$1048576,10,0)</f>
        <v>#REF!</v>
      </c>
      <c r="I427" s="102" t="e">
        <f>PS!#REF!</f>
        <v>#REF!</v>
      </c>
      <c r="J427" s="83" t="e">
        <f>PS!#REF!</f>
        <v>#REF!</v>
      </c>
      <c r="K427" s="103" t="e">
        <f>PS!#REF!</f>
        <v>#REF!</v>
      </c>
      <c r="L427" s="83" t="e">
        <f t="shared" si="251"/>
        <v>#REF!</v>
      </c>
      <c r="M427" s="120" t="e">
        <f>PS!#REF!</f>
        <v>#REF!</v>
      </c>
      <c r="N427" s="83" t="e">
        <f>PS!#REF!</f>
        <v>#REF!</v>
      </c>
      <c r="O427" s="104" t="e">
        <f>PS!#REF!</f>
        <v>#REF!</v>
      </c>
      <c r="P427" s="104" t="e">
        <f t="shared" si="252"/>
        <v>#REF!</v>
      </c>
      <c r="Q427" s="104">
        <v>0</v>
      </c>
      <c r="R427" s="170" t="e">
        <f t="shared" si="253"/>
        <v>#REF!</v>
      </c>
      <c r="S427" s="130" t="e">
        <f>VLOOKUP(B427,CTV!$A$3:$K$1048576,11,0)</f>
        <v>#REF!</v>
      </c>
      <c r="T427" s="105" t="e">
        <f>IF(VLOOKUP(B427,CTV!$A$3:$E$1048576,5,0)-R427+S427&lt;0,0,VLOOKUP(B427,CTV!$A$3:$E$1048576,5,0)-R427+S427)</f>
        <v>#REF!</v>
      </c>
      <c r="U427" s="105" t="e">
        <f>IF(VLOOKUP(B427,CTV!$A$3:$F$1048576,6,0)-R427+S427&lt;0,0,VLOOKUP(B427,CTV!$A$3:$F$1048576,6,0)-R427+S427)</f>
        <v>#REF!</v>
      </c>
      <c r="V427" s="70" t="e">
        <f t="shared" si="254"/>
        <v>#REF!</v>
      </c>
      <c r="W427" s="70" t="str">
        <f>IFERROR(IF(AND($H427=1,WORKDAY.INTL($I427,NETWORKDAYS.INTL($I427,EDATE(V427,$E428)-1,1,[1]holiday!$A$2:$A$101),1,[1]holiday!$A$2:$A$101)=$K427),"",IF(AND(IFERROR(IF(IF($K427&lt;EDATE(V427,$E427),$K427,EDATE(V427,$E427))=V427,"",IF($K427&lt;EDATE(V427,$E427),$K427,EDATE(V427,$E427))),"")=$K427,$H427=1),"",IFERROR(IF(IF($K427&lt;EDATE(V427,$E427),$K427,EDATE(V427,$E427))=V427,"",IF($K427&lt;EDATE(V427,$E427),$K427,EDATE(V427,$E427))),""))),"")</f>
        <v/>
      </c>
      <c r="X427" s="70" t="str">
        <f>IFERROR(IF(AND($H427=1,WORKDAY.INTL($I427,NETWORKDAYS.INTL($I427,EDATE(W427,$E428)-1,1,[1]holiday!$A$2:$A$101),1,[1]holiday!$A$2:$A$101)=$K427),"",IF(AND(IFERROR(IF(IF($K427&lt;EDATE(W427,$E427),$K427,EDATE(W427,$E427))=W427,"",IF($K427&lt;EDATE(W427,$E427),$K427,EDATE(W427,$E427))),"")=$K427,$H427=1),"",IFERROR(IF(IF($K427&lt;EDATE(W427,$E427),$K427,EDATE(W427,$E427))=W427,"",IF($K427&lt;EDATE(W427,$E427),$K427,EDATE(W427,$E427))),""))),"")</f>
        <v/>
      </c>
      <c r="Y427" s="70" t="str">
        <f>IFERROR(IF(AND($H427=1,WORKDAY.INTL($I427,NETWORKDAYS.INTL($I427,EDATE(X427,$E428)-1,1,[1]holiday!$A$2:$A$101),1,[1]holiday!$A$2:$A$101)=$K427),"",IF(AND(IFERROR(IF(IF($K427&lt;EDATE(X427,$E427),$K427,EDATE(X427,$E427))=X427,"",IF($K427&lt;EDATE(X427,$E427),$K427,EDATE(X427,$E427))),"")=$K427,$H427=1),"",IFERROR(IF(IF($K427&lt;EDATE(X427,$E427),$K427,EDATE(X427,$E427))=X427,"",IF($K427&lt;EDATE(X427,$E427),$K427,EDATE(X427,$E427))),""))),"")</f>
        <v/>
      </c>
      <c r="Z427" s="70" t="str">
        <f>IFERROR(IF(AND($H427=1,WORKDAY.INTL($I427,NETWORKDAYS.INTL($I427,EDATE(Y427,$E428)-1,1,[1]holiday!$A$2:$A$101),1,[1]holiday!$A$2:$A$101)=$K427),"",IF(AND(IFERROR(IF(IF($K427&lt;EDATE(Y427,$E427),$K427,EDATE(Y427,$E427))=Y427,"",IF($K427&lt;EDATE(Y427,$E427),$K427,EDATE(Y427,$E427))),"")=$K427,$H427=1),"",IFERROR(IF(IF($K427&lt;EDATE(Y427,$E427),$K427,EDATE(Y427,$E427))=Y427,"",IF($K427&lt;EDATE(Y427,$E427),$K427,EDATE(Y427,$E427))),""))),"")</f>
        <v/>
      </c>
      <c r="AA427" s="70" t="str">
        <f>IFERROR(IF(AND($H427=1,WORKDAY.INTL($I427,NETWORKDAYS.INTL($I427,EDATE(Z427,$E428)-1,1,[1]holiday!$A$2:$A$101),1,[1]holiday!$A$2:$A$101)=$K427),"",IF(AND(IFERROR(IF(IF($K427&lt;EDATE(Z427,$E427),$K427,EDATE(Z427,$E427))=Z427,"",IF($K427&lt;EDATE(Z427,$E427),$K427,EDATE(Z427,$E427))),"")=$K427,$H427=1),"",IFERROR(IF(IF($K427&lt;EDATE(Z427,$E427),$K427,EDATE(Z427,$E427))=Z427,"",IF($K427&lt;EDATE(Z427,$E427),$K427,EDATE(Z427,$E427))),""))),"")</f>
        <v/>
      </c>
      <c r="AB427" s="70" t="str">
        <f>IFERROR(IF(AND($H427=1,WORKDAY.INTL($I427,NETWORKDAYS.INTL($I427,EDATE(AA427,$E428)-1,1,[1]holiday!$A$2:$A$101),1,[1]holiday!$A$2:$A$101)=$K427),"",IF(AND(IFERROR(IF(IF($K427&lt;EDATE(AA427,$E427),$K427,EDATE(AA427,$E427))=AA427,"",IF($K427&lt;EDATE(AA427,$E427),$K427,EDATE(AA427,$E427))),"")=$K427,$H427=1),"",IFERROR(IF(IF($K427&lt;EDATE(AA427,$E427),$K427,EDATE(AA427,$E427))=AA427,"",IF($K427&lt;EDATE(AA427,$E427),$K427,EDATE(AA427,$E427))),""))),"")</f>
        <v/>
      </c>
      <c r="AC427" s="70" t="str">
        <f>IFERROR(IF(AND($H427=1,WORKDAY.INTL($I427,NETWORKDAYS.INTL($I427,EDATE(AB427,$E428)-1,1,[1]holiday!$A$2:$A$101),1,[1]holiday!$A$2:$A$101)=$K427),"",IF(AND(IFERROR(IF(IF($K427&lt;EDATE(AB427,$E427),$K427,EDATE(AB427,$E427))=AB427,"",IF($K427&lt;EDATE(AB427,$E427),$K427,EDATE(AB427,$E427))),"")=$K427,$H427=1),"",IFERROR(IF(IF($K427&lt;EDATE(AB427,$E427),$K427,EDATE(AB427,$E427))=AB427,"",IF($K427&lt;EDATE(AB427,$E427),$K427,EDATE(AB427,$E427))),""))),"")</f>
        <v/>
      </c>
      <c r="AD427" s="70" t="str">
        <f>IFERROR(IF(AND($H427=1,WORKDAY.INTL($I427,NETWORKDAYS.INTL($I427,EDATE(AC427,$E428)-1,1,[1]holiday!$A$2:$A$101),1,[1]holiday!$A$2:$A$101)=$K427),"",IF(AND(IFERROR(IF(IF($K427&lt;EDATE(AC427,$E427),$K427,EDATE(AC427,$E427))=AC427,"",IF($K427&lt;EDATE(AC427,$E427),$K427,EDATE(AC427,$E427))),"")=$K427,$H427=1),"",IFERROR(IF(IF($K427&lt;EDATE(AC427,$E427),$K427,EDATE(AC427,$E427))=AC427,"",IF($K427&lt;EDATE(AC427,$E427),$K427,EDATE(AC427,$E427))),""))),"")</f>
        <v/>
      </c>
      <c r="AE427" s="70" t="str">
        <f>IFERROR(IF(AND($H427=1,WORKDAY.INTL($I427,NETWORKDAYS.INTL($I427,EDATE(AD427,$E428)-1,1,[1]holiday!$A$2:$A$101),1,[1]holiday!$A$2:$A$101)=$K427),"",IF(AND(IFERROR(IF(IF($K427&lt;EDATE(AD427,$E427),$K427,EDATE(AD427,$E427))=AD427,"",IF($K427&lt;EDATE(AD427,$E427),$K427,EDATE(AD427,$E427))),"")=$K427,$H427=1),"",IFERROR(IF(IF($K427&lt;EDATE(AD427,$E427),$K427,EDATE(AD427,$E427))=AD427,"",IF($K427&lt;EDATE(AD427,$E427),$K427,EDATE(AD427,$E427))),""))),"")</f>
        <v/>
      </c>
      <c r="AF427" s="70" t="str">
        <f>IFERROR(IF(AND($H427=1,WORKDAY.INTL($I427,NETWORKDAYS.INTL($I427,EDATE(AE427,$E428)-1,1,[1]holiday!$A$2:$A$101),1,[1]holiday!$A$2:$A$101)=$K427),"",IF(AND(IFERROR(IF(IF($K427&lt;EDATE(AE427,$E427),$K427,EDATE(AE427,$E427))=AE427,"",IF($K427&lt;EDATE(AE427,$E427),$K427,EDATE(AE427,$E427))),"")=$K427,$H427=1),"",IFERROR(IF(IF($K427&lt;EDATE(AE427,$E427),$K427,EDATE(AE427,$E427))=AE427,"",IF($K427&lt;EDATE(AE427,$E427),$K427,EDATE(AE427,$E427))),""))),"")</f>
        <v/>
      </c>
      <c r="AG427" s="70" t="str">
        <f>IFERROR(IF(AND($H427=1,WORKDAY.INTL($I427,NETWORKDAYS.INTL($I427,EDATE(AF427,$E428)-1,1,[1]holiday!$A$2:$A$101),1,[1]holiday!$A$2:$A$101)=$K427),"",IF(AND(IFERROR(IF(IF($K427&lt;EDATE(AF427,$E427),$K427,EDATE(AF427,$E427))=AF427,"",IF($K427&lt;EDATE(AF427,$E427),$K427,EDATE(AF427,$E427))),"")=$K427,$H427=1),"",IFERROR(IF(IF($K427&lt;EDATE(AF427,$E427),$K427,EDATE(AF427,$E427))=AF427,"",IF($K427&lt;EDATE(AF427,$E427),$K427,EDATE(AF427,$E427))),""))),"")</f>
        <v/>
      </c>
      <c r="AH427" s="70" t="str">
        <f>IFERROR(IF(AND($H427=1,WORKDAY.INTL($I427,NETWORKDAYS.INTL($I427,EDATE(AG427,$E428)-1,1,[1]holiday!$A$2:$A$101),1,[1]holiday!$A$2:$A$101)=$K427),"",IF(AND(IFERROR(IF(IF($K427&lt;EDATE(AG427,$E427),$K427,EDATE(AG427,$E427))=AG427,"",IF($K427&lt;EDATE(AG427,$E427),$K427,EDATE(AG427,$E427))),"")=$K427,$H427=1),"",IFERROR(IF(IF($K427&lt;EDATE(AG427,$E427),$K427,EDATE(AG427,$E427))=AG427,"",IF($K427&lt;EDATE(AG427,$E427),$K427,EDATE(AG427,$E427))),""))),"")</f>
        <v/>
      </c>
      <c r="AI427" s="70"/>
      <c r="AJ427" s="25" t="e">
        <f t="shared" si="274"/>
        <v>#REF!</v>
      </c>
      <c r="AK427" s="25" t="e">
        <f t="shared" si="275"/>
        <v>#REF!</v>
      </c>
      <c r="AL427" s="25" t="e">
        <f t="shared" si="276"/>
        <v>#REF!</v>
      </c>
      <c r="AM427" s="25" t="e">
        <f t="shared" si="277"/>
        <v>#REF!</v>
      </c>
      <c r="AN427" s="25" t="e">
        <f t="shared" si="278"/>
        <v>#REF!</v>
      </c>
      <c r="AO427" s="25" t="e">
        <f t="shared" si="279"/>
        <v>#REF!</v>
      </c>
      <c r="AP427" s="25" t="e">
        <f t="shared" si="280"/>
        <v>#REF!</v>
      </c>
      <c r="AQ427" s="25" t="e">
        <f t="shared" si="281"/>
        <v>#REF!</v>
      </c>
      <c r="AR427" s="25" t="e">
        <f t="shared" si="282"/>
        <v>#REF!</v>
      </c>
      <c r="AS427" s="25" t="e">
        <f t="shared" si="283"/>
        <v>#REF!</v>
      </c>
      <c r="AT427" s="25" t="e">
        <f t="shared" si="284"/>
        <v>#REF!</v>
      </c>
      <c r="AU427" s="25" t="e">
        <f t="shared" si="285"/>
        <v>#REF!</v>
      </c>
      <c r="AV427" s="25" t="e">
        <f t="shared" si="286"/>
        <v>#REF!</v>
      </c>
      <c r="AW427" s="106" t="e">
        <f t="shared" si="255"/>
        <v>#REF!</v>
      </c>
      <c r="AX427" s="107" t="e">
        <f t="shared" ca="1" si="256"/>
        <v>#REF!</v>
      </c>
      <c r="AY427" s="107" t="e">
        <f t="shared" ca="1" si="257"/>
        <v>#REF!</v>
      </c>
      <c r="AZ427" s="108" t="e">
        <f t="shared" ca="1" si="258"/>
        <v>#REF!</v>
      </c>
      <c r="BA427" s="25">
        <f t="shared" ca="1" si="250"/>
        <v>0</v>
      </c>
      <c r="BB427" s="25" t="e">
        <f t="shared" si="287"/>
        <v>#REF!</v>
      </c>
      <c r="BC427" s="25" t="e">
        <f t="shared" ca="1" si="259"/>
        <v>#REF!</v>
      </c>
      <c r="BD427" s="83" t="e">
        <f>PS!#REF!</f>
        <v>#REF!</v>
      </c>
      <c r="BE427" s="78" t="str">
        <f t="shared" ca="1" si="260"/>
        <v>Lần 0</v>
      </c>
      <c r="BF427" s="109" t="e">
        <f t="shared" ca="1" si="261"/>
        <v>#REF!</v>
      </c>
      <c r="BG427" s="109" t="e">
        <f t="shared" ca="1" si="262"/>
        <v>#REF!</v>
      </c>
      <c r="BH427" s="109" t="e">
        <f t="shared" ca="1" si="263"/>
        <v>#REF!</v>
      </c>
      <c r="BI427" s="109" t="e">
        <f t="shared" ca="1" si="264"/>
        <v>#REF!</v>
      </c>
      <c r="BJ427" s="109" t="e">
        <f t="shared" ca="1" si="265"/>
        <v>#REF!</v>
      </c>
      <c r="BK427" s="109" t="e">
        <f t="shared" ca="1" si="266"/>
        <v>#REF!</v>
      </c>
      <c r="BL427" s="109" t="e">
        <f t="shared" ca="1" si="267"/>
        <v>#REF!</v>
      </c>
      <c r="BM427" s="109" t="e">
        <f t="shared" ca="1" si="268"/>
        <v>#REF!</v>
      </c>
      <c r="BN427" s="109" t="e">
        <f t="shared" ca="1" si="269"/>
        <v>#REF!</v>
      </c>
      <c r="BO427" s="109" t="e">
        <f t="shared" ca="1" si="270"/>
        <v>#REF!</v>
      </c>
      <c r="BP427" s="109" t="e">
        <f t="shared" ca="1" si="271"/>
        <v>#REF!</v>
      </c>
      <c r="BQ427" s="109" t="e">
        <f t="shared" ca="1" si="272"/>
        <v>#REF!</v>
      </c>
      <c r="BR427" s="109" t="e">
        <f t="shared" ca="1" si="273"/>
        <v>#REF!</v>
      </c>
    </row>
    <row r="428" spans="1:70" ht="19.5" customHeight="1" x14ac:dyDescent="0.2">
      <c r="A428" s="82" t="e">
        <f>PS!#REF!</f>
        <v>#REF!</v>
      </c>
      <c r="B428" s="83" t="e">
        <f>PS!#REF!</f>
        <v>#REF!</v>
      </c>
      <c r="C428" s="83" t="e">
        <f>PS!#REF!</f>
        <v>#REF!</v>
      </c>
      <c r="D428" s="83" t="e">
        <f>VLOOKUP(B428,CTV!$A$3:$D$1048576,4,0)</f>
        <v>#REF!</v>
      </c>
      <c r="E428" s="83" t="e">
        <f>VLOOKUP(B428,CTV!$A$3:$G$1048576,7,0)</f>
        <v>#REF!</v>
      </c>
      <c r="F428" s="83" t="e">
        <f>IF(ISNA(VLOOKUP(D428,CTV!$A$3:$H$1048576,8,0)),"",VLOOKUP(D428,CTV!$A$3:$H$1048576,8,0))</f>
        <v>#REF!</v>
      </c>
      <c r="G428" s="83" t="e">
        <f>VLOOKUP(B428,CTV!$A$3:$I$1048576,9,0)</f>
        <v>#REF!</v>
      </c>
      <c r="H428" s="83" t="e">
        <f>VLOOKUP(B428,CTV!$A$3:$J$1048576,10,0)</f>
        <v>#REF!</v>
      </c>
      <c r="I428" s="102" t="e">
        <f>PS!#REF!</f>
        <v>#REF!</v>
      </c>
      <c r="J428" s="83" t="e">
        <f>PS!#REF!</f>
        <v>#REF!</v>
      </c>
      <c r="K428" s="103" t="e">
        <f>PS!#REF!</f>
        <v>#REF!</v>
      </c>
      <c r="L428" s="83" t="e">
        <f t="shared" si="251"/>
        <v>#REF!</v>
      </c>
      <c r="M428" s="120" t="e">
        <f>PS!#REF!</f>
        <v>#REF!</v>
      </c>
      <c r="N428" s="83" t="e">
        <f>PS!#REF!</f>
        <v>#REF!</v>
      </c>
      <c r="O428" s="104" t="e">
        <f>PS!#REF!</f>
        <v>#REF!</v>
      </c>
      <c r="P428" s="104" t="e">
        <f t="shared" si="252"/>
        <v>#REF!</v>
      </c>
      <c r="Q428" s="104">
        <v>0</v>
      </c>
      <c r="R428" s="170" t="e">
        <f t="shared" si="253"/>
        <v>#REF!</v>
      </c>
      <c r="S428" s="130" t="e">
        <f>VLOOKUP(B428,CTV!$A$3:$K$1048576,11,0)</f>
        <v>#REF!</v>
      </c>
      <c r="T428" s="105" t="e">
        <f>IF(VLOOKUP(B428,CTV!$A$3:$E$1048576,5,0)-R428+S428&lt;0,0,VLOOKUP(B428,CTV!$A$3:$E$1048576,5,0)-R428+S428)</f>
        <v>#REF!</v>
      </c>
      <c r="U428" s="105" t="e">
        <f>IF(VLOOKUP(B428,CTV!$A$3:$F$1048576,6,0)-R428+S428&lt;0,0,VLOOKUP(B428,CTV!$A$3:$F$1048576,6,0)-R428+S428)</f>
        <v>#REF!</v>
      </c>
      <c r="V428" s="70" t="e">
        <f t="shared" si="254"/>
        <v>#REF!</v>
      </c>
      <c r="W428" s="70" t="str">
        <f>IFERROR(IF(AND($H428=1,WORKDAY.INTL($I428,NETWORKDAYS.INTL($I428,EDATE(V428,$E429)-1,1,[1]holiday!$A$2:$A$101),1,[1]holiday!$A$2:$A$101)=$K428),"",IF(AND(IFERROR(IF(IF($K428&lt;EDATE(V428,$E428),$K428,EDATE(V428,$E428))=V428,"",IF($K428&lt;EDATE(V428,$E428),$K428,EDATE(V428,$E428))),"")=$K428,$H428=1),"",IFERROR(IF(IF($K428&lt;EDATE(V428,$E428),$K428,EDATE(V428,$E428))=V428,"",IF($K428&lt;EDATE(V428,$E428),$K428,EDATE(V428,$E428))),""))),"")</f>
        <v/>
      </c>
      <c r="X428" s="70" t="str">
        <f>IFERROR(IF(AND($H428=1,WORKDAY.INTL($I428,NETWORKDAYS.INTL($I428,EDATE(W428,$E429)-1,1,[1]holiday!$A$2:$A$101),1,[1]holiday!$A$2:$A$101)=$K428),"",IF(AND(IFERROR(IF(IF($K428&lt;EDATE(W428,$E428),$K428,EDATE(W428,$E428))=W428,"",IF($K428&lt;EDATE(W428,$E428),$K428,EDATE(W428,$E428))),"")=$K428,$H428=1),"",IFERROR(IF(IF($K428&lt;EDATE(W428,$E428),$K428,EDATE(W428,$E428))=W428,"",IF($K428&lt;EDATE(W428,$E428),$K428,EDATE(W428,$E428))),""))),"")</f>
        <v/>
      </c>
      <c r="Y428" s="70" t="str">
        <f>IFERROR(IF(AND($H428=1,WORKDAY.INTL($I428,NETWORKDAYS.INTL($I428,EDATE(X428,$E429)-1,1,[1]holiday!$A$2:$A$101),1,[1]holiday!$A$2:$A$101)=$K428),"",IF(AND(IFERROR(IF(IF($K428&lt;EDATE(X428,$E428),$K428,EDATE(X428,$E428))=X428,"",IF($K428&lt;EDATE(X428,$E428),$K428,EDATE(X428,$E428))),"")=$K428,$H428=1),"",IFERROR(IF(IF($K428&lt;EDATE(X428,$E428),$K428,EDATE(X428,$E428))=X428,"",IF($K428&lt;EDATE(X428,$E428),$K428,EDATE(X428,$E428))),""))),"")</f>
        <v/>
      </c>
      <c r="Z428" s="70" t="str">
        <f>IFERROR(IF(AND($H428=1,WORKDAY.INTL($I428,NETWORKDAYS.INTL($I428,EDATE(Y428,$E429)-1,1,[1]holiday!$A$2:$A$101),1,[1]holiday!$A$2:$A$101)=$K428),"",IF(AND(IFERROR(IF(IF($K428&lt;EDATE(Y428,$E428),$K428,EDATE(Y428,$E428))=Y428,"",IF($K428&lt;EDATE(Y428,$E428),$K428,EDATE(Y428,$E428))),"")=$K428,$H428=1),"",IFERROR(IF(IF($K428&lt;EDATE(Y428,$E428),$K428,EDATE(Y428,$E428))=Y428,"",IF($K428&lt;EDATE(Y428,$E428),$K428,EDATE(Y428,$E428))),""))),"")</f>
        <v/>
      </c>
      <c r="AA428" s="70" t="str">
        <f>IFERROR(IF(AND($H428=1,WORKDAY.INTL($I428,NETWORKDAYS.INTL($I428,EDATE(Z428,$E429)-1,1,[1]holiday!$A$2:$A$101),1,[1]holiday!$A$2:$A$101)=$K428),"",IF(AND(IFERROR(IF(IF($K428&lt;EDATE(Z428,$E428),$K428,EDATE(Z428,$E428))=Z428,"",IF($K428&lt;EDATE(Z428,$E428),$K428,EDATE(Z428,$E428))),"")=$K428,$H428=1),"",IFERROR(IF(IF($K428&lt;EDATE(Z428,$E428),$K428,EDATE(Z428,$E428))=Z428,"",IF($K428&lt;EDATE(Z428,$E428),$K428,EDATE(Z428,$E428))),""))),"")</f>
        <v/>
      </c>
      <c r="AB428" s="70" t="str">
        <f>IFERROR(IF(AND($H428=1,WORKDAY.INTL($I428,NETWORKDAYS.INTL($I428,EDATE(AA428,$E429)-1,1,[1]holiday!$A$2:$A$101),1,[1]holiday!$A$2:$A$101)=$K428),"",IF(AND(IFERROR(IF(IF($K428&lt;EDATE(AA428,$E428),$K428,EDATE(AA428,$E428))=AA428,"",IF($K428&lt;EDATE(AA428,$E428),$K428,EDATE(AA428,$E428))),"")=$K428,$H428=1),"",IFERROR(IF(IF($K428&lt;EDATE(AA428,$E428),$K428,EDATE(AA428,$E428))=AA428,"",IF($K428&lt;EDATE(AA428,$E428),$K428,EDATE(AA428,$E428))),""))),"")</f>
        <v/>
      </c>
      <c r="AC428" s="70" t="str">
        <f>IFERROR(IF(AND($H428=1,WORKDAY.INTL($I428,NETWORKDAYS.INTL($I428,EDATE(AB428,$E429)-1,1,[1]holiday!$A$2:$A$101),1,[1]holiday!$A$2:$A$101)=$K428),"",IF(AND(IFERROR(IF(IF($K428&lt;EDATE(AB428,$E428),$K428,EDATE(AB428,$E428))=AB428,"",IF($K428&lt;EDATE(AB428,$E428),$K428,EDATE(AB428,$E428))),"")=$K428,$H428=1),"",IFERROR(IF(IF($K428&lt;EDATE(AB428,$E428),$K428,EDATE(AB428,$E428))=AB428,"",IF($K428&lt;EDATE(AB428,$E428),$K428,EDATE(AB428,$E428))),""))),"")</f>
        <v/>
      </c>
      <c r="AD428" s="70" t="str">
        <f>IFERROR(IF(AND($H428=1,WORKDAY.INTL($I428,NETWORKDAYS.INTL($I428,EDATE(AC428,$E429)-1,1,[1]holiday!$A$2:$A$101),1,[1]holiday!$A$2:$A$101)=$K428),"",IF(AND(IFERROR(IF(IF($K428&lt;EDATE(AC428,$E428),$K428,EDATE(AC428,$E428))=AC428,"",IF($K428&lt;EDATE(AC428,$E428),$K428,EDATE(AC428,$E428))),"")=$K428,$H428=1),"",IFERROR(IF(IF($K428&lt;EDATE(AC428,$E428),$K428,EDATE(AC428,$E428))=AC428,"",IF($K428&lt;EDATE(AC428,$E428),$K428,EDATE(AC428,$E428))),""))),"")</f>
        <v/>
      </c>
      <c r="AE428" s="70" t="str">
        <f>IFERROR(IF(AND($H428=1,WORKDAY.INTL($I428,NETWORKDAYS.INTL($I428,EDATE(AD428,$E429)-1,1,[1]holiday!$A$2:$A$101),1,[1]holiday!$A$2:$A$101)=$K428),"",IF(AND(IFERROR(IF(IF($K428&lt;EDATE(AD428,$E428),$K428,EDATE(AD428,$E428))=AD428,"",IF($K428&lt;EDATE(AD428,$E428),$K428,EDATE(AD428,$E428))),"")=$K428,$H428=1),"",IFERROR(IF(IF($K428&lt;EDATE(AD428,$E428),$K428,EDATE(AD428,$E428))=AD428,"",IF($K428&lt;EDATE(AD428,$E428),$K428,EDATE(AD428,$E428))),""))),"")</f>
        <v/>
      </c>
      <c r="AF428" s="70" t="str">
        <f>IFERROR(IF(AND($H428=1,WORKDAY.INTL($I428,NETWORKDAYS.INTL($I428,EDATE(AE428,$E429)-1,1,[1]holiday!$A$2:$A$101),1,[1]holiday!$A$2:$A$101)=$K428),"",IF(AND(IFERROR(IF(IF($K428&lt;EDATE(AE428,$E428),$K428,EDATE(AE428,$E428))=AE428,"",IF($K428&lt;EDATE(AE428,$E428),$K428,EDATE(AE428,$E428))),"")=$K428,$H428=1),"",IFERROR(IF(IF($K428&lt;EDATE(AE428,$E428),$K428,EDATE(AE428,$E428))=AE428,"",IF($K428&lt;EDATE(AE428,$E428),$K428,EDATE(AE428,$E428))),""))),"")</f>
        <v/>
      </c>
      <c r="AG428" s="70" t="str">
        <f>IFERROR(IF(AND($H428=1,WORKDAY.INTL($I428,NETWORKDAYS.INTL($I428,EDATE(AF428,$E429)-1,1,[1]holiday!$A$2:$A$101),1,[1]holiday!$A$2:$A$101)=$K428),"",IF(AND(IFERROR(IF(IF($K428&lt;EDATE(AF428,$E428),$K428,EDATE(AF428,$E428))=AF428,"",IF($K428&lt;EDATE(AF428,$E428),$K428,EDATE(AF428,$E428))),"")=$K428,$H428=1),"",IFERROR(IF(IF($K428&lt;EDATE(AF428,$E428),$K428,EDATE(AF428,$E428))=AF428,"",IF($K428&lt;EDATE(AF428,$E428),$K428,EDATE(AF428,$E428))),""))),"")</f>
        <v/>
      </c>
      <c r="AH428" s="70" t="str">
        <f>IFERROR(IF(AND($H428=1,WORKDAY.INTL($I428,NETWORKDAYS.INTL($I428,EDATE(AG428,$E429)-1,1,[1]holiday!$A$2:$A$101),1,[1]holiday!$A$2:$A$101)=$K428),"",IF(AND(IFERROR(IF(IF($K428&lt;EDATE(AG428,$E428),$K428,EDATE(AG428,$E428))=AG428,"",IF($K428&lt;EDATE(AG428,$E428),$K428,EDATE(AG428,$E428))),"")=$K428,$H428=1),"",IFERROR(IF(IF($K428&lt;EDATE(AG428,$E428),$K428,EDATE(AG428,$E428))=AG428,"",IF($K428&lt;EDATE(AG428,$E428),$K428,EDATE(AG428,$E428))),""))),"")</f>
        <v/>
      </c>
      <c r="AI428" s="70"/>
      <c r="AJ428" s="25" t="e">
        <f t="shared" si="274"/>
        <v>#REF!</v>
      </c>
      <c r="AK428" s="25" t="e">
        <f t="shared" si="275"/>
        <v>#REF!</v>
      </c>
      <c r="AL428" s="25" t="e">
        <f t="shared" si="276"/>
        <v>#REF!</v>
      </c>
      <c r="AM428" s="25" t="e">
        <f t="shared" si="277"/>
        <v>#REF!</v>
      </c>
      <c r="AN428" s="25" t="e">
        <f t="shared" si="278"/>
        <v>#REF!</v>
      </c>
      <c r="AO428" s="25" t="e">
        <f t="shared" si="279"/>
        <v>#REF!</v>
      </c>
      <c r="AP428" s="25" t="e">
        <f t="shared" si="280"/>
        <v>#REF!</v>
      </c>
      <c r="AQ428" s="25" t="e">
        <f t="shared" si="281"/>
        <v>#REF!</v>
      </c>
      <c r="AR428" s="25" t="e">
        <f t="shared" si="282"/>
        <v>#REF!</v>
      </c>
      <c r="AS428" s="25" t="e">
        <f t="shared" si="283"/>
        <v>#REF!</v>
      </c>
      <c r="AT428" s="25" t="e">
        <f t="shared" si="284"/>
        <v>#REF!</v>
      </c>
      <c r="AU428" s="25" t="e">
        <f t="shared" si="285"/>
        <v>#REF!</v>
      </c>
      <c r="AV428" s="25" t="e">
        <f t="shared" si="286"/>
        <v>#REF!</v>
      </c>
      <c r="AW428" s="106" t="e">
        <f t="shared" si="255"/>
        <v>#REF!</v>
      </c>
      <c r="AX428" s="107" t="e">
        <f t="shared" ca="1" si="256"/>
        <v>#REF!</v>
      </c>
      <c r="AY428" s="107" t="e">
        <f t="shared" ca="1" si="257"/>
        <v>#REF!</v>
      </c>
      <c r="AZ428" s="108" t="e">
        <f t="shared" ca="1" si="258"/>
        <v>#REF!</v>
      </c>
      <c r="BA428" s="25">
        <f t="shared" ca="1" si="250"/>
        <v>0</v>
      </c>
      <c r="BB428" s="25" t="e">
        <f t="shared" si="287"/>
        <v>#REF!</v>
      </c>
      <c r="BC428" s="25" t="e">
        <f t="shared" ca="1" si="259"/>
        <v>#REF!</v>
      </c>
      <c r="BD428" s="83" t="e">
        <f>PS!#REF!</f>
        <v>#REF!</v>
      </c>
      <c r="BE428" s="78" t="str">
        <f t="shared" ca="1" si="260"/>
        <v>Lần 0</v>
      </c>
      <c r="BF428" s="109" t="e">
        <f t="shared" ca="1" si="261"/>
        <v>#REF!</v>
      </c>
      <c r="BG428" s="109" t="e">
        <f t="shared" ca="1" si="262"/>
        <v>#REF!</v>
      </c>
      <c r="BH428" s="109" t="e">
        <f t="shared" ca="1" si="263"/>
        <v>#REF!</v>
      </c>
      <c r="BI428" s="109" t="e">
        <f t="shared" ca="1" si="264"/>
        <v>#REF!</v>
      </c>
      <c r="BJ428" s="109" t="e">
        <f t="shared" ca="1" si="265"/>
        <v>#REF!</v>
      </c>
      <c r="BK428" s="109" t="e">
        <f t="shared" ca="1" si="266"/>
        <v>#REF!</v>
      </c>
      <c r="BL428" s="109" t="e">
        <f t="shared" ca="1" si="267"/>
        <v>#REF!</v>
      </c>
      <c r="BM428" s="109" t="e">
        <f t="shared" ca="1" si="268"/>
        <v>#REF!</v>
      </c>
      <c r="BN428" s="109" t="e">
        <f t="shared" ca="1" si="269"/>
        <v>#REF!</v>
      </c>
      <c r="BO428" s="109" t="e">
        <f t="shared" ca="1" si="270"/>
        <v>#REF!</v>
      </c>
      <c r="BP428" s="109" t="e">
        <f t="shared" ca="1" si="271"/>
        <v>#REF!</v>
      </c>
      <c r="BQ428" s="109" t="e">
        <f t="shared" ca="1" si="272"/>
        <v>#REF!</v>
      </c>
      <c r="BR428" s="109" t="e">
        <f t="shared" ca="1" si="273"/>
        <v>#REF!</v>
      </c>
    </row>
    <row r="429" spans="1:70" ht="19.5" customHeight="1" x14ac:dyDescent="0.2">
      <c r="A429" s="82" t="e">
        <f>PS!#REF!</f>
        <v>#REF!</v>
      </c>
      <c r="B429" s="83" t="e">
        <f>PS!#REF!</f>
        <v>#REF!</v>
      </c>
      <c r="C429" s="83" t="e">
        <f>PS!#REF!</f>
        <v>#REF!</v>
      </c>
      <c r="D429" s="83" t="e">
        <f>VLOOKUP(B429,CTV!$A$3:$D$1048576,4,0)</f>
        <v>#REF!</v>
      </c>
      <c r="E429" s="83" t="e">
        <f>VLOOKUP(B429,CTV!$A$3:$G$1048576,7,0)</f>
        <v>#REF!</v>
      </c>
      <c r="F429" s="83" t="e">
        <f>IF(ISNA(VLOOKUP(D429,CTV!$A$3:$H$1048576,8,0)),"",VLOOKUP(D429,CTV!$A$3:$H$1048576,8,0))</f>
        <v>#REF!</v>
      </c>
      <c r="G429" s="83" t="e">
        <f>VLOOKUP(B429,CTV!$A$3:$I$1048576,9,0)</f>
        <v>#REF!</v>
      </c>
      <c r="H429" s="83" t="e">
        <f>VLOOKUP(B429,CTV!$A$3:$J$1048576,10,0)</f>
        <v>#REF!</v>
      </c>
      <c r="I429" s="102" t="e">
        <f>PS!#REF!</f>
        <v>#REF!</v>
      </c>
      <c r="J429" s="83" t="e">
        <f>PS!#REF!</f>
        <v>#REF!</v>
      </c>
      <c r="K429" s="103" t="e">
        <f>PS!#REF!</f>
        <v>#REF!</v>
      </c>
      <c r="L429" s="83" t="e">
        <f t="shared" si="251"/>
        <v>#REF!</v>
      </c>
      <c r="M429" s="120" t="e">
        <f>PS!#REF!</f>
        <v>#REF!</v>
      </c>
      <c r="N429" s="83" t="e">
        <f>PS!#REF!</f>
        <v>#REF!</v>
      </c>
      <c r="O429" s="104" t="e">
        <f>PS!#REF!</f>
        <v>#REF!</v>
      </c>
      <c r="P429" s="104" t="e">
        <f t="shared" si="252"/>
        <v>#REF!</v>
      </c>
      <c r="Q429" s="104">
        <v>0</v>
      </c>
      <c r="R429" s="170" t="e">
        <f t="shared" si="253"/>
        <v>#REF!</v>
      </c>
      <c r="S429" s="130" t="e">
        <f>VLOOKUP(B429,CTV!$A$3:$K$1048576,11,0)</f>
        <v>#REF!</v>
      </c>
      <c r="T429" s="105" t="e">
        <f>IF(VLOOKUP(B429,CTV!$A$3:$E$1048576,5,0)-R429+S429&lt;0,0,VLOOKUP(B429,CTV!$A$3:$E$1048576,5,0)-R429+S429)</f>
        <v>#REF!</v>
      </c>
      <c r="U429" s="105" t="e">
        <f>IF(VLOOKUP(B429,CTV!$A$3:$F$1048576,6,0)-R429+S429&lt;0,0,VLOOKUP(B429,CTV!$A$3:$F$1048576,6,0)-R429+S429)</f>
        <v>#REF!</v>
      </c>
      <c r="V429" s="70" t="e">
        <f t="shared" si="254"/>
        <v>#REF!</v>
      </c>
      <c r="W429" s="70" t="str">
        <f>IFERROR(IF(AND($H429=1,WORKDAY.INTL($I429,NETWORKDAYS.INTL($I429,EDATE(V429,$E430)-1,1,[1]holiday!$A$2:$A$101),1,[1]holiday!$A$2:$A$101)=$K429),"",IF(AND(IFERROR(IF(IF($K429&lt;EDATE(V429,$E429),$K429,EDATE(V429,$E429))=V429,"",IF($K429&lt;EDATE(V429,$E429),$K429,EDATE(V429,$E429))),"")=$K429,$H429=1),"",IFERROR(IF(IF($K429&lt;EDATE(V429,$E429),$K429,EDATE(V429,$E429))=V429,"",IF($K429&lt;EDATE(V429,$E429),$K429,EDATE(V429,$E429))),""))),"")</f>
        <v/>
      </c>
      <c r="X429" s="70" t="str">
        <f>IFERROR(IF(AND($H429=1,WORKDAY.INTL($I429,NETWORKDAYS.INTL($I429,EDATE(W429,$E430)-1,1,[1]holiday!$A$2:$A$101),1,[1]holiday!$A$2:$A$101)=$K429),"",IF(AND(IFERROR(IF(IF($K429&lt;EDATE(W429,$E429),$K429,EDATE(W429,$E429))=W429,"",IF($K429&lt;EDATE(W429,$E429),$K429,EDATE(W429,$E429))),"")=$K429,$H429=1),"",IFERROR(IF(IF($K429&lt;EDATE(W429,$E429),$K429,EDATE(W429,$E429))=W429,"",IF($K429&lt;EDATE(W429,$E429),$K429,EDATE(W429,$E429))),""))),"")</f>
        <v/>
      </c>
      <c r="Y429" s="70" t="str">
        <f>IFERROR(IF(AND($H429=1,WORKDAY.INTL($I429,NETWORKDAYS.INTL($I429,EDATE(X429,$E430)-1,1,[1]holiday!$A$2:$A$101),1,[1]holiday!$A$2:$A$101)=$K429),"",IF(AND(IFERROR(IF(IF($K429&lt;EDATE(X429,$E429),$K429,EDATE(X429,$E429))=X429,"",IF($K429&lt;EDATE(X429,$E429),$K429,EDATE(X429,$E429))),"")=$K429,$H429=1),"",IFERROR(IF(IF($K429&lt;EDATE(X429,$E429),$K429,EDATE(X429,$E429))=X429,"",IF($K429&lt;EDATE(X429,$E429),$K429,EDATE(X429,$E429))),""))),"")</f>
        <v/>
      </c>
      <c r="Z429" s="70" t="str">
        <f>IFERROR(IF(AND($H429=1,WORKDAY.INTL($I429,NETWORKDAYS.INTL($I429,EDATE(Y429,$E430)-1,1,[1]holiday!$A$2:$A$101),1,[1]holiday!$A$2:$A$101)=$K429),"",IF(AND(IFERROR(IF(IF($K429&lt;EDATE(Y429,$E429),$K429,EDATE(Y429,$E429))=Y429,"",IF($K429&lt;EDATE(Y429,$E429),$K429,EDATE(Y429,$E429))),"")=$K429,$H429=1),"",IFERROR(IF(IF($K429&lt;EDATE(Y429,$E429),$K429,EDATE(Y429,$E429))=Y429,"",IF($K429&lt;EDATE(Y429,$E429),$K429,EDATE(Y429,$E429))),""))),"")</f>
        <v/>
      </c>
      <c r="AA429" s="70" t="str">
        <f>IFERROR(IF(AND($H429=1,WORKDAY.INTL($I429,NETWORKDAYS.INTL($I429,EDATE(Z429,$E430)-1,1,[1]holiday!$A$2:$A$101),1,[1]holiday!$A$2:$A$101)=$K429),"",IF(AND(IFERROR(IF(IF($K429&lt;EDATE(Z429,$E429),$K429,EDATE(Z429,$E429))=Z429,"",IF($K429&lt;EDATE(Z429,$E429),$K429,EDATE(Z429,$E429))),"")=$K429,$H429=1),"",IFERROR(IF(IF($K429&lt;EDATE(Z429,$E429),$K429,EDATE(Z429,$E429))=Z429,"",IF($K429&lt;EDATE(Z429,$E429),$K429,EDATE(Z429,$E429))),""))),"")</f>
        <v/>
      </c>
      <c r="AB429" s="70" t="str">
        <f>IFERROR(IF(AND($H429=1,WORKDAY.INTL($I429,NETWORKDAYS.INTL($I429,EDATE(AA429,$E430)-1,1,[1]holiday!$A$2:$A$101),1,[1]holiday!$A$2:$A$101)=$K429),"",IF(AND(IFERROR(IF(IF($K429&lt;EDATE(AA429,$E429),$K429,EDATE(AA429,$E429))=AA429,"",IF($K429&lt;EDATE(AA429,$E429),$K429,EDATE(AA429,$E429))),"")=$K429,$H429=1),"",IFERROR(IF(IF($K429&lt;EDATE(AA429,$E429),$K429,EDATE(AA429,$E429))=AA429,"",IF($K429&lt;EDATE(AA429,$E429),$K429,EDATE(AA429,$E429))),""))),"")</f>
        <v/>
      </c>
      <c r="AC429" s="70" t="str">
        <f>IFERROR(IF(AND($H429=1,WORKDAY.INTL($I429,NETWORKDAYS.INTL($I429,EDATE(AB429,$E430)-1,1,[1]holiday!$A$2:$A$101),1,[1]holiday!$A$2:$A$101)=$K429),"",IF(AND(IFERROR(IF(IF($K429&lt;EDATE(AB429,$E429),$K429,EDATE(AB429,$E429))=AB429,"",IF($K429&lt;EDATE(AB429,$E429),$K429,EDATE(AB429,$E429))),"")=$K429,$H429=1),"",IFERROR(IF(IF($K429&lt;EDATE(AB429,$E429),$K429,EDATE(AB429,$E429))=AB429,"",IF($K429&lt;EDATE(AB429,$E429),$K429,EDATE(AB429,$E429))),""))),"")</f>
        <v/>
      </c>
      <c r="AD429" s="70" t="str">
        <f>IFERROR(IF(AND($H429=1,WORKDAY.INTL($I429,NETWORKDAYS.INTL($I429,EDATE(AC429,$E430)-1,1,[1]holiday!$A$2:$A$101),1,[1]holiday!$A$2:$A$101)=$K429),"",IF(AND(IFERROR(IF(IF($K429&lt;EDATE(AC429,$E429),$K429,EDATE(AC429,$E429))=AC429,"",IF($K429&lt;EDATE(AC429,$E429),$K429,EDATE(AC429,$E429))),"")=$K429,$H429=1),"",IFERROR(IF(IF($K429&lt;EDATE(AC429,$E429),$K429,EDATE(AC429,$E429))=AC429,"",IF($K429&lt;EDATE(AC429,$E429),$K429,EDATE(AC429,$E429))),""))),"")</f>
        <v/>
      </c>
      <c r="AE429" s="70" t="str">
        <f>IFERROR(IF(AND($H429=1,WORKDAY.INTL($I429,NETWORKDAYS.INTL($I429,EDATE(AD429,$E430)-1,1,[1]holiday!$A$2:$A$101),1,[1]holiday!$A$2:$A$101)=$K429),"",IF(AND(IFERROR(IF(IF($K429&lt;EDATE(AD429,$E429),$K429,EDATE(AD429,$E429))=AD429,"",IF($K429&lt;EDATE(AD429,$E429),$K429,EDATE(AD429,$E429))),"")=$K429,$H429=1),"",IFERROR(IF(IF($K429&lt;EDATE(AD429,$E429),$K429,EDATE(AD429,$E429))=AD429,"",IF($K429&lt;EDATE(AD429,$E429),$K429,EDATE(AD429,$E429))),""))),"")</f>
        <v/>
      </c>
      <c r="AF429" s="70" t="str">
        <f>IFERROR(IF(AND($H429=1,WORKDAY.INTL($I429,NETWORKDAYS.INTL($I429,EDATE(AE429,$E430)-1,1,[1]holiday!$A$2:$A$101),1,[1]holiday!$A$2:$A$101)=$K429),"",IF(AND(IFERROR(IF(IF($K429&lt;EDATE(AE429,$E429),$K429,EDATE(AE429,$E429))=AE429,"",IF($K429&lt;EDATE(AE429,$E429),$K429,EDATE(AE429,$E429))),"")=$K429,$H429=1),"",IFERROR(IF(IF($K429&lt;EDATE(AE429,$E429),$K429,EDATE(AE429,$E429))=AE429,"",IF($K429&lt;EDATE(AE429,$E429),$K429,EDATE(AE429,$E429))),""))),"")</f>
        <v/>
      </c>
      <c r="AG429" s="70" t="str">
        <f>IFERROR(IF(AND($H429=1,WORKDAY.INTL($I429,NETWORKDAYS.INTL($I429,EDATE(AF429,$E430)-1,1,[1]holiday!$A$2:$A$101),1,[1]holiday!$A$2:$A$101)=$K429),"",IF(AND(IFERROR(IF(IF($K429&lt;EDATE(AF429,$E429),$K429,EDATE(AF429,$E429))=AF429,"",IF($K429&lt;EDATE(AF429,$E429),$K429,EDATE(AF429,$E429))),"")=$K429,$H429=1),"",IFERROR(IF(IF($K429&lt;EDATE(AF429,$E429),$K429,EDATE(AF429,$E429))=AF429,"",IF($K429&lt;EDATE(AF429,$E429),$K429,EDATE(AF429,$E429))),""))),"")</f>
        <v/>
      </c>
      <c r="AH429" s="70" t="str">
        <f>IFERROR(IF(AND($H429=1,WORKDAY.INTL($I429,NETWORKDAYS.INTL($I429,EDATE(AG429,$E430)-1,1,[1]holiday!$A$2:$A$101),1,[1]holiday!$A$2:$A$101)=$K429),"",IF(AND(IFERROR(IF(IF($K429&lt;EDATE(AG429,$E429),$K429,EDATE(AG429,$E429))=AG429,"",IF($K429&lt;EDATE(AG429,$E429),$K429,EDATE(AG429,$E429))),"")=$K429,$H429=1),"",IFERROR(IF(IF($K429&lt;EDATE(AG429,$E429),$K429,EDATE(AG429,$E429))=AG429,"",IF($K429&lt;EDATE(AG429,$E429),$K429,EDATE(AG429,$E429))),""))),"")</f>
        <v/>
      </c>
      <c r="AI429" s="70"/>
      <c r="AJ429" s="25" t="e">
        <f t="shared" si="274"/>
        <v>#REF!</v>
      </c>
      <c r="AK429" s="25" t="e">
        <f t="shared" si="275"/>
        <v>#REF!</v>
      </c>
      <c r="AL429" s="25" t="e">
        <f t="shared" si="276"/>
        <v>#REF!</v>
      </c>
      <c r="AM429" s="25" t="e">
        <f t="shared" si="277"/>
        <v>#REF!</v>
      </c>
      <c r="AN429" s="25" t="e">
        <f t="shared" si="278"/>
        <v>#REF!</v>
      </c>
      <c r="AO429" s="25" t="e">
        <f t="shared" si="279"/>
        <v>#REF!</v>
      </c>
      <c r="AP429" s="25" t="e">
        <f t="shared" si="280"/>
        <v>#REF!</v>
      </c>
      <c r="AQ429" s="25" t="e">
        <f t="shared" si="281"/>
        <v>#REF!</v>
      </c>
      <c r="AR429" s="25" t="e">
        <f t="shared" si="282"/>
        <v>#REF!</v>
      </c>
      <c r="AS429" s="25" t="e">
        <f t="shared" si="283"/>
        <v>#REF!</v>
      </c>
      <c r="AT429" s="25" t="e">
        <f t="shared" si="284"/>
        <v>#REF!</v>
      </c>
      <c r="AU429" s="25" t="e">
        <f t="shared" si="285"/>
        <v>#REF!</v>
      </c>
      <c r="AV429" s="25" t="e">
        <f t="shared" si="286"/>
        <v>#REF!</v>
      </c>
      <c r="AW429" s="106" t="e">
        <f t="shared" si="255"/>
        <v>#REF!</v>
      </c>
      <c r="AX429" s="107" t="e">
        <f t="shared" ca="1" si="256"/>
        <v>#REF!</v>
      </c>
      <c r="AY429" s="107" t="e">
        <f t="shared" ca="1" si="257"/>
        <v>#REF!</v>
      </c>
      <c r="AZ429" s="108" t="e">
        <f t="shared" ca="1" si="258"/>
        <v>#REF!</v>
      </c>
      <c r="BA429" s="25">
        <f t="shared" ca="1" si="250"/>
        <v>0</v>
      </c>
      <c r="BB429" s="25" t="e">
        <f t="shared" si="287"/>
        <v>#REF!</v>
      </c>
      <c r="BC429" s="25" t="e">
        <f t="shared" ca="1" si="259"/>
        <v>#REF!</v>
      </c>
      <c r="BD429" s="83" t="e">
        <f>PS!#REF!</f>
        <v>#REF!</v>
      </c>
      <c r="BE429" s="78" t="str">
        <f t="shared" ca="1" si="260"/>
        <v>Lần 0</v>
      </c>
      <c r="BF429" s="109" t="e">
        <f t="shared" ca="1" si="261"/>
        <v>#REF!</v>
      </c>
      <c r="BG429" s="109" t="e">
        <f t="shared" ca="1" si="262"/>
        <v>#REF!</v>
      </c>
      <c r="BH429" s="109" t="e">
        <f t="shared" ca="1" si="263"/>
        <v>#REF!</v>
      </c>
      <c r="BI429" s="109" t="e">
        <f t="shared" ca="1" si="264"/>
        <v>#REF!</v>
      </c>
      <c r="BJ429" s="109" t="e">
        <f t="shared" ca="1" si="265"/>
        <v>#REF!</v>
      </c>
      <c r="BK429" s="109" t="e">
        <f t="shared" ca="1" si="266"/>
        <v>#REF!</v>
      </c>
      <c r="BL429" s="109" t="e">
        <f t="shared" ca="1" si="267"/>
        <v>#REF!</v>
      </c>
      <c r="BM429" s="109" t="e">
        <f t="shared" ca="1" si="268"/>
        <v>#REF!</v>
      </c>
      <c r="BN429" s="109" t="e">
        <f t="shared" ca="1" si="269"/>
        <v>#REF!</v>
      </c>
      <c r="BO429" s="109" t="e">
        <f t="shared" ca="1" si="270"/>
        <v>#REF!</v>
      </c>
      <c r="BP429" s="109" t="e">
        <f t="shared" ca="1" si="271"/>
        <v>#REF!</v>
      </c>
      <c r="BQ429" s="109" t="e">
        <f t="shared" ca="1" si="272"/>
        <v>#REF!</v>
      </c>
      <c r="BR429" s="109" t="e">
        <f t="shared" ca="1" si="273"/>
        <v>#REF!</v>
      </c>
    </row>
    <row r="430" spans="1:70" ht="19.5" customHeight="1" x14ac:dyDescent="0.2">
      <c r="A430" s="82" t="e">
        <f>PS!#REF!</f>
        <v>#REF!</v>
      </c>
      <c r="B430" s="83" t="e">
        <f>PS!#REF!</f>
        <v>#REF!</v>
      </c>
      <c r="C430" s="83" t="e">
        <f>PS!#REF!</f>
        <v>#REF!</v>
      </c>
      <c r="D430" s="83" t="e">
        <f>VLOOKUP(B430,CTV!$A$3:$D$1048576,4,0)</f>
        <v>#REF!</v>
      </c>
      <c r="E430" s="83" t="e">
        <f>VLOOKUP(B430,CTV!$A$3:$G$1048576,7,0)</f>
        <v>#REF!</v>
      </c>
      <c r="F430" s="83" t="e">
        <f>IF(ISNA(VLOOKUP(D430,CTV!$A$3:$H$1048576,8,0)),"",VLOOKUP(D430,CTV!$A$3:$H$1048576,8,0))</f>
        <v>#REF!</v>
      </c>
      <c r="G430" s="83" t="e">
        <f>VLOOKUP(B430,CTV!$A$3:$I$1048576,9,0)</f>
        <v>#REF!</v>
      </c>
      <c r="H430" s="83" t="e">
        <f>VLOOKUP(B430,CTV!$A$3:$J$1048576,10,0)</f>
        <v>#REF!</v>
      </c>
      <c r="I430" s="102" t="e">
        <f>PS!#REF!</f>
        <v>#REF!</v>
      </c>
      <c r="J430" s="83" t="e">
        <f>PS!#REF!</f>
        <v>#REF!</v>
      </c>
      <c r="K430" s="103" t="e">
        <f>PS!#REF!</f>
        <v>#REF!</v>
      </c>
      <c r="L430" s="83" t="e">
        <f t="shared" si="251"/>
        <v>#REF!</v>
      </c>
      <c r="M430" s="120" t="e">
        <f>PS!#REF!</f>
        <v>#REF!</v>
      </c>
      <c r="N430" s="83" t="e">
        <f>PS!#REF!</f>
        <v>#REF!</v>
      </c>
      <c r="O430" s="104" t="e">
        <f>PS!#REF!</f>
        <v>#REF!</v>
      </c>
      <c r="P430" s="104" t="e">
        <f t="shared" si="252"/>
        <v>#REF!</v>
      </c>
      <c r="Q430" s="104">
        <v>0</v>
      </c>
      <c r="R430" s="170" t="e">
        <f t="shared" si="253"/>
        <v>#REF!</v>
      </c>
      <c r="S430" s="130" t="e">
        <f>VLOOKUP(B430,CTV!$A$3:$K$1048576,11,0)</f>
        <v>#REF!</v>
      </c>
      <c r="T430" s="105" t="e">
        <f>IF(VLOOKUP(B430,CTV!$A$3:$E$1048576,5,0)-R430+S430&lt;0,0,VLOOKUP(B430,CTV!$A$3:$E$1048576,5,0)-R430+S430)</f>
        <v>#REF!</v>
      </c>
      <c r="U430" s="105" t="e">
        <f>IF(VLOOKUP(B430,CTV!$A$3:$F$1048576,6,0)-R430+S430&lt;0,0,VLOOKUP(B430,CTV!$A$3:$F$1048576,6,0)-R430+S430)</f>
        <v>#REF!</v>
      </c>
      <c r="V430" s="70" t="e">
        <f t="shared" si="254"/>
        <v>#REF!</v>
      </c>
      <c r="W430" s="70" t="str">
        <f>IFERROR(IF(AND($H430=1,WORKDAY.INTL($I430,NETWORKDAYS.INTL($I430,EDATE(V430,$E431)-1,1,[1]holiday!$A$2:$A$101),1,[1]holiday!$A$2:$A$101)=$K430),"",IF(AND(IFERROR(IF(IF($K430&lt;EDATE(V430,$E430),$K430,EDATE(V430,$E430))=V430,"",IF($K430&lt;EDATE(V430,$E430),$K430,EDATE(V430,$E430))),"")=$K430,$H430=1),"",IFERROR(IF(IF($K430&lt;EDATE(V430,$E430),$K430,EDATE(V430,$E430))=V430,"",IF($K430&lt;EDATE(V430,$E430),$K430,EDATE(V430,$E430))),""))),"")</f>
        <v/>
      </c>
      <c r="X430" s="70" t="str">
        <f>IFERROR(IF(AND($H430=1,WORKDAY.INTL($I430,NETWORKDAYS.INTL($I430,EDATE(W430,$E431)-1,1,[1]holiday!$A$2:$A$101),1,[1]holiday!$A$2:$A$101)=$K430),"",IF(AND(IFERROR(IF(IF($K430&lt;EDATE(W430,$E430),$K430,EDATE(W430,$E430))=W430,"",IF($K430&lt;EDATE(W430,$E430),$K430,EDATE(W430,$E430))),"")=$K430,$H430=1),"",IFERROR(IF(IF($K430&lt;EDATE(W430,$E430),$K430,EDATE(W430,$E430))=W430,"",IF($K430&lt;EDATE(W430,$E430),$K430,EDATE(W430,$E430))),""))),"")</f>
        <v/>
      </c>
      <c r="Y430" s="70" t="str">
        <f>IFERROR(IF(AND($H430=1,WORKDAY.INTL($I430,NETWORKDAYS.INTL($I430,EDATE(X430,$E431)-1,1,[1]holiday!$A$2:$A$101),1,[1]holiday!$A$2:$A$101)=$K430),"",IF(AND(IFERROR(IF(IF($K430&lt;EDATE(X430,$E430),$K430,EDATE(X430,$E430))=X430,"",IF($K430&lt;EDATE(X430,$E430),$K430,EDATE(X430,$E430))),"")=$K430,$H430=1),"",IFERROR(IF(IF($K430&lt;EDATE(X430,$E430),$K430,EDATE(X430,$E430))=X430,"",IF($K430&lt;EDATE(X430,$E430),$K430,EDATE(X430,$E430))),""))),"")</f>
        <v/>
      </c>
      <c r="Z430" s="70" t="str">
        <f>IFERROR(IF(AND($H430=1,WORKDAY.INTL($I430,NETWORKDAYS.INTL($I430,EDATE(Y430,$E431)-1,1,[1]holiday!$A$2:$A$101),1,[1]holiday!$A$2:$A$101)=$K430),"",IF(AND(IFERROR(IF(IF($K430&lt;EDATE(Y430,$E430),$K430,EDATE(Y430,$E430))=Y430,"",IF($K430&lt;EDATE(Y430,$E430),$K430,EDATE(Y430,$E430))),"")=$K430,$H430=1),"",IFERROR(IF(IF($K430&lt;EDATE(Y430,$E430),$K430,EDATE(Y430,$E430))=Y430,"",IF($K430&lt;EDATE(Y430,$E430),$K430,EDATE(Y430,$E430))),""))),"")</f>
        <v/>
      </c>
      <c r="AA430" s="70" t="str">
        <f>IFERROR(IF(AND($H430=1,WORKDAY.INTL($I430,NETWORKDAYS.INTL($I430,EDATE(Z430,$E431)-1,1,[1]holiday!$A$2:$A$101),1,[1]holiday!$A$2:$A$101)=$K430),"",IF(AND(IFERROR(IF(IF($K430&lt;EDATE(Z430,$E430),$K430,EDATE(Z430,$E430))=Z430,"",IF($K430&lt;EDATE(Z430,$E430),$K430,EDATE(Z430,$E430))),"")=$K430,$H430=1),"",IFERROR(IF(IF($K430&lt;EDATE(Z430,$E430),$K430,EDATE(Z430,$E430))=Z430,"",IF($K430&lt;EDATE(Z430,$E430),$K430,EDATE(Z430,$E430))),""))),"")</f>
        <v/>
      </c>
      <c r="AB430" s="70" t="str">
        <f>IFERROR(IF(AND($H430=1,WORKDAY.INTL($I430,NETWORKDAYS.INTL($I430,EDATE(AA430,$E431)-1,1,[1]holiday!$A$2:$A$101),1,[1]holiday!$A$2:$A$101)=$K430),"",IF(AND(IFERROR(IF(IF($K430&lt;EDATE(AA430,$E430),$K430,EDATE(AA430,$E430))=AA430,"",IF($K430&lt;EDATE(AA430,$E430),$K430,EDATE(AA430,$E430))),"")=$K430,$H430=1),"",IFERROR(IF(IF($K430&lt;EDATE(AA430,$E430),$K430,EDATE(AA430,$E430))=AA430,"",IF($K430&lt;EDATE(AA430,$E430),$K430,EDATE(AA430,$E430))),""))),"")</f>
        <v/>
      </c>
      <c r="AC430" s="70" t="str">
        <f>IFERROR(IF(AND($H430=1,WORKDAY.INTL($I430,NETWORKDAYS.INTL($I430,EDATE(AB430,$E431)-1,1,[1]holiday!$A$2:$A$101),1,[1]holiday!$A$2:$A$101)=$K430),"",IF(AND(IFERROR(IF(IF($K430&lt;EDATE(AB430,$E430),$K430,EDATE(AB430,$E430))=AB430,"",IF($K430&lt;EDATE(AB430,$E430),$K430,EDATE(AB430,$E430))),"")=$K430,$H430=1),"",IFERROR(IF(IF($K430&lt;EDATE(AB430,$E430),$K430,EDATE(AB430,$E430))=AB430,"",IF($K430&lt;EDATE(AB430,$E430),$K430,EDATE(AB430,$E430))),""))),"")</f>
        <v/>
      </c>
      <c r="AD430" s="70" t="str">
        <f>IFERROR(IF(AND($H430=1,WORKDAY.INTL($I430,NETWORKDAYS.INTL($I430,EDATE(AC430,$E431)-1,1,[1]holiday!$A$2:$A$101),1,[1]holiday!$A$2:$A$101)=$K430),"",IF(AND(IFERROR(IF(IF($K430&lt;EDATE(AC430,$E430),$K430,EDATE(AC430,$E430))=AC430,"",IF($K430&lt;EDATE(AC430,$E430),$K430,EDATE(AC430,$E430))),"")=$K430,$H430=1),"",IFERROR(IF(IF($K430&lt;EDATE(AC430,$E430),$K430,EDATE(AC430,$E430))=AC430,"",IF($K430&lt;EDATE(AC430,$E430),$K430,EDATE(AC430,$E430))),""))),"")</f>
        <v/>
      </c>
      <c r="AE430" s="70" t="str">
        <f>IFERROR(IF(AND($H430=1,WORKDAY.INTL($I430,NETWORKDAYS.INTL($I430,EDATE(AD430,$E431)-1,1,[1]holiday!$A$2:$A$101),1,[1]holiday!$A$2:$A$101)=$K430),"",IF(AND(IFERROR(IF(IF($K430&lt;EDATE(AD430,$E430),$K430,EDATE(AD430,$E430))=AD430,"",IF($K430&lt;EDATE(AD430,$E430),$K430,EDATE(AD430,$E430))),"")=$K430,$H430=1),"",IFERROR(IF(IF($K430&lt;EDATE(AD430,$E430),$K430,EDATE(AD430,$E430))=AD430,"",IF($K430&lt;EDATE(AD430,$E430),$K430,EDATE(AD430,$E430))),""))),"")</f>
        <v/>
      </c>
      <c r="AF430" s="70" t="str">
        <f>IFERROR(IF(AND($H430=1,WORKDAY.INTL($I430,NETWORKDAYS.INTL($I430,EDATE(AE430,$E431)-1,1,[1]holiday!$A$2:$A$101),1,[1]holiday!$A$2:$A$101)=$K430),"",IF(AND(IFERROR(IF(IF($K430&lt;EDATE(AE430,$E430),$K430,EDATE(AE430,$E430))=AE430,"",IF($K430&lt;EDATE(AE430,$E430),$K430,EDATE(AE430,$E430))),"")=$K430,$H430=1),"",IFERROR(IF(IF($K430&lt;EDATE(AE430,$E430),$K430,EDATE(AE430,$E430))=AE430,"",IF($K430&lt;EDATE(AE430,$E430),$K430,EDATE(AE430,$E430))),""))),"")</f>
        <v/>
      </c>
      <c r="AG430" s="70" t="str">
        <f>IFERROR(IF(AND($H430=1,WORKDAY.INTL($I430,NETWORKDAYS.INTL($I430,EDATE(AF430,$E431)-1,1,[1]holiday!$A$2:$A$101),1,[1]holiday!$A$2:$A$101)=$K430),"",IF(AND(IFERROR(IF(IF($K430&lt;EDATE(AF430,$E430),$K430,EDATE(AF430,$E430))=AF430,"",IF($K430&lt;EDATE(AF430,$E430),$K430,EDATE(AF430,$E430))),"")=$K430,$H430=1),"",IFERROR(IF(IF($K430&lt;EDATE(AF430,$E430),$K430,EDATE(AF430,$E430))=AF430,"",IF($K430&lt;EDATE(AF430,$E430),$K430,EDATE(AF430,$E430))),""))),"")</f>
        <v/>
      </c>
      <c r="AH430" s="70" t="str">
        <f>IFERROR(IF(AND($H430=1,WORKDAY.INTL($I430,NETWORKDAYS.INTL($I430,EDATE(AG430,$E431)-1,1,[1]holiday!$A$2:$A$101),1,[1]holiday!$A$2:$A$101)=$K430),"",IF(AND(IFERROR(IF(IF($K430&lt;EDATE(AG430,$E430),$K430,EDATE(AG430,$E430))=AG430,"",IF($K430&lt;EDATE(AG430,$E430),$K430,EDATE(AG430,$E430))),"")=$K430,$H430=1),"",IFERROR(IF(IF($K430&lt;EDATE(AG430,$E430),$K430,EDATE(AG430,$E430))=AG430,"",IF($K430&lt;EDATE(AG430,$E430),$K430,EDATE(AG430,$E430))),""))),"")</f>
        <v/>
      </c>
      <c r="AI430" s="70"/>
      <c r="AJ430" s="25" t="e">
        <f t="shared" si="274"/>
        <v>#REF!</v>
      </c>
      <c r="AK430" s="25" t="e">
        <f t="shared" si="275"/>
        <v>#REF!</v>
      </c>
      <c r="AL430" s="25" t="e">
        <f t="shared" si="276"/>
        <v>#REF!</v>
      </c>
      <c r="AM430" s="25" t="e">
        <f t="shared" si="277"/>
        <v>#REF!</v>
      </c>
      <c r="AN430" s="25" t="e">
        <f t="shared" si="278"/>
        <v>#REF!</v>
      </c>
      <c r="AO430" s="25" t="e">
        <f t="shared" si="279"/>
        <v>#REF!</v>
      </c>
      <c r="AP430" s="25" t="e">
        <f t="shared" si="280"/>
        <v>#REF!</v>
      </c>
      <c r="AQ430" s="25" t="e">
        <f t="shared" si="281"/>
        <v>#REF!</v>
      </c>
      <c r="AR430" s="25" t="e">
        <f t="shared" si="282"/>
        <v>#REF!</v>
      </c>
      <c r="AS430" s="25" t="e">
        <f t="shared" si="283"/>
        <v>#REF!</v>
      </c>
      <c r="AT430" s="25" t="e">
        <f t="shared" si="284"/>
        <v>#REF!</v>
      </c>
      <c r="AU430" s="25" t="e">
        <f t="shared" si="285"/>
        <v>#REF!</v>
      </c>
      <c r="AV430" s="25" t="e">
        <f t="shared" si="286"/>
        <v>#REF!</v>
      </c>
      <c r="AW430" s="106" t="e">
        <f t="shared" si="255"/>
        <v>#REF!</v>
      </c>
      <c r="AX430" s="107" t="e">
        <f t="shared" ca="1" si="256"/>
        <v>#REF!</v>
      </c>
      <c r="AY430" s="107" t="e">
        <f t="shared" ca="1" si="257"/>
        <v>#REF!</v>
      </c>
      <c r="AZ430" s="108" t="e">
        <f t="shared" ca="1" si="258"/>
        <v>#REF!</v>
      </c>
      <c r="BA430" s="25">
        <f t="shared" ca="1" si="250"/>
        <v>0</v>
      </c>
      <c r="BB430" s="25" t="e">
        <f t="shared" si="287"/>
        <v>#REF!</v>
      </c>
      <c r="BC430" s="25" t="e">
        <f t="shared" ca="1" si="259"/>
        <v>#REF!</v>
      </c>
      <c r="BD430" s="83" t="e">
        <f>PS!#REF!</f>
        <v>#REF!</v>
      </c>
      <c r="BE430" s="78" t="str">
        <f t="shared" ca="1" si="260"/>
        <v>Lần 0</v>
      </c>
      <c r="BF430" s="109" t="e">
        <f t="shared" ca="1" si="261"/>
        <v>#REF!</v>
      </c>
      <c r="BG430" s="109" t="e">
        <f t="shared" ca="1" si="262"/>
        <v>#REF!</v>
      </c>
      <c r="BH430" s="109" t="e">
        <f t="shared" ca="1" si="263"/>
        <v>#REF!</v>
      </c>
      <c r="BI430" s="109" t="e">
        <f t="shared" ca="1" si="264"/>
        <v>#REF!</v>
      </c>
      <c r="BJ430" s="109" t="e">
        <f t="shared" ca="1" si="265"/>
        <v>#REF!</v>
      </c>
      <c r="BK430" s="109" t="e">
        <f t="shared" ca="1" si="266"/>
        <v>#REF!</v>
      </c>
      <c r="BL430" s="109" t="e">
        <f t="shared" ca="1" si="267"/>
        <v>#REF!</v>
      </c>
      <c r="BM430" s="109" t="e">
        <f t="shared" ca="1" si="268"/>
        <v>#REF!</v>
      </c>
      <c r="BN430" s="109" t="e">
        <f t="shared" ca="1" si="269"/>
        <v>#REF!</v>
      </c>
      <c r="BO430" s="109" t="e">
        <f t="shared" ca="1" si="270"/>
        <v>#REF!</v>
      </c>
      <c r="BP430" s="109" t="e">
        <f t="shared" ca="1" si="271"/>
        <v>#REF!</v>
      </c>
      <c r="BQ430" s="109" t="e">
        <f t="shared" ca="1" si="272"/>
        <v>#REF!</v>
      </c>
      <c r="BR430" s="109" t="e">
        <f t="shared" ca="1" si="273"/>
        <v>#REF!</v>
      </c>
    </row>
    <row r="431" spans="1:70" ht="19.5" customHeight="1" x14ac:dyDescent="0.2">
      <c r="A431" s="82" t="e">
        <f>PS!#REF!</f>
        <v>#REF!</v>
      </c>
      <c r="B431" s="83" t="e">
        <f>PS!#REF!</f>
        <v>#REF!</v>
      </c>
      <c r="C431" s="83" t="e">
        <f>PS!#REF!</f>
        <v>#REF!</v>
      </c>
      <c r="D431" s="83" t="e">
        <f>VLOOKUP(B431,CTV!$A$3:$D$1048576,4,0)</f>
        <v>#REF!</v>
      </c>
      <c r="E431" s="83" t="e">
        <f>VLOOKUP(B431,CTV!$A$3:$G$1048576,7,0)</f>
        <v>#REF!</v>
      </c>
      <c r="F431" s="83" t="e">
        <f>IF(ISNA(VLOOKUP(D431,CTV!$A$3:$H$1048576,8,0)),"",VLOOKUP(D431,CTV!$A$3:$H$1048576,8,0))</f>
        <v>#REF!</v>
      </c>
      <c r="G431" s="83" t="e">
        <f>VLOOKUP(B431,CTV!$A$3:$I$1048576,9,0)</f>
        <v>#REF!</v>
      </c>
      <c r="H431" s="83" t="e">
        <f>VLOOKUP(B431,CTV!$A$3:$J$1048576,10,0)</f>
        <v>#REF!</v>
      </c>
      <c r="I431" s="102" t="e">
        <f>PS!#REF!</f>
        <v>#REF!</v>
      </c>
      <c r="J431" s="83" t="e">
        <f>PS!#REF!</f>
        <v>#REF!</v>
      </c>
      <c r="K431" s="103" t="e">
        <f>PS!#REF!</f>
        <v>#REF!</v>
      </c>
      <c r="L431" s="83" t="e">
        <f t="shared" si="251"/>
        <v>#REF!</v>
      </c>
      <c r="M431" s="120" t="e">
        <f>PS!#REF!</f>
        <v>#REF!</v>
      </c>
      <c r="N431" s="83" t="e">
        <f>PS!#REF!</f>
        <v>#REF!</v>
      </c>
      <c r="O431" s="104" t="e">
        <f>PS!#REF!</f>
        <v>#REF!</v>
      </c>
      <c r="P431" s="104" t="e">
        <f t="shared" si="252"/>
        <v>#REF!</v>
      </c>
      <c r="Q431" s="104">
        <v>0</v>
      </c>
      <c r="R431" s="170" t="e">
        <f t="shared" si="253"/>
        <v>#REF!</v>
      </c>
      <c r="S431" s="130" t="e">
        <f>VLOOKUP(B431,CTV!$A$3:$K$1048576,11,0)</f>
        <v>#REF!</v>
      </c>
      <c r="T431" s="105" t="e">
        <f>IF(VLOOKUP(B431,CTV!$A$3:$E$1048576,5,0)-R431+S431&lt;0,0,VLOOKUP(B431,CTV!$A$3:$E$1048576,5,0)-R431+S431)</f>
        <v>#REF!</v>
      </c>
      <c r="U431" s="105" t="e">
        <f>IF(VLOOKUP(B431,CTV!$A$3:$F$1048576,6,0)-R431+S431&lt;0,0,VLOOKUP(B431,CTV!$A$3:$F$1048576,6,0)-R431+S431)</f>
        <v>#REF!</v>
      </c>
      <c r="V431" s="70" t="e">
        <f t="shared" si="254"/>
        <v>#REF!</v>
      </c>
      <c r="W431" s="70" t="str">
        <f>IFERROR(IF(AND($H431=1,WORKDAY.INTL($I431,NETWORKDAYS.INTL($I431,EDATE(V431,$E432)-1,1,[1]holiday!$A$2:$A$101),1,[1]holiday!$A$2:$A$101)=$K431),"",IF(AND(IFERROR(IF(IF($K431&lt;EDATE(V431,$E431),$K431,EDATE(V431,$E431))=V431,"",IF($K431&lt;EDATE(V431,$E431),$K431,EDATE(V431,$E431))),"")=$K431,$H431=1),"",IFERROR(IF(IF($K431&lt;EDATE(V431,$E431),$K431,EDATE(V431,$E431))=V431,"",IF($K431&lt;EDATE(V431,$E431),$K431,EDATE(V431,$E431))),""))),"")</f>
        <v/>
      </c>
      <c r="X431" s="70" t="str">
        <f>IFERROR(IF(AND($H431=1,WORKDAY.INTL($I431,NETWORKDAYS.INTL($I431,EDATE(W431,$E432)-1,1,[1]holiday!$A$2:$A$101),1,[1]holiday!$A$2:$A$101)=$K431),"",IF(AND(IFERROR(IF(IF($K431&lt;EDATE(W431,$E431),$K431,EDATE(W431,$E431))=W431,"",IF($K431&lt;EDATE(W431,$E431),$K431,EDATE(W431,$E431))),"")=$K431,$H431=1),"",IFERROR(IF(IF($K431&lt;EDATE(W431,$E431),$K431,EDATE(W431,$E431))=W431,"",IF($K431&lt;EDATE(W431,$E431),$K431,EDATE(W431,$E431))),""))),"")</f>
        <v/>
      </c>
      <c r="Y431" s="70" t="str">
        <f>IFERROR(IF(AND($H431=1,WORKDAY.INTL($I431,NETWORKDAYS.INTL($I431,EDATE(X431,$E432)-1,1,[1]holiday!$A$2:$A$101),1,[1]holiday!$A$2:$A$101)=$K431),"",IF(AND(IFERROR(IF(IF($K431&lt;EDATE(X431,$E431),$K431,EDATE(X431,$E431))=X431,"",IF($K431&lt;EDATE(X431,$E431),$K431,EDATE(X431,$E431))),"")=$K431,$H431=1),"",IFERROR(IF(IF($K431&lt;EDATE(X431,$E431),$K431,EDATE(X431,$E431))=X431,"",IF($K431&lt;EDATE(X431,$E431),$K431,EDATE(X431,$E431))),""))),"")</f>
        <v/>
      </c>
      <c r="Z431" s="70" t="str">
        <f>IFERROR(IF(AND($H431=1,WORKDAY.INTL($I431,NETWORKDAYS.INTL($I431,EDATE(Y431,$E432)-1,1,[1]holiday!$A$2:$A$101),1,[1]holiday!$A$2:$A$101)=$K431),"",IF(AND(IFERROR(IF(IF($K431&lt;EDATE(Y431,$E431),$K431,EDATE(Y431,$E431))=Y431,"",IF($K431&lt;EDATE(Y431,$E431),$K431,EDATE(Y431,$E431))),"")=$K431,$H431=1),"",IFERROR(IF(IF($K431&lt;EDATE(Y431,$E431),$K431,EDATE(Y431,$E431))=Y431,"",IF($K431&lt;EDATE(Y431,$E431),$K431,EDATE(Y431,$E431))),""))),"")</f>
        <v/>
      </c>
      <c r="AA431" s="70" t="str">
        <f>IFERROR(IF(AND($H431=1,WORKDAY.INTL($I431,NETWORKDAYS.INTL($I431,EDATE(Z431,$E432)-1,1,[1]holiday!$A$2:$A$101),1,[1]holiday!$A$2:$A$101)=$K431),"",IF(AND(IFERROR(IF(IF($K431&lt;EDATE(Z431,$E431),$K431,EDATE(Z431,$E431))=Z431,"",IF($K431&lt;EDATE(Z431,$E431),$K431,EDATE(Z431,$E431))),"")=$K431,$H431=1),"",IFERROR(IF(IF($K431&lt;EDATE(Z431,$E431),$K431,EDATE(Z431,$E431))=Z431,"",IF($K431&lt;EDATE(Z431,$E431),$K431,EDATE(Z431,$E431))),""))),"")</f>
        <v/>
      </c>
      <c r="AB431" s="70" t="str">
        <f>IFERROR(IF(AND($H431=1,WORKDAY.INTL($I431,NETWORKDAYS.INTL($I431,EDATE(AA431,$E432)-1,1,[1]holiday!$A$2:$A$101),1,[1]holiday!$A$2:$A$101)=$K431),"",IF(AND(IFERROR(IF(IF($K431&lt;EDATE(AA431,$E431),$K431,EDATE(AA431,$E431))=AA431,"",IF($K431&lt;EDATE(AA431,$E431),$K431,EDATE(AA431,$E431))),"")=$K431,$H431=1),"",IFERROR(IF(IF($K431&lt;EDATE(AA431,$E431),$K431,EDATE(AA431,$E431))=AA431,"",IF($K431&lt;EDATE(AA431,$E431),$K431,EDATE(AA431,$E431))),""))),"")</f>
        <v/>
      </c>
      <c r="AC431" s="70" t="str">
        <f>IFERROR(IF(AND($H431=1,WORKDAY.INTL($I431,NETWORKDAYS.INTL($I431,EDATE(AB431,$E432)-1,1,[1]holiday!$A$2:$A$101),1,[1]holiday!$A$2:$A$101)=$K431),"",IF(AND(IFERROR(IF(IF($K431&lt;EDATE(AB431,$E431),$K431,EDATE(AB431,$E431))=AB431,"",IF($K431&lt;EDATE(AB431,$E431),$K431,EDATE(AB431,$E431))),"")=$K431,$H431=1),"",IFERROR(IF(IF($K431&lt;EDATE(AB431,$E431),$K431,EDATE(AB431,$E431))=AB431,"",IF($K431&lt;EDATE(AB431,$E431),$K431,EDATE(AB431,$E431))),""))),"")</f>
        <v/>
      </c>
      <c r="AD431" s="70" t="str">
        <f>IFERROR(IF(AND($H431=1,WORKDAY.INTL($I431,NETWORKDAYS.INTL($I431,EDATE(AC431,$E432)-1,1,[1]holiday!$A$2:$A$101),1,[1]holiday!$A$2:$A$101)=$K431),"",IF(AND(IFERROR(IF(IF($K431&lt;EDATE(AC431,$E431),$K431,EDATE(AC431,$E431))=AC431,"",IF($K431&lt;EDATE(AC431,$E431),$K431,EDATE(AC431,$E431))),"")=$K431,$H431=1),"",IFERROR(IF(IF($K431&lt;EDATE(AC431,$E431),$K431,EDATE(AC431,$E431))=AC431,"",IF($K431&lt;EDATE(AC431,$E431),$K431,EDATE(AC431,$E431))),""))),"")</f>
        <v/>
      </c>
      <c r="AE431" s="70" t="str">
        <f>IFERROR(IF(AND($H431=1,WORKDAY.INTL($I431,NETWORKDAYS.INTL($I431,EDATE(AD431,$E432)-1,1,[1]holiday!$A$2:$A$101),1,[1]holiday!$A$2:$A$101)=$K431),"",IF(AND(IFERROR(IF(IF($K431&lt;EDATE(AD431,$E431),$K431,EDATE(AD431,$E431))=AD431,"",IF($K431&lt;EDATE(AD431,$E431),$K431,EDATE(AD431,$E431))),"")=$K431,$H431=1),"",IFERROR(IF(IF($K431&lt;EDATE(AD431,$E431),$K431,EDATE(AD431,$E431))=AD431,"",IF($K431&lt;EDATE(AD431,$E431),$K431,EDATE(AD431,$E431))),""))),"")</f>
        <v/>
      </c>
      <c r="AF431" s="70" t="str">
        <f>IFERROR(IF(AND($H431=1,WORKDAY.INTL($I431,NETWORKDAYS.INTL($I431,EDATE(AE431,$E432)-1,1,[1]holiday!$A$2:$A$101),1,[1]holiday!$A$2:$A$101)=$K431),"",IF(AND(IFERROR(IF(IF($K431&lt;EDATE(AE431,$E431),$K431,EDATE(AE431,$E431))=AE431,"",IF($K431&lt;EDATE(AE431,$E431),$K431,EDATE(AE431,$E431))),"")=$K431,$H431=1),"",IFERROR(IF(IF($K431&lt;EDATE(AE431,$E431),$K431,EDATE(AE431,$E431))=AE431,"",IF($K431&lt;EDATE(AE431,$E431),$K431,EDATE(AE431,$E431))),""))),"")</f>
        <v/>
      </c>
      <c r="AG431" s="70" t="str">
        <f>IFERROR(IF(AND($H431=1,WORKDAY.INTL($I431,NETWORKDAYS.INTL($I431,EDATE(AF431,$E432)-1,1,[1]holiday!$A$2:$A$101),1,[1]holiday!$A$2:$A$101)=$K431),"",IF(AND(IFERROR(IF(IF($K431&lt;EDATE(AF431,$E431),$K431,EDATE(AF431,$E431))=AF431,"",IF($K431&lt;EDATE(AF431,$E431),$K431,EDATE(AF431,$E431))),"")=$K431,$H431=1),"",IFERROR(IF(IF($K431&lt;EDATE(AF431,$E431),$K431,EDATE(AF431,$E431))=AF431,"",IF($K431&lt;EDATE(AF431,$E431),$K431,EDATE(AF431,$E431))),""))),"")</f>
        <v/>
      </c>
      <c r="AH431" s="70" t="str">
        <f>IFERROR(IF(AND($H431=1,WORKDAY.INTL($I431,NETWORKDAYS.INTL($I431,EDATE(AG431,$E432)-1,1,[1]holiday!$A$2:$A$101),1,[1]holiday!$A$2:$A$101)=$K431),"",IF(AND(IFERROR(IF(IF($K431&lt;EDATE(AG431,$E431),$K431,EDATE(AG431,$E431))=AG431,"",IF($K431&lt;EDATE(AG431,$E431),$K431,EDATE(AG431,$E431))),"")=$K431,$H431=1),"",IFERROR(IF(IF($K431&lt;EDATE(AG431,$E431),$K431,EDATE(AG431,$E431))=AG431,"",IF($K431&lt;EDATE(AG431,$E431),$K431,EDATE(AG431,$E431))),""))),"")</f>
        <v/>
      </c>
      <c r="AI431" s="70"/>
      <c r="AJ431" s="25" t="e">
        <f t="shared" si="274"/>
        <v>#REF!</v>
      </c>
      <c r="AK431" s="25" t="e">
        <f t="shared" si="275"/>
        <v>#REF!</v>
      </c>
      <c r="AL431" s="25" t="e">
        <f t="shared" si="276"/>
        <v>#REF!</v>
      </c>
      <c r="AM431" s="25" t="e">
        <f t="shared" si="277"/>
        <v>#REF!</v>
      </c>
      <c r="AN431" s="25" t="e">
        <f t="shared" si="278"/>
        <v>#REF!</v>
      </c>
      <c r="AO431" s="25" t="e">
        <f t="shared" si="279"/>
        <v>#REF!</v>
      </c>
      <c r="AP431" s="25" t="e">
        <f t="shared" si="280"/>
        <v>#REF!</v>
      </c>
      <c r="AQ431" s="25" t="e">
        <f t="shared" si="281"/>
        <v>#REF!</v>
      </c>
      <c r="AR431" s="25" t="e">
        <f t="shared" si="282"/>
        <v>#REF!</v>
      </c>
      <c r="AS431" s="25" t="e">
        <f t="shared" si="283"/>
        <v>#REF!</v>
      </c>
      <c r="AT431" s="25" t="e">
        <f t="shared" si="284"/>
        <v>#REF!</v>
      </c>
      <c r="AU431" s="25" t="e">
        <f t="shared" si="285"/>
        <v>#REF!</v>
      </c>
      <c r="AV431" s="25" t="e">
        <f t="shared" si="286"/>
        <v>#REF!</v>
      </c>
      <c r="AW431" s="106" t="e">
        <f t="shared" si="255"/>
        <v>#REF!</v>
      </c>
      <c r="AX431" s="107" t="e">
        <f t="shared" ca="1" si="256"/>
        <v>#REF!</v>
      </c>
      <c r="AY431" s="107" t="e">
        <f t="shared" ca="1" si="257"/>
        <v>#REF!</v>
      </c>
      <c r="AZ431" s="108" t="e">
        <f t="shared" ca="1" si="258"/>
        <v>#REF!</v>
      </c>
      <c r="BA431" s="25">
        <f t="shared" ca="1" si="250"/>
        <v>0</v>
      </c>
      <c r="BB431" s="25" t="e">
        <f t="shared" si="287"/>
        <v>#REF!</v>
      </c>
      <c r="BC431" s="25" t="e">
        <f t="shared" ca="1" si="259"/>
        <v>#REF!</v>
      </c>
      <c r="BD431" s="83" t="e">
        <f>PS!#REF!</f>
        <v>#REF!</v>
      </c>
      <c r="BE431" s="78" t="str">
        <f t="shared" ca="1" si="260"/>
        <v>Lần 0</v>
      </c>
      <c r="BF431" s="109" t="e">
        <f t="shared" ca="1" si="261"/>
        <v>#REF!</v>
      </c>
      <c r="BG431" s="109" t="e">
        <f t="shared" ca="1" si="262"/>
        <v>#REF!</v>
      </c>
      <c r="BH431" s="109" t="e">
        <f t="shared" ca="1" si="263"/>
        <v>#REF!</v>
      </c>
      <c r="BI431" s="109" t="e">
        <f t="shared" ca="1" si="264"/>
        <v>#REF!</v>
      </c>
      <c r="BJ431" s="109" t="e">
        <f t="shared" ca="1" si="265"/>
        <v>#REF!</v>
      </c>
      <c r="BK431" s="109" t="e">
        <f t="shared" ca="1" si="266"/>
        <v>#REF!</v>
      </c>
      <c r="BL431" s="109" t="e">
        <f t="shared" ca="1" si="267"/>
        <v>#REF!</v>
      </c>
      <c r="BM431" s="109" t="e">
        <f t="shared" ca="1" si="268"/>
        <v>#REF!</v>
      </c>
      <c r="BN431" s="109" t="e">
        <f t="shared" ca="1" si="269"/>
        <v>#REF!</v>
      </c>
      <c r="BO431" s="109" t="e">
        <f t="shared" ca="1" si="270"/>
        <v>#REF!</v>
      </c>
      <c r="BP431" s="109" t="e">
        <f t="shared" ca="1" si="271"/>
        <v>#REF!</v>
      </c>
      <c r="BQ431" s="109" t="e">
        <f t="shared" ca="1" si="272"/>
        <v>#REF!</v>
      </c>
      <c r="BR431" s="109" t="e">
        <f t="shared" ca="1" si="273"/>
        <v>#REF!</v>
      </c>
    </row>
    <row r="432" spans="1:70" ht="19.5" customHeight="1" x14ac:dyDescent="0.2">
      <c r="A432" s="82" t="e">
        <f>PS!#REF!</f>
        <v>#REF!</v>
      </c>
      <c r="B432" s="83" t="e">
        <f>PS!#REF!</f>
        <v>#REF!</v>
      </c>
      <c r="C432" s="83" t="e">
        <f>PS!#REF!</f>
        <v>#REF!</v>
      </c>
      <c r="D432" s="83" t="e">
        <f>VLOOKUP(B432,CTV!$A$3:$D$1048576,4,0)</f>
        <v>#REF!</v>
      </c>
      <c r="E432" s="83" t="e">
        <f>VLOOKUP(B432,CTV!$A$3:$G$1048576,7,0)</f>
        <v>#REF!</v>
      </c>
      <c r="F432" s="83" t="e">
        <f>IF(ISNA(VLOOKUP(D432,CTV!$A$3:$H$1048576,8,0)),"",VLOOKUP(D432,CTV!$A$3:$H$1048576,8,0))</f>
        <v>#REF!</v>
      </c>
      <c r="G432" s="83" t="e">
        <f>VLOOKUP(B432,CTV!$A$3:$I$1048576,9,0)</f>
        <v>#REF!</v>
      </c>
      <c r="H432" s="83" t="e">
        <f>VLOOKUP(B432,CTV!$A$3:$J$1048576,10,0)</f>
        <v>#REF!</v>
      </c>
      <c r="I432" s="102" t="e">
        <f>PS!#REF!</f>
        <v>#REF!</v>
      </c>
      <c r="J432" s="83" t="e">
        <f>PS!#REF!</f>
        <v>#REF!</v>
      </c>
      <c r="K432" s="103" t="e">
        <f>PS!#REF!</f>
        <v>#REF!</v>
      </c>
      <c r="L432" s="83" t="e">
        <f t="shared" si="251"/>
        <v>#REF!</v>
      </c>
      <c r="M432" s="120" t="e">
        <f>PS!#REF!</f>
        <v>#REF!</v>
      </c>
      <c r="N432" s="83" t="e">
        <f>PS!#REF!</f>
        <v>#REF!</v>
      </c>
      <c r="O432" s="104" t="e">
        <f>PS!#REF!</f>
        <v>#REF!</v>
      </c>
      <c r="P432" s="104" t="e">
        <f t="shared" si="252"/>
        <v>#REF!</v>
      </c>
      <c r="Q432" s="104">
        <v>0</v>
      </c>
      <c r="R432" s="170" t="e">
        <f t="shared" si="253"/>
        <v>#REF!</v>
      </c>
      <c r="S432" s="130" t="e">
        <f>VLOOKUP(B432,CTV!$A$3:$K$1048576,11,0)</f>
        <v>#REF!</v>
      </c>
      <c r="T432" s="105" t="e">
        <f>IF(VLOOKUP(B432,CTV!$A$3:$E$1048576,5,0)-R432+S432&lt;0,0,VLOOKUP(B432,CTV!$A$3:$E$1048576,5,0)-R432+S432)</f>
        <v>#REF!</v>
      </c>
      <c r="U432" s="105" t="e">
        <f>IF(VLOOKUP(B432,CTV!$A$3:$F$1048576,6,0)-R432+S432&lt;0,0,VLOOKUP(B432,CTV!$A$3:$F$1048576,6,0)-R432+S432)</f>
        <v>#REF!</v>
      </c>
      <c r="V432" s="70" t="e">
        <f t="shared" si="254"/>
        <v>#REF!</v>
      </c>
      <c r="W432" s="70" t="str">
        <f>IFERROR(IF(AND($H432=1,WORKDAY.INTL($I432,NETWORKDAYS.INTL($I432,EDATE(V432,$E433)-1,1,[1]holiday!$A$2:$A$101),1,[1]holiday!$A$2:$A$101)=$K432),"",IF(AND(IFERROR(IF(IF($K432&lt;EDATE(V432,$E432),$K432,EDATE(V432,$E432))=V432,"",IF($K432&lt;EDATE(V432,$E432),$K432,EDATE(V432,$E432))),"")=$K432,$H432=1),"",IFERROR(IF(IF($K432&lt;EDATE(V432,$E432),$K432,EDATE(V432,$E432))=V432,"",IF($K432&lt;EDATE(V432,$E432),$K432,EDATE(V432,$E432))),""))),"")</f>
        <v/>
      </c>
      <c r="X432" s="70" t="str">
        <f>IFERROR(IF(AND($H432=1,WORKDAY.INTL($I432,NETWORKDAYS.INTL($I432,EDATE(W432,$E433)-1,1,[1]holiday!$A$2:$A$101),1,[1]holiday!$A$2:$A$101)=$K432),"",IF(AND(IFERROR(IF(IF($K432&lt;EDATE(W432,$E432),$K432,EDATE(W432,$E432))=W432,"",IF($K432&lt;EDATE(W432,$E432),$K432,EDATE(W432,$E432))),"")=$K432,$H432=1),"",IFERROR(IF(IF($K432&lt;EDATE(W432,$E432),$K432,EDATE(W432,$E432))=W432,"",IF($K432&lt;EDATE(W432,$E432),$K432,EDATE(W432,$E432))),""))),"")</f>
        <v/>
      </c>
      <c r="Y432" s="70" t="str">
        <f>IFERROR(IF(AND($H432=1,WORKDAY.INTL($I432,NETWORKDAYS.INTL($I432,EDATE(X432,$E433)-1,1,[1]holiday!$A$2:$A$101),1,[1]holiday!$A$2:$A$101)=$K432),"",IF(AND(IFERROR(IF(IF($K432&lt;EDATE(X432,$E432),$K432,EDATE(X432,$E432))=X432,"",IF($K432&lt;EDATE(X432,$E432),$K432,EDATE(X432,$E432))),"")=$K432,$H432=1),"",IFERROR(IF(IF($K432&lt;EDATE(X432,$E432),$K432,EDATE(X432,$E432))=X432,"",IF($K432&lt;EDATE(X432,$E432),$K432,EDATE(X432,$E432))),""))),"")</f>
        <v/>
      </c>
      <c r="Z432" s="70" t="str">
        <f>IFERROR(IF(AND($H432=1,WORKDAY.INTL($I432,NETWORKDAYS.INTL($I432,EDATE(Y432,$E433)-1,1,[1]holiday!$A$2:$A$101),1,[1]holiday!$A$2:$A$101)=$K432),"",IF(AND(IFERROR(IF(IF($K432&lt;EDATE(Y432,$E432),$K432,EDATE(Y432,$E432))=Y432,"",IF($K432&lt;EDATE(Y432,$E432),$K432,EDATE(Y432,$E432))),"")=$K432,$H432=1),"",IFERROR(IF(IF($K432&lt;EDATE(Y432,$E432),$K432,EDATE(Y432,$E432))=Y432,"",IF($K432&lt;EDATE(Y432,$E432),$K432,EDATE(Y432,$E432))),""))),"")</f>
        <v/>
      </c>
      <c r="AA432" s="70" t="str">
        <f>IFERROR(IF(AND($H432=1,WORKDAY.INTL($I432,NETWORKDAYS.INTL($I432,EDATE(Z432,$E433)-1,1,[1]holiday!$A$2:$A$101),1,[1]holiday!$A$2:$A$101)=$K432),"",IF(AND(IFERROR(IF(IF($K432&lt;EDATE(Z432,$E432),$K432,EDATE(Z432,$E432))=Z432,"",IF($K432&lt;EDATE(Z432,$E432),$K432,EDATE(Z432,$E432))),"")=$K432,$H432=1),"",IFERROR(IF(IF($K432&lt;EDATE(Z432,$E432),$K432,EDATE(Z432,$E432))=Z432,"",IF($K432&lt;EDATE(Z432,$E432),$K432,EDATE(Z432,$E432))),""))),"")</f>
        <v/>
      </c>
      <c r="AB432" s="70" t="str">
        <f>IFERROR(IF(AND($H432=1,WORKDAY.INTL($I432,NETWORKDAYS.INTL($I432,EDATE(AA432,$E433)-1,1,[1]holiday!$A$2:$A$101),1,[1]holiday!$A$2:$A$101)=$K432),"",IF(AND(IFERROR(IF(IF($K432&lt;EDATE(AA432,$E432),$K432,EDATE(AA432,$E432))=AA432,"",IF($K432&lt;EDATE(AA432,$E432),$K432,EDATE(AA432,$E432))),"")=$K432,$H432=1),"",IFERROR(IF(IF($K432&lt;EDATE(AA432,$E432),$K432,EDATE(AA432,$E432))=AA432,"",IF($K432&lt;EDATE(AA432,$E432),$K432,EDATE(AA432,$E432))),""))),"")</f>
        <v/>
      </c>
      <c r="AC432" s="70" t="str">
        <f>IFERROR(IF(AND($H432=1,WORKDAY.INTL($I432,NETWORKDAYS.INTL($I432,EDATE(AB432,$E433)-1,1,[1]holiday!$A$2:$A$101),1,[1]holiday!$A$2:$A$101)=$K432),"",IF(AND(IFERROR(IF(IF($K432&lt;EDATE(AB432,$E432),$K432,EDATE(AB432,$E432))=AB432,"",IF($K432&lt;EDATE(AB432,$E432),$K432,EDATE(AB432,$E432))),"")=$K432,$H432=1),"",IFERROR(IF(IF($K432&lt;EDATE(AB432,$E432),$K432,EDATE(AB432,$E432))=AB432,"",IF($K432&lt;EDATE(AB432,$E432),$K432,EDATE(AB432,$E432))),""))),"")</f>
        <v/>
      </c>
      <c r="AD432" s="70" t="str">
        <f>IFERROR(IF(AND($H432=1,WORKDAY.INTL($I432,NETWORKDAYS.INTL($I432,EDATE(AC432,$E433)-1,1,[1]holiday!$A$2:$A$101),1,[1]holiday!$A$2:$A$101)=$K432),"",IF(AND(IFERROR(IF(IF($K432&lt;EDATE(AC432,$E432),$K432,EDATE(AC432,$E432))=AC432,"",IF($K432&lt;EDATE(AC432,$E432),$K432,EDATE(AC432,$E432))),"")=$K432,$H432=1),"",IFERROR(IF(IF($K432&lt;EDATE(AC432,$E432),$K432,EDATE(AC432,$E432))=AC432,"",IF($K432&lt;EDATE(AC432,$E432),$K432,EDATE(AC432,$E432))),""))),"")</f>
        <v/>
      </c>
      <c r="AE432" s="70" t="str">
        <f>IFERROR(IF(AND($H432=1,WORKDAY.INTL($I432,NETWORKDAYS.INTL($I432,EDATE(AD432,$E433)-1,1,[1]holiday!$A$2:$A$101),1,[1]holiday!$A$2:$A$101)=$K432),"",IF(AND(IFERROR(IF(IF($K432&lt;EDATE(AD432,$E432),$K432,EDATE(AD432,$E432))=AD432,"",IF($K432&lt;EDATE(AD432,$E432),$K432,EDATE(AD432,$E432))),"")=$K432,$H432=1),"",IFERROR(IF(IF($K432&lt;EDATE(AD432,$E432),$K432,EDATE(AD432,$E432))=AD432,"",IF($K432&lt;EDATE(AD432,$E432),$K432,EDATE(AD432,$E432))),""))),"")</f>
        <v/>
      </c>
      <c r="AF432" s="70" t="str">
        <f>IFERROR(IF(AND($H432=1,WORKDAY.INTL($I432,NETWORKDAYS.INTL($I432,EDATE(AE432,$E433)-1,1,[1]holiday!$A$2:$A$101),1,[1]holiday!$A$2:$A$101)=$K432),"",IF(AND(IFERROR(IF(IF($K432&lt;EDATE(AE432,$E432),$K432,EDATE(AE432,$E432))=AE432,"",IF($K432&lt;EDATE(AE432,$E432),$K432,EDATE(AE432,$E432))),"")=$K432,$H432=1),"",IFERROR(IF(IF($K432&lt;EDATE(AE432,$E432),$K432,EDATE(AE432,$E432))=AE432,"",IF($K432&lt;EDATE(AE432,$E432),$K432,EDATE(AE432,$E432))),""))),"")</f>
        <v/>
      </c>
      <c r="AG432" s="70" t="str">
        <f>IFERROR(IF(AND($H432=1,WORKDAY.INTL($I432,NETWORKDAYS.INTL($I432,EDATE(AF432,$E433)-1,1,[1]holiday!$A$2:$A$101),1,[1]holiday!$A$2:$A$101)=$K432),"",IF(AND(IFERROR(IF(IF($K432&lt;EDATE(AF432,$E432),$K432,EDATE(AF432,$E432))=AF432,"",IF($K432&lt;EDATE(AF432,$E432),$K432,EDATE(AF432,$E432))),"")=$K432,$H432=1),"",IFERROR(IF(IF($K432&lt;EDATE(AF432,$E432),$K432,EDATE(AF432,$E432))=AF432,"",IF($K432&lt;EDATE(AF432,$E432),$K432,EDATE(AF432,$E432))),""))),"")</f>
        <v/>
      </c>
      <c r="AH432" s="70" t="str">
        <f>IFERROR(IF(AND($H432=1,WORKDAY.INTL($I432,NETWORKDAYS.INTL($I432,EDATE(AG432,$E433)-1,1,[1]holiday!$A$2:$A$101),1,[1]holiday!$A$2:$A$101)=$K432),"",IF(AND(IFERROR(IF(IF($K432&lt;EDATE(AG432,$E432),$K432,EDATE(AG432,$E432))=AG432,"",IF($K432&lt;EDATE(AG432,$E432),$K432,EDATE(AG432,$E432))),"")=$K432,$H432=1),"",IFERROR(IF(IF($K432&lt;EDATE(AG432,$E432),$K432,EDATE(AG432,$E432))=AG432,"",IF($K432&lt;EDATE(AG432,$E432),$K432,EDATE(AG432,$E432))),""))),"")</f>
        <v/>
      </c>
      <c r="AI432" s="70"/>
      <c r="AJ432" s="25" t="e">
        <f t="shared" si="274"/>
        <v>#REF!</v>
      </c>
      <c r="AK432" s="25" t="e">
        <f t="shared" si="275"/>
        <v>#REF!</v>
      </c>
      <c r="AL432" s="25" t="e">
        <f t="shared" si="276"/>
        <v>#REF!</v>
      </c>
      <c r="AM432" s="25" t="e">
        <f t="shared" si="277"/>
        <v>#REF!</v>
      </c>
      <c r="AN432" s="25" t="e">
        <f t="shared" si="278"/>
        <v>#REF!</v>
      </c>
      <c r="AO432" s="25" t="e">
        <f t="shared" si="279"/>
        <v>#REF!</v>
      </c>
      <c r="AP432" s="25" t="e">
        <f t="shared" si="280"/>
        <v>#REF!</v>
      </c>
      <c r="AQ432" s="25" t="e">
        <f t="shared" si="281"/>
        <v>#REF!</v>
      </c>
      <c r="AR432" s="25" t="e">
        <f t="shared" si="282"/>
        <v>#REF!</v>
      </c>
      <c r="AS432" s="25" t="e">
        <f t="shared" si="283"/>
        <v>#REF!</v>
      </c>
      <c r="AT432" s="25" t="e">
        <f t="shared" si="284"/>
        <v>#REF!</v>
      </c>
      <c r="AU432" s="25" t="e">
        <f t="shared" si="285"/>
        <v>#REF!</v>
      </c>
      <c r="AV432" s="25" t="e">
        <f t="shared" si="286"/>
        <v>#REF!</v>
      </c>
      <c r="AW432" s="106" t="e">
        <f t="shared" si="255"/>
        <v>#REF!</v>
      </c>
      <c r="AX432" s="107" t="e">
        <f t="shared" ca="1" si="256"/>
        <v>#REF!</v>
      </c>
      <c r="AY432" s="107" t="e">
        <f t="shared" ca="1" si="257"/>
        <v>#REF!</v>
      </c>
      <c r="AZ432" s="108" t="e">
        <f t="shared" ca="1" si="258"/>
        <v>#REF!</v>
      </c>
      <c r="BA432" s="25">
        <f t="shared" ca="1" si="250"/>
        <v>0</v>
      </c>
      <c r="BB432" s="25" t="e">
        <f t="shared" si="287"/>
        <v>#REF!</v>
      </c>
      <c r="BC432" s="25" t="e">
        <f t="shared" ca="1" si="259"/>
        <v>#REF!</v>
      </c>
      <c r="BD432" s="83" t="e">
        <f>PS!#REF!</f>
        <v>#REF!</v>
      </c>
      <c r="BE432" s="78" t="str">
        <f t="shared" ca="1" si="260"/>
        <v>Lần 0</v>
      </c>
      <c r="BF432" s="109" t="e">
        <f t="shared" ca="1" si="261"/>
        <v>#REF!</v>
      </c>
      <c r="BG432" s="109" t="e">
        <f t="shared" ca="1" si="262"/>
        <v>#REF!</v>
      </c>
      <c r="BH432" s="109" t="e">
        <f t="shared" ca="1" si="263"/>
        <v>#REF!</v>
      </c>
      <c r="BI432" s="109" t="e">
        <f t="shared" ca="1" si="264"/>
        <v>#REF!</v>
      </c>
      <c r="BJ432" s="109" t="e">
        <f t="shared" ca="1" si="265"/>
        <v>#REF!</v>
      </c>
      <c r="BK432" s="109" t="e">
        <f t="shared" ca="1" si="266"/>
        <v>#REF!</v>
      </c>
      <c r="BL432" s="109" t="e">
        <f t="shared" ca="1" si="267"/>
        <v>#REF!</v>
      </c>
      <c r="BM432" s="109" t="e">
        <f t="shared" ca="1" si="268"/>
        <v>#REF!</v>
      </c>
      <c r="BN432" s="109" t="e">
        <f t="shared" ca="1" si="269"/>
        <v>#REF!</v>
      </c>
      <c r="BO432" s="109" t="e">
        <f t="shared" ca="1" si="270"/>
        <v>#REF!</v>
      </c>
      <c r="BP432" s="109" t="e">
        <f t="shared" ca="1" si="271"/>
        <v>#REF!</v>
      </c>
      <c r="BQ432" s="109" t="e">
        <f t="shared" ca="1" si="272"/>
        <v>#REF!</v>
      </c>
      <c r="BR432" s="109" t="e">
        <f t="shared" ca="1" si="273"/>
        <v>#REF!</v>
      </c>
    </row>
    <row r="433" spans="1:70" ht="19.5" customHeight="1" x14ac:dyDescent="0.2">
      <c r="A433" s="82" t="e">
        <f>PS!#REF!</f>
        <v>#REF!</v>
      </c>
      <c r="B433" s="83" t="e">
        <f>PS!#REF!</f>
        <v>#REF!</v>
      </c>
      <c r="C433" s="83" t="e">
        <f>PS!#REF!</f>
        <v>#REF!</v>
      </c>
      <c r="D433" s="83" t="e">
        <f>VLOOKUP(B433,CTV!$A$3:$D$1048576,4,0)</f>
        <v>#REF!</v>
      </c>
      <c r="E433" s="83" t="e">
        <f>VLOOKUP(B433,CTV!$A$3:$G$1048576,7,0)</f>
        <v>#REF!</v>
      </c>
      <c r="F433" s="83" t="e">
        <f>IF(ISNA(VLOOKUP(D433,CTV!$A$3:$H$1048576,8,0)),"",VLOOKUP(D433,CTV!$A$3:$H$1048576,8,0))</f>
        <v>#REF!</v>
      </c>
      <c r="G433" s="83" t="e">
        <f>VLOOKUP(B433,CTV!$A$3:$I$1048576,9,0)</f>
        <v>#REF!</v>
      </c>
      <c r="H433" s="83" t="e">
        <f>VLOOKUP(B433,CTV!$A$3:$J$1048576,10,0)</f>
        <v>#REF!</v>
      </c>
      <c r="I433" s="102" t="e">
        <f>PS!#REF!</f>
        <v>#REF!</v>
      </c>
      <c r="J433" s="83" t="e">
        <f>PS!#REF!</f>
        <v>#REF!</v>
      </c>
      <c r="K433" s="103" t="e">
        <f>PS!#REF!</f>
        <v>#REF!</v>
      </c>
      <c r="L433" s="83" t="e">
        <f t="shared" si="251"/>
        <v>#REF!</v>
      </c>
      <c r="M433" s="120" t="e">
        <f>PS!#REF!</f>
        <v>#REF!</v>
      </c>
      <c r="N433" s="83" t="e">
        <f>PS!#REF!</f>
        <v>#REF!</v>
      </c>
      <c r="O433" s="104" t="e">
        <f>PS!#REF!</f>
        <v>#REF!</v>
      </c>
      <c r="P433" s="104" t="e">
        <f t="shared" si="252"/>
        <v>#REF!</v>
      </c>
      <c r="Q433" s="104">
        <v>0</v>
      </c>
      <c r="R433" s="170" t="e">
        <f t="shared" si="253"/>
        <v>#REF!</v>
      </c>
      <c r="S433" s="130" t="e">
        <f>VLOOKUP(B433,CTV!$A$3:$K$1048576,11,0)</f>
        <v>#REF!</v>
      </c>
      <c r="T433" s="105" t="e">
        <f>IF(VLOOKUP(B433,CTV!$A$3:$E$1048576,5,0)-R433+S433&lt;0,0,VLOOKUP(B433,CTV!$A$3:$E$1048576,5,0)-R433+S433)</f>
        <v>#REF!</v>
      </c>
      <c r="U433" s="105" t="e">
        <f>IF(VLOOKUP(B433,CTV!$A$3:$F$1048576,6,0)-R433+S433&lt;0,0,VLOOKUP(B433,CTV!$A$3:$F$1048576,6,0)-R433+S433)</f>
        <v>#REF!</v>
      </c>
      <c r="V433" s="70" t="e">
        <f t="shared" si="254"/>
        <v>#REF!</v>
      </c>
      <c r="W433" s="70" t="str">
        <f>IFERROR(IF(AND($H433=1,WORKDAY.INTL($I433,NETWORKDAYS.INTL($I433,EDATE(V433,$E434)-1,1,[1]holiday!$A$2:$A$101),1,[1]holiday!$A$2:$A$101)=$K433),"",IF(AND(IFERROR(IF(IF($K433&lt;EDATE(V433,$E433),$K433,EDATE(V433,$E433))=V433,"",IF($K433&lt;EDATE(V433,$E433),$K433,EDATE(V433,$E433))),"")=$K433,$H433=1),"",IFERROR(IF(IF($K433&lt;EDATE(V433,$E433),$K433,EDATE(V433,$E433))=V433,"",IF($K433&lt;EDATE(V433,$E433),$K433,EDATE(V433,$E433))),""))),"")</f>
        <v/>
      </c>
      <c r="X433" s="70" t="str">
        <f>IFERROR(IF(AND($H433=1,WORKDAY.INTL($I433,NETWORKDAYS.INTL($I433,EDATE(W433,$E434)-1,1,[1]holiday!$A$2:$A$101),1,[1]holiday!$A$2:$A$101)=$K433),"",IF(AND(IFERROR(IF(IF($K433&lt;EDATE(W433,$E433),$K433,EDATE(W433,$E433))=W433,"",IF($K433&lt;EDATE(W433,$E433),$K433,EDATE(W433,$E433))),"")=$K433,$H433=1),"",IFERROR(IF(IF($K433&lt;EDATE(W433,$E433),$K433,EDATE(W433,$E433))=W433,"",IF($K433&lt;EDATE(W433,$E433),$K433,EDATE(W433,$E433))),""))),"")</f>
        <v/>
      </c>
      <c r="Y433" s="70" t="str">
        <f>IFERROR(IF(AND($H433=1,WORKDAY.INTL($I433,NETWORKDAYS.INTL($I433,EDATE(X433,$E434)-1,1,[1]holiday!$A$2:$A$101),1,[1]holiday!$A$2:$A$101)=$K433),"",IF(AND(IFERROR(IF(IF($K433&lt;EDATE(X433,$E433),$K433,EDATE(X433,$E433))=X433,"",IF($K433&lt;EDATE(X433,$E433),$K433,EDATE(X433,$E433))),"")=$K433,$H433=1),"",IFERROR(IF(IF($K433&lt;EDATE(X433,$E433),$K433,EDATE(X433,$E433))=X433,"",IF($K433&lt;EDATE(X433,$E433),$K433,EDATE(X433,$E433))),""))),"")</f>
        <v/>
      </c>
      <c r="Z433" s="70" t="str">
        <f>IFERROR(IF(AND($H433=1,WORKDAY.INTL($I433,NETWORKDAYS.INTL($I433,EDATE(Y433,$E434)-1,1,[1]holiday!$A$2:$A$101),1,[1]holiday!$A$2:$A$101)=$K433),"",IF(AND(IFERROR(IF(IF($K433&lt;EDATE(Y433,$E433),$K433,EDATE(Y433,$E433))=Y433,"",IF($K433&lt;EDATE(Y433,$E433),$K433,EDATE(Y433,$E433))),"")=$K433,$H433=1),"",IFERROR(IF(IF($K433&lt;EDATE(Y433,$E433),$K433,EDATE(Y433,$E433))=Y433,"",IF($K433&lt;EDATE(Y433,$E433),$K433,EDATE(Y433,$E433))),""))),"")</f>
        <v/>
      </c>
      <c r="AA433" s="70" t="str">
        <f>IFERROR(IF(AND($H433=1,WORKDAY.INTL($I433,NETWORKDAYS.INTL($I433,EDATE(Z433,$E434)-1,1,[1]holiday!$A$2:$A$101),1,[1]holiday!$A$2:$A$101)=$K433),"",IF(AND(IFERROR(IF(IF($K433&lt;EDATE(Z433,$E433),$K433,EDATE(Z433,$E433))=Z433,"",IF($K433&lt;EDATE(Z433,$E433),$K433,EDATE(Z433,$E433))),"")=$K433,$H433=1),"",IFERROR(IF(IF($K433&lt;EDATE(Z433,$E433),$K433,EDATE(Z433,$E433))=Z433,"",IF($K433&lt;EDATE(Z433,$E433),$K433,EDATE(Z433,$E433))),""))),"")</f>
        <v/>
      </c>
      <c r="AB433" s="70" t="str">
        <f>IFERROR(IF(AND($H433=1,WORKDAY.INTL($I433,NETWORKDAYS.INTL($I433,EDATE(AA433,$E434)-1,1,[1]holiday!$A$2:$A$101),1,[1]holiday!$A$2:$A$101)=$K433),"",IF(AND(IFERROR(IF(IF($K433&lt;EDATE(AA433,$E433),$K433,EDATE(AA433,$E433))=AA433,"",IF($K433&lt;EDATE(AA433,$E433),$K433,EDATE(AA433,$E433))),"")=$K433,$H433=1),"",IFERROR(IF(IF($K433&lt;EDATE(AA433,$E433),$K433,EDATE(AA433,$E433))=AA433,"",IF($K433&lt;EDATE(AA433,$E433),$K433,EDATE(AA433,$E433))),""))),"")</f>
        <v/>
      </c>
      <c r="AC433" s="70" t="str">
        <f>IFERROR(IF(AND($H433=1,WORKDAY.INTL($I433,NETWORKDAYS.INTL($I433,EDATE(AB433,$E434)-1,1,[1]holiday!$A$2:$A$101),1,[1]holiday!$A$2:$A$101)=$K433),"",IF(AND(IFERROR(IF(IF($K433&lt;EDATE(AB433,$E433),$K433,EDATE(AB433,$E433))=AB433,"",IF($K433&lt;EDATE(AB433,$E433),$K433,EDATE(AB433,$E433))),"")=$K433,$H433=1),"",IFERROR(IF(IF($K433&lt;EDATE(AB433,$E433),$K433,EDATE(AB433,$E433))=AB433,"",IF($K433&lt;EDATE(AB433,$E433),$K433,EDATE(AB433,$E433))),""))),"")</f>
        <v/>
      </c>
      <c r="AD433" s="70" t="str">
        <f>IFERROR(IF(AND($H433=1,WORKDAY.INTL($I433,NETWORKDAYS.INTL($I433,EDATE(AC433,$E434)-1,1,[1]holiday!$A$2:$A$101),1,[1]holiday!$A$2:$A$101)=$K433),"",IF(AND(IFERROR(IF(IF($K433&lt;EDATE(AC433,$E433),$K433,EDATE(AC433,$E433))=AC433,"",IF($K433&lt;EDATE(AC433,$E433),$K433,EDATE(AC433,$E433))),"")=$K433,$H433=1),"",IFERROR(IF(IF($K433&lt;EDATE(AC433,$E433),$K433,EDATE(AC433,$E433))=AC433,"",IF($K433&lt;EDATE(AC433,$E433),$K433,EDATE(AC433,$E433))),""))),"")</f>
        <v/>
      </c>
      <c r="AE433" s="70" t="str">
        <f>IFERROR(IF(AND($H433=1,WORKDAY.INTL($I433,NETWORKDAYS.INTL($I433,EDATE(AD433,$E434)-1,1,[1]holiday!$A$2:$A$101),1,[1]holiday!$A$2:$A$101)=$K433),"",IF(AND(IFERROR(IF(IF($K433&lt;EDATE(AD433,$E433),$K433,EDATE(AD433,$E433))=AD433,"",IF($K433&lt;EDATE(AD433,$E433),$K433,EDATE(AD433,$E433))),"")=$K433,$H433=1),"",IFERROR(IF(IF($K433&lt;EDATE(AD433,$E433),$K433,EDATE(AD433,$E433))=AD433,"",IF($K433&lt;EDATE(AD433,$E433),$K433,EDATE(AD433,$E433))),""))),"")</f>
        <v/>
      </c>
      <c r="AF433" s="70" t="str">
        <f>IFERROR(IF(AND($H433=1,WORKDAY.INTL($I433,NETWORKDAYS.INTL($I433,EDATE(AE433,$E434)-1,1,[1]holiday!$A$2:$A$101),1,[1]holiday!$A$2:$A$101)=$K433),"",IF(AND(IFERROR(IF(IF($K433&lt;EDATE(AE433,$E433),$K433,EDATE(AE433,$E433))=AE433,"",IF($K433&lt;EDATE(AE433,$E433),$K433,EDATE(AE433,$E433))),"")=$K433,$H433=1),"",IFERROR(IF(IF($K433&lt;EDATE(AE433,$E433),$K433,EDATE(AE433,$E433))=AE433,"",IF($K433&lt;EDATE(AE433,$E433),$K433,EDATE(AE433,$E433))),""))),"")</f>
        <v/>
      </c>
      <c r="AG433" s="70" t="str">
        <f>IFERROR(IF(AND($H433=1,WORKDAY.INTL($I433,NETWORKDAYS.INTL($I433,EDATE(AF433,$E434)-1,1,[1]holiday!$A$2:$A$101),1,[1]holiday!$A$2:$A$101)=$K433),"",IF(AND(IFERROR(IF(IF($K433&lt;EDATE(AF433,$E433),$K433,EDATE(AF433,$E433))=AF433,"",IF($K433&lt;EDATE(AF433,$E433),$K433,EDATE(AF433,$E433))),"")=$K433,$H433=1),"",IFERROR(IF(IF($K433&lt;EDATE(AF433,$E433),$K433,EDATE(AF433,$E433))=AF433,"",IF($K433&lt;EDATE(AF433,$E433),$K433,EDATE(AF433,$E433))),""))),"")</f>
        <v/>
      </c>
      <c r="AH433" s="70" t="str">
        <f>IFERROR(IF(AND($H433=1,WORKDAY.INTL($I433,NETWORKDAYS.INTL($I433,EDATE(AG433,$E434)-1,1,[1]holiday!$A$2:$A$101),1,[1]holiday!$A$2:$A$101)=$K433),"",IF(AND(IFERROR(IF(IF($K433&lt;EDATE(AG433,$E433),$K433,EDATE(AG433,$E433))=AG433,"",IF($K433&lt;EDATE(AG433,$E433),$K433,EDATE(AG433,$E433))),"")=$K433,$H433=1),"",IFERROR(IF(IF($K433&lt;EDATE(AG433,$E433),$K433,EDATE(AG433,$E433))=AG433,"",IF($K433&lt;EDATE(AG433,$E433),$K433,EDATE(AG433,$E433))),""))),"")</f>
        <v/>
      </c>
      <c r="AI433" s="70"/>
      <c r="AJ433" s="25" t="e">
        <f t="shared" si="274"/>
        <v>#REF!</v>
      </c>
      <c r="AK433" s="25" t="e">
        <f t="shared" si="275"/>
        <v>#REF!</v>
      </c>
      <c r="AL433" s="25" t="e">
        <f t="shared" si="276"/>
        <v>#REF!</v>
      </c>
      <c r="AM433" s="25" t="e">
        <f t="shared" si="277"/>
        <v>#REF!</v>
      </c>
      <c r="AN433" s="25" t="e">
        <f t="shared" si="278"/>
        <v>#REF!</v>
      </c>
      <c r="AO433" s="25" t="e">
        <f t="shared" si="279"/>
        <v>#REF!</v>
      </c>
      <c r="AP433" s="25" t="e">
        <f t="shared" si="280"/>
        <v>#REF!</v>
      </c>
      <c r="AQ433" s="25" t="e">
        <f t="shared" si="281"/>
        <v>#REF!</v>
      </c>
      <c r="AR433" s="25" t="e">
        <f t="shared" si="282"/>
        <v>#REF!</v>
      </c>
      <c r="AS433" s="25" t="e">
        <f t="shared" si="283"/>
        <v>#REF!</v>
      </c>
      <c r="AT433" s="25" t="e">
        <f t="shared" si="284"/>
        <v>#REF!</v>
      </c>
      <c r="AU433" s="25" t="e">
        <f t="shared" si="285"/>
        <v>#REF!</v>
      </c>
      <c r="AV433" s="25" t="e">
        <f t="shared" si="286"/>
        <v>#REF!</v>
      </c>
      <c r="AW433" s="106" t="e">
        <f t="shared" si="255"/>
        <v>#REF!</v>
      </c>
      <c r="AX433" s="107" t="e">
        <f t="shared" ca="1" si="256"/>
        <v>#REF!</v>
      </c>
      <c r="AY433" s="107" t="e">
        <f t="shared" ca="1" si="257"/>
        <v>#REF!</v>
      </c>
      <c r="AZ433" s="108" t="e">
        <f t="shared" ca="1" si="258"/>
        <v>#REF!</v>
      </c>
      <c r="BA433" s="25">
        <f t="shared" ca="1" si="250"/>
        <v>0</v>
      </c>
      <c r="BB433" s="25" t="e">
        <f t="shared" si="287"/>
        <v>#REF!</v>
      </c>
      <c r="BC433" s="25" t="e">
        <f t="shared" ca="1" si="259"/>
        <v>#REF!</v>
      </c>
      <c r="BD433" s="83" t="e">
        <f>PS!#REF!</f>
        <v>#REF!</v>
      </c>
      <c r="BE433" s="78" t="str">
        <f t="shared" ca="1" si="260"/>
        <v>Lần 0</v>
      </c>
      <c r="BF433" s="109" t="e">
        <f t="shared" ca="1" si="261"/>
        <v>#REF!</v>
      </c>
      <c r="BG433" s="109" t="e">
        <f t="shared" ca="1" si="262"/>
        <v>#REF!</v>
      </c>
      <c r="BH433" s="109" t="e">
        <f t="shared" ca="1" si="263"/>
        <v>#REF!</v>
      </c>
      <c r="BI433" s="109" t="e">
        <f t="shared" ca="1" si="264"/>
        <v>#REF!</v>
      </c>
      <c r="BJ433" s="109" t="e">
        <f t="shared" ca="1" si="265"/>
        <v>#REF!</v>
      </c>
      <c r="BK433" s="109" t="e">
        <f t="shared" ca="1" si="266"/>
        <v>#REF!</v>
      </c>
      <c r="BL433" s="109" t="e">
        <f t="shared" ca="1" si="267"/>
        <v>#REF!</v>
      </c>
      <c r="BM433" s="109" t="e">
        <f t="shared" ca="1" si="268"/>
        <v>#REF!</v>
      </c>
      <c r="BN433" s="109" t="e">
        <f t="shared" ca="1" si="269"/>
        <v>#REF!</v>
      </c>
      <c r="BO433" s="109" t="e">
        <f t="shared" ca="1" si="270"/>
        <v>#REF!</v>
      </c>
      <c r="BP433" s="109" t="e">
        <f t="shared" ca="1" si="271"/>
        <v>#REF!</v>
      </c>
      <c r="BQ433" s="109" t="e">
        <f t="shared" ca="1" si="272"/>
        <v>#REF!</v>
      </c>
      <c r="BR433" s="109" t="e">
        <f t="shared" ca="1" si="273"/>
        <v>#REF!</v>
      </c>
    </row>
    <row r="434" spans="1:70" ht="19.5" customHeight="1" x14ac:dyDescent="0.2">
      <c r="A434" s="82" t="e">
        <f>PS!#REF!</f>
        <v>#REF!</v>
      </c>
      <c r="B434" s="83" t="e">
        <f>PS!#REF!</f>
        <v>#REF!</v>
      </c>
      <c r="C434" s="83" t="e">
        <f>PS!#REF!</f>
        <v>#REF!</v>
      </c>
      <c r="D434" s="83" t="e">
        <f>VLOOKUP(B434,CTV!$A$3:$D$1048576,4,0)</f>
        <v>#REF!</v>
      </c>
      <c r="E434" s="83" t="e">
        <f>VLOOKUP(B434,CTV!$A$3:$G$1048576,7,0)</f>
        <v>#REF!</v>
      </c>
      <c r="F434" s="83" t="e">
        <f>IF(ISNA(VLOOKUP(D434,CTV!$A$3:$H$1048576,8,0)),"",VLOOKUP(D434,CTV!$A$3:$H$1048576,8,0))</f>
        <v>#REF!</v>
      </c>
      <c r="G434" s="83" t="e">
        <f>VLOOKUP(B434,CTV!$A$3:$I$1048576,9,0)</f>
        <v>#REF!</v>
      </c>
      <c r="H434" s="83" t="e">
        <f>VLOOKUP(B434,CTV!$A$3:$J$1048576,10,0)</f>
        <v>#REF!</v>
      </c>
      <c r="I434" s="102" t="e">
        <f>PS!#REF!</f>
        <v>#REF!</v>
      </c>
      <c r="J434" s="83" t="e">
        <f>PS!#REF!</f>
        <v>#REF!</v>
      </c>
      <c r="K434" s="103" t="e">
        <f>PS!#REF!</f>
        <v>#REF!</v>
      </c>
      <c r="L434" s="83" t="e">
        <f t="shared" si="251"/>
        <v>#REF!</v>
      </c>
      <c r="M434" s="120" t="e">
        <f>PS!#REF!</f>
        <v>#REF!</v>
      </c>
      <c r="N434" s="83" t="e">
        <f>PS!#REF!</f>
        <v>#REF!</v>
      </c>
      <c r="O434" s="104" t="e">
        <f>PS!#REF!</f>
        <v>#REF!</v>
      </c>
      <c r="P434" s="104" t="e">
        <f t="shared" si="252"/>
        <v>#REF!</v>
      </c>
      <c r="Q434" s="104">
        <v>0</v>
      </c>
      <c r="R434" s="170" t="e">
        <f t="shared" si="253"/>
        <v>#REF!</v>
      </c>
      <c r="S434" s="130" t="e">
        <f>VLOOKUP(B434,CTV!$A$3:$K$1048576,11,0)</f>
        <v>#REF!</v>
      </c>
      <c r="T434" s="105" t="e">
        <f>IF(VLOOKUP(B434,CTV!$A$3:$E$1048576,5,0)-R434+S434&lt;0,0,VLOOKUP(B434,CTV!$A$3:$E$1048576,5,0)-R434+S434)</f>
        <v>#REF!</v>
      </c>
      <c r="U434" s="105" t="e">
        <f>IF(VLOOKUP(B434,CTV!$A$3:$F$1048576,6,0)-R434+S434&lt;0,0,VLOOKUP(B434,CTV!$A$3:$F$1048576,6,0)-R434+S434)</f>
        <v>#REF!</v>
      </c>
      <c r="V434" s="70" t="e">
        <f t="shared" si="254"/>
        <v>#REF!</v>
      </c>
      <c r="W434" s="70" t="str">
        <f>IFERROR(IF(AND($H434=1,WORKDAY.INTL($I434,NETWORKDAYS.INTL($I434,EDATE(V434,$E435)-1,1,[1]holiday!$A$2:$A$101),1,[1]holiday!$A$2:$A$101)=$K434),"",IF(AND(IFERROR(IF(IF($K434&lt;EDATE(V434,$E434),$K434,EDATE(V434,$E434))=V434,"",IF($K434&lt;EDATE(V434,$E434),$K434,EDATE(V434,$E434))),"")=$K434,$H434=1),"",IFERROR(IF(IF($K434&lt;EDATE(V434,$E434),$K434,EDATE(V434,$E434))=V434,"",IF($K434&lt;EDATE(V434,$E434),$K434,EDATE(V434,$E434))),""))),"")</f>
        <v/>
      </c>
      <c r="X434" s="70" t="str">
        <f>IFERROR(IF(AND($H434=1,WORKDAY.INTL($I434,NETWORKDAYS.INTL($I434,EDATE(W434,$E435)-1,1,[1]holiday!$A$2:$A$101),1,[1]holiday!$A$2:$A$101)=$K434),"",IF(AND(IFERROR(IF(IF($K434&lt;EDATE(W434,$E434),$K434,EDATE(W434,$E434))=W434,"",IF($K434&lt;EDATE(W434,$E434),$K434,EDATE(W434,$E434))),"")=$K434,$H434=1),"",IFERROR(IF(IF($K434&lt;EDATE(W434,$E434),$K434,EDATE(W434,$E434))=W434,"",IF($K434&lt;EDATE(W434,$E434),$K434,EDATE(W434,$E434))),""))),"")</f>
        <v/>
      </c>
      <c r="Y434" s="70" t="str">
        <f>IFERROR(IF(AND($H434=1,WORKDAY.INTL($I434,NETWORKDAYS.INTL($I434,EDATE(X434,$E435)-1,1,[1]holiday!$A$2:$A$101),1,[1]holiday!$A$2:$A$101)=$K434),"",IF(AND(IFERROR(IF(IF($K434&lt;EDATE(X434,$E434),$K434,EDATE(X434,$E434))=X434,"",IF($K434&lt;EDATE(X434,$E434),$K434,EDATE(X434,$E434))),"")=$K434,$H434=1),"",IFERROR(IF(IF($K434&lt;EDATE(X434,$E434),$K434,EDATE(X434,$E434))=X434,"",IF($K434&lt;EDATE(X434,$E434),$K434,EDATE(X434,$E434))),""))),"")</f>
        <v/>
      </c>
      <c r="Z434" s="70" t="str">
        <f>IFERROR(IF(AND($H434=1,WORKDAY.INTL($I434,NETWORKDAYS.INTL($I434,EDATE(Y434,$E435)-1,1,[1]holiday!$A$2:$A$101),1,[1]holiday!$A$2:$A$101)=$K434),"",IF(AND(IFERROR(IF(IF($K434&lt;EDATE(Y434,$E434),$K434,EDATE(Y434,$E434))=Y434,"",IF($K434&lt;EDATE(Y434,$E434),$K434,EDATE(Y434,$E434))),"")=$K434,$H434=1),"",IFERROR(IF(IF($K434&lt;EDATE(Y434,$E434),$K434,EDATE(Y434,$E434))=Y434,"",IF($K434&lt;EDATE(Y434,$E434),$K434,EDATE(Y434,$E434))),""))),"")</f>
        <v/>
      </c>
      <c r="AA434" s="70" t="str">
        <f>IFERROR(IF(AND($H434=1,WORKDAY.INTL($I434,NETWORKDAYS.INTL($I434,EDATE(Z434,$E435)-1,1,[1]holiday!$A$2:$A$101),1,[1]holiday!$A$2:$A$101)=$K434),"",IF(AND(IFERROR(IF(IF($K434&lt;EDATE(Z434,$E434),$K434,EDATE(Z434,$E434))=Z434,"",IF($K434&lt;EDATE(Z434,$E434),$K434,EDATE(Z434,$E434))),"")=$K434,$H434=1),"",IFERROR(IF(IF($K434&lt;EDATE(Z434,$E434),$K434,EDATE(Z434,$E434))=Z434,"",IF($K434&lt;EDATE(Z434,$E434),$K434,EDATE(Z434,$E434))),""))),"")</f>
        <v/>
      </c>
      <c r="AB434" s="70" t="str">
        <f>IFERROR(IF(AND($H434=1,WORKDAY.INTL($I434,NETWORKDAYS.INTL($I434,EDATE(AA434,$E435)-1,1,[1]holiday!$A$2:$A$101),1,[1]holiday!$A$2:$A$101)=$K434),"",IF(AND(IFERROR(IF(IF($K434&lt;EDATE(AA434,$E434),$K434,EDATE(AA434,$E434))=AA434,"",IF($K434&lt;EDATE(AA434,$E434),$K434,EDATE(AA434,$E434))),"")=$K434,$H434=1),"",IFERROR(IF(IF($K434&lt;EDATE(AA434,$E434),$K434,EDATE(AA434,$E434))=AA434,"",IF($K434&lt;EDATE(AA434,$E434),$K434,EDATE(AA434,$E434))),""))),"")</f>
        <v/>
      </c>
      <c r="AC434" s="70" t="str">
        <f>IFERROR(IF(AND($H434=1,WORKDAY.INTL($I434,NETWORKDAYS.INTL($I434,EDATE(AB434,$E435)-1,1,[1]holiday!$A$2:$A$101),1,[1]holiday!$A$2:$A$101)=$K434),"",IF(AND(IFERROR(IF(IF($K434&lt;EDATE(AB434,$E434),$K434,EDATE(AB434,$E434))=AB434,"",IF($K434&lt;EDATE(AB434,$E434),$K434,EDATE(AB434,$E434))),"")=$K434,$H434=1),"",IFERROR(IF(IF($K434&lt;EDATE(AB434,$E434),$K434,EDATE(AB434,$E434))=AB434,"",IF($K434&lt;EDATE(AB434,$E434),$K434,EDATE(AB434,$E434))),""))),"")</f>
        <v/>
      </c>
      <c r="AD434" s="70" t="str">
        <f>IFERROR(IF(AND($H434=1,WORKDAY.INTL($I434,NETWORKDAYS.INTL($I434,EDATE(AC434,$E435)-1,1,[1]holiday!$A$2:$A$101),1,[1]holiday!$A$2:$A$101)=$K434),"",IF(AND(IFERROR(IF(IF($K434&lt;EDATE(AC434,$E434),$K434,EDATE(AC434,$E434))=AC434,"",IF($K434&lt;EDATE(AC434,$E434),$K434,EDATE(AC434,$E434))),"")=$K434,$H434=1),"",IFERROR(IF(IF($K434&lt;EDATE(AC434,$E434),$K434,EDATE(AC434,$E434))=AC434,"",IF($K434&lt;EDATE(AC434,$E434),$K434,EDATE(AC434,$E434))),""))),"")</f>
        <v/>
      </c>
      <c r="AE434" s="70" t="str">
        <f>IFERROR(IF(AND($H434=1,WORKDAY.INTL($I434,NETWORKDAYS.INTL($I434,EDATE(AD434,$E435)-1,1,[1]holiday!$A$2:$A$101),1,[1]holiday!$A$2:$A$101)=$K434),"",IF(AND(IFERROR(IF(IF($K434&lt;EDATE(AD434,$E434),$K434,EDATE(AD434,$E434))=AD434,"",IF($K434&lt;EDATE(AD434,$E434),$K434,EDATE(AD434,$E434))),"")=$K434,$H434=1),"",IFERROR(IF(IF($K434&lt;EDATE(AD434,$E434),$K434,EDATE(AD434,$E434))=AD434,"",IF($K434&lt;EDATE(AD434,$E434),$K434,EDATE(AD434,$E434))),""))),"")</f>
        <v/>
      </c>
      <c r="AF434" s="70" t="str">
        <f>IFERROR(IF(AND($H434=1,WORKDAY.INTL($I434,NETWORKDAYS.INTL($I434,EDATE(AE434,$E435)-1,1,[1]holiday!$A$2:$A$101),1,[1]holiday!$A$2:$A$101)=$K434),"",IF(AND(IFERROR(IF(IF($K434&lt;EDATE(AE434,$E434),$K434,EDATE(AE434,$E434))=AE434,"",IF($K434&lt;EDATE(AE434,$E434),$K434,EDATE(AE434,$E434))),"")=$K434,$H434=1),"",IFERROR(IF(IF($K434&lt;EDATE(AE434,$E434),$K434,EDATE(AE434,$E434))=AE434,"",IF($K434&lt;EDATE(AE434,$E434),$K434,EDATE(AE434,$E434))),""))),"")</f>
        <v/>
      </c>
      <c r="AG434" s="70" t="str">
        <f>IFERROR(IF(AND($H434=1,WORKDAY.INTL($I434,NETWORKDAYS.INTL($I434,EDATE(AF434,$E435)-1,1,[1]holiday!$A$2:$A$101),1,[1]holiday!$A$2:$A$101)=$K434),"",IF(AND(IFERROR(IF(IF($K434&lt;EDATE(AF434,$E434),$K434,EDATE(AF434,$E434))=AF434,"",IF($K434&lt;EDATE(AF434,$E434),$K434,EDATE(AF434,$E434))),"")=$K434,$H434=1),"",IFERROR(IF(IF($K434&lt;EDATE(AF434,$E434),$K434,EDATE(AF434,$E434))=AF434,"",IF($K434&lt;EDATE(AF434,$E434),$K434,EDATE(AF434,$E434))),""))),"")</f>
        <v/>
      </c>
      <c r="AH434" s="70" t="str">
        <f>IFERROR(IF(AND($H434=1,WORKDAY.INTL($I434,NETWORKDAYS.INTL($I434,EDATE(AG434,$E435)-1,1,[1]holiday!$A$2:$A$101),1,[1]holiday!$A$2:$A$101)=$K434),"",IF(AND(IFERROR(IF(IF($K434&lt;EDATE(AG434,$E434),$K434,EDATE(AG434,$E434))=AG434,"",IF($K434&lt;EDATE(AG434,$E434),$K434,EDATE(AG434,$E434))),"")=$K434,$H434=1),"",IFERROR(IF(IF($K434&lt;EDATE(AG434,$E434),$K434,EDATE(AG434,$E434))=AG434,"",IF($K434&lt;EDATE(AG434,$E434),$K434,EDATE(AG434,$E434))),""))),"")</f>
        <v/>
      </c>
      <c r="AI434" s="70"/>
      <c r="AJ434" s="25" t="e">
        <f t="shared" si="274"/>
        <v>#REF!</v>
      </c>
      <c r="AK434" s="25" t="e">
        <f t="shared" si="275"/>
        <v>#REF!</v>
      </c>
      <c r="AL434" s="25" t="e">
        <f t="shared" si="276"/>
        <v>#REF!</v>
      </c>
      <c r="AM434" s="25" t="e">
        <f t="shared" si="277"/>
        <v>#REF!</v>
      </c>
      <c r="AN434" s="25" t="e">
        <f t="shared" si="278"/>
        <v>#REF!</v>
      </c>
      <c r="AO434" s="25" t="e">
        <f t="shared" si="279"/>
        <v>#REF!</v>
      </c>
      <c r="AP434" s="25" t="e">
        <f t="shared" si="280"/>
        <v>#REF!</v>
      </c>
      <c r="AQ434" s="25" t="e">
        <f t="shared" si="281"/>
        <v>#REF!</v>
      </c>
      <c r="AR434" s="25" t="e">
        <f t="shared" si="282"/>
        <v>#REF!</v>
      </c>
      <c r="AS434" s="25" t="e">
        <f t="shared" si="283"/>
        <v>#REF!</v>
      </c>
      <c r="AT434" s="25" t="e">
        <f t="shared" si="284"/>
        <v>#REF!</v>
      </c>
      <c r="AU434" s="25" t="e">
        <f t="shared" si="285"/>
        <v>#REF!</v>
      </c>
      <c r="AV434" s="25" t="e">
        <f t="shared" si="286"/>
        <v>#REF!</v>
      </c>
      <c r="AW434" s="106" t="e">
        <f t="shared" si="255"/>
        <v>#REF!</v>
      </c>
      <c r="AX434" s="107" t="e">
        <f t="shared" ca="1" si="256"/>
        <v>#REF!</v>
      </c>
      <c r="AY434" s="107" t="e">
        <f t="shared" ca="1" si="257"/>
        <v>#REF!</v>
      </c>
      <c r="AZ434" s="108" t="e">
        <f t="shared" ca="1" si="258"/>
        <v>#REF!</v>
      </c>
      <c r="BA434" s="25">
        <f t="shared" ca="1" si="250"/>
        <v>0</v>
      </c>
      <c r="BB434" s="25" t="e">
        <f t="shared" si="287"/>
        <v>#REF!</v>
      </c>
      <c r="BC434" s="25" t="e">
        <f t="shared" ca="1" si="259"/>
        <v>#REF!</v>
      </c>
      <c r="BD434" s="83" t="e">
        <f>PS!#REF!</f>
        <v>#REF!</v>
      </c>
      <c r="BE434" s="78" t="str">
        <f t="shared" ca="1" si="260"/>
        <v>Lần 0</v>
      </c>
      <c r="BF434" s="109" t="e">
        <f t="shared" ca="1" si="261"/>
        <v>#REF!</v>
      </c>
      <c r="BG434" s="109" t="e">
        <f t="shared" ca="1" si="262"/>
        <v>#REF!</v>
      </c>
      <c r="BH434" s="109" t="e">
        <f t="shared" ca="1" si="263"/>
        <v>#REF!</v>
      </c>
      <c r="BI434" s="109" t="e">
        <f t="shared" ca="1" si="264"/>
        <v>#REF!</v>
      </c>
      <c r="BJ434" s="109" t="e">
        <f t="shared" ca="1" si="265"/>
        <v>#REF!</v>
      </c>
      <c r="BK434" s="109" t="e">
        <f t="shared" ca="1" si="266"/>
        <v>#REF!</v>
      </c>
      <c r="BL434" s="109" t="e">
        <f t="shared" ca="1" si="267"/>
        <v>#REF!</v>
      </c>
      <c r="BM434" s="109" t="e">
        <f t="shared" ca="1" si="268"/>
        <v>#REF!</v>
      </c>
      <c r="BN434" s="109" t="e">
        <f t="shared" ca="1" si="269"/>
        <v>#REF!</v>
      </c>
      <c r="BO434" s="109" t="e">
        <f t="shared" ca="1" si="270"/>
        <v>#REF!</v>
      </c>
      <c r="BP434" s="109" t="e">
        <f t="shared" ca="1" si="271"/>
        <v>#REF!</v>
      </c>
      <c r="BQ434" s="109" t="e">
        <f t="shared" ca="1" si="272"/>
        <v>#REF!</v>
      </c>
      <c r="BR434" s="109" t="e">
        <f t="shared" ca="1" si="273"/>
        <v>#REF!</v>
      </c>
    </row>
    <row r="435" spans="1:70" ht="19.5" customHeight="1" x14ac:dyDescent="0.2">
      <c r="A435" s="82" t="e">
        <f>PS!#REF!</f>
        <v>#REF!</v>
      </c>
      <c r="B435" s="83" t="e">
        <f>PS!#REF!</f>
        <v>#REF!</v>
      </c>
      <c r="C435" s="83" t="e">
        <f>PS!#REF!</f>
        <v>#REF!</v>
      </c>
      <c r="D435" s="83" t="e">
        <f>VLOOKUP(B435,CTV!$A$3:$D$1048576,4,0)</f>
        <v>#REF!</v>
      </c>
      <c r="E435" s="83" t="e">
        <f>VLOOKUP(B435,CTV!$A$3:$G$1048576,7,0)</f>
        <v>#REF!</v>
      </c>
      <c r="F435" s="83" t="e">
        <f>IF(ISNA(VLOOKUP(D435,CTV!$A$3:$H$1048576,8,0)),"",VLOOKUP(D435,CTV!$A$3:$H$1048576,8,0))</f>
        <v>#REF!</v>
      </c>
      <c r="G435" s="83" t="e">
        <f>VLOOKUP(B435,CTV!$A$3:$I$1048576,9,0)</f>
        <v>#REF!</v>
      </c>
      <c r="H435" s="83" t="e">
        <f>VLOOKUP(B435,CTV!$A$3:$J$1048576,10,0)</f>
        <v>#REF!</v>
      </c>
      <c r="I435" s="102" t="e">
        <f>PS!#REF!</f>
        <v>#REF!</v>
      </c>
      <c r="J435" s="83" t="e">
        <f>PS!#REF!</f>
        <v>#REF!</v>
      </c>
      <c r="K435" s="103" t="e">
        <f>PS!#REF!</f>
        <v>#REF!</v>
      </c>
      <c r="L435" s="83" t="e">
        <f t="shared" si="251"/>
        <v>#REF!</v>
      </c>
      <c r="M435" s="120" t="e">
        <f>PS!#REF!</f>
        <v>#REF!</v>
      </c>
      <c r="N435" s="83" t="e">
        <f>PS!#REF!</f>
        <v>#REF!</v>
      </c>
      <c r="O435" s="104" t="e">
        <f>PS!#REF!</f>
        <v>#REF!</v>
      </c>
      <c r="P435" s="104" t="e">
        <f t="shared" si="252"/>
        <v>#REF!</v>
      </c>
      <c r="Q435" s="104">
        <v>0</v>
      </c>
      <c r="R435" s="170" t="e">
        <f t="shared" si="253"/>
        <v>#REF!</v>
      </c>
      <c r="S435" s="130" t="e">
        <f>VLOOKUP(B435,CTV!$A$3:$K$1048576,11,0)</f>
        <v>#REF!</v>
      </c>
      <c r="T435" s="105" t="e">
        <f>IF(VLOOKUP(B435,CTV!$A$3:$E$1048576,5,0)-R435+S435&lt;0,0,VLOOKUP(B435,CTV!$A$3:$E$1048576,5,0)-R435+S435)</f>
        <v>#REF!</v>
      </c>
      <c r="U435" s="105" t="e">
        <f>IF(VLOOKUP(B435,CTV!$A$3:$F$1048576,6,0)-R435+S435&lt;0,0,VLOOKUP(B435,CTV!$A$3:$F$1048576,6,0)-R435+S435)</f>
        <v>#REF!</v>
      </c>
      <c r="V435" s="70" t="e">
        <f t="shared" si="254"/>
        <v>#REF!</v>
      </c>
      <c r="W435" s="70" t="str">
        <f>IFERROR(IF(AND($H435=1,WORKDAY.INTL($I435,NETWORKDAYS.INTL($I435,EDATE(V435,$E436)-1,1,[1]holiday!$A$2:$A$101),1,[1]holiday!$A$2:$A$101)=$K435),"",IF(AND(IFERROR(IF(IF($K435&lt;EDATE(V435,$E435),$K435,EDATE(V435,$E435))=V435,"",IF($K435&lt;EDATE(V435,$E435),$K435,EDATE(V435,$E435))),"")=$K435,$H435=1),"",IFERROR(IF(IF($K435&lt;EDATE(V435,$E435),$K435,EDATE(V435,$E435))=V435,"",IF($K435&lt;EDATE(V435,$E435),$K435,EDATE(V435,$E435))),""))),"")</f>
        <v/>
      </c>
      <c r="X435" s="70" t="str">
        <f>IFERROR(IF(AND($H435=1,WORKDAY.INTL($I435,NETWORKDAYS.INTL($I435,EDATE(W435,$E436)-1,1,[1]holiday!$A$2:$A$101),1,[1]holiday!$A$2:$A$101)=$K435),"",IF(AND(IFERROR(IF(IF($K435&lt;EDATE(W435,$E435),$K435,EDATE(W435,$E435))=W435,"",IF($K435&lt;EDATE(W435,$E435),$K435,EDATE(W435,$E435))),"")=$K435,$H435=1),"",IFERROR(IF(IF($K435&lt;EDATE(W435,$E435),$K435,EDATE(W435,$E435))=W435,"",IF($K435&lt;EDATE(W435,$E435),$K435,EDATE(W435,$E435))),""))),"")</f>
        <v/>
      </c>
      <c r="Y435" s="70" t="str">
        <f>IFERROR(IF(AND($H435=1,WORKDAY.INTL($I435,NETWORKDAYS.INTL($I435,EDATE(X435,$E436)-1,1,[1]holiday!$A$2:$A$101),1,[1]holiday!$A$2:$A$101)=$K435),"",IF(AND(IFERROR(IF(IF($K435&lt;EDATE(X435,$E435),$K435,EDATE(X435,$E435))=X435,"",IF($K435&lt;EDATE(X435,$E435),$K435,EDATE(X435,$E435))),"")=$K435,$H435=1),"",IFERROR(IF(IF($K435&lt;EDATE(X435,$E435),$K435,EDATE(X435,$E435))=X435,"",IF($K435&lt;EDATE(X435,$E435),$K435,EDATE(X435,$E435))),""))),"")</f>
        <v/>
      </c>
      <c r="Z435" s="70" t="str">
        <f>IFERROR(IF(AND($H435=1,WORKDAY.INTL($I435,NETWORKDAYS.INTL($I435,EDATE(Y435,$E436)-1,1,[1]holiday!$A$2:$A$101),1,[1]holiday!$A$2:$A$101)=$K435),"",IF(AND(IFERROR(IF(IF($K435&lt;EDATE(Y435,$E435),$K435,EDATE(Y435,$E435))=Y435,"",IF($K435&lt;EDATE(Y435,$E435),$K435,EDATE(Y435,$E435))),"")=$K435,$H435=1),"",IFERROR(IF(IF($K435&lt;EDATE(Y435,$E435),$K435,EDATE(Y435,$E435))=Y435,"",IF($K435&lt;EDATE(Y435,$E435),$K435,EDATE(Y435,$E435))),""))),"")</f>
        <v/>
      </c>
      <c r="AA435" s="70" t="str">
        <f>IFERROR(IF(AND($H435=1,WORKDAY.INTL($I435,NETWORKDAYS.INTL($I435,EDATE(Z435,$E436)-1,1,[1]holiday!$A$2:$A$101),1,[1]holiday!$A$2:$A$101)=$K435),"",IF(AND(IFERROR(IF(IF($K435&lt;EDATE(Z435,$E435),$K435,EDATE(Z435,$E435))=Z435,"",IF($K435&lt;EDATE(Z435,$E435),$K435,EDATE(Z435,$E435))),"")=$K435,$H435=1),"",IFERROR(IF(IF($K435&lt;EDATE(Z435,$E435),$K435,EDATE(Z435,$E435))=Z435,"",IF($K435&lt;EDATE(Z435,$E435),$K435,EDATE(Z435,$E435))),""))),"")</f>
        <v/>
      </c>
      <c r="AB435" s="70" t="str">
        <f>IFERROR(IF(AND($H435=1,WORKDAY.INTL($I435,NETWORKDAYS.INTL($I435,EDATE(AA435,$E436)-1,1,[1]holiday!$A$2:$A$101),1,[1]holiday!$A$2:$A$101)=$K435),"",IF(AND(IFERROR(IF(IF($K435&lt;EDATE(AA435,$E435),$K435,EDATE(AA435,$E435))=AA435,"",IF($K435&lt;EDATE(AA435,$E435),$K435,EDATE(AA435,$E435))),"")=$K435,$H435=1),"",IFERROR(IF(IF($K435&lt;EDATE(AA435,$E435),$K435,EDATE(AA435,$E435))=AA435,"",IF($K435&lt;EDATE(AA435,$E435),$K435,EDATE(AA435,$E435))),""))),"")</f>
        <v/>
      </c>
      <c r="AC435" s="70" t="str">
        <f>IFERROR(IF(AND($H435=1,WORKDAY.INTL($I435,NETWORKDAYS.INTL($I435,EDATE(AB435,$E436)-1,1,[1]holiday!$A$2:$A$101),1,[1]holiday!$A$2:$A$101)=$K435),"",IF(AND(IFERROR(IF(IF($K435&lt;EDATE(AB435,$E435),$K435,EDATE(AB435,$E435))=AB435,"",IF($K435&lt;EDATE(AB435,$E435),$K435,EDATE(AB435,$E435))),"")=$K435,$H435=1),"",IFERROR(IF(IF($K435&lt;EDATE(AB435,$E435),$K435,EDATE(AB435,$E435))=AB435,"",IF($K435&lt;EDATE(AB435,$E435),$K435,EDATE(AB435,$E435))),""))),"")</f>
        <v/>
      </c>
      <c r="AD435" s="70" t="str">
        <f>IFERROR(IF(AND($H435=1,WORKDAY.INTL($I435,NETWORKDAYS.INTL($I435,EDATE(AC435,$E436)-1,1,[1]holiday!$A$2:$A$101),1,[1]holiday!$A$2:$A$101)=$K435),"",IF(AND(IFERROR(IF(IF($K435&lt;EDATE(AC435,$E435),$K435,EDATE(AC435,$E435))=AC435,"",IF($K435&lt;EDATE(AC435,$E435),$K435,EDATE(AC435,$E435))),"")=$K435,$H435=1),"",IFERROR(IF(IF($K435&lt;EDATE(AC435,$E435),$K435,EDATE(AC435,$E435))=AC435,"",IF($K435&lt;EDATE(AC435,$E435),$K435,EDATE(AC435,$E435))),""))),"")</f>
        <v/>
      </c>
      <c r="AE435" s="70" t="str">
        <f>IFERROR(IF(AND($H435=1,WORKDAY.INTL($I435,NETWORKDAYS.INTL($I435,EDATE(AD435,$E436)-1,1,[1]holiday!$A$2:$A$101),1,[1]holiday!$A$2:$A$101)=$K435),"",IF(AND(IFERROR(IF(IF($K435&lt;EDATE(AD435,$E435),$K435,EDATE(AD435,$E435))=AD435,"",IF($K435&lt;EDATE(AD435,$E435),$K435,EDATE(AD435,$E435))),"")=$K435,$H435=1),"",IFERROR(IF(IF($K435&lt;EDATE(AD435,$E435),$K435,EDATE(AD435,$E435))=AD435,"",IF($K435&lt;EDATE(AD435,$E435),$K435,EDATE(AD435,$E435))),""))),"")</f>
        <v/>
      </c>
      <c r="AF435" s="70" t="str">
        <f>IFERROR(IF(AND($H435=1,WORKDAY.INTL($I435,NETWORKDAYS.INTL($I435,EDATE(AE435,$E436)-1,1,[1]holiday!$A$2:$A$101),1,[1]holiday!$A$2:$A$101)=$K435),"",IF(AND(IFERROR(IF(IF($K435&lt;EDATE(AE435,$E435),$K435,EDATE(AE435,$E435))=AE435,"",IF($K435&lt;EDATE(AE435,$E435),$K435,EDATE(AE435,$E435))),"")=$K435,$H435=1),"",IFERROR(IF(IF($K435&lt;EDATE(AE435,$E435),$K435,EDATE(AE435,$E435))=AE435,"",IF($K435&lt;EDATE(AE435,$E435),$K435,EDATE(AE435,$E435))),""))),"")</f>
        <v/>
      </c>
      <c r="AG435" s="70" t="str">
        <f>IFERROR(IF(AND($H435=1,WORKDAY.INTL($I435,NETWORKDAYS.INTL($I435,EDATE(AF435,$E436)-1,1,[1]holiday!$A$2:$A$101),1,[1]holiday!$A$2:$A$101)=$K435),"",IF(AND(IFERROR(IF(IF($K435&lt;EDATE(AF435,$E435),$K435,EDATE(AF435,$E435))=AF435,"",IF($K435&lt;EDATE(AF435,$E435),$K435,EDATE(AF435,$E435))),"")=$K435,$H435=1),"",IFERROR(IF(IF($K435&lt;EDATE(AF435,$E435),$K435,EDATE(AF435,$E435))=AF435,"",IF($K435&lt;EDATE(AF435,$E435),$K435,EDATE(AF435,$E435))),""))),"")</f>
        <v/>
      </c>
      <c r="AH435" s="70" t="str">
        <f>IFERROR(IF(AND($H435=1,WORKDAY.INTL($I435,NETWORKDAYS.INTL($I435,EDATE(AG435,$E436)-1,1,[1]holiday!$A$2:$A$101),1,[1]holiday!$A$2:$A$101)=$K435),"",IF(AND(IFERROR(IF(IF($K435&lt;EDATE(AG435,$E435),$K435,EDATE(AG435,$E435))=AG435,"",IF($K435&lt;EDATE(AG435,$E435),$K435,EDATE(AG435,$E435))),"")=$K435,$H435=1),"",IFERROR(IF(IF($K435&lt;EDATE(AG435,$E435),$K435,EDATE(AG435,$E435))=AG435,"",IF($K435&lt;EDATE(AG435,$E435),$K435,EDATE(AG435,$E435))),""))),"")</f>
        <v/>
      </c>
      <c r="AI435" s="70"/>
      <c r="AJ435" s="25" t="e">
        <f t="shared" si="274"/>
        <v>#REF!</v>
      </c>
      <c r="AK435" s="25" t="e">
        <f t="shared" si="275"/>
        <v>#REF!</v>
      </c>
      <c r="AL435" s="25" t="e">
        <f t="shared" si="276"/>
        <v>#REF!</v>
      </c>
      <c r="AM435" s="25" t="e">
        <f t="shared" si="277"/>
        <v>#REF!</v>
      </c>
      <c r="AN435" s="25" t="e">
        <f t="shared" si="278"/>
        <v>#REF!</v>
      </c>
      <c r="AO435" s="25" t="e">
        <f t="shared" si="279"/>
        <v>#REF!</v>
      </c>
      <c r="AP435" s="25" t="e">
        <f t="shared" si="280"/>
        <v>#REF!</v>
      </c>
      <c r="AQ435" s="25" t="e">
        <f t="shared" si="281"/>
        <v>#REF!</v>
      </c>
      <c r="AR435" s="25" t="e">
        <f t="shared" si="282"/>
        <v>#REF!</v>
      </c>
      <c r="AS435" s="25" t="e">
        <f t="shared" si="283"/>
        <v>#REF!</v>
      </c>
      <c r="AT435" s="25" t="e">
        <f t="shared" si="284"/>
        <v>#REF!</v>
      </c>
      <c r="AU435" s="25" t="e">
        <f t="shared" si="285"/>
        <v>#REF!</v>
      </c>
      <c r="AV435" s="25" t="e">
        <f t="shared" si="286"/>
        <v>#REF!</v>
      </c>
      <c r="AW435" s="106" t="e">
        <f t="shared" si="255"/>
        <v>#REF!</v>
      </c>
      <c r="AX435" s="107" t="e">
        <f t="shared" ca="1" si="256"/>
        <v>#REF!</v>
      </c>
      <c r="AY435" s="107" t="e">
        <f t="shared" ca="1" si="257"/>
        <v>#REF!</v>
      </c>
      <c r="AZ435" s="108" t="e">
        <f t="shared" ca="1" si="258"/>
        <v>#REF!</v>
      </c>
      <c r="BA435" s="25">
        <f t="shared" ca="1" si="250"/>
        <v>0</v>
      </c>
      <c r="BB435" s="25" t="e">
        <f t="shared" si="287"/>
        <v>#REF!</v>
      </c>
      <c r="BC435" s="25" t="e">
        <f t="shared" ca="1" si="259"/>
        <v>#REF!</v>
      </c>
      <c r="BD435" s="83" t="e">
        <f>PS!#REF!</f>
        <v>#REF!</v>
      </c>
      <c r="BE435" s="78" t="str">
        <f t="shared" ca="1" si="260"/>
        <v>Lần 0</v>
      </c>
      <c r="BF435" s="109" t="e">
        <f t="shared" ca="1" si="261"/>
        <v>#REF!</v>
      </c>
      <c r="BG435" s="109" t="e">
        <f t="shared" ca="1" si="262"/>
        <v>#REF!</v>
      </c>
      <c r="BH435" s="109" t="e">
        <f t="shared" ca="1" si="263"/>
        <v>#REF!</v>
      </c>
      <c r="BI435" s="109" t="e">
        <f t="shared" ca="1" si="264"/>
        <v>#REF!</v>
      </c>
      <c r="BJ435" s="109" t="e">
        <f t="shared" ca="1" si="265"/>
        <v>#REF!</v>
      </c>
      <c r="BK435" s="109" t="e">
        <f t="shared" ca="1" si="266"/>
        <v>#REF!</v>
      </c>
      <c r="BL435" s="109" t="e">
        <f t="shared" ca="1" si="267"/>
        <v>#REF!</v>
      </c>
      <c r="BM435" s="109" t="e">
        <f t="shared" ca="1" si="268"/>
        <v>#REF!</v>
      </c>
      <c r="BN435" s="109" t="e">
        <f t="shared" ca="1" si="269"/>
        <v>#REF!</v>
      </c>
      <c r="BO435" s="109" t="e">
        <f t="shared" ca="1" si="270"/>
        <v>#REF!</v>
      </c>
      <c r="BP435" s="109" t="e">
        <f t="shared" ca="1" si="271"/>
        <v>#REF!</v>
      </c>
      <c r="BQ435" s="109" t="e">
        <f t="shared" ca="1" si="272"/>
        <v>#REF!</v>
      </c>
      <c r="BR435" s="109" t="e">
        <f t="shared" ca="1" si="273"/>
        <v>#REF!</v>
      </c>
    </row>
    <row r="436" spans="1:70" ht="19.5" customHeight="1" x14ac:dyDescent="0.2">
      <c r="A436" s="82" t="e">
        <f>PS!#REF!</f>
        <v>#REF!</v>
      </c>
      <c r="B436" s="83" t="e">
        <f>PS!#REF!</f>
        <v>#REF!</v>
      </c>
      <c r="C436" s="83" t="e">
        <f>PS!#REF!</f>
        <v>#REF!</v>
      </c>
      <c r="D436" s="83" t="e">
        <f>VLOOKUP(B436,CTV!$A$3:$D$1048576,4,0)</f>
        <v>#REF!</v>
      </c>
      <c r="E436" s="83" t="e">
        <f>VLOOKUP(B436,CTV!$A$3:$G$1048576,7,0)</f>
        <v>#REF!</v>
      </c>
      <c r="F436" s="83" t="e">
        <f>IF(ISNA(VLOOKUP(D436,CTV!$A$3:$H$1048576,8,0)),"",VLOOKUP(D436,CTV!$A$3:$H$1048576,8,0))</f>
        <v>#REF!</v>
      </c>
      <c r="G436" s="83" t="e">
        <f>VLOOKUP(B436,CTV!$A$3:$I$1048576,9,0)</f>
        <v>#REF!</v>
      </c>
      <c r="H436" s="83" t="e">
        <f>VLOOKUP(B436,CTV!$A$3:$J$1048576,10,0)</f>
        <v>#REF!</v>
      </c>
      <c r="I436" s="102" t="e">
        <f>PS!#REF!</f>
        <v>#REF!</v>
      </c>
      <c r="J436" s="83" t="e">
        <f>PS!#REF!</f>
        <v>#REF!</v>
      </c>
      <c r="K436" s="103" t="e">
        <f>PS!#REF!</f>
        <v>#REF!</v>
      </c>
      <c r="L436" s="83" t="e">
        <f t="shared" si="251"/>
        <v>#REF!</v>
      </c>
      <c r="M436" s="120" t="e">
        <f>PS!#REF!</f>
        <v>#REF!</v>
      </c>
      <c r="N436" s="83" t="e">
        <f>PS!#REF!</f>
        <v>#REF!</v>
      </c>
      <c r="O436" s="104" t="e">
        <f>PS!#REF!</f>
        <v>#REF!</v>
      </c>
      <c r="P436" s="104" t="e">
        <f t="shared" si="252"/>
        <v>#REF!</v>
      </c>
      <c r="Q436" s="104">
        <v>0</v>
      </c>
      <c r="R436" s="170" t="e">
        <f t="shared" si="253"/>
        <v>#REF!</v>
      </c>
      <c r="S436" s="130" t="e">
        <f>VLOOKUP(B436,CTV!$A$3:$K$1048576,11,0)</f>
        <v>#REF!</v>
      </c>
      <c r="T436" s="105" t="e">
        <f>IF(VLOOKUP(B436,CTV!$A$3:$E$1048576,5,0)-R436+S436&lt;0,0,VLOOKUP(B436,CTV!$A$3:$E$1048576,5,0)-R436+S436)</f>
        <v>#REF!</v>
      </c>
      <c r="U436" s="105" t="e">
        <f>IF(VLOOKUP(B436,CTV!$A$3:$F$1048576,6,0)-R436+S436&lt;0,0,VLOOKUP(B436,CTV!$A$3:$F$1048576,6,0)-R436+S436)</f>
        <v>#REF!</v>
      </c>
      <c r="V436" s="70" t="e">
        <f t="shared" si="254"/>
        <v>#REF!</v>
      </c>
      <c r="W436" s="70" t="str">
        <f>IFERROR(IF(AND($H436=1,WORKDAY.INTL($I436,NETWORKDAYS.INTL($I436,EDATE(V436,$E437)-1,1,[1]holiday!$A$2:$A$101),1,[1]holiday!$A$2:$A$101)=$K436),"",IF(AND(IFERROR(IF(IF($K436&lt;EDATE(V436,$E436),$K436,EDATE(V436,$E436))=V436,"",IF($K436&lt;EDATE(V436,$E436),$K436,EDATE(V436,$E436))),"")=$K436,$H436=1),"",IFERROR(IF(IF($K436&lt;EDATE(V436,$E436),$K436,EDATE(V436,$E436))=V436,"",IF($K436&lt;EDATE(V436,$E436),$K436,EDATE(V436,$E436))),""))),"")</f>
        <v/>
      </c>
      <c r="X436" s="70" t="str">
        <f>IFERROR(IF(AND($H436=1,WORKDAY.INTL($I436,NETWORKDAYS.INTL($I436,EDATE(W436,$E437)-1,1,[1]holiday!$A$2:$A$101),1,[1]holiday!$A$2:$A$101)=$K436),"",IF(AND(IFERROR(IF(IF($K436&lt;EDATE(W436,$E436),$K436,EDATE(W436,$E436))=W436,"",IF($K436&lt;EDATE(W436,$E436),$K436,EDATE(W436,$E436))),"")=$K436,$H436=1),"",IFERROR(IF(IF($K436&lt;EDATE(W436,$E436),$K436,EDATE(W436,$E436))=W436,"",IF($K436&lt;EDATE(W436,$E436),$K436,EDATE(W436,$E436))),""))),"")</f>
        <v/>
      </c>
      <c r="Y436" s="70" t="str">
        <f>IFERROR(IF(AND($H436=1,WORKDAY.INTL($I436,NETWORKDAYS.INTL($I436,EDATE(X436,$E437)-1,1,[1]holiday!$A$2:$A$101),1,[1]holiday!$A$2:$A$101)=$K436),"",IF(AND(IFERROR(IF(IF($K436&lt;EDATE(X436,$E436),$K436,EDATE(X436,$E436))=X436,"",IF($K436&lt;EDATE(X436,$E436),$K436,EDATE(X436,$E436))),"")=$K436,$H436=1),"",IFERROR(IF(IF($K436&lt;EDATE(X436,$E436),$K436,EDATE(X436,$E436))=X436,"",IF($K436&lt;EDATE(X436,$E436),$K436,EDATE(X436,$E436))),""))),"")</f>
        <v/>
      </c>
      <c r="Z436" s="70" t="str">
        <f>IFERROR(IF(AND($H436=1,WORKDAY.INTL($I436,NETWORKDAYS.INTL($I436,EDATE(Y436,$E437)-1,1,[1]holiday!$A$2:$A$101),1,[1]holiday!$A$2:$A$101)=$K436),"",IF(AND(IFERROR(IF(IF($K436&lt;EDATE(Y436,$E436),$K436,EDATE(Y436,$E436))=Y436,"",IF($K436&lt;EDATE(Y436,$E436),$K436,EDATE(Y436,$E436))),"")=$K436,$H436=1),"",IFERROR(IF(IF($K436&lt;EDATE(Y436,$E436),$K436,EDATE(Y436,$E436))=Y436,"",IF($K436&lt;EDATE(Y436,$E436),$K436,EDATE(Y436,$E436))),""))),"")</f>
        <v/>
      </c>
      <c r="AA436" s="70" t="str">
        <f>IFERROR(IF(AND($H436=1,WORKDAY.INTL($I436,NETWORKDAYS.INTL($I436,EDATE(Z436,$E437)-1,1,[1]holiday!$A$2:$A$101),1,[1]holiday!$A$2:$A$101)=$K436),"",IF(AND(IFERROR(IF(IF($K436&lt;EDATE(Z436,$E436),$K436,EDATE(Z436,$E436))=Z436,"",IF($K436&lt;EDATE(Z436,$E436),$K436,EDATE(Z436,$E436))),"")=$K436,$H436=1),"",IFERROR(IF(IF($K436&lt;EDATE(Z436,$E436),$K436,EDATE(Z436,$E436))=Z436,"",IF($K436&lt;EDATE(Z436,$E436),$K436,EDATE(Z436,$E436))),""))),"")</f>
        <v/>
      </c>
      <c r="AB436" s="70" t="str">
        <f>IFERROR(IF(AND($H436=1,WORKDAY.INTL($I436,NETWORKDAYS.INTL($I436,EDATE(AA436,$E437)-1,1,[1]holiday!$A$2:$A$101),1,[1]holiday!$A$2:$A$101)=$K436),"",IF(AND(IFERROR(IF(IF($K436&lt;EDATE(AA436,$E436),$K436,EDATE(AA436,$E436))=AA436,"",IF($K436&lt;EDATE(AA436,$E436),$K436,EDATE(AA436,$E436))),"")=$K436,$H436=1),"",IFERROR(IF(IF($K436&lt;EDATE(AA436,$E436),$K436,EDATE(AA436,$E436))=AA436,"",IF($K436&lt;EDATE(AA436,$E436),$K436,EDATE(AA436,$E436))),""))),"")</f>
        <v/>
      </c>
      <c r="AC436" s="70" t="str">
        <f>IFERROR(IF(AND($H436=1,WORKDAY.INTL($I436,NETWORKDAYS.INTL($I436,EDATE(AB436,$E437)-1,1,[1]holiday!$A$2:$A$101),1,[1]holiday!$A$2:$A$101)=$K436),"",IF(AND(IFERROR(IF(IF($K436&lt;EDATE(AB436,$E436),$K436,EDATE(AB436,$E436))=AB436,"",IF($K436&lt;EDATE(AB436,$E436),$K436,EDATE(AB436,$E436))),"")=$K436,$H436=1),"",IFERROR(IF(IF($K436&lt;EDATE(AB436,$E436),$K436,EDATE(AB436,$E436))=AB436,"",IF($K436&lt;EDATE(AB436,$E436),$K436,EDATE(AB436,$E436))),""))),"")</f>
        <v/>
      </c>
      <c r="AD436" s="70" t="str">
        <f>IFERROR(IF(AND($H436=1,WORKDAY.INTL($I436,NETWORKDAYS.INTL($I436,EDATE(AC436,$E437)-1,1,[1]holiday!$A$2:$A$101),1,[1]holiday!$A$2:$A$101)=$K436),"",IF(AND(IFERROR(IF(IF($K436&lt;EDATE(AC436,$E436),$K436,EDATE(AC436,$E436))=AC436,"",IF($K436&lt;EDATE(AC436,$E436),$K436,EDATE(AC436,$E436))),"")=$K436,$H436=1),"",IFERROR(IF(IF($K436&lt;EDATE(AC436,$E436),$K436,EDATE(AC436,$E436))=AC436,"",IF($K436&lt;EDATE(AC436,$E436),$K436,EDATE(AC436,$E436))),""))),"")</f>
        <v/>
      </c>
      <c r="AE436" s="70" t="str">
        <f>IFERROR(IF(AND($H436=1,WORKDAY.INTL($I436,NETWORKDAYS.INTL($I436,EDATE(AD436,$E437)-1,1,[1]holiday!$A$2:$A$101),1,[1]holiday!$A$2:$A$101)=$K436),"",IF(AND(IFERROR(IF(IF($K436&lt;EDATE(AD436,$E436),$K436,EDATE(AD436,$E436))=AD436,"",IF($K436&lt;EDATE(AD436,$E436),$K436,EDATE(AD436,$E436))),"")=$K436,$H436=1),"",IFERROR(IF(IF($K436&lt;EDATE(AD436,$E436),$K436,EDATE(AD436,$E436))=AD436,"",IF($K436&lt;EDATE(AD436,$E436),$K436,EDATE(AD436,$E436))),""))),"")</f>
        <v/>
      </c>
      <c r="AF436" s="70" t="str">
        <f>IFERROR(IF(AND($H436=1,WORKDAY.INTL($I436,NETWORKDAYS.INTL($I436,EDATE(AE436,$E437)-1,1,[1]holiday!$A$2:$A$101),1,[1]holiday!$A$2:$A$101)=$K436),"",IF(AND(IFERROR(IF(IF($K436&lt;EDATE(AE436,$E436),$K436,EDATE(AE436,$E436))=AE436,"",IF($K436&lt;EDATE(AE436,$E436),$K436,EDATE(AE436,$E436))),"")=$K436,$H436=1),"",IFERROR(IF(IF($K436&lt;EDATE(AE436,$E436),$K436,EDATE(AE436,$E436))=AE436,"",IF($K436&lt;EDATE(AE436,$E436),$K436,EDATE(AE436,$E436))),""))),"")</f>
        <v/>
      </c>
      <c r="AG436" s="70" t="str">
        <f>IFERROR(IF(AND($H436=1,WORKDAY.INTL($I436,NETWORKDAYS.INTL($I436,EDATE(AF436,$E437)-1,1,[1]holiday!$A$2:$A$101),1,[1]holiday!$A$2:$A$101)=$K436),"",IF(AND(IFERROR(IF(IF($K436&lt;EDATE(AF436,$E436),$K436,EDATE(AF436,$E436))=AF436,"",IF($K436&lt;EDATE(AF436,$E436),$K436,EDATE(AF436,$E436))),"")=$K436,$H436=1),"",IFERROR(IF(IF($K436&lt;EDATE(AF436,$E436),$K436,EDATE(AF436,$E436))=AF436,"",IF($K436&lt;EDATE(AF436,$E436),$K436,EDATE(AF436,$E436))),""))),"")</f>
        <v/>
      </c>
      <c r="AH436" s="70" t="str">
        <f>IFERROR(IF(AND($H436=1,WORKDAY.INTL($I436,NETWORKDAYS.INTL($I436,EDATE(AG436,$E437)-1,1,[1]holiday!$A$2:$A$101),1,[1]holiday!$A$2:$A$101)=$K436),"",IF(AND(IFERROR(IF(IF($K436&lt;EDATE(AG436,$E436),$K436,EDATE(AG436,$E436))=AG436,"",IF($K436&lt;EDATE(AG436,$E436),$K436,EDATE(AG436,$E436))),"")=$K436,$H436=1),"",IFERROR(IF(IF($K436&lt;EDATE(AG436,$E436),$K436,EDATE(AG436,$E436))=AG436,"",IF($K436&lt;EDATE(AG436,$E436),$K436,EDATE(AG436,$E436))),""))),"")</f>
        <v/>
      </c>
      <c r="AI436" s="70"/>
      <c r="AJ436" s="25" t="e">
        <f t="shared" si="274"/>
        <v>#REF!</v>
      </c>
      <c r="AK436" s="25" t="e">
        <f t="shared" si="275"/>
        <v>#REF!</v>
      </c>
      <c r="AL436" s="25" t="e">
        <f t="shared" si="276"/>
        <v>#REF!</v>
      </c>
      <c r="AM436" s="25" t="e">
        <f t="shared" si="277"/>
        <v>#REF!</v>
      </c>
      <c r="AN436" s="25" t="e">
        <f t="shared" si="278"/>
        <v>#REF!</v>
      </c>
      <c r="AO436" s="25" t="e">
        <f t="shared" si="279"/>
        <v>#REF!</v>
      </c>
      <c r="AP436" s="25" t="e">
        <f t="shared" si="280"/>
        <v>#REF!</v>
      </c>
      <c r="AQ436" s="25" t="e">
        <f t="shared" si="281"/>
        <v>#REF!</v>
      </c>
      <c r="AR436" s="25" t="e">
        <f t="shared" si="282"/>
        <v>#REF!</v>
      </c>
      <c r="AS436" s="25" t="e">
        <f t="shared" si="283"/>
        <v>#REF!</v>
      </c>
      <c r="AT436" s="25" t="e">
        <f t="shared" si="284"/>
        <v>#REF!</v>
      </c>
      <c r="AU436" s="25" t="e">
        <f t="shared" si="285"/>
        <v>#REF!</v>
      </c>
      <c r="AV436" s="25" t="e">
        <f t="shared" si="286"/>
        <v>#REF!</v>
      </c>
      <c r="AW436" s="106" t="e">
        <f t="shared" si="255"/>
        <v>#REF!</v>
      </c>
      <c r="AX436" s="107" t="e">
        <f t="shared" ca="1" si="256"/>
        <v>#REF!</v>
      </c>
      <c r="AY436" s="107" t="e">
        <f t="shared" ca="1" si="257"/>
        <v>#REF!</v>
      </c>
      <c r="AZ436" s="108" t="e">
        <f t="shared" ca="1" si="258"/>
        <v>#REF!</v>
      </c>
      <c r="BA436" s="25">
        <f t="shared" ca="1" si="250"/>
        <v>0</v>
      </c>
      <c r="BB436" s="25" t="e">
        <f t="shared" si="287"/>
        <v>#REF!</v>
      </c>
      <c r="BC436" s="25" t="e">
        <f t="shared" ca="1" si="259"/>
        <v>#REF!</v>
      </c>
      <c r="BD436" s="83" t="e">
        <f>PS!#REF!</f>
        <v>#REF!</v>
      </c>
      <c r="BE436" s="78" t="str">
        <f t="shared" ca="1" si="260"/>
        <v>Lần 0</v>
      </c>
      <c r="BF436" s="109" t="e">
        <f t="shared" ca="1" si="261"/>
        <v>#REF!</v>
      </c>
      <c r="BG436" s="109" t="e">
        <f t="shared" ca="1" si="262"/>
        <v>#REF!</v>
      </c>
      <c r="BH436" s="109" t="e">
        <f t="shared" ca="1" si="263"/>
        <v>#REF!</v>
      </c>
      <c r="BI436" s="109" t="e">
        <f t="shared" ca="1" si="264"/>
        <v>#REF!</v>
      </c>
      <c r="BJ436" s="109" t="e">
        <f t="shared" ca="1" si="265"/>
        <v>#REF!</v>
      </c>
      <c r="BK436" s="109" t="e">
        <f t="shared" ca="1" si="266"/>
        <v>#REF!</v>
      </c>
      <c r="BL436" s="109" t="e">
        <f t="shared" ca="1" si="267"/>
        <v>#REF!</v>
      </c>
      <c r="BM436" s="109" t="e">
        <f t="shared" ca="1" si="268"/>
        <v>#REF!</v>
      </c>
      <c r="BN436" s="109" t="e">
        <f t="shared" ca="1" si="269"/>
        <v>#REF!</v>
      </c>
      <c r="BO436" s="109" t="e">
        <f t="shared" ca="1" si="270"/>
        <v>#REF!</v>
      </c>
      <c r="BP436" s="109" t="e">
        <f t="shared" ca="1" si="271"/>
        <v>#REF!</v>
      </c>
      <c r="BQ436" s="109" t="e">
        <f t="shared" ca="1" si="272"/>
        <v>#REF!</v>
      </c>
      <c r="BR436" s="109" t="e">
        <f t="shared" ca="1" si="273"/>
        <v>#REF!</v>
      </c>
    </row>
    <row r="437" spans="1:70" ht="19.5" customHeight="1" x14ac:dyDescent="0.2">
      <c r="A437" s="82" t="e">
        <f>PS!#REF!</f>
        <v>#REF!</v>
      </c>
      <c r="B437" s="83" t="e">
        <f>PS!#REF!</f>
        <v>#REF!</v>
      </c>
      <c r="C437" s="83" t="e">
        <f>PS!#REF!</f>
        <v>#REF!</v>
      </c>
      <c r="D437" s="83" t="e">
        <f>VLOOKUP(B437,CTV!$A$3:$D$1048576,4,0)</f>
        <v>#REF!</v>
      </c>
      <c r="E437" s="83" t="e">
        <f>VLOOKUP(B437,CTV!$A$3:$G$1048576,7,0)</f>
        <v>#REF!</v>
      </c>
      <c r="F437" s="83" t="e">
        <f>IF(ISNA(VLOOKUP(D437,CTV!$A$3:$H$1048576,8,0)),"",VLOOKUP(D437,CTV!$A$3:$H$1048576,8,0))</f>
        <v>#REF!</v>
      </c>
      <c r="G437" s="83" t="e">
        <f>VLOOKUP(B437,CTV!$A$3:$I$1048576,9,0)</f>
        <v>#REF!</v>
      </c>
      <c r="H437" s="83" t="e">
        <f>VLOOKUP(B437,CTV!$A$3:$J$1048576,10,0)</f>
        <v>#REF!</v>
      </c>
      <c r="I437" s="102" t="e">
        <f>PS!#REF!</f>
        <v>#REF!</v>
      </c>
      <c r="J437" s="83" t="e">
        <f>PS!#REF!</f>
        <v>#REF!</v>
      </c>
      <c r="K437" s="103" t="e">
        <f>PS!#REF!</f>
        <v>#REF!</v>
      </c>
      <c r="L437" s="83" t="e">
        <f t="shared" si="251"/>
        <v>#REF!</v>
      </c>
      <c r="M437" s="120" t="e">
        <f>PS!#REF!</f>
        <v>#REF!</v>
      </c>
      <c r="N437" s="83" t="e">
        <f>PS!#REF!</f>
        <v>#REF!</v>
      </c>
      <c r="O437" s="104" t="e">
        <f>PS!#REF!</f>
        <v>#REF!</v>
      </c>
      <c r="P437" s="104" t="e">
        <f t="shared" si="252"/>
        <v>#REF!</v>
      </c>
      <c r="Q437" s="104">
        <v>0</v>
      </c>
      <c r="R437" s="170" t="e">
        <f t="shared" si="253"/>
        <v>#REF!</v>
      </c>
      <c r="S437" s="130" t="e">
        <f>VLOOKUP(B437,CTV!$A$3:$K$1048576,11,0)</f>
        <v>#REF!</v>
      </c>
      <c r="T437" s="105" t="e">
        <f>IF(VLOOKUP(B437,CTV!$A$3:$E$1048576,5,0)-R437+S437&lt;0,0,VLOOKUP(B437,CTV!$A$3:$E$1048576,5,0)-R437+S437)</f>
        <v>#REF!</v>
      </c>
      <c r="U437" s="105" t="e">
        <f>IF(VLOOKUP(B437,CTV!$A$3:$F$1048576,6,0)-R437+S437&lt;0,0,VLOOKUP(B437,CTV!$A$3:$F$1048576,6,0)-R437+S437)</f>
        <v>#REF!</v>
      </c>
      <c r="V437" s="70" t="e">
        <f t="shared" si="254"/>
        <v>#REF!</v>
      </c>
      <c r="W437" s="70" t="str">
        <f>IFERROR(IF(AND($H437=1,WORKDAY.INTL($I437,NETWORKDAYS.INTL($I437,EDATE(V437,$E438)-1,1,[1]holiday!$A$2:$A$101),1,[1]holiday!$A$2:$A$101)=$K437),"",IF(AND(IFERROR(IF(IF($K437&lt;EDATE(V437,$E437),$K437,EDATE(V437,$E437))=V437,"",IF($K437&lt;EDATE(V437,$E437),$K437,EDATE(V437,$E437))),"")=$K437,$H437=1),"",IFERROR(IF(IF($K437&lt;EDATE(V437,$E437),$K437,EDATE(V437,$E437))=V437,"",IF($K437&lt;EDATE(V437,$E437),$K437,EDATE(V437,$E437))),""))),"")</f>
        <v/>
      </c>
      <c r="X437" s="70" t="str">
        <f>IFERROR(IF(AND($H437=1,WORKDAY.INTL($I437,NETWORKDAYS.INTL($I437,EDATE(W437,$E438)-1,1,[1]holiday!$A$2:$A$101),1,[1]holiday!$A$2:$A$101)=$K437),"",IF(AND(IFERROR(IF(IF($K437&lt;EDATE(W437,$E437),$K437,EDATE(W437,$E437))=W437,"",IF($K437&lt;EDATE(W437,$E437),$K437,EDATE(W437,$E437))),"")=$K437,$H437=1),"",IFERROR(IF(IF($K437&lt;EDATE(W437,$E437),$K437,EDATE(W437,$E437))=W437,"",IF($K437&lt;EDATE(W437,$E437),$K437,EDATE(W437,$E437))),""))),"")</f>
        <v/>
      </c>
      <c r="Y437" s="70" t="str">
        <f>IFERROR(IF(AND($H437=1,WORKDAY.INTL($I437,NETWORKDAYS.INTL($I437,EDATE(X437,$E438)-1,1,[1]holiday!$A$2:$A$101),1,[1]holiday!$A$2:$A$101)=$K437),"",IF(AND(IFERROR(IF(IF($K437&lt;EDATE(X437,$E437),$K437,EDATE(X437,$E437))=X437,"",IF($K437&lt;EDATE(X437,$E437),$K437,EDATE(X437,$E437))),"")=$K437,$H437=1),"",IFERROR(IF(IF($K437&lt;EDATE(X437,$E437),$K437,EDATE(X437,$E437))=X437,"",IF($K437&lt;EDATE(X437,$E437),$K437,EDATE(X437,$E437))),""))),"")</f>
        <v/>
      </c>
      <c r="Z437" s="70" t="str">
        <f>IFERROR(IF(AND($H437=1,WORKDAY.INTL($I437,NETWORKDAYS.INTL($I437,EDATE(Y437,$E438)-1,1,[1]holiday!$A$2:$A$101),1,[1]holiday!$A$2:$A$101)=$K437),"",IF(AND(IFERROR(IF(IF($K437&lt;EDATE(Y437,$E437),$K437,EDATE(Y437,$E437))=Y437,"",IF($K437&lt;EDATE(Y437,$E437),$K437,EDATE(Y437,$E437))),"")=$K437,$H437=1),"",IFERROR(IF(IF($K437&lt;EDATE(Y437,$E437),$K437,EDATE(Y437,$E437))=Y437,"",IF($K437&lt;EDATE(Y437,$E437),$K437,EDATE(Y437,$E437))),""))),"")</f>
        <v/>
      </c>
      <c r="AA437" s="70" t="str">
        <f>IFERROR(IF(AND($H437=1,WORKDAY.INTL($I437,NETWORKDAYS.INTL($I437,EDATE(Z437,$E438)-1,1,[1]holiday!$A$2:$A$101),1,[1]holiday!$A$2:$A$101)=$K437),"",IF(AND(IFERROR(IF(IF($K437&lt;EDATE(Z437,$E437),$K437,EDATE(Z437,$E437))=Z437,"",IF($K437&lt;EDATE(Z437,$E437),$K437,EDATE(Z437,$E437))),"")=$K437,$H437=1),"",IFERROR(IF(IF($K437&lt;EDATE(Z437,$E437),$K437,EDATE(Z437,$E437))=Z437,"",IF($K437&lt;EDATE(Z437,$E437),$K437,EDATE(Z437,$E437))),""))),"")</f>
        <v/>
      </c>
      <c r="AB437" s="70" t="str">
        <f>IFERROR(IF(AND($H437=1,WORKDAY.INTL($I437,NETWORKDAYS.INTL($I437,EDATE(AA437,$E438)-1,1,[1]holiday!$A$2:$A$101),1,[1]holiday!$A$2:$A$101)=$K437),"",IF(AND(IFERROR(IF(IF($K437&lt;EDATE(AA437,$E437),$K437,EDATE(AA437,$E437))=AA437,"",IF($K437&lt;EDATE(AA437,$E437),$K437,EDATE(AA437,$E437))),"")=$K437,$H437=1),"",IFERROR(IF(IF($K437&lt;EDATE(AA437,$E437),$K437,EDATE(AA437,$E437))=AA437,"",IF($K437&lt;EDATE(AA437,$E437),$K437,EDATE(AA437,$E437))),""))),"")</f>
        <v/>
      </c>
      <c r="AC437" s="70" t="str">
        <f>IFERROR(IF(AND($H437=1,WORKDAY.INTL($I437,NETWORKDAYS.INTL($I437,EDATE(AB437,$E438)-1,1,[1]holiday!$A$2:$A$101),1,[1]holiday!$A$2:$A$101)=$K437),"",IF(AND(IFERROR(IF(IF($K437&lt;EDATE(AB437,$E437),$K437,EDATE(AB437,$E437))=AB437,"",IF($K437&lt;EDATE(AB437,$E437),$K437,EDATE(AB437,$E437))),"")=$K437,$H437=1),"",IFERROR(IF(IF($K437&lt;EDATE(AB437,$E437),$K437,EDATE(AB437,$E437))=AB437,"",IF($K437&lt;EDATE(AB437,$E437),$K437,EDATE(AB437,$E437))),""))),"")</f>
        <v/>
      </c>
      <c r="AD437" s="70" t="str">
        <f>IFERROR(IF(AND($H437=1,WORKDAY.INTL($I437,NETWORKDAYS.INTL($I437,EDATE(AC437,$E438)-1,1,[1]holiday!$A$2:$A$101),1,[1]holiday!$A$2:$A$101)=$K437),"",IF(AND(IFERROR(IF(IF($K437&lt;EDATE(AC437,$E437),$K437,EDATE(AC437,$E437))=AC437,"",IF($K437&lt;EDATE(AC437,$E437),$K437,EDATE(AC437,$E437))),"")=$K437,$H437=1),"",IFERROR(IF(IF($K437&lt;EDATE(AC437,$E437),$K437,EDATE(AC437,$E437))=AC437,"",IF($K437&lt;EDATE(AC437,$E437),$K437,EDATE(AC437,$E437))),""))),"")</f>
        <v/>
      </c>
      <c r="AE437" s="70" t="str">
        <f>IFERROR(IF(AND($H437=1,WORKDAY.INTL($I437,NETWORKDAYS.INTL($I437,EDATE(AD437,$E438)-1,1,[1]holiday!$A$2:$A$101),1,[1]holiday!$A$2:$A$101)=$K437),"",IF(AND(IFERROR(IF(IF($K437&lt;EDATE(AD437,$E437),$K437,EDATE(AD437,$E437))=AD437,"",IF($K437&lt;EDATE(AD437,$E437),$K437,EDATE(AD437,$E437))),"")=$K437,$H437=1),"",IFERROR(IF(IF($K437&lt;EDATE(AD437,$E437),$K437,EDATE(AD437,$E437))=AD437,"",IF($K437&lt;EDATE(AD437,$E437),$K437,EDATE(AD437,$E437))),""))),"")</f>
        <v/>
      </c>
      <c r="AF437" s="70" t="str">
        <f>IFERROR(IF(AND($H437=1,WORKDAY.INTL($I437,NETWORKDAYS.INTL($I437,EDATE(AE437,$E438)-1,1,[1]holiday!$A$2:$A$101),1,[1]holiday!$A$2:$A$101)=$K437),"",IF(AND(IFERROR(IF(IF($K437&lt;EDATE(AE437,$E437),$K437,EDATE(AE437,$E437))=AE437,"",IF($K437&lt;EDATE(AE437,$E437),$K437,EDATE(AE437,$E437))),"")=$K437,$H437=1),"",IFERROR(IF(IF($K437&lt;EDATE(AE437,$E437),$K437,EDATE(AE437,$E437))=AE437,"",IF($K437&lt;EDATE(AE437,$E437),$K437,EDATE(AE437,$E437))),""))),"")</f>
        <v/>
      </c>
      <c r="AG437" s="70" t="str">
        <f>IFERROR(IF(AND($H437=1,WORKDAY.INTL($I437,NETWORKDAYS.INTL($I437,EDATE(AF437,$E438)-1,1,[1]holiday!$A$2:$A$101),1,[1]holiday!$A$2:$A$101)=$K437),"",IF(AND(IFERROR(IF(IF($K437&lt;EDATE(AF437,$E437),$K437,EDATE(AF437,$E437))=AF437,"",IF($K437&lt;EDATE(AF437,$E437),$K437,EDATE(AF437,$E437))),"")=$K437,$H437=1),"",IFERROR(IF(IF($K437&lt;EDATE(AF437,$E437),$K437,EDATE(AF437,$E437))=AF437,"",IF($K437&lt;EDATE(AF437,$E437),$K437,EDATE(AF437,$E437))),""))),"")</f>
        <v/>
      </c>
      <c r="AH437" s="70" t="str">
        <f>IFERROR(IF(AND($H437=1,WORKDAY.INTL($I437,NETWORKDAYS.INTL($I437,EDATE(AG437,$E438)-1,1,[1]holiday!$A$2:$A$101),1,[1]holiday!$A$2:$A$101)=$K437),"",IF(AND(IFERROR(IF(IF($K437&lt;EDATE(AG437,$E437),$K437,EDATE(AG437,$E437))=AG437,"",IF($K437&lt;EDATE(AG437,$E437),$K437,EDATE(AG437,$E437))),"")=$K437,$H437=1),"",IFERROR(IF(IF($K437&lt;EDATE(AG437,$E437),$K437,EDATE(AG437,$E437))=AG437,"",IF($K437&lt;EDATE(AG437,$E437),$K437,EDATE(AG437,$E437))),""))),"")</f>
        <v/>
      </c>
      <c r="AI437" s="70"/>
      <c r="AJ437" s="25" t="e">
        <f t="shared" si="274"/>
        <v>#REF!</v>
      </c>
      <c r="AK437" s="25" t="e">
        <f t="shared" si="275"/>
        <v>#REF!</v>
      </c>
      <c r="AL437" s="25" t="e">
        <f t="shared" si="276"/>
        <v>#REF!</v>
      </c>
      <c r="AM437" s="25" t="e">
        <f t="shared" si="277"/>
        <v>#REF!</v>
      </c>
      <c r="AN437" s="25" t="e">
        <f t="shared" si="278"/>
        <v>#REF!</v>
      </c>
      <c r="AO437" s="25" t="e">
        <f t="shared" si="279"/>
        <v>#REF!</v>
      </c>
      <c r="AP437" s="25" t="e">
        <f t="shared" si="280"/>
        <v>#REF!</v>
      </c>
      <c r="AQ437" s="25" t="e">
        <f t="shared" si="281"/>
        <v>#REF!</v>
      </c>
      <c r="AR437" s="25" t="e">
        <f t="shared" si="282"/>
        <v>#REF!</v>
      </c>
      <c r="AS437" s="25" t="e">
        <f t="shared" si="283"/>
        <v>#REF!</v>
      </c>
      <c r="AT437" s="25" t="e">
        <f t="shared" si="284"/>
        <v>#REF!</v>
      </c>
      <c r="AU437" s="25" t="e">
        <f t="shared" si="285"/>
        <v>#REF!</v>
      </c>
      <c r="AV437" s="25" t="e">
        <f t="shared" si="286"/>
        <v>#REF!</v>
      </c>
      <c r="AW437" s="106" t="e">
        <f t="shared" si="255"/>
        <v>#REF!</v>
      </c>
      <c r="AX437" s="107" t="e">
        <f t="shared" ca="1" si="256"/>
        <v>#REF!</v>
      </c>
      <c r="AY437" s="107" t="e">
        <f t="shared" ca="1" si="257"/>
        <v>#REF!</v>
      </c>
      <c r="AZ437" s="108" t="e">
        <f t="shared" ca="1" si="258"/>
        <v>#REF!</v>
      </c>
      <c r="BA437" s="25">
        <f t="shared" ca="1" si="250"/>
        <v>0</v>
      </c>
      <c r="BB437" s="25" t="e">
        <f t="shared" si="287"/>
        <v>#REF!</v>
      </c>
      <c r="BC437" s="25" t="e">
        <f t="shared" ca="1" si="259"/>
        <v>#REF!</v>
      </c>
      <c r="BD437" s="83" t="e">
        <f>PS!#REF!</f>
        <v>#REF!</v>
      </c>
      <c r="BE437" s="78" t="str">
        <f t="shared" ca="1" si="260"/>
        <v>Lần 0</v>
      </c>
      <c r="BF437" s="109" t="e">
        <f t="shared" ca="1" si="261"/>
        <v>#REF!</v>
      </c>
      <c r="BG437" s="109" t="e">
        <f t="shared" ca="1" si="262"/>
        <v>#REF!</v>
      </c>
      <c r="BH437" s="109" t="e">
        <f t="shared" ca="1" si="263"/>
        <v>#REF!</v>
      </c>
      <c r="BI437" s="109" t="e">
        <f t="shared" ca="1" si="264"/>
        <v>#REF!</v>
      </c>
      <c r="BJ437" s="109" t="e">
        <f t="shared" ca="1" si="265"/>
        <v>#REF!</v>
      </c>
      <c r="BK437" s="109" t="e">
        <f t="shared" ca="1" si="266"/>
        <v>#REF!</v>
      </c>
      <c r="BL437" s="109" t="e">
        <f t="shared" ca="1" si="267"/>
        <v>#REF!</v>
      </c>
      <c r="BM437" s="109" t="e">
        <f t="shared" ca="1" si="268"/>
        <v>#REF!</v>
      </c>
      <c r="BN437" s="109" t="e">
        <f t="shared" ca="1" si="269"/>
        <v>#REF!</v>
      </c>
      <c r="BO437" s="109" t="e">
        <f t="shared" ca="1" si="270"/>
        <v>#REF!</v>
      </c>
      <c r="BP437" s="109" t="e">
        <f t="shared" ca="1" si="271"/>
        <v>#REF!</v>
      </c>
      <c r="BQ437" s="109" t="e">
        <f t="shared" ca="1" si="272"/>
        <v>#REF!</v>
      </c>
      <c r="BR437" s="109" t="e">
        <f t="shared" ca="1" si="273"/>
        <v>#REF!</v>
      </c>
    </row>
    <row r="438" spans="1:70" ht="19.5" customHeight="1" x14ac:dyDescent="0.2">
      <c r="A438" s="82" t="e">
        <f>PS!#REF!</f>
        <v>#REF!</v>
      </c>
      <c r="B438" s="83" t="e">
        <f>PS!#REF!</f>
        <v>#REF!</v>
      </c>
      <c r="C438" s="83" t="e">
        <f>PS!#REF!</f>
        <v>#REF!</v>
      </c>
      <c r="D438" s="83" t="e">
        <f>VLOOKUP(B438,CTV!$A$3:$D$1048576,4,0)</f>
        <v>#REF!</v>
      </c>
      <c r="E438" s="83" t="e">
        <f>VLOOKUP(B438,CTV!$A$3:$G$1048576,7,0)</f>
        <v>#REF!</v>
      </c>
      <c r="F438" s="83" t="e">
        <f>IF(ISNA(VLOOKUP(D438,CTV!$A$3:$H$1048576,8,0)),"",VLOOKUP(D438,CTV!$A$3:$H$1048576,8,0))</f>
        <v>#REF!</v>
      </c>
      <c r="G438" s="83" t="e">
        <f>VLOOKUP(B438,CTV!$A$3:$I$1048576,9,0)</f>
        <v>#REF!</v>
      </c>
      <c r="H438" s="83" t="e">
        <f>VLOOKUP(B438,CTV!$A$3:$J$1048576,10,0)</f>
        <v>#REF!</v>
      </c>
      <c r="I438" s="102" t="e">
        <f>PS!#REF!</f>
        <v>#REF!</v>
      </c>
      <c r="J438" s="83" t="e">
        <f>PS!#REF!</f>
        <v>#REF!</v>
      </c>
      <c r="K438" s="103" t="e">
        <f>PS!#REF!</f>
        <v>#REF!</v>
      </c>
      <c r="L438" s="83" t="e">
        <f t="shared" si="251"/>
        <v>#REF!</v>
      </c>
      <c r="M438" s="120" t="e">
        <f>PS!#REF!</f>
        <v>#REF!</v>
      </c>
      <c r="N438" s="83" t="e">
        <f>PS!#REF!</f>
        <v>#REF!</v>
      </c>
      <c r="O438" s="104" t="e">
        <f>PS!#REF!</f>
        <v>#REF!</v>
      </c>
      <c r="P438" s="104" t="e">
        <f t="shared" si="252"/>
        <v>#REF!</v>
      </c>
      <c r="Q438" s="104">
        <v>0</v>
      </c>
      <c r="R438" s="170" t="e">
        <f t="shared" si="253"/>
        <v>#REF!</v>
      </c>
      <c r="S438" s="130" t="e">
        <f>VLOOKUP(B438,CTV!$A$3:$K$1048576,11,0)</f>
        <v>#REF!</v>
      </c>
      <c r="T438" s="105" t="e">
        <f>IF(VLOOKUP(B438,CTV!$A$3:$E$1048576,5,0)-R438+S438&lt;0,0,VLOOKUP(B438,CTV!$A$3:$E$1048576,5,0)-R438+S438)</f>
        <v>#REF!</v>
      </c>
      <c r="U438" s="105" t="e">
        <f>IF(VLOOKUP(B438,CTV!$A$3:$F$1048576,6,0)-R438+S438&lt;0,0,VLOOKUP(B438,CTV!$A$3:$F$1048576,6,0)-R438+S438)</f>
        <v>#REF!</v>
      </c>
      <c r="V438" s="70" t="e">
        <f t="shared" si="254"/>
        <v>#REF!</v>
      </c>
      <c r="W438" s="70" t="str">
        <f>IFERROR(IF(AND($H438=1,WORKDAY.INTL($I438,NETWORKDAYS.INTL($I438,EDATE(V438,$E439)-1,1,[1]holiday!$A$2:$A$101),1,[1]holiday!$A$2:$A$101)=$K438),"",IF(AND(IFERROR(IF(IF($K438&lt;EDATE(V438,$E438),$K438,EDATE(V438,$E438))=V438,"",IF($K438&lt;EDATE(V438,$E438),$K438,EDATE(V438,$E438))),"")=$K438,$H438=1),"",IFERROR(IF(IF($K438&lt;EDATE(V438,$E438),$K438,EDATE(V438,$E438))=V438,"",IF($K438&lt;EDATE(V438,$E438),$K438,EDATE(V438,$E438))),""))),"")</f>
        <v/>
      </c>
      <c r="X438" s="70" t="str">
        <f>IFERROR(IF(AND($H438=1,WORKDAY.INTL($I438,NETWORKDAYS.INTL($I438,EDATE(W438,$E439)-1,1,[1]holiday!$A$2:$A$101),1,[1]holiday!$A$2:$A$101)=$K438),"",IF(AND(IFERROR(IF(IF($K438&lt;EDATE(W438,$E438),$K438,EDATE(W438,$E438))=W438,"",IF($K438&lt;EDATE(W438,$E438),$K438,EDATE(W438,$E438))),"")=$K438,$H438=1),"",IFERROR(IF(IF($K438&lt;EDATE(W438,$E438),$K438,EDATE(W438,$E438))=W438,"",IF($K438&lt;EDATE(W438,$E438),$K438,EDATE(W438,$E438))),""))),"")</f>
        <v/>
      </c>
      <c r="Y438" s="70" t="str">
        <f>IFERROR(IF(AND($H438=1,WORKDAY.INTL($I438,NETWORKDAYS.INTL($I438,EDATE(X438,$E439)-1,1,[1]holiday!$A$2:$A$101),1,[1]holiday!$A$2:$A$101)=$K438),"",IF(AND(IFERROR(IF(IF($K438&lt;EDATE(X438,$E438),$K438,EDATE(X438,$E438))=X438,"",IF($K438&lt;EDATE(X438,$E438),$K438,EDATE(X438,$E438))),"")=$K438,$H438=1),"",IFERROR(IF(IF($K438&lt;EDATE(X438,$E438),$K438,EDATE(X438,$E438))=X438,"",IF($K438&lt;EDATE(X438,$E438),$K438,EDATE(X438,$E438))),""))),"")</f>
        <v/>
      </c>
      <c r="Z438" s="70" t="str">
        <f>IFERROR(IF(AND($H438=1,WORKDAY.INTL($I438,NETWORKDAYS.INTL($I438,EDATE(Y438,$E439)-1,1,[1]holiday!$A$2:$A$101),1,[1]holiday!$A$2:$A$101)=$K438),"",IF(AND(IFERROR(IF(IF($K438&lt;EDATE(Y438,$E438),$K438,EDATE(Y438,$E438))=Y438,"",IF($K438&lt;EDATE(Y438,$E438),$K438,EDATE(Y438,$E438))),"")=$K438,$H438=1),"",IFERROR(IF(IF($K438&lt;EDATE(Y438,$E438),$K438,EDATE(Y438,$E438))=Y438,"",IF($K438&lt;EDATE(Y438,$E438),$K438,EDATE(Y438,$E438))),""))),"")</f>
        <v/>
      </c>
      <c r="AA438" s="70" t="str">
        <f>IFERROR(IF(AND($H438=1,WORKDAY.INTL($I438,NETWORKDAYS.INTL($I438,EDATE(Z438,$E439)-1,1,[1]holiday!$A$2:$A$101),1,[1]holiday!$A$2:$A$101)=$K438),"",IF(AND(IFERROR(IF(IF($K438&lt;EDATE(Z438,$E438),$K438,EDATE(Z438,$E438))=Z438,"",IF($K438&lt;EDATE(Z438,$E438),$K438,EDATE(Z438,$E438))),"")=$K438,$H438=1),"",IFERROR(IF(IF($K438&lt;EDATE(Z438,$E438),$K438,EDATE(Z438,$E438))=Z438,"",IF($K438&lt;EDATE(Z438,$E438),$K438,EDATE(Z438,$E438))),""))),"")</f>
        <v/>
      </c>
      <c r="AB438" s="70" t="str">
        <f>IFERROR(IF(AND($H438=1,WORKDAY.INTL($I438,NETWORKDAYS.INTL($I438,EDATE(AA438,$E439)-1,1,[1]holiday!$A$2:$A$101),1,[1]holiday!$A$2:$A$101)=$K438),"",IF(AND(IFERROR(IF(IF($K438&lt;EDATE(AA438,$E438),$K438,EDATE(AA438,$E438))=AA438,"",IF($K438&lt;EDATE(AA438,$E438),$K438,EDATE(AA438,$E438))),"")=$K438,$H438=1),"",IFERROR(IF(IF($K438&lt;EDATE(AA438,$E438),$K438,EDATE(AA438,$E438))=AA438,"",IF($K438&lt;EDATE(AA438,$E438),$K438,EDATE(AA438,$E438))),""))),"")</f>
        <v/>
      </c>
      <c r="AC438" s="70" t="str">
        <f>IFERROR(IF(AND($H438=1,WORKDAY.INTL($I438,NETWORKDAYS.INTL($I438,EDATE(AB438,$E439)-1,1,[1]holiday!$A$2:$A$101),1,[1]holiday!$A$2:$A$101)=$K438),"",IF(AND(IFERROR(IF(IF($K438&lt;EDATE(AB438,$E438),$K438,EDATE(AB438,$E438))=AB438,"",IF($K438&lt;EDATE(AB438,$E438),$K438,EDATE(AB438,$E438))),"")=$K438,$H438=1),"",IFERROR(IF(IF($K438&lt;EDATE(AB438,$E438),$K438,EDATE(AB438,$E438))=AB438,"",IF($K438&lt;EDATE(AB438,$E438),$K438,EDATE(AB438,$E438))),""))),"")</f>
        <v/>
      </c>
      <c r="AD438" s="70" t="str">
        <f>IFERROR(IF(AND($H438=1,WORKDAY.INTL($I438,NETWORKDAYS.INTL($I438,EDATE(AC438,$E439)-1,1,[1]holiday!$A$2:$A$101),1,[1]holiday!$A$2:$A$101)=$K438),"",IF(AND(IFERROR(IF(IF($K438&lt;EDATE(AC438,$E438),$K438,EDATE(AC438,$E438))=AC438,"",IF($K438&lt;EDATE(AC438,$E438),$K438,EDATE(AC438,$E438))),"")=$K438,$H438=1),"",IFERROR(IF(IF($K438&lt;EDATE(AC438,$E438),$K438,EDATE(AC438,$E438))=AC438,"",IF($K438&lt;EDATE(AC438,$E438),$K438,EDATE(AC438,$E438))),""))),"")</f>
        <v/>
      </c>
      <c r="AE438" s="70" t="str">
        <f>IFERROR(IF(AND($H438=1,WORKDAY.INTL($I438,NETWORKDAYS.INTL($I438,EDATE(AD438,$E439)-1,1,[1]holiday!$A$2:$A$101),1,[1]holiday!$A$2:$A$101)=$K438),"",IF(AND(IFERROR(IF(IF($K438&lt;EDATE(AD438,$E438),$K438,EDATE(AD438,$E438))=AD438,"",IF($K438&lt;EDATE(AD438,$E438),$K438,EDATE(AD438,$E438))),"")=$K438,$H438=1),"",IFERROR(IF(IF($K438&lt;EDATE(AD438,$E438),$K438,EDATE(AD438,$E438))=AD438,"",IF($K438&lt;EDATE(AD438,$E438),$K438,EDATE(AD438,$E438))),""))),"")</f>
        <v/>
      </c>
      <c r="AF438" s="70" t="str">
        <f>IFERROR(IF(AND($H438=1,WORKDAY.INTL($I438,NETWORKDAYS.INTL($I438,EDATE(AE438,$E439)-1,1,[1]holiday!$A$2:$A$101),1,[1]holiday!$A$2:$A$101)=$K438),"",IF(AND(IFERROR(IF(IF($K438&lt;EDATE(AE438,$E438),$K438,EDATE(AE438,$E438))=AE438,"",IF($K438&lt;EDATE(AE438,$E438),$K438,EDATE(AE438,$E438))),"")=$K438,$H438=1),"",IFERROR(IF(IF($K438&lt;EDATE(AE438,$E438),$K438,EDATE(AE438,$E438))=AE438,"",IF($K438&lt;EDATE(AE438,$E438),$K438,EDATE(AE438,$E438))),""))),"")</f>
        <v/>
      </c>
      <c r="AG438" s="70" t="str">
        <f>IFERROR(IF(AND($H438=1,WORKDAY.INTL($I438,NETWORKDAYS.INTL($I438,EDATE(AF438,$E439)-1,1,[1]holiday!$A$2:$A$101),1,[1]holiday!$A$2:$A$101)=$K438),"",IF(AND(IFERROR(IF(IF($K438&lt;EDATE(AF438,$E438),$K438,EDATE(AF438,$E438))=AF438,"",IF($K438&lt;EDATE(AF438,$E438),$K438,EDATE(AF438,$E438))),"")=$K438,$H438=1),"",IFERROR(IF(IF($K438&lt;EDATE(AF438,$E438),$K438,EDATE(AF438,$E438))=AF438,"",IF($K438&lt;EDATE(AF438,$E438),$K438,EDATE(AF438,$E438))),""))),"")</f>
        <v/>
      </c>
      <c r="AH438" s="70" t="str">
        <f>IFERROR(IF(AND($H438=1,WORKDAY.INTL($I438,NETWORKDAYS.INTL($I438,EDATE(AG438,$E439)-1,1,[1]holiday!$A$2:$A$101),1,[1]holiday!$A$2:$A$101)=$K438),"",IF(AND(IFERROR(IF(IF($K438&lt;EDATE(AG438,$E438),$K438,EDATE(AG438,$E438))=AG438,"",IF($K438&lt;EDATE(AG438,$E438),$K438,EDATE(AG438,$E438))),"")=$K438,$H438=1),"",IFERROR(IF(IF($K438&lt;EDATE(AG438,$E438),$K438,EDATE(AG438,$E438))=AG438,"",IF($K438&lt;EDATE(AG438,$E438),$K438,EDATE(AG438,$E438))),""))),"")</f>
        <v/>
      </c>
      <c r="AI438" s="70"/>
      <c r="AJ438" s="25" t="e">
        <f t="shared" si="274"/>
        <v>#REF!</v>
      </c>
      <c r="AK438" s="25" t="e">
        <f t="shared" si="275"/>
        <v>#REF!</v>
      </c>
      <c r="AL438" s="25" t="e">
        <f t="shared" si="276"/>
        <v>#REF!</v>
      </c>
      <c r="AM438" s="25" t="e">
        <f t="shared" si="277"/>
        <v>#REF!</v>
      </c>
      <c r="AN438" s="25" t="e">
        <f t="shared" si="278"/>
        <v>#REF!</v>
      </c>
      <c r="AO438" s="25" t="e">
        <f t="shared" si="279"/>
        <v>#REF!</v>
      </c>
      <c r="AP438" s="25" t="e">
        <f t="shared" si="280"/>
        <v>#REF!</v>
      </c>
      <c r="AQ438" s="25" t="e">
        <f t="shared" si="281"/>
        <v>#REF!</v>
      </c>
      <c r="AR438" s="25" t="e">
        <f t="shared" si="282"/>
        <v>#REF!</v>
      </c>
      <c r="AS438" s="25" t="e">
        <f t="shared" si="283"/>
        <v>#REF!</v>
      </c>
      <c r="AT438" s="25" t="e">
        <f t="shared" si="284"/>
        <v>#REF!</v>
      </c>
      <c r="AU438" s="25" t="e">
        <f t="shared" si="285"/>
        <v>#REF!</v>
      </c>
      <c r="AV438" s="25" t="e">
        <f t="shared" si="286"/>
        <v>#REF!</v>
      </c>
      <c r="AW438" s="106" t="e">
        <f t="shared" si="255"/>
        <v>#REF!</v>
      </c>
      <c r="AX438" s="107" t="e">
        <f t="shared" ca="1" si="256"/>
        <v>#REF!</v>
      </c>
      <c r="AY438" s="107" t="e">
        <f t="shared" ca="1" si="257"/>
        <v>#REF!</v>
      </c>
      <c r="AZ438" s="108" t="e">
        <f t="shared" ca="1" si="258"/>
        <v>#REF!</v>
      </c>
      <c r="BA438" s="25">
        <f t="shared" ca="1" si="250"/>
        <v>0</v>
      </c>
      <c r="BB438" s="25" t="e">
        <f t="shared" si="287"/>
        <v>#REF!</v>
      </c>
      <c r="BC438" s="25" t="e">
        <f t="shared" ca="1" si="259"/>
        <v>#REF!</v>
      </c>
      <c r="BD438" s="83" t="e">
        <f>PS!#REF!</f>
        <v>#REF!</v>
      </c>
      <c r="BE438" s="78" t="str">
        <f t="shared" ca="1" si="260"/>
        <v>Lần 0</v>
      </c>
      <c r="BF438" s="109" t="e">
        <f t="shared" ca="1" si="261"/>
        <v>#REF!</v>
      </c>
      <c r="BG438" s="109" t="e">
        <f t="shared" ca="1" si="262"/>
        <v>#REF!</v>
      </c>
      <c r="BH438" s="109" t="e">
        <f t="shared" ca="1" si="263"/>
        <v>#REF!</v>
      </c>
      <c r="BI438" s="109" t="e">
        <f t="shared" ca="1" si="264"/>
        <v>#REF!</v>
      </c>
      <c r="BJ438" s="109" t="e">
        <f t="shared" ca="1" si="265"/>
        <v>#REF!</v>
      </c>
      <c r="BK438" s="109" t="e">
        <f t="shared" ca="1" si="266"/>
        <v>#REF!</v>
      </c>
      <c r="BL438" s="109" t="e">
        <f t="shared" ca="1" si="267"/>
        <v>#REF!</v>
      </c>
      <c r="BM438" s="109" t="e">
        <f t="shared" ca="1" si="268"/>
        <v>#REF!</v>
      </c>
      <c r="BN438" s="109" t="e">
        <f t="shared" ca="1" si="269"/>
        <v>#REF!</v>
      </c>
      <c r="BO438" s="109" t="e">
        <f t="shared" ca="1" si="270"/>
        <v>#REF!</v>
      </c>
      <c r="BP438" s="109" t="e">
        <f t="shared" ca="1" si="271"/>
        <v>#REF!</v>
      </c>
      <c r="BQ438" s="109" t="e">
        <f t="shared" ca="1" si="272"/>
        <v>#REF!</v>
      </c>
      <c r="BR438" s="109" t="e">
        <f t="shared" ca="1" si="273"/>
        <v>#REF!</v>
      </c>
    </row>
    <row r="439" spans="1:70" ht="19.5" customHeight="1" x14ac:dyDescent="0.2">
      <c r="A439" s="82" t="e">
        <f>PS!#REF!</f>
        <v>#REF!</v>
      </c>
      <c r="B439" s="83" t="e">
        <f>PS!#REF!</f>
        <v>#REF!</v>
      </c>
      <c r="C439" s="83" t="e">
        <f>PS!#REF!</f>
        <v>#REF!</v>
      </c>
      <c r="D439" s="83" t="e">
        <f>VLOOKUP(B439,CTV!$A$3:$D$1048576,4,0)</f>
        <v>#REF!</v>
      </c>
      <c r="E439" s="83" t="e">
        <f>VLOOKUP(B439,CTV!$A$3:$G$1048576,7,0)</f>
        <v>#REF!</v>
      </c>
      <c r="F439" s="83" t="e">
        <f>IF(ISNA(VLOOKUP(D439,CTV!$A$3:$H$1048576,8,0)),"",VLOOKUP(D439,CTV!$A$3:$H$1048576,8,0))</f>
        <v>#REF!</v>
      </c>
      <c r="G439" s="83" t="e">
        <f>VLOOKUP(B439,CTV!$A$3:$I$1048576,9,0)</f>
        <v>#REF!</v>
      </c>
      <c r="H439" s="83" t="e">
        <f>VLOOKUP(B439,CTV!$A$3:$J$1048576,10,0)</f>
        <v>#REF!</v>
      </c>
      <c r="I439" s="102" t="e">
        <f>PS!#REF!</f>
        <v>#REF!</v>
      </c>
      <c r="J439" s="83" t="e">
        <f>PS!#REF!</f>
        <v>#REF!</v>
      </c>
      <c r="K439" s="103" t="e">
        <f>PS!#REF!</f>
        <v>#REF!</v>
      </c>
      <c r="L439" s="83" t="e">
        <f t="shared" si="251"/>
        <v>#REF!</v>
      </c>
      <c r="M439" s="120" t="e">
        <f>PS!#REF!</f>
        <v>#REF!</v>
      </c>
      <c r="N439" s="83" t="e">
        <f>PS!#REF!</f>
        <v>#REF!</v>
      </c>
      <c r="O439" s="104" t="e">
        <f>PS!#REF!</f>
        <v>#REF!</v>
      </c>
      <c r="P439" s="104" t="e">
        <f t="shared" si="252"/>
        <v>#REF!</v>
      </c>
      <c r="Q439" s="104">
        <v>0</v>
      </c>
      <c r="R439" s="170" t="e">
        <f t="shared" si="253"/>
        <v>#REF!</v>
      </c>
      <c r="S439" s="130" t="e">
        <f>VLOOKUP(B439,CTV!$A$3:$K$1048576,11,0)</f>
        <v>#REF!</v>
      </c>
      <c r="T439" s="105" t="e">
        <f>IF(VLOOKUP(B439,CTV!$A$3:$E$1048576,5,0)-R439+S439&lt;0,0,VLOOKUP(B439,CTV!$A$3:$E$1048576,5,0)-R439+S439)</f>
        <v>#REF!</v>
      </c>
      <c r="U439" s="105" t="e">
        <f>IF(VLOOKUP(B439,CTV!$A$3:$F$1048576,6,0)-R439+S439&lt;0,0,VLOOKUP(B439,CTV!$A$3:$F$1048576,6,0)-R439+S439)</f>
        <v>#REF!</v>
      </c>
      <c r="V439" s="70" t="e">
        <f t="shared" si="254"/>
        <v>#REF!</v>
      </c>
      <c r="W439" s="70" t="str">
        <f>IFERROR(IF(AND($H439=1,WORKDAY.INTL($I439,NETWORKDAYS.INTL($I439,EDATE(V439,$E440)-1,1,[1]holiday!$A$2:$A$101),1,[1]holiday!$A$2:$A$101)=$K439),"",IF(AND(IFERROR(IF(IF($K439&lt;EDATE(V439,$E439),$K439,EDATE(V439,$E439))=V439,"",IF($K439&lt;EDATE(V439,$E439),$K439,EDATE(V439,$E439))),"")=$K439,$H439=1),"",IFERROR(IF(IF($K439&lt;EDATE(V439,$E439),$K439,EDATE(V439,$E439))=V439,"",IF($K439&lt;EDATE(V439,$E439),$K439,EDATE(V439,$E439))),""))),"")</f>
        <v/>
      </c>
      <c r="X439" s="70" t="str">
        <f>IFERROR(IF(AND($H439=1,WORKDAY.INTL($I439,NETWORKDAYS.INTL($I439,EDATE(W439,$E440)-1,1,[1]holiday!$A$2:$A$101),1,[1]holiday!$A$2:$A$101)=$K439),"",IF(AND(IFERROR(IF(IF($K439&lt;EDATE(W439,$E439),$K439,EDATE(W439,$E439))=W439,"",IF($K439&lt;EDATE(W439,$E439),$K439,EDATE(W439,$E439))),"")=$K439,$H439=1),"",IFERROR(IF(IF($K439&lt;EDATE(W439,$E439),$K439,EDATE(W439,$E439))=W439,"",IF($K439&lt;EDATE(W439,$E439),$K439,EDATE(W439,$E439))),""))),"")</f>
        <v/>
      </c>
      <c r="Y439" s="70" t="str">
        <f>IFERROR(IF(AND($H439=1,WORKDAY.INTL($I439,NETWORKDAYS.INTL($I439,EDATE(X439,$E440)-1,1,[1]holiday!$A$2:$A$101),1,[1]holiday!$A$2:$A$101)=$K439),"",IF(AND(IFERROR(IF(IF($K439&lt;EDATE(X439,$E439),$K439,EDATE(X439,$E439))=X439,"",IF($K439&lt;EDATE(X439,$E439),$K439,EDATE(X439,$E439))),"")=$K439,$H439=1),"",IFERROR(IF(IF($K439&lt;EDATE(X439,$E439),$K439,EDATE(X439,$E439))=X439,"",IF($K439&lt;EDATE(X439,$E439),$K439,EDATE(X439,$E439))),""))),"")</f>
        <v/>
      </c>
      <c r="Z439" s="70" t="str">
        <f>IFERROR(IF(AND($H439=1,WORKDAY.INTL($I439,NETWORKDAYS.INTL($I439,EDATE(Y439,$E440)-1,1,[1]holiday!$A$2:$A$101),1,[1]holiday!$A$2:$A$101)=$K439),"",IF(AND(IFERROR(IF(IF($K439&lt;EDATE(Y439,$E439),$K439,EDATE(Y439,$E439))=Y439,"",IF($K439&lt;EDATE(Y439,$E439),$K439,EDATE(Y439,$E439))),"")=$K439,$H439=1),"",IFERROR(IF(IF($K439&lt;EDATE(Y439,$E439),$K439,EDATE(Y439,$E439))=Y439,"",IF($K439&lt;EDATE(Y439,$E439),$K439,EDATE(Y439,$E439))),""))),"")</f>
        <v/>
      </c>
      <c r="AA439" s="70" t="str">
        <f>IFERROR(IF(AND($H439=1,WORKDAY.INTL($I439,NETWORKDAYS.INTL($I439,EDATE(Z439,$E440)-1,1,[1]holiday!$A$2:$A$101),1,[1]holiday!$A$2:$A$101)=$K439),"",IF(AND(IFERROR(IF(IF($K439&lt;EDATE(Z439,$E439),$K439,EDATE(Z439,$E439))=Z439,"",IF($K439&lt;EDATE(Z439,$E439),$K439,EDATE(Z439,$E439))),"")=$K439,$H439=1),"",IFERROR(IF(IF($K439&lt;EDATE(Z439,$E439),$K439,EDATE(Z439,$E439))=Z439,"",IF($K439&lt;EDATE(Z439,$E439),$K439,EDATE(Z439,$E439))),""))),"")</f>
        <v/>
      </c>
      <c r="AB439" s="70" t="str">
        <f>IFERROR(IF(AND($H439=1,WORKDAY.INTL($I439,NETWORKDAYS.INTL($I439,EDATE(AA439,$E440)-1,1,[1]holiday!$A$2:$A$101),1,[1]holiday!$A$2:$A$101)=$K439),"",IF(AND(IFERROR(IF(IF($K439&lt;EDATE(AA439,$E439),$K439,EDATE(AA439,$E439))=AA439,"",IF($K439&lt;EDATE(AA439,$E439),$K439,EDATE(AA439,$E439))),"")=$K439,$H439=1),"",IFERROR(IF(IF($K439&lt;EDATE(AA439,$E439),$K439,EDATE(AA439,$E439))=AA439,"",IF($K439&lt;EDATE(AA439,$E439),$K439,EDATE(AA439,$E439))),""))),"")</f>
        <v/>
      </c>
      <c r="AC439" s="70" t="str">
        <f>IFERROR(IF(AND($H439=1,WORKDAY.INTL($I439,NETWORKDAYS.INTL($I439,EDATE(AB439,$E440)-1,1,[1]holiday!$A$2:$A$101),1,[1]holiday!$A$2:$A$101)=$K439),"",IF(AND(IFERROR(IF(IF($K439&lt;EDATE(AB439,$E439),$K439,EDATE(AB439,$E439))=AB439,"",IF($K439&lt;EDATE(AB439,$E439),$K439,EDATE(AB439,$E439))),"")=$K439,$H439=1),"",IFERROR(IF(IF($K439&lt;EDATE(AB439,$E439),$K439,EDATE(AB439,$E439))=AB439,"",IF($K439&lt;EDATE(AB439,$E439),$K439,EDATE(AB439,$E439))),""))),"")</f>
        <v/>
      </c>
      <c r="AD439" s="70" t="str">
        <f>IFERROR(IF(AND($H439=1,WORKDAY.INTL($I439,NETWORKDAYS.INTL($I439,EDATE(AC439,$E440)-1,1,[1]holiday!$A$2:$A$101),1,[1]holiday!$A$2:$A$101)=$K439),"",IF(AND(IFERROR(IF(IF($K439&lt;EDATE(AC439,$E439),$K439,EDATE(AC439,$E439))=AC439,"",IF($K439&lt;EDATE(AC439,$E439),$K439,EDATE(AC439,$E439))),"")=$K439,$H439=1),"",IFERROR(IF(IF($K439&lt;EDATE(AC439,$E439),$K439,EDATE(AC439,$E439))=AC439,"",IF($K439&lt;EDATE(AC439,$E439),$K439,EDATE(AC439,$E439))),""))),"")</f>
        <v/>
      </c>
      <c r="AE439" s="70" t="str">
        <f>IFERROR(IF(AND($H439=1,WORKDAY.INTL($I439,NETWORKDAYS.INTL($I439,EDATE(AD439,$E440)-1,1,[1]holiday!$A$2:$A$101),1,[1]holiday!$A$2:$A$101)=$K439),"",IF(AND(IFERROR(IF(IF($K439&lt;EDATE(AD439,$E439),$K439,EDATE(AD439,$E439))=AD439,"",IF($K439&lt;EDATE(AD439,$E439),$K439,EDATE(AD439,$E439))),"")=$K439,$H439=1),"",IFERROR(IF(IF($K439&lt;EDATE(AD439,$E439),$K439,EDATE(AD439,$E439))=AD439,"",IF($K439&lt;EDATE(AD439,$E439),$K439,EDATE(AD439,$E439))),""))),"")</f>
        <v/>
      </c>
      <c r="AF439" s="70" t="str">
        <f>IFERROR(IF(AND($H439=1,WORKDAY.INTL($I439,NETWORKDAYS.INTL($I439,EDATE(AE439,$E440)-1,1,[1]holiday!$A$2:$A$101),1,[1]holiday!$A$2:$A$101)=$K439),"",IF(AND(IFERROR(IF(IF($K439&lt;EDATE(AE439,$E439),$K439,EDATE(AE439,$E439))=AE439,"",IF($K439&lt;EDATE(AE439,$E439),$K439,EDATE(AE439,$E439))),"")=$K439,$H439=1),"",IFERROR(IF(IF($K439&lt;EDATE(AE439,$E439),$K439,EDATE(AE439,$E439))=AE439,"",IF($K439&lt;EDATE(AE439,$E439),$K439,EDATE(AE439,$E439))),""))),"")</f>
        <v/>
      </c>
      <c r="AG439" s="70" t="str">
        <f>IFERROR(IF(AND($H439=1,WORKDAY.INTL($I439,NETWORKDAYS.INTL($I439,EDATE(AF439,$E440)-1,1,[1]holiday!$A$2:$A$101),1,[1]holiday!$A$2:$A$101)=$K439),"",IF(AND(IFERROR(IF(IF($K439&lt;EDATE(AF439,$E439),$K439,EDATE(AF439,$E439))=AF439,"",IF($K439&lt;EDATE(AF439,$E439),$K439,EDATE(AF439,$E439))),"")=$K439,$H439=1),"",IFERROR(IF(IF($K439&lt;EDATE(AF439,$E439),$K439,EDATE(AF439,$E439))=AF439,"",IF($K439&lt;EDATE(AF439,$E439),$K439,EDATE(AF439,$E439))),""))),"")</f>
        <v/>
      </c>
      <c r="AH439" s="70" t="str">
        <f>IFERROR(IF(AND($H439=1,WORKDAY.INTL($I439,NETWORKDAYS.INTL($I439,EDATE(AG439,$E440)-1,1,[1]holiday!$A$2:$A$101),1,[1]holiday!$A$2:$A$101)=$K439),"",IF(AND(IFERROR(IF(IF($K439&lt;EDATE(AG439,$E439),$K439,EDATE(AG439,$E439))=AG439,"",IF($K439&lt;EDATE(AG439,$E439),$K439,EDATE(AG439,$E439))),"")=$K439,$H439=1),"",IFERROR(IF(IF($K439&lt;EDATE(AG439,$E439),$K439,EDATE(AG439,$E439))=AG439,"",IF($K439&lt;EDATE(AG439,$E439),$K439,EDATE(AG439,$E439))),""))),"")</f>
        <v/>
      </c>
      <c r="AI439" s="70"/>
      <c r="AJ439" s="25" t="e">
        <f t="shared" si="274"/>
        <v>#REF!</v>
      </c>
      <c r="AK439" s="25" t="e">
        <f t="shared" si="275"/>
        <v>#REF!</v>
      </c>
      <c r="AL439" s="25" t="e">
        <f t="shared" si="276"/>
        <v>#REF!</v>
      </c>
      <c r="AM439" s="25" t="e">
        <f t="shared" si="277"/>
        <v>#REF!</v>
      </c>
      <c r="AN439" s="25" t="e">
        <f t="shared" si="278"/>
        <v>#REF!</v>
      </c>
      <c r="AO439" s="25" t="e">
        <f t="shared" si="279"/>
        <v>#REF!</v>
      </c>
      <c r="AP439" s="25" t="e">
        <f t="shared" si="280"/>
        <v>#REF!</v>
      </c>
      <c r="AQ439" s="25" t="e">
        <f t="shared" si="281"/>
        <v>#REF!</v>
      </c>
      <c r="AR439" s="25" t="e">
        <f t="shared" si="282"/>
        <v>#REF!</v>
      </c>
      <c r="AS439" s="25" t="e">
        <f t="shared" si="283"/>
        <v>#REF!</v>
      </c>
      <c r="AT439" s="25" t="e">
        <f t="shared" si="284"/>
        <v>#REF!</v>
      </c>
      <c r="AU439" s="25" t="e">
        <f t="shared" si="285"/>
        <v>#REF!</v>
      </c>
      <c r="AV439" s="25" t="e">
        <f t="shared" si="286"/>
        <v>#REF!</v>
      </c>
      <c r="AW439" s="106" t="e">
        <f t="shared" si="255"/>
        <v>#REF!</v>
      </c>
      <c r="AX439" s="107" t="e">
        <f t="shared" ca="1" si="256"/>
        <v>#REF!</v>
      </c>
      <c r="AY439" s="107" t="e">
        <f t="shared" ca="1" si="257"/>
        <v>#REF!</v>
      </c>
      <c r="AZ439" s="108" t="e">
        <f t="shared" ca="1" si="258"/>
        <v>#REF!</v>
      </c>
      <c r="BA439" s="25">
        <f t="shared" ca="1" si="250"/>
        <v>0</v>
      </c>
      <c r="BB439" s="25" t="e">
        <f t="shared" si="287"/>
        <v>#REF!</v>
      </c>
      <c r="BC439" s="25" t="e">
        <f t="shared" ca="1" si="259"/>
        <v>#REF!</v>
      </c>
      <c r="BD439" s="83" t="e">
        <f>PS!#REF!</f>
        <v>#REF!</v>
      </c>
      <c r="BE439" s="78" t="str">
        <f t="shared" ca="1" si="260"/>
        <v>Lần 0</v>
      </c>
      <c r="BF439" s="109" t="e">
        <f t="shared" ca="1" si="261"/>
        <v>#REF!</v>
      </c>
      <c r="BG439" s="109" t="e">
        <f t="shared" ca="1" si="262"/>
        <v>#REF!</v>
      </c>
      <c r="BH439" s="109" t="e">
        <f t="shared" ca="1" si="263"/>
        <v>#REF!</v>
      </c>
      <c r="BI439" s="109" t="e">
        <f t="shared" ca="1" si="264"/>
        <v>#REF!</v>
      </c>
      <c r="BJ439" s="109" t="e">
        <f t="shared" ca="1" si="265"/>
        <v>#REF!</v>
      </c>
      <c r="BK439" s="109" t="e">
        <f t="shared" ca="1" si="266"/>
        <v>#REF!</v>
      </c>
      <c r="BL439" s="109" t="e">
        <f t="shared" ca="1" si="267"/>
        <v>#REF!</v>
      </c>
      <c r="BM439" s="109" t="e">
        <f t="shared" ca="1" si="268"/>
        <v>#REF!</v>
      </c>
      <c r="BN439" s="109" t="e">
        <f t="shared" ca="1" si="269"/>
        <v>#REF!</v>
      </c>
      <c r="BO439" s="109" t="e">
        <f t="shared" ca="1" si="270"/>
        <v>#REF!</v>
      </c>
      <c r="BP439" s="109" t="e">
        <f t="shared" ca="1" si="271"/>
        <v>#REF!</v>
      </c>
      <c r="BQ439" s="109" t="e">
        <f t="shared" ca="1" si="272"/>
        <v>#REF!</v>
      </c>
      <c r="BR439" s="109" t="e">
        <f t="shared" ca="1" si="273"/>
        <v>#REF!</v>
      </c>
    </row>
    <row r="440" spans="1:70" ht="19.5" customHeight="1" x14ac:dyDescent="0.2">
      <c r="A440" s="82" t="e">
        <f>PS!#REF!</f>
        <v>#REF!</v>
      </c>
      <c r="B440" s="83" t="e">
        <f>PS!#REF!</f>
        <v>#REF!</v>
      </c>
      <c r="C440" s="83" t="e">
        <f>PS!#REF!</f>
        <v>#REF!</v>
      </c>
      <c r="D440" s="83" t="e">
        <f>VLOOKUP(B440,CTV!$A$3:$D$1048576,4,0)</f>
        <v>#REF!</v>
      </c>
      <c r="E440" s="83" t="e">
        <f>VLOOKUP(B440,CTV!$A$3:$G$1048576,7,0)</f>
        <v>#REF!</v>
      </c>
      <c r="F440" s="83" t="e">
        <f>IF(ISNA(VLOOKUP(D440,CTV!$A$3:$H$1048576,8,0)),"",VLOOKUP(D440,CTV!$A$3:$H$1048576,8,0))</f>
        <v>#REF!</v>
      </c>
      <c r="G440" s="83" t="e">
        <f>VLOOKUP(B440,CTV!$A$3:$I$1048576,9,0)</f>
        <v>#REF!</v>
      </c>
      <c r="H440" s="83" t="e">
        <f>VLOOKUP(B440,CTV!$A$3:$J$1048576,10,0)</f>
        <v>#REF!</v>
      </c>
      <c r="I440" s="102" t="e">
        <f>PS!#REF!</f>
        <v>#REF!</v>
      </c>
      <c r="J440" s="83" t="e">
        <f>PS!#REF!</f>
        <v>#REF!</v>
      </c>
      <c r="K440" s="103" t="e">
        <f>PS!#REF!</f>
        <v>#REF!</v>
      </c>
      <c r="L440" s="83" t="e">
        <f t="shared" si="251"/>
        <v>#REF!</v>
      </c>
      <c r="M440" s="120" t="e">
        <f>PS!#REF!</f>
        <v>#REF!</v>
      </c>
      <c r="N440" s="83" t="e">
        <f>PS!#REF!</f>
        <v>#REF!</v>
      </c>
      <c r="O440" s="104" t="e">
        <f>PS!#REF!</f>
        <v>#REF!</v>
      </c>
      <c r="P440" s="104" t="e">
        <f t="shared" si="252"/>
        <v>#REF!</v>
      </c>
      <c r="Q440" s="104">
        <v>0</v>
      </c>
      <c r="R440" s="170" t="e">
        <f t="shared" si="253"/>
        <v>#REF!</v>
      </c>
      <c r="S440" s="130" t="e">
        <f>VLOOKUP(B440,CTV!$A$3:$K$1048576,11,0)</f>
        <v>#REF!</v>
      </c>
      <c r="T440" s="105" t="e">
        <f>IF(VLOOKUP(B440,CTV!$A$3:$E$1048576,5,0)-R440+S440&lt;0,0,VLOOKUP(B440,CTV!$A$3:$E$1048576,5,0)-R440+S440)</f>
        <v>#REF!</v>
      </c>
      <c r="U440" s="105" t="e">
        <f>IF(VLOOKUP(B440,CTV!$A$3:$F$1048576,6,0)-R440+S440&lt;0,0,VLOOKUP(B440,CTV!$A$3:$F$1048576,6,0)-R440+S440)</f>
        <v>#REF!</v>
      </c>
      <c r="V440" s="70" t="e">
        <f t="shared" si="254"/>
        <v>#REF!</v>
      </c>
      <c r="W440" s="70" t="str">
        <f>IFERROR(IF(AND($H440=1,WORKDAY.INTL($I440,NETWORKDAYS.INTL($I440,EDATE(V440,$E441)-1,1,[1]holiday!$A$2:$A$101),1,[1]holiday!$A$2:$A$101)=$K440),"",IF(AND(IFERROR(IF(IF($K440&lt;EDATE(V440,$E440),$K440,EDATE(V440,$E440))=V440,"",IF($K440&lt;EDATE(V440,$E440),$K440,EDATE(V440,$E440))),"")=$K440,$H440=1),"",IFERROR(IF(IF($K440&lt;EDATE(V440,$E440),$K440,EDATE(V440,$E440))=V440,"",IF($K440&lt;EDATE(V440,$E440),$K440,EDATE(V440,$E440))),""))),"")</f>
        <v/>
      </c>
      <c r="X440" s="70" t="str">
        <f>IFERROR(IF(AND($H440=1,WORKDAY.INTL($I440,NETWORKDAYS.INTL($I440,EDATE(W440,$E441)-1,1,[1]holiday!$A$2:$A$101),1,[1]holiday!$A$2:$A$101)=$K440),"",IF(AND(IFERROR(IF(IF($K440&lt;EDATE(W440,$E440),$K440,EDATE(W440,$E440))=W440,"",IF($K440&lt;EDATE(W440,$E440),$K440,EDATE(W440,$E440))),"")=$K440,$H440=1),"",IFERROR(IF(IF($K440&lt;EDATE(W440,$E440),$K440,EDATE(W440,$E440))=W440,"",IF($K440&lt;EDATE(W440,$E440),$K440,EDATE(W440,$E440))),""))),"")</f>
        <v/>
      </c>
      <c r="Y440" s="70" t="str">
        <f>IFERROR(IF(AND($H440=1,WORKDAY.INTL($I440,NETWORKDAYS.INTL($I440,EDATE(X440,$E441)-1,1,[1]holiday!$A$2:$A$101),1,[1]holiday!$A$2:$A$101)=$K440),"",IF(AND(IFERROR(IF(IF($K440&lt;EDATE(X440,$E440),$K440,EDATE(X440,$E440))=X440,"",IF($K440&lt;EDATE(X440,$E440),$K440,EDATE(X440,$E440))),"")=$K440,$H440=1),"",IFERROR(IF(IF($K440&lt;EDATE(X440,$E440),$K440,EDATE(X440,$E440))=X440,"",IF($K440&lt;EDATE(X440,$E440),$K440,EDATE(X440,$E440))),""))),"")</f>
        <v/>
      </c>
      <c r="Z440" s="70" t="str">
        <f>IFERROR(IF(AND($H440=1,WORKDAY.INTL($I440,NETWORKDAYS.INTL($I440,EDATE(Y440,$E441)-1,1,[1]holiday!$A$2:$A$101),1,[1]holiday!$A$2:$A$101)=$K440),"",IF(AND(IFERROR(IF(IF($K440&lt;EDATE(Y440,$E440),$K440,EDATE(Y440,$E440))=Y440,"",IF($K440&lt;EDATE(Y440,$E440),$K440,EDATE(Y440,$E440))),"")=$K440,$H440=1),"",IFERROR(IF(IF($K440&lt;EDATE(Y440,$E440),$K440,EDATE(Y440,$E440))=Y440,"",IF($K440&lt;EDATE(Y440,$E440),$K440,EDATE(Y440,$E440))),""))),"")</f>
        <v/>
      </c>
      <c r="AA440" s="70" t="str">
        <f>IFERROR(IF(AND($H440=1,WORKDAY.INTL($I440,NETWORKDAYS.INTL($I440,EDATE(Z440,$E441)-1,1,[1]holiday!$A$2:$A$101),1,[1]holiday!$A$2:$A$101)=$K440),"",IF(AND(IFERROR(IF(IF($K440&lt;EDATE(Z440,$E440),$K440,EDATE(Z440,$E440))=Z440,"",IF($K440&lt;EDATE(Z440,$E440),$K440,EDATE(Z440,$E440))),"")=$K440,$H440=1),"",IFERROR(IF(IF($K440&lt;EDATE(Z440,$E440),$K440,EDATE(Z440,$E440))=Z440,"",IF($K440&lt;EDATE(Z440,$E440),$K440,EDATE(Z440,$E440))),""))),"")</f>
        <v/>
      </c>
      <c r="AB440" s="70" t="str">
        <f>IFERROR(IF(AND($H440=1,WORKDAY.INTL($I440,NETWORKDAYS.INTL($I440,EDATE(AA440,$E441)-1,1,[1]holiday!$A$2:$A$101),1,[1]holiday!$A$2:$A$101)=$K440),"",IF(AND(IFERROR(IF(IF($K440&lt;EDATE(AA440,$E440),$K440,EDATE(AA440,$E440))=AA440,"",IF($K440&lt;EDATE(AA440,$E440),$K440,EDATE(AA440,$E440))),"")=$K440,$H440=1),"",IFERROR(IF(IF($K440&lt;EDATE(AA440,$E440),$K440,EDATE(AA440,$E440))=AA440,"",IF($K440&lt;EDATE(AA440,$E440),$K440,EDATE(AA440,$E440))),""))),"")</f>
        <v/>
      </c>
      <c r="AC440" s="70" t="str">
        <f>IFERROR(IF(AND($H440=1,WORKDAY.INTL($I440,NETWORKDAYS.INTL($I440,EDATE(AB440,$E441)-1,1,[1]holiday!$A$2:$A$101),1,[1]holiday!$A$2:$A$101)=$K440),"",IF(AND(IFERROR(IF(IF($K440&lt;EDATE(AB440,$E440),$K440,EDATE(AB440,$E440))=AB440,"",IF($K440&lt;EDATE(AB440,$E440),$K440,EDATE(AB440,$E440))),"")=$K440,$H440=1),"",IFERROR(IF(IF($K440&lt;EDATE(AB440,$E440),$K440,EDATE(AB440,$E440))=AB440,"",IF($K440&lt;EDATE(AB440,$E440),$K440,EDATE(AB440,$E440))),""))),"")</f>
        <v/>
      </c>
      <c r="AD440" s="70" t="str">
        <f>IFERROR(IF(AND($H440=1,WORKDAY.INTL($I440,NETWORKDAYS.INTL($I440,EDATE(AC440,$E441)-1,1,[1]holiday!$A$2:$A$101),1,[1]holiday!$A$2:$A$101)=$K440),"",IF(AND(IFERROR(IF(IF($K440&lt;EDATE(AC440,$E440),$K440,EDATE(AC440,$E440))=AC440,"",IF($K440&lt;EDATE(AC440,$E440),$K440,EDATE(AC440,$E440))),"")=$K440,$H440=1),"",IFERROR(IF(IF($K440&lt;EDATE(AC440,$E440),$K440,EDATE(AC440,$E440))=AC440,"",IF($K440&lt;EDATE(AC440,$E440),$K440,EDATE(AC440,$E440))),""))),"")</f>
        <v/>
      </c>
      <c r="AE440" s="70" t="str">
        <f>IFERROR(IF(AND($H440=1,WORKDAY.INTL($I440,NETWORKDAYS.INTL($I440,EDATE(AD440,$E441)-1,1,[1]holiday!$A$2:$A$101),1,[1]holiday!$A$2:$A$101)=$K440),"",IF(AND(IFERROR(IF(IF($K440&lt;EDATE(AD440,$E440),$K440,EDATE(AD440,$E440))=AD440,"",IF($K440&lt;EDATE(AD440,$E440),$K440,EDATE(AD440,$E440))),"")=$K440,$H440=1),"",IFERROR(IF(IF($K440&lt;EDATE(AD440,$E440),$K440,EDATE(AD440,$E440))=AD440,"",IF($K440&lt;EDATE(AD440,$E440),$K440,EDATE(AD440,$E440))),""))),"")</f>
        <v/>
      </c>
      <c r="AF440" s="70" t="str">
        <f>IFERROR(IF(AND($H440=1,WORKDAY.INTL($I440,NETWORKDAYS.INTL($I440,EDATE(AE440,$E441)-1,1,[1]holiday!$A$2:$A$101),1,[1]holiday!$A$2:$A$101)=$K440),"",IF(AND(IFERROR(IF(IF($K440&lt;EDATE(AE440,$E440),$K440,EDATE(AE440,$E440))=AE440,"",IF($K440&lt;EDATE(AE440,$E440),$K440,EDATE(AE440,$E440))),"")=$K440,$H440=1),"",IFERROR(IF(IF($K440&lt;EDATE(AE440,$E440),$K440,EDATE(AE440,$E440))=AE440,"",IF($K440&lt;EDATE(AE440,$E440),$K440,EDATE(AE440,$E440))),""))),"")</f>
        <v/>
      </c>
      <c r="AG440" s="70" t="str">
        <f>IFERROR(IF(AND($H440=1,WORKDAY.INTL($I440,NETWORKDAYS.INTL($I440,EDATE(AF440,$E441)-1,1,[1]holiday!$A$2:$A$101),1,[1]holiday!$A$2:$A$101)=$K440),"",IF(AND(IFERROR(IF(IF($K440&lt;EDATE(AF440,$E440),$K440,EDATE(AF440,$E440))=AF440,"",IF($K440&lt;EDATE(AF440,$E440),$K440,EDATE(AF440,$E440))),"")=$K440,$H440=1),"",IFERROR(IF(IF($K440&lt;EDATE(AF440,$E440),$K440,EDATE(AF440,$E440))=AF440,"",IF($K440&lt;EDATE(AF440,$E440),$K440,EDATE(AF440,$E440))),""))),"")</f>
        <v/>
      </c>
      <c r="AH440" s="70" t="str">
        <f>IFERROR(IF(AND($H440=1,WORKDAY.INTL($I440,NETWORKDAYS.INTL($I440,EDATE(AG440,$E441)-1,1,[1]holiday!$A$2:$A$101),1,[1]holiday!$A$2:$A$101)=$K440),"",IF(AND(IFERROR(IF(IF($K440&lt;EDATE(AG440,$E440),$K440,EDATE(AG440,$E440))=AG440,"",IF($K440&lt;EDATE(AG440,$E440),$K440,EDATE(AG440,$E440))),"")=$K440,$H440=1),"",IFERROR(IF(IF($K440&lt;EDATE(AG440,$E440),$K440,EDATE(AG440,$E440))=AG440,"",IF($K440&lt;EDATE(AG440,$E440),$K440,EDATE(AG440,$E440))),""))),"")</f>
        <v/>
      </c>
      <c r="AI440" s="70"/>
      <c r="AJ440" s="25" t="e">
        <f t="shared" si="274"/>
        <v>#REF!</v>
      </c>
      <c r="AK440" s="25" t="e">
        <f t="shared" si="275"/>
        <v>#REF!</v>
      </c>
      <c r="AL440" s="25" t="e">
        <f t="shared" si="276"/>
        <v>#REF!</v>
      </c>
      <c r="AM440" s="25" t="e">
        <f t="shared" si="277"/>
        <v>#REF!</v>
      </c>
      <c r="AN440" s="25" t="e">
        <f t="shared" si="278"/>
        <v>#REF!</v>
      </c>
      <c r="AO440" s="25" t="e">
        <f t="shared" si="279"/>
        <v>#REF!</v>
      </c>
      <c r="AP440" s="25" t="e">
        <f t="shared" si="280"/>
        <v>#REF!</v>
      </c>
      <c r="AQ440" s="25" t="e">
        <f t="shared" si="281"/>
        <v>#REF!</v>
      </c>
      <c r="AR440" s="25" t="e">
        <f t="shared" si="282"/>
        <v>#REF!</v>
      </c>
      <c r="AS440" s="25" t="e">
        <f t="shared" si="283"/>
        <v>#REF!</v>
      </c>
      <c r="AT440" s="25" t="e">
        <f t="shared" si="284"/>
        <v>#REF!</v>
      </c>
      <c r="AU440" s="25" t="e">
        <f t="shared" si="285"/>
        <v>#REF!</v>
      </c>
      <c r="AV440" s="25" t="e">
        <f t="shared" si="286"/>
        <v>#REF!</v>
      </c>
      <c r="AW440" s="106" t="e">
        <f t="shared" si="255"/>
        <v>#REF!</v>
      </c>
      <c r="AX440" s="107" t="e">
        <f t="shared" ca="1" si="256"/>
        <v>#REF!</v>
      </c>
      <c r="AY440" s="107" t="e">
        <f t="shared" ca="1" si="257"/>
        <v>#REF!</v>
      </c>
      <c r="AZ440" s="108" t="e">
        <f t="shared" ca="1" si="258"/>
        <v>#REF!</v>
      </c>
      <c r="BA440" s="25">
        <f t="shared" ca="1" si="250"/>
        <v>0</v>
      </c>
      <c r="BB440" s="25" t="e">
        <f t="shared" si="287"/>
        <v>#REF!</v>
      </c>
      <c r="BC440" s="25" t="e">
        <f t="shared" ca="1" si="259"/>
        <v>#REF!</v>
      </c>
      <c r="BD440" s="83" t="e">
        <f>PS!#REF!</f>
        <v>#REF!</v>
      </c>
      <c r="BE440" s="78" t="str">
        <f t="shared" ca="1" si="260"/>
        <v>Lần 0</v>
      </c>
      <c r="BF440" s="109" t="e">
        <f t="shared" ca="1" si="261"/>
        <v>#REF!</v>
      </c>
      <c r="BG440" s="109" t="e">
        <f t="shared" ca="1" si="262"/>
        <v>#REF!</v>
      </c>
      <c r="BH440" s="109" t="e">
        <f t="shared" ca="1" si="263"/>
        <v>#REF!</v>
      </c>
      <c r="BI440" s="109" t="e">
        <f t="shared" ca="1" si="264"/>
        <v>#REF!</v>
      </c>
      <c r="BJ440" s="109" t="e">
        <f t="shared" ca="1" si="265"/>
        <v>#REF!</v>
      </c>
      <c r="BK440" s="109" t="e">
        <f t="shared" ca="1" si="266"/>
        <v>#REF!</v>
      </c>
      <c r="BL440" s="109" t="e">
        <f t="shared" ca="1" si="267"/>
        <v>#REF!</v>
      </c>
      <c r="BM440" s="109" t="e">
        <f t="shared" ca="1" si="268"/>
        <v>#REF!</v>
      </c>
      <c r="BN440" s="109" t="e">
        <f t="shared" ca="1" si="269"/>
        <v>#REF!</v>
      </c>
      <c r="BO440" s="109" t="e">
        <f t="shared" ca="1" si="270"/>
        <v>#REF!</v>
      </c>
      <c r="BP440" s="109" t="e">
        <f t="shared" ca="1" si="271"/>
        <v>#REF!</v>
      </c>
      <c r="BQ440" s="109" t="e">
        <f t="shared" ca="1" si="272"/>
        <v>#REF!</v>
      </c>
      <c r="BR440" s="109" t="e">
        <f t="shared" ca="1" si="273"/>
        <v>#REF!</v>
      </c>
    </row>
    <row r="441" spans="1:70" ht="19.5" customHeight="1" x14ac:dyDescent="0.2">
      <c r="A441" s="82" t="e">
        <f>PS!#REF!</f>
        <v>#REF!</v>
      </c>
      <c r="B441" s="83" t="e">
        <f>PS!#REF!</f>
        <v>#REF!</v>
      </c>
      <c r="C441" s="83" t="e">
        <f>PS!#REF!</f>
        <v>#REF!</v>
      </c>
      <c r="D441" s="83" t="e">
        <f>VLOOKUP(B441,CTV!$A$3:$D$1048576,4,0)</f>
        <v>#REF!</v>
      </c>
      <c r="E441" s="83" t="e">
        <f>VLOOKUP(B441,CTV!$A$3:$G$1048576,7,0)</f>
        <v>#REF!</v>
      </c>
      <c r="F441" s="83" t="e">
        <f>IF(ISNA(VLOOKUP(D441,CTV!$A$3:$H$1048576,8,0)),"",VLOOKUP(D441,CTV!$A$3:$H$1048576,8,0))</f>
        <v>#REF!</v>
      </c>
      <c r="G441" s="83" t="e">
        <f>VLOOKUP(B441,CTV!$A$3:$I$1048576,9,0)</f>
        <v>#REF!</v>
      </c>
      <c r="H441" s="83" t="e">
        <f>VLOOKUP(B441,CTV!$A$3:$J$1048576,10,0)</f>
        <v>#REF!</v>
      </c>
      <c r="I441" s="102" t="e">
        <f>PS!#REF!</f>
        <v>#REF!</v>
      </c>
      <c r="J441" s="83" t="e">
        <f>PS!#REF!</f>
        <v>#REF!</v>
      </c>
      <c r="K441" s="103" t="e">
        <f>PS!#REF!</f>
        <v>#REF!</v>
      </c>
      <c r="L441" s="83" t="e">
        <f t="shared" si="251"/>
        <v>#REF!</v>
      </c>
      <c r="M441" s="120" t="e">
        <f>PS!#REF!</f>
        <v>#REF!</v>
      </c>
      <c r="N441" s="83" t="e">
        <f>PS!#REF!</f>
        <v>#REF!</v>
      </c>
      <c r="O441" s="104" t="e">
        <f>PS!#REF!</f>
        <v>#REF!</v>
      </c>
      <c r="P441" s="104" t="e">
        <f t="shared" si="252"/>
        <v>#REF!</v>
      </c>
      <c r="Q441" s="104">
        <v>0</v>
      </c>
      <c r="R441" s="170" t="e">
        <f t="shared" si="253"/>
        <v>#REF!</v>
      </c>
      <c r="S441" s="130" t="e">
        <f>VLOOKUP(B441,CTV!$A$3:$K$1048576,11,0)</f>
        <v>#REF!</v>
      </c>
      <c r="T441" s="105" t="e">
        <f>IF(VLOOKUP(B441,CTV!$A$3:$E$1048576,5,0)-R441+S441&lt;0,0,VLOOKUP(B441,CTV!$A$3:$E$1048576,5,0)-R441+S441)</f>
        <v>#REF!</v>
      </c>
      <c r="U441" s="105" t="e">
        <f>IF(VLOOKUP(B441,CTV!$A$3:$F$1048576,6,0)-R441+S441&lt;0,0,VLOOKUP(B441,CTV!$A$3:$F$1048576,6,0)-R441+S441)</f>
        <v>#REF!</v>
      </c>
      <c r="V441" s="70" t="e">
        <f t="shared" si="254"/>
        <v>#REF!</v>
      </c>
      <c r="W441" s="70" t="str">
        <f>IFERROR(IF(AND($H441=1,WORKDAY.INTL($I441,NETWORKDAYS.INTL($I441,EDATE(V441,$E442)-1,1,[1]holiday!$A$2:$A$101),1,[1]holiday!$A$2:$A$101)=$K441),"",IF(AND(IFERROR(IF(IF($K441&lt;EDATE(V441,$E441),$K441,EDATE(V441,$E441))=V441,"",IF($K441&lt;EDATE(V441,$E441),$K441,EDATE(V441,$E441))),"")=$K441,$H441=1),"",IFERROR(IF(IF($K441&lt;EDATE(V441,$E441),$K441,EDATE(V441,$E441))=V441,"",IF($K441&lt;EDATE(V441,$E441),$K441,EDATE(V441,$E441))),""))),"")</f>
        <v/>
      </c>
      <c r="X441" s="70" t="str">
        <f>IFERROR(IF(AND($H441=1,WORKDAY.INTL($I441,NETWORKDAYS.INTL($I441,EDATE(W441,$E442)-1,1,[1]holiday!$A$2:$A$101),1,[1]holiday!$A$2:$A$101)=$K441),"",IF(AND(IFERROR(IF(IF($K441&lt;EDATE(W441,$E441),$K441,EDATE(W441,$E441))=W441,"",IF($K441&lt;EDATE(W441,$E441),$K441,EDATE(W441,$E441))),"")=$K441,$H441=1),"",IFERROR(IF(IF($K441&lt;EDATE(W441,$E441),$K441,EDATE(W441,$E441))=W441,"",IF($K441&lt;EDATE(W441,$E441),$K441,EDATE(W441,$E441))),""))),"")</f>
        <v/>
      </c>
      <c r="Y441" s="70" t="str">
        <f>IFERROR(IF(AND($H441=1,WORKDAY.INTL($I441,NETWORKDAYS.INTL($I441,EDATE(X441,$E442)-1,1,[1]holiday!$A$2:$A$101),1,[1]holiday!$A$2:$A$101)=$K441),"",IF(AND(IFERROR(IF(IF($K441&lt;EDATE(X441,$E441),$K441,EDATE(X441,$E441))=X441,"",IF($K441&lt;EDATE(X441,$E441),$K441,EDATE(X441,$E441))),"")=$K441,$H441=1),"",IFERROR(IF(IF($K441&lt;EDATE(X441,$E441),$K441,EDATE(X441,$E441))=X441,"",IF($K441&lt;EDATE(X441,$E441),$K441,EDATE(X441,$E441))),""))),"")</f>
        <v/>
      </c>
      <c r="Z441" s="70" t="str">
        <f>IFERROR(IF(AND($H441=1,WORKDAY.INTL($I441,NETWORKDAYS.INTL($I441,EDATE(Y441,$E442)-1,1,[1]holiday!$A$2:$A$101),1,[1]holiday!$A$2:$A$101)=$K441),"",IF(AND(IFERROR(IF(IF($K441&lt;EDATE(Y441,$E441),$K441,EDATE(Y441,$E441))=Y441,"",IF($K441&lt;EDATE(Y441,$E441),$K441,EDATE(Y441,$E441))),"")=$K441,$H441=1),"",IFERROR(IF(IF($K441&lt;EDATE(Y441,$E441),$K441,EDATE(Y441,$E441))=Y441,"",IF($K441&lt;EDATE(Y441,$E441),$K441,EDATE(Y441,$E441))),""))),"")</f>
        <v/>
      </c>
      <c r="AA441" s="70" t="str">
        <f>IFERROR(IF(AND($H441=1,WORKDAY.INTL($I441,NETWORKDAYS.INTL($I441,EDATE(Z441,$E442)-1,1,[1]holiday!$A$2:$A$101),1,[1]holiday!$A$2:$A$101)=$K441),"",IF(AND(IFERROR(IF(IF($K441&lt;EDATE(Z441,$E441),$K441,EDATE(Z441,$E441))=Z441,"",IF($K441&lt;EDATE(Z441,$E441),$K441,EDATE(Z441,$E441))),"")=$K441,$H441=1),"",IFERROR(IF(IF($K441&lt;EDATE(Z441,$E441),$K441,EDATE(Z441,$E441))=Z441,"",IF($K441&lt;EDATE(Z441,$E441),$K441,EDATE(Z441,$E441))),""))),"")</f>
        <v/>
      </c>
      <c r="AB441" s="70" t="str">
        <f>IFERROR(IF(AND($H441=1,WORKDAY.INTL($I441,NETWORKDAYS.INTL($I441,EDATE(AA441,$E442)-1,1,[1]holiday!$A$2:$A$101),1,[1]holiday!$A$2:$A$101)=$K441),"",IF(AND(IFERROR(IF(IF($K441&lt;EDATE(AA441,$E441),$K441,EDATE(AA441,$E441))=AA441,"",IF($K441&lt;EDATE(AA441,$E441),$K441,EDATE(AA441,$E441))),"")=$K441,$H441=1),"",IFERROR(IF(IF($K441&lt;EDATE(AA441,$E441),$K441,EDATE(AA441,$E441))=AA441,"",IF($K441&lt;EDATE(AA441,$E441),$K441,EDATE(AA441,$E441))),""))),"")</f>
        <v/>
      </c>
      <c r="AC441" s="70" t="str">
        <f>IFERROR(IF(AND($H441=1,WORKDAY.INTL($I441,NETWORKDAYS.INTL($I441,EDATE(AB441,$E442)-1,1,[1]holiday!$A$2:$A$101),1,[1]holiday!$A$2:$A$101)=$K441),"",IF(AND(IFERROR(IF(IF($K441&lt;EDATE(AB441,$E441),$K441,EDATE(AB441,$E441))=AB441,"",IF($K441&lt;EDATE(AB441,$E441),$K441,EDATE(AB441,$E441))),"")=$K441,$H441=1),"",IFERROR(IF(IF($K441&lt;EDATE(AB441,$E441),$K441,EDATE(AB441,$E441))=AB441,"",IF($K441&lt;EDATE(AB441,$E441),$K441,EDATE(AB441,$E441))),""))),"")</f>
        <v/>
      </c>
      <c r="AD441" s="70" t="str">
        <f>IFERROR(IF(AND($H441=1,WORKDAY.INTL($I441,NETWORKDAYS.INTL($I441,EDATE(AC441,$E442)-1,1,[1]holiday!$A$2:$A$101),1,[1]holiday!$A$2:$A$101)=$K441),"",IF(AND(IFERROR(IF(IF($K441&lt;EDATE(AC441,$E441),$K441,EDATE(AC441,$E441))=AC441,"",IF($K441&lt;EDATE(AC441,$E441),$K441,EDATE(AC441,$E441))),"")=$K441,$H441=1),"",IFERROR(IF(IF($K441&lt;EDATE(AC441,$E441),$K441,EDATE(AC441,$E441))=AC441,"",IF($K441&lt;EDATE(AC441,$E441),$K441,EDATE(AC441,$E441))),""))),"")</f>
        <v/>
      </c>
      <c r="AE441" s="70" t="str">
        <f>IFERROR(IF(AND($H441=1,WORKDAY.INTL($I441,NETWORKDAYS.INTL($I441,EDATE(AD441,$E442)-1,1,[1]holiday!$A$2:$A$101),1,[1]holiday!$A$2:$A$101)=$K441),"",IF(AND(IFERROR(IF(IF($K441&lt;EDATE(AD441,$E441),$K441,EDATE(AD441,$E441))=AD441,"",IF($K441&lt;EDATE(AD441,$E441),$K441,EDATE(AD441,$E441))),"")=$K441,$H441=1),"",IFERROR(IF(IF($K441&lt;EDATE(AD441,$E441),$K441,EDATE(AD441,$E441))=AD441,"",IF($K441&lt;EDATE(AD441,$E441),$K441,EDATE(AD441,$E441))),""))),"")</f>
        <v/>
      </c>
      <c r="AF441" s="70" t="str">
        <f>IFERROR(IF(AND($H441=1,WORKDAY.INTL($I441,NETWORKDAYS.INTL($I441,EDATE(AE441,$E442)-1,1,[1]holiday!$A$2:$A$101),1,[1]holiday!$A$2:$A$101)=$K441),"",IF(AND(IFERROR(IF(IF($K441&lt;EDATE(AE441,$E441),$K441,EDATE(AE441,$E441))=AE441,"",IF($K441&lt;EDATE(AE441,$E441),$K441,EDATE(AE441,$E441))),"")=$K441,$H441=1),"",IFERROR(IF(IF($K441&lt;EDATE(AE441,$E441),$K441,EDATE(AE441,$E441))=AE441,"",IF($K441&lt;EDATE(AE441,$E441),$K441,EDATE(AE441,$E441))),""))),"")</f>
        <v/>
      </c>
      <c r="AG441" s="70" t="str">
        <f>IFERROR(IF(AND($H441=1,WORKDAY.INTL($I441,NETWORKDAYS.INTL($I441,EDATE(AF441,$E442)-1,1,[1]holiday!$A$2:$A$101),1,[1]holiday!$A$2:$A$101)=$K441),"",IF(AND(IFERROR(IF(IF($K441&lt;EDATE(AF441,$E441),$K441,EDATE(AF441,$E441))=AF441,"",IF($K441&lt;EDATE(AF441,$E441),$K441,EDATE(AF441,$E441))),"")=$K441,$H441=1),"",IFERROR(IF(IF($K441&lt;EDATE(AF441,$E441),$K441,EDATE(AF441,$E441))=AF441,"",IF($K441&lt;EDATE(AF441,$E441),$K441,EDATE(AF441,$E441))),""))),"")</f>
        <v/>
      </c>
      <c r="AH441" s="70" t="str">
        <f>IFERROR(IF(AND($H441=1,WORKDAY.INTL($I441,NETWORKDAYS.INTL($I441,EDATE(AG441,$E442)-1,1,[1]holiday!$A$2:$A$101),1,[1]holiday!$A$2:$A$101)=$K441),"",IF(AND(IFERROR(IF(IF($K441&lt;EDATE(AG441,$E441),$K441,EDATE(AG441,$E441))=AG441,"",IF($K441&lt;EDATE(AG441,$E441),$K441,EDATE(AG441,$E441))),"")=$K441,$H441=1),"",IFERROR(IF(IF($K441&lt;EDATE(AG441,$E441),$K441,EDATE(AG441,$E441))=AG441,"",IF($K441&lt;EDATE(AG441,$E441),$K441,EDATE(AG441,$E441))),""))),"")</f>
        <v/>
      </c>
      <c r="AI441" s="70"/>
      <c r="AJ441" s="25" t="e">
        <f t="shared" si="274"/>
        <v>#REF!</v>
      </c>
      <c r="AK441" s="25" t="e">
        <f t="shared" si="275"/>
        <v>#REF!</v>
      </c>
      <c r="AL441" s="25" t="e">
        <f t="shared" si="276"/>
        <v>#REF!</v>
      </c>
      <c r="AM441" s="25" t="e">
        <f t="shared" si="277"/>
        <v>#REF!</v>
      </c>
      <c r="AN441" s="25" t="e">
        <f t="shared" si="278"/>
        <v>#REF!</v>
      </c>
      <c r="AO441" s="25" t="e">
        <f t="shared" si="279"/>
        <v>#REF!</v>
      </c>
      <c r="AP441" s="25" t="e">
        <f t="shared" si="280"/>
        <v>#REF!</v>
      </c>
      <c r="AQ441" s="25" t="e">
        <f t="shared" si="281"/>
        <v>#REF!</v>
      </c>
      <c r="AR441" s="25" t="e">
        <f t="shared" si="282"/>
        <v>#REF!</v>
      </c>
      <c r="AS441" s="25" t="e">
        <f t="shared" si="283"/>
        <v>#REF!</v>
      </c>
      <c r="AT441" s="25" t="e">
        <f t="shared" si="284"/>
        <v>#REF!</v>
      </c>
      <c r="AU441" s="25" t="e">
        <f t="shared" si="285"/>
        <v>#REF!</v>
      </c>
      <c r="AV441" s="25" t="e">
        <f t="shared" si="286"/>
        <v>#REF!</v>
      </c>
      <c r="AW441" s="106" t="e">
        <f t="shared" si="255"/>
        <v>#REF!</v>
      </c>
      <c r="AX441" s="107" t="e">
        <f t="shared" ca="1" si="256"/>
        <v>#REF!</v>
      </c>
      <c r="AY441" s="107" t="e">
        <f t="shared" ca="1" si="257"/>
        <v>#REF!</v>
      </c>
      <c r="AZ441" s="108" t="e">
        <f t="shared" ca="1" si="258"/>
        <v>#REF!</v>
      </c>
      <c r="BA441" s="25">
        <f t="shared" ca="1" si="250"/>
        <v>0</v>
      </c>
      <c r="BB441" s="25" t="e">
        <f t="shared" si="287"/>
        <v>#REF!</v>
      </c>
      <c r="BC441" s="25" t="e">
        <f t="shared" ca="1" si="259"/>
        <v>#REF!</v>
      </c>
      <c r="BD441" s="83" t="e">
        <f>PS!#REF!</f>
        <v>#REF!</v>
      </c>
      <c r="BE441" s="78" t="str">
        <f t="shared" ca="1" si="260"/>
        <v>Lần 0</v>
      </c>
      <c r="BF441" s="109" t="e">
        <f t="shared" ca="1" si="261"/>
        <v>#REF!</v>
      </c>
      <c r="BG441" s="109" t="e">
        <f t="shared" ca="1" si="262"/>
        <v>#REF!</v>
      </c>
      <c r="BH441" s="109" t="e">
        <f t="shared" ca="1" si="263"/>
        <v>#REF!</v>
      </c>
      <c r="BI441" s="109" t="e">
        <f t="shared" ca="1" si="264"/>
        <v>#REF!</v>
      </c>
      <c r="BJ441" s="109" t="e">
        <f t="shared" ca="1" si="265"/>
        <v>#REF!</v>
      </c>
      <c r="BK441" s="109" t="e">
        <f t="shared" ca="1" si="266"/>
        <v>#REF!</v>
      </c>
      <c r="BL441" s="109" t="e">
        <f t="shared" ca="1" si="267"/>
        <v>#REF!</v>
      </c>
      <c r="BM441" s="109" t="e">
        <f t="shared" ca="1" si="268"/>
        <v>#REF!</v>
      </c>
      <c r="BN441" s="109" t="e">
        <f t="shared" ca="1" si="269"/>
        <v>#REF!</v>
      </c>
      <c r="BO441" s="109" t="e">
        <f t="shared" ca="1" si="270"/>
        <v>#REF!</v>
      </c>
      <c r="BP441" s="109" t="e">
        <f t="shared" ca="1" si="271"/>
        <v>#REF!</v>
      </c>
      <c r="BQ441" s="109" t="e">
        <f t="shared" ca="1" si="272"/>
        <v>#REF!</v>
      </c>
      <c r="BR441" s="109" t="e">
        <f t="shared" ca="1" si="273"/>
        <v>#REF!</v>
      </c>
    </row>
    <row r="442" spans="1:70" ht="19.5" customHeight="1" x14ac:dyDescent="0.2">
      <c r="A442" s="82" t="e">
        <f>PS!#REF!</f>
        <v>#REF!</v>
      </c>
      <c r="B442" s="83" t="e">
        <f>PS!#REF!</f>
        <v>#REF!</v>
      </c>
      <c r="C442" s="83" t="e">
        <f>PS!#REF!</f>
        <v>#REF!</v>
      </c>
      <c r="D442" s="83" t="e">
        <f>VLOOKUP(B442,CTV!$A$3:$D$1048576,4,0)</f>
        <v>#REF!</v>
      </c>
      <c r="E442" s="83" t="e">
        <f>VLOOKUP(B442,CTV!$A$3:$G$1048576,7,0)</f>
        <v>#REF!</v>
      </c>
      <c r="F442" s="83" t="e">
        <f>IF(ISNA(VLOOKUP(D442,CTV!$A$3:$H$1048576,8,0)),"",VLOOKUP(D442,CTV!$A$3:$H$1048576,8,0))</f>
        <v>#REF!</v>
      </c>
      <c r="G442" s="83" t="e">
        <f>VLOOKUP(B442,CTV!$A$3:$I$1048576,9,0)</f>
        <v>#REF!</v>
      </c>
      <c r="H442" s="83" t="e">
        <f>VLOOKUP(B442,CTV!$A$3:$J$1048576,10,0)</f>
        <v>#REF!</v>
      </c>
      <c r="I442" s="102" t="e">
        <f>PS!#REF!</f>
        <v>#REF!</v>
      </c>
      <c r="J442" s="83" t="e">
        <f>PS!#REF!</f>
        <v>#REF!</v>
      </c>
      <c r="K442" s="103" t="e">
        <f>PS!#REF!</f>
        <v>#REF!</v>
      </c>
      <c r="L442" s="83" t="e">
        <f t="shared" si="251"/>
        <v>#REF!</v>
      </c>
      <c r="M442" s="120" t="e">
        <f>PS!#REF!</f>
        <v>#REF!</v>
      </c>
      <c r="N442" s="83" t="e">
        <f>PS!#REF!</f>
        <v>#REF!</v>
      </c>
      <c r="O442" s="104" t="e">
        <f>PS!#REF!</f>
        <v>#REF!</v>
      </c>
      <c r="P442" s="104" t="e">
        <f t="shared" si="252"/>
        <v>#REF!</v>
      </c>
      <c r="Q442" s="104">
        <v>0</v>
      </c>
      <c r="R442" s="170" t="e">
        <f t="shared" si="253"/>
        <v>#REF!</v>
      </c>
      <c r="S442" s="130" t="e">
        <f>VLOOKUP(B442,CTV!$A$3:$K$1048576,11,0)</f>
        <v>#REF!</v>
      </c>
      <c r="T442" s="105" t="e">
        <f>IF(VLOOKUP(B442,CTV!$A$3:$E$1048576,5,0)-R442+S442&lt;0,0,VLOOKUP(B442,CTV!$A$3:$E$1048576,5,0)-R442+S442)</f>
        <v>#REF!</v>
      </c>
      <c r="U442" s="105" t="e">
        <f>IF(VLOOKUP(B442,CTV!$A$3:$F$1048576,6,0)-R442+S442&lt;0,0,VLOOKUP(B442,CTV!$A$3:$F$1048576,6,0)-R442+S442)</f>
        <v>#REF!</v>
      </c>
      <c r="V442" s="70" t="e">
        <f t="shared" si="254"/>
        <v>#REF!</v>
      </c>
      <c r="W442" s="70" t="str">
        <f>IFERROR(IF(AND($H442=1,WORKDAY.INTL($I442,NETWORKDAYS.INTL($I442,EDATE(V442,$E443)-1,1,[1]holiday!$A$2:$A$101),1,[1]holiday!$A$2:$A$101)=$K442),"",IF(AND(IFERROR(IF(IF($K442&lt;EDATE(V442,$E442),$K442,EDATE(V442,$E442))=V442,"",IF($K442&lt;EDATE(V442,$E442),$K442,EDATE(V442,$E442))),"")=$K442,$H442=1),"",IFERROR(IF(IF($K442&lt;EDATE(V442,$E442),$K442,EDATE(V442,$E442))=V442,"",IF($K442&lt;EDATE(V442,$E442),$K442,EDATE(V442,$E442))),""))),"")</f>
        <v/>
      </c>
      <c r="X442" s="70" t="str">
        <f>IFERROR(IF(AND($H442=1,WORKDAY.INTL($I442,NETWORKDAYS.INTL($I442,EDATE(W442,$E443)-1,1,[1]holiday!$A$2:$A$101),1,[1]holiday!$A$2:$A$101)=$K442),"",IF(AND(IFERROR(IF(IF($K442&lt;EDATE(W442,$E442),$K442,EDATE(W442,$E442))=W442,"",IF($K442&lt;EDATE(W442,$E442),$K442,EDATE(W442,$E442))),"")=$K442,$H442=1),"",IFERROR(IF(IF($K442&lt;EDATE(W442,$E442),$K442,EDATE(W442,$E442))=W442,"",IF($K442&lt;EDATE(W442,$E442),$K442,EDATE(W442,$E442))),""))),"")</f>
        <v/>
      </c>
      <c r="Y442" s="70" t="str">
        <f>IFERROR(IF(AND($H442=1,WORKDAY.INTL($I442,NETWORKDAYS.INTL($I442,EDATE(X442,$E443)-1,1,[1]holiday!$A$2:$A$101),1,[1]holiday!$A$2:$A$101)=$K442),"",IF(AND(IFERROR(IF(IF($K442&lt;EDATE(X442,$E442),$K442,EDATE(X442,$E442))=X442,"",IF($K442&lt;EDATE(X442,$E442),$K442,EDATE(X442,$E442))),"")=$K442,$H442=1),"",IFERROR(IF(IF($K442&lt;EDATE(X442,$E442),$K442,EDATE(X442,$E442))=X442,"",IF($K442&lt;EDATE(X442,$E442),$K442,EDATE(X442,$E442))),""))),"")</f>
        <v/>
      </c>
      <c r="Z442" s="70" t="str">
        <f>IFERROR(IF(AND($H442=1,WORKDAY.INTL($I442,NETWORKDAYS.INTL($I442,EDATE(Y442,$E443)-1,1,[1]holiday!$A$2:$A$101),1,[1]holiday!$A$2:$A$101)=$K442),"",IF(AND(IFERROR(IF(IF($K442&lt;EDATE(Y442,$E442),$K442,EDATE(Y442,$E442))=Y442,"",IF($K442&lt;EDATE(Y442,$E442),$K442,EDATE(Y442,$E442))),"")=$K442,$H442=1),"",IFERROR(IF(IF($K442&lt;EDATE(Y442,$E442),$K442,EDATE(Y442,$E442))=Y442,"",IF($K442&lt;EDATE(Y442,$E442),$K442,EDATE(Y442,$E442))),""))),"")</f>
        <v/>
      </c>
      <c r="AA442" s="70" t="str">
        <f>IFERROR(IF(AND($H442=1,WORKDAY.INTL($I442,NETWORKDAYS.INTL($I442,EDATE(Z442,$E443)-1,1,[1]holiday!$A$2:$A$101),1,[1]holiday!$A$2:$A$101)=$K442),"",IF(AND(IFERROR(IF(IF($K442&lt;EDATE(Z442,$E442),$K442,EDATE(Z442,$E442))=Z442,"",IF($K442&lt;EDATE(Z442,$E442),$K442,EDATE(Z442,$E442))),"")=$K442,$H442=1),"",IFERROR(IF(IF($K442&lt;EDATE(Z442,$E442),$K442,EDATE(Z442,$E442))=Z442,"",IF($K442&lt;EDATE(Z442,$E442),$K442,EDATE(Z442,$E442))),""))),"")</f>
        <v/>
      </c>
      <c r="AB442" s="70" t="str">
        <f>IFERROR(IF(AND($H442=1,WORKDAY.INTL($I442,NETWORKDAYS.INTL($I442,EDATE(AA442,$E443)-1,1,[1]holiday!$A$2:$A$101),1,[1]holiday!$A$2:$A$101)=$K442),"",IF(AND(IFERROR(IF(IF($K442&lt;EDATE(AA442,$E442),$K442,EDATE(AA442,$E442))=AA442,"",IF($K442&lt;EDATE(AA442,$E442),$K442,EDATE(AA442,$E442))),"")=$K442,$H442=1),"",IFERROR(IF(IF($K442&lt;EDATE(AA442,$E442),$K442,EDATE(AA442,$E442))=AA442,"",IF($K442&lt;EDATE(AA442,$E442),$K442,EDATE(AA442,$E442))),""))),"")</f>
        <v/>
      </c>
      <c r="AC442" s="70" t="str">
        <f>IFERROR(IF(AND($H442=1,WORKDAY.INTL($I442,NETWORKDAYS.INTL($I442,EDATE(AB442,$E443)-1,1,[1]holiday!$A$2:$A$101),1,[1]holiday!$A$2:$A$101)=$K442),"",IF(AND(IFERROR(IF(IF($K442&lt;EDATE(AB442,$E442),$K442,EDATE(AB442,$E442))=AB442,"",IF($K442&lt;EDATE(AB442,$E442),$K442,EDATE(AB442,$E442))),"")=$K442,$H442=1),"",IFERROR(IF(IF($K442&lt;EDATE(AB442,$E442),$K442,EDATE(AB442,$E442))=AB442,"",IF($K442&lt;EDATE(AB442,$E442),$K442,EDATE(AB442,$E442))),""))),"")</f>
        <v/>
      </c>
      <c r="AD442" s="70" t="str">
        <f>IFERROR(IF(AND($H442=1,WORKDAY.INTL($I442,NETWORKDAYS.INTL($I442,EDATE(AC442,$E443)-1,1,[1]holiday!$A$2:$A$101),1,[1]holiday!$A$2:$A$101)=$K442),"",IF(AND(IFERROR(IF(IF($K442&lt;EDATE(AC442,$E442),$K442,EDATE(AC442,$E442))=AC442,"",IF($K442&lt;EDATE(AC442,$E442),$K442,EDATE(AC442,$E442))),"")=$K442,$H442=1),"",IFERROR(IF(IF($K442&lt;EDATE(AC442,$E442),$K442,EDATE(AC442,$E442))=AC442,"",IF($K442&lt;EDATE(AC442,$E442),$K442,EDATE(AC442,$E442))),""))),"")</f>
        <v/>
      </c>
      <c r="AE442" s="70" t="str">
        <f>IFERROR(IF(AND($H442=1,WORKDAY.INTL($I442,NETWORKDAYS.INTL($I442,EDATE(AD442,$E443)-1,1,[1]holiday!$A$2:$A$101),1,[1]holiday!$A$2:$A$101)=$K442),"",IF(AND(IFERROR(IF(IF($K442&lt;EDATE(AD442,$E442),$K442,EDATE(AD442,$E442))=AD442,"",IF($K442&lt;EDATE(AD442,$E442),$K442,EDATE(AD442,$E442))),"")=$K442,$H442=1),"",IFERROR(IF(IF($K442&lt;EDATE(AD442,$E442),$K442,EDATE(AD442,$E442))=AD442,"",IF($K442&lt;EDATE(AD442,$E442),$K442,EDATE(AD442,$E442))),""))),"")</f>
        <v/>
      </c>
      <c r="AF442" s="70" t="str">
        <f>IFERROR(IF(AND($H442=1,WORKDAY.INTL($I442,NETWORKDAYS.INTL($I442,EDATE(AE442,$E443)-1,1,[1]holiday!$A$2:$A$101),1,[1]holiday!$A$2:$A$101)=$K442),"",IF(AND(IFERROR(IF(IF($K442&lt;EDATE(AE442,$E442),$K442,EDATE(AE442,$E442))=AE442,"",IF($K442&lt;EDATE(AE442,$E442),$K442,EDATE(AE442,$E442))),"")=$K442,$H442=1),"",IFERROR(IF(IF($K442&lt;EDATE(AE442,$E442),$K442,EDATE(AE442,$E442))=AE442,"",IF($K442&lt;EDATE(AE442,$E442),$K442,EDATE(AE442,$E442))),""))),"")</f>
        <v/>
      </c>
      <c r="AG442" s="70" t="str">
        <f>IFERROR(IF(AND($H442=1,WORKDAY.INTL($I442,NETWORKDAYS.INTL($I442,EDATE(AF442,$E443)-1,1,[1]holiday!$A$2:$A$101),1,[1]holiday!$A$2:$A$101)=$K442),"",IF(AND(IFERROR(IF(IF($K442&lt;EDATE(AF442,$E442),$K442,EDATE(AF442,$E442))=AF442,"",IF($K442&lt;EDATE(AF442,$E442),$K442,EDATE(AF442,$E442))),"")=$K442,$H442=1),"",IFERROR(IF(IF($K442&lt;EDATE(AF442,$E442),$K442,EDATE(AF442,$E442))=AF442,"",IF($K442&lt;EDATE(AF442,$E442),$K442,EDATE(AF442,$E442))),""))),"")</f>
        <v/>
      </c>
      <c r="AH442" s="70" t="str">
        <f>IFERROR(IF(AND($H442=1,WORKDAY.INTL($I442,NETWORKDAYS.INTL($I442,EDATE(AG442,$E443)-1,1,[1]holiday!$A$2:$A$101),1,[1]holiday!$A$2:$A$101)=$K442),"",IF(AND(IFERROR(IF(IF($K442&lt;EDATE(AG442,$E442),$K442,EDATE(AG442,$E442))=AG442,"",IF($K442&lt;EDATE(AG442,$E442),$K442,EDATE(AG442,$E442))),"")=$K442,$H442=1),"",IFERROR(IF(IF($K442&lt;EDATE(AG442,$E442),$K442,EDATE(AG442,$E442))=AG442,"",IF($K442&lt;EDATE(AG442,$E442),$K442,EDATE(AG442,$E442))),""))),"")</f>
        <v/>
      </c>
      <c r="AI442" s="70"/>
      <c r="AJ442" s="25" t="e">
        <f t="shared" si="274"/>
        <v>#REF!</v>
      </c>
      <c r="AK442" s="25" t="e">
        <f t="shared" si="275"/>
        <v>#REF!</v>
      </c>
      <c r="AL442" s="25" t="e">
        <f t="shared" si="276"/>
        <v>#REF!</v>
      </c>
      <c r="AM442" s="25" t="e">
        <f t="shared" si="277"/>
        <v>#REF!</v>
      </c>
      <c r="AN442" s="25" t="e">
        <f t="shared" si="278"/>
        <v>#REF!</v>
      </c>
      <c r="AO442" s="25" t="e">
        <f t="shared" si="279"/>
        <v>#REF!</v>
      </c>
      <c r="AP442" s="25" t="e">
        <f t="shared" si="280"/>
        <v>#REF!</v>
      </c>
      <c r="AQ442" s="25" t="e">
        <f t="shared" si="281"/>
        <v>#REF!</v>
      </c>
      <c r="AR442" s="25" t="e">
        <f t="shared" si="282"/>
        <v>#REF!</v>
      </c>
      <c r="AS442" s="25" t="e">
        <f t="shared" si="283"/>
        <v>#REF!</v>
      </c>
      <c r="AT442" s="25" t="e">
        <f t="shared" si="284"/>
        <v>#REF!</v>
      </c>
      <c r="AU442" s="25" t="e">
        <f t="shared" si="285"/>
        <v>#REF!</v>
      </c>
      <c r="AV442" s="25" t="e">
        <f t="shared" si="286"/>
        <v>#REF!</v>
      </c>
      <c r="AW442" s="106" t="e">
        <f t="shared" si="255"/>
        <v>#REF!</v>
      </c>
      <c r="AX442" s="107" t="e">
        <f t="shared" ca="1" si="256"/>
        <v>#REF!</v>
      </c>
      <c r="AY442" s="107" t="e">
        <f t="shared" ca="1" si="257"/>
        <v>#REF!</v>
      </c>
      <c r="AZ442" s="108" t="e">
        <f t="shared" ca="1" si="258"/>
        <v>#REF!</v>
      </c>
      <c r="BA442" s="25">
        <f t="shared" ca="1" si="250"/>
        <v>0</v>
      </c>
      <c r="BB442" s="25" t="e">
        <f t="shared" si="287"/>
        <v>#REF!</v>
      </c>
      <c r="BC442" s="25" t="e">
        <f t="shared" ca="1" si="259"/>
        <v>#REF!</v>
      </c>
      <c r="BD442" s="83" t="e">
        <f>PS!#REF!</f>
        <v>#REF!</v>
      </c>
      <c r="BE442" s="78" t="str">
        <f t="shared" ca="1" si="260"/>
        <v>Lần 0</v>
      </c>
      <c r="BF442" s="109" t="e">
        <f t="shared" ca="1" si="261"/>
        <v>#REF!</v>
      </c>
      <c r="BG442" s="109" t="e">
        <f t="shared" ca="1" si="262"/>
        <v>#REF!</v>
      </c>
      <c r="BH442" s="109" t="e">
        <f t="shared" ca="1" si="263"/>
        <v>#REF!</v>
      </c>
      <c r="BI442" s="109" t="e">
        <f t="shared" ca="1" si="264"/>
        <v>#REF!</v>
      </c>
      <c r="BJ442" s="109" t="e">
        <f t="shared" ca="1" si="265"/>
        <v>#REF!</v>
      </c>
      <c r="BK442" s="109" t="e">
        <f t="shared" ca="1" si="266"/>
        <v>#REF!</v>
      </c>
      <c r="BL442" s="109" t="e">
        <f t="shared" ca="1" si="267"/>
        <v>#REF!</v>
      </c>
      <c r="BM442" s="109" t="e">
        <f t="shared" ca="1" si="268"/>
        <v>#REF!</v>
      </c>
      <c r="BN442" s="109" t="e">
        <f t="shared" ca="1" si="269"/>
        <v>#REF!</v>
      </c>
      <c r="BO442" s="109" t="e">
        <f t="shared" ca="1" si="270"/>
        <v>#REF!</v>
      </c>
      <c r="BP442" s="109" t="e">
        <f t="shared" ca="1" si="271"/>
        <v>#REF!</v>
      </c>
      <c r="BQ442" s="109" t="e">
        <f t="shared" ca="1" si="272"/>
        <v>#REF!</v>
      </c>
      <c r="BR442" s="109" t="e">
        <f t="shared" ca="1" si="273"/>
        <v>#REF!</v>
      </c>
    </row>
    <row r="443" spans="1:70" ht="19.5" customHeight="1" x14ac:dyDescent="0.2">
      <c r="A443" s="82" t="e">
        <f>PS!#REF!</f>
        <v>#REF!</v>
      </c>
      <c r="B443" s="83" t="e">
        <f>PS!#REF!</f>
        <v>#REF!</v>
      </c>
      <c r="C443" s="83" t="e">
        <f>PS!#REF!</f>
        <v>#REF!</v>
      </c>
      <c r="D443" s="83" t="e">
        <f>VLOOKUP(B443,CTV!$A$3:$D$1048576,4,0)</f>
        <v>#REF!</v>
      </c>
      <c r="E443" s="83" t="e">
        <f>VLOOKUP(B443,CTV!$A$3:$G$1048576,7,0)</f>
        <v>#REF!</v>
      </c>
      <c r="F443" s="83" t="e">
        <f>IF(ISNA(VLOOKUP(D443,CTV!$A$3:$H$1048576,8,0)),"",VLOOKUP(D443,CTV!$A$3:$H$1048576,8,0))</f>
        <v>#REF!</v>
      </c>
      <c r="G443" s="83" t="e">
        <f>VLOOKUP(B443,CTV!$A$3:$I$1048576,9,0)</f>
        <v>#REF!</v>
      </c>
      <c r="H443" s="83" t="e">
        <f>VLOOKUP(B443,CTV!$A$3:$J$1048576,10,0)</f>
        <v>#REF!</v>
      </c>
      <c r="I443" s="102" t="e">
        <f>PS!#REF!</f>
        <v>#REF!</v>
      </c>
      <c r="J443" s="83" t="e">
        <f>PS!#REF!</f>
        <v>#REF!</v>
      </c>
      <c r="K443" s="103" t="e">
        <f>PS!#REF!</f>
        <v>#REF!</v>
      </c>
      <c r="L443" s="83" t="e">
        <f t="shared" si="251"/>
        <v>#REF!</v>
      </c>
      <c r="M443" s="120" t="e">
        <f>PS!#REF!</f>
        <v>#REF!</v>
      </c>
      <c r="N443" s="83" t="e">
        <f>PS!#REF!</f>
        <v>#REF!</v>
      </c>
      <c r="O443" s="104" t="e">
        <f>PS!#REF!</f>
        <v>#REF!</v>
      </c>
      <c r="P443" s="104" t="e">
        <f t="shared" si="252"/>
        <v>#REF!</v>
      </c>
      <c r="Q443" s="104">
        <v>0</v>
      </c>
      <c r="R443" s="170" t="e">
        <f t="shared" si="253"/>
        <v>#REF!</v>
      </c>
      <c r="S443" s="130" t="e">
        <f>VLOOKUP(B443,CTV!$A$3:$K$1048576,11,0)</f>
        <v>#REF!</v>
      </c>
      <c r="T443" s="105" t="e">
        <f>IF(VLOOKUP(B443,CTV!$A$3:$E$1048576,5,0)-R443+S443&lt;0,0,VLOOKUP(B443,CTV!$A$3:$E$1048576,5,0)-R443+S443)</f>
        <v>#REF!</v>
      </c>
      <c r="U443" s="105" t="e">
        <f>IF(VLOOKUP(B443,CTV!$A$3:$F$1048576,6,0)-R443+S443&lt;0,0,VLOOKUP(B443,CTV!$A$3:$F$1048576,6,0)-R443+S443)</f>
        <v>#REF!</v>
      </c>
      <c r="V443" s="70" t="e">
        <f t="shared" si="254"/>
        <v>#REF!</v>
      </c>
      <c r="W443" s="70" t="str">
        <f>IFERROR(IF(AND($H443=1,WORKDAY.INTL($I443,NETWORKDAYS.INTL($I443,EDATE(V443,$E444)-1,1,[1]holiday!$A$2:$A$101),1,[1]holiday!$A$2:$A$101)=$K443),"",IF(AND(IFERROR(IF(IF($K443&lt;EDATE(V443,$E443),$K443,EDATE(V443,$E443))=V443,"",IF($K443&lt;EDATE(V443,$E443),$K443,EDATE(V443,$E443))),"")=$K443,$H443=1),"",IFERROR(IF(IF($K443&lt;EDATE(V443,$E443),$K443,EDATE(V443,$E443))=V443,"",IF($K443&lt;EDATE(V443,$E443),$K443,EDATE(V443,$E443))),""))),"")</f>
        <v/>
      </c>
      <c r="X443" s="70" t="str">
        <f>IFERROR(IF(AND($H443=1,WORKDAY.INTL($I443,NETWORKDAYS.INTL($I443,EDATE(W443,$E444)-1,1,[1]holiday!$A$2:$A$101),1,[1]holiday!$A$2:$A$101)=$K443),"",IF(AND(IFERROR(IF(IF($K443&lt;EDATE(W443,$E443),$K443,EDATE(W443,$E443))=W443,"",IF($K443&lt;EDATE(W443,$E443),$K443,EDATE(W443,$E443))),"")=$K443,$H443=1),"",IFERROR(IF(IF($K443&lt;EDATE(W443,$E443),$K443,EDATE(W443,$E443))=W443,"",IF($K443&lt;EDATE(W443,$E443),$K443,EDATE(W443,$E443))),""))),"")</f>
        <v/>
      </c>
      <c r="Y443" s="70" t="str">
        <f>IFERROR(IF(AND($H443=1,WORKDAY.INTL($I443,NETWORKDAYS.INTL($I443,EDATE(X443,$E444)-1,1,[1]holiday!$A$2:$A$101),1,[1]holiday!$A$2:$A$101)=$K443),"",IF(AND(IFERROR(IF(IF($K443&lt;EDATE(X443,$E443),$K443,EDATE(X443,$E443))=X443,"",IF($K443&lt;EDATE(X443,$E443),$K443,EDATE(X443,$E443))),"")=$K443,$H443=1),"",IFERROR(IF(IF($K443&lt;EDATE(X443,$E443),$K443,EDATE(X443,$E443))=X443,"",IF($K443&lt;EDATE(X443,$E443),$K443,EDATE(X443,$E443))),""))),"")</f>
        <v/>
      </c>
      <c r="Z443" s="70" t="str">
        <f>IFERROR(IF(AND($H443=1,WORKDAY.INTL($I443,NETWORKDAYS.INTL($I443,EDATE(Y443,$E444)-1,1,[1]holiday!$A$2:$A$101),1,[1]holiday!$A$2:$A$101)=$K443),"",IF(AND(IFERROR(IF(IF($K443&lt;EDATE(Y443,$E443),$K443,EDATE(Y443,$E443))=Y443,"",IF($K443&lt;EDATE(Y443,$E443),$K443,EDATE(Y443,$E443))),"")=$K443,$H443=1),"",IFERROR(IF(IF($K443&lt;EDATE(Y443,$E443),$K443,EDATE(Y443,$E443))=Y443,"",IF($K443&lt;EDATE(Y443,$E443),$K443,EDATE(Y443,$E443))),""))),"")</f>
        <v/>
      </c>
      <c r="AA443" s="70" t="str">
        <f>IFERROR(IF(AND($H443=1,WORKDAY.INTL($I443,NETWORKDAYS.INTL($I443,EDATE(Z443,$E444)-1,1,[1]holiday!$A$2:$A$101),1,[1]holiday!$A$2:$A$101)=$K443),"",IF(AND(IFERROR(IF(IF($K443&lt;EDATE(Z443,$E443),$K443,EDATE(Z443,$E443))=Z443,"",IF($K443&lt;EDATE(Z443,$E443),$K443,EDATE(Z443,$E443))),"")=$K443,$H443=1),"",IFERROR(IF(IF($K443&lt;EDATE(Z443,$E443),$K443,EDATE(Z443,$E443))=Z443,"",IF($K443&lt;EDATE(Z443,$E443),$K443,EDATE(Z443,$E443))),""))),"")</f>
        <v/>
      </c>
      <c r="AB443" s="70" t="str">
        <f>IFERROR(IF(AND($H443=1,WORKDAY.INTL($I443,NETWORKDAYS.INTL($I443,EDATE(AA443,$E444)-1,1,[1]holiday!$A$2:$A$101),1,[1]holiday!$A$2:$A$101)=$K443),"",IF(AND(IFERROR(IF(IF($K443&lt;EDATE(AA443,$E443),$K443,EDATE(AA443,$E443))=AA443,"",IF($K443&lt;EDATE(AA443,$E443),$K443,EDATE(AA443,$E443))),"")=$K443,$H443=1),"",IFERROR(IF(IF($K443&lt;EDATE(AA443,$E443),$K443,EDATE(AA443,$E443))=AA443,"",IF($K443&lt;EDATE(AA443,$E443),$K443,EDATE(AA443,$E443))),""))),"")</f>
        <v/>
      </c>
      <c r="AC443" s="70" t="str">
        <f>IFERROR(IF(AND($H443=1,WORKDAY.INTL($I443,NETWORKDAYS.INTL($I443,EDATE(AB443,$E444)-1,1,[1]holiday!$A$2:$A$101),1,[1]holiday!$A$2:$A$101)=$K443),"",IF(AND(IFERROR(IF(IF($K443&lt;EDATE(AB443,$E443),$K443,EDATE(AB443,$E443))=AB443,"",IF($K443&lt;EDATE(AB443,$E443),$K443,EDATE(AB443,$E443))),"")=$K443,$H443=1),"",IFERROR(IF(IF($K443&lt;EDATE(AB443,$E443),$K443,EDATE(AB443,$E443))=AB443,"",IF($K443&lt;EDATE(AB443,$E443),$K443,EDATE(AB443,$E443))),""))),"")</f>
        <v/>
      </c>
      <c r="AD443" s="70" t="str">
        <f>IFERROR(IF(AND($H443=1,WORKDAY.INTL($I443,NETWORKDAYS.INTL($I443,EDATE(AC443,$E444)-1,1,[1]holiday!$A$2:$A$101),1,[1]holiday!$A$2:$A$101)=$K443),"",IF(AND(IFERROR(IF(IF($K443&lt;EDATE(AC443,$E443),$K443,EDATE(AC443,$E443))=AC443,"",IF($K443&lt;EDATE(AC443,$E443),$K443,EDATE(AC443,$E443))),"")=$K443,$H443=1),"",IFERROR(IF(IF($K443&lt;EDATE(AC443,$E443),$K443,EDATE(AC443,$E443))=AC443,"",IF($K443&lt;EDATE(AC443,$E443),$K443,EDATE(AC443,$E443))),""))),"")</f>
        <v/>
      </c>
      <c r="AE443" s="70" t="str">
        <f>IFERROR(IF(AND($H443=1,WORKDAY.INTL($I443,NETWORKDAYS.INTL($I443,EDATE(AD443,$E444)-1,1,[1]holiday!$A$2:$A$101),1,[1]holiday!$A$2:$A$101)=$K443),"",IF(AND(IFERROR(IF(IF($K443&lt;EDATE(AD443,$E443),$K443,EDATE(AD443,$E443))=AD443,"",IF($K443&lt;EDATE(AD443,$E443),$K443,EDATE(AD443,$E443))),"")=$K443,$H443=1),"",IFERROR(IF(IF($K443&lt;EDATE(AD443,$E443),$K443,EDATE(AD443,$E443))=AD443,"",IF($K443&lt;EDATE(AD443,$E443),$K443,EDATE(AD443,$E443))),""))),"")</f>
        <v/>
      </c>
      <c r="AF443" s="70" t="str">
        <f>IFERROR(IF(AND($H443=1,WORKDAY.INTL($I443,NETWORKDAYS.INTL($I443,EDATE(AE443,$E444)-1,1,[1]holiday!$A$2:$A$101),1,[1]holiday!$A$2:$A$101)=$K443),"",IF(AND(IFERROR(IF(IF($K443&lt;EDATE(AE443,$E443),$K443,EDATE(AE443,$E443))=AE443,"",IF($K443&lt;EDATE(AE443,$E443),$K443,EDATE(AE443,$E443))),"")=$K443,$H443=1),"",IFERROR(IF(IF($K443&lt;EDATE(AE443,$E443),$K443,EDATE(AE443,$E443))=AE443,"",IF($K443&lt;EDATE(AE443,$E443),$K443,EDATE(AE443,$E443))),""))),"")</f>
        <v/>
      </c>
      <c r="AG443" s="70" t="str">
        <f>IFERROR(IF(AND($H443=1,WORKDAY.INTL($I443,NETWORKDAYS.INTL($I443,EDATE(AF443,$E444)-1,1,[1]holiday!$A$2:$A$101),1,[1]holiday!$A$2:$A$101)=$K443),"",IF(AND(IFERROR(IF(IF($K443&lt;EDATE(AF443,$E443),$K443,EDATE(AF443,$E443))=AF443,"",IF($K443&lt;EDATE(AF443,$E443),$K443,EDATE(AF443,$E443))),"")=$K443,$H443=1),"",IFERROR(IF(IF($K443&lt;EDATE(AF443,$E443),$K443,EDATE(AF443,$E443))=AF443,"",IF($K443&lt;EDATE(AF443,$E443),$K443,EDATE(AF443,$E443))),""))),"")</f>
        <v/>
      </c>
      <c r="AH443" s="70" t="str">
        <f>IFERROR(IF(AND($H443=1,WORKDAY.INTL($I443,NETWORKDAYS.INTL($I443,EDATE(AG443,$E444)-1,1,[1]holiday!$A$2:$A$101),1,[1]holiday!$A$2:$A$101)=$K443),"",IF(AND(IFERROR(IF(IF($K443&lt;EDATE(AG443,$E443),$K443,EDATE(AG443,$E443))=AG443,"",IF($K443&lt;EDATE(AG443,$E443),$K443,EDATE(AG443,$E443))),"")=$K443,$H443=1),"",IFERROR(IF(IF($K443&lt;EDATE(AG443,$E443),$K443,EDATE(AG443,$E443))=AG443,"",IF($K443&lt;EDATE(AG443,$E443),$K443,EDATE(AG443,$E443))),""))),"")</f>
        <v/>
      </c>
      <c r="AI443" s="70"/>
      <c r="AJ443" s="25" t="e">
        <f t="shared" si="274"/>
        <v>#REF!</v>
      </c>
      <c r="AK443" s="25" t="e">
        <f t="shared" si="275"/>
        <v>#REF!</v>
      </c>
      <c r="AL443" s="25" t="e">
        <f t="shared" si="276"/>
        <v>#REF!</v>
      </c>
      <c r="AM443" s="25" t="e">
        <f t="shared" si="277"/>
        <v>#REF!</v>
      </c>
      <c r="AN443" s="25" t="e">
        <f t="shared" si="278"/>
        <v>#REF!</v>
      </c>
      <c r="AO443" s="25" t="e">
        <f t="shared" si="279"/>
        <v>#REF!</v>
      </c>
      <c r="AP443" s="25" t="e">
        <f t="shared" si="280"/>
        <v>#REF!</v>
      </c>
      <c r="AQ443" s="25" t="e">
        <f t="shared" si="281"/>
        <v>#REF!</v>
      </c>
      <c r="AR443" s="25" t="e">
        <f t="shared" si="282"/>
        <v>#REF!</v>
      </c>
      <c r="AS443" s="25" t="e">
        <f t="shared" si="283"/>
        <v>#REF!</v>
      </c>
      <c r="AT443" s="25" t="e">
        <f t="shared" si="284"/>
        <v>#REF!</v>
      </c>
      <c r="AU443" s="25" t="e">
        <f t="shared" si="285"/>
        <v>#REF!</v>
      </c>
      <c r="AV443" s="25" t="e">
        <f t="shared" si="286"/>
        <v>#REF!</v>
      </c>
      <c r="AW443" s="106" t="e">
        <f t="shared" si="255"/>
        <v>#REF!</v>
      </c>
      <c r="AX443" s="107" t="e">
        <f t="shared" ca="1" si="256"/>
        <v>#REF!</v>
      </c>
      <c r="AY443" s="107" t="e">
        <f t="shared" ca="1" si="257"/>
        <v>#REF!</v>
      </c>
      <c r="AZ443" s="108" t="e">
        <f t="shared" ca="1" si="258"/>
        <v>#REF!</v>
      </c>
      <c r="BA443" s="25">
        <f t="shared" ca="1" si="250"/>
        <v>0</v>
      </c>
      <c r="BB443" s="25" t="e">
        <f t="shared" si="287"/>
        <v>#REF!</v>
      </c>
      <c r="BC443" s="25" t="e">
        <f t="shared" ca="1" si="259"/>
        <v>#REF!</v>
      </c>
      <c r="BD443" s="83" t="e">
        <f>PS!#REF!</f>
        <v>#REF!</v>
      </c>
      <c r="BE443" s="78" t="str">
        <f t="shared" ca="1" si="260"/>
        <v>Lần 0</v>
      </c>
      <c r="BF443" s="109" t="e">
        <f t="shared" ca="1" si="261"/>
        <v>#REF!</v>
      </c>
      <c r="BG443" s="109" t="e">
        <f t="shared" ca="1" si="262"/>
        <v>#REF!</v>
      </c>
      <c r="BH443" s="109" t="e">
        <f t="shared" ca="1" si="263"/>
        <v>#REF!</v>
      </c>
      <c r="BI443" s="109" t="e">
        <f t="shared" ca="1" si="264"/>
        <v>#REF!</v>
      </c>
      <c r="BJ443" s="109" t="e">
        <f t="shared" ca="1" si="265"/>
        <v>#REF!</v>
      </c>
      <c r="BK443" s="109" t="e">
        <f t="shared" ca="1" si="266"/>
        <v>#REF!</v>
      </c>
      <c r="BL443" s="109" t="e">
        <f t="shared" ca="1" si="267"/>
        <v>#REF!</v>
      </c>
      <c r="BM443" s="109" t="e">
        <f t="shared" ca="1" si="268"/>
        <v>#REF!</v>
      </c>
      <c r="BN443" s="109" t="e">
        <f t="shared" ca="1" si="269"/>
        <v>#REF!</v>
      </c>
      <c r="BO443" s="109" t="e">
        <f t="shared" ca="1" si="270"/>
        <v>#REF!</v>
      </c>
      <c r="BP443" s="109" t="e">
        <f t="shared" ca="1" si="271"/>
        <v>#REF!</v>
      </c>
      <c r="BQ443" s="109" t="e">
        <f t="shared" ca="1" si="272"/>
        <v>#REF!</v>
      </c>
      <c r="BR443" s="109" t="e">
        <f t="shared" ca="1" si="273"/>
        <v>#REF!</v>
      </c>
    </row>
    <row r="444" spans="1:70" ht="19.5" customHeight="1" x14ac:dyDescent="0.2">
      <c r="A444" s="82" t="e">
        <f>PS!#REF!</f>
        <v>#REF!</v>
      </c>
      <c r="B444" s="83" t="e">
        <f>PS!#REF!</f>
        <v>#REF!</v>
      </c>
      <c r="C444" s="83" t="e">
        <f>PS!#REF!</f>
        <v>#REF!</v>
      </c>
      <c r="D444" s="83" t="e">
        <f>VLOOKUP(B444,CTV!$A$3:$D$1048576,4,0)</f>
        <v>#REF!</v>
      </c>
      <c r="E444" s="83" t="e">
        <f>VLOOKUP(B444,CTV!$A$3:$G$1048576,7,0)</f>
        <v>#REF!</v>
      </c>
      <c r="F444" s="83" t="e">
        <f>IF(ISNA(VLOOKUP(D444,CTV!$A$3:$H$1048576,8,0)),"",VLOOKUP(D444,CTV!$A$3:$H$1048576,8,0))</f>
        <v>#REF!</v>
      </c>
      <c r="G444" s="83" t="e">
        <f>VLOOKUP(B444,CTV!$A$3:$I$1048576,9,0)</f>
        <v>#REF!</v>
      </c>
      <c r="H444" s="83" t="e">
        <f>VLOOKUP(B444,CTV!$A$3:$J$1048576,10,0)</f>
        <v>#REF!</v>
      </c>
      <c r="I444" s="102" t="e">
        <f>PS!#REF!</f>
        <v>#REF!</v>
      </c>
      <c r="J444" s="83" t="e">
        <f>PS!#REF!</f>
        <v>#REF!</v>
      </c>
      <c r="K444" s="103" t="e">
        <f>PS!#REF!</f>
        <v>#REF!</v>
      </c>
      <c r="L444" s="83" t="e">
        <f t="shared" si="251"/>
        <v>#REF!</v>
      </c>
      <c r="M444" s="120" t="e">
        <f>PS!#REF!</f>
        <v>#REF!</v>
      </c>
      <c r="N444" s="83" t="e">
        <f>PS!#REF!</f>
        <v>#REF!</v>
      </c>
      <c r="O444" s="104" t="e">
        <f>PS!#REF!</f>
        <v>#REF!</v>
      </c>
      <c r="P444" s="104" t="e">
        <f t="shared" si="252"/>
        <v>#REF!</v>
      </c>
      <c r="Q444" s="104">
        <v>0</v>
      </c>
      <c r="R444" s="170" t="e">
        <f t="shared" si="253"/>
        <v>#REF!</v>
      </c>
      <c r="S444" s="130" t="e">
        <f>VLOOKUP(B444,CTV!$A$3:$K$1048576,11,0)</f>
        <v>#REF!</v>
      </c>
      <c r="T444" s="105" t="e">
        <f>IF(VLOOKUP(B444,CTV!$A$3:$E$1048576,5,0)-R444+S444&lt;0,0,VLOOKUP(B444,CTV!$A$3:$E$1048576,5,0)-R444+S444)</f>
        <v>#REF!</v>
      </c>
      <c r="U444" s="105" t="e">
        <f>IF(VLOOKUP(B444,CTV!$A$3:$F$1048576,6,0)-R444+S444&lt;0,0,VLOOKUP(B444,CTV!$A$3:$F$1048576,6,0)-R444+S444)</f>
        <v>#REF!</v>
      </c>
      <c r="V444" s="70" t="e">
        <f t="shared" si="254"/>
        <v>#REF!</v>
      </c>
      <c r="W444" s="70" t="str">
        <f>IFERROR(IF(AND($H444=1,WORKDAY.INTL($I444,NETWORKDAYS.INTL($I444,EDATE(V444,$E445)-1,1,[1]holiday!$A$2:$A$101),1,[1]holiday!$A$2:$A$101)=$K444),"",IF(AND(IFERROR(IF(IF($K444&lt;EDATE(V444,$E444),$K444,EDATE(V444,$E444))=V444,"",IF($K444&lt;EDATE(V444,$E444),$K444,EDATE(V444,$E444))),"")=$K444,$H444=1),"",IFERROR(IF(IF($K444&lt;EDATE(V444,$E444),$K444,EDATE(V444,$E444))=V444,"",IF($K444&lt;EDATE(V444,$E444),$K444,EDATE(V444,$E444))),""))),"")</f>
        <v/>
      </c>
      <c r="X444" s="70" t="str">
        <f>IFERROR(IF(AND($H444=1,WORKDAY.INTL($I444,NETWORKDAYS.INTL($I444,EDATE(W444,$E445)-1,1,[1]holiday!$A$2:$A$101),1,[1]holiday!$A$2:$A$101)=$K444),"",IF(AND(IFERROR(IF(IF($K444&lt;EDATE(W444,$E444),$K444,EDATE(W444,$E444))=W444,"",IF($K444&lt;EDATE(W444,$E444),$K444,EDATE(W444,$E444))),"")=$K444,$H444=1),"",IFERROR(IF(IF($K444&lt;EDATE(W444,$E444),$K444,EDATE(W444,$E444))=W444,"",IF($K444&lt;EDATE(W444,$E444),$K444,EDATE(W444,$E444))),""))),"")</f>
        <v/>
      </c>
      <c r="Y444" s="70" t="str">
        <f>IFERROR(IF(AND($H444=1,WORKDAY.INTL($I444,NETWORKDAYS.INTL($I444,EDATE(X444,$E445)-1,1,[1]holiday!$A$2:$A$101),1,[1]holiday!$A$2:$A$101)=$K444),"",IF(AND(IFERROR(IF(IF($K444&lt;EDATE(X444,$E444),$K444,EDATE(X444,$E444))=X444,"",IF($K444&lt;EDATE(X444,$E444),$K444,EDATE(X444,$E444))),"")=$K444,$H444=1),"",IFERROR(IF(IF($K444&lt;EDATE(X444,$E444),$K444,EDATE(X444,$E444))=X444,"",IF($K444&lt;EDATE(X444,$E444),$K444,EDATE(X444,$E444))),""))),"")</f>
        <v/>
      </c>
      <c r="Z444" s="70" t="str">
        <f>IFERROR(IF(AND($H444=1,WORKDAY.INTL($I444,NETWORKDAYS.INTL($I444,EDATE(Y444,$E445)-1,1,[1]holiday!$A$2:$A$101),1,[1]holiday!$A$2:$A$101)=$K444),"",IF(AND(IFERROR(IF(IF($K444&lt;EDATE(Y444,$E444),$K444,EDATE(Y444,$E444))=Y444,"",IF($K444&lt;EDATE(Y444,$E444),$K444,EDATE(Y444,$E444))),"")=$K444,$H444=1),"",IFERROR(IF(IF($K444&lt;EDATE(Y444,$E444),$K444,EDATE(Y444,$E444))=Y444,"",IF($K444&lt;EDATE(Y444,$E444),$K444,EDATE(Y444,$E444))),""))),"")</f>
        <v/>
      </c>
      <c r="AA444" s="70" t="str">
        <f>IFERROR(IF(AND($H444=1,WORKDAY.INTL($I444,NETWORKDAYS.INTL($I444,EDATE(Z444,$E445)-1,1,[1]holiday!$A$2:$A$101),1,[1]holiday!$A$2:$A$101)=$K444),"",IF(AND(IFERROR(IF(IF($K444&lt;EDATE(Z444,$E444),$K444,EDATE(Z444,$E444))=Z444,"",IF($K444&lt;EDATE(Z444,$E444),$K444,EDATE(Z444,$E444))),"")=$K444,$H444=1),"",IFERROR(IF(IF($K444&lt;EDATE(Z444,$E444),$K444,EDATE(Z444,$E444))=Z444,"",IF($K444&lt;EDATE(Z444,$E444),$K444,EDATE(Z444,$E444))),""))),"")</f>
        <v/>
      </c>
      <c r="AB444" s="70" t="str">
        <f>IFERROR(IF(AND($H444=1,WORKDAY.INTL($I444,NETWORKDAYS.INTL($I444,EDATE(AA444,$E445)-1,1,[1]holiday!$A$2:$A$101),1,[1]holiday!$A$2:$A$101)=$K444),"",IF(AND(IFERROR(IF(IF($K444&lt;EDATE(AA444,$E444),$K444,EDATE(AA444,$E444))=AA444,"",IF($K444&lt;EDATE(AA444,$E444),$K444,EDATE(AA444,$E444))),"")=$K444,$H444=1),"",IFERROR(IF(IF($K444&lt;EDATE(AA444,$E444),$K444,EDATE(AA444,$E444))=AA444,"",IF($K444&lt;EDATE(AA444,$E444),$K444,EDATE(AA444,$E444))),""))),"")</f>
        <v/>
      </c>
      <c r="AC444" s="70" t="str">
        <f>IFERROR(IF(AND($H444=1,WORKDAY.INTL($I444,NETWORKDAYS.INTL($I444,EDATE(AB444,$E445)-1,1,[1]holiday!$A$2:$A$101),1,[1]holiday!$A$2:$A$101)=$K444),"",IF(AND(IFERROR(IF(IF($K444&lt;EDATE(AB444,$E444),$K444,EDATE(AB444,$E444))=AB444,"",IF($K444&lt;EDATE(AB444,$E444),$K444,EDATE(AB444,$E444))),"")=$K444,$H444=1),"",IFERROR(IF(IF($K444&lt;EDATE(AB444,$E444),$K444,EDATE(AB444,$E444))=AB444,"",IF($K444&lt;EDATE(AB444,$E444),$K444,EDATE(AB444,$E444))),""))),"")</f>
        <v/>
      </c>
      <c r="AD444" s="70" t="str">
        <f>IFERROR(IF(AND($H444=1,WORKDAY.INTL($I444,NETWORKDAYS.INTL($I444,EDATE(AC444,$E445)-1,1,[1]holiday!$A$2:$A$101),1,[1]holiday!$A$2:$A$101)=$K444),"",IF(AND(IFERROR(IF(IF($K444&lt;EDATE(AC444,$E444),$K444,EDATE(AC444,$E444))=AC444,"",IF($K444&lt;EDATE(AC444,$E444),$K444,EDATE(AC444,$E444))),"")=$K444,$H444=1),"",IFERROR(IF(IF($K444&lt;EDATE(AC444,$E444),$K444,EDATE(AC444,$E444))=AC444,"",IF($K444&lt;EDATE(AC444,$E444),$K444,EDATE(AC444,$E444))),""))),"")</f>
        <v/>
      </c>
      <c r="AE444" s="70" t="str">
        <f>IFERROR(IF(AND($H444=1,WORKDAY.INTL($I444,NETWORKDAYS.INTL($I444,EDATE(AD444,$E445)-1,1,[1]holiday!$A$2:$A$101),1,[1]holiday!$A$2:$A$101)=$K444),"",IF(AND(IFERROR(IF(IF($K444&lt;EDATE(AD444,$E444),$K444,EDATE(AD444,$E444))=AD444,"",IF($K444&lt;EDATE(AD444,$E444),$K444,EDATE(AD444,$E444))),"")=$K444,$H444=1),"",IFERROR(IF(IF($K444&lt;EDATE(AD444,$E444),$K444,EDATE(AD444,$E444))=AD444,"",IF($K444&lt;EDATE(AD444,$E444),$K444,EDATE(AD444,$E444))),""))),"")</f>
        <v/>
      </c>
      <c r="AF444" s="70" t="str">
        <f>IFERROR(IF(AND($H444=1,WORKDAY.INTL($I444,NETWORKDAYS.INTL($I444,EDATE(AE444,$E445)-1,1,[1]holiday!$A$2:$A$101),1,[1]holiday!$A$2:$A$101)=$K444),"",IF(AND(IFERROR(IF(IF($K444&lt;EDATE(AE444,$E444),$K444,EDATE(AE444,$E444))=AE444,"",IF($K444&lt;EDATE(AE444,$E444),$K444,EDATE(AE444,$E444))),"")=$K444,$H444=1),"",IFERROR(IF(IF($K444&lt;EDATE(AE444,$E444),$K444,EDATE(AE444,$E444))=AE444,"",IF($K444&lt;EDATE(AE444,$E444),$K444,EDATE(AE444,$E444))),""))),"")</f>
        <v/>
      </c>
      <c r="AG444" s="70" t="str">
        <f>IFERROR(IF(AND($H444=1,WORKDAY.INTL($I444,NETWORKDAYS.INTL($I444,EDATE(AF444,$E445)-1,1,[1]holiday!$A$2:$A$101),1,[1]holiday!$A$2:$A$101)=$K444),"",IF(AND(IFERROR(IF(IF($K444&lt;EDATE(AF444,$E444),$K444,EDATE(AF444,$E444))=AF444,"",IF($K444&lt;EDATE(AF444,$E444),$K444,EDATE(AF444,$E444))),"")=$K444,$H444=1),"",IFERROR(IF(IF($K444&lt;EDATE(AF444,$E444),$K444,EDATE(AF444,$E444))=AF444,"",IF($K444&lt;EDATE(AF444,$E444),$K444,EDATE(AF444,$E444))),""))),"")</f>
        <v/>
      </c>
      <c r="AH444" s="70" t="str">
        <f>IFERROR(IF(AND($H444=1,WORKDAY.INTL($I444,NETWORKDAYS.INTL($I444,EDATE(AG444,$E445)-1,1,[1]holiday!$A$2:$A$101),1,[1]holiday!$A$2:$A$101)=$K444),"",IF(AND(IFERROR(IF(IF($K444&lt;EDATE(AG444,$E444),$K444,EDATE(AG444,$E444))=AG444,"",IF($K444&lt;EDATE(AG444,$E444),$K444,EDATE(AG444,$E444))),"")=$K444,$H444=1),"",IFERROR(IF(IF($K444&lt;EDATE(AG444,$E444),$K444,EDATE(AG444,$E444))=AG444,"",IF($K444&lt;EDATE(AG444,$E444),$K444,EDATE(AG444,$E444))),""))),"")</f>
        <v/>
      </c>
      <c r="AI444" s="70"/>
      <c r="AJ444" s="25" t="e">
        <f t="shared" si="274"/>
        <v>#REF!</v>
      </c>
      <c r="AK444" s="25" t="e">
        <f t="shared" si="275"/>
        <v>#REF!</v>
      </c>
      <c r="AL444" s="25" t="e">
        <f t="shared" si="276"/>
        <v>#REF!</v>
      </c>
      <c r="AM444" s="25" t="e">
        <f t="shared" si="277"/>
        <v>#REF!</v>
      </c>
      <c r="AN444" s="25" t="e">
        <f t="shared" si="278"/>
        <v>#REF!</v>
      </c>
      <c r="AO444" s="25" t="e">
        <f t="shared" si="279"/>
        <v>#REF!</v>
      </c>
      <c r="AP444" s="25" t="e">
        <f t="shared" si="280"/>
        <v>#REF!</v>
      </c>
      <c r="AQ444" s="25" t="e">
        <f t="shared" si="281"/>
        <v>#REF!</v>
      </c>
      <c r="AR444" s="25" t="e">
        <f t="shared" si="282"/>
        <v>#REF!</v>
      </c>
      <c r="AS444" s="25" t="e">
        <f t="shared" si="283"/>
        <v>#REF!</v>
      </c>
      <c r="AT444" s="25" t="e">
        <f t="shared" si="284"/>
        <v>#REF!</v>
      </c>
      <c r="AU444" s="25" t="e">
        <f t="shared" si="285"/>
        <v>#REF!</v>
      </c>
      <c r="AV444" s="25" t="e">
        <f t="shared" si="286"/>
        <v>#REF!</v>
      </c>
      <c r="AW444" s="106" t="e">
        <f t="shared" si="255"/>
        <v>#REF!</v>
      </c>
      <c r="AX444" s="107" t="e">
        <f t="shared" ca="1" si="256"/>
        <v>#REF!</v>
      </c>
      <c r="AY444" s="107" t="e">
        <f t="shared" ca="1" si="257"/>
        <v>#REF!</v>
      </c>
      <c r="AZ444" s="108" t="e">
        <f t="shared" ca="1" si="258"/>
        <v>#REF!</v>
      </c>
      <c r="BA444" s="25">
        <f t="shared" ca="1" si="250"/>
        <v>0</v>
      </c>
      <c r="BB444" s="25" t="e">
        <f t="shared" si="287"/>
        <v>#REF!</v>
      </c>
      <c r="BC444" s="25" t="e">
        <f t="shared" ca="1" si="259"/>
        <v>#REF!</v>
      </c>
      <c r="BD444" s="83" t="e">
        <f>PS!#REF!</f>
        <v>#REF!</v>
      </c>
      <c r="BE444" s="78" t="str">
        <f t="shared" ca="1" si="260"/>
        <v>Lần 0</v>
      </c>
      <c r="BF444" s="109" t="e">
        <f t="shared" ca="1" si="261"/>
        <v>#REF!</v>
      </c>
      <c r="BG444" s="109" t="e">
        <f t="shared" ca="1" si="262"/>
        <v>#REF!</v>
      </c>
      <c r="BH444" s="109" t="e">
        <f t="shared" ca="1" si="263"/>
        <v>#REF!</v>
      </c>
      <c r="BI444" s="109" t="e">
        <f t="shared" ca="1" si="264"/>
        <v>#REF!</v>
      </c>
      <c r="BJ444" s="109" t="e">
        <f t="shared" ca="1" si="265"/>
        <v>#REF!</v>
      </c>
      <c r="BK444" s="109" t="e">
        <f t="shared" ca="1" si="266"/>
        <v>#REF!</v>
      </c>
      <c r="BL444" s="109" t="e">
        <f t="shared" ca="1" si="267"/>
        <v>#REF!</v>
      </c>
      <c r="BM444" s="109" t="e">
        <f t="shared" ca="1" si="268"/>
        <v>#REF!</v>
      </c>
      <c r="BN444" s="109" t="e">
        <f t="shared" ca="1" si="269"/>
        <v>#REF!</v>
      </c>
      <c r="BO444" s="109" t="e">
        <f t="shared" ca="1" si="270"/>
        <v>#REF!</v>
      </c>
      <c r="BP444" s="109" t="e">
        <f t="shared" ca="1" si="271"/>
        <v>#REF!</v>
      </c>
      <c r="BQ444" s="109" t="e">
        <f t="shared" ca="1" si="272"/>
        <v>#REF!</v>
      </c>
      <c r="BR444" s="109" t="e">
        <f t="shared" ca="1" si="273"/>
        <v>#REF!</v>
      </c>
    </row>
    <row r="445" spans="1:70" ht="19.5" customHeight="1" x14ac:dyDescent="0.2">
      <c r="A445" s="82" t="e">
        <f>PS!#REF!</f>
        <v>#REF!</v>
      </c>
      <c r="B445" s="83" t="e">
        <f>PS!#REF!</f>
        <v>#REF!</v>
      </c>
      <c r="C445" s="83" t="e">
        <f>PS!#REF!</f>
        <v>#REF!</v>
      </c>
      <c r="D445" s="83" t="e">
        <f>VLOOKUP(B445,CTV!$A$3:$D$1048576,4,0)</f>
        <v>#REF!</v>
      </c>
      <c r="E445" s="83" t="e">
        <f>VLOOKUP(B445,CTV!$A$3:$G$1048576,7,0)</f>
        <v>#REF!</v>
      </c>
      <c r="F445" s="83" t="e">
        <f>IF(ISNA(VLOOKUP(D445,CTV!$A$3:$H$1048576,8,0)),"",VLOOKUP(D445,CTV!$A$3:$H$1048576,8,0))</f>
        <v>#REF!</v>
      </c>
      <c r="G445" s="83" t="e">
        <f>VLOOKUP(B445,CTV!$A$3:$I$1048576,9,0)</f>
        <v>#REF!</v>
      </c>
      <c r="H445" s="83" t="e">
        <f>VLOOKUP(B445,CTV!$A$3:$J$1048576,10,0)</f>
        <v>#REF!</v>
      </c>
      <c r="I445" s="102" t="e">
        <f>PS!#REF!</f>
        <v>#REF!</v>
      </c>
      <c r="J445" s="83" t="e">
        <f>PS!#REF!</f>
        <v>#REF!</v>
      </c>
      <c r="K445" s="103" t="e">
        <f>PS!#REF!</f>
        <v>#REF!</v>
      </c>
      <c r="L445" s="83" t="e">
        <f t="shared" si="251"/>
        <v>#REF!</v>
      </c>
      <c r="M445" s="120" t="e">
        <f>PS!#REF!</f>
        <v>#REF!</v>
      </c>
      <c r="N445" s="83" t="e">
        <f>PS!#REF!</f>
        <v>#REF!</v>
      </c>
      <c r="O445" s="104" t="e">
        <f>PS!#REF!</f>
        <v>#REF!</v>
      </c>
      <c r="P445" s="104" t="e">
        <f t="shared" si="252"/>
        <v>#REF!</v>
      </c>
      <c r="Q445" s="104">
        <v>0</v>
      </c>
      <c r="R445" s="170" t="e">
        <f t="shared" si="253"/>
        <v>#REF!</v>
      </c>
      <c r="S445" s="130" t="e">
        <f>VLOOKUP(B445,CTV!$A$3:$K$1048576,11,0)</f>
        <v>#REF!</v>
      </c>
      <c r="T445" s="105" t="e">
        <f>IF(VLOOKUP(B445,CTV!$A$3:$E$1048576,5,0)-R445+S445&lt;0,0,VLOOKUP(B445,CTV!$A$3:$E$1048576,5,0)-R445+S445)</f>
        <v>#REF!</v>
      </c>
      <c r="U445" s="105" t="e">
        <f>IF(VLOOKUP(B445,CTV!$A$3:$F$1048576,6,0)-R445+S445&lt;0,0,VLOOKUP(B445,CTV!$A$3:$F$1048576,6,0)-R445+S445)</f>
        <v>#REF!</v>
      </c>
      <c r="V445" s="70" t="e">
        <f t="shared" si="254"/>
        <v>#REF!</v>
      </c>
      <c r="W445" s="70" t="str">
        <f>IFERROR(IF(AND($H445=1,WORKDAY.INTL($I445,NETWORKDAYS.INTL($I445,EDATE(V445,$E446)-1,1,[1]holiday!$A$2:$A$101),1,[1]holiday!$A$2:$A$101)=$K445),"",IF(AND(IFERROR(IF(IF($K445&lt;EDATE(V445,$E445),$K445,EDATE(V445,$E445))=V445,"",IF($K445&lt;EDATE(V445,$E445),$K445,EDATE(V445,$E445))),"")=$K445,$H445=1),"",IFERROR(IF(IF($K445&lt;EDATE(V445,$E445),$K445,EDATE(V445,$E445))=V445,"",IF($K445&lt;EDATE(V445,$E445),$K445,EDATE(V445,$E445))),""))),"")</f>
        <v/>
      </c>
      <c r="X445" s="70" t="str">
        <f>IFERROR(IF(AND($H445=1,WORKDAY.INTL($I445,NETWORKDAYS.INTL($I445,EDATE(W445,$E446)-1,1,[1]holiday!$A$2:$A$101),1,[1]holiday!$A$2:$A$101)=$K445),"",IF(AND(IFERROR(IF(IF($K445&lt;EDATE(W445,$E445),$K445,EDATE(W445,$E445))=W445,"",IF($K445&lt;EDATE(W445,$E445),$K445,EDATE(W445,$E445))),"")=$K445,$H445=1),"",IFERROR(IF(IF($K445&lt;EDATE(W445,$E445),$K445,EDATE(W445,$E445))=W445,"",IF($K445&lt;EDATE(W445,$E445),$K445,EDATE(W445,$E445))),""))),"")</f>
        <v/>
      </c>
      <c r="Y445" s="70" t="str">
        <f>IFERROR(IF(AND($H445=1,WORKDAY.INTL($I445,NETWORKDAYS.INTL($I445,EDATE(X445,$E446)-1,1,[1]holiday!$A$2:$A$101),1,[1]holiday!$A$2:$A$101)=$K445),"",IF(AND(IFERROR(IF(IF($K445&lt;EDATE(X445,$E445),$K445,EDATE(X445,$E445))=X445,"",IF($K445&lt;EDATE(X445,$E445),$K445,EDATE(X445,$E445))),"")=$K445,$H445=1),"",IFERROR(IF(IF($K445&lt;EDATE(X445,$E445),$K445,EDATE(X445,$E445))=X445,"",IF($K445&lt;EDATE(X445,$E445),$K445,EDATE(X445,$E445))),""))),"")</f>
        <v/>
      </c>
      <c r="Z445" s="70" t="str">
        <f>IFERROR(IF(AND($H445=1,WORKDAY.INTL($I445,NETWORKDAYS.INTL($I445,EDATE(Y445,$E446)-1,1,[1]holiday!$A$2:$A$101),1,[1]holiday!$A$2:$A$101)=$K445),"",IF(AND(IFERROR(IF(IF($K445&lt;EDATE(Y445,$E445),$K445,EDATE(Y445,$E445))=Y445,"",IF($K445&lt;EDATE(Y445,$E445),$K445,EDATE(Y445,$E445))),"")=$K445,$H445=1),"",IFERROR(IF(IF($K445&lt;EDATE(Y445,$E445),$K445,EDATE(Y445,$E445))=Y445,"",IF($K445&lt;EDATE(Y445,$E445),$K445,EDATE(Y445,$E445))),""))),"")</f>
        <v/>
      </c>
      <c r="AA445" s="70" t="str">
        <f>IFERROR(IF(AND($H445=1,WORKDAY.INTL($I445,NETWORKDAYS.INTL($I445,EDATE(Z445,$E446)-1,1,[1]holiday!$A$2:$A$101),1,[1]holiday!$A$2:$A$101)=$K445),"",IF(AND(IFERROR(IF(IF($K445&lt;EDATE(Z445,$E445),$K445,EDATE(Z445,$E445))=Z445,"",IF($K445&lt;EDATE(Z445,$E445),$K445,EDATE(Z445,$E445))),"")=$K445,$H445=1),"",IFERROR(IF(IF($K445&lt;EDATE(Z445,$E445),$K445,EDATE(Z445,$E445))=Z445,"",IF($K445&lt;EDATE(Z445,$E445),$K445,EDATE(Z445,$E445))),""))),"")</f>
        <v/>
      </c>
      <c r="AB445" s="70" t="str">
        <f>IFERROR(IF(AND($H445=1,WORKDAY.INTL($I445,NETWORKDAYS.INTL($I445,EDATE(AA445,$E446)-1,1,[1]holiday!$A$2:$A$101),1,[1]holiday!$A$2:$A$101)=$K445),"",IF(AND(IFERROR(IF(IF($K445&lt;EDATE(AA445,$E445),$K445,EDATE(AA445,$E445))=AA445,"",IF($K445&lt;EDATE(AA445,$E445),$K445,EDATE(AA445,$E445))),"")=$K445,$H445=1),"",IFERROR(IF(IF($K445&lt;EDATE(AA445,$E445),$K445,EDATE(AA445,$E445))=AA445,"",IF($K445&lt;EDATE(AA445,$E445),$K445,EDATE(AA445,$E445))),""))),"")</f>
        <v/>
      </c>
      <c r="AC445" s="70" t="str">
        <f>IFERROR(IF(AND($H445=1,WORKDAY.INTL($I445,NETWORKDAYS.INTL($I445,EDATE(AB445,$E446)-1,1,[1]holiday!$A$2:$A$101),1,[1]holiday!$A$2:$A$101)=$K445),"",IF(AND(IFERROR(IF(IF($K445&lt;EDATE(AB445,$E445),$K445,EDATE(AB445,$E445))=AB445,"",IF($K445&lt;EDATE(AB445,$E445),$K445,EDATE(AB445,$E445))),"")=$K445,$H445=1),"",IFERROR(IF(IF($K445&lt;EDATE(AB445,$E445),$K445,EDATE(AB445,$E445))=AB445,"",IF($K445&lt;EDATE(AB445,$E445),$K445,EDATE(AB445,$E445))),""))),"")</f>
        <v/>
      </c>
      <c r="AD445" s="70" t="str">
        <f>IFERROR(IF(AND($H445=1,WORKDAY.INTL($I445,NETWORKDAYS.INTL($I445,EDATE(AC445,$E446)-1,1,[1]holiday!$A$2:$A$101),1,[1]holiday!$A$2:$A$101)=$K445),"",IF(AND(IFERROR(IF(IF($K445&lt;EDATE(AC445,$E445),$K445,EDATE(AC445,$E445))=AC445,"",IF($K445&lt;EDATE(AC445,$E445),$K445,EDATE(AC445,$E445))),"")=$K445,$H445=1),"",IFERROR(IF(IF($K445&lt;EDATE(AC445,$E445),$K445,EDATE(AC445,$E445))=AC445,"",IF($K445&lt;EDATE(AC445,$E445),$K445,EDATE(AC445,$E445))),""))),"")</f>
        <v/>
      </c>
      <c r="AE445" s="70" t="str">
        <f>IFERROR(IF(AND($H445=1,WORKDAY.INTL($I445,NETWORKDAYS.INTL($I445,EDATE(AD445,$E446)-1,1,[1]holiday!$A$2:$A$101),1,[1]holiday!$A$2:$A$101)=$K445),"",IF(AND(IFERROR(IF(IF($K445&lt;EDATE(AD445,$E445),$K445,EDATE(AD445,$E445))=AD445,"",IF($K445&lt;EDATE(AD445,$E445),$K445,EDATE(AD445,$E445))),"")=$K445,$H445=1),"",IFERROR(IF(IF($K445&lt;EDATE(AD445,$E445),$K445,EDATE(AD445,$E445))=AD445,"",IF($K445&lt;EDATE(AD445,$E445),$K445,EDATE(AD445,$E445))),""))),"")</f>
        <v/>
      </c>
      <c r="AF445" s="70" t="str">
        <f>IFERROR(IF(AND($H445=1,WORKDAY.INTL($I445,NETWORKDAYS.INTL($I445,EDATE(AE445,$E446)-1,1,[1]holiday!$A$2:$A$101),1,[1]holiday!$A$2:$A$101)=$K445),"",IF(AND(IFERROR(IF(IF($K445&lt;EDATE(AE445,$E445),$K445,EDATE(AE445,$E445))=AE445,"",IF($K445&lt;EDATE(AE445,$E445),$K445,EDATE(AE445,$E445))),"")=$K445,$H445=1),"",IFERROR(IF(IF($K445&lt;EDATE(AE445,$E445),$K445,EDATE(AE445,$E445))=AE445,"",IF($K445&lt;EDATE(AE445,$E445),$K445,EDATE(AE445,$E445))),""))),"")</f>
        <v/>
      </c>
      <c r="AG445" s="70" t="str">
        <f>IFERROR(IF(AND($H445=1,WORKDAY.INTL($I445,NETWORKDAYS.INTL($I445,EDATE(AF445,$E446)-1,1,[1]holiday!$A$2:$A$101),1,[1]holiday!$A$2:$A$101)=$K445),"",IF(AND(IFERROR(IF(IF($K445&lt;EDATE(AF445,$E445),$K445,EDATE(AF445,$E445))=AF445,"",IF($K445&lt;EDATE(AF445,$E445),$K445,EDATE(AF445,$E445))),"")=$K445,$H445=1),"",IFERROR(IF(IF($K445&lt;EDATE(AF445,$E445),$K445,EDATE(AF445,$E445))=AF445,"",IF($K445&lt;EDATE(AF445,$E445),$K445,EDATE(AF445,$E445))),""))),"")</f>
        <v/>
      </c>
      <c r="AH445" s="70" t="str">
        <f>IFERROR(IF(AND($H445=1,WORKDAY.INTL($I445,NETWORKDAYS.INTL($I445,EDATE(AG445,$E446)-1,1,[1]holiday!$A$2:$A$101),1,[1]holiday!$A$2:$A$101)=$K445),"",IF(AND(IFERROR(IF(IF($K445&lt;EDATE(AG445,$E445),$K445,EDATE(AG445,$E445))=AG445,"",IF($K445&lt;EDATE(AG445,$E445),$K445,EDATE(AG445,$E445))),"")=$K445,$H445=1),"",IFERROR(IF(IF($K445&lt;EDATE(AG445,$E445),$K445,EDATE(AG445,$E445))=AG445,"",IF($K445&lt;EDATE(AG445,$E445),$K445,EDATE(AG445,$E445))),""))),"")</f>
        <v/>
      </c>
      <c r="AI445" s="70"/>
      <c r="AJ445" s="25" t="e">
        <f t="shared" si="274"/>
        <v>#REF!</v>
      </c>
      <c r="AK445" s="25" t="e">
        <f t="shared" si="275"/>
        <v>#REF!</v>
      </c>
      <c r="AL445" s="25" t="e">
        <f t="shared" si="276"/>
        <v>#REF!</v>
      </c>
      <c r="AM445" s="25" t="e">
        <f t="shared" si="277"/>
        <v>#REF!</v>
      </c>
      <c r="AN445" s="25" t="e">
        <f t="shared" si="278"/>
        <v>#REF!</v>
      </c>
      <c r="AO445" s="25" t="e">
        <f t="shared" si="279"/>
        <v>#REF!</v>
      </c>
      <c r="AP445" s="25" t="e">
        <f t="shared" si="280"/>
        <v>#REF!</v>
      </c>
      <c r="AQ445" s="25" t="e">
        <f t="shared" si="281"/>
        <v>#REF!</v>
      </c>
      <c r="AR445" s="25" t="e">
        <f t="shared" si="282"/>
        <v>#REF!</v>
      </c>
      <c r="AS445" s="25" t="e">
        <f t="shared" si="283"/>
        <v>#REF!</v>
      </c>
      <c r="AT445" s="25" t="e">
        <f t="shared" si="284"/>
        <v>#REF!</v>
      </c>
      <c r="AU445" s="25" t="e">
        <f t="shared" si="285"/>
        <v>#REF!</v>
      </c>
      <c r="AV445" s="25" t="e">
        <f t="shared" si="286"/>
        <v>#REF!</v>
      </c>
      <c r="AW445" s="106" t="e">
        <f t="shared" si="255"/>
        <v>#REF!</v>
      </c>
      <c r="AX445" s="107" t="e">
        <f t="shared" ca="1" si="256"/>
        <v>#REF!</v>
      </c>
      <c r="AY445" s="107" t="e">
        <f t="shared" ca="1" si="257"/>
        <v>#REF!</v>
      </c>
      <c r="AZ445" s="108" t="e">
        <f t="shared" ca="1" si="258"/>
        <v>#REF!</v>
      </c>
      <c r="BA445" s="25">
        <f t="shared" ca="1" si="250"/>
        <v>0</v>
      </c>
      <c r="BB445" s="25" t="e">
        <f t="shared" si="287"/>
        <v>#REF!</v>
      </c>
      <c r="BC445" s="25" t="e">
        <f t="shared" ca="1" si="259"/>
        <v>#REF!</v>
      </c>
      <c r="BD445" s="83" t="e">
        <f>PS!#REF!</f>
        <v>#REF!</v>
      </c>
      <c r="BE445" s="78" t="str">
        <f t="shared" ca="1" si="260"/>
        <v>Lần 0</v>
      </c>
      <c r="BF445" s="109" t="e">
        <f t="shared" ca="1" si="261"/>
        <v>#REF!</v>
      </c>
      <c r="BG445" s="109" t="e">
        <f t="shared" ca="1" si="262"/>
        <v>#REF!</v>
      </c>
      <c r="BH445" s="109" t="e">
        <f t="shared" ca="1" si="263"/>
        <v>#REF!</v>
      </c>
      <c r="BI445" s="109" t="e">
        <f t="shared" ca="1" si="264"/>
        <v>#REF!</v>
      </c>
      <c r="BJ445" s="109" t="e">
        <f t="shared" ca="1" si="265"/>
        <v>#REF!</v>
      </c>
      <c r="BK445" s="109" t="e">
        <f t="shared" ca="1" si="266"/>
        <v>#REF!</v>
      </c>
      <c r="BL445" s="109" t="e">
        <f t="shared" ca="1" si="267"/>
        <v>#REF!</v>
      </c>
      <c r="BM445" s="109" t="e">
        <f t="shared" ca="1" si="268"/>
        <v>#REF!</v>
      </c>
      <c r="BN445" s="109" t="e">
        <f t="shared" ca="1" si="269"/>
        <v>#REF!</v>
      </c>
      <c r="BO445" s="109" t="e">
        <f t="shared" ca="1" si="270"/>
        <v>#REF!</v>
      </c>
      <c r="BP445" s="109" t="e">
        <f t="shared" ca="1" si="271"/>
        <v>#REF!</v>
      </c>
      <c r="BQ445" s="109" t="e">
        <f t="shared" ca="1" si="272"/>
        <v>#REF!</v>
      </c>
      <c r="BR445" s="109" t="e">
        <f t="shared" ca="1" si="273"/>
        <v>#REF!</v>
      </c>
    </row>
    <row r="446" spans="1:70" ht="19.5" customHeight="1" x14ac:dyDescent="0.2">
      <c r="A446" s="82" t="e">
        <f>PS!#REF!</f>
        <v>#REF!</v>
      </c>
      <c r="B446" s="83" t="e">
        <f>PS!#REF!</f>
        <v>#REF!</v>
      </c>
      <c r="C446" s="83" t="e">
        <f>PS!#REF!</f>
        <v>#REF!</v>
      </c>
      <c r="D446" s="83" t="e">
        <f>VLOOKUP(B446,CTV!$A$3:$D$1048576,4,0)</f>
        <v>#REF!</v>
      </c>
      <c r="E446" s="83" t="e">
        <f>VLOOKUP(B446,CTV!$A$3:$G$1048576,7,0)</f>
        <v>#REF!</v>
      </c>
      <c r="F446" s="83" t="e">
        <f>IF(ISNA(VLOOKUP(D446,CTV!$A$3:$H$1048576,8,0)),"",VLOOKUP(D446,CTV!$A$3:$H$1048576,8,0))</f>
        <v>#REF!</v>
      </c>
      <c r="G446" s="83" t="e">
        <f>VLOOKUP(B446,CTV!$A$3:$I$1048576,9,0)</f>
        <v>#REF!</v>
      </c>
      <c r="H446" s="83" t="e">
        <f>VLOOKUP(B446,CTV!$A$3:$J$1048576,10,0)</f>
        <v>#REF!</v>
      </c>
      <c r="I446" s="102" t="e">
        <f>PS!#REF!</f>
        <v>#REF!</v>
      </c>
      <c r="J446" s="83" t="e">
        <f>PS!#REF!</f>
        <v>#REF!</v>
      </c>
      <c r="K446" s="103" t="e">
        <f>PS!#REF!</f>
        <v>#REF!</v>
      </c>
      <c r="L446" s="83" t="e">
        <f t="shared" si="251"/>
        <v>#REF!</v>
      </c>
      <c r="M446" s="120" t="e">
        <f>PS!#REF!</f>
        <v>#REF!</v>
      </c>
      <c r="N446" s="83" t="e">
        <f>PS!#REF!</f>
        <v>#REF!</v>
      </c>
      <c r="O446" s="104" t="e">
        <f>PS!#REF!</f>
        <v>#REF!</v>
      </c>
      <c r="P446" s="104" t="e">
        <f t="shared" si="252"/>
        <v>#REF!</v>
      </c>
      <c r="Q446" s="104">
        <v>0</v>
      </c>
      <c r="R446" s="170" t="e">
        <f t="shared" si="253"/>
        <v>#REF!</v>
      </c>
      <c r="S446" s="130" t="e">
        <f>VLOOKUP(B446,CTV!$A$3:$K$1048576,11,0)</f>
        <v>#REF!</v>
      </c>
      <c r="T446" s="105" t="e">
        <f>IF(VLOOKUP(B446,CTV!$A$3:$E$1048576,5,0)-R446+S446&lt;0,0,VLOOKUP(B446,CTV!$A$3:$E$1048576,5,0)-R446+S446)</f>
        <v>#REF!</v>
      </c>
      <c r="U446" s="105" t="e">
        <f>IF(VLOOKUP(B446,CTV!$A$3:$F$1048576,6,0)-R446+S446&lt;0,0,VLOOKUP(B446,CTV!$A$3:$F$1048576,6,0)-R446+S446)</f>
        <v>#REF!</v>
      </c>
      <c r="V446" s="70" t="e">
        <f t="shared" si="254"/>
        <v>#REF!</v>
      </c>
      <c r="W446" s="70" t="str">
        <f>IFERROR(IF(AND($H446=1,WORKDAY.INTL($I446,NETWORKDAYS.INTL($I446,EDATE(V446,$E447)-1,1,[1]holiday!$A$2:$A$101),1,[1]holiday!$A$2:$A$101)=$K446),"",IF(AND(IFERROR(IF(IF($K446&lt;EDATE(V446,$E446),$K446,EDATE(V446,$E446))=V446,"",IF($K446&lt;EDATE(V446,$E446),$K446,EDATE(V446,$E446))),"")=$K446,$H446=1),"",IFERROR(IF(IF($K446&lt;EDATE(V446,$E446),$K446,EDATE(V446,$E446))=V446,"",IF($K446&lt;EDATE(V446,$E446),$K446,EDATE(V446,$E446))),""))),"")</f>
        <v/>
      </c>
      <c r="X446" s="70" t="str">
        <f>IFERROR(IF(AND($H446=1,WORKDAY.INTL($I446,NETWORKDAYS.INTL($I446,EDATE(W446,$E447)-1,1,[1]holiday!$A$2:$A$101),1,[1]holiday!$A$2:$A$101)=$K446),"",IF(AND(IFERROR(IF(IF($K446&lt;EDATE(W446,$E446),$K446,EDATE(W446,$E446))=W446,"",IF($K446&lt;EDATE(W446,$E446),$K446,EDATE(W446,$E446))),"")=$K446,$H446=1),"",IFERROR(IF(IF($K446&lt;EDATE(W446,$E446),$K446,EDATE(W446,$E446))=W446,"",IF($K446&lt;EDATE(W446,$E446),$K446,EDATE(W446,$E446))),""))),"")</f>
        <v/>
      </c>
      <c r="Y446" s="70" t="str">
        <f>IFERROR(IF(AND($H446=1,WORKDAY.INTL($I446,NETWORKDAYS.INTL($I446,EDATE(X446,$E447)-1,1,[1]holiday!$A$2:$A$101),1,[1]holiday!$A$2:$A$101)=$K446),"",IF(AND(IFERROR(IF(IF($K446&lt;EDATE(X446,$E446),$K446,EDATE(X446,$E446))=X446,"",IF($K446&lt;EDATE(X446,$E446),$K446,EDATE(X446,$E446))),"")=$K446,$H446=1),"",IFERROR(IF(IF($K446&lt;EDATE(X446,$E446),$K446,EDATE(X446,$E446))=X446,"",IF($K446&lt;EDATE(X446,$E446),$K446,EDATE(X446,$E446))),""))),"")</f>
        <v/>
      </c>
      <c r="Z446" s="70" t="str">
        <f>IFERROR(IF(AND($H446=1,WORKDAY.INTL($I446,NETWORKDAYS.INTL($I446,EDATE(Y446,$E447)-1,1,[1]holiday!$A$2:$A$101),1,[1]holiday!$A$2:$A$101)=$K446),"",IF(AND(IFERROR(IF(IF($K446&lt;EDATE(Y446,$E446),$K446,EDATE(Y446,$E446))=Y446,"",IF($K446&lt;EDATE(Y446,$E446),$K446,EDATE(Y446,$E446))),"")=$K446,$H446=1),"",IFERROR(IF(IF($K446&lt;EDATE(Y446,$E446),$K446,EDATE(Y446,$E446))=Y446,"",IF($K446&lt;EDATE(Y446,$E446),$K446,EDATE(Y446,$E446))),""))),"")</f>
        <v/>
      </c>
      <c r="AA446" s="70" t="str">
        <f>IFERROR(IF(AND($H446=1,WORKDAY.INTL($I446,NETWORKDAYS.INTL($I446,EDATE(Z446,$E447)-1,1,[1]holiday!$A$2:$A$101),1,[1]holiday!$A$2:$A$101)=$K446),"",IF(AND(IFERROR(IF(IF($K446&lt;EDATE(Z446,$E446),$K446,EDATE(Z446,$E446))=Z446,"",IF($K446&lt;EDATE(Z446,$E446),$K446,EDATE(Z446,$E446))),"")=$K446,$H446=1),"",IFERROR(IF(IF($K446&lt;EDATE(Z446,$E446),$K446,EDATE(Z446,$E446))=Z446,"",IF($K446&lt;EDATE(Z446,$E446),$K446,EDATE(Z446,$E446))),""))),"")</f>
        <v/>
      </c>
      <c r="AB446" s="70" t="str">
        <f>IFERROR(IF(AND($H446=1,WORKDAY.INTL($I446,NETWORKDAYS.INTL($I446,EDATE(AA446,$E447)-1,1,[1]holiday!$A$2:$A$101),1,[1]holiday!$A$2:$A$101)=$K446),"",IF(AND(IFERROR(IF(IF($K446&lt;EDATE(AA446,$E446),$K446,EDATE(AA446,$E446))=AA446,"",IF($K446&lt;EDATE(AA446,$E446),$K446,EDATE(AA446,$E446))),"")=$K446,$H446=1),"",IFERROR(IF(IF($K446&lt;EDATE(AA446,$E446),$K446,EDATE(AA446,$E446))=AA446,"",IF($K446&lt;EDATE(AA446,$E446),$K446,EDATE(AA446,$E446))),""))),"")</f>
        <v/>
      </c>
      <c r="AC446" s="70" t="str">
        <f>IFERROR(IF(AND($H446=1,WORKDAY.INTL($I446,NETWORKDAYS.INTL($I446,EDATE(AB446,$E447)-1,1,[1]holiday!$A$2:$A$101),1,[1]holiday!$A$2:$A$101)=$K446),"",IF(AND(IFERROR(IF(IF($K446&lt;EDATE(AB446,$E446),$K446,EDATE(AB446,$E446))=AB446,"",IF($K446&lt;EDATE(AB446,$E446),$K446,EDATE(AB446,$E446))),"")=$K446,$H446=1),"",IFERROR(IF(IF($K446&lt;EDATE(AB446,$E446),$K446,EDATE(AB446,$E446))=AB446,"",IF($K446&lt;EDATE(AB446,$E446),$K446,EDATE(AB446,$E446))),""))),"")</f>
        <v/>
      </c>
      <c r="AD446" s="70" t="str">
        <f>IFERROR(IF(AND($H446=1,WORKDAY.INTL($I446,NETWORKDAYS.INTL($I446,EDATE(AC446,$E447)-1,1,[1]holiday!$A$2:$A$101),1,[1]holiday!$A$2:$A$101)=$K446),"",IF(AND(IFERROR(IF(IF($K446&lt;EDATE(AC446,$E446),$K446,EDATE(AC446,$E446))=AC446,"",IF($K446&lt;EDATE(AC446,$E446),$K446,EDATE(AC446,$E446))),"")=$K446,$H446=1),"",IFERROR(IF(IF($K446&lt;EDATE(AC446,$E446),$K446,EDATE(AC446,$E446))=AC446,"",IF($K446&lt;EDATE(AC446,$E446),$K446,EDATE(AC446,$E446))),""))),"")</f>
        <v/>
      </c>
      <c r="AE446" s="70" t="str">
        <f>IFERROR(IF(AND($H446=1,WORKDAY.INTL($I446,NETWORKDAYS.INTL($I446,EDATE(AD446,$E447)-1,1,[1]holiday!$A$2:$A$101),1,[1]holiday!$A$2:$A$101)=$K446),"",IF(AND(IFERROR(IF(IF($K446&lt;EDATE(AD446,$E446),$K446,EDATE(AD446,$E446))=AD446,"",IF($K446&lt;EDATE(AD446,$E446),$K446,EDATE(AD446,$E446))),"")=$K446,$H446=1),"",IFERROR(IF(IF($K446&lt;EDATE(AD446,$E446),$K446,EDATE(AD446,$E446))=AD446,"",IF($K446&lt;EDATE(AD446,$E446),$K446,EDATE(AD446,$E446))),""))),"")</f>
        <v/>
      </c>
      <c r="AF446" s="70" t="str">
        <f>IFERROR(IF(AND($H446=1,WORKDAY.INTL($I446,NETWORKDAYS.INTL($I446,EDATE(AE446,$E447)-1,1,[1]holiday!$A$2:$A$101),1,[1]holiday!$A$2:$A$101)=$K446),"",IF(AND(IFERROR(IF(IF($K446&lt;EDATE(AE446,$E446),$K446,EDATE(AE446,$E446))=AE446,"",IF($K446&lt;EDATE(AE446,$E446),$K446,EDATE(AE446,$E446))),"")=$K446,$H446=1),"",IFERROR(IF(IF($K446&lt;EDATE(AE446,$E446),$K446,EDATE(AE446,$E446))=AE446,"",IF($K446&lt;EDATE(AE446,$E446),$K446,EDATE(AE446,$E446))),""))),"")</f>
        <v/>
      </c>
      <c r="AG446" s="70" t="str">
        <f>IFERROR(IF(AND($H446=1,WORKDAY.INTL($I446,NETWORKDAYS.INTL($I446,EDATE(AF446,$E447)-1,1,[1]holiday!$A$2:$A$101),1,[1]holiday!$A$2:$A$101)=$K446),"",IF(AND(IFERROR(IF(IF($K446&lt;EDATE(AF446,$E446),$K446,EDATE(AF446,$E446))=AF446,"",IF($K446&lt;EDATE(AF446,$E446),$K446,EDATE(AF446,$E446))),"")=$K446,$H446=1),"",IFERROR(IF(IF($K446&lt;EDATE(AF446,$E446),$K446,EDATE(AF446,$E446))=AF446,"",IF($K446&lt;EDATE(AF446,$E446),$K446,EDATE(AF446,$E446))),""))),"")</f>
        <v/>
      </c>
      <c r="AH446" s="70" t="str">
        <f>IFERROR(IF(AND($H446=1,WORKDAY.INTL($I446,NETWORKDAYS.INTL($I446,EDATE(AG446,$E447)-1,1,[1]holiday!$A$2:$A$101),1,[1]holiday!$A$2:$A$101)=$K446),"",IF(AND(IFERROR(IF(IF($K446&lt;EDATE(AG446,$E446),$K446,EDATE(AG446,$E446))=AG446,"",IF($K446&lt;EDATE(AG446,$E446),$K446,EDATE(AG446,$E446))),"")=$K446,$H446=1),"",IFERROR(IF(IF($K446&lt;EDATE(AG446,$E446),$K446,EDATE(AG446,$E446))=AG446,"",IF($K446&lt;EDATE(AG446,$E446),$K446,EDATE(AG446,$E446))),""))),"")</f>
        <v/>
      </c>
      <c r="AI446" s="70"/>
      <c r="AJ446" s="25" t="e">
        <f t="shared" si="274"/>
        <v>#REF!</v>
      </c>
      <c r="AK446" s="25" t="e">
        <f t="shared" si="275"/>
        <v>#REF!</v>
      </c>
      <c r="AL446" s="25" t="e">
        <f t="shared" si="276"/>
        <v>#REF!</v>
      </c>
      <c r="AM446" s="25" t="e">
        <f t="shared" si="277"/>
        <v>#REF!</v>
      </c>
      <c r="AN446" s="25" t="e">
        <f t="shared" si="278"/>
        <v>#REF!</v>
      </c>
      <c r="AO446" s="25" t="e">
        <f t="shared" si="279"/>
        <v>#REF!</v>
      </c>
      <c r="AP446" s="25" t="e">
        <f t="shared" si="280"/>
        <v>#REF!</v>
      </c>
      <c r="AQ446" s="25" t="e">
        <f t="shared" si="281"/>
        <v>#REF!</v>
      </c>
      <c r="AR446" s="25" t="e">
        <f t="shared" si="282"/>
        <v>#REF!</v>
      </c>
      <c r="AS446" s="25" t="e">
        <f t="shared" si="283"/>
        <v>#REF!</v>
      </c>
      <c r="AT446" s="25" t="e">
        <f t="shared" si="284"/>
        <v>#REF!</v>
      </c>
      <c r="AU446" s="25" t="e">
        <f t="shared" si="285"/>
        <v>#REF!</v>
      </c>
      <c r="AV446" s="25" t="e">
        <f t="shared" si="286"/>
        <v>#REF!</v>
      </c>
      <c r="AW446" s="106" t="e">
        <f t="shared" si="255"/>
        <v>#REF!</v>
      </c>
      <c r="AX446" s="107" t="e">
        <f t="shared" ca="1" si="256"/>
        <v>#REF!</v>
      </c>
      <c r="AY446" s="107" t="e">
        <f t="shared" ca="1" si="257"/>
        <v>#REF!</v>
      </c>
      <c r="AZ446" s="108" t="e">
        <f t="shared" ca="1" si="258"/>
        <v>#REF!</v>
      </c>
      <c r="BA446" s="25">
        <f t="shared" ca="1" si="250"/>
        <v>0</v>
      </c>
      <c r="BB446" s="25" t="e">
        <f t="shared" si="287"/>
        <v>#REF!</v>
      </c>
      <c r="BC446" s="25" t="e">
        <f t="shared" ca="1" si="259"/>
        <v>#REF!</v>
      </c>
      <c r="BD446" s="83" t="e">
        <f>PS!#REF!</f>
        <v>#REF!</v>
      </c>
      <c r="BE446" s="78" t="str">
        <f t="shared" ca="1" si="260"/>
        <v>Lần 0</v>
      </c>
      <c r="BF446" s="109" t="e">
        <f t="shared" ca="1" si="261"/>
        <v>#REF!</v>
      </c>
      <c r="BG446" s="109" t="e">
        <f t="shared" ca="1" si="262"/>
        <v>#REF!</v>
      </c>
      <c r="BH446" s="109" t="e">
        <f t="shared" ca="1" si="263"/>
        <v>#REF!</v>
      </c>
      <c r="BI446" s="109" t="e">
        <f t="shared" ca="1" si="264"/>
        <v>#REF!</v>
      </c>
      <c r="BJ446" s="109" t="e">
        <f t="shared" ca="1" si="265"/>
        <v>#REF!</v>
      </c>
      <c r="BK446" s="109" t="e">
        <f t="shared" ca="1" si="266"/>
        <v>#REF!</v>
      </c>
      <c r="BL446" s="109" t="e">
        <f t="shared" ca="1" si="267"/>
        <v>#REF!</v>
      </c>
      <c r="BM446" s="109" t="e">
        <f t="shared" ca="1" si="268"/>
        <v>#REF!</v>
      </c>
      <c r="BN446" s="109" t="e">
        <f t="shared" ca="1" si="269"/>
        <v>#REF!</v>
      </c>
      <c r="BO446" s="109" t="e">
        <f t="shared" ca="1" si="270"/>
        <v>#REF!</v>
      </c>
      <c r="BP446" s="109" t="e">
        <f t="shared" ca="1" si="271"/>
        <v>#REF!</v>
      </c>
      <c r="BQ446" s="109" t="e">
        <f t="shared" ca="1" si="272"/>
        <v>#REF!</v>
      </c>
      <c r="BR446" s="109" t="e">
        <f t="shared" ca="1" si="273"/>
        <v>#REF!</v>
      </c>
    </row>
    <row r="447" spans="1:70" ht="19.5" customHeight="1" x14ac:dyDescent="0.2">
      <c r="A447" s="82" t="e">
        <f>PS!#REF!</f>
        <v>#REF!</v>
      </c>
      <c r="B447" s="83" t="e">
        <f>PS!#REF!</f>
        <v>#REF!</v>
      </c>
      <c r="C447" s="83" t="e">
        <f>PS!#REF!</f>
        <v>#REF!</v>
      </c>
      <c r="D447" s="83" t="e">
        <f>VLOOKUP(B447,CTV!$A$3:$D$1048576,4,0)</f>
        <v>#REF!</v>
      </c>
      <c r="E447" s="83" t="e">
        <f>VLOOKUP(B447,CTV!$A$3:$G$1048576,7,0)</f>
        <v>#REF!</v>
      </c>
      <c r="F447" s="83" t="e">
        <f>IF(ISNA(VLOOKUP(D447,CTV!$A$3:$H$1048576,8,0)),"",VLOOKUP(D447,CTV!$A$3:$H$1048576,8,0))</f>
        <v>#REF!</v>
      </c>
      <c r="G447" s="83" t="e">
        <f>VLOOKUP(B447,CTV!$A$3:$I$1048576,9,0)</f>
        <v>#REF!</v>
      </c>
      <c r="H447" s="83" t="e">
        <f>VLOOKUP(B447,CTV!$A$3:$J$1048576,10,0)</f>
        <v>#REF!</v>
      </c>
      <c r="I447" s="102" t="e">
        <f>PS!#REF!</f>
        <v>#REF!</v>
      </c>
      <c r="J447" s="83" t="e">
        <f>PS!#REF!</f>
        <v>#REF!</v>
      </c>
      <c r="K447" s="103" t="e">
        <f>PS!#REF!</f>
        <v>#REF!</v>
      </c>
      <c r="L447" s="83" t="e">
        <f t="shared" si="251"/>
        <v>#REF!</v>
      </c>
      <c r="M447" s="120" t="e">
        <f>PS!#REF!</f>
        <v>#REF!</v>
      </c>
      <c r="N447" s="83" t="e">
        <f>PS!#REF!</f>
        <v>#REF!</v>
      </c>
      <c r="O447" s="104" t="e">
        <f>PS!#REF!</f>
        <v>#REF!</v>
      </c>
      <c r="P447" s="104" t="e">
        <f t="shared" si="252"/>
        <v>#REF!</v>
      </c>
      <c r="Q447" s="104">
        <v>0</v>
      </c>
      <c r="R447" s="170" t="e">
        <f t="shared" si="253"/>
        <v>#REF!</v>
      </c>
      <c r="S447" s="130" t="e">
        <f>VLOOKUP(B447,CTV!$A$3:$K$1048576,11,0)</f>
        <v>#REF!</v>
      </c>
      <c r="T447" s="105" t="e">
        <f>IF(VLOOKUP(B447,CTV!$A$3:$E$1048576,5,0)-R447+S447&lt;0,0,VLOOKUP(B447,CTV!$A$3:$E$1048576,5,0)-R447+S447)</f>
        <v>#REF!</v>
      </c>
      <c r="U447" s="105" t="e">
        <f>IF(VLOOKUP(B447,CTV!$A$3:$F$1048576,6,0)-R447+S447&lt;0,0,VLOOKUP(B447,CTV!$A$3:$F$1048576,6,0)-R447+S447)</f>
        <v>#REF!</v>
      </c>
      <c r="V447" s="70" t="e">
        <f t="shared" si="254"/>
        <v>#REF!</v>
      </c>
      <c r="W447" s="70" t="str">
        <f>IFERROR(IF(AND($H447=1,WORKDAY.INTL($I447,NETWORKDAYS.INTL($I447,EDATE(V447,$E448)-1,1,[1]holiday!$A$2:$A$101),1,[1]holiday!$A$2:$A$101)=$K447),"",IF(AND(IFERROR(IF(IF($K447&lt;EDATE(V447,$E447),$K447,EDATE(V447,$E447))=V447,"",IF($K447&lt;EDATE(V447,$E447),$K447,EDATE(V447,$E447))),"")=$K447,$H447=1),"",IFERROR(IF(IF($K447&lt;EDATE(V447,$E447),$K447,EDATE(V447,$E447))=V447,"",IF($K447&lt;EDATE(V447,$E447),$K447,EDATE(V447,$E447))),""))),"")</f>
        <v/>
      </c>
      <c r="X447" s="70" t="str">
        <f>IFERROR(IF(AND($H447=1,WORKDAY.INTL($I447,NETWORKDAYS.INTL($I447,EDATE(W447,$E448)-1,1,[1]holiday!$A$2:$A$101),1,[1]holiday!$A$2:$A$101)=$K447),"",IF(AND(IFERROR(IF(IF($K447&lt;EDATE(W447,$E447),$K447,EDATE(W447,$E447))=W447,"",IF($K447&lt;EDATE(W447,$E447),$K447,EDATE(W447,$E447))),"")=$K447,$H447=1),"",IFERROR(IF(IF($K447&lt;EDATE(W447,$E447),$K447,EDATE(W447,$E447))=W447,"",IF($K447&lt;EDATE(W447,$E447),$K447,EDATE(W447,$E447))),""))),"")</f>
        <v/>
      </c>
      <c r="Y447" s="70" t="str">
        <f>IFERROR(IF(AND($H447=1,WORKDAY.INTL($I447,NETWORKDAYS.INTL($I447,EDATE(X447,$E448)-1,1,[1]holiday!$A$2:$A$101),1,[1]holiday!$A$2:$A$101)=$K447),"",IF(AND(IFERROR(IF(IF($K447&lt;EDATE(X447,$E447),$K447,EDATE(X447,$E447))=X447,"",IF($K447&lt;EDATE(X447,$E447),$K447,EDATE(X447,$E447))),"")=$K447,$H447=1),"",IFERROR(IF(IF($K447&lt;EDATE(X447,$E447),$K447,EDATE(X447,$E447))=X447,"",IF($K447&lt;EDATE(X447,$E447),$K447,EDATE(X447,$E447))),""))),"")</f>
        <v/>
      </c>
      <c r="Z447" s="70" t="str">
        <f>IFERROR(IF(AND($H447=1,WORKDAY.INTL($I447,NETWORKDAYS.INTL($I447,EDATE(Y447,$E448)-1,1,[1]holiday!$A$2:$A$101),1,[1]holiday!$A$2:$A$101)=$K447),"",IF(AND(IFERROR(IF(IF($K447&lt;EDATE(Y447,$E447),$K447,EDATE(Y447,$E447))=Y447,"",IF($K447&lt;EDATE(Y447,$E447),$K447,EDATE(Y447,$E447))),"")=$K447,$H447=1),"",IFERROR(IF(IF($K447&lt;EDATE(Y447,$E447),$K447,EDATE(Y447,$E447))=Y447,"",IF($K447&lt;EDATE(Y447,$E447),$K447,EDATE(Y447,$E447))),""))),"")</f>
        <v/>
      </c>
      <c r="AA447" s="70" t="str">
        <f>IFERROR(IF(AND($H447=1,WORKDAY.INTL($I447,NETWORKDAYS.INTL($I447,EDATE(Z447,$E448)-1,1,[1]holiday!$A$2:$A$101),1,[1]holiday!$A$2:$A$101)=$K447),"",IF(AND(IFERROR(IF(IF($K447&lt;EDATE(Z447,$E447),$K447,EDATE(Z447,$E447))=Z447,"",IF($K447&lt;EDATE(Z447,$E447),$K447,EDATE(Z447,$E447))),"")=$K447,$H447=1),"",IFERROR(IF(IF($K447&lt;EDATE(Z447,$E447),$K447,EDATE(Z447,$E447))=Z447,"",IF($K447&lt;EDATE(Z447,$E447),$K447,EDATE(Z447,$E447))),""))),"")</f>
        <v/>
      </c>
      <c r="AB447" s="70" t="str">
        <f>IFERROR(IF(AND($H447=1,WORKDAY.INTL($I447,NETWORKDAYS.INTL($I447,EDATE(AA447,$E448)-1,1,[1]holiday!$A$2:$A$101),1,[1]holiday!$A$2:$A$101)=$K447),"",IF(AND(IFERROR(IF(IF($K447&lt;EDATE(AA447,$E447),$K447,EDATE(AA447,$E447))=AA447,"",IF($K447&lt;EDATE(AA447,$E447),$K447,EDATE(AA447,$E447))),"")=$K447,$H447=1),"",IFERROR(IF(IF($K447&lt;EDATE(AA447,$E447),$K447,EDATE(AA447,$E447))=AA447,"",IF($K447&lt;EDATE(AA447,$E447),$K447,EDATE(AA447,$E447))),""))),"")</f>
        <v/>
      </c>
      <c r="AC447" s="70" t="str">
        <f>IFERROR(IF(AND($H447=1,WORKDAY.INTL($I447,NETWORKDAYS.INTL($I447,EDATE(AB447,$E448)-1,1,[1]holiday!$A$2:$A$101),1,[1]holiday!$A$2:$A$101)=$K447),"",IF(AND(IFERROR(IF(IF($K447&lt;EDATE(AB447,$E447),$K447,EDATE(AB447,$E447))=AB447,"",IF($K447&lt;EDATE(AB447,$E447),$K447,EDATE(AB447,$E447))),"")=$K447,$H447=1),"",IFERROR(IF(IF($K447&lt;EDATE(AB447,$E447),$K447,EDATE(AB447,$E447))=AB447,"",IF($K447&lt;EDATE(AB447,$E447),$K447,EDATE(AB447,$E447))),""))),"")</f>
        <v/>
      </c>
      <c r="AD447" s="70" t="str">
        <f>IFERROR(IF(AND($H447=1,WORKDAY.INTL($I447,NETWORKDAYS.INTL($I447,EDATE(AC447,$E448)-1,1,[1]holiday!$A$2:$A$101),1,[1]holiday!$A$2:$A$101)=$K447),"",IF(AND(IFERROR(IF(IF($K447&lt;EDATE(AC447,$E447),$K447,EDATE(AC447,$E447))=AC447,"",IF($K447&lt;EDATE(AC447,$E447),$K447,EDATE(AC447,$E447))),"")=$K447,$H447=1),"",IFERROR(IF(IF($K447&lt;EDATE(AC447,$E447),$K447,EDATE(AC447,$E447))=AC447,"",IF($K447&lt;EDATE(AC447,$E447),$K447,EDATE(AC447,$E447))),""))),"")</f>
        <v/>
      </c>
      <c r="AE447" s="70" t="str">
        <f>IFERROR(IF(AND($H447=1,WORKDAY.INTL($I447,NETWORKDAYS.INTL($I447,EDATE(AD447,$E448)-1,1,[1]holiday!$A$2:$A$101),1,[1]holiday!$A$2:$A$101)=$K447),"",IF(AND(IFERROR(IF(IF($K447&lt;EDATE(AD447,$E447),$K447,EDATE(AD447,$E447))=AD447,"",IF($K447&lt;EDATE(AD447,$E447),$K447,EDATE(AD447,$E447))),"")=$K447,$H447=1),"",IFERROR(IF(IF($K447&lt;EDATE(AD447,$E447),$K447,EDATE(AD447,$E447))=AD447,"",IF($K447&lt;EDATE(AD447,$E447),$K447,EDATE(AD447,$E447))),""))),"")</f>
        <v/>
      </c>
      <c r="AF447" s="70" t="str">
        <f>IFERROR(IF(AND($H447=1,WORKDAY.INTL($I447,NETWORKDAYS.INTL($I447,EDATE(AE447,$E448)-1,1,[1]holiday!$A$2:$A$101),1,[1]holiday!$A$2:$A$101)=$K447),"",IF(AND(IFERROR(IF(IF($K447&lt;EDATE(AE447,$E447),$K447,EDATE(AE447,$E447))=AE447,"",IF($K447&lt;EDATE(AE447,$E447),$K447,EDATE(AE447,$E447))),"")=$K447,$H447=1),"",IFERROR(IF(IF($K447&lt;EDATE(AE447,$E447),$K447,EDATE(AE447,$E447))=AE447,"",IF($K447&lt;EDATE(AE447,$E447),$K447,EDATE(AE447,$E447))),""))),"")</f>
        <v/>
      </c>
      <c r="AG447" s="70" t="str">
        <f>IFERROR(IF(AND($H447=1,WORKDAY.INTL($I447,NETWORKDAYS.INTL($I447,EDATE(AF447,$E448)-1,1,[1]holiday!$A$2:$A$101),1,[1]holiday!$A$2:$A$101)=$K447),"",IF(AND(IFERROR(IF(IF($K447&lt;EDATE(AF447,$E447),$K447,EDATE(AF447,$E447))=AF447,"",IF($K447&lt;EDATE(AF447,$E447),$K447,EDATE(AF447,$E447))),"")=$K447,$H447=1),"",IFERROR(IF(IF($K447&lt;EDATE(AF447,$E447),$K447,EDATE(AF447,$E447))=AF447,"",IF($K447&lt;EDATE(AF447,$E447),$K447,EDATE(AF447,$E447))),""))),"")</f>
        <v/>
      </c>
      <c r="AH447" s="70" t="str">
        <f>IFERROR(IF(AND($H447=1,WORKDAY.INTL($I447,NETWORKDAYS.INTL($I447,EDATE(AG447,$E448)-1,1,[1]holiday!$A$2:$A$101),1,[1]holiday!$A$2:$A$101)=$K447),"",IF(AND(IFERROR(IF(IF($K447&lt;EDATE(AG447,$E447),$K447,EDATE(AG447,$E447))=AG447,"",IF($K447&lt;EDATE(AG447,$E447),$K447,EDATE(AG447,$E447))),"")=$K447,$H447=1),"",IFERROR(IF(IF($K447&lt;EDATE(AG447,$E447),$K447,EDATE(AG447,$E447))=AG447,"",IF($K447&lt;EDATE(AG447,$E447),$K447,EDATE(AG447,$E447))),""))),"")</f>
        <v/>
      </c>
      <c r="AI447" s="70"/>
      <c r="AJ447" s="25" t="e">
        <f t="shared" si="274"/>
        <v>#REF!</v>
      </c>
      <c r="AK447" s="25" t="e">
        <f t="shared" si="275"/>
        <v>#REF!</v>
      </c>
      <c r="AL447" s="25" t="e">
        <f t="shared" si="276"/>
        <v>#REF!</v>
      </c>
      <c r="AM447" s="25" t="e">
        <f t="shared" si="277"/>
        <v>#REF!</v>
      </c>
      <c r="AN447" s="25" t="e">
        <f t="shared" si="278"/>
        <v>#REF!</v>
      </c>
      <c r="AO447" s="25" t="e">
        <f t="shared" si="279"/>
        <v>#REF!</v>
      </c>
      <c r="AP447" s="25" t="e">
        <f t="shared" si="280"/>
        <v>#REF!</v>
      </c>
      <c r="AQ447" s="25" t="e">
        <f t="shared" si="281"/>
        <v>#REF!</v>
      </c>
      <c r="AR447" s="25" t="e">
        <f t="shared" si="282"/>
        <v>#REF!</v>
      </c>
      <c r="AS447" s="25" t="e">
        <f t="shared" si="283"/>
        <v>#REF!</v>
      </c>
      <c r="AT447" s="25" t="e">
        <f t="shared" si="284"/>
        <v>#REF!</v>
      </c>
      <c r="AU447" s="25" t="e">
        <f t="shared" si="285"/>
        <v>#REF!</v>
      </c>
      <c r="AV447" s="25" t="e">
        <f t="shared" si="286"/>
        <v>#REF!</v>
      </c>
      <c r="AW447" s="106" t="e">
        <f t="shared" si="255"/>
        <v>#REF!</v>
      </c>
      <c r="AX447" s="107" t="e">
        <f t="shared" ca="1" si="256"/>
        <v>#REF!</v>
      </c>
      <c r="AY447" s="107" t="e">
        <f t="shared" ca="1" si="257"/>
        <v>#REF!</v>
      </c>
      <c r="AZ447" s="108" t="e">
        <f t="shared" ca="1" si="258"/>
        <v>#REF!</v>
      </c>
      <c r="BA447" s="25">
        <f t="shared" ca="1" si="250"/>
        <v>0</v>
      </c>
      <c r="BB447" s="25" t="e">
        <f t="shared" si="287"/>
        <v>#REF!</v>
      </c>
      <c r="BC447" s="25" t="e">
        <f t="shared" ca="1" si="259"/>
        <v>#REF!</v>
      </c>
      <c r="BD447" s="83" t="e">
        <f>PS!#REF!</f>
        <v>#REF!</v>
      </c>
      <c r="BE447" s="78" t="str">
        <f t="shared" ca="1" si="260"/>
        <v>Lần 0</v>
      </c>
      <c r="BF447" s="109" t="e">
        <f t="shared" ca="1" si="261"/>
        <v>#REF!</v>
      </c>
      <c r="BG447" s="109" t="e">
        <f t="shared" ca="1" si="262"/>
        <v>#REF!</v>
      </c>
      <c r="BH447" s="109" t="e">
        <f t="shared" ca="1" si="263"/>
        <v>#REF!</v>
      </c>
      <c r="BI447" s="109" t="e">
        <f t="shared" ca="1" si="264"/>
        <v>#REF!</v>
      </c>
      <c r="BJ447" s="109" t="e">
        <f t="shared" ca="1" si="265"/>
        <v>#REF!</v>
      </c>
      <c r="BK447" s="109" t="e">
        <f t="shared" ca="1" si="266"/>
        <v>#REF!</v>
      </c>
      <c r="BL447" s="109" t="e">
        <f t="shared" ca="1" si="267"/>
        <v>#REF!</v>
      </c>
      <c r="BM447" s="109" t="e">
        <f t="shared" ca="1" si="268"/>
        <v>#REF!</v>
      </c>
      <c r="BN447" s="109" t="e">
        <f t="shared" ca="1" si="269"/>
        <v>#REF!</v>
      </c>
      <c r="BO447" s="109" t="e">
        <f t="shared" ca="1" si="270"/>
        <v>#REF!</v>
      </c>
      <c r="BP447" s="109" t="e">
        <f t="shared" ca="1" si="271"/>
        <v>#REF!</v>
      </c>
      <c r="BQ447" s="109" t="e">
        <f t="shared" ca="1" si="272"/>
        <v>#REF!</v>
      </c>
      <c r="BR447" s="109" t="e">
        <f t="shared" ca="1" si="273"/>
        <v>#REF!</v>
      </c>
    </row>
    <row r="448" spans="1:70" ht="19.5" customHeight="1" x14ac:dyDescent="0.2">
      <c r="A448" s="82" t="e">
        <f>PS!#REF!</f>
        <v>#REF!</v>
      </c>
      <c r="B448" s="83" t="e">
        <f>PS!#REF!</f>
        <v>#REF!</v>
      </c>
      <c r="C448" s="83" t="e">
        <f>PS!#REF!</f>
        <v>#REF!</v>
      </c>
      <c r="D448" s="83" t="e">
        <f>VLOOKUP(B448,CTV!$A$3:$D$1048576,4,0)</f>
        <v>#REF!</v>
      </c>
      <c r="E448" s="83" t="e">
        <f>VLOOKUP(B448,CTV!$A$3:$G$1048576,7,0)</f>
        <v>#REF!</v>
      </c>
      <c r="F448" s="83" t="e">
        <f>IF(ISNA(VLOOKUP(D448,CTV!$A$3:$H$1048576,8,0)),"",VLOOKUP(D448,CTV!$A$3:$H$1048576,8,0))</f>
        <v>#REF!</v>
      </c>
      <c r="G448" s="83" t="e">
        <f>VLOOKUP(B448,CTV!$A$3:$I$1048576,9,0)</f>
        <v>#REF!</v>
      </c>
      <c r="H448" s="83" t="e">
        <f>VLOOKUP(B448,CTV!$A$3:$J$1048576,10,0)</f>
        <v>#REF!</v>
      </c>
      <c r="I448" s="102" t="e">
        <f>PS!#REF!</f>
        <v>#REF!</v>
      </c>
      <c r="J448" s="83" t="e">
        <f>PS!#REF!</f>
        <v>#REF!</v>
      </c>
      <c r="K448" s="103" t="e">
        <f>PS!#REF!</f>
        <v>#REF!</v>
      </c>
      <c r="L448" s="83" t="e">
        <f t="shared" si="251"/>
        <v>#REF!</v>
      </c>
      <c r="M448" s="120" t="e">
        <f>PS!#REF!</f>
        <v>#REF!</v>
      </c>
      <c r="N448" s="83" t="e">
        <f>PS!#REF!</f>
        <v>#REF!</v>
      </c>
      <c r="O448" s="104" t="e">
        <f>PS!#REF!</f>
        <v>#REF!</v>
      </c>
      <c r="P448" s="104" t="e">
        <f t="shared" si="252"/>
        <v>#REF!</v>
      </c>
      <c r="Q448" s="104">
        <v>0</v>
      </c>
      <c r="R448" s="170" t="e">
        <f t="shared" si="253"/>
        <v>#REF!</v>
      </c>
      <c r="S448" s="130" t="e">
        <f>VLOOKUP(B448,CTV!$A$3:$K$1048576,11,0)</f>
        <v>#REF!</v>
      </c>
      <c r="T448" s="105" t="e">
        <f>IF(VLOOKUP(B448,CTV!$A$3:$E$1048576,5,0)-R448+S448&lt;0,0,VLOOKUP(B448,CTV!$A$3:$E$1048576,5,0)-R448+S448)</f>
        <v>#REF!</v>
      </c>
      <c r="U448" s="105" t="e">
        <f>IF(VLOOKUP(B448,CTV!$A$3:$F$1048576,6,0)-R448+S448&lt;0,0,VLOOKUP(B448,CTV!$A$3:$F$1048576,6,0)-R448+S448)</f>
        <v>#REF!</v>
      </c>
      <c r="V448" s="70" t="e">
        <f t="shared" si="254"/>
        <v>#REF!</v>
      </c>
      <c r="W448" s="70" t="str">
        <f>IFERROR(IF(AND($H448=1,WORKDAY.INTL($I448,NETWORKDAYS.INTL($I448,EDATE(V448,$E449)-1,1,[1]holiday!$A$2:$A$101),1,[1]holiday!$A$2:$A$101)=$K448),"",IF(AND(IFERROR(IF(IF($K448&lt;EDATE(V448,$E448),$K448,EDATE(V448,$E448))=V448,"",IF($K448&lt;EDATE(V448,$E448),$K448,EDATE(V448,$E448))),"")=$K448,$H448=1),"",IFERROR(IF(IF($K448&lt;EDATE(V448,$E448),$K448,EDATE(V448,$E448))=V448,"",IF($K448&lt;EDATE(V448,$E448),$K448,EDATE(V448,$E448))),""))),"")</f>
        <v/>
      </c>
      <c r="X448" s="70" t="str">
        <f>IFERROR(IF(AND($H448=1,WORKDAY.INTL($I448,NETWORKDAYS.INTL($I448,EDATE(W448,$E449)-1,1,[1]holiday!$A$2:$A$101),1,[1]holiday!$A$2:$A$101)=$K448),"",IF(AND(IFERROR(IF(IF($K448&lt;EDATE(W448,$E448),$K448,EDATE(W448,$E448))=W448,"",IF($K448&lt;EDATE(W448,$E448),$K448,EDATE(W448,$E448))),"")=$K448,$H448=1),"",IFERROR(IF(IF($K448&lt;EDATE(W448,$E448),$K448,EDATE(W448,$E448))=W448,"",IF($K448&lt;EDATE(W448,$E448),$K448,EDATE(W448,$E448))),""))),"")</f>
        <v/>
      </c>
      <c r="Y448" s="70" t="str">
        <f>IFERROR(IF(AND($H448=1,WORKDAY.INTL($I448,NETWORKDAYS.INTL($I448,EDATE(X448,$E449)-1,1,[1]holiday!$A$2:$A$101),1,[1]holiday!$A$2:$A$101)=$K448),"",IF(AND(IFERROR(IF(IF($K448&lt;EDATE(X448,$E448),$K448,EDATE(X448,$E448))=X448,"",IF($K448&lt;EDATE(X448,$E448),$K448,EDATE(X448,$E448))),"")=$K448,$H448=1),"",IFERROR(IF(IF($K448&lt;EDATE(X448,$E448),$K448,EDATE(X448,$E448))=X448,"",IF($K448&lt;EDATE(X448,$E448),$K448,EDATE(X448,$E448))),""))),"")</f>
        <v/>
      </c>
      <c r="Z448" s="70" t="str">
        <f>IFERROR(IF(AND($H448=1,WORKDAY.INTL($I448,NETWORKDAYS.INTL($I448,EDATE(Y448,$E449)-1,1,[1]holiday!$A$2:$A$101),1,[1]holiday!$A$2:$A$101)=$K448),"",IF(AND(IFERROR(IF(IF($K448&lt;EDATE(Y448,$E448),$K448,EDATE(Y448,$E448))=Y448,"",IF($K448&lt;EDATE(Y448,$E448),$K448,EDATE(Y448,$E448))),"")=$K448,$H448=1),"",IFERROR(IF(IF($K448&lt;EDATE(Y448,$E448),$K448,EDATE(Y448,$E448))=Y448,"",IF($K448&lt;EDATE(Y448,$E448),$K448,EDATE(Y448,$E448))),""))),"")</f>
        <v/>
      </c>
      <c r="AA448" s="70" t="str">
        <f>IFERROR(IF(AND($H448=1,WORKDAY.INTL($I448,NETWORKDAYS.INTL($I448,EDATE(Z448,$E449)-1,1,[1]holiday!$A$2:$A$101),1,[1]holiday!$A$2:$A$101)=$K448),"",IF(AND(IFERROR(IF(IF($K448&lt;EDATE(Z448,$E448),$K448,EDATE(Z448,$E448))=Z448,"",IF($K448&lt;EDATE(Z448,$E448),$K448,EDATE(Z448,$E448))),"")=$K448,$H448=1),"",IFERROR(IF(IF($K448&lt;EDATE(Z448,$E448),$K448,EDATE(Z448,$E448))=Z448,"",IF($K448&lt;EDATE(Z448,$E448),$K448,EDATE(Z448,$E448))),""))),"")</f>
        <v/>
      </c>
      <c r="AB448" s="70" t="str">
        <f>IFERROR(IF(AND($H448=1,WORKDAY.INTL($I448,NETWORKDAYS.INTL($I448,EDATE(AA448,$E449)-1,1,[1]holiday!$A$2:$A$101),1,[1]holiday!$A$2:$A$101)=$K448),"",IF(AND(IFERROR(IF(IF($K448&lt;EDATE(AA448,$E448),$K448,EDATE(AA448,$E448))=AA448,"",IF($K448&lt;EDATE(AA448,$E448),$K448,EDATE(AA448,$E448))),"")=$K448,$H448=1),"",IFERROR(IF(IF($K448&lt;EDATE(AA448,$E448),$K448,EDATE(AA448,$E448))=AA448,"",IF($K448&lt;EDATE(AA448,$E448),$K448,EDATE(AA448,$E448))),""))),"")</f>
        <v/>
      </c>
      <c r="AC448" s="70" t="str">
        <f>IFERROR(IF(AND($H448=1,WORKDAY.INTL($I448,NETWORKDAYS.INTL($I448,EDATE(AB448,$E449)-1,1,[1]holiday!$A$2:$A$101),1,[1]holiday!$A$2:$A$101)=$K448),"",IF(AND(IFERROR(IF(IF($K448&lt;EDATE(AB448,$E448),$K448,EDATE(AB448,$E448))=AB448,"",IF($K448&lt;EDATE(AB448,$E448),$K448,EDATE(AB448,$E448))),"")=$K448,$H448=1),"",IFERROR(IF(IF($K448&lt;EDATE(AB448,$E448),$K448,EDATE(AB448,$E448))=AB448,"",IF($K448&lt;EDATE(AB448,$E448),$K448,EDATE(AB448,$E448))),""))),"")</f>
        <v/>
      </c>
      <c r="AD448" s="70" t="str">
        <f>IFERROR(IF(AND($H448=1,WORKDAY.INTL($I448,NETWORKDAYS.INTL($I448,EDATE(AC448,$E449)-1,1,[1]holiday!$A$2:$A$101),1,[1]holiday!$A$2:$A$101)=$K448),"",IF(AND(IFERROR(IF(IF($K448&lt;EDATE(AC448,$E448),$K448,EDATE(AC448,$E448))=AC448,"",IF($K448&lt;EDATE(AC448,$E448),$K448,EDATE(AC448,$E448))),"")=$K448,$H448=1),"",IFERROR(IF(IF($K448&lt;EDATE(AC448,$E448),$K448,EDATE(AC448,$E448))=AC448,"",IF($K448&lt;EDATE(AC448,$E448),$K448,EDATE(AC448,$E448))),""))),"")</f>
        <v/>
      </c>
      <c r="AE448" s="70" t="str">
        <f>IFERROR(IF(AND($H448=1,WORKDAY.INTL($I448,NETWORKDAYS.INTL($I448,EDATE(AD448,$E449)-1,1,[1]holiday!$A$2:$A$101),1,[1]holiday!$A$2:$A$101)=$K448),"",IF(AND(IFERROR(IF(IF($K448&lt;EDATE(AD448,$E448),$K448,EDATE(AD448,$E448))=AD448,"",IF($K448&lt;EDATE(AD448,$E448),$K448,EDATE(AD448,$E448))),"")=$K448,$H448=1),"",IFERROR(IF(IF($K448&lt;EDATE(AD448,$E448),$K448,EDATE(AD448,$E448))=AD448,"",IF($K448&lt;EDATE(AD448,$E448),$K448,EDATE(AD448,$E448))),""))),"")</f>
        <v/>
      </c>
      <c r="AF448" s="70" t="str">
        <f>IFERROR(IF(AND($H448=1,WORKDAY.INTL($I448,NETWORKDAYS.INTL($I448,EDATE(AE448,$E449)-1,1,[1]holiday!$A$2:$A$101),1,[1]holiday!$A$2:$A$101)=$K448),"",IF(AND(IFERROR(IF(IF($K448&lt;EDATE(AE448,$E448),$K448,EDATE(AE448,$E448))=AE448,"",IF($K448&lt;EDATE(AE448,$E448),$K448,EDATE(AE448,$E448))),"")=$K448,$H448=1),"",IFERROR(IF(IF($K448&lt;EDATE(AE448,$E448),$K448,EDATE(AE448,$E448))=AE448,"",IF($K448&lt;EDATE(AE448,$E448),$K448,EDATE(AE448,$E448))),""))),"")</f>
        <v/>
      </c>
      <c r="AG448" s="70" t="str">
        <f>IFERROR(IF(AND($H448=1,WORKDAY.INTL($I448,NETWORKDAYS.INTL($I448,EDATE(AF448,$E449)-1,1,[1]holiday!$A$2:$A$101),1,[1]holiday!$A$2:$A$101)=$K448),"",IF(AND(IFERROR(IF(IF($K448&lt;EDATE(AF448,$E448),$K448,EDATE(AF448,$E448))=AF448,"",IF($K448&lt;EDATE(AF448,$E448),$K448,EDATE(AF448,$E448))),"")=$K448,$H448=1),"",IFERROR(IF(IF($K448&lt;EDATE(AF448,$E448),$K448,EDATE(AF448,$E448))=AF448,"",IF($K448&lt;EDATE(AF448,$E448),$K448,EDATE(AF448,$E448))),""))),"")</f>
        <v/>
      </c>
      <c r="AH448" s="70" t="str">
        <f>IFERROR(IF(AND($H448=1,WORKDAY.INTL($I448,NETWORKDAYS.INTL($I448,EDATE(AG448,$E449)-1,1,[1]holiday!$A$2:$A$101),1,[1]holiday!$A$2:$A$101)=$K448),"",IF(AND(IFERROR(IF(IF($K448&lt;EDATE(AG448,$E448),$K448,EDATE(AG448,$E448))=AG448,"",IF($K448&lt;EDATE(AG448,$E448),$K448,EDATE(AG448,$E448))),"")=$K448,$H448=1),"",IFERROR(IF(IF($K448&lt;EDATE(AG448,$E448),$K448,EDATE(AG448,$E448))=AG448,"",IF($K448&lt;EDATE(AG448,$E448),$K448,EDATE(AG448,$E448))),""))),"")</f>
        <v/>
      </c>
      <c r="AI448" s="70"/>
      <c r="AJ448" s="25" t="e">
        <f t="shared" si="274"/>
        <v>#REF!</v>
      </c>
      <c r="AK448" s="25" t="e">
        <f t="shared" si="275"/>
        <v>#REF!</v>
      </c>
      <c r="AL448" s="25" t="e">
        <f t="shared" si="276"/>
        <v>#REF!</v>
      </c>
      <c r="AM448" s="25" t="e">
        <f t="shared" si="277"/>
        <v>#REF!</v>
      </c>
      <c r="AN448" s="25" t="e">
        <f t="shared" si="278"/>
        <v>#REF!</v>
      </c>
      <c r="AO448" s="25" t="e">
        <f t="shared" si="279"/>
        <v>#REF!</v>
      </c>
      <c r="AP448" s="25" t="e">
        <f t="shared" si="280"/>
        <v>#REF!</v>
      </c>
      <c r="AQ448" s="25" t="e">
        <f t="shared" si="281"/>
        <v>#REF!</v>
      </c>
      <c r="AR448" s="25" t="e">
        <f t="shared" si="282"/>
        <v>#REF!</v>
      </c>
      <c r="AS448" s="25" t="e">
        <f t="shared" si="283"/>
        <v>#REF!</v>
      </c>
      <c r="AT448" s="25" t="e">
        <f t="shared" si="284"/>
        <v>#REF!</v>
      </c>
      <c r="AU448" s="25" t="e">
        <f t="shared" si="285"/>
        <v>#REF!</v>
      </c>
      <c r="AV448" s="25" t="e">
        <f t="shared" si="286"/>
        <v>#REF!</v>
      </c>
      <c r="AW448" s="106" t="e">
        <f t="shared" si="255"/>
        <v>#REF!</v>
      </c>
      <c r="AX448" s="107" t="e">
        <f t="shared" ca="1" si="256"/>
        <v>#REF!</v>
      </c>
      <c r="AY448" s="107" t="e">
        <f t="shared" ca="1" si="257"/>
        <v>#REF!</v>
      </c>
      <c r="AZ448" s="108" t="e">
        <f t="shared" ca="1" si="258"/>
        <v>#REF!</v>
      </c>
      <c r="BA448" s="25">
        <f t="shared" ca="1" si="250"/>
        <v>0</v>
      </c>
      <c r="BB448" s="25" t="e">
        <f t="shared" si="287"/>
        <v>#REF!</v>
      </c>
      <c r="BC448" s="25" t="e">
        <f t="shared" ca="1" si="259"/>
        <v>#REF!</v>
      </c>
      <c r="BD448" s="83" t="e">
        <f>PS!#REF!</f>
        <v>#REF!</v>
      </c>
      <c r="BE448" s="78" t="str">
        <f t="shared" ca="1" si="260"/>
        <v>Lần 0</v>
      </c>
      <c r="BF448" s="109" t="e">
        <f t="shared" ca="1" si="261"/>
        <v>#REF!</v>
      </c>
      <c r="BG448" s="109" t="e">
        <f t="shared" ca="1" si="262"/>
        <v>#REF!</v>
      </c>
      <c r="BH448" s="109" t="e">
        <f t="shared" ca="1" si="263"/>
        <v>#REF!</v>
      </c>
      <c r="BI448" s="109" t="e">
        <f t="shared" ca="1" si="264"/>
        <v>#REF!</v>
      </c>
      <c r="BJ448" s="109" t="e">
        <f t="shared" ca="1" si="265"/>
        <v>#REF!</v>
      </c>
      <c r="BK448" s="109" t="e">
        <f t="shared" ca="1" si="266"/>
        <v>#REF!</v>
      </c>
      <c r="BL448" s="109" t="e">
        <f t="shared" ca="1" si="267"/>
        <v>#REF!</v>
      </c>
      <c r="BM448" s="109" t="e">
        <f t="shared" ca="1" si="268"/>
        <v>#REF!</v>
      </c>
      <c r="BN448" s="109" t="e">
        <f t="shared" ca="1" si="269"/>
        <v>#REF!</v>
      </c>
      <c r="BO448" s="109" t="e">
        <f t="shared" ca="1" si="270"/>
        <v>#REF!</v>
      </c>
      <c r="BP448" s="109" t="e">
        <f t="shared" ca="1" si="271"/>
        <v>#REF!</v>
      </c>
      <c r="BQ448" s="109" t="e">
        <f t="shared" ca="1" si="272"/>
        <v>#REF!</v>
      </c>
      <c r="BR448" s="109" t="e">
        <f t="shared" ca="1" si="273"/>
        <v>#REF!</v>
      </c>
    </row>
    <row r="449" spans="1:70" ht="19.5" customHeight="1" x14ac:dyDescent="0.2">
      <c r="A449" s="82" t="e">
        <f>PS!#REF!</f>
        <v>#REF!</v>
      </c>
      <c r="B449" s="83" t="e">
        <f>PS!#REF!</f>
        <v>#REF!</v>
      </c>
      <c r="C449" s="83" t="e">
        <f>PS!#REF!</f>
        <v>#REF!</v>
      </c>
      <c r="D449" s="83" t="e">
        <f>VLOOKUP(B449,CTV!$A$3:$D$1048576,4,0)</f>
        <v>#REF!</v>
      </c>
      <c r="E449" s="83" t="e">
        <f>VLOOKUP(B449,CTV!$A$3:$G$1048576,7,0)</f>
        <v>#REF!</v>
      </c>
      <c r="F449" s="83" t="e">
        <f>IF(ISNA(VLOOKUP(D449,CTV!$A$3:$H$1048576,8,0)),"",VLOOKUP(D449,CTV!$A$3:$H$1048576,8,0))</f>
        <v>#REF!</v>
      </c>
      <c r="G449" s="83" t="e">
        <f>VLOOKUP(B449,CTV!$A$3:$I$1048576,9,0)</f>
        <v>#REF!</v>
      </c>
      <c r="H449" s="83" t="e">
        <f>VLOOKUP(B449,CTV!$A$3:$J$1048576,10,0)</f>
        <v>#REF!</v>
      </c>
      <c r="I449" s="102" t="e">
        <f>PS!#REF!</f>
        <v>#REF!</v>
      </c>
      <c r="J449" s="83" t="e">
        <f>PS!#REF!</f>
        <v>#REF!</v>
      </c>
      <c r="K449" s="103" t="e">
        <f>PS!#REF!</f>
        <v>#REF!</v>
      </c>
      <c r="L449" s="83" t="e">
        <f t="shared" si="251"/>
        <v>#REF!</v>
      </c>
      <c r="M449" s="120" t="e">
        <f>PS!#REF!</f>
        <v>#REF!</v>
      </c>
      <c r="N449" s="83" t="e">
        <f>PS!#REF!</f>
        <v>#REF!</v>
      </c>
      <c r="O449" s="104" t="e">
        <f>PS!#REF!</f>
        <v>#REF!</v>
      </c>
      <c r="P449" s="104" t="e">
        <f t="shared" si="252"/>
        <v>#REF!</v>
      </c>
      <c r="Q449" s="104">
        <v>0</v>
      </c>
      <c r="R449" s="170" t="e">
        <f t="shared" si="253"/>
        <v>#REF!</v>
      </c>
      <c r="S449" s="130" t="e">
        <f>VLOOKUP(B449,CTV!$A$3:$K$1048576,11,0)</f>
        <v>#REF!</v>
      </c>
      <c r="T449" s="105" t="e">
        <f>IF(VLOOKUP(B449,CTV!$A$3:$E$1048576,5,0)-R449+S449&lt;0,0,VLOOKUP(B449,CTV!$A$3:$E$1048576,5,0)-R449+S449)</f>
        <v>#REF!</v>
      </c>
      <c r="U449" s="105" t="e">
        <f>IF(VLOOKUP(B449,CTV!$A$3:$F$1048576,6,0)-R449+S449&lt;0,0,VLOOKUP(B449,CTV!$A$3:$F$1048576,6,0)-R449+S449)</f>
        <v>#REF!</v>
      </c>
      <c r="V449" s="70" t="e">
        <f t="shared" si="254"/>
        <v>#REF!</v>
      </c>
      <c r="W449" s="70" t="str">
        <f>IFERROR(IF(AND($H449=1,WORKDAY.INTL($I449,NETWORKDAYS.INTL($I449,EDATE(V449,$E450)-1,1,[1]holiday!$A$2:$A$101),1,[1]holiday!$A$2:$A$101)=$K449),"",IF(AND(IFERROR(IF(IF($K449&lt;EDATE(V449,$E449),$K449,EDATE(V449,$E449))=V449,"",IF($K449&lt;EDATE(V449,$E449),$K449,EDATE(V449,$E449))),"")=$K449,$H449=1),"",IFERROR(IF(IF($K449&lt;EDATE(V449,$E449),$K449,EDATE(V449,$E449))=V449,"",IF($K449&lt;EDATE(V449,$E449),$K449,EDATE(V449,$E449))),""))),"")</f>
        <v/>
      </c>
      <c r="X449" s="70" t="str">
        <f>IFERROR(IF(AND($H449=1,WORKDAY.INTL($I449,NETWORKDAYS.INTL($I449,EDATE(W449,$E450)-1,1,[1]holiday!$A$2:$A$101),1,[1]holiday!$A$2:$A$101)=$K449),"",IF(AND(IFERROR(IF(IF($K449&lt;EDATE(W449,$E449),$K449,EDATE(W449,$E449))=W449,"",IF($K449&lt;EDATE(W449,$E449),$K449,EDATE(W449,$E449))),"")=$K449,$H449=1),"",IFERROR(IF(IF($K449&lt;EDATE(W449,$E449),$K449,EDATE(W449,$E449))=W449,"",IF($K449&lt;EDATE(W449,$E449),$K449,EDATE(W449,$E449))),""))),"")</f>
        <v/>
      </c>
      <c r="Y449" s="70" t="str">
        <f>IFERROR(IF(AND($H449=1,WORKDAY.INTL($I449,NETWORKDAYS.INTL($I449,EDATE(X449,$E450)-1,1,[1]holiday!$A$2:$A$101),1,[1]holiday!$A$2:$A$101)=$K449),"",IF(AND(IFERROR(IF(IF($K449&lt;EDATE(X449,$E449),$K449,EDATE(X449,$E449))=X449,"",IF($K449&lt;EDATE(X449,$E449),$K449,EDATE(X449,$E449))),"")=$K449,$H449=1),"",IFERROR(IF(IF($K449&lt;EDATE(X449,$E449),$K449,EDATE(X449,$E449))=X449,"",IF($K449&lt;EDATE(X449,$E449),$K449,EDATE(X449,$E449))),""))),"")</f>
        <v/>
      </c>
      <c r="Z449" s="70" t="str">
        <f>IFERROR(IF(AND($H449=1,WORKDAY.INTL($I449,NETWORKDAYS.INTL($I449,EDATE(Y449,$E450)-1,1,[1]holiday!$A$2:$A$101),1,[1]holiday!$A$2:$A$101)=$K449),"",IF(AND(IFERROR(IF(IF($K449&lt;EDATE(Y449,$E449),$K449,EDATE(Y449,$E449))=Y449,"",IF($K449&lt;EDATE(Y449,$E449),$K449,EDATE(Y449,$E449))),"")=$K449,$H449=1),"",IFERROR(IF(IF($K449&lt;EDATE(Y449,$E449),$K449,EDATE(Y449,$E449))=Y449,"",IF($K449&lt;EDATE(Y449,$E449),$K449,EDATE(Y449,$E449))),""))),"")</f>
        <v/>
      </c>
      <c r="AA449" s="70" t="str">
        <f>IFERROR(IF(AND($H449=1,WORKDAY.INTL($I449,NETWORKDAYS.INTL($I449,EDATE(Z449,$E450)-1,1,[1]holiday!$A$2:$A$101),1,[1]holiday!$A$2:$A$101)=$K449),"",IF(AND(IFERROR(IF(IF($K449&lt;EDATE(Z449,$E449),$K449,EDATE(Z449,$E449))=Z449,"",IF($K449&lt;EDATE(Z449,$E449),$K449,EDATE(Z449,$E449))),"")=$K449,$H449=1),"",IFERROR(IF(IF($K449&lt;EDATE(Z449,$E449),$K449,EDATE(Z449,$E449))=Z449,"",IF($K449&lt;EDATE(Z449,$E449),$K449,EDATE(Z449,$E449))),""))),"")</f>
        <v/>
      </c>
      <c r="AB449" s="70" t="str">
        <f>IFERROR(IF(AND($H449=1,WORKDAY.INTL($I449,NETWORKDAYS.INTL($I449,EDATE(AA449,$E450)-1,1,[1]holiday!$A$2:$A$101),1,[1]holiday!$A$2:$A$101)=$K449),"",IF(AND(IFERROR(IF(IF($K449&lt;EDATE(AA449,$E449),$K449,EDATE(AA449,$E449))=AA449,"",IF($K449&lt;EDATE(AA449,$E449),$K449,EDATE(AA449,$E449))),"")=$K449,$H449=1),"",IFERROR(IF(IF($K449&lt;EDATE(AA449,$E449),$K449,EDATE(AA449,$E449))=AA449,"",IF($K449&lt;EDATE(AA449,$E449),$K449,EDATE(AA449,$E449))),""))),"")</f>
        <v/>
      </c>
      <c r="AC449" s="70" t="str">
        <f>IFERROR(IF(AND($H449=1,WORKDAY.INTL($I449,NETWORKDAYS.INTL($I449,EDATE(AB449,$E450)-1,1,[1]holiday!$A$2:$A$101),1,[1]holiday!$A$2:$A$101)=$K449),"",IF(AND(IFERROR(IF(IF($K449&lt;EDATE(AB449,$E449),$K449,EDATE(AB449,$E449))=AB449,"",IF($K449&lt;EDATE(AB449,$E449),$K449,EDATE(AB449,$E449))),"")=$K449,$H449=1),"",IFERROR(IF(IF($K449&lt;EDATE(AB449,$E449),$K449,EDATE(AB449,$E449))=AB449,"",IF($K449&lt;EDATE(AB449,$E449),$K449,EDATE(AB449,$E449))),""))),"")</f>
        <v/>
      </c>
      <c r="AD449" s="70" t="str">
        <f>IFERROR(IF(AND($H449=1,WORKDAY.INTL($I449,NETWORKDAYS.INTL($I449,EDATE(AC449,$E450)-1,1,[1]holiday!$A$2:$A$101),1,[1]holiday!$A$2:$A$101)=$K449),"",IF(AND(IFERROR(IF(IF($K449&lt;EDATE(AC449,$E449),$K449,EDATE(AC449,$E449))=AC449,"",IF($K449&lt;EDATE(AC449,$E449),$K449,EDATE(AC449,$E449))),"")=$K449,$H449=1),"",IFERROR(IF(IF($K449&lt;EDATE(AC449,$E449),$K449,EDATE(AC449,$E449))=AC449,"",IF($K449&lt;EDATE(AC449,$E449),$K449,EDATE(AC449,$E449))),""))),"")</f>
        <v/>
      </c>
      <c r="AE449" s="70" t="str">
        <f>IFERROR(IF(AND($H449=1,WORKDAY.INTL($I449,NETWORKDAYS.INTL($I449,EDATE(AD449,$E450)-1,1,[1]holiday!$A$2:$A$101),1,[1]holiday!$A$2:$A$101)=$K449),"",IF(AND(IFERROR(IF(IF($K449&lt;EDATE(AD449,$E449),$K449,EDATE(AD449,$E449))=AD449,"",IF($K449&lt;EDATE(AD449,$E449),$K449,EDATE(AD449,$E449))),"")=$K449,$H449=1),"",IFERROR(IF(IF($K449&lt;EDATE(AD449,$E449),$K449,EDATE(AD449,$E449))=AD449,"",IF($K449&lt;EDATE(AD449,$E449),$K449,EDATE(AD449,$E449))),""))),"")</f>
        <v/>
      </c>
      <c r="AF449" s="70" t="str">
        <f>IFERROR(IF(AND($H449=1,WORKDAY.INTL($I449,NETWORKDAYS.INTL($I449,EDATE(AE449,$E450)-1,1,[1]holiday!$A$2:$A$101),1,[1]holiday!$A$2:$A$101)=$K449),"",IF(AND(IFERROR(IF(IF($K449&lt;EDATE(AE449,$E449),$K449,EDATE(AE449,$E449))=AE449,"",IF($K449&lt;EDATE(AE449,$E449),$K449,EDATE(AE449,$E449))),"")=$K449,$H449=1),"",IFERROR(IF(IF($K449&lt;EDATE(AE449,$E449),$K449,EDATE(AE449,$E449))=AE449,"",IF($K449&lt;EDATE(AE449,$E449),$K449,EDATE(AE449,$E449))),""))),"")</f>
        <v/>
      </c>
      <c r="AG449" s="70" t="str">
        <f>IFERROR(IF(AND($H449=1,WORKDAY.INTL($I449,NETWORKDAYS.INTL($I449,EDATE(AF449,$E450)-1,1,[1]holiday!$A$2:$A$101),1,[1]holiday!$A$2:$A$101)=$K449),"",IF(AND(IFERROR(IF(IF($K449&lt;EDATE(AF449,$E449),$K449,EDATE(AF449,$E449))=AF449,"",IF($K449&lt;EDATE(AF449,$E449),$K449,EDATE(AF449,$E449))),"")=$K449,$H449=1),"",IFERROR(IF(IF($K449&lt;EDATE(AF449,$E449),$K449,EDATE(AF449,$E449))=AF449,"",IF($K449&lt;EDATE(AF449,$E449),$K449,EDATE(AF449,$E449))),""))),"")</f>
        <v/>
      </c>
      <c r="AH449" s="70" t="str">
        <f>IFERROR(IF(AND($H449=1,WORKDAY.INTL($I449,NETWORKDAYS.INTL($I449,EDATE(AG449,$E450)-1,1,[1]holiday!$A$2:$A$101),1,[1]holiday!$A$2:$A$101)=$K449),"",IF(AND(IFERROR(IF(IF($K449&lt;EDATE(AG449,$E449),$K449,EDATE(AG449,$E449))=AG449,"",IF($K449&lt;EDATE(AG449,$E449),$K449,EDATE(AG449,$E449))),"")=$K449,$H449=1),"",IFERROR(IF(IF($K449&lt;EDATE(AG449,$E449),$K449,EDATE(AG449,$E449))=AG449,"",IF($K449&lt;EDATE(AG449,$E449),$K449,EDATE(AG449,$E449))),""))),"")</f>
        <v/>
      </c>
      <c r="AI449" s="70"/>
      <c r="AJ449" s="25" t="e">
        <f t="shared" si="274"/>
        <v>#REF!</v>
      </c>
      <c r="AK449" s="25" t="e">
        <f t="shared" si="275"/>
        <v>#REF!</v>
      </c>
      <c r="AL449" s="25" t="e">
        <f t="shared" si="276"/>
        <v>#REF!</v>
      </c>
      <c r="AM449" s="25" t="e">
        <f t="shared" si="277"/>
        <v>#REF!</v>
      </c>
      <c r="AN449" s="25" t="e">
        <f t="shared" si="278"/>
        <v>#REF!</v>
      </c>
      <c r="AO449" s="25" t="e">
        <f t="shared" si="279"/>
        <v>#REF!</v>
      </c>
      <c r="AP449" s="25" t="e">
        <f t="shared" si="280"/>
        <v>#REF!</v>
      </c>
      <c r="AQ449" s="25" t="e">
        <f t="shared" si="281"/>
        <v>#REF!</v>
      </c>
      <c r="AR449" s="25" t="e">
        <f t="shared" si="282"/>
        <v>#REF!</v>
      </c>
      <c r="AS449" s="25" t="e">
        <f t="shared" si="283"/>
        <v>#REF!</v>
      </c>
      <c r="AT449" s="25" t="e">
        <f t="shared" si="284"/>
        <v>#REF!</v>
      </c>
      <c r="AU449" s="25" t="e">
        <f t="shared" si="285"/>
        <v>#REF!</v>
      </c>
      <c r="AV449" s="25" t="e">
        <f t="shared" si="286"/>
        <v>#REF!</v>
      </c>
      <c r="AW449" s="106" t="e">
        <f t="shared" si="255"/>
        <v>#REF!</v>
      </c>
      <c r="AX449" s="107" t="e">
        <f t="shared" ca="1" si="256"/>
        <v>#REF!</v>
      </c>
      <c r="AY449" s="107" t="e">
        <f t="shared" ca="1" si="257"/>
        <v>#REF!</v>
      </c>
      <c r="AZ449" s="108" t="e">
        <f t="shared" ca="1" si="258"/>
        <v>#REF!</v>
      </c>
      <c r="BA449" s="25">
        <f t="shared" ca="1" si="250"/>
        <v>0</v>
      </c>
      <c r="BB449" s="25" t="e">
        <f t="shared" si="287"/>
        <v>#REF!</v>
      </c>
      <c r="BC449" s="25" t="e">
        <f t="shared" ca="1" si="259"/>
        <v>#REF!</v>
      </c>
      <c r="BD449" s="83" t="e">
        <f>PS!#REF!</f>
        <v>#REF!</v>
      </c>
      <c r="BE449" s="78" t="str">
        <f t="shared" ca="1" si="260"/>
        <v>Lần 0</v>
      </c>
      <c r="BF449" s="109" t="e">
        <f t="shared" ca="1" si="261"/>
        <v>#REF!</v>
      </c>
      <c r="BG449" s="109" t="e">
        <f t="shared" ca="1" si="262"/>
        <v>#REF!</v>
      </c>
      <c r="BH449" s="109" t="e">
        <f t="shared" ca="1" si="263"/>
        <v>#REF!</v>
      </c>
      <c r="BI449" s="109" t="e">
        <f t="shared" ca="1" si="264"/>
        <v>#REF!</v>
      </c>
      <c r="BJ449" s="109" t="e">
        <f t="shared" ca="1" si="265"/>
        <v>#REF!</v>
      </c>
      <c r="BK449" s="109" t="e">
        <f t="shared" ca="1" si="266"/>
        <v>#REF!</v>
      </c>
      <c r="BL449" s="109" t="e">
        <f t="shared" ca="1" si="267"/>
        <v>#REF!</v>
      </c>
      <c r="BM449" s="109" t="e">
        <f t="shared" ca="1" si="268"/>
        <v>#REF!</v>
      </c>
      <c r="BN449" s="109" t="e">
        <f t="shared" ca="1" si="269"/>
        <v>#REF!</v>
      </c>
      <c r="BO449" s="109" t="e">
        <f t="shared" ca="1" si="270"/>
        <v>#REF!</v>
      </c>
      <c r="BP449" s="109" t="e">
        <f t="shared" ca="1" si="271"/>
        <v>#REF!</v>
      </c>
      <c r="BQ449" s="109" t="e">
        <f t="shared" ca="1" si="272"/>
        <v>#REF!</v>
      </c>
      <c r="BR449" s="109" t="e">
        <f t="shared" ca="1" si="273"/>
        <v>#REF!</v>
      </c>
    </row>
    <row r="450" spans="1:70" ht="19.5" customHeight="1" x14ac:dyDescent="0.2">
      <c r="A450" s="82" t="e">
        <f>PS!#REF!</f>
        <v>#REF!</v>
      </c>
      <c r="B450" s="83" t="e">
        <f>PS!#REF!</f>
        <v>#REF!</v>
      </c>
      <c r="C450" s="83" t="e">
        <f>PS!#REF!</f>
        <v>#REF!</v>
      </c>
      <c r="D450" s="83" t="e">
        <f>VLOOKUP(B450,CTV!$A$3:$D$1048576,4,0)</f>
        <v>#REF!</v>
      </c>
      <c r="E450" s="83" t="e">
        <f>VLOOKUP(B450,CTV!$A$3:$G$1048576,7,0)</f>
        <v>#REF!</v>
      </c>
      <c r="F450" s="83" t="e">
        <f>IF(ISNA(VLOOKUP(D450,CTV!$A$3:$H$1048576,8,0)),"",VLOOKUP(D450,CTV!$A$3:$H$1048576,8,0))</f>
        <v>#REF!</v>
      </c>
      <c r="G450" s="83" t="e">
        <f>VLOOKUP(B450,CTV!$A$3:$I$1048576,9,0)</f>
        <v>#REF!</v>
      </c>
      <c r="H450" s="83" t="e">
        <f>VLOOKUP(B450,CTV!$A$3:$J$1048576,10,0)</f>
        <v>#REF!</v>
      </c>
      <c r="I450" s="102" t="e">
        <f>PS!#REF!</f>
        <v>#REF!</v>
      </c>
      <c r="J450" s="83" t="e">
        <f>PS!#REF!</f>
        <v>#REF!</v>
      </c>
      <c r="K450" s="103" t="e">
        <f>PS!#REF!</f>
        <v>#REF!</v>
      </c>
      <c r="L450" s="83" t="e">
        <f t="shared" si="251"/>
        <v>#REF!</v>
      </c>
      <c r="M450" s="120" t="e">
        <f>PS!#REF!</f>
        <v>#REF!</v>
      </c>
      <c r="N450" s="83" t="e">
        <f>PS!#REF!</f>
        <v>#REF!</v>
      </c>
      <c r="O450" s="104" t="e">
        <f>PS!#REF!</f>
        <v>#REF!</v>
      </c>
      <c r="P450" s="104" t="e">
        <f t="shared" si="252"/>
        <v>#REF!</v>
      </c>
      <c r="Q450" s="104">
        <v>0</v>
      </c>
      <c r="R450" s="170" t="e">
        <f t="shared" si="253"/>
        <v>#REF!</v>
      </c>
      <c r="S450" s="130" t="e">
        <f>VLOOKUP(B450,CTV!$A$3:$K$1048576,11,0)</f>
        <v>#REF!</v>
      </c>
      <c r="T450" s="105" t="e">
        <f>IF(VLOOKUP(B450,CTV!$A$3:$E$1048576,5,0)-R450+S450&lt;0,0,VLOOKUP(B450,CTV!$A$3:$E$1048576,5,0)-R450+S450)</f>
        <v>#REF!</v>
      </c>
      <c r="U450" s="105" t="e">
        <f>IF(VLOOKUP(B450,CTV!$A$3:$F$1048576,6,0)-R450+S450&lt;0,0,VLOOKUP(B450,CTV!$A$3:$F$1048576,6,0)-R450+S450)</f>
        <v>#REF!</v>
      </c>
      <c r="V450" s="70" t="e">
        <f t="shared" si="254"/>
        <v>#REF!</v>
      </c>
      <c r="W450" s="70" t="str">
        <f>IFERROR(IF(AND($H450=1,WORKDAY.INTL($I450,NETWORKDAYS.INTL($I450,EDATE(V450,$E451)-1,1,[1]holiday!$A$2:$A$101),1,[1]holiday!$A$2:$A$101)=$K450),"",IF(AND(IFERROR(IF(IF($K450&lt;EDATE(V450,$E450),$K450,EDATE(V450,$E450))=V450,"",IF($K450&lt;EDATE(V450,$E450),$K450,EDATE(V450,$E450))),"")=$K450,$H450=1),"",IFERROR(IF(IF($K450&lt;EDATE(V450,$E450),$K450,EDATE(V450,$E450))=V450,"",IF($K450&lt;EDATE(V450,$E450),$K450,EDATE(V450,$E450))),""))),"")</f>
        <v/>
      </c>
      <c r="X450" s="70" t="str">
        <f>IFERROR(IF(AND($H450=1,WORKDAY.INTL($I450,NETWORKDAYS.INTL($I450,EDATE(W450,$E451)-1,1,[1]holiday!$A$2:$A$101),1,[1]holiday!$A$2:$A$101)=$K450),"",IF(AND(IFERROR(IF(IF($K450&lt;EDATE(W450,$E450),$K450,EDATE(W450,$E450))=W450,"",IF($K450&lt;EDATE(W450,$E450),$K450,EDATE(W450,$E450))),"")=$K450,$H450=1),"",IFERROR(IF(IF($K450&lt;EDATE(W450,$E450),$K450,EDATE(W450,$E450))=W450,"",IF($K450&lt;EDATE(W450,$E450),$K450,EDATE(W450,$E450))),""))),"")</f>
        <v/>
      </c>
      <c r="Y450" s="70" t="str">
        <f>IFERROR(IF(AND($H450=1,WORKDAY.INTL($I450,NETWORKDAYS.INTL($I450,EDATE(X450,$E451)-1,1,[1]holiday!$A$2:$A$101),1,[1]holiday!$A$2:$A$101)=$K450),"",IF(AND(IFERROR(IF(IF($K450&lt;EDATE(X450,$E450),$K450,EDATE(X450,$E450))=X450,"",IF($K450&lt;EDATE(X450,$E450),$K450,EDATE(X450,$E450))),"")=$K450,$H450=1),"",IFERROR(IF(IF($K450&lt;EDATE(X450,$E450),$K450,EDATE(X450,$E450))=X450,"",IF($K450&lt;EDATE(X450,$E450),$K450,EDATE(X450,$E450))),""))),"")</f>
        <v/>
      </c>
      <c r="Z450" s="70" t="str">
        <f>IFERROR(IF(AND($H450=1,WORKDAY.INTL($I450,NETWORKDAYS.INTL($I450,EDATE(Y450,$E451)-1,1,[1]holiday!$A$2:$A$101),1,[1]holiday!$A$2:$A$101)=$K450),"",IF(AND(IFERROR(IF(IF($K450&lt;EDATE(Y450,$E450),$K450,EDATE(Y450,$E450))=Y450,"",IF($K450&lt;EDATE(Y450,$E450),$K450,EDATE(Y450,$E450))),"")=$K450,$H450=1),"",IFERROR(IF(IF($K450&lt;EDATE(Y450,$E450),$K450,EDATE(Y450,$E450))=Y450,"",IF($K450&lt;EDATE(Y450,$E450),$K450,EDATE(Y450,$E450))),""))),"")</f>
        <v/>
      </c>
      <c r="AA450" s="70" t="str">
        <f>IFERROR(IF(AND($H450=1,WORKDAY.INTL($I450,NETWORKDAYS.INTL($I450,EDATE(Z450,$E451)-1,1,[1]holiday!$A$2:$A$101),1,[1]holiday!$A$2:$A$101)=$K450),"",IF(AND(IFERROR(IF(IF($K450&lt;EDATE(Z450,$E450),$K450,EDATE(Z450,$E450))=Z450,"",IF($K450&lt;EDATE(Z450,$E450),$K450,EDATE(Z450,$E450))),"")=$K450,$H450=1),"",IFERROR(IF(IF($K450&lt;EDATE(Z450,$E450),$K450,EDATE(Z450,$E450))=Z450,"",IF($K450&lt;EDATE(Z450,$E450),$K450,EDATE(Z450,$E450))),""))),"")</f>
        <v/>
      </c>
      <c r="AB450" s="70" t="str">
        <f>IFERROR(IF(AND($H450=1,WORKDAY.INTL($I450,NETWORKDAYS.INTL($I450,EDATE(AA450,$E451)-1,1,[1]holiday!$A$2:$A$101),1,[1]holiday!$A$2:$A$101)=$K450),"",IF(AND(IFERROR(IF(IF($K450&lt;EDATE(AA450,$E450),$K450,EDATE(AA450,$E450))=AA450,"",IF($K450&lt;EDATE(AA450,$E450),$K450,EDATE(AA450,$E450))),"")=$K450,$H450=1),"",IFERROR(IF(IF($K450&lt;EDATE(AA450,$E450),$K450,EDATE(AA450,$E450))=AA450,"",IF($K450&lt;EDATE(AA450,$E450),$K450,EDATE(AA450,$E450))),""))),"")</f>
        <v/>
      </c>
      <c r="AC450" s="70" t="str">
        <f>IFERROR(IF(AND($H450=1,WORKDAY.INTL($I450,NETWORKDAYS.INTL($I450,EDATE(AB450,$E451)-1,1,[1]holiday!$A$2:$A$101),1,[1]holiday!$A$2:$A$101)=$K450),"",IF(AND(IFERROR(IF(IF($K450&lt;EDATE(AB450,$E450),$K450,EDATE(AB450,$E450))=AB450,"",IF($K450&lt;EDATE(AB450,$E450),$K450,EDATE(AB450,$E450))),"")=$K450,$H450=1),"",IFERROR(IF(IF($K450&lt;EDATE(AB450,$E450),$K450,EDATE(AB450,$E450))=AB450,"",IF($K450&lt;EDATE(AB450,$E450),$K450,EDATE(AB450,$E450))),""))),"")</f>
        <v/>
      </c>
      <c r="AD450" s="70" t="str">
        <f>IFERROR(IF(AND($H450=1,WORKDAY.INTL($I450,NETWORKDAYS.INTL($I450,EDATE(AC450,$E451)-1,1,[1]holiday!$A$2:$A$101),1,[1]holiday!$A$2:$A$101)=$K450),"",IF(AND(IFERROR(IF(IF($K450&lt;EDATE(AC450,$E450),$K450,EDATE(AC450,$E450))=AC450,"",IF($K450&lt;EDATE(AC450,$E450),$K450,EDATE(AC450,$E450))),"")=$K450,$H450=1),"",IFERROR(IF(IF($K450&lt;EDATE(AC450,$E450),$K450,EDATE(AC450,$E450))=AC450,"",IF($K450&lt;EDATE(AC450,$E450),$K450,EDATE(AC450,$E450))),""))),"")</f>
        <v/>
      </c>
      <c r="AE450" s="70" t="str">
        <f>IFERROR(IF(AND($H450=1,WORKDAY.INTL($I450,NETWORKDAYS.INTL($I450,EDATE(AD450,$E451)-1,1,[1]holiday!$A$2:$A$101),1,[1]holiday!$A$2:$A$101)=$K450),"",IF(AND(IFERROR(IF(IF($K450&lt;EDATE(AD450,$E450),$K450,EDATE(AD450,$E450))=AD450,"",IF($K450&lt;EDATE(AD450,$E450),$K450,EDATE(AD450,$E450))),"")=$K450,$H450=1),"",IFERROR(IF(IF($K450&lt;EDATE(AD450,$E450),$K450,EDATE(AD450,$E450))=AD450,"",IF($K450&lt;EDATE(AD450,$E450),$K450,EDATE(AD450,$E450))),""))),"")</f>
        <v/>
      </c>
      <c r="AF450" s="70" t="str">
        <f>IFERROR(IF(AND($H450=1,WORKDAY.INTL($I450,NETWORKDAYS.INTL($I450,EDATE(AE450,$E451)-1,1,[1]holiday!$A$2:$A$101),1,[1]holiday!$A$2:$A$101)=$K450),"",IF(AND(IFERROR(IF(IF($K450&lt;EDATE(AE450,$E450),$K450,EDATE(AE450,$E450))=AE450,"",IF($K450&lt;EDATE(AE450,$E450),$K450,EDATE(AE450,$E450))),"")=$K450,$H450=1),"",IFERROR(IF(IF($K450&lt;EDATE(AE450,$E450),$K450,EDATE(AE450,$E450))=AE450,"",IF($K450&lt;EDATE(AE450,$E450),$K450,EDATE(AE450,$E450))),""))),"")</f>
        <v/>
      </c>
      <c r="AG450" s="70" t="str">
        <f>IFERROR(IF(AND($H450=1,WORKDAY.INTL($I450,NETWORKDAYS.INTL($I450,EDATE(AF450,$E451)-1,1,[1]holiday!$A$2:$A$101),1,[1]holiday!$A$2:$A$101)=$K450),"",IF(AND(IFERROR(IF(IF($K450&lt;EDATE(AF450,$E450),$K450,EDATE(AF450,$E450))=AF450,"",IF($K450&lt;EDATE(AF450,$E450),$K450,EDATE(AF450,$E450))),"")=$K450,$H450=1),"",IFERROR(IF(IF($K450&lt;EDATE(AF450,$E450),$K450,EDATE(AF450,$E450))=AF450,"",IF($K450&lt;EDATE(AF450,$E450),$K450,EDATE(AF450,$E450))),""))),"")</f>
        <v/>
      </c>
      <c r="AH450" s="70" t="str">
        <f>IFERROR(IF(AND($H450=1,WORKDAY.INTL($I450,NETWORKDAYS.INTL($I450,EDATE(AG450,$E451)-1,1,[1]holiday!$A$2:$A$101),1,[1]holiday!$A$2:$A$101)=$K450),"",IF(AND(IFERROR(IF(IF($K450&lt;EDATE(AG450,$E450),$K450,EDATE(AG450,$E450))=AG450,"",IF($K450&lt;EDATE(AG450,$E450),$K450,EDATE(AG450,$E450))),"")=$K450,$H450=1),"",IFERROR(IF(IF($K450&lt;EDATE(AG450,$E450),$K450,EDATE(AG450,$E450))=AG450,"",IF($K450&lt;EDATE(AG450,$E450),$K450,EDATE(AG450,$E450))),""))),"")</f>
        <v/>
      </c>
      <c r="AI450" s="70"/>
      <c r="AJ450" s="25" t="e">
        <f t="shared" si="274"/>
        <v>#REF!</v>
      </c>
      <c r="AK450" s="25" t="e">
        <f t="shared" si="275"/>
        <v>#REF!</v>
      </c>
      <c r="AL450" s="25" t="e">
        <f t="shared" si="276"/>
        <v>#REF!</v>
      </c>
      <c r="AM450" s="25" t="e">
        <f t="shared" si="277"/>
        <v>#REF!</v>
      </c>
      <c r="AN450" s="25" t="e">
        <f t="shared" si="278"/>
        <v>#REF!</v>
      </c>
      <c r="AO450" s="25" t="e">
        <f t="shared" si="279"/>
        <v>#REF!</v>
      </c>
      <c r="AP450" s="25" t="e">
        <f t="shared" si="280"/>
        <v>#REF!</v>
      </c>
      <c r="AQ450" s="25" t="e">
        <f t="shared" si="281"/>
        <v>#REF!</v>
      </c>
      <c r="AR450" s="25" t="e">
        <f t="shared" si="282"/>
        <v>#REF!</v>
      </c>
      <c r="AS450" s="25" t="e">
        <f t="shared" si="283"/>
        <v>#REF!</v>
      </c>
      <c r="AT450" s="25" t="e">
        <f t="shared" si="284"/>
        <v>#REF!</v>
      </c>
      <c r="AU450" s="25" t="e">
        <f t="shared" si="285"/>
        <v>#REF!</v>
      </c>
      <c r="AV450" s="25" t="e">
        <f t="shared" si="286"/>
        <v>#REF!</v>
      </c>
      <c r="AW450" s="106" t="e">
        <f t="shared" si="255"/>
        <v>#REF!</v>
      </c>
      <c r="AX450" s="107" t="e">
        <f t="shared" ca="1" si="256"/>
        <v>#REF!</v>
      </c>
      <c r="AY450" s="107" t="e">
        <f t="shared" ca="1" si="257"/>
        <v>#REF!</v>
      </c>
      <c r="AZ450" s="108" t="e">
        <f t="shared" ca="1" si="258"/>
        <v>#REF!</v>
      </c>
      <c r="BA450" s="25">
        <f t="shared" ref="BA450:BA475" ca="1" si="288">SUMIF($BF450:$BP450,1,$AJ450:$AV450)</f>
        <v>0</v>
      </c>
      <c r="BB450" s="25" t="e">
        <f t="shared" si="287"/>
        <v>#REF!</v>
      </c>
      <c r="BC450" s="25" t="e">
        <f t="shared" ca="1" si="259"/>
        <v>#REF!</v>
      </c>
      <c r="BD450" s="83" t="e">
        <f>PS!#REF!</f>
        <v>#REF!</v>
      </c>
      <c r="BE450" s="78" t="str">
        <f t="shared" ca="1" si="260"/>
        <v>Lần 0</v>
      </c>
      <c r="BF450" s="109" t="e">
        <f t="shared" ca="1" si="261"/>
        <v>#REF!</v>
      </c>
      <c r="BG450" s="109" t="e">
        <f t="shared" ca="1" si="262"/>
        <v>#REF!</v>
      </c>
      <c r="BH450" s="109" t="e">
        <f t="shared" ca="1" si="263"/>
        <v>#REF!</v>
      </c>
      <c r="BI450" s="109" t="e">
        <f t="shared" ca="1" si="264"/>
        <v>#REF!</v>
      </c>
      <c r="BJ450" s="109" t="e">
        <f t="shared" ca="1" si="265"/>
        <v>#REF!</v>
      </c>
      <c r="BK450" s="109" t="e">
        <f t="shared" ca="1" si="266"/>
        <v>#REF!</v>
      </c>
      <c r="BL450" s="109" t="e">
        <f t="shared" ca="1" si="267"/>
        <v>#REF!</v>
      </c>
      <c r="BM450" s="109" t="e">
        <f t="shared" ca="1" si="268"/>
        <v>#REF!</v>
      </c>
      <c r="BN450" s="109" t="e">
        <f t="shared" ca="1" si="269"/>
        <v>#REF!</v>
      </c>
      <c r="BO450" s="109" t="e">
        <f t="shared" ca="1" si="270"/>
        <v>#REF!</v>
      </c>
      <c r="BP450" s="109" t="e">
        <f t="shared" ca="1" si="271"/>
        <v>#REF!</v>
      </c>
      <c r="BQ450" s="109" t="e">
        <f t="shared" ca="1" si="272"/>
        <v>#REF!</v>
      </c>
      <c r="BR450" s="109" t="e">
        <f t="shared" ca="1" si="273"/>
        <v>#REF!</v>
      </c>
    </row>
    <row r="451" spans="1:70" ht="19.5" customHeight="1" x14ac:dyDescent="0.2">
      <c r="A451" s="82" t="e">
        <f>PS!#REF!</f>
        <v>#REF!</v>
      </c>
      <c r="B451" s="83" t="e">
        <f>PS!#REF!</f>
        <v>#REF!</v>
      </c>
      <c r="C451" s="83" t="e">
        <f>PS!#REF!</f>
        <v>#REF!</v>
      </c>
      <c r="D451" s="83" t="e">
        <f>VLOOKUP(B451,CTV!$A$3:$D$1048576,4,0)</f>
        <v>#REF!</v>
      </c>
      <c r="E451" s="83" t="e">
        <f>VLOOKUP(B451,CTV!$A$3:$G$1048576,7,0)</f>
        <v>#REF!</v>
      </c>
      <c r="F451" s="83" t="e">
        <f>IF(ISNA(VLOOKUP(D451,CTV!$A$3:$H$1048576,8,0)),"",VLOOKUP(D451,CTV!$A$3:$H$1048576,8,0))</f>
        <v>#REF!</v>
      </c>
      <c r="G451" s="83" t="e">
        <f>VLOOKUP(B451,CTV!$A$3:$I$1048576,9,0)</f>
        <v>#REF!</v>
      </c>
      <c r="H451" s="83" t="e">
        <f>VLOOKUP(B451,CTV!$A$3:$J$1048576,10,0)</f>
        <v>#REF!</v>
      </c>
      <c r="I451" s="102" t="e">
        <f>PS!#REF!</f>
        <v>#REF!</v>
      </c>
      <c r="J451" s="83" t="e">
        <f>PS!#REF!</f>
        <v>#REF!</v>
      </c>
      <c r="K451" s="103" t="e">
        <f>PS!#REF!</f>
        <v>#REF!</v>
      </c>
      <c r="L451" s="83" t="e">
        <f t="shared" ref="L451:L475" si="289">K451-I451</f>
        <v>#REF!</v>
      </c>
      <c r="M451" s="120" t="e">
        <f>PS!#REF!</f>
        <v>#REF!</v>
      </c>
      <c r="N451" s="83" t="e">
        <f>PS!#REF!</f>
        <v>#REF!</v>
      </c>
      <c r="O451" s="104" t="e">
        <f>PS!#REF!</f>
        <v>#REF!</v>
      </c>
      <c r="P451" s="104" t="e">
        <f t="shared" ref="P451:P475" si="290">O451-Q451</f>
        <v>#REF!</v>
      </c>
      <c r="Q451" s="104">
        <v>0</v>
      </c>
      <c r="R451" s="170" t="e">
        <f t="shared" ref="R451:R475" si="291">M451-N451</f>
        <v>#REF!</v>
      </c>
      <c r="S451" s="130" t="e">
        <f>VLOOKUP(B451,CTV!$A$3:$K$1048576,11,0)</f>
        <v>#REF!</v>
      </c>
      <c r="T451" s="105" t="e">
        <f>IF(VLOOKUP(B451,CTV!$A$3:$E$1048576,5,0)-R451+S451&lt;0,0,VLOOKUP(B451,CTV!$A$3:$E$1048576,5,0)-R451+S451)</f>
        <v>#REF!</v>
      </c>
      <c r="U451" s="105" t="e">
        <f>IF(VLOOKUP(B451,CTV!$A$3:$F$1048576,6,0)-R451+S451&lt;0,0,VLOOKUP(B451,CTV!$A$3:$F$1048576,6,0)-R451+S451)</f>
        <v>#REF!</v>
      </c>
      <c r="V451" s="70" t="e">
        <f t="shared" ref="V451:V475" si="292">IF($H451=1,I451,IF(AND(DAY(I451)&lt;F451,F451&lt;&gt;""),DATEVALUE(F451&amp;"/"&amp;MONTH(I451)&amp;"/"&amp;YEAR(I451)),IF(AND(DAY(I451)&gt;F451,F451&lt;&gt;""),EDATE(F451&amp;"/"&amp;MONTH(I451)&amp;"/"&amp;YEAR(I451),1),IF($K451&gt;EDATE(I451,$E451),EDATE(I451,$E451),$K451))))</f>
        <v>#REF!</v>
      </c>
      <c r="W451" s="70" t="str">
        <f>IFERROR(IF(AND($H451=1,WORKDAY.INTL($I451,NETWORKDAYS.INTL($I451,EDATE(V451,$E452)-1,1,[1]holiday!$A$2:$A$101),1,[1]holiday!$A$2:$A$101)=$K451),"",IF(AND(IFERROR(IF(IF($K451&lt;EDATE(V451,$E451),$K451,EDATE(V451,$E451))=V451,"",IF($K451&lt;EDATE(V451,$E451),$K451,EDATE(V451,$E451))),"")=$K451,$H451=1),"",IFERROR(IF(IF($K451&lt;EDATE(V451,$E451),$K451,EDATE(V451,$E451))=V451,"",IF($K451&lt;EDATE(V451,$E451),$K451,EDATE(V451,$E451))),""))),"")</f>
        <v/>
      </c>
      <c r="X451" s="70" t="str">
        <f>IFERROR(IF(AND($H451=1,WORKDAY.INTL($I451,NETWORKDAYS.INTL($I451,EDATE(W451,$E452)-1,1,[1]holiday!$A$2:$A$101),1,[1]holiday!$A$2:$A$101)=$K451),"",IF(AND(IFERROR(IF(IF($K451&lt;EDATE(W451,$E451),$K451,EDATE(W451,$E451))=W451,"",IF($K451&lt;EDATE(W451,$E451),$K451,EDATE(W451,$E451))),"")=$K451,$H451=1),"",IFERROR(IF(IF($K451&lt;EDATE(W451,$E451),$K451,EDATE(W451,$E451))=W451,"",IF($K451&lt;EDATE(W451,$E451),$K451,EDATE(W451,$E451))),""))),"")</f>
        <v/>
      </c>
      <c r="Y451" s="70" t="str">
        <f>IFERROR(IF(AND($H451=1,WORKDAY.INTL($I451,NETWORKDAYS.INTL($I451,EDATE(X451,$E452)-1,1,[1]holiday!$A$2:$A$101),1,[1]holiday!$A$2:$A$101)=$K451),"",IF(AND(IFERROR(IF(IF($K451&lt;EDATE(X451,$E451),$K451,EDATE(X451,$E451))=X451,"",IF($K451&lt;EDATE(X451,$E451),$K451,EDATE(X451,$E451))),"")=$K451,$H451=1),"",IFERROR(IF(IF($K451&lt;EDATE(X451,$E451),$K451,EDATE(X451,$E451))=X451,"",IF($K451&lt;EDATE(X451,$E451),$K451,EDATE(X451,$E451))),""))),"")</f>
        <v/>
      </c>
      <c r="Z451" s="70" t="str">
        <f>IFERROR(IF(AND($H451=1,WORKDAY.INTL($I451,NETWORKDAYS.INTL($I451,EDATE(Y451,$E452)-1,1,[1]holiday!$A$2:$A$101),1,[1]holiday!$A$2:$A$101)=$K451),"",IF(AND(IFERROR(IF(IF($K451&lt;EDATE(Y451,$E451),$K451,EDATE(Y451,$E451))=Y451,"",IF($K451&lt;EDATE(Y451,$E451),$K451,EDATE(Y451,$E451))),"")=$K451,$H451=1),"",IFERROR(IF(IF($K451&lt;EDATE(Y451,$E451),$K451,EDATE(Y451,$E451))=Y451,"",IF($K451&lt;EDATE(Y451,$E451),$K451,EDATE(Y451,$E451))),""))),"")</f>
        <v/>
      </c>
      <c r="AA451" s="70" t="str">
        <f>IFERROR(IF(AND($H451=1,WORKDAY.INTL($I451,NETWORKDAYS.INTL($I451,EDATE(Z451,$E452)-1,1,[1]holiday!$A$2:$A$101),1,[1]holiday!$A$2:$A$101)=$K451),"",IF(AND(IFERROR(IF(IF($K451&lt;EDATE(Z451,$E451),$K451,EDATE(Z451,$E451))=Z451,"",IF($K451&lt;EDATE(Z451,$E451),$K451,EDATE(Z451,$E451))),"")=$K451,$H451=1),"",IFERROR(IF(IF($K451&lt;EDATE(Z451,$E451),$K451,EDATE(Z451,$E451))=Z451,"",IF($K451&lt;EDATE(Z451,$E451),$K451,EDATE(Z451,$E451))),""))),"")</f>
        <v/>
      </c>
      <c r="AB451" s="70" t="str">
        <f>IFERROR(IF(AND($H451=1,WORKDAY.INTL($I451,NETWORKDAYS.INTL($I451,EDATE(AA451,$E452)-1,1,[1]holiday!$A$2:$A$101),1,[1]holiday!$A$2:$A$101)=$K451),"",IF(AND(IFERROR(IF(IF($K451&lt;EDATE(AA451,$E451),$K451,EDATE(AA451,$E451))=AA451,"",IF($K451&lt;EDATE(AA451,$E451),$K451,EDATE(AA451,$E451))),"")=$K451,$H451=1),"",IFERROR(IF(IF($K451&lt;EDATE(AA451,$E451),$K451,EDATE(AA451,$E451))=AA451,"",IF($K451&lt;EDATE(AA451,$E451),$K451,EDATE(AA451,$E451))),""))),"")</f>
        <v/>
      </c>
      <c r="AC451" s="70" t="str">
        <f>IFERROR(IF(AND($H451=1,WORKDAY.INTL($I451,NETWORKDAYS.INTL($I451,EDATE(AB451,$E452)-1,1,[1]holiday!$A$2:$A$101),1,[1]holiday!$A$2:$A$101)=$K451),"",IF(AND(IFERROR(IF(IF($K451&lt;EDATE(AB451,$E451),$K451,EDATE(AB451,$E451))=AB451,"",IF($K451&lt;EDATE(AB451,$E451),$K451,EDATE(AB451,$E451))),"")=$K451,$H451=1),"",IFERROR(IF(IF($K451&lt;EDATE(AB451,$E451),$K451,EDATE(AB451,$E451))=AB451,"",IF($K451&lt;EDATE(AB451,$E451),$K451,EDATE(AB451,$E451))),""))),"")</f>
        <v/>
      </c>
      <c r="AD451" s="70" t="str">
        <f>IFERROR(IF(AND($H451=1,WORKDAY.INTL($I451,NETWORKDAYS.INTL($I451,EDATE(AC451,$E452)-1,1,[1]holiday!$A$2:$A$101),1,[1]holiday!$A$2:$A$101)=$K451),"",IF(AND(IFERROR(IF(IF($K451&lt;EDATE(AC451,$E451),$K451,EDATE(AC451,$E451))=AC451,"",IF($K451&lt;EDATE(AC451,$E451),$K451,EDATE(AC451,$E451))),"")=$K451,$H451=1),"",IFERROR(IF(IF($K451&lt;EDATE(AC451,$E451),$K451,EDATE(AC451,$E451))=AC451,"",IF($K451&lt;EDATE(AC451,$E451),$K451,EDATE(AC451,$E451))),""))),"")</f>
        <v/>
      </c>
      <c r="AE451" s="70" t="str">
        <f>IFERROR(IF(AND($H451=1,WORKDAY.INTL($I451,NETWORKDAYS.INTL($I451,EDATE(AD451,$E452)-1,1,[1]holiday!$A$2:$A$101),1,[1]holiday!$A$2:$A$101)=$K451),"",IF(AND(IFERROR(IF(IF($K451&lt;EDATE(AD451,$E451),$K451,EDATE(AD451,$E451))=AD451,"",IF($K451&lt;EDATE(AD451,$E451),$K451,EDATE(AD451,$E451))),"")=$K451,$H451=1),"",IFERROR(IF(IF($K451&lt;EDATE(AD451,$E451),$K451,EDATE(AD451,$E451))=AD451,"",IF($K451&lt;EDATE(AD451,$E451),$K451,EDATE(AD451,$E451))),""))),"")</f>
        <v/>
      </c>
      <c r="AF451" s="70" t="str">
        <f>IFERROR(IF(AND($H451=1,WORKDAY.INTL($I451,NETWORKDAYS.INTL($I451,EDATE(AE451,$E452)-1,1,[1]holiday!$A$2:$A$101),1,[1]holiday!$A$2:$A$101)=$K451),"",IF(AND(IFERROR(IF(IF($K451&lt;EDATE(AE451,$E451),$K451,EDATE(AE451,$E451))=AE451,"",IF($K451&lt;EDATE(AE451,$E451),$K451,EDATE(AE451,$E451))),"")=$K451,$H451=1),"",IFERROR(IF(IF($K451&lt;EDATE(AE451,$E451),$K451,EDATE(AE451,$E451))=AE451,"",IF($K451&lt;EDATE(AE451,$E451),$K451,EDATE(AE451,$E451))),""))),"")</f>
        <v/>
      </c>
      <c r="AG451" s="70" t="str">
        <f>IFERROR(IF(AND($H451=1,WORKDAY.INTL($I451,NETWORKDAYS.INTL($I451,EDATE(AF451,$E452)-1,1,[1]holiday!$A$2:$A$101),1,[1]holiday!$A$2:$A$101)=$K451),"",IF(AND(IFERROR(IF(IF($K451&lt;EDATE(AF451,$E451),$K451,EDATE(AF451,$E451))=AF451,"",IF($K451&lt;EDATE(AF451,$E451),$K451,EDATE(AF451,$E451))),"")=$K451,$H451=1),"",IFERROR(IF(IF($K451&lt;EDATE(AF451,$E451),$K451,EDATE(AF451,$E451))=AF451,"",IF($K451&lt;EDATE(AF451,$E451),$K451,EDATE(AF451,$E451))),""))),"")</f>
        <v/>
      </c>
      <c r="AH451" s="70" t="str">
        <f>IFERROR(IF(AND($H451=1,WORKDAY.INTL($I451,NETWORKDAYS.INTL($I451,EDATE(AG451,$E452)-1,1,[1]holiday!$A$2:$A$101),1,[1]holiday!$A$2:$A$101)=$K451),"",IF(AND(IFERROR(IF(IF($K451&lt;EDATE(AG451,$E451),$K451,EDATE(AG451,$E451))=AG451,"",IF($K451&lt;EDATE(AG451,$E451),$K451,EDATE(AG451,$E451))),"")=$K451,$H451=1),"",IFERROR(IF(IF($K451&lt;EDATE(AG451,$E451),$K451,EDATE(AG451,$E451))=AG451,"",IF($K451&lt;EDATE(AG451,$E451),$K451,EDATE(AG451,$E451))),""))),"")</f>
        <v/>
      </c>
      <c r="AI451" s="70"/>
      <c r="AJ451" s="25" t="e">
        <f t="shared" si="274"/>
        <v>#REF!</v>
      </c>
      <c r="AK451" s="25" t="e">
        <f t="shared" si="275"/>
        <v>#REF!</v>
      </c>
      <c r="AL451" s="25" t="e">
        <f t="shared" si="276"/>
        <v>#REF!</v>
      </c>
      <c r="AM451" s="25" t="e">
        <f t="shared" si="277"/>
        <v>#REF!</v>
      </c>
      <c r="AN451" s="25" t="e">
        <f t="shared" si="278"/>
        <v>#REF!</v>
      </c>
      <c r="AO451" s="25" t="e">
        <f t="shared" si="279"/>
        <v>#REF!</v>
      </c>
      <c r="AP451" s="25" t="e">
        <f t="shared" si="280"/>
        <v>#REF!</v>
      </c>
      <c r="AQ451" s="25" t="e">
        <f t="shared" si="281"/>
        <v>#REF!</v>
      </c>
      <c r="AR451" s="25" t="e">
        <f t="shared" si="282"/>
        <v>#REF!</v>
      </c>
      <c r="AS451" s="25" t="e">
        <f t="shared" si="283"/>
        <v>#REF!</v>
      </c>
      <c r="AT451" s="25" t="e">
        <f t="shared" si="284"/>
        <v>#REF!</v>
      </c>
      <c r="AU451" s="25" t="e">
        <f t="shared" si="285"/>
        <v>#REF!</v>
      </c>
      <c r="AV451" s="25" t="e">
        <f t="shared" si="286"/>
        <v>#REF!</v>
      </c>
      <c r="AW451" s="106" t="e">
        <f t="shared" ref="AW451:AW475" si="293">K451</f>
        <v>#REF!</v>
      </c>
      <c r="AX451" s="107" t="e">
        <f t="shared" ref="AX451:AX475" ca="1" si="294">EDATE(AY451,-1)+1</f>
        <v>#REF!</v>
      </c>
      <c r="AY451" s="107" t="e">
        <f t="shared" ref="AY451:AY475" ca="1" si="295">DATEVALUE(G451&amp;"/"&amp;MONTH(TODAY())&amp;"/"&amp;YEAR(TODAY()))</f>
        <v>#REF!</v>
      </c>
      <c r="AZ451" s="108" t="e">
        <f t="shared" ref="AZ451:AZ475" ca="1" si="296">IF(BC451&lt;&gt;0,0,IF(AW451&lt;K451,BB451-BA451,SUMIF($BF451:$BR451,2,$AJ451:$AV451)))</f>
        <v>#REF!</v>
      </c>
      <c r="BA451" s="25">
        <f t="shared" ca="1" si="288"/>
        <v>0</v>
      </c>
      <c r="BB451" s="25" t="e">
        <f t="shared" si="287"/>
        <v>#REF!</v>
      </c>
      <c r="BC451" s="25" t="e">
        <f t="shared" ref="BC451:BC475" ca="1" si="297">IF(AND(AW451&gt;=AX451,AW451&lt;=AY451),IF(BA451-BB451&lt;0,0,BB451-BA451),0)</f>
        <v>#REF!</v>
      </c>
      <c r="BD451" s="83" t="e">
        <f>PS!#REF!</f>
        <v>#REF!</v>
      </c>
      <c r="BE451" s="78" t="str">
        <f t="shared" ref="BE451:BE475" ca="1" si="298">"Lần "&amp;SUMIF($BF451:$BR451,2,$BF$1:$BR$1)</f>
        <v>Lần 0</v>
      </c>
      <c r="BF451" s="109" t="e">
        <f t="shared" ref="BF451:BF475" ca="1" si="299">IF(V451&lt;$AX451,1,IF(V451&lt;=$AY451,2,""))</f>
        <v>#REF!</v>
      </c>
      <c r="BG451" s="109" t="e">
        <f t="shared" ref="BG451:BG475" ca="1" si="300">IF(W451&lt;$AX451,1,IF(W451&lt;=$AY451,2,""))</f>
        <v>#REF!</v>
      </c>
      <c r="BH451" s="109" t="e">
        <f t="shared" ref="BH451:BH475" ca="1" si="301">IF(X451&lt;$AX451,1,IF(X451&lt;=$AY451,2,""))</f>
        <v>#REF!</v>
      </c>
      <c r="BI451" s="109" t="e">
        <f t="shared" ref="BI451:BI475" ca="1" si="302">IF(Y451&lt;$AX451,1,IF(Y451&lt;=$AY451,2,""))</f>
        <v>#REF!</v>
      </c>
      <c r="BJ451" s="109" t="e">
        <f t="shared" ref="BJ451:BJ475" ca="1" si="303">IF(Z451&lt;$AX451,1,IF(Z451&lt;=$AY451,2,""))</f>
        <v>#REF!</v>
      </c>
      <c r="BK451" s="109" t="e">
        <f t="shared" ref="BK451:BK475" ca="1" si="304">IF(AA451&lt;$AX451,1,IF(AA451&lt;=$AY451,2,""))</f>
        <v>#REF!</v>
      </c>
      <c r="BL451" s="109" t="e">
        <f t="shared" ref="BL451:BL475" ca="1" si="305">IF(AB451&lt;$AX451,1,IF(AB451&lt;=$AY451,2,""))</f>
        <v>#REF!</v>
      </c>
      <c r="BM451" s="109" t="e">
        <f t="shared" ref="BM451:BM475" ca="1" si="306">IF(AC451&lt;$AX451,1,IF(AC451&lt;=$AY451,2,""))</f>
        <v>#REF!</v>
      </c>
      <c r="BN451" s="109" t="e">
        <f t="shared" ref="BN451:BN475" ca="1" si="307">IF(AD451&lt;$AX451,1,IF(AD451&lt;=$AY451,2,""))</f>
        <v>#REF!</v>
      </c>
      <c r="BO451" s="109" t="e">
        <f t="shared" ref="BO451:BO475" ca="1" si="308">IF(AE451&lt;$AX451,1,IF(AE451&lt;=$AY451,2,""))</f>
        <v>#REF!</v>
      </c>
      <c r="BP451" s="109" t="e">
        <f t="shared" ref="BP451:BP475" ca="1" si="309">IF(AF451&lt;$AX451,1,IF(AF451&lt;=$AY451,2,""))</f>
        <v>#REF!</v>
      </c>
      <c r="BQ451" s="109" t="e">
        <f t="shared" ref="BQ451:BQ475" ca="1" si="310">IF(AG451&lt;$AX451,1,IF(AG451&lt;=$AY451,2,""))</f>
        <v>#REF!</v>
      </c>
      <c r="BR451" s="109" t="e">
        <f t="shared" ref="BR451:BR475" ca="1" si="311">IF(AH451&lt;$AX451,1,IF(AH451&lt;=$AY451,2,""))</f>
        <v>#REF!</v>
      </c>
    </row>
    <row r="452" spans="1:70" ht="19.5" customHeight="1" x14ac:dyDescent="0.2">
      <c r="A452" s="82" t="e">
        <f>PS!#REF!</f>
        <v>#REF!</v>
      </c>
      <c r="B452" s="83" t="e">
        <f>PS!#REF!</f>
        <v>#REF!</v>
      </c>
      <c r="C452" s="83" t="e">
        <f>PS!#REF!</f>
        <v>#REF!</v>
      </c>
      <c r="D452" s="83" t="e">
        <f>VLOOKUP(B452,CTV!$A$3:$D$1048576,4,0)</f>
        <v>#REF!</v>
      </c>
      <c r="E452" s="83" t="e">
        <f>VLOOKUP(B452,CTV!$A$3:$G$1048576,7,0)</f>
        <v>#REF!</v>
      </c>
      <c r="F452" s="83" t="e">
        <f>IF(ISNA(VLOOKUP(D452,CTV!$A$3:$H$1048576,8,0)),"",VLOOKUP(D452,CTV!$A$3:$H$1048576,8,0))</f>
        <v>#REF!</v>
      </c>
      <c r="G452" s="83" t="e">
        <f>VLOOKUP(B452,CTV!$A$3:$I$1048576,9,0)</f>
        <v>#REF!</v>
      </c>
      <c r="H452" s="83" t="e">
        <f>VLOOKUP(B452,CTV!$A$3:$J$1048576,10,0)</f>
        <v>#REF!</v>
      </c>
      <c r="I452" s="102" t="e">
        <f>PS!#REF!</f>
        <v>#REF!</v>
      </c>
      <c r="J452" s="83" t="e">
        <f>PS!#REF!</f>
        <v>#REF!</v>
      </c>
      <c r="K452" s="103" t="e">
        <f>PS!#REF!</f>
        <v>#REF!</v>
      </c>
      <c r="L452" s="83" t="e">
        <f t="shared" si="289"/>
        <v>#REF!</v>
      </c>
      <c r="M452" s="120" t="e">
        <f>PS!#REF!</f>
        <v>#REF!</v>
      </c>
      <c r="N452" s="83" t="e">
        <f>PS!#REF!</f>
        <v>#REF!</v>
      </c>
      <c r="O452" s="104" t="e">
        <f>PS!#REF!</f>
        <v>#REF!</v>
      </c>
      <c r="P452" s="104" t="e">
        <f t="shared" si="290"/>
        <v>#REF!</v>
      </c>
      <c r="Q452" s="104">
        <v>0</v>
      </c>
      <c r="R452" s="170" t="e">
        <f t="shared" si="291"/>
        <v>#REF!</v>
      </c>
      <c r="S452" s="130" t="e">
        <f>VLOOKUP(B452,CTV!$A$3:$K$1048576,11,0)</f>
        <v>#REF!</v>
      </c>
      <c r="T452" s="105" t="e">
        <f>IF(VLOOKUP(B452,CTV!$A$3:$E$1048576,5,0)-R452+S452&lt;0,0,VLOOKUP(B452,CTV!$A$3:$E$1048576,5,0)-R452+S452)</f>
        <v>#REF!</v>
      </c>
      <c r="U452" s="105" t="e">
        <f>IF(VLOOKUP(B452,CTV!$A$3:$F$1048576,6,0)-R452+S452&lt;0,0,VLOOKUP(B452,CTV!$A$3:$F$1048576,6,0)-R452+S452)</f>
        <v>#REF!</v>
      </c>
      <c r="V452" s="70" t="e">
        <f t="shared" si="292"/>
        <v>#REF!</v>
      </c>
      <c r="W452" s="70" t="str">
        <f>IFERROR(IF(AND($H452=1,WORKDAY.INTL($I452,NETWORKDAYS.INTL($I452,EDATE(V452,$E453)-1,1,[1]holiday!$A$2:$A$101),1,[1]holiday!$A$2:$A$101)=$K452),"",IF(AND(IFERROR(IF(IF($K452&lt;EDATE(V452,$E452),$K452,EDATE(V452,$E452))=V452,"",IF($K452&lt;EDATE(V452,$E452),$K452,EDATE(V452,$E452))),"")=$K452,$H452=1),"",IFERROR(IF(IF($K452&lt;EDATE(V452,$E452),$K452,EDATE(V452,$E452))=V452,"",IF($K452&lt;EDATE(V452,$E452),$K452,EDATE(V452,$E452))),""))),"")</f>
        <v/>
      </c>
      <c r="X452" s="70" t="str">
        <f>IFERROR(IF(AND($H452=1,WORKDAY.INTL($I452,NETWORKDAYS.INTL($I452,EDATE(W452,$E453)-1,1,[1]holiday!$A$2:$A$101),1,[1]holiday!$A$2:$A$101)=$K452),"",IF(AND(IFERROR(IF(IF($K452&lt;EDATE(W452,$E452),$K452,EDATE(W452,$E452))=W452,"",IF($K452&lt;EDATE(W452,$E452),$K452,EDATE(W452,$E452))),"")=$K452,$H452=1),"",IFERROR(IF(IF($K452&lt;EDATE(W452,$E452),$K452,EDATE(W452,$E452))=W452,"",IF($K452&lt;EDATE(W452,$E452),$K452,EDATE(W452,$E452))),""))),"")</f>
        <v/>
      </c>
      <c r="Y452" s="70" t="str">
        <f>IFERROR(IF(AND($H452=1,WORKDAY.INTL($I452,NETWORKDAYS.INTL($I452,EDATE(X452,$E453)-1,1,[1]holiday!$A$2:$A$101),1,[1]holiday!$A$2:$A$101)=$K452),"",IF(AND(IFERROR(IF(IF($K452&lt;EDATE(X452,$E452),$K452,EDATE(X452,$E452))=X452,"",IF($K452&lt;EDATE(X452,$E452),$K452,EDATE(X452,$E452))),"")=$K452,$H452=1),"",IFERROR(IF(IF($K452&lt;EDATE(X452,$E452),$K452,EDATE(X452,$E452))=X452,"",IF($K452&lt;EDATE(X452,$E452),$K452,EDATE(X452,$E452))),""))),"")</f>
        <v/>
      </c>
      <c r="Z452" s="70" t="str">
        <f>IFERROR(IF(AND($H452=1,WORKDAY.INTL($I452,NETWORKDAYS.INTL($I452,EDATE(Y452,$E453)-1,1,[1]holiday!$A$2:$A$101),1,[1]holiday!$A$2:$A$101)=$K452),"",IF(AND(IFERROR(IF(IF($K452&lt;EDATE(Y452,$E452),$K452,EDATE(Y452,$E452))=Y452,"",IF($K452&lt;EDATE(Y452,$E452),$K452,EDATE(Y452,$E452))),"")=$K452,$H452=1),"",IFERROR(IF(IF($K452&lt;EDATE(Y452,$E452),$K452,EDATE(Y452,$E452))=Y452,"",IF($K452&lt;EDATE(Y452,$E452),$K452,EDATE(Y452,$E452))),""))),"")</f>
        <v/>
      </c>
      <c r="AA452" s="70" t="str">
        <f>IFERROR(IF(AND($H452=1,WORKDAY.INTL($I452,NETWORKDAYS.INTL($I452,EDATE(Z452,$E453)-1,1,[1]holiday!$A$2:$A$101),1,[1]holiday!$A$2:$A$101)=$K452),"",IF(AND(IFERROR(IF(IF($K452&lt;EDATE(Z452,$E452),$K452,EDATE(Z452,$E452))=Z452,"",IF($K452&lt;EDATE(Z452,$E452),$K452,EDATE(Z452,$E452))),"")=$K452,$H452=1),"",IFERROR(IF(IF($K452&lt;EDATE(Z452,$E452),$K452,EDATE(Z452,$E452))=Z452,"",IF($K452&lt;EDATE(Z452,$E452),$K452,EDATE(Z452,$E452))),""))),"")</f>
        <v/>
      </c>
      <c r="AB452" s="70" t="str">
        <f>IFERROR(IF(AND($H452=1,WORKDAY.INTL($I452,NETWORKDAYS.INTL($I452,EDATE(AA452,$E453)-1,1,[1]holiday!$A$2:$A$101),1,[1]holiday!$A$2:$A$101)=$K452),"",IF(AND(IFERROR(IF(IF($K452&lt;EDATE(AA452,$E452),$K452,EDATE(AA452,$E452))=AA452,"",IF($K452&lt;EDATE(AA452,$E452),$K452,EDATE(AA452,$E452))),"")=$K452,$H452=1),"",IFERROR(IF(IF($K452&lt;EDATE(AA452,$E452),$K452,EDATE(AA452,$E452))=AA452,"",IF($K452&lt;EDATE(AA452,$E452),$K452,EDATE(AA452,$E452))),""))),"")</f>
        <v/>
      </c>
      <c r="AC452" s="70" t="str">
        <f>IFERROR(IF(AND($H452=1,WORKDAY.INTL($I452,NETWORKDAYS.INTL($I452,EDATE(AB452,$E453)-1,1,[1]holiday!$A$2:$A$101),1,[1]holiday!$A$2:$A$101)=$K452),"",IF(AND(IFERROR(IF(IF($K452&lt;EDATE(AB452,$E452),$K452,EDATE(AB452,$E452))=AB452,"",IF($K452&lt;EDATE(AB452,$E452),$K452,EDATE(AB452,$E452))),"")=$K452,$H452=1),"",IFERROR(IF(IF($K452&lt;EDATE(AB452,$E452),$K452,EDATE(AB452,$E452))=AB452,"",IF($K452&lt;EDATE(AB452,$E452),$K452,EDATE(AB452,$E452))),""))),"")</f>
        <v/>
      </c>
      <c r="AD452" s="70" t="str">
        <f>IFERROR(IF(AND($H452=1,WORKDAY.INTL($I452,NETWORKDAYS.INTL($I452,EDATE(AC452,$E453)-1,1,[1]holiday!$A$2:$A$101),1,[1]holiday!$A$2:$A$101)=$K452),"",IF(AND(IFERROR(IF(IF($K452&lt;EDATE(AC452,$E452),$K452,EDATE(AC452,$E452))=AC452,"",IF($K452&lt;EDATE(AC452,$E452),$K452,EDATE(AC452,$E452))),"")=$K452,$H452=1),"",IFERROR(IF(IF($K452&lt;EDATE(AC452,$E452),$K452,EDATE(AC452,$E452))=AC452,"",IF($K452&lt;EDATE(AC452,$E452),$K452,EDATE(AC452,$E452))),""))),"")</f>
        <v/>
      </c>
      <c r="AE452" s="70" t="str">
        <f>IFERROR(IF(AND($H452=1,WORKDAY.INTL($I452,NETWORKDAYS.INTL($I452,EDATE(AD452,$E453)-1,1,[1]holiday!$A$2:$A$101),1,[1]holiday!$A$2:$A$101)=$K452),"",IF(AND(IFERROR(IF(IF($K452&lt;EDATE(AD452,$E452),$K452,EDATE(AD452,$E452))=AD452,"",IF($K452&lt;EDATE(AD452,$E452),$K452,EDATE(AD452,$E452))),"")=$K452,$H452=1),"",IFERROR(IF(IF($K452&lt;EDATE(AD452,$E452),$K452,EDATE(AD452,$E452))=AD452,"",IF($K452&lt;EDATE(AD452,$E452),$K452,EDATE(AD452,$E452))),""))),"")</f>
        <v/>
      </c>
      <c r="AF452" s="70" t="str">
        <f>IFERROR(IF(AND($H452=1,WORKDAY.INTL($I452,NETWORKDAYS.INTL($I452,EDATE(AE452,$E453)-1,1,[1]holiday!$A$2:$A$101),1,[1]holiday!$A$2:$A$101)=$K452),"",IF(AND(IFERROR(IF(IF($K452&lt;EDATE(AE452,$E452),$K452,EDATE(AE452,$E452))=AE452,"",IF($K452&lt;EDATE(AE452,$E452),$K452,EDATE(AE452,$E452))),"")=$K452,$H452=1),"",IFERROR(IF(IF($K452&lt;EDATE(AE452,$E452),$K452,EDATE(AE452,$E452))=AE452,"",IF($K452&lt;EDATE(AE452,$E452),$K452,EDATE(AE452,$E452))),""))),"")</f>
        <v/>
      </c>
      <c r="AG452" s="70" t="str">
        <f>IFERROR(IF(AND($H452=1,WORKDAY.INTL($I452,NETWORKDAYS.INTL($I452,EDATE(AF452,$E453)-1,1,[1]holiday!$A$2:$A$101),1,[1]holiday!$A$2:$A$101)=$K452),"",IF(AND(IFERROR(IF(IF($K452&lt;EDATE(AF452,$E452),$K452,EDATE(AF452,$E452))=AF452,"",IF($K452&lt;EDATE(AF452,$E452),$K452,EDATE(AF452,$E452))),"")=$K452,$H452=1),"",IFERROR(IF(IF($K452&lt;EDATE(AF452,$E452),$K452,EDATE(AF452,$E452))=AF452,"",IF($K452&lt;EDATE(AF452,$E452),$K452,EDATE(AF452,$E452))),""))),"")</f>
        <v/>
      </c>
      <c r="AH452" s="70" t="str">
        <f>IFERROR(IF(AND($H452=1,WORKDAY.INTL($I452,NETWORKDAYS.INTL($I452,EDATE(AG452,$E453)-1,1,[1]holiday!$A$2:$A$101),1,[1]holiday!$A$2:$A$101)=$K452),"",IF(AND(IFERROR(IF(IF($K452&lt;EDATE(AG452,$E452),$K452,EDATE(AG452,$E452))=AG452,"",IF($K452&lt;EDATE(AG452,$E452),$K452,EDATE(AG452,$E452))),"")=$K452,$H452=1),"",IFERROR(IF(IF($K452&lt;EDATE(AG452,$E452),$K452,EDATE(AG452,$E452))=AG452,"",IF($K452&lt;EDATE(AG452,$E452),$K452,EDATE(AG452,$E452))),""))),"")</f>
        <v/>
      </c>
      <c r="AI452" s="70"/>
      <c r="AJ452" s="25" t="e">
        <f t="shared" si="274"/>
        <v>#REF!</v>
      </c>
      <c r="AK452" s="25" t="e">
        <f t="shared" si="275"/>
        <v>#REF!</v>
      </c>
      <c r="AL452" s="25" t="e">
        <f t="shared" si="276"/>
        <v>#REF!</v>
      </c>
      <c r="AM452" s="25" t="e">
        <f t="shared" si="277"/>
        <v>#REF!</v>
      </c>
      <c r="AN452" s="25" t="e">
        <f t="shared" si="278"/>
        <v>#REF!</v>
      </c>
      <c r="AO452" s="25" t="e">
        <f t="shared" si="279"/>
        <v>#REF!</v>
      </c>
      <c r="AP452" s="25" t="e">
        <f t="shared" si="280"/>
        <v>#REF!</v>
      </c>
      <c r="AQ452" s="25" t="e">
        <f t="shared" si="281"/>
        <v>#REF!</v>
      </c>
      <c r="AR452" s="25" t="e">
        <f t="shared" si="282"/>
        <v>#REF!</v>
      </c>
      <c r="AS452" s="25" t="e">
        <f t="shared" si="283"/>
        <v>#REF!</v>
      </c>
      <c r="AT452" s="25" t="e">
        <f t="shared" si="284"/>
        <v>#REF!</v>
      </c>
      <c r="AU452" s="25" t="e">
        <f t="shared" si="285"/>
        <v>#REF!</v>
      </c>
      <c r="AV452" s="25" t="e">
        <f t="shared" si="286"/>
        <v>#REF!</v>
      </c>
      <c r="AW452" s="106" t="e">
        <f t="shared" si="293"/>
        <v>#REF!</v>
      </c>
      <c r="AX452" s="107" t="e">
        <f t="shared" ca="1" si="294"/>
        <v>#REF!</v>
      </c>
      <c r="AY452" s="107" t="e">
        <f t="shared" ca="1" si="295"/>
        <v>#REF!</v>
      </c>
      <c r="AZ452" s="108" t="e">
        <f t="shared" ca="1" si="296"/>
        <v>#REF!</v>
      </c>
      <c r="BA452" s="25">
        <f t="shared" ca="1" si="288"/>
        <v>0</v>
      </c>
      <c r="BB452" s="25" t="e">
        <f t="shared" si="287"/>
        <v>#REF!</v>
      </c>
      <c r="BC452" s="25" t="e">
        <f t="shared" ca="1" si="297"/>
        <v>#REF!</v>
      </c>
      <c r="BD452" s="83" t="e">
        <f>PS!#REF!</f>
        <v>#REF!</v>
      </c>
      <c r="BE452" s="78" t="str">
        <f t="shared" ca="1" si="298"/>
        <v>Lần 0</v>
      </c>
      <c r="BF452" s="109" t="e">
        <f t="shared" ca="1" si="299"/>
        <v>#REF!</v>
      </c>
      <c r="BG452" s="109" t="e">
        <f t="shared" ca="1" si="300"/>
        <v>#REF!</v>
      </c>
      <c r="BH452" s="109" t="e">
        <f t="shared" ca="1" si="301"/>
        <v>#REF!</v>
      </c>
      <c r="BI452" s="109" t="e">
        <f t="shared" ca="1" si="302"/>
        <v>#REF!</v>
      </c>
      <c r="BJ452" s="109" t="e">
        <f t="shared" ca="1" si="303"/>
        <v>#REF!</v>
      </c>
      <c r="BK452" s="109" t="e">
        <f t="shared" ca="1" si="304"/>
        <v>#REF!</v>
      </c>
      <c r="BL452" s="109" t="e">
        <f t="shared" ca="1" si="305"/>
        <v>#REF!</v>
      </c>
      <c r="BM452" s="109" t="e">
        <f t="shared" ca="1" si="306"/>
        <v>#REF!</v>
      </c>
      <c r="BN452" s="109" t="e">
        <f t="shared" ca="1" si="307"/>
        <v>#REF!</v>
      </c>
      <c r="BO452" s="109" t="e">
        <f t="shared" ca="1" si="308"/>
        <v>#REF!</v>
      </c>
      <c r="BP452" s="109" t="e">
        <f t="shared" ca="1" si="309"/>
        <v>#REF!</v>
      </c>
      <c r="BQ452" s="109" t="e">
        <f t="shared" ca="1" si="310"/>
        <v>#REF!</v>
      </c>
      <c r="BR452" s="109" t="e">
        <f t="shared" ca="1" si="311"/>
        <v>#REF!</v>
      </c>
    </row>
    <row r="453" spans="1:70" ht="19.5" customHeight="1" x14ac:dyDescent="0.2">
      <c r="A453" s="82" t="e">
        <f>PS!#REF!</f>
        <v>#REF!</v>
      </c>
      <c r="B453" s="83" t="e">
        <f>PS!#REF!</f>
        <v>#REF!</v>
      </c>
      <c r="C453" s="83" t="e">
        <f>PS!#REF!</f>
        <v>#REF!</v>
      </c>
      <c r="D453" s="83" t="e">
        <f>VLOOKUP(B453,CTV!$A$3:$D$1048576,4,0)</f>
        <v>#REF!</v>
      </c>
      <c r="E453" s="83" t="e">
        <f>VLOOKUP(B453,CTV!$A$3:$G$1048576,7,0)</f>
        <v>#REF!</v>
      </c>
      <c r="F453" s="83" t="e">
        <f>IF(ISNA(VLOOKUP(D453,CTV!$A$3:$H$1048576,8,0)),"",VLOOKUP(D453,CTV!$A$3:$H$1048576,8,0))</f>
        <v>#REF!</v>
      </c>
      <c r="G453" s="83" t="e">
        <f>VLOOKUP(B453,CTV!$A$3:$I$1048576,9,0)</f>
        <v>#REF!</v>
      </c>
      <c r="H453" s="83" t="e">
        <f>VLOOKUP(B453,CTV!$A$3:$J$1048576,10,0)</f>
        <v>#REF!</v>
      </c>
      <c r="I453" s="102" t="e">
        <f>PS!#REF!</f>
        <v>#REF!</v>
      </c>
      <c r="J453" s="83" t="e">
        <f>PS!#REF!</f>
        <v>#REF!</v>
      </c>
      <c r="K453" s="103" t="e">
        <f>PS!#REF!</f>
        <v>#REF!</v>
      </c>
      <c r="L453" s="83" t="e">
        <f t="shared" si="289"/>
        <v>#REF!</v>
      </c>
      <c r="M453" s="120" t="e">
        <f>PS!#REF!</f>
        <v>#REF!</v>
      </c>
      <c r="N453" s="83" t="e">
        <f>PS!#REF!</f>
        <v>#REF!</v>
      </c>
      <c r="O453" s="104" t="e">
        <f>PS!#REF!</f>
        <v>#REF!</v>
      </c>
      <c r="P453" s="104" t="e">
        <f t="shared" si="290"/>
        <v>#REF!</v>
      </c>
      <c r="Q453" s="104">
        <v>0</v>
      </c>
      <c r="R453" s="170" t="e">
        <f t="shared" si="291"/>
        <v>#REF!</v>
      </c>
      <c r="S453" s="130" t="e">
        <f>VLOOKUP(B453,CTV!$A$3:$K$1048576,11,0)</f>
        <v>#REF!</v>
      </c>
      <c r="T453" s="105" t="e">
        <f>IF(VLOOKUP(B453,CTV!$A$3:$E$1048576,5,0)-R453+S453&lt;0,0,VLOOKUP(B453,CTV!$A$3:$E$1048576,5,0)-R453+S453)</f>
        <v>#REF!</v>
      </c>
      <c r="U453" s="105" t="e">
        <f>IF(VLOOKUP(B453,CTV!$A$3:$F$1048576,6,0)-R453+S453&lt;0,0,VLOOKUP(B453,CTV!$A$3:$F$1048576,6,0)-R453+S453)</f>
        <v>#REF!</v>
      </c>
      <c r="V453" s="70" t="e">
        <f t="shared" si="292"/>
        <v>#REF!</v>
      </c>
      <c r="W453" s="70" t="str">
        <f>IFERROR(IF(AND($H453=1,WORKDAY.INTL($I453,NETWORKDAYS.INTL($I453,EDATE(V453,$E454)-1,1,[1]holiday!$A$2:$A$101),1,[1]holiday!$A$2:$A$101)=$K453),"",IF(AND(IFERROR(IF(IF($K453&lt;EDATE(V453,$E453),$K453,EDATE(V453,$E453))=V453,"",IF($K453&lt;EDATE(V453,$E453),$K453,EDATE(V453,$E453))),"")=$K453,$H453=1),"",IFERROR(IF(IF($K453&lt;EDATE(V453,$E453),$K453,EDATE(V453,$E453))=V453,"",IF($K453&lt;EDATE(V453,$E453),$K453,EDATE(V453,$E453))),""))),"")</f>
        <v/>
      </c>
      <c r="X453" s="70" t="str">
        <f>IFERROR(IF(AND($H453=1,WORKDAY.INTL($I453,NETWORKDAYS.INTL($I453,EDATE(W453,$E454)-1,1,[1]holiday!$A$2:$A$101),1,[1]holiday!$A$2:$A$101)=$K453),"",IF(AND(IFERROR(IF(IF($K453&lt;EDATE(W453,$E453),$K453,EDATE(W453,$E453))=W453,"",IF($K453&lt;EDATE(W453,$E453),$K453,EDATE(W453,$E453))),"")=$K453,$H453=1),"",IFERROR(IF(IF($K453&lt;EDATE(W453,$E453),$K453,EDATE(W453,$E453))=W453,"",IF($K453&lt;EDATE(W453,$E453),$K453,EDATE(W453,$E453))),""))),"")</f>
        <v/>
      </c>
      <c r="Y453" s="70" t="str">
        <f>IFERROR(IF(AND($H453=1,WORKDAY.INTL($I453,NETWORKDAYS.INTL($I453,EDATE(X453,$E454)-1,1,[1]holiday!$A$2:$A$101),1,[1]holiday!$A$2:$A$101)=$K453),"",IF(AND(IFERROR(IF(IF($K453&lt;EDATE(X453,$E453),$K453,EDATE(X453,$E453))=X453,"",IF($K453&lt;EDATE(X453,$E453),$K453,EDATE(X453,$E453))),"")=$K453,$H453=1),"",IFERROR(IF(IF($K453&lt;EDATE(X453,$E453),$K453,EDATE(X453,$E453))=X453,"",IF($K453&lt;EDATE(X453,$E453),$K453,EDATE(X453,$E453))),""))),"")</f>
        <v/>
      </c>
      <c r="Z453" s="70" t="str">
        <f>IFERROR(IF(AND($H453=1,WORKDAY.INTL($I453,NETWORKDAYS.INTL($I453,EDATE(Y453,$E454)-1,1,[1]holiday!$A$2:$A$101),1,[1]holiday!$A$2:$A$101)=$K453),"",IF(AND(IFERROR(IF(IF($K453&lt;EDATE(Y453,$E453),$K453,EDATE(Y453,$E453))=Y453,"",IF($K453&lt;EDATE(Y453,$E453),$K453,EDATE(Y453,$E453))),"")=$K453,$H453=1),"",IFERROR(IF(IF($K453&lt;EDATE(Y453,$E453),$K453,EDATE(Y453,$E453))=Y453,"",IF($K453&lt;EDATE(Y453,$E453),$K453,EDATE(Y453,$E453))),""))),"")</f>
        <v/>
      </c>
      <c r="AA453" s="70" t="str">
        <f>IFERROR(IF(AND($H453=1,WORKDAY.INTL($I453,NETWORKDAYS.INTL($I453,EDATE(Z453,$E454)-1,1,[1]holiday!$A$2:$A$101),1,[1]holiday!$A$2:$A$101)=$K453),"",IF(AND(IFERROR(IF(IF($K453&lt;EDATE(Z453,$E453),$K453,EDATE(Z453,$E453))=Z453,"",IF($K453&lt;EDATE(Z453,$E453),$K453,EDATE(Z453,$E453))),"")=$K453,$H453=1),"",IFERROR(IF(IF($K453&lt;EDATE(Z453,$E453),$K453,EDATE(Z453,$E453))=Z453,"",IF($K453&lt;EDATE(Z453,$E453),$K453,EDATE(Z453,$E453))),""))),"")</f>
        <v/>
      </c>
      <c r="AB453" s="70" t="str">
        <f>IFERROR(IF(AND($H453=1,WORKDAY.INTL($I453,NETWORKDAYS.INTL($I453,EDATE(AA453,$E454)-1,1,[1]holiday!$A$2:$A$101),1,[1]holiday!$A$2:$A$101)=$K453),"",IF(AND(IFERROR(IF(IF($K453&lt;EDATE(AA453,$E453),$K453,EDATE(AA453,$E453))=AA453,"",IF($K453&lt;EDATE(AA453,$E453),$K453,EDATE(AA453,$E453))),"")=$K453,$H453=1),"",IFERROR(IF(IF($K453&lt;EDATE(AA453,$E453),$K453,EDATE(AA453,$E453))=AA453,"",IF($K453&lt;EDATE(AA453,$E453),$K453,EDATE(AA453,$E453))),""))),"")</f>
        <v/>
      </c>
      <c r="AC453" s="70" t="str">
        <f>IFERROR(IF(AND($H453=1,WORKDAY.INTL($I453,NETWORKDAYS.INTL($I453,EDATE(AB453,$E454)-1,1,[1]holiday!$A$2:$A$101),1,[1]holiday!$A$2:$A$101)=$K453),"",IF(AND(IFERROR(IF(IF($K453&lt;EDATE(AB453,$E453),$K453,EDATE(AB453,$E453))=AB453,"",IF($K453&lt;EDATE(AB453,$E453),$K453,EDATE(AB453,$E453))),"")=$K453,$H453=1),"",IFERROR(IF(IF($K453&lt;EDATE(AB453,$E453),$K453,EDATE(AB453,$E453))=AB453,"",IF($K453&lt;EDATE(AB453,$E453),$K453,EDATE(AB453,$E453))),""))),"")</f>
        <v/>
      </c>
      <c r="AD453" s="70" t="str">
        <f>IFERROR(IF(AND($H453=1,WORKDAY.INTL($I453,NETWORKDAYS.INTL($I453,EDATE(AC453,$E454)-1,1,[1]holiday!$A$2:$A$101),1,[1]holiday!$A$2:$A$101)=$K453),"",IF(AND(IFERROR(IF(IF($K453&lt;EDATE(AC453,$E453),$K453,EDATE(AC453,$E453))=AC453,"",IF($K453&lt;EDATE(AC453,$E453),$K453,EDATE(AC453,$E453))),"")=$K453,$H453=1),"",IFERROR(IF(IF($K453&lt;EDATE(AC453,$E453),$K453,EDATE(AC453,$E453))=AC453,"",IF($K453&lt;EDATE(AC453,$E453),$K453,EDATE(AC453,$E453))),""))),"")</f>
        <v/>
      </c>
      <c r="AE453" s="70" t="str">
        <f>IFERROR(IF(AND($H453=1,WORKDAY.INTL($I453,NETWORKDAYS.INTL($I453,EDATE(AD453,$E454)-1,1,[1]holiday!$A$2:$A$101),1,[1]holiday!$A$2:$A$101)=$K453),"",IF(AND(IFERROR(IF(IF($K453&lt;EDATE(AD453,$E453),$K453,EDATE(AD453,$E453))=AD453,"",IF($K453&lt;EDATE(AD453,$E453),$K453,EDATE(AD453,$E453))),"")=$K453,$H453=1),"",IFERROR(IF(IF($K453&lt;EDATE(AD453,$E453),$K453,EDATE(AD453,$E453))=AD453,"",IF($K453&lt;EDATE(AD453,$E453),$K453,EDATE(AD453,$E453))),""))),"")</f>
        <v/>
      </c>
      <c r="AF453" s="70" t="str">
        <f>IFERROR(IF(AND($H453=1,WORKDAY.INTL($I453,NETWORKDAYS.INTL($I453,EDATE(AE453,$E454)-1,1,[1]holiday!$A$2:$A$101),1,[1]holiday!$A$2:$A$101)=$K453),"",IF(AND(IFERROR(IF(IF($K453&lt;EDATE(AE453,$E453),$K453,EDATE(AE453,$E453))=AE453,"",IF($K453&lt;EDATE(AE453,$E453),$K453,EDATE(AE453,$E453))),"")=$K453,$H453=1),"",IFERROR(IF(IF($K453&lt;EDATE(AE453,$E453),$K453,EDATE(AE453,$E453))=AE453,"",IF($K453&lt;EDATE(AE453,$E453),$K453,EDATE(AE453,$E453))),""))),"")</f>
        <v/>
      </c>
      <c r="AG453" s="70" t="str">
        <f>IFERROR(IF(AND($H453=1,WORKDAY.INTL($I453,NETWORKDAYS.INTL($I453,EDATE(AF453,$E454)-1,1,[1]holiday!$A$2:$A$101),1,[1]holiday!$A$2:$A$101)=$K453),"",IF(AND(IFERROR(IF(IF($K453&lt;EDATE(AF453,$E453),$K453,EDATE(AF453,$E453))=AF453,"",IF($K453&lt;EDATE(AF453,$E453),$K453,EDATE(AF453,$E453))),"")=$K453,$H453=1),"",IFERROR(IF(IF($K453&lt;EDATE(AF453,$E453),$K453,EDATE(AF453,$E453))=AF453,"",IF($K453&lt;EDATE(AF453,$E453),$K453,EDATE(AF453,$E453))),""))),"")</f>
        <v/>
      </c>
      <c r="AH453" s="70" t="str">
        <f>IFERROR(IF(AND($H453=1,WORKDAY.INTL($I453,NETWORKDAYS.INTL($I453,EDATE(AG453,$E454)-1,1,[1]holiday!$A$2:$A$101),1,[1]holiday!$A$2:$A$101)=$K453),"",IF(AND(IFERROR(IF(IF($K453&lt;EDATE(AG453,$E453),$K453,EDATE(AG453,$E453))=AG453,"",IF($K453&lt;EDATE(AG453,$E453),$K453,EDATE(AG453,$E453))),"")=$K453,$H453=1),"",IFERROR(IF(IF($K453&lt;EDATE(AG453,$E453),$K453,EDATE(AG453,$E453))=AG453,"",IF($K453&lt;EDATE(AG453,$E453),$K453,EDATE(AG453,$E453))),""))),"")</f>
        <v/>
      </c>
      <c r="AI453" s="70"/>
      <c r="AJ453" s="25" t="e">
        <f t="shared" si="274"/>
        <v>#REF!</v>
      </c>
      <c r="AK453" s="25" t="e">
        <f t="shared" si="275"/>
        <v>#REF!</v>
      </c>
      <c r="AL453" s="25" t="e">
        <f t="shared" si="276"/>
        <v>#REF!</v>
      </c>
      <c r="AM453" s="25" t="e">
        <f t="shared" si="277"/>
        <v>#REF!</v>
      </c>
      <c r="AN453" s="25" t="e">
        <f t="shared" si="278"/>
        <v>#REF!</v>
      </c>
      <c r="AO453" s="25" t="e">
        <f t="shared" si="279"/>
        <v>#REF!</v>
      </c>
      <c r="AP453" s="25" t="e">
        <f t="shared" si="280"/>
        <v>#REF!</v>
      </c>
      <c r="AQ453" s="25" t="e">
        <f t="shared" si="281"/>
        <v>#REF!</v>
      </c>
      <c r="AR453" s="25" t="e">
        <f t="shared" si="282"/>
        <v>#REF!</v>
      </c>
      <c r="AS453" s="25" t="e">
        <f t="shared" si="283"/>
        <v>#REF!</v>
      </c>
      <c r="AT453" s="25" t="e">
        <f t="shared" si="284"/>
        <v>#REF!</v>
      </c>
      <c r="AU453" s="25" t="e">
        <f t="shared" si="285"/>
        <v>#REF!</v>
      </c>
      <c r="AV453" s="25" t="e">
        <f t="shared" si="286"/>
        <v>#REF!</v>
      </c>
      <c r="AW453" s="106" t="e">
        <f t="shared" si="293"/>
        <v>#REF!</v>
      </c>
      <c r="AX453" s="107" t="e">
        <f t="shared" ca="1" si="294"/>
        <v>#REF!</v>
      </c>
      <c r="AY453" s="107" t="e">
        <f t="shared" ca="1" si="295"/>
        <v>#REF!</v>
      </c>
      <c r="AZ453" s="108" t="e">
        <f t="shared" ca="1" si="296"/>
        <v>#REF!</v>
      </c>
      <c r="BA453" s="25">
        <f t="shared" ca="1" si="288"/>
        <v>0</v>
      </c>
      <c r="BB453" s="25" t="e">
        <f t="shared" si="287"/>
        <v>#REF!</v>
      </c>
      <c r="BC453" s="25" t="e">
        <f t="shared" ca="1" si="297"/>
        <v>#REF!</v>
      </c>
      <c r="BD453" s="83" t="e">
        <f>PS!#REF!</f>
        <v>#REF!</v>
      </c>
      <c r="BE453" s="78" t="str">
        <f t="shared" ca="1" si="298"/>
        <v>Lần 0</v>
      </c>
      <c r="BF453" s="109" t="e">
        <f t="shared" ca="1" si="299"/>
        <v>#REF!</v>
      </c>
      <c r="BG453" s="109" t="e">
        <f t="shared" ca="1" si="300"/>
        <v>#REF!</v>
      </c>
      <c r="BH453" s="109" t="e">
        <f t="shared" ca="1" si="301"/>
        <v>#REF!</v>
      </c>
      <c r="BI453" s="109" t="e">
        <f t="shared" ca="1" si="302"/>
        <v>#REF!</v>
      </c>
      <c r="BJ453" s="109" t="e">
        <f t="shared" ca="1" si="303"/>
        <v>#REF!</v>
      </c>
      <c r="BK453" s="109" t="e">
        <f t="shared" ca="1" si="304"/>
        <v>#REF!</v>
      </c>
      <c r="BL453" s="109" t="e">
        <f t="shared" ca="1" si="305"/>
        <v>#REF!</v>
      </c>
      <c r="BM453" s="109" t="e">
        <f t="shared" ca="1" si="306"/>
        <v>#REF!</v>
      </c>
      <c r="BN453" s="109" t="e">
        <f t="shared" ca="1" si="307"/>
        <v>#REF!</v>
      </c>
      <c r="BO453" s="109" t="e">
        <f t="shared" ca="1" si="308"/>
        <v>#REF!</v>
      </c>
      <c r="BP453" s="109" t="e">
        <f t="shared" ca="1" si="309"/>
        <v>#REF!</v>
      </c>
      <c r="BQ453" s="109" t="e">
        <f t="shared" ca="1" si="310"/>
        <v>#REF!</v>
      </c>
      <c r="BR453" s="109" t="e">
        <f t="shared" ca="1" si="311"/>
        <v>#REF!</v>
      </c>
    </row>
    <row r="454" spans="1:70" ht="19.5" customHeight="1" x14ac:dyDescent="0.2">
      <c r="A454" s="82" t="e">
        <f>PS!#REF!</f>
        <v>#REF!</v>
      </c>
      <c r="B454" s="83" t="e">
        <f>PS!#REF!</f>
        <v>#REF!</v>
      </c>
      <c r="C454" s="83" t="e">
        <f>PS!#REF!</f>
        <v>#REF!</v>
      </c>
      <c r="D454" s="83" t="e">
        <f>VLOOKUP(B454,CTV!$A$3:$D$1048576,4,0)</f>
        <v>#REF!</v>
      </c>
      <c r="E454" s="83" t="e">
        <f>VLOOKUP(B454,CTV!$A$3:$G$1048576,7,0)</f>
        <v>#REF!</v>
      </c>
      <c r="F454" s="83" t="e">
        <f>IF(ISNA(VLOOKUP(D454,CTV!$A$3:$H$1048576,8,0)),"",VLOOKUP(D454,CTV!$A$3:$H$1048576,8,0))</f>
        <v>#REF!</v>
      </c>
      <c r="G454" s="83" t="e">
        <f>VLOOKUP(B454,CTV!$A$3:$I$1048576,9,0)</f>
        <v>#REF!</v>
      </c>
      <c r="H454" s="83" t="e">
        <f>VLOOKUP(B454,CTV!$A$3:$J$1048576,10,0)</f>
        <v>#REF!</v>
      </c>
      <c r="I454" s="102" t="e">
        <f>PS!#REF!</f>
        <v>#REF!</v>
      </c>
      <c r="J454" s="83" t="e">
        <f>PS!#REF!</f>
        <v>#REF!</v>
      </c>
      <c r="K454" s="103" t="e">
        <f>PS!#REF!</f>
        <v>#REF!</v>
      </c>
      <c r="L454" s="83" t="e">
        <f t="shared" si="289"/>
        <v>#REF!</v>
      </c>
      <c r="M454" s="120" t="e">
        <f>PS!#REF!</f>
        <v>#REF!</v>
      </c>
      <c r="N454" s="83" t="e">
        <f>PS!#REF!</f>
        <v>#REF!</v>
      </c>
      <c r="O454" s="104" t="e">
        <f>PS!#REF!</f>
        <v>#REF!</v>
      </c>
      <c r="P454" s="104" t="e">
        <f t="shared" si="290"/>
        <v>#REF!</v>
      </c>
      <c r="Q454" s="104">
        <v>0</v>
      </c>
      <c r="R454" s="170" t="e">
        <f t="shared" si="291"/>
        <v>#REF!</v>
      </c>
      <c r="S454" s="130" t="e">
        <f>VLOOKUP(B454,CTV!$A$3:$K$1048576,11,0)</f>
        <v>#REF!</v>
      </c>
      <c r="T454" s="105" t="e">
        <f>IF(VLOOKUP(B454,CTV!$A$3:$E$1048576,5,0)-R454+S454&lt;0,0,VLOOKUP(B454,CTV!$A$3:$E$1048576,5,0)-R454+S454)</f>
        <v>#REF!</v>
      </c>
      <c r="U454" s="105" t="e">
        <f>IF(VLOOKUP(B454,CTV!$A$3:$F$1048576,6,0)-R454+S454&lt;0,0,VLOOKUP(B454,CTV!$A$3:$F$1048576,6,0)-R454+S454)</f>
        <v>#REF!</v>
      </c>
      <c r="V454" s="70" t="e">
        <f t="shared" si="292"/>
        <v>#REF!</v>
      </c>
      <c r="W454" s="70" t="str">
        <f>IFERROR(IF(AND($H454=1,WORKDAY.INTL($I454,NETWORKDAYS.INTL($I454,EDATE(V454,$E455)-1,1,[1]holiday!$A$2:$A$101),1,[1]holiday!$A$2:$A$101)=$K454),"",IF(AND(IFERROR(IF(IF($K454&lt;EDATE(V454,$E454),$K454,EDATE(V454,$E454))=V454,"",IF($K454&lt;EDATE(V454,$E454),$K454,EDATE(V454,$E454))),"")=$K454,$H454=1),"",IFERROR(IF(IF($K454&lt;EDATE(V454,$E454),$K454,EDATE(V454,$E454))=V454,"",IF($K454&lt;EDATE(V454,$E454),$K454,EDATE(V454,$E454))),""))),"")</f>
        <v/>
      </c>
      <c r="X454" s="70" t="str">
        <f>IFERROR(IF(AND($H454=1,WORKDAY.INTL($I454,NETWORKDAYS.INTL($I454,EDATE(W454,$E455)-1,1,[1]holiday!$A$2:$A$101),1,[1]holiday!$A$2:$A$101)=$K454),"",IF(AND(IFERROR(IF(IF($K454&lt;EDATE(W454,$E454),$K454,EDATE(W454,$E454))=W454,"",IF($K454&lt;EDATE(W454,$E454),$K454,EDATE(W454,$E454))),"")=$K454,$H454=1),"",IFERROR(IF(IF($K454&lt;EDATE(W454,$E454),$K454,EDATE(W454,$E454))=W454,"",IF($K454&lt;EDATE(W454,$E454),$K454,EDATE(W454,$E454))),""))),"")</f>
        <v/>
      </c>
      <c r="Y454" s="70" t="str">
        <f>IFERROR(IF(AND($H454=1,WORKDAY.INTL($I454,NETWORKDAYS.INTL($I454,EDATE(X454,$E455)-1,1,[1]holiday!$A$2:$A$101),1,[1]holiday!$A$2:$A$101)=$K454),"",IF(AND(IFERROR(IF(IF($K454&lt;EDATE(X454,$E454),$K454,EDATE(X454,$E454))=X454,"",IF($K454&lt;EDATE(X454,$E454),$K454,EDATE(X454,$E454))),"")=$K454,$H454=1),"",IFERROR(IF(IF($K454&lt;EDATE(X454,$E454),$K454,EDATE(X454,$E454))=X454,"",IF($K454&lt;EDATE(X454,$E454),$K454,EDATE(X454,$E454))),""))),"")</f>
        <v/>
      </c>
      <c r="Z454" s="70" t="str">
        <f>IFERROR(IF(AND($H454=1,WORKDAY.INTL($I454,NETWORKDAYS.INTL($I454,EDATE(Y454,$E455)-1,1,[1]holiday!$A$2:$A$101),1,[1]holiday!$A$2:$A$101)=$K454),"",IF(AND(IFERROR(IF(IF($K454&lt;EDATE(Y454,$E454),$K454,EDATE(Y454,$E454))=Y454,"",IF($K454&lt;EDATE(Y454,$E454),$K454,EDATE(Y454,$E454))),"")=$K454,$H454=1),"",IFERROR(IF(IF($K454&lt;EDATE(Y454,$E454),$K454,EDATE(Y454,$E454))=Y454,"",IF($K454&lt;EDATE(Y454,$E454),$K454,EDATE(Y454,$E454))),""))),"")</f>
        <v/>
      </c>
      <c r="AA454" s="70" t="str">
        <f>IFERROR(IF(AND($H454=1,WORKDAY.INTL($I454,NETWORKDAYS.INTL($I454,EDATE(Z454,$E455)-1,1,[1]holiday!$A$2:$A$101),1,[1]holiday!$A$2:$A$101)=$K454),"",IF(AND(IFERROR(IF(IF($K454&lt;EDATE(Z454,$E454),$K454,EDATE(Z454,$E454))=Z454,"",IF($K454&lt;EDATE(Z454,$E454),$K454,EDATE(Z454,$E454))),"")=$K454,$H454=1),"",IFERROR(IF(IF($K454&lt;EDATE(Z454,$E454),$K454,EDATE(Z454,$E454))=Z454,"",IF($K454&lt;EDATE(Z454,$E454),$K454,EDATE(Z454,$E454))),""))),"")</f>
        <v/>
      </c>
      <c r="AB454" s="70" t="str">
        <f>IFERROR(IF(AND($H454=1,WORKDAY.INTL($I454,NETWORKDAYS.INTL($I454,EDATE(AA454,$E455)-1,1,[1]holiday!$A$2:$A$101),1,[1]holiday!$A$2:$A$101)=$K454),"",IF(AND(IFERROR(IF(IF($K454&lt;EDATE(AA454,$E454),$K454,EDATE(AA454,$E454))=AA454,"",IF($K454&lt;EDATE(AA454,$E454),$K454,EDATE(AA454,$E454))),"")=$K454,$H454=1),"",IFERROR(IF(IF($K454&lt;EDATE(AA454,$E454),$K454,EDATE(AA454,$E454))=AA454,"",IF($K454&lt;EDATE(AA454,$E454),$K454,EDATE(AA454,$E454))),""))),"")</f>
        <v/>
      </c>
      <c r="AC454" s="70" t="str">
        <f>IFERROR(IF(AND($H454=1,WORKDAY.INTL($I454,NETWORKDAYS.INTL($I454,EDATE(AB454,$E455)-1,1,[1]holiday!$A$2:$A$101),1,[1]holiday!$A$2:$A$101)=$K454),"",IF(AND(IFERROR(IF(IF($K454&lt;EDATE(AB454,$E454),$K454,EDATE(AB454,$E454))=AB454,"",IF($K454&lt;EDATE(AB454,$E454),$K454,EDATE(AB454,$E454))),"")=$K454,$H454=1),"",IFERROR(IF(IF($K454&lt;EDATE(AB454,$E454),$K454,EDATE(AB454,$E454))=AB454,"",IF($K454&lt;EDATE(AB454,$E454),$K454,EDATE(AB454,$E454))),""))),"")</f>
        <v/>
      </c>
      <c r="AD454" s="70" t="str">
        <f>IFERROR(IF(AND($H454=1,WORKDAY.INTL($I454,NETWORKDAYS.INTL($I454,EDATE(AC454,$E455)-1,1,[1]holiday!$A$2:$A$101),1,[1]holiday!$A$2:$A$101)=$K454),"",IF(AND(IFERROR(IF(IF($K454&lt;EDATE(AC454,$E454),$K454,EDATE(AC454,$E454))=AC454,"",IF($K454&lt;EDATE(AC454,$E454),$K454,EDATE(AC454,$E454))),"")=$K454,$H454=1),"",IFERROR(IF(IF($K454&lt;EDATE(AC454,$E454),$K454,EDATE(AC454,$E454))=AC454,"",IF($K454&lt;EDATE(AC454,$E454),$K454,EDATE(AC454,$E454))),""))),"")</f>
        <v/>
      </c>
      <c r="AE454" s="70" t="str">
        <f>IFERROR(IF(AND($H454=1,WORKDAY.INTL($I454,NETWORKDAYS.INTL($I454,EDATE(AD454,$E455)-1,1,[1]holiday!$A$2:$A$101),1,[1]holiday!$A$2:$A$101)=$K454),"",IF(AND(IFERROR(IF(IF($K454&lt;EDATE(AD454,$E454),$K454,EDATE(AD454,$E454))=AD454,"",IF($K454&lt;EDATE(AD454,$E454),$K454,EDATE(AD454,$E454))),"")=$K454,$H454=1),"",IFERROR(IF(IF($K454&lt;EDATE(AD454,$E454),$K454,EDATE(AD454,$E454))=AD454,"",IF($K454&lt;EDATE(AD454,$E454),$K454,EDATE(AD454,$E454))),""))),"")</f>
        <v/>
      </c>
      <c r="AF454" s="70" t="str">
        <f>IFERROR(IF(AND($H454=1,WORKDAY.INTL($I454,NETWORKDAYS.INTL($I454,EDATE(AE454,$E455)-1,1,[1]holiday!$A$2:$A$101),1,[1]holiday!$A$2:$A$101)=$K454),"",IF(AND(IFERROR(IF(IF($K454&lt;EDATE(AE454,$E454),$K454,EDATE(AE454,$E454))=AE454,"",IF($K454&lt;EDATE(AE454,$E454),$K454,EDATE(AE454,$E454))),"")=$K454,$H454=1),"",IFERROR(IF(IF($K454&lt;EDATE(AE454,$E454),$K454,EDATE(AE454,$E454))=AE454,"",IF($K454&lt;EDATE(AE454,$E454),$K454,EDATE(AE454,$E454))),""))),"")</f>
        <v/>
      </c>
      <c r="AG454" s="70" t="str">
        <f>IFERROR(IF(AND($H454=1,WORKDAY.INTL($I454,NETWORKDAYS.INTL($I454,EDATE(AF454,$E455)-1,1,[1]holiday!$A$2:$A$101),1,[1]holiday!$A$2:$A$101)=$K454),"",IF(AND(IFERROR(IF(IF($K454&lt;EDATE(AF454,$E454),$K454,EDATE(AF454,$E454))=AF454,"",IF($K454&lt;EDATE(AF454,$E454),$K454,EDATE(AF454,$E454))),"")=$K454,$H454=1),"",IFERROR(IF(IF($K454&lt;EDATE(AF454,$E454),$K454,EDATE(AF454,$E454))=AF454,"",IF($K454&lt;EDATE(AF454,$E454),$K454,EDATE(AF454,$E454))),""))),"")</f>
        <v/>
      </c>
      <c r="AH454" s="70" t="str">
        <f>IFERROR(IF(AND($H454=1,WORKDAY.INTL($I454,NETWORKDAYS.INTL($I454,EDATE(AG454,$E455)-1,1,[1]holiday!$A$2:$A$101),1,[1]holiday!$A$2:$A$101)=$K454),"",IF(AND(IFERROR(IF(IF($K454&lt;EDATE(AG454,$E454),$K454,EDATE(AG454,$E454))=AG454,"",IF($K454&lt;EDATE(AG454,$E454),$K454,EDATE(AG454,$E454))),"")=$K454,$H454=1),"",IFERROR(IF(IF($K454&lt;EDATE(AG454,$E454),$K454,EDATE(AG454,$E454))=AG454,"",IF($K454&lt;EDATE(AG454,$E454),$K454,EDATE(AG454,$E454))),""))),"")</f>
        <v/>
      </c>
      <c r="AI454" s="70"/>
      <c r="AJ454" s="25" t="e">
        <f t="shared" si="274"/>
        <v>#REF!</v>
      </c>
      <c r="AK454" s="25" t="e">
        <f t="shared" si="275"/>
        <v>#REF!</v>
      </c>
      <c r="AL454" s="25" t="e">
        <f t="shared" si="276"/>
        <v>#REF!</v>
      </c>
      <c r="AM454" s="25" t="e">
        <f t="shared" si="277"/>
        <v>#REF!</v>
      </c>
      <c r="AN454" s="25" t="e">
        <f t="shared" si="278"/>
        <v>#REF!</v>
      </c>
      <c r="AO454" s="25" t="e">
        <f t="shared" si="279"/>
        <v>#REF!</v>
      </c>
      <c r="AP454" s="25" t="e">
        <f t="shared" si="280"/>
        <v>#REF!</v>
      </c>
      <c r="AQ454" s="25" t="e">
        <f t="shared" si="281"/>
        <v>#REF!</v>
      </c>
      <c r="AR454" s="25" t="e">
        <f t="shared" si="282"/>
        <v>#REF!</v>
      </c>
      <c r="AS454" s="25" t="e">
        <f t="shared" si="283"/>
        <v>#REF!</v>
      </c>
      <c r="AT454" s="25" t="e">
        <f t="shared" si="284"/>
        <v>#REF!</v>
      </c>
      <c r="AU454" s="25" t="e">
        <f t="shared" si="285"/>
        <v>#REF!</v>
      </c>
      <c r="AV454" s="25" t="e">
        <f t="shared" si="286"/>
        <v>#REF!</v>
      </c>
      <c r="AW454" s="106" t="e">
        <f t="shared" si="293"/>
        <v>#REF!</v>
      </c>
      <c r="AX454" s="107" t="e">
        <f t="shared" ca="1" si="294"/>
        <v>#REF!</v>
      </c>
      <c r="AY454" s="107" t="e">
        <f t="shared" ca="1" si="295"/>
        <v>#REF!</v>
      </c>
      <c r="AZ454" s="108" t="e">
        <f t="shared" ca="1" si="296"/>
        <v>#REF!</v>
      </c>
      <c r="BA454" s="25">
        <f t="shared" ca="1" si="288"/>
        <v>0</v>
      </c>
      <c r="BB454" s="25" t="e">
        <f t="shared" si="287"/>
        <v>#REF!</v>
      </c>
      <c r="BC454" s="25" t="e">
        <f t="shared" ca="1" si="297"/>
        <v>#REF!</v>
      </c>
      <c r="BD454" s="83" t="e">
        <f>PS!#REF!</f>
        <v>#REF!</v>
      </c>
      <c r="BE454" s="78" t="str">
        <f t="shared" ca="1" si="298"/>
        <v>Lần 0</v>
      </c>
      <c r="BF454" s="109" t="e">
        <f t="shared" ca="1" si="299"/>
        <v>#REF!</v>
      </c>
      <c r="BG454" s="109" t="e">
        <f t="shared" ca="1" si="300"/>
        <v>#REF!</v>
      </c>
      <c r="BH454" s="109" t="e">
        <f t="shared" ca="1" si="301"/>
        <v>#REF!</v>
      </c>
      <c r="BI454" s="109" t="e">
        <f t="shared" ca="1" si="302"/>
        <v>#REF!</v>
      </c>
      <c r="BJ454" s="109" t="e">
        <f t="shared" ca="1" si="303"/>
        <v>#REF!</v>
      </c>
      <c r="BK454" s="109" t="e">
        <f t="shared" ca="1" si="304"/>
        <v>#REF!</v>
      </c>
      <c r="BL454" s="109" t="e">
        <f t="shared" ca="1" si="305"/>
        <v>#REF!</v>
      </c>
      <c r="BM454" s="109" t="e">
        <f t="shared" ca="1" si="306"/>
        <v>#REF!</v>
      </c>
      <c r="BN454" s="109" t="e">
        <f t="shared" ca="1" si="307"/>
        <v>#REF!</v>
      </c>
      <c r="BO454" s="109" t="e">
        <f t="shared" ca="1" si="308"/>
        <v>#REF!</v>
      </c>
      <c r="BP454" s="109" t="e">
        <f t="shared" ca="1" si="309"/>
        <v>#REF!</v>
      </c>
      <c r="BQ454" s="109" t="e">
        <f t="shared" ca="1" si="310"/>
        <v>#REF!</v>
      </c>
      <c r="BR454" s="109" t="e">
        <f t="shared" ca="1" si="311"/>
        <v>#REF!</v>
      </c>
    </row>
    <row r="455" spans="1:70" ht="19.5" customHeight="1" x14ac:dyDescent="0.2">
      <c r="A455" s="82" t="e">
        <f>PS!#REF!</f>
        <v>#REF!</v>
      </c>
      <c r="B455" s="83" t="e">
        <f>PS!#REF!</f>
        <v>#REF!</v>
      </c>
      <c r="C455" s="83" t="e">
        <f>PS!#REF!</f>
        <v>#REF!</v>
      </c>
      <c r="D455" s="83" t="e">
        <f>VLOOKUP(B455,CTV!$A$3:$D$1048576,4,0)</f>
        <v>#REF!</v>
      </c>
      <c r="E455" s="83" t="e">
        <f>VLOOKUP(B455,CTV!$A$3:$G$1048576,7,0)</f>
        <v>#REF!</v>
      </c>
      <c r="F455" s="83" t="e">
        <f>IF(ISNA(VLOOKUP(D455,CTV!$A$3:$H$1048576,8,0)),"",VLOOKUP(D455,CTV!$A$3:$H$1048576,8,0))</f>
        <v>#REF!</v>
      </c>
      <c r="G455" s="83" t="e">
        <f>VLOOKUP(B455,CTV!$A$3:$I$1048576,9,0)</f>
        <v>#REF!</v>
      </c>
      <c r="H455" s="83" t="e">
        <f>VLOOKUP(B455,CTV!$A$3:$J$1048576,10,0)</f>
        <v>#REF!</v>
      </c>
      <c r="I455" s="102" t="e">
        <f>PS!#REF!</f>
        <v>#REF!</v>
      </c>
      <c r="J455" s="83" t="e">
        <f>PS!#REF!</f>
        <v>#REF!</v>
      </c>
      <c r="K455" s="103" t="e">
        <f>PS!#REF!</f>
        <v>#REF!</v>
      </c>
      <c r="L455" s="83" t="e">
        <f t="shared" si="289"/>
        <v>#REF!</v>
      </c>
      <c r="M455" s="120" t="e">
        <f>PS!#REF!</f>
        <v>#REF!</v>
      </c>
      <c r="N455" s="83" t="e">
        <f>PS!#REF!</f>
        <v>#REF!</v>
      </c>
      <c r="O455" s="104" t="e">
        <f>PS!#REF!</f>
        <v>#REF!</v>
      </c>
      <c r="P455" s="104" t="e">
        <f t="shared" si="290"/>
        <v>#REF!</v>
      </c>
      <c r="Q455" s="104">
        <v>0</v>
      </c>
      <c r="R455" s="170" t="e">
        <f t="shared" si="291"/>
        <v>#REF!</v>
      </c>
      <c r="S455" s="130" t="e">
        <f>VLOOKUP(B455,CTV!$A$3:$K$1048576,11,0)</f>
        <v>#REF!</v>
      </c>
      <c r="T455" s="105" t="e">
        <f>IF(VLOOKUP(B455,CTV!$A$3:$E$1048576,5,0)-R455+S455&lt;0,0,VLOOKUP(B455,CTV!$A$3:$E$1048576,5,0)-R455+S455)</f>
        <v>#REF!</v>
      </c>
      <c r="U455" s="105" t="e">
        <f>IF(VLOOKUP(B455,CTV!$A$3:$F$1048576,6,0)-R455+S455&lt;0,0,VLOOKUP(B455,CTV!$A$3:$F$1048576,6,0)-R455+S455)</f>
        <v>#REF!</v>
      </c>
      <c r="V455" s="70" t="e">
        <f t="shared" si="292"/>
        <v>#REF!</v>
      </c>
      <c r="W455" s="70" t="str">
        <f>IFERROR(IF(AND($H455=1,WORKDAY.INTL($I455,NETWORKDAYS.INTL($I455,EDATE(V455,$E456)-1,1,[1]holiday!$A$2:$A$101),1,[1]holiday!$A$2:$A$101)=$K455),"",IF(AND(IFERROR(IF(IF($K455&lt;EDATE(V455,$E455),$K455,EDATE(V455,$E455))=V455,"",IF($K455&lt;EDATE(V455,$E455),$K455,EDATE(V455,$E455))),"")=$K455,$H455=1),"",IFERROR(IF(IF($K455&lt;EDATE(V455,$E455),$K455,EDATE(V455,$E455))=V455,"",IF($K455&lt;EDATE(V455,$E455),$K455,EDATE(V455,$E455))),""))),"")</f>
        <v/>
      </c>
      <c r="X455" s="70" t="str">
        <f>IFERROR(IF(AND($H455=1,WORKDAY.INTL($I455,NETWORKDAYS.INTL($I455,EDATE(W455,$E456)-1,1,[1]holiday!$A$2:$A$101),1,[1]holiday!$A$2:$A$101)=$K455),"",IF(AND(IFERROR(IF(IF($K455&lt;EDATE(W455,$E455),$K455,EDATE(W455,$E455))=W455,"",IF($K455&lt;EDATE(W455,$E455),$K455,EDATE(W455,$E455))),"")=$K455,$H455=1),"",IFERROR(IF(IF($K455&lt;EDATE(W455,$E455),$K455,EDATE(W455,$E455))=W455,"",IF($K455&lt;EDATE(W455,$E455),$K455,EDATE(W455,$E455))),""))),"")</f>
        <v/>
      </c>
      <c r="Y455" s="70" t="str">
        <f>IFERROR(IF(AND($H455=1,WORKDAY.INTL($I455,NETWORKDAYS.INTL($I455,EDATE(X455,$E456)-1,1,[1]holiday!$A$2:$A$101),1,[1]holiday!$A$2:$A$101)=$K455),"",IF(AND(IFERROR(IF(IF($K455&lt;EDATE(X455,$E455),$K455,EDATE(X455,$E455))=X455,"",IF($K455&lt;EDATE(X455,$E455),$K455,EDATE(X455,$E455))),"")=$K455,$H455=1),"",IFERROR(IF(IF($K455&lt;EDATE(X455,$E455),$K455,EDATE(X455,$E455))=X455,"",IF($K455&lt;EDATE(X455,$E455),$K455,EDATE(X455,$E455))),""))),"")</f>
        <v/>
      </c>
      <c r="Z455" s="70" t="str">
        <f>IFERROR(IF(AND($H455=1,WORKDAY.INTL($I455,NETWORKDAYS.INTL($I455,EDATE(Y455,$E456)-1,1,[1]holiday!$A$2:$A$101),1,[1]holiday!$A$2:$A$101)=$K455),"",IF(AND(IFERROR(IF(IF($K455&lt;EDATE(Y455,$E455),$K455,EDATE(Y455,$E455))=Y455,"",IF($K455&lt;EDATE(Y455,$E455),$K455,EDATE(Y455,$E455))),"")=$K455,$H455=1),"",IFERROR(IF(IF($K455&lt;EDATE(Y455,$E455),$K455,EDATE(Y455,$E455))=Y455,"",IF($K455&lt;EDATE(Y455,$E455),$K455,EDATE(Y455,$E455))),""))),"")</f>
        <v/>
      </c>
      <c r="AA455" s="70" t="str">
        <f>IFERROR(IF(AND($H455=1,WORKDAY.INTL($I455,NETWORKDAYS.INTL($I455,EDATE(Z455,$E456)-1,1,[1]holiday!$A$2:$A$101),1,[1]holiday!$A$2:$A$101)=$K455),"",IF(AND(IFERROR(IF(IF($K455&lt;EDATE(Z455,$E455),$K455,EDATE(Z455,$E455))=Z455,"",IF($K455&lt;EDATE(Z455,$E455),$K455,EDATE(Z455,$E455))),"")=$K455,$H455=1),"",IFERROR(IF(IF($K455&lt;EDATE(Z455,$E455),$K455,EDATE(Z455,$E455))=Z455,"",IF($K455&lt;EDATE(Z455,$E455),$K455,EDATE(Z455,$E455))),""))),"")</f>
        <v/>
      </c>
      <c r="AB455" s="70" t="str">
        <f>IFERROR(IF(AND($H455=1,WORKDAY.INTL($I455,NETWORKDAYS.INTL($I455,EDATE(AA455,$E456)-1,1,[1]holiday!$A$2:$A$101),1,[1]holiday!$A$2:$A$101)=$K455),"",IF(AND(IFERROR(IF(IF($K455&lt;EDATE(AA455,$E455),$K455,EDATE(AA455,$E455))=AA455,"",IF($K455&lt;EDATE(AA455,$E455),$K455,EDATE(AA455,$E455))),"")=$K455,$H455=1),"",IFERROR(IF(IF($K455&lt;EDATE(AA455,$E455),$K455,EDATE(AA455,$E455))=AA455,"",IF($K455&lt;EDATE(AA455,$E455),$K455,EDATE(AA455,$E455))),""))),"")</f>
        <v/>
      </c>
      <c r="AC455" s="70" t="str">
        <f>IFERROR(IF(AND($H455=1,WORKDAY.INTL($I455,NETWORKDAYS.INTL($I455,EDATE(AB455,$E456)-1,1,[1]holiday!$A$2:$A$101),1,[1]holiday!$A$2:$A$101)=$K455),"",IF(AND(IFERROR(IF(IF($K455&lt;EDATE(AB455,$E455),$K455,EDATE(AB455,$E455))=AB455,"",IF($K455&lt;EDATE(AB455,$E455),$K455,EDATE(AB455,$E455))),"")=$K455,$H455=1),"",IFERROR(IF(IF($K455&lt;EDATE(AB455,$E455),$K455,EDATE(AB455,$E455))=AB455,"",IF($K455&lt;EDATE(AB455,$E455),$K455,EDATE(AB455,$E455))),""))),"")</f>
        <v/>
      </c>
      <c r="AD455" s="70" t="str">
        <f>IFERROR(IF(AND($H455=1,WORKDAY.INTL($I455,NETWORKDAYS.INTL($I455,EDATE(AC455,$E456)-1,1,[1]holiday!$A$2:$A$101),1,[1]holiday!$A$2:$A$101)=$K455),"",IF(AND(IFERROR(IF(IF($K455&lt;EDATE(AC455,$E455),$K455,EDATE(AC455,$E455))=AC455,"",IF($K455&lt;EDATE(AC455,$E455),$K455,EDATE(AC455,$E455))),"")=$K455,$H455=1),"",IFERROR(IF(IF($K455&lt;EDATE(AC455,$E455),$K455,EDATE(AC455,$E455))=AC455,"",IF($K455&lt;EDATE(AC455,$E455),$K455,EDATE(AC455,$E455))),""))),"")</f>
        <v/>
      </c>
      <c r="AE455" s="70" t="str">
        <f>IFERROR(IF(AND($H455=1,WORKDAY.INTL($I455,NETWORKDAYS.INTL($I455,EDATE(AD455,$E456)-1,1,[1]holiday!$A$2:$A$101),1,[1]holiday!$A$2:$A$101)=$K455),"",IF(AND(IFERROR(IF(IF($K455&lt;EDATE(AD455,$E455),$K455,EDATE(AD455,$E455))=AD455,"",IF($K455&lt;EDATE(AD455,$E455),$K455,EDATE(AD455,$E455))),"")=$K455,$H455=1),"",IFERROR(IF(IF($K455&lt;EDATE(AD455,$E455),$K455,EDATE(AD455,$E455))=AD455,"",IF($K455&lt;EDATE(AD455,$E455),$K455,EDATE(AD455,$E455))),""))),"")</f>
        <v/>
      </c>
      <c r="AF455" s="70" t="str">
        <f>IFERROR(IF(AND($H455=1,WORKDAY.INTL($I455,NETWORKDAYS.INTL($I455,EDATE(AE455,$E456)-1,1,[1]holiday!$A$2:$A$101),1,[1]holiday!$A$2:$A$101)=$K455),"",IF(AND(IFERROR(IF(IF($K455&lt;EDATE(AE455,$E455),$K455,EDATE(AE455,$E455))=AE455,"",IF($K455&lt;EDATE(AE455,$E455),$K455,EDATE(AE455,$E455))),"")=$K455,$H455=1),"",IFERROR(IF(IF($K455&lt;EDATE(AE455,$E455),$K455,EDATE(AE455,$E455))=AE455,"",IF($K455&lt;EDATE(AE455,$E455),$K455,EDATE(AE455,$E455))),""))),"")</f>
        <v/>
      </c>
      <c r="AG455" s="70" t="str">
        <f>IFERROR(IF(AND($H455=1,WORKDAY.INTL($I455,NETWORKDAYS.INTL($I455,EDATE(AF455,$E456)-1,1,[1]holiday!$A$2:$A$101),1,[1]holiday!$A$2:$A$101)=$K455),"",IF(AND(IFERROR(IF(IF($K455&lt;EDATE(AF455,$E455),$K455,EDATE(AF455,$E455))=AF455,"",IF($K455&lt;EDATE(AF455,$E455),$K455,EDATE(AF455,$E455))),"")=$K455,$H455=1),"",IFERROR(IF(IF($K455&lt;EDATE(AF455,$E455),$K455,EDATE(AF455,$E455))=AF455,"",IF($K455&lt;EDATE(AF455,$E455),$K455,EDATE(AF455,$E455))),""))),"")</f>
        <v/>
      </c>
      <c r="AH455" s="70" t="str">
        <f>IFERROR(IF(AND($H455=1,WORKDAY.INTL($I455,NETWORKDAYS.INTL($I455,EDATE(AG455,$E456)-1,1,[1]holiday!$A$2:$A$101),1,[1]holiday!$A$2:$A$101)=$K455),"",IF(AND(IFERROR(IF(IF($K455&lt;EDATE(AG455,$E455),$K455,EDATE(AG455,$E455))=AG455,"",IF($K455&lt;EDATE(AG455,$E455),$K455,EDATE(AG455,$E455))),"")=$K455,$H455=1),"",IFERROR(IF(IF($K455&lt;EDATE(AG455,$E455),$K455,EDATE(AG455,$E455))=AG455,"",IF($K455&lt;EDATE(AG455,$E455),$K455,EDATE(AG455,$E455))),""))),"")</f>
        <v/>
      </c>
      <c r="AI455" s="70"/>
      <c r="AJ455" s="25" t="e">
        <f t="shared" si="274"/>
        <v>#REF!</v>
      </c>
      <c r="AK455" s="25" t="e">
        <f t="shared" si="275"/>
        <v>#REF!</v>
      </c>
      <c r="AL455" s="25" t="e">
        <f t="shared" si="276"/>
        <v>#REF!</v>
      </c>
      <c r="AM455" s="25" t="e">
        <f t="shared" si="277"/>
        <v>#REF!</v>
      </c>
      <c r="AN455" s="25" t="e">
        <f t="shared" si="278"/>
        <v>#REF!</v>
      </c>
      <c r="AO455" s="25" t="e">
        <f t="shared" si="279"/>
        <v>#REF!</v>
      </c>
      <c r="AP455" s="25" t="e">
        <f t="shared" si="280"/>
        <v>#REF!</v>
      </c>
      <c r="AQ455" s="25" t="e">
        <f t="shared" si="281"/>
        <v>#REF!</v>
      </c>
      <c r="AR455" s="25" t="e">
        <f t="shared" si="282"/>
        <v>#REF!</v>
      </c>
      <c r="AS455" s="25" t="e">
        <f t="shared" si="283"/>
        <v>#REF!</v>
      </c>
      <c r="AT455" s="25" t="e">
        <f t="shared" si="284"/>
        <v>#REF!</v>
      </c>
      <c r="AU455" s="25" t="e">
        <f t="shared" si="285"/>
        <v>#REF!</v>
      </c>
      <c r="AV455" s="25" t="e">
        <f t="shared" si="286"/>
        <v>#REF!</v>
      </c>
      <c r="AW455" s="106" t="e">
        <f t="shared" si="293"/>
        <v>#REF!</v>
      </c>
      <c r="AX455" s="107" t="e">
        <f t="shared" ca="1" si="294"/>
        <v>#REF!</v>
      </c>
      <c r="AY455" s="107" t="e">
        <f t="shared" ca="1" si="295"/>
        <v>#REF!</v>
      </c>
      <c r="AZ455" s="108" t="e">
        <f t="shared" ca="1" si="296"/>
        <v>#REF!</v>
      </c>
      <c r="BA455" s="25">
        <f t="shared" ca="1" si="288"/>
        <v>0</v>
      </c>
      <c r="BB455" s="25" t="e">
        <f t="shared" si="287"/>
        <v>#REF!</v>
      </c>
      <c r="BC455" s="25" t="e">
        <f t="shared" ca="1" si="297"/>
        <v>#REF!</v>
      </c>
      <c r="BD455" s="83" t="e">
        <f>PS!#REF!</f>
        <v>#REF!</v>
      </c>
      <c r="BE455" s="78" t="str">
        <f t="shared" ca="1" si="298"/>
        <v>Lần 0</v>
      </c>
      <c r="BF455" s="109" t="e">
        <f t="shared" ca="1" si="299"/>
        <v>#REF!</v>
      </c>
      <c r="BG455" s="109" t="e">
        <f t="shared" ca="1" si="300"/>
        <v>#REF!</v>
      </c>
      <c r="BH455" s="109" t="e">
        <f t="shared" ca="1" si="301"/>
        <v>#REF!</v>
      </c>
      <c r="BI455" s="109" t="e">
        <f t="shared" ca="1" si="302"/>
        <v>#REF!</v>
      </c>
      <c r="BJ455" s="109" t="e">
        <f t="shared" ca="1" si="303"/>
        <v>#REF!</v>
      </c>
      <c r="BK455" s="109" t="e">
        <f t="shared" ca="1" si="304"/>
        <v>#REF!</v>
      </c>
      <c r="BL455" s="109" t="e">
        <f t="shared" ca="1" si="305"/>
        <v>#REF!</v>
      </c>
      <c r="BM455" s="109" t="e">
        <f t="shared" ca="1" si="306"/>
        <v>#REF!</v>
      </c>
      <c r="BN455" s="109" t="e">
        <f t="shared" ca="1" si="307"/>
        <v>#REF!</v>
      </c>
      <c r="BO455" s="109" t="e">
        <f t="shared" ca="1" si="308"/>
        <v>#REF!</v>
      </c>
      <c r="BP455" s="109" t="e">
        <f t="shared" ca="1" si="309"/>
        <v>#REF!</v>
      </c>
      <c r="BQ455" s="109" t="e">
        <f t="shared" ca="1" si="310"/>
        <v>#REF!</v>
      </c>
      <c r="BR455" s="109" t="e">
        <f t="shared" ca="1" si="311"/>
        <v>#REF!</v>
      </c>
    </row>
    <row r="456" spans="1:70" ht="19.5" customHeight="1" x14ac:dyDescent="0.2">
      <c r="A456" s="82" t="e">
        <f>PS!#REF!</f>
        <v>#REF!</v>
      </c>
      <c r="B456" s="83" t="e">
        <f>PS!#REF!</f>
        <v>#REF!</v>
      </c>
      <c r="C456" s="83" t="e">
        <f>PS!#REF!</f>
        <v>#REF!</v>
      </c>
      <c r="D456" s="83" t="e">
        <f>VLOOKUP(B456,CTV!$A$3:$D$1048576,4,0)</f>
        <v>#REF!</v>
      </c>
      <c r="E456" s="83" t="e">
        <f>VLOOKUP(B456,CTV!$A$3:$G$1048576,7,0)</f>
        <v>#REF!</v>
      </c>
      <c r="F456" s="83" t="e">
        <f>IF(ISNA(VLOOKUP(D456,CTV!$A$3:$H$1048576,8,0)),"",VLOOKUP(D456,CTV!$A$3:$H$1048576,8,0))</f>
        <v>#REF!</v>
      </c>
      <c r="G456" s="83" t="e">
        <f>VLOOKUP(B456,CTV!$A$3:$I$1048576,9,0)</f>
        <v>#REF!</v>
      </c>
      <c r="H456" s="83" t="e">
        <f>VLOOKUP(B456,CTV!$A$3:$J$1048576,10,0)</f>
        <v>#REF!</v>
      </c>
      <c r="I456" s="102" t="e">
        <f>PS!#REF!</f>
        <v>#REF!</v>
      </c>
      <c r="J456" s="83" t="e">
        <f>PS!#REF!</f>
        <v>#REF!</v>
      </c>
      <c r="K456" s="103" t="e">
        <f>PS!#REF!</f>
        <v>#REF!</v>
      </c>
      <c r="L456" s="83" t="e">
        <f t="shared" si="289"/>
        <v>#REF!</v>
      </c>
      <c r="M456" s="120" t="e">
        <f>PS!#REF!</f>
        <v>#REF!</v>
      </c>
      <c r="N456" s="83" t="e">
        <f>PS!#REF!</f>
        <v>#REF!</v>
      </c>
      <c r="O456" s="104" t="e">
        <f>PS!#REF!</f>
        <v>#REF!</v>
      </c>
      <c r="P456" s="104" t="e">
        <f t="shared" si="290"/>
        <v>#REF!</v>
      </c>
      <c r="Q456" s="104">
        <v>0</v>
      </c>
      <c r="R456" s="170" t="e">
        <f t="shared" si="291"/>
        <v>#REF!</v>
      </c>
      <c r="S456" s="130" t="e">
        <f>VLOOKUP(B456,CTV!$A$3:$K$1048576,11,0)</f>
        <v>#REF!</v>
      </c>
      <c r="T456" s="105" t="e">
        <f>IF(VLOOKUP(B456,CTV!$A$3:$E$1048576,5,0)-R456+S456&lt;0,0,VLOOKUP(B456,CTV!$A$3:$E$1048576,5,0)-R456+S456)</f>
        <v>#REF!</v>
      </c>
      <c r="U456" s="105" t="e">
        <f>IF(VLOOKUP(B456,CTV!$A$3:$F$1048576,6,0)-R456+S456&lt;0,0,VLOOKUP(B456,CTV!$A$3:$F$1048576,6,0)-R456+S456)</f>
        <v>#REF!</v>
      </c>
      <c r="V456" s="70" t="e">
        <f t="shared" si="292"/>
        <v>#REF!</v>
      </c>
      <c r="W456" s="70" t="str">
        <f>IFERROR(IF(AND($H456=1,WORKDAY.INTL($I456,NETWORKDAYS.INTL($I456,EDATE(V456,$E457)-1,1,[1]holiday!$A$2:$A$101),1,[1]holiday!$A$2:$A$101)=$K456),"",IF(AND(IFERROR(IF(IF($K456&lt;EDATE(V456,$E456),$K456,EDATE(V456,$E456))=V456,"",IF($K456&lt;EDATE(V456,$E456),$K456,EDATE(V456,$E456))),"")=$K456,$H456=1),"",IFERROR(IF(IF($K456&lt;EDATE(V456,$E456),$K456,EDATE(V456,$E456))=V456,"",IF($K456&lt;EDATE(V456,$E456),$K456,EDATE(V456,$E456))),""))),"")</f>
        <v/>
      </c>
      <c r="X456" s="70" t="str">
        <f>IFERROR(IF(AND($H456=1,WORKDAY.INTL($I456,NETWORKDAYS.INTL($I456,EDATE(W456,$E457)-1,1,[1]holiday!$A$2:$A$101),1,[1]holiday!$A$2:$A$101)=$K456),"",IF(AND(IFERROR(IF(IF($K456&lt;EDATE(W456,$E456),$K456,EDATE(W456,$E456))=W456,"",IF($K456&lt;EDATE(W456,$E456),$K456,EDATE(W456,$E456))),"")=$K456,$H456=1),"",IFERROR(IF(IF($K456&lt;EDATE(W456,$E456),$K456,EDATE(W456,$E456))=W456,"",IF($K456&lt;EDATE(W456,$E456),$K456,EDATE(W456,$E456))),""))),"")</f>
        <v/>
      </c>
      <c r="Y456" s="70" t="str">
        <f>IFERROR(IF(AND($H456=1,WORKDAY.INTL($I456,NETWORKDAYS.INTL($I456,EDATE(X456,$E457)-1,1,[1]holiday!$A$2:$A$101),1,[1]holiday!$A$2:$A$101)=$K456),"",IF(AND(IFERROR(IF(IF($K456&lt;EDATE(X456,$E456),$K456,EDATE(X456,$E456))=X456,"",IF($K456&lt;EDATE(X456,$E456),$K456,EDATE(X456,$E456))),"")=$K456,$H456=1),"",IFERROR(IF(IF($K456&lt;EDATE(X456,$E456),$K456,EDATE(X456,$E456))=X456,"",IF($K456&lt;EDATE(X456,$E456),$K456,EDATE(X456,$E456))),""))),"")</f>
        <v/>
      </c>
      <c r="Z456" s="70" t="str">
        <f>IFERROR(IF(AND($H456=1,WORKDAY.INTL($I456,NETWORKDAYS.INTL($I456,EDATE(Y456,$E457)-1,1,[1]holiday!$A$2:$A$101),1,[1]holiday!$A$2:$A$101)=$K456),"",IF(AND(IFERROR(IF(IF($K456&lt;EDATE(Y456,$E456),$K456,EDATE(Y456,$E456))=Y456,"",IF($K456&lt;EDATE(Y456,$E456),$K456,EDATE(Y456,$E456))),"")=$K456,$H456=1),"",IFERROR(IF(IF($K456&lt;EDATE(Y456,$E456),$K456,EDATE(Y456,$E456))=Y456,"",IF($K456&lt;EDATE(Y456,$E456),$K456,EDATE(Y456,$E456))),""))),"")</f>
        <v/>
      </c>
      <c r="AA456" s="70" t="str">
        <f>IFERROR(IF(AND($H456=1,WORKDAY.INTL($I456,NETWORKDAYS.INTL($I456,EDATE(Z456,$E457)-1,1,[1]holiday!$A$2:$A$101),1,[1]holiday!$A$2:$A$101)=$K456),"",IF(AND(IFERROR(IF(IF($K456&lt;EDATE(Z456,$E456),$K456,EDATE(Z456,$E456))=Z456,"",IF($K456&lt;EDATE(Z456,$E456),$K456,EDATE(Z456,$E456))),"")=$K456,$H456=1),"",IFERROR(IF(IF($K456&lt;EDATE(Z456,$E456),$K456,EDATE(Z456,$E456))=Z456,"",IF($K456&lt;EDATE(Z456,$E456),$K456,EDATE(Z456,$E456))),""))),"")</f>
        <v/>
      </c>
      <c r="AB456" s="70" t="str">
        <f>IFERROR(IF(AND($H456=1,WORKDAY.INTL($I456,NETWORKDAYS.INTL($I456,EDATE(AA456,$E457)-1,1,[1]holiday!$A$2:$A$101),1,[1]holiday!$A$2:$A$101)=$K456),"",IF(AND(IFERROR(IF(IF($K456&lt;EDATE(AA456,$E456),$K456,EDATE(AA456,$E456))=AA456,"",IF($K456&lt;EDATE(AA456,$E456),$K456,EDATE(AA456,$E456))),"")=$K456,$H456=1),"",IFERROR(IF(IF($K456&lt;EDATE(AA456,$E456),$K456,EDATE(AA456,$E456))=AA456,"",IF($K456&lt;EDATE(AA456,$E456),$K456,EDATE(AA456,$E456))),""))),"")</f>
        <v/>
      </c>
      <c r="AC456" s="70" t="str">
        <f>IFERROR(IF(AND($H456=1,WORKDAY.INTL($I456,NETWORKDAYS.INTL($I456,EDATE(AB456,$E457)-1,1,[1]holiday!$A$2:$A$101),1,[1]holiday!$A$2:$A$101)=$K456),"",IF(AND(IFERROR(IF(IF($K456&lt;EDATE(AB456,$E456),$K456,EDATE(AB456,$E456))=AB456,"",IF($K456&lt;EDATE(AB456,$E456),$K456,EDATE(AB456,$E456))),"")=$K456,$H456=1),"",IFERROR(IF(IF($K456&lt;EDATE(AB456,$E456),$K456,EDATE(AB456,$E456))=AB456,"",IF($K456&lt;EDATE(AB456,$E456),$K456,EDATE(AB456,$E456))),""))),"")</f>
        <v/>
      </c>
      <c r="AD456" s="70" t="str">
        <f>IFERROR(IF(AND($H456=1,WORKDAY.INTL($I456,NETWORKDAYS.INTL($I456,EDATE(AC456,$E457)-1,1,[1]holiday!$A$2:$A$101),1,[1]holiday!$A$2:$A$101)=$K456),"",IF(AND(IFERROR(IF(IF($K456&lt;EDATE(AC456,$E456),$K456,EDATE(AC456,$E456))=AC456,"",IF($K456&lt;EDATE(AC456,$E456),$K456,EDATE(AC456,$E456))),"")=$K456,$H456=1),"",IFERROR(IF(IF($K456&lt;EDATE(AC456,$E456),$K456,EDATE(AC456,$E456))=AC456,"",IF($K456&lt;EDATE(AC456,$E456),$K456,EDATE(AC456,$E456))),""))),"")</f>
        <v/>
      </c>
      <c r="AE456" s="70" t="str">
        <f>IFERROR(IF(AND($H456=1,WORKDAY.INTL($I456,NETWORKDAYS.INTL($I456,EDATE(AD456,$E457)-1,1,[1]holiday!$A$2:$A$101),1,[1]holiday!$A$2:$A$101)=$K456),"",IF(AND(IFERROR(IF(IF($K456&lt;EDATE(AD456,$E456),$K456,EDATE(AD456,$E456))=AD456,"",IF($K456&lt;EDATE(AD456,$E456),$K456,EDATE(AD456,$E456))),"")=$K456,$H456=1),"",IFERROR(IF(IF($K456&lt;EDATE(AD456,$E456),$K456,EDATE(AD456,$E456))=AD456,"",IF($K456&lt;EDATE(AD456,$E456),$K456,EDATE(AD456,$E456))),""))),"")</f>
        <v/>
      </c>
      <c r="AF456" s="70" t="str">
        <f>IFERROR(IF(AND($H456=1,WORKDAY.INTL($I456,NETWORKDAYS.INTL($I456,EDATE(AE456,$E457)-1,1,[1]holiday!$A$2:$A$101),1,[1]holiday!$A$2:$A$101)=$K456),"",IF(AND(IFERROR(IF(IF($K456&lt;EDATE(AE456,$E456),$K456,EDATE(AE456,$E456))=AE456,"",IF($K456&lt;EDATE(AE456,$E456),$K456,EDATE(AE456,$E456))),"")=$K456,$H456=1),"",IFERROR(IF(IF($K456&lt;EDATE(AE456,$E456),$K456,EDATE(AE456,$E456))=AE456,"",IF($K456&lt;EDATE(AE456,$E456),$K456,EDATE(AE456,$E456))),""))),"")</f>
        <v/>
      </c>
      <c r="AG456" s="70" t="str">
        <f>IFERROR(IF(AND($H456=1,WORKDAY.INTL($I456,NETWORKDAYS.INTL($I456,EDATE(AF456,$E457)-1,1,[1]holiday!$A$2:$A$101),1,[1]holiday!$A$2:$A$101)=$K456),"",IF(AND(IFERROR(IF(IF($K456&lt;EDATE(AF456,$E456),$K456,EDATE(AF456,$E456))=AF456,"",IF($K456&lt;EDATE(AF456,$E456),$K456,EDATE(AF456,$E456))),"")=$K456,$H456=1),"",IFERROR(IF(IF($K456&lt;EDATE(AF456,$E456),$K456,EDATE(AF456,$E456))=AF456,"",IF($K456&lt;EDATE(AF456,$E456),$K456,EDATE(AF456,$E456))),""))),"")</f>
        <v/>
      </c>
      <c r="AH456" s="70" t="str">
        <f>IFERROR(IF(AND($H456=1,WORKDAY.INTL($I456,NETWORKDAYS.INTL($I456,EDATE(AG456,$E457)-1,1,[1]holiday!$A$2:$A$101),1,[1]holiday!$A$2:$A$101)=$K456),"",IF(AND(IFERROR(IF(IF($K456&lt;EDATE(AG456,$E456),$K456,EDATE(AG456,$E456))=AG456,"",IF($K456&lt;EDATE(AG456,$E456),$K456,EDATE(AG456,$E456))),"")=$K456,$H456=1),"",IFERROR(IF(IF($K456&lt;EDATE(AG456,$E456),$K456,EDATE(AG456,$E456))=AG456,"",IF($K456&lt;EDATE(AG456,$E456),$K456,EDATE(AG456,$E456))),""))),"")</f>
        <v/>
      </c>
      <c r="AI456" s="70"/>
      <c r="AJ456" s="25" t="e">
        <f t="shared" si="274"/>
        <v>#REF!</v>
      </c>
      <c r="AK456" s="25" t="e">
        <f t="shared" si="275"/>
        <v>#REF!</v>
      </c>
      <c r="AL456" s="25" t="e">
        <f t="shared" si="276"/>
        <v>#REF!</v>
      </c>
      <c r="AM456" s="25" t="e">
        <f t="shared" si="277"/>
        <v>#REF!</v>
      </c>
      <c r="AN456" s="25" t="e">
        <f t="shared" si="278"/>
        <v>#REF!</v>
      </c>
      <c r="AO456" s="25" t="e">
        <f t="shared" si="279"/>
        <v>#REF!</v>
      </c>
      <c r="AP456" s="25" t="e">
        <f t="shared" si="280"/>
        <v>#REF!</v>
      </c>
      <c r="AQ456" s="25" t="e">
        <f t="shared" si="281"/>
        <v>#REF!</v>
      </c>
      <c r="AR456" s="25" t="e">
        <f t="shared" si="282"/>
        <v>#REF!</v>
      </c>
      <c r="AS456" s="25" t="e">
        <f t="shared" si="283"/>
        <v>#REF!</v>
      </c>
      <c r="AT456" s="25" t="e">
        <f t="shared" si="284"/>
        <v>#REF!</v>
      </c>
      <c r="AU456" s="25" t="e">
        <f t="shared" si="285"/>
        <v>#REF!</v>
      </c>
      <c r="AV456" s="25" t="e">
        <f t="shared" si="286"/>
        <v>#REF!</v>
      </c>
      <c r="AW456" s="106" t="e">
        <f t="shared" si="293"/>
        <v>#REF!</v>
      </c>
      <c r="AX456" s="107" t="e">
        <f t="shared" ca="1" si="294"/>
        <v>#REF!</v>
      </c>
      <c r="AY456" s="107" t="e">
        <f t="shared" ca="1" si="295"/>
        <v>#REF!</v>
      </c>
      <c r="AZ456" s="108" t="e">
        <f t="shared" ca="1" si="296"/>
        <v>#REF!</v>
      </c>
      <c r="BA456" s="25">
        <f t="shared" ca="1" si="288"/>
        <v>0</v>
      </c>
      <c r="BB456" s="25" t="e">
        <f t="shared" si="287"/>
        <v>#REF!</v>
      </c>
      <c r="BC456" s="25" t="e">
        <f t="shared" ca="1" si="297"/>
        <v>#REF!</v>
      </c>
      <c r="BD456" s="83" t="e">
        <f>PS!#REF!</f>
        <v>#REF!</v>
      </c>
      <c r="BE456" s="78" t="str">
        <f t="shared" ca="1" si="298"/>
        <v>Lần 0</v>
      </c>
      <c r="BF456" s="109" t="e">
        <f t="shared" ca="1" si="299"/>
        <v>#REF!</v>
      </c>
      <c r="BG456" s="109" t="e">
        <f t="shared" ca="1" si="300"/>
        <v>#REF!</v>
      </c>
      <c r="BH456" s="109" t="e">
        <f t="shared" ca="1" si="301"/>
        <v>#REF!</v>
      </c>
      <c r="BI456" s="109" t="e">
        <f t="shared" ca="1" si="302"/>
        <v>#REF!</v>
      </c>
      <c r="BJ456" s="109" t="e">
        <f t="shared" ca="1" si="303"/>
        <v>#REF!</v>
      </c>
      <c r="BK456" s="109" t="e">
        <f t="shared" ca="1" si="304"/>
        <v>#REF!</v>
      </c>
      <c r="BL456" s="109" t="e">
        <f t="shared" ca="1" si="305"/>
        <v>#REF!</v>
      </c>
      <c r="BM456" s="109" t="e">
        <f t="shared" ca="1" si="306"/>
        <v>#REF!</v>
      </c>
      <c r="BN456" s="109" t="e">
        <f t="shared" ca="1" si="307"/>
        <v>#REF!</v>
      </c>
      <c r="BO456" s="109" t="e">
        <f t="shared" ca="1" si="308"/>
        <v>#REF!</v>
      </c>
      <c r="BP456" s="109" t="e">
        <f t="shared" ca="1" si="309"/>
        <v>#REF!</v>
      </c>
      <c r="BQ456" s="109" t="e">
        <f t="shared" ca="1" si="310"/>
        <v>#REF!</v>
      </c>
      <c r="BR456" s="109" t="e">
        <f t="shared" ca="1" si="311"/>
        <v>#REF!</v>
      </c>
    </row>
    <row r="457" spans="1:70" ht="19.5" customHeight="1" x14ac:dyDescent="0.2">
      <c r="A457" s="82" t="e">
        <f>PS!#REF!</f>
        <v>#REF!</v>
      </c>
      <c r="B457" s="83" t="e">
        <f>PS!#REF!</f>
        <v>#REF!</v>
      </c>
      <c r="C457" s="83" t="e">
        <f>PS!#REF!</f>
        <v>#REF!</v>
      </c>
      <c r="D457" s="83" t="e">
        <f>VLOOKUP(B457,CTV!$A$3:$D$1048576,4,0)</f>
        <v>#REF!</v>
      </c>
      <c r="E457" s="83" t="e">
        <f>VLOOKUP(B457,CTV!$A$3:$G$1048576,7,0)</f>
        <v>#REF!</v>
      </c>
      <c r="F457" s="83" t="e">
        <f>IF(ISNA(VLOOKUP(D457,CTV!$A$3:$H$1048576,8,0)),"",VLOOKUP(D457,CTV!$A$3:$H$1048576,8,0))</f>
        <v>#REF!</v>
      </c>
      <c r="G457" s="83" t="e">
        <f>VLOOKUP(B457,CTV!$A$3:$I$1048576,9,0)</f>
        <v>#REF!</v>
      </c>
      <c r="H457" s="83" t="e">
        <f>VLOOKUP(B457,CTV!$A$3:$J$1048576,10,0)</f>
        <v>#REF!</v>
      </c>
      <c r="I457" s="102" t="e">
        <f>PS!#REF!</f>
        <v>#REF!</v>
      </c>
      <c r="J457" s="83" t="e">
        <f>PS!#REF!</f>
        <v>#REF!</v>
      </c>
      <c r="K457" s="103" t="e">
        <f>PS!#REF!</f>
        <v>#REF!</v>
      </c>
      <c r="L457" s="83" t="e">
        <f t="shared" si="289"/>
        <v>#REF!</v>
      </c>
      <c r="M457" s="120" t="e">
        <f>PS!#REF!</f>
        <v>#REF!</v>
      </c>
      <c r="N457" s="83" t="e">
        <f>PS!#REF!</f>
        <v>#REF!</v>
      </c>
      <c r="O457" s="104" t="e">
        <f>PS!#REF!</f>
        <v>#REF!</v>
      </c>
      <c r="P457" s="104" t="e">
        <f t="shared" si="290"/>
        <v>#REF!</v>
      </c>
      <c r="Q457" s="104">
        <v>0</v>
      </c>
      <c r="R457" s="170" t="e">
        <f t="shared" si="291"/>
        <v>#REF!</v>
      </c>
      <c r="S457" s="130" t="e">
        <f>VLOOKUP(B457,CTV!$A$3:$K$1048576,11,0)</f>
        <v>#REF!</v>
      </c>
      <c r="T457" s="105" t="e">
        <f>IF(VLOOKUP(B457,CTV!$A$3:$E$1048576,5,0)-R457+S457&lt;0,0,VLOOKUP(B457,CTV!$A$3:$E$1048576,5,0)-R457+S457)</f>
        <v>#REF!</v>
      </c>
      <c r="U457" s="105" t="e">
        <f>IF(VLOOKUP(B457,CTV!$A$3:$F$1048576,6,0)-R457+S457&lt;0,0,VLOOKUP(B457,CTV!$A$3:$F$1048576,6,0)-R457+S457)</f>
        <v>#REF!</v>
      </c>
      <c r="V457" s="70" t="e">
        <f t="shared" si="292"/>
        <v>#REF!</v>
      </c>
      <c r="W457" s="70" t="str">
        <f>IFERROR(IF(AND($H457=1,WORKDAY.INTL($I457,NETWORKDAYS.INTL($I457,EDATE(V457,$E458)-1,1,[1]holiday!$A$2:$A$101),1,[1]holiday!$A$2:$A$101)=$K457),"",IF(AND(IFERROR(IF(IF($K457&lt;EDATE(V457,$E457),$K457,EDATE(V457,$E457))=V457,"",IF($K457&lt;EDATE(V457,$E457),$K457,EDATE(V457,$E457))),"")=$K457,$H457=1),"",IFERROR(IF(IF($K457&lt;EDATE(V457,$E457),$K457,EDATE(V457,$E457))=V457,"",IF($K457&lt;EDATE(V457,$E457),$K457,EDATE(V457,$E457))),""))),"")</f>
        <v/>
      </c>
      <c r="X457" s="70" t="str">
        <f>IFERROR(IF(AND($H457=1,WORKDAY.INTL($I457,NETWORKDAYS.INTL($I457,EDATE(W457,$E458)-1,1,[1]holiday!$A$2:$A$101),1,[1]holiday!$A$2:$A$101)=$K457),"",IF(AND(IFERROR(IF(IF($K457&lt;EDATE(W457,$E457),$K457,EDATE(W457,$E457))=W457,"",IF($K457&lt;EDATE(W457,$E457),$K457,EDATE(W457,$E457))),"")=$K457,$H457=1),"",IFERROR(IF(IF($K457&lt;EDATE(W457,$E457),$K457,EDATE(W457,$E457))=W457,"",IF($K457&lt;EDATE(W457,$E457),$K457,EDATE(W457,$E457))),""))),"")</f>
        <v/>
      </c>
      <c r="Y457" s="70" t="str">
        <f>IFERROR(IF(AND($H457=1,WORKDAY.INTL($I457,NETWORKDAYS.INTL($I457,EDATE(X457,$E458)-1,1,[1]holiday!$A$2:$A$101),1,[1]holiday!$A$2:$A$101)=$K457),"",IF(AND(IFERROR(IF(IF($K457&lt;EDATE(X457,$E457),$K457,EDATE(X457,$E457))=X457,"",IF($K457&lt;EDATE(X457,$E457),$K457,EDATE(X457,$E457))),"")=$K457,$H457=1),"",IFERROR(IF(IF($K457&lt;EDATE(X457,$E457),$K457,EDATE(X457,$E457))=X457,"",IF($K457&lt;EDATE(X457,$E457),$K457,EDATE(X457,$E457))),""))),"")</f>
        <v/>
      </c>
      <c r="Z457" s="70" t="str">
        <f>IFERROR(IF(AND($H457=1,WORKDAY.INTL($I457,NETWORKDAYS.INTL($I457,EDATE(Y457,$E458)-1,1,[1]holiday!$A$2:$A$101),1,[1]holiday!$A$2:$A$101)=$K457),"",IF(AND(IFERROR(IF(IF($K457&lt;EDATE(Y457,$E457),$K457,EDATE(Y457,$E457))=Y457,"",IF($K457&lt;EDATE(Y457,$E457),$K457,EDATE(Y457,$E457))),"")=$K457,$H457=1),"",IFERROR(IF(IF($K457&lt;EDATE(Y457,$E457),$K457,EDATE(Y457,$E457))=Y457,"",IF($K457&lt;EDATE(Y457,$E457),$K457,EDATE(Y457,$E457))),""))),"")</f>
        <v/>
      </c>
      <c r="AA457" s="70" t="str">
        <f>IFERROR(IF(AND($H457=1,WORKDAY.INTL($I457,NETWORKDAYS.INTL($I457,EDATE(Z457,$E458)-1,1,[1]holiday!$A$2:$A$101),1,[1]holiday!$A$2:$A$101)=$K457),"",IF(AND(IFERROR(IF(IF($K457&lt;EDATE(Z457,$E457),$K457,EDATE(Z457,$E457))=Z457,"",IF($K457&lt;EDATE(Z457,$E457),$K457,EDATE(Z457,$E457))),"")=$K457,$H457=1),"",IFERROR(IF(IF($K457&lt;EDATE(Z457,$E457),$K457,EDATE(Z457,$E457))=Z457,"",IF($K457&lt;EDATE(Z457,$E457),$K457,EDATE(Z457,$E457))),""))),"")</f>
        <v/>
      </c>
      <c r="AB457" s="70" t="str">
        <f>IFERROR(IF(AND($H457=1,WORKDAY.INTL($I457,NETWORKDAYS.INTL($I457,EDATE(AA457,$E458)-1,1,[1]holiday!$A$2:$A$101),1,[1]holiday!$A$2:$A$101)=$K457),"",IF(AND(IFERROR(IF(IF($K457&lt;EDATE(AA457,$E457),$K457,EDATE(AA457,$E457))=AA457,"",IF($K457&lt;EDATE(AA457,$E457),$K457,EDATE(AA457,$E457))),"")=$K457,$H457=1),"",IFERROR(IF(IF($K457&lt;EDATE(AA457,$E457),$K457,EDATE(AA457,$E457))=AA457,"",IF($K457&lt;EDATE(AA457,$E457),$K457,EDATE(AA457,$E457))),""))),"")</f>
        <v/>
      </c>
      <c r="AC457" s="70" t="str">
        <f>IFERROR(IF(AND($H457=1,WORKDAY.INTL($I457,NETWORKDAYS.INTL($I457,EDATE(AB457,$E458)-1,1,[1]holiday!$A$2:$A$101),1,[1]holiday!$A$2:$A$101)=$K457),"",IF(AND(IFERROR(IF(IF($K457&lt;EDATE(AB457,$E457),$K457,EDATE(AB457,$E457))=AB457,"",IF($K457&lt;EDATE(AB457,$E457),$K457,EDATE(AB457,$E457))),"")=$K457,$H457=1),"",IFERROR(IF(IF($K457&lt;EDATE(AB457,$E457),$K457,EDATE(AB457,$E457))=AB457,"",IF($K457&lt;EDATE(AB457,$E457),$K457,EDATE(AB457,$E457))),""))),"")</f>
        <v/>
      </c>
      <c r="AD457" s="70" t="str">
        <f>IFERROR(IF(AND($H457=1,WORKDAY.INTL($I457,NETWORKDAYS.INTL($I457,EDATE(AC457,$E458)-1,1,[1]holiday!$A$2:$A$101),1,[1]holiday!$A$2:$A$101)=$K457),"",IF(AND(IFERROR(IF(IF($K457&lt;EDATE(AC457,$E457),$K457,EDATE(AC457,$E457))=AC457,"",IF($K457&lt;EDATE(AC457,$E457),$K457,EDATE(AC457,$E457))),"")=$K457,$H457=1),"",IFERROR(IF(IF($K457&lt;EDATE(AC457,$E457),$K457,EDATE(AC457,$E457))=AC457,"",IF($K457&lt;EDATE(AC457,$E457),$K457,EDATE(AC457,$E457))),""))),"")</f>
        <v/>
      </c>
      <c r="AE457" s="70" t="str">
        <f>IFERROR(IF(AND($H457=1,WORKDAY.INTL($I457,NETWORKDAYS.INTL($I457,EDATE(AD457,$E458)-1,1,[1]holiday!$A$2:$A$101),1,[1]holiday!$A$2:$A$101)=$K457),"",IF(AND(IFERROR(IF(IF($K457&lt;EDATE(AD457,$E457),$K457,EDATE(AD457,$E457))=AD457,"",IF($K457&lt;EDATE(AD457,$E457),$K457,EDATE(AD457,$E457))),"")=$K457,$H457=1),"",IFERROR(IF(IF($K457&lt;EDATE(AD457,$E457),$K457,EDATE(AD457,$E457))=AD457,"",IF($K457&lt;EDATE(AD457,$E457),$K457,EDATE(AD457,$E457))),""))),"")</f>
        <v/>
      </c>
      <c r="AF457" s="70" t="str">
        <f>IFERROR(IF(AND($H457=1,WORKDAY.INTL($I457,NETWORKDAYS.INTL($I457,EDATE(AE457,$E458)-1,1,[1]holiday!$A$2:$A$101),1,[1]holiday!$A$2:$A$101)=$K457),"",IF(AND(IFERROR(IF(IF($K457&lt;EDATE(AE457,$E457),$K457,EDATE(AE457,$E457))=AE457,"",IF($K457&lt;EDATE(AE457,$E457),$K457,EDATE(AE457,$E457))),"")=$K457,$H457=1),"",IFERROR(IF(IF($K457&lt;EDATE(AE457,$E457),$K457,EDATE(AE457,$E457))=AE457,"",IF($K457&lt;EDATE(AE457,$E457),$K457,EDATE(AE457,$E457))),""))),"")</f>
        <v/>
      </c>
      <c r="AG457" s="70" t="str">
        <f>IFERROR(IF(AND($H457=1,WORKDAY.INTL($I457,NETWORKDAYS.INTL($I457,EDATE(AF457,$E458)-1,1,[1]holiday!$A$2:$A$101),1,[1]holiday!$A$2:$A$101)=$K457),"",IF(AND(IFERROR(IF(IF($K457&lt;EDATE(AF457,$E457),$K457,EDATE(AF457,$E457))=AF457,"",IF($K457&lt;EDATE(AF457,$E457),$K457,EDATE(AF457,$E457))),"")=$K457,$H457=1),"",IFERROR(IF(IF($K457&lt;EDATE(AF457,$E457),$K457,EDATE(AF457,$E457))=AF457,"",IF($K457&lt;EDATE(AF457,$E457),$K457,EDATE(AF457,$E457))),""))),"")</f>
        <v/>
      </c>
      <c r="AH457" s="70" t="str">
        <f>IFERROR(IF(AND($H457=1,WORKDAY.INTL($I457,NETWORKDAYS.INTL($I457,EDATE(AG457,$E458)-1,1,[1]holiday!$A$2:$A$101),1,[1]holiday!$A$2:$A$101)=$K457),"",IF(AND(IFERROR(IF(IF($K457&lt;EDATE(AG457,$E457),$K457,EDATE(AG457,$E457))=AG457,"",IF($K457&lt;EDATE(AG457,$E457),$K457,EDATE(AG457,$E457))),"")=$K457,$H457=1),"",IFERROR(IF(IF($K457&lt;EDATE(AG457,$E457),$K457,EDATE(AG457,$E457))=AG457,"",IF($K457&lt;EDATE(AG457,$E457),$K457,EDATE(AG457,$E457))),""))),"")</f>
        <v/>
      </c>
      <c r="AI457" s="70"/>
      <c r="AJ457" s="25" t="e">
        <f t="shared" si="274"/>
        <v>#REF!</v>
      </c>
      <c r="AK457" s="25" t="e">
        <f t="shared" si="275"/>
        <v>#REF!</v>
      </c>
      <c r="AL457" s="25" t="e">
        <f t="shared" si="276"/>
        <v>#REF!</v>
      </c>
      <c r="AM457" s="25" t="e">
        <f t="shared" si="277"/>
        <v>#REF!</v>
      </c>
      <c r="AN457" s="25" t="e">
        <f t="shared" si="278"/>
        <v>#REF!</v>
      </c>
      <c r="AO457" s="25" t="e">
        <f t="shared" si="279"/>
        <v>#REF!</v>
      </c>
      <c r="AP457" s="25" t="e">
        <f t="shared" si="280"/>
        <v>#REF!</v>
      </c>
      <c r="AQ457" s="25" t="e">
        <f t="shared" si="281"/>
        <v>#REF!</v>
      </c>
      <c r="AR457" s="25" t="e">
        <f t="shared" si="282"/>
        <v>#REF!</v>
      </c>
      <c r="AS457" s="25" t="e">
        <f t="shared" si="283"/>
        <v>#REF!</v>
      </c>
      <c r="AT457" s="25" t="e">
        <f t="shared" si="284"/>
        <v>#REF!</v>
      </c>
      <c r="AU457" s="25" t="e">
        <f t="shared" si="285"/>
        <v>#REF!</v>
      </c>
      <c r="AV457" s="25" t="e">
        <f t="shared" si="286"/>
        <v>#REF!</v>
      </c>
      <c r="AW457" s="106" t="e">
        <f t="shared" si="293"/>
        <v>#REF!</v>
      </c>
      <c r="AX457" s="107" t="e">
        <f t="shared" ca="1" si="294"/>
        <v>#REF!</v>
      </c>
      <c r="AY457" s="107" t="e">
        <f t="shared" ca="1" si="295"/>
        <v>#REF!</v>
      </c>
      <c r="AZ457" s="108" t="e">
        <f t="shared" ca="1" si="296"/>
        <v>#REF!</v>
      </c>
      <c r="BA457" s="25">
        <f t="shared" ca="1" si="288"/>
        <v>0</v>
      </c>
      <c r="BB457" s="25" t="e">
        <f t="shared" si="287"/>
        <v>#REF!</v>
      </c>
      <c r="BC457" s="25" t="e">
        <f t="shared" ca="1" si="297"/>
        <v>#REF!</v>
      </c>
      <c r="BD457" s="83" t="e">
        <f>PS!#REF!</f>
        <v>#REF!</v>
      </c>
      <c r="BE457" s="78" t="str">
        <f t="shared" ca="1" si="298"/>
        <v>Lần 0</v>
      </c>
      <c r="BF457" s="109" t="e">
        <f t="shared" ca="1" si="299"/>
        <v>#REF!</v>
      </c>
      <c r="BG457" s="109" t="e">
        <f t="shared" ca="1" si="300"/>
        <v>#REF!</v>
      </c>
      <c r="BH457" s="109" t="e">
        <f t="shared" ca="1" si="301"/>
        <v>#REF!</v>
      </c>
      <c r="BI457" s="109" t="e">
        <f t="shared" ca="1" si="302"/>
        <v>#REF!</v>
      </c>
      <c r="BJ457" s="109" t="e">
        <f t="shared" ca="1" si="303"/>
        <v>#REF!</v>
      </c>
      <c r="BK457" s="109" t="e">
        <f t="shared" ca="1" si="304"/>
        <v>#REF!</v>
      </c>
      <c r="BL457" s="109" t="e">
        <f t="shared" ca="1" si="305"/>
        <v>#REF!</v>
      </c>
      <c r="BM457" s="109" t="e">
        <f t="shared" ca="1" si="306"/>
        <v>#REF!</v>
      </c>
      <c r="BN457" s="109" t="e">
        <f t="shared" ca="1" si="307"/>
        <v>#REF!</v>
      </c>
      <c r="BO457" s="109" t="e">
        <f t="shared" ca="1" si="308"/>
        <v>#REF!</v>
      </c>
      <c r="BP457" s="109" t="e">
        <f t="shared" ca="1" si="309"/>
        <v>#REF!</v>
      </c>
      <c r="BQ457" s="109" t="e">
        <f t="shared" ca="1" si="310"/>
        <v>#REF!</v>
      </c>
      <c r="BR457" s="109" t="e">
        <f t="shared" ca="1" si="311"/>
        <v>#REF!</v>
      </c>
    </row>
    <row r="458" spans="1:70" ht="19.5" customHeight="1" x14ac:dyDescent="0.2">
      <c r="A458" s="82" t="e">
        <f>PS!#REF!</f>
        <v>#REF!</v>
      </c>
      <c r="B458" s="83" t="e">
        <f>PS!#REF!</f>
        <v>#REF!</v>
      </c>
      <c r="C458" s="83" t="e">
        <f>PS!#REF!</f>
        <v>#REF!</v>
      </c>
      <c r="D458" s="83" t="e">
        <f>VLOOKUP(B458,CTV!$A$3:$D$1048576,4,0)</f>
        <v>#REF!</v>
      </c>
      <c r="E458" s="83" t="e">
        <f>VLOOKUP(B458,CTV!$A$3:$G$1048576,7,0)</f>
        <v>#REF!</v>
      </c>
      <c r="F458" s="83" t="e">
        <f>IF(ISNA(VLOOKUP(D458,CTV!$A$3:$H$1048576,8,0)),"",VLOOKUP(D458,CTV!$A$3:$H$1048576,8,0))</f>
        <v>#REF!</v>
      </c>
      <c r="G458" s="83" t="e">
        <f>VLOOKUP(B458,CTV!$A$3:$I$1048576,9,0)</f>
        <v>#REF!</v>
      </c>
      <c r="H458" s="83" t="e">
        <f>VLOOKUP(B458,CTV!$A$3:$J$1048576,10,0)</f>
        <v>#REF!</v>
      </c>
      <c r="I458" s="102" t="e">
        <f>PS!#REF!</f>
        <v>#REF!</v>
      </c>
      <c r="J458" s="83" t="e">
        <f>PS!#REF!</f>
        <v>#REF!</v>
      </c>
      <c r="K458" s="103" t="e">
        <f>PS!#REF!</f>
        <v>#REF!</v>
      </c>
      <c r="L458" s="83" t="e">
        <f t="shared" si="289"/>
        <v>#REF!</v>
      </c>
      <c r="M458" s="120" t="e">
        <f>PS!#REF!</f>
        <v>#REF!</v>
      </c>
      <c r="N458" s="83" t="e">
        <f>PS!#REF!</f>
        <v>#REF!</v>
      </c>
      <c r="O458" s="104" t="e">
        <f>PS!#REF!</f>
        <v>#REF!</v>
      </c>
      <c r="P458" s="104" t="e">
        <f t="shared" si="290"/>
        <v>#REF!</v>
      </c>
      <c r="Q458" s="104">
        <v>0</v>
      </c>
      <c r="R458" s="170" t="e">
        <f t="shared" si="291"/>
        <v>#REF!</v>
      </c>
      <c r="S458" s="130" t="e">
        <f>VLOOKUP(B458,CTV!$A$3:$K$1048576,11,0)</f>
        <v>#REF!</v>
      </c>
      <c r="T458" s="105" t="e">
        <f>IF(VLOOKUP(B458,CTV!$A$3:$E$1048576,5,0)-R458+S458&lt;0,0,VLOOKUP(B458,CTV!$A$3:$E$1048576,5,0)-R458+S458)</f>
        <v>#REF!</v>
      </c>
      <c r="U458" s="105" t="e">
        <f>IF(VLOOKUP(B458,CTV!$A$3:$F$1048576,6,0)-R458+S458&lt;0,0,VLOOKUP(B458,CTV!$A$3:$F$1048576,6,0)-R458+S458)</f>
        <v>#REF!</v>
      </c>
      <c r="V458" s="70" t="e">
        <f t="shared" si="292"/>
        <v>#REF!</v>
      </c>
      <c r="W458" s="70" t="str">
        <f>IFERROR(IF(AND($H458=1,WORKDAY.INTL($I458,NETWORKDAYS.INTL($I458,EDATE(V458,$E459)-1,1,[1]holiday!$A$2:$A$101),1,[1]holiday!$A$2:$A$101)=$K458),"",IF(AND(IFERROR(IF(IF($K458&lt;EDATE(V458,$E458),$K458,EDATE(V458,$E458))=V458,"",IF($K458&lt;EDATE(V458,$E458),$K458,EDATE(V458,$E458))),"")=$K458,$H458=1),"",IFERROR(IF(IF($K458&lt;EDATE(V458,$E458),$K458,EDATE(V458,$E458))=V458,"",IF($K458&lt;EDATE(V458,$E458),$K458,EDATE(V458,$E458))),""))),"")</f>
        <v/>
      </c>
      <c r="X458" s="70" t="str">
        <f>IFERROR(IF(AND($H458=1,WORKDAY.INTL($I458,NETWORKDAYS.INTL($I458,EDATE(W458,$E459)-1,1,[1]holiday!$A$2:$A$101),1,[1]holiday!$A$2:$A$101)=$K458),"",IF(AND(IFERROR(IF(IF($K458&lt;EDATE(W458,$E458),$K458,EDATE(W458,$E458))=W458,"",IF($K458&lt;EDATE(W458,$E458),$K458,EDATE(W458,$E458))),"")=$K458,$H458=1),"",IFERROR(IF(IF($K458&lt;EDATE(W458,$E458),$K458,EDATE(W458,$E458))=W458,"",IF($K458&lt;EDATE(W458,$E458),$K458,EDATE(W458,$E458))),""))),"")</f>
        <v/>
      </c>
      <c r="Y458" s="70" t="str">
        <f>IFERROR(IF(AND($H458=1,WORKDAY.INTL($I458,NETWORKDAYS.INTL($I458,EDATE(X458,$E459)-1,1,[1]holiday!$A$2:$A$101),1,[1]holiday!$A$2:$A$101)=$K458),"",IF(AND(IFERROR(IF(IF($K458&lt;EDATE(X458,$E458),$K458,EDATE(X458,$E458))=X458,"",IF($K458&lt;EDATE(X458,$E458),$K458,EDATE(X458,$E458))),"")=$K458,$H458=1),"",IFERROR(IF(IF($K458&lt;EDATE(X458,$E458),$K458,EDATE(X458,$E458))=X458,"",IF($K458&lt;EDATE(X458,$E458),$K458,EDATE(X458,$E458))),""))),"")</f>
        <v/>
      </c>
      <c r="Z458" s="70" t="str">
        <f>IFERROR(IF(AND($H458=1,WORKDAY.INTL($I458,NETWORKDAYS.INTL($I458,EDATE(Y458,$E459)-1,1,[1]holiday!$A$2:$A$101),1,[1]holiday!$A$2:$A$101)=$K458),"",IF(AND(IFERROR(IF(IF($K458&lt;EDATE(Y458,$E458),$K458,EDATE(Y458,$E458))=Y458,"",IF($K458&lt;EDATE(Y458,$E458),$K458,EDATE(Y458,$E458))),"")=$K458,$H458=1),"",IFERROR(IF(IF($K458&lt;EDATE(Y458,$E458),$K458,EDATE(Y458,$E458))=Y458,"",IF($K458&lt;EDATE(Y458,$E458),$K458,EDATE(Y458,$E458))),""))),"")</f>
        <v/>
      </c>
      <c r="AA458" s="70" t="str">
        <f>IFERROR(IF(AND($H458=1,WORKDAY.INTL($I458,NETWORKDAYS.INTL($I458,EDATE(Z458,$E459)-1,1,[1]holiday!$A$2:$A$101),1,[1]holiday!$A$2:$A$101)=$K458),"",IF(AND(IFERROR(IF(IF($K458&lt;EDATE(Z458,$E458),$K458,EDATE(Z458,$E458))=Z458,"",IF($K458&lt;EDATE(Z458,$E458),$K458,EDATE(Z458,$E458))),"")=$K458,$H458=1),"",IFERROR(IF(IF($K458&lt;EDATE(Z458,$E458),$K458,EDATE(Z458,$E458))=Z458,"",IF($K458&lt;EDATE(Z458,$E458),$K458,EDATE(Z458,$E458))),""))),"")</f>
        <v/>
      </c>
      <c r="AB458" s="70" t="str">
        <f>IFERROR(IF(AND($H458=1,WORKDAY.INTL($I458,NETWORKDAYS.INTL($I458,EDATE(AA458,$E459)-1,1,[1]holiday!$A$2:$A$101),1,[1]holiday!$A$2:$A$101)=$K458),"",IF(AND(IFERROR(IF(IF($K458&lt;EDATE(AA458,$E458),$K458,EDATE(AA458,$E458))=AA458,"",IF($K458&lt;EDATE(AA458,$E458),$K458,EDATE(AA458,$E458))),"")=$K458,$H458=1),"",IFERROR(IF(IF($K458&lt;EDATE(AA458,$E458),$K458,EDATE(AA458,$E458))=AA458,"",IF($K458&lt;EDATE(AA458,$E458),$K458,EDATE(AA458,$E458))),""))),"")</f>
        <v/>
      </c>
      <c r="AC458" s="70" t="str">
        <f>IFERROR(IF(AND($H458=1,WORKDAY.INTL($I458,NETWORKDAYS.INTL($I458,EDATE(AB458,$E459)-1,1,[1]holiday!$A$2:$A$101),1,[1]holiday!$A$2:$A$101)=$K458),"",IF(AND(IFERROR(IF(IF($K458&lt;EDATE(AB458,$E458),$K458,EDATE(AB458,$E458))=AB458,"",IF($K458&lt;EDATE(AB458,$E458),$K458,EDATE(AB458,$E458))),"")=$K458,$H458=1),"",IFERROR(IF(IF($K458&lt;EDATE(AB458,$E458),$K458,EDATE(AB458,$E458))=AB458,"",IF($K458&lt;EDATE(AB458,$E458),$K458,EDATE(AB458,$E458))),""))),"")</f>
        <v/>
      </c>
      <c r="AD458" s="70" t="str">
        <f>IFERROR(IF(AND($H458=1,WORKDAY.INTL($I458,NETWORKDAYS.INTL($I458,EDATE(AC458,$E459)-1,1,[1]holiday!$A$2:$A$101),1,[1]holiday!$A$2:$A$101)=$K458),"",IF(AND(IFERROR(IF(IF($K458&lt;EDATE(AC458,$E458),$K458,EDATE(AC458,$E458))=AC458,"",IF($K458&lt;EDATE(AC458,$E458),$K458,EDATE(AC458,$E458))),"")=$K458,$H458=1),"",IFERROR(IF(IF($K458&lt;EDATE(AC458,$E458),$K458,EDATE(AC458,$E458))=AC458,"",IF($K458&lt;EDATE(AC458,$E458),$K458,EDATE(AC458,$E458))),""))),"")</f>
        <v/>
      </c>
      <c r="AE458" s="70" t="str">
        <f>IFERROR(IF(AND($H458=1,WORKDAY.INTL($I458,NETWORKDAYS.INTL($I458,EDATE(AD458,$E459)-1,1,[1]holiday!$A$2:$A$101),1,[1]holiday!$A$2:$A$101)=$K458),"",IF(AND(IFERROR(IF(IF($K458&lt;EDATE(AD458,$E458),$K458,EDATE(AD458,$E458))=AD458,"",IF($K458&lt;EDATE(AD458,$E458),$K458,EDATE(AD458,$E458))),"")=$K458,$H458=1),"",IFERROR(IF(IF($K458&lt;EDATE(AD458,$E458),$K458,EDATE(AD458,$E458))=AD458,"",IF($K458&lt;EDATE(AD458,$E458),$K458,EDATE(AD458,$E458))),""))),"")</f>
        <v/>
      </c>
      <c r="AF458" s="70" t="str">
        <f>IFERROR(IF(AND($H458=1,WORKDAY.INTL($I458,NETWORKDAYS.INTL($I458,EDATE(AE458,$E459)-1,1,[1]holiday!$A$2:$A$101),1,[1]holiday!$A$2:$A$101)=$K458),"",IF(AND(IFERROR(IF(IF($K458&lt;EDATE(AE458,$E458),$K458,EDATE(AE458,$E458))=AE458,"",IF($K458&lt;EDATE(AE458,$E458),$K458,EDATE(AE458,$E458))),"")=$K458,$H458=1),"",IFERROR(IF(IF($K458&lt;EDATE(AE458,$E458),$K458,EDATE(AE458,$E458))=AE458,"",IF($K458&lt;EDATE(AE458,$E458),$K458,EDATE(AE458,$E458))),""))),"")</f>
        <v/>
      </c>
      <c r="AG458" s="70" t="str">
        <f>IFERROR(IF(AND($H458=1,WORKDAY.INTL($I458,NETWORKDAYS.INTL($I458,EDATE(AF458,$E459)-1,1,[1]holiday!$A$2:$A$101),1,[1]holiday!$A$2:$A$101)=$K458),"",IF(AND(IFERROR(IF(IF($K458&lt;EDATE(AF458,$E458),$K458,EDATE(AF458,$E458))=AF458,"",IF($K458&lt;EDATE(AF458,$E458),$K458,EDATE(AF458,$E458))),"")=$K458,$H458=1),"",IFERROR(IF(IF($K458&lt;EDATE(AF458,$E458),$K458,EDATE(AF458,$E458))=AF458,"",IF($K458&lt;EDATE(AF458,$E458),$K458,EDATE(AF458,$E458))),""))),"")</f>
        <v/>
      </c>
      <c r="AH458" s="70" t="str">
        <f>IFERROR(IF(AND($H458=1,WORKDAY.INTL($I458,NETWORKDAYS.INTL($I458,EDATE(AG458,$E459)-1,1,[1]holiday!$A$2:$A$101),1,[1]holiday!$A$2:$A$101)=$K458),"",IF(AND(IFERROR(IF(IF($K458&lt;EDATE(AG458,$E458),$K458,EDATE(AG458,$E458))=AG458,"",IF($K458&lt;EDATE(AG458,$E458),$K458,EDATE(AG458,$E458))),"")=$K458,$H458=1),"",IFERROR(IF(IF($K458&lt;EDATE(AG458,$E458),$K458,EDATE(AG458,$E458))=AG458,"",IF($K458&lt;EDATE(AG458,$E458),$K458,EDATE(AG458,$E458))),""))),"")</f>
        <v/>
      </c>
      <c r="AI458" s="70"/>
      <c r="AJ458" s="25" t="e">
        <f t="shared" si="274"/>
        <v>#REF!</v>
      </c>
      <c r="AK458" s="25" t="e">
        <f t="shared" si="275"/>
        <v>#REF!</v>
      </c>
      <c r="AL458" s="25" t="e">
        <f t="shared" si="276"/>
        <v>#REF!</v>
      </c>
      <c r="AM458" s="25" t="e">
        <f t="shared" si="277"/>
        <v>#REF!</v>
      </c>
      <c r="AN458" s="25" t="e">
        <f t="shared" si="278"/>
        <v>#REF!</v>
      </c>
      <c r="AO458" s="25" t="e">
        <f t="shared" si="279"/>
        <v>#REF!</v>
      </c>
      <c r="AP458" s="25" t="e">
        <f t="shared" si="280"/>
        <v>#REF!</v>
      </c>
      <c r="AQ458" s="25" t="e">
        <f t="shared" si="281"/>
        <v>#REF!</v>
      </c>
      <c r="AR458" s="25" t="e">
        <f t="shared" si="282"/>
        <v>#REF!</v>
      </c>
      <c r="AS458" s="25" t="e">
        <f t="shared" si="283"/>
        <v>#REF!</v>
      </c>
      <c r="AT458" s="25" t="e">
        <f t="shared" si="284"/>
        <v>#REF!</v>
      </c>
      <c r="AU458" s="25" t="e">
        <f t="shared" si="285"/>
        <v>#REF!</v>
      </c>
      <c r="AV458" s="25" t="e">
        <f t="shared" si="286"/>
        <v>#REF!</v>
      </c>
      <c r="AW458" s="106" t="e">
        <f t="shared" si="293"/>
        <v>#REF!</v>
      </c>
      <c r="AX458" s="107" t="e">
        <f t="shared" ca="1" si="294"/>
        <v>#REF!</v>
      </c>
      <c r="AY458" s="107" t="e">
        <f t="shared" ca="1" si="295"/>
        <v>#REF!</v>
      </c>
      <c r="AZ458" s="108" t="e">
        <f t="shared" ca="1" si="296"/>
        <v>#REF!</v>
      </c>
      <c r="BA458" s="25">
        <f t="shared" ca="1" si="288"/>
        <v>0</v>
      </c>
      <c r="BB458" s="25" t="e">
        <f t="shared" si="287"/>
        <v>#REF!</v>
      </c>
      <c r="BC458" s="25" t="e">
        <f t="shared" ca="1" si="297"/>
        <v>#REF!</v>
      </c>
      <c r="BD458" s="83" t="e">
        <f>PS!#REF!</f>
        <v>#REF!</v>
      </c>
      <c r="BE458" s="78" t="str">
        <f t="shared" ca="1" si="298"/>
        <v>Lần 0</v>
      </c>
      <c r="BF458" s="109" t="e">
        <f t="shared" ca="1" si="299"/>
        <v>#REF!</v>
      </c>
      <c r="BG458" s="109" t="e">
        <f t="shared" ca="1" si="300"/>
        <v>#REF!</v>
      </c>
      <c r="BH458" s="109" t="e">
        <f t="shared" ca="1" si="301"/>
        <v>#REF!</v>
      </c>
      <c r="BI458" s="109" t="e">
        <f t="shared" ca="1" si="302"/>
        <v>#REF!</v>
      </c>
      <c r="BJ458" s="109" t="e">
        <f t="shared" ca="1" si="303"/>
        <v>#REF!</v>
      </c>
      <c r="BK458" s="109" t="e">
        <f t="shared" ca="1" si="304"/>
        <v>#REF!</v>
      </c>
      <c r="BL458" s="109" t="e">
        <f t="shared" ca="1" si="305"/>
        <v>#REF!</v>
      </c>
      <c r="BM458" s="109" t="e">
        <f t="shared" ca="1" si="306"/>
        <v>#REF!</v>
      </c>
      <c r="BN458" s="109" t="e">
        <f t="shared" ca="1" si="307"/>
        <v>#REF!</v>
      </c>
      <c r="BO458" s="109" t="e">
        <f t="shared" ca="1" si="308"/>
        <v>#REF!</v>
      </c>
      <c r="BP458" s="109" t="e">
        <f t="shared" ca="1" si="309"/>
        <v>#REF!</v>
      </c>
      <c r="BQ458" s="109" t="e">
        <f t="shared" ca="1" si="310"/>
        <v>#REF!</v>
      </c>
      <c r="BR458" s="109" t="e">
        <f t="shared" ca="1" si="311"/>
        <v>#REF!</v>
      </c>
    </row>
    <row r="459" spans="1:70" ht="19.5" customHeight="1" x14ac:dyDescent="0.2">
      <c r="A459" s="82" t="e">
        <f>PS!#REF!</f>
        <v>#REF!</v>
      </c>
      <c r="B459" s="83" t="e">
        <f>PS!#REF!</f>
        <v>#REF!</v>
      </c>
      <c r="C459" s="83" t="e">
        <f>PS!#REF!</f>
        <v>#REF!</v>
      </c>
      <c r="D459" s="83" t="e">
        <f>VLOOKUP(B459,CTV!$A$3:$D$1048576,4,0)</f>
        <v>#REF!</v>
      </c>
      <c r="E459" s="83" t="e">
        <f>VLOOKUP(B459,CTV!$A$3:$G$1048576,7,0)</f>
        <v>#REF!</v>
      </c>
      <c r="F459" s="83" t="e">
        <f>IF(ISNA(VLOOKUP(D459,CTV!$A$3:$H$1048576,8,0)),"",VLOOKUP(D459,CTV!$A$3:$H$1048576,8,0))</f>
        <v>#REF!</v>
      </c>
      <c r="G459" s="83" t="e">
        <f>VLOOKUP(B459,CTV!$A$3:$I$1048576,9,0)</f>
        <v>#REF!</v>
      </c>
      <c r="H459" s="83" t="e">
        <f>VLOOKUP(B459,CTV!$A$3:$J$1048576,10,0)</f>
        <v>#REF!</v>
      </c>
      <c r="I459" s="102" t="e">
        <f>PS!#REF!</f>
        <v>#REF!</v>
      </c>
      <c r="J459" s="83" t="e">
        <f>PS!#REF!</f>
        <v>#REF!</v>
      </c>
      <c r="K459" s="103" t="e">
        <f>PS!#REF!</f>
        <v>#REF!</v>
      </c>
      <c r="L459" s="83" t="e">
        <f t="shared" si="289"/>
        <v>#REF!</v>
      </c>
      <c r="M459" s="120" t="e">
        <f>PS!#REF!</f>
        <v>#REF!</v>
      </c>
      <c r="N459" s="83" t="e">
        <f>PS!#REF!</f>
        <v>#REF!</v>
      </c>
      <c r="O459" s="104" t="e">
        <f>PS!#REF!</f>
        <v>#REF!</v>
      </c>
      <c r="P459" s="104" t="e">
        <f t="shared" si="290"/>
        <v>#REF!</v>
      </c>
      <c r="Q459" s="104">
        <v>0</v>
      </c>
      <c r="R459" s="170" t="e">
        <f t="shared" si="291"/>
        <v>#REF!</v>
      </c>
      <c r="S459" s="130" t="e">
        <f>VLOOKUP(B459,CTV!$A$3:$K$1048576,11,0)</f>
        <v>#REF!</v>
      </c>
      <c r="T459" s="105" t="e">
        <f>IF(VLOOKUP(B459,CTV!$A$3:$E$1048576,5,0)-R459+S459&lt;0,0,VLOOKUP(B459,CTV!$A$3:$E$1048576,5,0)-R459+S459)</f>
        <v>#REF!</v>
      </c>
      <c r="U459" s="105" t="e">
        <f>IF(VLOOKUP(B459,CTV!$A$3:$F$1048576,6,0)-R459+S459&lt;0,0,VLOOKUP(B459,CTV!$A$3:$F$1048576,6,0)-R459+S459)</f>
        <v>#REF!</v>
      </c>
      <c r="V459" s="70" t="e">
        <f t="shared" si="292"/>
        <v>#REF!</v>
      </c>
      <c r="W459" s="70" t="str">
        <f>IFERROR(IF(AND($H459=1,WORKDAY.INTL($I459,NETWORKDAYS.INTL($I459,EDATE(V459,$E460)-1,1,[1]holiday!$A$2:$A$101),1,[1]holiday!$A$2:$A$101)=$K459),"",IF(AND(IFERROR(IF(IF($K459&lt;EDATE(V459,$E459),$K459,EDATE(V459,$E459))=V459,"",IF($K459&lt;EDATE(V459,$E459),$K459,EDATE(V459,$E459))),"")=$K459,$H459=1),"",IFERROR(IF(IF($K459&lt;EDATE(V459,$E459),$K459,EDATE(V459,$E459))=V459,"",IF($K459&lt;EDATE(V459,$E459),$K459,EDATE(V459,$E459))),""))),"")</f>
        <v/>
      </c>
      <c r="X459" s="70" t="str">
        <f>IFERROR(IF(AND($H459=1,WORKDAY.INTL($I459,NETWORKDAYS.INTL($I459,EDATE(W459,$E460)-1,1,[1]holiday!$A$2:$A$101),1,[1]holiday!$A$2:$A$101)=$K459),"",IF(AND(IFERROR(IF(IF($K459&lt;EDATE(W459,$E459),$K459,EDATE(W459,$E459))=W459,"",IF($K459&lt;EDATE(W459,$E459),$K459,EDATE(W459,$E459))),"")=$K459,$H459=1),"",IFERROR(IF(IF($K459&lt;EDATE(W459,$E459),$K459,EDATE(W459,$E459))=W459,"",IF($K459&lt;EDATE(W459,$E459),$K459,EDATE(W459,$E459))),""))),"")</f>
        <v/>
      </c>
      <c r="Y459" s="70" t="str">
        <f>IFERROR(IF(AND($H459=1,WORKDAY.INTL($I459,NETWORKDAYS.INTL($I459,EDATE(X459,$E460)-1,1,[1]holiday!$A$2:$A$101),1,[1]holiday!$A$2:$A$101)=$K459),"",IF(AND(IFERROR(IF(IF($K459&lt;EDATE(X459,$E459),$K459,EDATE(X459,$E459))=X459,"",IF($K459&lt;EDATE(X459,$E459),$K459,EDATE(X459,$E459))),"")=$K459,$H459=1),"",IFERROR(IF(IF($K459&lt;EDATE(X459,$E459),$K459,EDATE(X459,$E459))=X459,"",IF($K459&lt;EDATE(X459,$E459),$K459,EDATE(X459,$E459))),""))),"")</f>
        <v/>
      </c>
      <c r="Z459" s="70" t="str">
        <f>IFERROR(IF(AND($H459=1,WORKDAY.INTL($I459,NETWORKDAYS.INTL($I459,EDATE(Y459,$E460)-1,1,[1]holiday!$A$2:$A$101),1,[1]holiday!$A$2:$A$101)=$K459),"",IF(AND(IFERROR(IF(IF($K459&lt;EDATE(Y459,$E459),$K459,EDATE(Y459,$E459))=Y459,"",IF($K459&lt;EDATE(Y459,$E459),$K459,EDATE(Y459,$E459))),"")=$K459,$H459=1),"",IFERROR(IF(IF($K459&lt;EDATE(Y459,$E459),$K459,EDATE(Y459,$E459))=Y459,"",IF($K459&lt;EDATE(Y459,$E459),$K459,EDATE(Y459,$E459))),""))),"")</f>
        <v/>
      </c>
      <c r="AA459" s="70" t="str">
        <f>IFERROR(IF(AND($H459=1,WORKDAY.INTL($I459,NETWORKDAYS.INTL($I459,EDATE(Z459,$E460)-1,1,[1]holiday!$A$2:$A$101),1,[1]holiday!$A$2:$A$101)=$K459),"",IF(AND(IFERROR(IF(IF($K459&lt;EDATE(Z459,$E459),$K459,EDATE(Z459,$E459))=Z459,"",IF($K459&lt;EDATE(Z459,$E459),$K459,EDATE(Z459,$E459))),"")=$K459,$H459=1),"",IFERROR(IF(IF($K459&lt;EDATE(Z459,$E459),$K459,EDATE(Z459,$E459))=Z459,"",IF($K459&lt;EDATE(Z459,$E459),$K459,EDATE(Z459,$E459))),""))),"")</f>
        <v/>
      </c>
      <c r="AB459" s="70" t="str">
        <f>IFERROR(IF(AND($H459=1,WORKDAY.INTL($I459,NETWORKDAYS.INTL($I459,EDATE(AA459,$E460)-1,1,[1]holiday!$A$2:$A$101),1,[1]holiday!$A$2:$A$101)=$K459),"",IF(AND(IFERROR(IF(IF($K459&lt;EDATE(AA459,$E459),$K459,EDATE(AA459,$E459))=AA459,"",IF($K459&lt;EDATE(AA459,$E459),$K459,EDATE(AA459,$E459))),"")=$K459,$H459=1),"",IFERROR(IF(IF($K459&lt;EDATE(AA459,$E459),$K459,EDATE(AA459,$E459))=AA459,"",IF($K459&lt;EDATE(AA459,$E459),$K459,EDATE(AA459,$E459))),""))),"")</f>
        <v/>
      </c>
      <c r="AC459" s="70" t="str">
        <f>IFERROR(IF(AND($H459=1,WORKDAY.INTL($I459,NETWORKDAYS.INTL($I459,EDATE(AB459,$E460)-1,1,[1]holiday!$A$2:$A$101),1,[1]holiday!$A$2:$A$101)=$K459),"",IF(AND(IFERROR(IF(IF($K459&lt;EDATE(AB459,$E459),$K459,EDATE(AB459,$E459))=AB459,"",IF($K459&lt;EDATE(AB459,$E459),$K459,EDATE(AB459,$E459))),"")=$K459,$H459=1),"",IFERROR(IF(IF($K459&lt;EDATE(AB459,$E459),$K459,EDATE(AB459,$E459))=AB459,"",IF($K459&lt;EDATE(AB459,$E459),$K459,EDATE(AB459,$E459))),""))),"")</f>
        <v/>
      </c>
      <c r="AD459" s="70" t="str">
        <f>IFERROR(IF(AND($H459=1,WORKDAY.INTL($I459,NETWORKDAYS.INTL($I459,EDATE(AC459,$E460)-1,1,[1]holiday!$A$2:$A$101),1,[1]holiday!$A$2:$A$101)=$K459),"",IF(AND(IFERROR(IF(IF($K459&lt;EDATE(AC459,$E459),$K459,EDATE(AC459,$E459))=AC459,"",IF($K459&lt;EDATE(AC459,$E459),$K459,EDATE(AC459,$E459))),"")=$K459,$H459=1),"",IFERROR(IF(IF($K459&lt;EDATE(AC459,$E459),$K459,EDATE(AC459,$E459))=AC459,"",IF($K459&lt;EDATE(AC459,$E459),$K459,EDATE(AC459,$E459))),""))),"")</f>
        <v/>
      </c>
      <c r="AE459" s="70" t="str">
        <f>IFERROR(IF(AND($H459=1,WORKDAY.INTL($I459,NETWORKDAYS.INTL($I459,EDATE(AD459,$E460)-1,1,[1]holiday!$A$2:$A$101),1,[1]holiday!$A$2:$A$101)=$K459),"",IF(AND(IFERROR(IF(IF($K459&lt;EDATE(AD459,$E459),$K459,EDATE(AD459,$E459))=AD459,"",IF($K459&lt;EDATE(AD459,$E459),$K459,EDATE(AD459,$E459))),"")=$K459,$H459=1),"",IFERROR(IF(IF($K459&lt;EDATE(AD459,$E459),$K459,EDATE(AD459,$E459))=AD459,"",IF($K459&lt;EDATE(AD459,$E459),$K459,EDATE(AD459,$E459))),""))),"")</f>
        <v/>
      </c>
      <c r="AF459" s="70" t="str">
        <f>IFERROR(IF(AND($H459=1,WORKDAY.INTL($I459,NETWORKDAYS.INTL($I459,EDATE(AE459,$E460)-1,1,[1]holiday!$A$2:$A$101),1,[1]holiday!$A$2:$A$101)=$K459),"",IF(AND(IFERROR(IF(IF($K459&lt;EDATE(AE459,$E459),$K459,EDATE(AE459,$E459))=AE459,"",IF($K459&lt;EDATE(AE459,$E459),$K459,EDATE(AE459,$E459))),"")=$K459,$H459=1),"",IFERROR(IF(IF($K459&lt;EDATE(AE459,$E459),$K459,EDATE(AE459,$E459))=AE459,"",IF($K459&lt;EDATE(AE459,$E459),$K459,EDATE(AE459,$E459))),""))),"")</f>
        <v/>
      </c>
      <c r="AG459" s="70" t="str">
        <f>IFERROR(IF(AND($H459=1,WORKDAY.INTL($I459,NETWORKDAYS.INTL($I459,EDATE(AF459,$E460)-1,1,[1]holiday!$A$2:$A$101),1,[1]holiday!$A$2:$A$101)=$K459),"",IF(AND(IFERROR(IF(IF($K459&lt;EDATE(AF459,$E459),$K459,EDATE(AF459,$E459))=AF459,"",IF($K459&lt;EDATE(AF459,$E459),$K459,EDATE(AF459,$E459))),"")=$K459,$H459=1),"",IFERROR(IF(IF($K459&lt;EDATE(AF459,$E459),$K459,EDATE(AF459,$E459))=AF459,"",IF($K459&lt;EDATE(AF459,$E459),$K459,EDATE(AF459,$E459))),""))),"")</f>
        <v/>
      </c>
      <c r="AH459" s="70" t="str">
        <f>IFERROR(IF(AND($H459=1,WORKDAY.INTL($I459,NETWORKDAYS.INTL($I459,EDATE(AG459,$E460)-1,1,[1]holiday!$A$2:$A$101),1,[1]holiday!$A$2:$A$101)=$K459),"",IF(AND(IFERROR(IF(IF($K459&lt;EDATE(AG459,$E459),$K459,EDATE(AG459,$E459))=AG459,"",IF($K459&lt;EDATE(AG459,$E459),$K459,EDATE(AG459,$E459))),"")=$K459,$H459=1),"",IFERROR(IF(IF($K459&lt;EDATE(AG459,$E459),$K459,EDATE(AG459,$E459))=AG459,"",IF($K459&lt;EDATE(AG459,$E459),$K459,EDATE(AG459,$E459))),""))),"")</f>
        <v/>
      </c>
      <c r="AI459" s="70"/>
      <c r="AJ459" s="25" t="e">
        <f t="shared" si="274"/>
        <v>#REF!</v>
      </c>
      <c r="AK459" s="25" t="e">
        <f t="shared" si="275"/>
        <v>#REF!</v>
      </c>
      <c r="AL459" s="25" t="e">
        <f t="shared" si="276"/>
        <v>#REF!</v>
      </c>
      <c r="AM459" s="25" t="e">
        <f t="shared" si="277"/>
        <v>#REF!</v>
      </c>
      <c r="AN459" s="25" t="e">
        <f t="shared" si="278"/>
        <v>#REF!</v>
      </c>
      <c r="AO459" s="25" t="e">
        <f t="shared" si="279"/>
        <v>#REF!</v>
      </c>
      <c r="AP459" s="25" t="e">
        <f t="shared" si="280"/>
        <v>#REF!</v>
      </c>
      <c r="AQ459" s="25" t="e">
        <f t="shared" si="281"/>
        <v>#REF!</v>
      </c>
      <c r="AR459" s="25" t="e">
        <f t="shared" si="282"/>
        <v>#REF!</v>
      </c>
      <c r="AS459" s="25" t="e">
        <f t="shared" si="283"/>
        <v>#REF!</v>
      </c>
      <c r="AT459" s="25" t="e">
        <f t="shared" si="284"/>
        <v>#REF!</v>
      </c>
      <c r="AU459" s="25" t="e">
        <f t="shared" si="285"/>
        <v>#REF!</v>
      </c>
      <c r="AV459" s="25" t="e">
        <f t="shared" si="286"/>
        <v>#REF!</v>
      </c>
      <c r="AW459" s="106" t="e">
        <f t="shared" si="293"/>
        <v>#REF!</v>
      </c>
      <c r="AX459" s="107" t="e">
        <f t="shared" ca="1" si="294"/>
        <v>#REF!</v>
      </c>
      <c r="AY459" s="107" t="e">
        <f t="shared" ca="1" si="295"/>
        <v>#REF!</v>
      </c>
      <c r="AZ459" s="108" t="e">
        <f t="shared" ca="1" si="296"/>
        <v>#REF!</v>
      </c>
      <c r="BA459" s="25">
        <f t="shared" ca="1" si="288"/>
        <v>0</v>
      </c>
      <c r="BB459" s="25" t="e">
        <f t="shared" si="287"/>
        <v>#REF!</v>
      </c>
      <c r="BC459" s="25" t="e">
        <f t="shared" ca="1" si="297"/>
        <v>#REF!</v>
      </c>
      <c r="BD459" s="83" t="e">
        <f>PS!#REF!</f>
        <v>#REF!</v>
      </c>
      <c r="BE459" s="78" t="str">
        <f t="shared" ca="1" si="298"/>
        <v>Lần 0</v>
      </c>
      <c r="BF459" s="109" t="e">
        <f t="shared" ca="1" si="299"/>
        <v>#REF!</v>
      </c>
      <c r="BG459" s="109" t="e">
        <f t="shared" ca="1" si="300"/>
        <v>#REF!</v>
      </c>
      <c r="BH459" s="109" t="e">
        <f t="shared" ca="1" si="301"/>
        <v>#REF!</v>
      </c>
      <c r="BI459" s="109" t="e">
        <f t="shared" ca="1" si="302"/>
        <v>#REF!</v>
      </c>
      <c r="BJ459" s="109" t="e">
        <f t="shared" ca="1" si="303"/>
        <v>#REF!</v>
      </c>
      <c r="BK459" s="109" t="e">
        <f t="shared" ca="1" si="304"/>
        <v>#REF!</v>
      </c>
      <c r="BL459" s="109" t="e">
        <f t="shared" ca="1" si="305"/>
        <v>#REF!</v>
      </c>
      <c r="BM459" s="109" t="e">
        <f t="shared" ca="1" si="306"/>
        <v>#REF!</v>
      </c>
      <c r="BN459" s="109" t="e">
        <f t="shared" ca="1" si="307"/>
        <v>#REF!</v>
      </c>
      <c r="BO459" s="109" t="e">
        <f t="shared" ca="1" si="308"/>
        <v>#REF!</v>
      </c>
      <c r="BP459" s="109" t="e">
        <f t="shared" ca="1" si="309"/>
        <v>#REF!</v>
      </c>
      <c r="BQ459" s="109" t="e">
        <f t="shared" ca="1" si="310"/>
        <v>#REF!</v>
      </c>
      <c r="BR459" s="109" t="e">
        <f t="shared" ca="1" si="311"/>
        <v>#REF!</v>
      </c>
    </row>
    <row r="460" spans="1:70" ht="19.5" customHeight="1" x14ac:dyDescent="0.2">
      <c r="A460" s="82" t="e">
        <f>PS!#REF!</f>
        <v>#REF!</v>
      </c>
      <c r="B460" s="83" t="e">
        <f>PS!#REF!</f>
        <v>#REF!</v>
      </c>
      <c r="C460" s="83" t="e">
        <f>PS!#REF!</f>
        <v>#REF!</v>
      </c>
      <c r="D460" s="83" t="e">
        <f>VLOOKUP(B460,CTV!$A$3:$D$1048576,4,0)</f>
        <v>#REF!</v>
      </c>
      <c r="E460" s="83" t="e">
        <f>VLOOKUP(B460,CTV!$A$3:$G$1048576,7,0)</f>
        <v>#REF!</v>
      </c>
      <c r="F460" s="83" t="e">
        <f>IF(ISNA(VLOOKUP(D460,CTV!$A$3:$H$1048576,8,0)),"",VLOOKUP(D460,CTV!$A$3:$H$1048576,8,0))</f>
        <v>#REF!</v>
      </c>
      <c r="G460" s="83" t="e">
        <f>VLOOKUP(B460,CTV!$A$3:$I$1048576,9,0)</f>
        <v>#REF!</v>
      </c>
      <c r="H460" s="83" t="e">
        <f>VLOOKUP(B460,CTV!$A$3:$J$1048576,10,0)</f>
        <v>#REF!</v>
      </c>
      <c r="I460" s="102" t="e">
        <f>PS!#REF!</f>
        <v>#REF!</v>
      </c>
      <c r="J460" s="83" t="e">
        <f>PS!#REF!</f>
        <v>#REF!</v>
      </c>
      <c r="K460" s="103" t="e">
        <f>PS!#REF!</f>
        <v>#REF!</v>
      </c>
      <c r="L460" s="83" t="e">
        <f t="shared" si="289"/>
        <v>#REF!</v>
      </c>
      <c r="M460" s="120" t="e">
        <f>PS!#REF!</f>
        <v>#REF!</v>
      </c>
      <c r="N460" s="83" t="e">
        <f>PS!#REF!</f>
        <v>#REF!</v>
      </c>
      <c r="O460" s="104" t="e">
        <f>PS!#REF!</f>
        <v>#REF!</v>
      </c>
      <c r="P460" s="104" t="e">
        <f t="shared" si="290"/>
        <v>#REF!</v>
      </c>
      <c r="Q460" s="104">
        <v>0</v>
      </c>
      <c r="R460" s="170" t="e">
        <f t="shared" si="291"/>
        <v>#REF!</v>
      </c>
      <c r="S460" s="130" t="e">
        <f>VLOOKUP(B460,CTV!$A$3:$K$1048576,11,0)</f>
        <v>#REF!</v>
      </c>
      <c r="T460" s="105" t="e">
        <f>IF(VLOOKUP(B460,CTV!$A$3:$E$1048576,5,0)-R460+S460&lt;0,0,VLOOKUP(B460,CTV!$A$3:$E$1048576,5,0)-R460+S460)</f>
        <v>#REF!</v>
      </c>
      <c r="U460" s="105" t="e">
        <f>IF(VLOOKUP(B460,CTV!$A$3:$F$1048576,6,0)-R460+S460&lt;0,0,VLOOKUP(B460,CTV!$A$3:$F$1048576,6,0)-R460+S460)</f>
        <v>#REF!</v>
      </c>
      <c r="V460" s="70" t="e">
        <f t="shared" si="292"/>
        <v>#REF!</v>
      </c>
      <c r="W460" s="70" t="str">
        <f>IFERROR(IF(AND($H460=1,WORKDAY.INTL($I460,NETWORKDAYS.INTL($I460,EDATE(V460,$E461)-1,1,[1]holiday!$A$2:$A$101),1,[1]holiday!$A$2:$A$101)=$K460),"",IF(AND(IFERROR(IF(IF($K460&lt;EDATE(V460,$E460),$K460,EDATE(V460,$E460))=V460,"",IF($K460&lt;EDATE(V460,$E460),$K460,EDATE(V460,$E460))),"")=$K460,$H460=1),"",IFERROR(IF(IF($K460&lt;EDATE(V460,$E460),$K460,EDATE(V460,$E460))=V460,"",IF($K460&lt;EDATE(V460,$E460),$K460,EDATE(V460,$E460))),""))),"")</f>
        <v/>
      </c>
      <c r="X460" s="70" t="str">
        <f>IFERROR(IF(AND($H460=1,WORKDAY.INTL($I460,NETWORKDAYS.INTL($I460,EDATE(W460,$E461)-1,1,[1]holiday!$A$2:$A$101),1,[1]holiday!$A$2:$A$101)=$K460),"",IF(AND(IFERROR(IF(IF($K460&lt;EDATE(W460,$E460),$K460,EDATE(W460,$E460))=W460,"",IF($K460&lt;EDATE(W460,$E460),$K460,EDATE(W460,$E460))),"")=$K460,$H460=1),"",IFERROR(IF(IF($K460&lt;EDATE(W460,$E460),$K460,EDATE(W460,$E460))=W460,"",IF($K460&lt;EDATE(W460,$E460),$K460,EDATE(W460,$E460))),""))),"")</f>
        <v/>
      </c>
      <c r="Y460" s="70" t="str">
        <f>IFERROR(IF(AND($H460=1,WORKDAY.INTL($I460,NETWORKDAYS.INTL($I460,EDATE(X460,$E461)-1,1,[1]holiday!$A$2:$A$101),1,[1]holiday!$A$2:$A$101)=$K460),"",IF(AND(IFERROR(IF(IF($K460&lt;EDATE(X460,$E460),$K460,EDATE(X460,$E460))=X460,"",IF($K460&lt;EDATE(X460,$E460),$K460,EDATE(X460,$E460))),"")=$K460,$H460=1),"",IFERROR(IF(IF($K460&lt;EDATE(X460,$E460),$K460,EDATE(X460,$E460))=X460,"",IF($K460&lt;EDATE(X460,$E460),$K460,EDATE(X460,$E460))),""))),"")</f>
        <v/>
      </c>
      <c r="Z460" s="70" t="str">
        <f>IFERROR(IF(AND($H460=1,WORKDAY.INTL($I460,NETWORKDAYS.INTL($I460,EDATE(Y460,$E461)-1,1,[1]holiday!$A$2:$A$101),1,[1]holiday!$A$2:$A$101)=$K460),"",IF(AND(IFERROR(IF(IF($K460&lt;EDATE(Y460,$E460),$K460,EDATE(Y460,$E460))=Y460,"",IF($K460&lt;EDATE(Y460,$E460),$K460,EDATE(Y460,$E460))),"")=$K460,$H460=1),"",IFERROR(IF(IF($K460&lt;EDATE(Y460,$E460),$K460,EDATE(Y460,$E460))=Y460,"",IF($K460&lt;EDATE(Y460,$E460),$K460,EDATE(Y460,$E460))),""))),"")</f>
        <v/>
      </c>
      <c r="AA460" s="70" t="str">
        <f>IFERROR(IF(AND($H460=1,WORKDAY.INTL($I460,NETWORKDAYS.INTL($I460,EDATE(Z460,$E461)-1,1,[1]holiday!$A$2:$A$101),1,[1]holiday!$A$2:$A$101)=$K460),"",IF(AND(IFERROR(IF(IF($K460&lt;EDATE(Z460,$E460),$K460,EDATE(Z460,$E460))=Z460,"",IF($K460&lt;EDATE(Z460,$E460),$K460,EDATE(Z460,$E460))),"")=$K460,$H460=1),"",IFERROR(IF(IF($K460&lt;EDATE(Z460,$E460),$K460,EDATE(Z460,$E460))=Z460,"",IF($K460&lt;EDATE(Z460,$E460),$K460,EDATE(Z460,$E460))),""))),"")</f>
        <v/>
      </c>
      <c r="AB460" s="70" t="str">
        <f>IFERROR(IF(AND($H460=1,WORKDAY.INTL($I460,NETWORKDAYS.INTL($I460,EDATE(AA460,$E461)-1,1,[1]holiday!$A$2:$A$101),1,[1]holiday!$A$2:$A$101)=$K460),"",IF(AND(IFERROR(IF(IF($K460&lt;EDATE(AA460,$E460),$K460,EDATE(AA460,$E460))=AA460,"",IF($K460&lt;EDATE(AA460,$E460),$K460,EDATE(AA460,$E460))),"")=$K460,$H460=1),"",IFERROR(IF(IF($K460&lt;EDATE(AA460,$E460),$K460,EDATE(AA460,$E460))=AA460,"",IF($K460&lt;EDATE(AA460,$E460),$K460,EDATE(AA460,$E460))),""))),"")</f>
        <v/>
      </c>
      <c r="AC460" s="70" t="str">
        <f>IFERROR(IF(AND($H460=1,WORKDAY.INTL($I460,NETWORKDAYS.INTL($I460,EDATE(AB460,$E461)-1,1,[1]holiday!$A$2:$A$101),1,[1]holiday!$A$2:$A$101)=$K460),"",IF(AND(IFERROR(IF(IF($K460&lt;EDATE(AB460,$E460),$K460,EDATE(AB460,$E460))=AB460,"",IF($K460&lt;EDATE(AB460,$E460),$K460,EDATE(AB460,$E460))),"")=$K460,$H460=1),"",IFERROR(IF(IF($K460&lt;EDATE(AB460,$E460),$K460,EDATE(AB460,$E460))=AB460,"",IF($K460&lt;EDATE(AB460,$E460),$K460,EDATE(AB460,$E460))),""))),"")</f>
        <v/>
      </c>
      <c r="AD460" s="70" t="str">
        <f>IFERROR(IF(AND($H460=1,WORKDAY.INTL($I460,NETWORKDAYS.INTL($I460,EDATE(AC460,$E461)-1,1,[1]holiday!$A$2:$A$101),1,[1]holiday!$A$2:$A$101)=$K460),"",IF(AND(IFERROR(IF(IF($K460&lt;EDATE(AC460,$E460),$K460,EDATE(AC460,$E460))=AC460,"",IF($K460&lt;EDATE(AC460,$E460),$K460,EDATE(AC460,$E460))),"")=$K460,$H460=1),"",IFERROR(IF(IF($K460&lt;EDATE(AC460,$E460),$K460,EDATE(AC460,$E460))=AC460,"",IF($K460&lt;EDATE(AC460,$E460),$K460,EDATE(AC460,$E460))),""))),"")</f>
        <v/>
      </c>
      <c r="AE460" s="70" t="str">
        <f>IFERROR(IF(AND($H460=1,WORKDAY.INTL($I460,NETWORKDAYS.INTL($I460,EDATE(AD460,$E461)-1,1,[1]holiday!$A$2:$A$101),1,[1]holiday!$A$2:$A$101)=$K460),"",IF(AND(IFERROR(IF(IF($K460&lt;EDATE(AD460,$E460),$K460,EDATE(AD460,$E460))=AD460,"",IF($K460&lt;EDATE(AD460,$E460),$K460,EDATE(AD460,$E460))),"")=$K460,$H460=1),"",IFERROR(IF(IF($K460&lt;EDATE(AD460,$E460),$K460,EDATE(AD460,$E460))=AD460,"",IF($K460&lt;EDATE(AD460,$E460),$K460,EDATE(AD460,$E460))),""))),"")</f>
        <v/>
      </c>
      <c r="AF460" s="70" t="str">
        <f>IFERROR(IF(AND($H460=1,WORKDAY.INTL($I460,NETWORKDAYS.INTL($I460,EDATE(AE460,$E461)-1,1,[1]holiday!$A$2:$A$101),1,[1]holiday!$A$2:$A$101)=$K460),"",IF(AND(IFERROR(IF(IF($K460&lt;EDATE(AE460,$E460),$K460,EDATE(AE460,$E460))=AE460,"",IF($K460&lt;EDATE(AE460,$E460),$K460,EDATE(AE460,$E460))),"")=$K460,$H460=1),"",IFERROR(IF(IF($K460&lt;EDATE(AE460,$E460),$K460,EDATE(AE460,$E460))=AE460,"",IF($K460&lt;EDATE(AE460,$E460),$K460,EDATE(AE460,$E460))),""))),"")</f>
        <v/>
      </c>
      <c r="AG460" s="70" t="str">
        <f>IFERROR(IF(AND($H460=1,WORKDAY.INTL($I460,NETWORKDAYS.INTL($I460,EDATE(AF460,$E461)-1,1,[1]holiday!$A$2:$A$101),1,[1]holiday!$A$2:$A$101)=$K460),"",IF(AND(IFERROR(IF(IF($K460&lt;EDATE(AF460,$E460),$K460,EDATE(AF460,$E460))=AF460,"",IF($K460&lt;EDATE(AF460,$E460),$K460,EDATE(AF460,$E460))),"")=$K460,$H460=1),"",IFERROR(IF(IF($K460&lt;EDATE(AF460,$E460),$K460,EDATE(AF460,$E460))=AF460,"",IF($K460&lt;EDATE(AF460,$E460),$K460,EDATE(AF460,$E460))),""))),"")</f>
        <v/>
      </c>
      <c r="AH460" s="70" t="str">
        <f>IFERROR(IF(AND($H460=1,WORKDAY.INTL($I460,NETWORKDAYS.INTL($I460,EDATE(AG460,$E461)-1,1,[1]holiday!$A$2:$A$101),1,[1]holiday!$A$2:$A$101)=$K460),"",IF(AND(IFERROR(IF(IF($K460&lt;EDATE(AG460,$E460),$K460,EDATE(AG460,$E460))=AG460,"",IF($K460&lt;EDATE(AG460,$E460),$K460,EDATE(AG460,$E460))),"")=$K460,$H460=1),"",IFERROR(IF(IF($K460&lt;EDATE(AG460,$E460),$K460,EDATE(AG460,$E460))=AG460,"",IF($K460&lt;EDATE(AG460,$E460),$K460,EDATE(AG460,$E460))),""))),"")</f>
        <v/>
      </c>
      <c r="AI460" s="70"/>
      <c r="AJ460" s="25" t="e">
        <f t="shared" si="274"/>
        <v>#REF!</v>
      </c>
      <c r="AK460" s="25" t="e">
        <f t="shared" si="275"/>
        <v>#REF!</v>
      </c>
      <c r="AL460" s="25" t="e">
        <f t="shared" si="276"/>
        <v>#REF!</v>
      </c>
      <c r="AM460" s="25" t="e">
        <f t="shared" si="277"/>
        <v>#REF!</v>
      </c>
      <c r="AN460" s="25" t="e">
        <f t="shared" si="278"/>
        <v>#REF!</v>
      </c>
      <c r="AO460" s="25" t="e">
        <f t="shared" si="279"/>
        <v>#REF!</v>
      </c>
      <c r="AP460" s="25" t="e">
        <f t="shared" si="280"/>
        <v>#REF!</v>
      </c>
      <c r="AQ460" s="25" t="e">
        <f t="shared" si="281"/>
        <v>#REF!</v>
      </c>
      <c r="AR460" s="25" t="e">
        <f t="shared" si="282"/>
        <v>#REF!</v>
      </c>
      <c r="AS460" s="25" t="e">
        <f t="shared" si="283"/>
        <v>#REF!</v>
      </c>
      <c r="AT460" s="25" t="e">
        <f t="shared" si="284"/>
        <v>#REF!</v>
      </c>
      <c r="AU460" s="25" t="e">
        <f t="shared" si="285"/>
        <v>#REF!</v>
      </c>
      <c r="AV460" s="25" t="e">
        <f t="shared" si="286"/>
        <v>#REF!</v>
      </c>
      <c r="AW460" s="106" t="e">
        <f t="shared" si="293"/>
        <v>#REF!</v>
      </c>
      <c r="AX460" s="107" t="e">
        <f t="shared" ca="1" si="294"/>
        <v>#REF!</v>
      </c>
      <c r="AY460" s="107" t="e">
        <f t="shared" ca="1" si="295"/>
        <v>#REF!</v>
      </c>
      <c r="AZ460" s="108" t="e">
        <f t="shared" ca="1" si="296"/>
        <v>#REF!</v>
      </c>
      <c r="BA460" s="25">
        <f t="shared" ca="1" si="288"/>
        <v>0</v>
      </c>
      <c r="BB460" s="25" t="e">
        <f t="shared" si="287"/>
        <v>#REF!</v>
      </c>
      <c r="BC460" s="25" t="e">
        <f t="shared" ca="1" si="297"/>
        <v>#REF!</v>
      </c>
      <c r="BD460" s="83" t="e">
        <f>PS!#REF!</f>
        <v>#REF!</v>
      </c>
      <c r="BE460" s="78" t="str">
        <f t="shared" ca="1" si="298"/>
        <v>Lần 0</v>
      </c>
      <c r="BF460" s="109" t="e">
        <f t="shared" ca="1" si="299"/>
        <v>#REF!</v>
      </c>
      <c r="BG460" s="109" t="e">
        <f t="shared" ca="1" si="300"/>
        <v>#REF!</v>
      </c>
      <c r="BH460" s="109" t="e">
        <f t="shared" ca="1" si="301"/>
        <v>#REF!</v>
      </c>
      <c r="BI460" s="109" t="e">
        <f t="shared" ca="1" si="302"/>
        <v>#REF!</v>
      </c>
      <c r="BJ460" s="109" t="e">
        <f t="shared" ca="1" si="303"/>
        <v>#REF!</v>
      </c>
      <c r="BK460" s="109" t="e">
        <f t="shared" ca="1" si="304"/>
        <v>#REF!</v>
      </c>
      <c r="BL460" s="109" t="e">
        <f t="shared" ca="1" si="305"/>
        <v>#REF!</v>
      </c>
      <c r="BM460" s="109" t="e">
        <f t="shared" ca="1" si="306"/>
        <v>#REF!</v>
      </c>
      <c r="BN460" s="109" t="e">
        <f t="shared" ca="1" si="307"/>
        <v>#REF!</v>
      </c>
      <c r="BO460" s="109" t="e">
        <f t="shared" ca="1" si="308"/>
        <v>#REF!</v>
      </c>
      <c r="BP460" s="109" t="e">
        <f t="shared" ca="1" si="309"/>
        <v>#REF!</v>
      </c>
      <c r="BQ460" s="109" t="e">
        <f t="shared" ca="1" si="310"/>
        <v>#REF!</v>
      </c>
      <c r="BR460" s="109" t="e">
        <f t="shared" ca="1" si="311"/>
        <v>#REF!</v>
      </c>
    </row>
    <row r="461" spans="1:70" ht="19.5" customHeight="1" x14ac:dyDescent="0.2">
      <c r="A461" s="82" t="e">
        <f>PS!#REF!</f>
        <v>#REF!</v>
      </c>
      <c r="B461" s="83" t="e">
        <f>PS!#REF!</f>
        <v>#REF!</v>
      </c>
      <c r="C461" s="83" t="e">
        <f>PS!#REF!</f>
        <v>#REF!</v>
      </c>
      <c r="D461" s="83" t="e">
        <f>VLOOKUP(B461,CTV!$A$3:$D$1048576,4,0)</f>
        <v>#REF!</v>
      </c>
      <c r="E461" s="83" t="e">
        <f>VLOOKUP(B461,CTV!$A$3:$G$1048576,7,0)</f>
        <v>#REF!</v>
      </c>
      <c r="F461" s="83" t="e">
        <f>IF(ISNA(VLOOKUP(D461,CTV!$A$3:$H$1048576,8,0)),"",VLOOKUP(D461,CTV!$A$3:$H$1048576,8,0))</f>
        <v>#REF!</v>
      </c>
      <c r="G461" s="83" t="e">
        <f>VLOOKUP(B461,CTV!$A$3:$I$1048576,9,0)</f>
        <v>#REF!</v>
      </c>
      <c r="H461" s="83" t="e">
        <f>VLOOKUP(B461,CTV!$A$3:$J$1048576,10,0)</f>
        <v>#REF!</v>
      </c>
      <c r="I461" s="102" t="e">
        <f>PS!#REF!</f>
        <v>#REF!</v>
      </c>
      <c r="J461" s="83" t="e">
        <f>PS!#REF!</f>
        <v>#REF!</v>
      </c>
      <c r="K461" s="103" t="e">
        <f>PS!#REF!</f>
        <v>#REF!</v>
      </c>
      <c r="L461" s="83" t="e">
        <f t="shared" si="289"/>
        <v>#REF!</v>
      </c>
      <c r="M461" s="120" t="e">
        <f>PS!#REF!</f>
        <v>#REF!</v>
      </c>
      <c r="N461" s="83" t="e">
        <f>PS!#REF!</f>
        <v>#REF!</v>
      </c>
      <c r="O461" s="104" t="e">
        <f>PS!#REF!</f>
        <v>#REF!</v>
      </c>
      <c r="P461" s="104" t="e">
        <f t="shared" si="290"/>
        <v>#REF!</v>
      </c>
      <c r="Q461" s="104">
        <v>0</v>
      </c>
      <c r="R461" s="170" t="e">
        <f t="shared" si="291"/>
        <v>#REF!</v>
      </c>
      <c r="S461" s="130" t="e">
        <f>VLOOKUP(B461,CTV!$A$3:$K$1048576,11,0)</f>
        <v>#REF!</v>
      </c>
      <c r="T461" s="105" t="e">
        <f>IF(VLOOKUP(B461,CTV!$A$3:$E$1048576,5,0)-R461+S461&lt;0,0,VLOOKUP(B461,CTV!$A$3:$E$1048576,5,0)-R461+S461)</f>
        <v>#REF!</v>
      </c>
      <c r="U461" s="105" t="e">
        <f>IF(VLOOKUP(B461,CTV!$A$3:$F$1048576,6,0)-R461+S461&lt;0,0,VLOOKUP(B461,CTV!$A$3:$F$1048576,6,0)-R461+S461)</f>
        <v>#REF!</v>
      </c>
      <c r="V461" s="70" t="e">
        <f t="shared" si="292"/>
        <v>#REF!</v>
      </c>
      <c r="W461" s="70" t="str">
        <f>IFERROR(IF(AND($H461=1,WORKDAY.INTL($I461,NETWORKDAYS.INTL($I461,EDATE(V461,$E462)-1,1,[1]holiday!$A$2:$A$101),1,[1]holiday!$A$2:$A$101)=$K461),"",IF(AND(IFERROR(IF(IF($K461&lt;EDATE(V461,$E461),$K461,EDATE(V461,$E461))=V461,"",IF($K461&lt;EDATE(V461,$E461),$K461,EDATE(V461,$E461))),"")=$K461,$H461=1),"",IFERROR(IF(IF($K461&lt;EDATE(V461,$E461),$K461,EDATE(V461,$E461))=V461,"",IF($K461&lt;EDATE(V461,$E461),$K461,EDATE(V461,$E461))),""))),"")</f>
        <v/>
      </c>
      <c r="X461" s="70" t="str">
        <f>IFERROR(IF(AND($H461=1,WORKDAY.INTL($I461,NETWORKDAYS.INTL($I461,EDATE(W461,$E462)-1,1,[1]holiday!$A$2:$A$101),1,[1]holiday!$A$2:$A$101)=$K461),"",IF(AND(IFERROR(IF(IF($K461&lt;EDATE(W461,$E461),$K461,EDATE(W461,$E461))=W461,"",IF($K461&lt;EDATE(W461,$E461),$K461,EDATE(W461,$E461))),"")=$K461,$H461=1),"",IFERROR(IF(IF($K461&lt;EDATE(W461,$E461),$K461,EDATE(W461,$E461))=W461,"",IF($K461&lt;EDATE(W461,$E461),$K461,EDATE(W461,$E461))),""))),"")</f>
        <v/>
      </c>
      <c r="Y461" s="70" t="str">
        <f>IFERROR(IF(AND($H461=1,WORKDAY.INTL($I461,NETWORKDAYS.INTL($I461,EDATE(X461,$E462)-1,1,[1]holiday!$A$2:$A$101),1,[1]holiday!$A$2:$A$101)=$K461),"",IF(AND(IFERROR(IF(IF($K461&lt;EDATE(X461,$E461),$K461,EDATE(X461,$E461))=X461,"",IF($K461&lt;EDATE(X461,$E461),$K461,EDATE(X461,$E461))),"")=$K461,$H461=1),"",IFERROR(IF(IF($K461&lt;EDATE(X461,$E461),$K461,EDATE(X461,$E461))=X461,"",IF($K461&lt;EDATE(X461,$E461),$K461,EDATE(X461,$E461))),""))),"")</f>
        <v/>
      </c>
      <c r="Z461" s="70" t="str">
        <f>IFERROR(IF(AND($H461=1,WORKDAY.INTL($I461,NETWORKDAYS.INTL($I461,EDATE(Y461,$E462)-1,1,[1]holiday!$A$2:$A$101),1,[1]holiday!$A$2:$A$101)=$K461),"",IF(AND(IFERROR(IF(IF($K461&lt;EDATE(Y461,$E461),$K461,EDATE(Y461,$E461))=Y461,"",IF($K461&lt;EDATE(Y461,$E461),$K461,EDATE(Y461,$E461))),"")=$K461,$H461=1),"",IFERROR(IF(IF($K461&lt;EDATE(Y461,$E461),$K461,EDATE(Y461,$E461))=Y461,"",IF($K461&lt;EDATE(Y461,$E461),$K461,EDATE(Y461,$E461))),""))),"")</f>
        <v/>
      </c>
      <c r="AA461" s="70" t="str">
        <f>IFERROR(IF(AND($H461=1,WORKDAY.INTL($I461,NETWORKDAYS.INTL($I461,EDATE(Z461,$E462)-1,1,[1]holiday!$A$2:$A$101),1,[1]holiday!$A$2:$A$101)=$K461),"",IF(AND(IFERROR(IF(IF($K461&lt;EDATE(Z461,$E461),$K461,EDATE(Z461,$E461))=Z461,"",IF($K461&lt;EDATE(Z461,$E461),$K461,EDATE(Z461,$E461))),"")=$K461,$H461=1),"",IFERROR(IF(IF($K461&lt;EDATE(Z461,$E461),$K461,EDATE(Z461,$E461))=Z461,"",IF($K461&lt;EDATE(Z461,$E461),$K461,EDATE(Z461,$E461))),""))),"")</f>
        <v/>
      </c>
      <c r="AB461" s="70" t="str">
        <f>IFERROR(IF(AND($H461=1,WORKDAY.INTL($I461,NETWORKDAYS.INTL($I461,EDATE(AA461,$E462)-1,1,[1]holiday!$A$2:$A$101),1,[1]holiday!$A$2:$A$101)=$K461),"",IF(AND(IFERROR(IF(IF($K461&lt;EDATE(AA461,$E461),$K461,EDATE(AA461,$E461))=AA461,"",IF($K461&lt;EDATE(AA461,$E461),$K461,EDATE(AA461,$E461))),"")=$K461,$H461=1),"",IFERROR(IF(IF($K461&lt;EDATE(AA461,$E461),$K461,EDATE(AA461,$E461))=AA461,"",IF($K461&lt;EDATE(AA461,$E461),$K461,EDATE(AA461,$E461))),""))),"")</f>
        <v/>
      </c>
      <c r="AC461" s="70" t="str">
        <f>IFERROR(IF(AND($H461=1,WORKDAY.INTL($I461,NETWORKDAYS.INTL($I461,EDATE(AB461,$E462)-1,1,[1]holiday!$A$2:$A$101),1,[1]holiday!$A$2:$A$101)=$K461),"",IF(AND(IFERROR(IF(IF($K461&lt;EDATE(AB461,$E461),$K461,EDATE(AB461,$E461))=AB461,"",IF($K461&lt;EDATE(AB461,$E461),$K461,EDATE(AB461,$E461))),"")=$K461,$H461=1),"",IFERROR(IF(IF($K461&lt;EDATE(AB461,$E461),$K461,EDATE(AB461,$E461))=AB461,"",IF($K461&lt;EDATE(AB461,$E461),$K461,EDATE(AB461,$E461))),""))),"")</f>
        <v/>
      </c>
      <c r="AD461" s="70" t="str">
        <f>IFERROR(IF(AND($H461=1,WORKDAY.INTL($I461,NETWORKDAYS.INTL($I461,EDATE(AC461,$E462)-1,1,[1]holiday!$A$2:$A$101),1,[1]holiday!$A$2:$A$101)=$K461),"",IF(AND(IFERROR(IF(IF($K461&lt;EDATE(AC461,$E461),$K461,EDATE(AC461,$E461))=AC461,"",IF($K461&lt;EDATE(AC461,$E461),$K461,EDATE(AC461,$E461))),"")=$K461,$H461=1),"",IFERROR(IF(IF($K461&lt;EDATE(AC461,$E461),$K461,EDATE(AC461,$E461))=AC461,"",IF($K461&lt;EDATE(AC461,$E461),$K461,EDATE(AC461,$E461))),""))),"")</f>
        <v/>
      </c>
      <c r="AE461" s="70" t="str">
        <f>IFERROR(IF(AND($H461=1,WORKDAY.INTL($I461,NETWORKDAYS.INTL($I461,EDATE(AD461,$E462)-1,1,[1]holiday!$A$2:$A$101),1,[1]holiday!$A$2:$A$101)=$K461),"",IF(AND(IFERROR(IF(IF($K461&lt;EDATE(AD461,$E461),$K461,EDATE(AD461,$E461))=AD461,"",IF($K461&lt;EDATE(AD461,$E461),$K461,EDATE(AD461,$E461))),"")=$K461,$H461=1),"",IFERROR(IF(IF($K461&lt;EDATE(AD461,$E461),$K461,EDATE(AD461,$E461))=AD461,"",IF($K461&lt;EDATE(AD461,$E461),$K461,EDATE(AD461,$E461))),""))),"")</f>
        <v/>
      </c>
      <c r="AF461" s="70" t="str">
        <f>IFERROR(IF(AND($H461=1,WORKDAY.INTL($I461,NETWORKDAYS.INTL($I461,EDATE(AE461,$E462)-1,1,[1]holiday!$A$2:$A$101),1,[1]holiday!$A$2:$A$101)=$K461),"",IF(AND(IFERROR(IF(IF($K461&lt;EDATE(AE461,$E461),$K461,EDATE(AE461,$E461))=AE461,"",IF($K461&lt;EDATE(AE461,$E461),$K461,EDATE(AE461,$E461))),"")=$K461,$H461=1),"",IFERROR(IF(IF($K461&lt;EDATE(AE461,$E461),$K461,EDATE(AE461,$E461))=AE461,"",IF($K461&lt;EDATE(AE461,$E461),$K461,EDATE(AE461,$E461))),""))),"")</f>
        <v/>
      </c>
      <c r="AG461" s="70" t="str">
        <f>IFERROR(IF(AND($H461=1,WORKDAY.INTL($I461,NETWORKDAYS.INTL($I461,EDATE(AF461,$E462)-1,1,[1]holiday!$A$2:$A$101),1,[1]holiday!$A$2:$A$101)=$K461),"",IF(AND(IFERROR(IF(IF($K461&lt;EDATE(AF461,$E461),$K461,EDATE(AF461,$E461))=AF461,"",IF($K461&lt;EDATE(AF461,$E461),$K461,EDATE(AF461,$E461))),"")=$K461,$H461=1),"",IFERROR(IF(IF($K461&lt;EDATE(AF461,$E461),$K461,EDATE(AF461,$E461))=AF461,"",IF($K461&lt;EDATE(AF461,$E461),$K461,EDATE(AF461,$E461))),""))),"")</f>
        <v/>
      </c>
      <c r="AH461" s="70" t="str">
        <f>IFERROR(IF(AND($H461=1,WORKDAY.INTL($I461,NETWORKDAYS.INTL($I461,EDATE(AG461,$E462)-1,1,[1]holiday!$A$2:$A$101),1,[1]holiday!$A$2:$A$101)=$K461),"",IF(AND(IFERROR(IF(IF($K461&lt;EDATE(AG461,$E461),$K461,EDATE(AG461,$E461))=AG461,"",IF($K461&lt;EDATE(AG461,$E461),$K461,EDATE(AG461,$E461))),"")=$K461,$H461=1),"",IFERROR(IF(IF($K461&lt;EDATE(AG461,$E461),$K461,EDATE(AG461,$E461))=AG461,"",IF($K461&lt;EDATE(AG461,$E461),$K461,EDATE(AG461,$E461))),""))),"")</f>
        <v/>
      </c>
      <c r="AI461" s="70"/>
      <c r="AJ461" s="25" t="e">
        <f t="shared" si="274"/>
        <v>#REF!</v>
      </c>
      <c r="AK461" s="25" t="e">
        <f t="shared" si="275"/>
        <v>#REF!</v>
      </c>
      <c r="AL461" s="25" t="e">
        <f t="shared" si="276"/>
        <v>#REF!</v>
      </c>
      <c r="AM461" s="25" t="e">
        <f t="shared" si="277"/>
        <v>#REF!</v>
      </c>
      <c r="AN461" s="25" t="e">
        <f t="shared" si="278"/>
        <v>#REF!</v>
      </c>
      <c r="AO461" s="25" t="e">
        <f t="shared" si="279"/>
        <v>#REF!</v>
      </c>
      <c r="AP461" s="25" t="e">
        <f t="shared" si="280"/>
        <v>#REF!</v>
      </c>
      <c r="AQ461" s="25" t="e">
        <f t="shared" si="281"/>
        <v>#REF!</v>
      </c>
      <c r="AR461" s="25" t="e">
        <f t="shared" si="282"/>
        <v>#REF!</v>
      </c>
      <c r="AS461" s="25" t="e">
        <f t="shared" si="283"/>
        <v>#REF!</v>
      </c>
      <c r="AT461" s="25" t="e">
        <f t="shared" si="284"/>
        <v>#REF!</v>
      </c>
      <c r="AU461" s="25" t="e">
        <f t="shared" si="285"/>
        <v>#REF!</v>
      </c>
      <c r="AV461" s="25" t="e">
        <f t="shared" si="286"/>
        <v>#REF!</v>
      </c>
      <c r="AW461" s="106" t="e">
        <f t="shared" si="293"/>
        <v>#REF!</v>
      </c>
      <c r="AX461" s="107" t="e">
        <f t="shared" ca="1" si="294"/>
        <v>#REF!</v>
      </c>
      <c r="AY461" s="107" t="e">
        <f t="shared" ca="1" si="295"/>
        <v>#REF!</v>
      </c>
      <c r="AZ461" s="108" t="e">
        <f t="shared" ca="1" si="296"/>
        <v>#REF!</v>
      </c>
      <c r="BA461" s="25">
        <f t="shared" ca="1" si="288"/>
        <v>0</v>
      </c>
      <c r="BB461" s="25" t="e">
        <f t="shared" si="287"/>
        <v>#REF!</v>
      </c>
      <c r="BC461" s="25" t="e">
        <f t="shared" ca="1" si="297"/>
        <v>#REF!</v>
      </c>
      <c r="BD461" s="83" t="e">
        <f>PS!#REF!</f>
        <v>#REF!</v>
      </c>
      <c r="BE461" s="78" t="str">
        <f t="shared" ca="1" si="298"/>
        <v>Lần 0</v>
      </c>
      <c r="BF461" s="109" t="e">
        <f t="shared" ca="1" si="299"/>
        <v>#REF!</v>
      </c>
      <c r="BG461" s="109" t="e">
        <f t="shared" ca="1" si="300"/>
        <v>#REF!</v>
      </c>
      <c r="BH461" s="109" t="e">
        <f t="shared" ca="1" si="301"/>
        <v>#REF!</v>
      </c>
      <c r="BI461" s="109" t="e">
        <f t="shared" ca="1" si="302"/>
        <v>#REF!</v>
      </c>
      <c r="BJ461" s="109" t="e">
        <f t="shared" ca="1" si="303"/>
        <v>#REF!</v>
      </c>
      <c r="BK461" s="109" t="e">
        <f t="shared" ca="1" si="304"/>
        <v>#REF!</v>
      </c>
      <c r="BL461" s="109" t="e">
        <f t="shared" ca="1" si="305"/>
        <v>#REF!</v>
      </c>
      <c r="BM461" s="109" t="e">
        <f t="shared" ca="1" si="306"/>
        <v>#REF!</v>
      </c>
      <c r="BN461" s="109" t="e">
        <f t="shared" ca="1" si="307"/>
        <v>#REF!</v>
      </c>
      <c r="BO461" s="109" t="e">
        <f t="shared" ca="1" si="308"/>
        <v>#REF!</v>
      </c>
      <c r="BP461" s="109" t="e">
        <f t="shared" ca="1" si="309"/>
        <v>#REF!</v>
      </c>
      <c r="BQ461" s="109" t="e">
        <f t="shared" ca="1" si="310"/>
        <v>#REF!</v>
      </c>
      <c r="BR461" s="109" t="e">
        <f t="shared" ca="1" si="311"/>
        <v>#REF!</v>
      </c>
    </row>
    <row r="462" spans="1:70" ht="19.5" customHeight="1" x14ac:dyDescent="0.2">
      <c r="A462" s="82" t="e">
        <f>PS!#REF!</f>
        <v>#REF!</v>
      </c>
      <c r="B462" s="83" t="e">
        <f>PS!#REF!</f>
        <v>#REF!</v>
      </c>
      <c r="C462" s="83" t="e">
        <f>PS!#REF!</f>
        <v>#REF!</v>
      </c>
      <c r="D462" s="83" t="e">
        <f>VLOOKUP(B462,CTV!$A$3:$D$1048576,4,0)</f>
        <v>#REF!</v>
      </c>
      <c r="E462" s="83" t="e">
        <f>VLOOKUP(B462,CTV!$A$3:$G$1048576,7,0)</f>
        <v>#REF!</v>
      </c>
      <c r="F462" s="83" t="e">
        <f>IF(ISNA(VLOOKUP(D462,CTV!$A$3:$H$1048576,8,0)),"",VLOOKUP(D462,CTV!$A$3:$H$1048576,8,0))</f>
        <v>#REF!</v>
      </c>
      <c r="G462" s="83" t="e">
        <f>VLOOKUP(B462,CTV!$A$3:$I$1048576,9,0)</f>
        <v>#REF!</v>
      </c>
      <c r="H462" s="83" t="e">
        <f>VLOOKUP(B462,CTV!$A$3:$J$1048576,10,0)</f>
        <v>#REF!</v>
      </c>
      <c r="I462" s="102" t="e">
        <f>PS!#REF!</f>
        <v>#REF!</v>
      </c>
      <c r="J462" s="83" t="e">
        <f>PS!#REF!</f>
        <v>#REF!</v>
      </c>
      <c r="K462" s="103" t="e">
        <f>PS!#REF!</f>
        <v>#REF!</v>
      </c>
      <c r="L462" s="83" t="e">
        <f t="shared" si="289"/>
        <v>#REF!</v>
      </c>
      <c r="M462" s="120" t="e">
        <f>PS!#REF!</f>
        <v>#REF!</v>
      </c>
      <c r="N462" s="83" t="e">
        <f>PS!#REF!</f>
        <v>#REF!</v>
      </c>
      <c r="O462" s="104" t="e">
        <f>PS!#REF!</f>
        <v>#REF!</v>
      </c>
      <c r="P462" s="104" t="e">
        <f t="shared" si="290"/>
        <v>#REF!</v>
      </c>
      <c r="Q462" s="104">
        <v>0</v>
      </c>
      <c r="R462" s="170" t="e">
        <f t="shared" si="291"/>
        <v>#REF!</v>
      </c>
      <c r="S462" s="130" t="e">
        <f>VLOOKUP(B462,CTV!$A$3:$K$1048576,11,0)</f>
        <v>#REF!</v>
      </c>
      <c r="T462" s="105" t="e">
        <f>IF(VLOOKUP(B462,CTV!$A$3:$E$1048576,5,0)-R462+S462&lt;0,0,VLOOKUP(B462,CTV!$A$3:$E$1048576,5,0)-R462+S462)</f>
        <v>#REF!</v>
      </c>
      <c r="U462" s="105" t="e">
        <f>IF(VLOOKUP(B462,CTV!$A$3:$F$1048576,6,0)-R462+S462&lt;0,0,VLOOKUP(B462,CTV!$A$3:$F$1048576,6,0)-R462+S462)</f>
        <v>#REF!</v>
      </c>
      <c r="V462" s="70" t="e">
        <f t="shared" si="292"/>
        <v>#REF!</v>
      </c>
      <c r="W462" s="70" t="str">
        <f>IFERROR(IF(AND($H462=1,WORKDAY.INTL($I462,NETWORKDAYS.INTL($I462,EDATE(V462,$E463)-1,1,[1]holiday!$A$2:$A$101),1,[1]holiday!$A$2:$A$101)=$K462),"",IF(AND(IFERROR(IF(IF($K462&lt;EDATE(V462,$E462),$K462,EDATE(V462,$E462))=V462,"",IF($K462&lt;EDATE(V462,$E462),$K462,EDATE(V462,$E462))),"")=$K462,$H462=1),"",IFERROR(IF(IF($K462&lt;EDATE(V462,$E462),$K462,EDATE(V462,$E462))=V462,"",IF($K462&lt;EDATE(V462,$E462),$K462,EDATE(V462,$E462))),""))),"")</f>
        <v/>
      </c>
      <c r="X462" s="70" t="str">
        <f>IFERROR(IF(AND($H462=1,WORKDAY.INTL($I462,NETWORKDAYS.INTL($I462,EDATE(W462,$E463)-1,1,[1]holiday!$A$2:$A$101),1,[1]holiday!$A$2:$A$101)=$K462),"",IF(AND(IFERROR(IF(IF($K462&lt;EDATE(W462,$E462),$K462,EDATE(W462,$E462))=W462,"",IF($K462&lt;EDATE(W462,$E462),$K462,EDATE(W462,$E462))),"")=$K462,$H462=1),"",IFERROR(IF(IF($K462&lt;EDATE(W462,$E462),$K462,EDATE(W462,$E462))=W462,"",IF($K462&lt;EDATE(W462,$E462),$K462,EDATE(W462,$E462))),""))),"")</f>
        <v/>
      </c>
      <c r="Y462" s="70" t="str">
        <f>IFERROR(IF(AND($H462=1,WORKDAY.INTL($I462,NETWORKDAYS.INTL($I462,EDATE(X462,$E463)-1,1,[1]holiday!$A$2:$A$101),1,[1]holiday!$A$2:$A$101)=$K462),"",IF(AND(IFERROR(IF(IF($K462&lt;EDATE(X462,$E462),$K462,EDATE(X462,$E462))=X462,"",IF($K462&lt;EDATE(X462,$E462),$K462,EDATE(X462,$E462))),"")=$K462,$H462=1),"",IFERROR(IF(IF($K462&lt;EDATE(X462,$E462),$K462,EDATE(X462,$E462))=X462,"",IF($K462&lt;EDATE(X462,$E462),$K462,EDATE(X462,$E462))),""))),"")</f>
        <v/>
      </c>
      <c r="Z462" s="70" t="str">
        <f>IFERROR(IF(AND($H462=1,WORKDAY.INTL($I462,NETWORKDAYS.INTL($I462,EDATE(Y462,$E463)-1,1,[1]holiday!$A$2:$A$101),1,[1]holiday!$A$2:$A$101)=$K462),"",IF(AND(IFERROR(IF(IF($K462&lt;EDATE(Y462,$E462),$K462,EDATE(Y462,$E462))=Y462,"",IF($K462&lt;EDATE(Y462,$E462),$K462,EDATE(Y462,$E462))),"")=$K462,$H462=1),"",IFERROR(IF(IF($K462&lt;EDATE(Y462,$E462),$K462,EDATE(Y462,$E462))=Y462,"",IF($K462&lt;EDATE(Y462,$E462),$K462,EDATE(Y462,$E462))),""))),"")</f>
        <v/>
      </c>
      <c r="AA462" s="70" t="str">
        <f>IFERROR(IF(AND($H462=1,WORKDAY.INTL($I462,NETWORKDAYS.INTL($I462,EDATE(Z462,$E463)-1,1,[1]holiday!$A$2:$A$101),1,[1]holiday!$A$2:$A$101)=$K462),"",IF(AND(IFERROR(IF(IF($K462&lt;EDATE(Z462,$E462),$K462,EDATE(Z462,$E462))=Z462,"",IF($K462&lt;EDATE(Z462,$E462),$K462,EDATE(Z462,$E462))),"")=$K462,$H462=1),"",IFERROR(IF(IF($K462&lt;EDATE(Z462,$E462),$K462,EDATE(Z462,$E462))=Z462,"",IF($K462&lt;EDATE(Z462,$E462),$K462,EDATE(Z462,$E462))),""))),"")</f>
        <v/>
      </c>
      <c r="AB462" s="70" t="str">
        <f>IFERROR(IF(AND($H462=1,WORKDAY.INTL($I462,NETWORKDAYS.INTL($I462,EDATE(AA462,$E463)-1,1,[1]holiday!$A$2:$A$101),1,[1]holiday!$A$2:$A$101)=$K462),"",IF(AND(IFERROR(IF(IF($K462&lt;EDATE(AA462,$E462),$K462,EDATE(AA462,$E462))=AA462,"",IF($K462&lt;EDATE(AA462,$E462),$K462,EDATE(AA462,$E462))),"")=$K462,$H462=1),"",IFERROR(IF(IF($K462&lt;EDATE(AA462,$E462),$K462,EDATE(AA462,$E462))=AA462,"",IF($K462&lt;EDATE(AA462,$E462),$K462,EDATE(AA462,$E462))),""))),"")</f>
        <v/>
      </c>
      <c r="AC462" s="70" t="str">
        <f>IFERROR(IF(AND($H462=1,WORKDAY.INTL($I462,NETWORKDAYS.INTL($I462,EDATE(AB462,$E463)-1,1,[1]holiday!$A$2:$A$101),1,[1]holiday!$A$2:$A$101)=$K462),"",IF(AND(IFERROR(IF(IF($K462&lt;EDATE(AB462,$E462),$K462,EDATE(AB462,$E462))=AB462,"",IF($K462&lt;EDATE(AB462,$E462),$K462,EDATE(AB462,$E462))),"")=$K462,$H462=1),"",IFERROR(IF(IF($K462&lt;EDATE(AB462,$E462),$K462,EDATE(AB462,$E462))=AB462,"",IF($K462&lt;EDATE(AB462,$E462),$K462,EDATE(AB462,$E462))),""))),"")</f>
        <v/>
      </c>
      <c r="AD462" s="70" t="str">
        <f>IFERROR(IF(AND($H462=1,WORKDAY.INTL($I462,NETWORKDAYS.INTL($I462,EDATE(AC462,$E463)-1,1,[1]holiday!$A$2:$A$101),1,[1]holiday!$A$2:$A$101)=$K462),"",IF(AND(IFERROR(IF(IF($K462&lt;EDATE(AC462,$E462),$K462,EDATE(AC462,$E462))=AC462,"",IF($K462&lt;EDATE(AC462,$E462),$K462,EDATE(AC462,$E462))),"")=$K462,$H462=1),"",IFERROR(IF(IF($K462&lt;EDATE(AC462,$E462),$K462,EDATE(AC462,$E462))=AC462,"",IF($K462&lt;EDATE(AC462,$E462),$K462,EDATE(AC462,$E462))),""))),"")</f>
        <v/>
      </c>
      <c r="AE462" s="70" t="str">
        <f>IFERROR(IF(AND($H462=1,WORKDAY.INTL($I462,NETWORKDAYS.INTL($I462,EDATE(AD462,$E463)-1,1,[1]holiday!$A$2:$A$101),1,[1]holiday!$A$2:$A$101)=$K462),"",IF(AND(IFERROR(IF(IF($K462&lt;EDATE(AD462,$E462),$K462,EDATE(AD462,$E462))=AD462,"",IF($K462&lt;EDATE(AD462,$E462),$K462,EDATE(AD462,$E462))),"")=$K462,$H462=1),"",IFERROR(IF(IF($K462&lt;EDATE(AD462,$E462),$K462,EDATE(AD462,$E462))=AD462,"",IF($K462&lt;EDATE(AD462,$E462),$K462,EDATE(AD462,$E462))),""))),"")</f>
        <v/>
      </c>
      <c r="AF462" s="70" t="str">
        <f>IFERROR(IF(AND($H462=1,WORKDAY.INTL($I462,NETWORKDAYS.INTL($I462,EDATE(AE462,$E463)-1,1,[1]holiday!$A$2:$A$101),1,[1]holiday!$A$2:$A$101)=$K462),"",IF(AND(IFERROR(IF(IF($K462&lt;EDATE(AE462,$E462),$K462,EDATE(AE462,$E462))=AE462,"",IF($K462&lt;EDATE(AE462,$E462),$K462,EDATE(AE462,$E462))),"")=$K462,$H462=1),"",IFERROR(IF(IF($K462&lt;EDATE(AE462,$E462),$K462,EDATE(AE462,$E462))=AE462,"",IF($K462&lt;EDATE(AE462,$E462),$K462,EDATE(AE462,$E462))),""))),"")</f>
        <v/>
      </c>
      <c r="AG462" s="70" t="str">
        <f>IFERROR(IF(AND($H462=1,WORKDAY.INTL($I462,NETWORKDAYS.INTL($I462,EDATE(AF462,$E463)-1,1,[1]holiday!$A$2:$A$101),1,[1]holiday!$A$2:$A$101)=$K462),"",IF(AND(IFERROR(IF(IF($K462&lt;EDATE(AF462,$E462),$K462,EDATE(AF462,$E462))=AF462,"",IF($K462&lt;EDATE(AF462,$E462),$K462,EDATE(AF462,$E462))),"")=$K462,$H462=1),"",IFERROR(IF(IF($K462&lt;EDATE(AF462,$E462),$K462,EDATE(AF462,$E462))=AF462,"",IF($K462&lt;EDATE(AF462,$E462),$K462,EDATE(AF462,$E462))),""))),"")</f>
        <v/>
      </c>
      <c r="AH462" s="70" t="str">
        <f>IFERROR(IF(AND($H462=1,WORKDAY.INTL($I462,NETWORKDAYS.INTL($I462,EDATE(AG462,$E463)-1,1,[1]holiday!$A$2:$A$101),1,[1]holiday!$A$2:$A$101)=$K462),"",IF(AND(IFERROR(IF(IF($K462&lt;EDATE(AG462,$E462),$K462,EDATE(AG462,$E462))=AG462,"",IF($K462&lt;EDATE(AG462,$E462),$K462,EDATE(AG462,$E462))),"")=$K462,$H462=1),"",IFERROR(IF(IF($K462&lt;EDATE(AG462,$E462),$K462,EDATE(AG462,$E462))=AG462,"",IF($K462&lt;EDATE(AG462,$E462),$K462,EDATE(AG462,$E462))),""))),"")</f>
        <v/>
      </c>
      <c r="AI462" s="70"/>
      <c r="AJ462" s="25" t="e">
        <f t="shared" si="274"/>
        <v>#REF!</v>
      </c>
      <c r="AK462" s="25" t="e">
        <f t="shared" si="275"/>
        <v>#REF!</v>
      </c>
      <c r="AL462" s="25" t="e">
        <f t="shared" si="276"/>
        <v>#REF!</v>
      </c>
      <c r="AM462" s="25" t="e">
        <f t="shared" si="277"/>
        <v>#REF!</v>
      </c>
      <c r="AN462" s="25" t="e">
        <f t="shared" si="278"/>
        <v>#REF!</v>
      </c>
      <c r="AO462" s="25" t="e">
        <f t="shared" si="279"/>
        <v>#REF!</v>
      </c>
      <c r="AP462" s="25" t="e">
        <f t="shared" si="280"/>
        <v>#REF!</v>
      </c>
      <c r="AQ462" s="25" t="e">
        <f t="shared" si="281"/>
        <v>#REF!</v>
      </c>
      <c r="AR462" s="25" t="e">
        <f t="shared" si="282"/>
        <v>#REF!</v>
      </c>
      <c r="AS462" s="25" t="e">
        <f t="shared" si="283"/>
        <v>#REF!</v>
      </c>
      <c r="AT462" s="25" t="e">
        <f t="shared" si="284"/>
        <v>#REF!</v>
      </c>
      <c r="AU462" s="25" t="e">
        <f t="shared" si="285"/>
        <v>#REF!</v>
      </c>
      <c r="AV462" s="25" t="e">
        <f t="shared" si="286"/>
        <v>#REF!</v>
      </c>
      <c r="AW462" s="106" t="e">
        <f t="shared" si="293"/>
        <v>#REF!</v>
      </c>
      <c r="AX462" s="107" t="e">
        <f t="shared" ca="1" si="294"/>
        <v>#REF!</v>
      </c>
      <c r="AY462" s="107" t="e">
        <f t="shared" ca="1" si="295"/>
        <v>#REF!</v>
      </c>
      <c r="AZ462" s="108" t="e">
        <f t="shared" ca="1" si="296"/>
        <v>#REF!</v>
      </c>
      <c r="BA462" s="25">
        <f t="shared" ca="1" si="288"/>
        <v>0</v>
      </c>
      <c r="BB462" s="25" t="e">
        <f t="shared" si="287"/>
        <v>#REF!</v>
      </c>
      <c r="BC462" s="25" t="e">
        <f t="shared" ca="1" si="297"/>
        <v>#REF!</v>
      </c>
      <c r="BD462" s="83" t="e">
        <f>PS!#REF!</f>
        <v>#REF!</v>
      </c>
      <c r="BE462" s="78" t="str">
        <f t="shared" ca="1" si="298"/>
        <v>Lần 0</v>
      </c>
      <c r="BF462" s="109" t="e">
        <f t="shared" ca="1" si="299"/>
        <v>#REF!</v>
      </c>
      <c r="BG462" s="109" t="e">
        <f t="shared" ca="1" si="300"/>
        <v>#REF!</v>
      </c>
      <c r="BH462" s="109" t="e">
        <f t="shared" ca="1" si="301"/>
        <v>#REF!</v>
      </c>
      <c r="BI462" s="109" t="e">
        <f t="shared" ca="1" si="302"/>
        <v>#REF!</v>
      </c>
      <c r="BJ462" s="109" t="e">
        <f t="shared" ca="1" si="303"/>
        <v>#REF!</v>
      </c>
      <c r="BK462" s="109" t="e">
        <f t="shared" ca="1" si="304"/>
        <v>#REF!</v>
      </c>
      <c r="BL462" s="109" t="e">
        <f t="shared" ca="1" si="305"/>
        <v>#REF!</v>
      </c>
      <c r="BM462" s="109" t="e">
        <f t="shared" ca="1" si="306"/>
        <v>#REF!</v>
      </c>
      <c r="BN462" s="109" t="e">
        <f t="shared" ca="1" si="307"/>
        <v>#REF!</v>
      </c>
      <c r="BO462" s="109" t="e">
        <f t="shared" ca="1" si="308"/>
        <v>#REF!</v>
      </c>
      <c r="BP462" s="109" t="e">
        <f t="shared" ca="1" si="309"/>
        <v>#REF!</v>
      </c>
      <c r="BQ462" s="109" t="e">
        <f t="shared" ca="1" si="310"/>
        <v>#REF!</v>
      </c>
      <c r="BR462" s="109" t="e">
        <f t="shared" ca="1" si="311"/>
        <v>#REF!</v>
      </c>
    </row>
    <row r="463" spans="1:70" ht="19.5" customHeight="1" x14ac:dyDescent="0.2">
      <c r="A463" s="82" t="e">
        <f>PS!#REF!</f>
        <v>#REF!</v>
      </c>
      <c r="B463" s="83" t="e">
        <f>PS!#REF!</f>
        <v>#REF!</v>
      </c>
      <c r="C463" s="83" t="e">
        <f>PS!#REF!</f>
        <v>#REF!</v>
      </c>
      <c r="D463" s="83" t="e">
        <f>VLOOKUP(B463,CTV!$A$3:$D$1048576,4,0)</f>
        <v>#REF!</v>
      </c>
      <c r="E463" s="83" t="e">
        <f>VLOOKUP(B463,CTV!$A$3:$G$1048576,7,0)</f>
        <v>#REF!</v>
      </c>
      <c r="F463" s="83" t="e">
        <f>IF(ISNA(VLOOKUP(D463,CTV!$A$3:$H$1048576,8,0)),"",VLOOKUP(D463,CTV!$A$3:$H$1048576,8,0))</f>
        <v>#REF!</v>
      </c>
      <c r="G463" s="83" t="e">
        <f>VLOOKUP(B463,CTV!$A$3:$I$1048576,9,0)</f>
        <v>#REF!</v>
      </c>
      <c r="H463" s="83" t="e">
        <f>VLOOKUP(B463,CTV!$A$3:$J$1048576,10,0)</f>
        <v>#REF!</v>
      </c>
      <c r="I463" s="102" t="e">
        <f>PS!#REF!</f>
        <v>#REF!</v>
      </c>
      <c r="J463" s="83" t="e">
        <f>PS!#REF!</f>
        <v>#REF!</v>
      </c>
      <c r="K463" s="103" t="e">
        <f>PS!#REF!</f>
        <v>#REF!</v>
      </c>
      <c r="L463" s="83" t="e">
        <f t="shared" si="289"/>
        <v>#REF!</v>
      </c>
      <c r="M463" s="120" t="e">
        <f>PS!#REF!</f>
        <v>#REF!</v>
      </c>
      <c r="N463" s="83" t="e">
        <f>PS!#REF!</f>
        <v>#REF!</v>
      </c>
      <c r="O463" s="104" t="e">
        <f>PS!#REF!</f>
        <v>#REF!</v>
      </c>
      <c r="P463" s="104" t="e">
        <f t="shared" si="290"/>
        <v>#REF!</v>
      </c>
      <c r="Q463" s="104">
        <v>0</v>
      </c>
      <c r="R463" s="170" t="e">
        <f t="shared" si="291"/>
        <v>#REF!</v>
      </c>
      <c r="S463" s="130" t="e">
        <f>VLOOKUP(B463,CTV!$A$3:$K$1048576,11,0)</f>
        <v>#REF!</v>
      </c>
      <c r="T463" s="105" t="e">
        <f>IF(VLOOKUP(B463,CTV!$A$3:$E$1048576,5,0)-R463+S463&lt;0,0,VLOOKUP(B463,CTV!$A$3:$E$1048576,5,0)-R463+S463)</f>
        <v>#REF!</v>
      </c>
      <c r="U463" s="105" t="e">
        <f>IF(VLOOKUP(B463,CTV!$A$3:$F$1048576,6,0)-R463+S463&lt;0,0,VLOOKUP(B463,CTV!$A$3:$F$1048576,6,0)-R463+S463)</f>
        <v>#REF!</v>
      </c>
      <c r="V463" s="70" t="e">
        <f t="shared" si="292"/>
        <v>#REF!</v>
      </c>
      <c r="W463" s="70" t="str">
        <f>IFERROR(IF(AND($H463=1,WORKDAY.INTL($I463,NETWORKDAYS.INTL($I463,EDATE(V463,$E464)-1,1,[1]holiday!$A$2:$A$101),1,[1]holiday!$A$2:$A$101)=$K463),"",IF(AND(IFERROR(IF(IF($K463&lt;EDATE(V463,$E463),$K463,EDATE(V463,$E463))=V463,"",IF($K463&lt;EDATE(V463,$E463),$K463,EDATE(V463,$E463))),"")=$K463,$H463=1),"",IFERROR(IF(IF($K463&lt;EDATE(V463,$E463),$K463,EDATE(V463,$E463))=V463,"",IF($K463&lt;EDATE(V463,$E463),$K463,EDATE(V463,$E463))),""))),"")</f>
        <v/>
      </c>
      <c r="X463" s="70" t="str">
        <f>IFERROR(IF(AND($H463=1,WORKDAY.INTL($I463,NETWORKDAYS.INTL($I463,EDATE(W463,$E464)-1,1,[1]holiday!$A$2:$A$101),1,[1]holiday!$A$2:$A$101)=$K463),"",IF(AND(IFERROR(IF(IF($K463&lt;EDATE(W463,$E463),$K463,EDATE(W463,$E463))=W463,"",IF($K463&lt;EDATE(W463,$E463),$K463,EDATE(W463,$E463))),"")=$K463,$H463=1),"",IFERROR(IF(IF($K463&lt;EDATE(W463,$E463),$K463,EDATE(W463,$E463))=W463,"",IF($K463&lt;EDATE(W463,$E463),$K463,EDATE(W463,$E463))),""))),"")</f>
        <v/>
      </c>
      <c r="Y463" s="70" t="str">
        <f>IFERROR(IF(AND($H463=1,WORKDAY.INTL($I463,NETWORKDAYS.INTL($I463,EDATE(X463,$E464)-1,1,[1]holiday!$A$2:$A$101),1,[1]holiday!$A$2:$A$101)=$K463),"",IF(AND(IFERROR(IF(IF($K463&lt;EDATE(X463,$E463),$K463,EDATE(X463,$E463))=X463,"",IF($K463&lt;EDATE(X463,$E463),$K463,EDATE(X463,$E463))),"")=$K463,$H463=1),"",IFERROR(IF(IF($K463&lt;EDATE(X463,$E463),$K463,EDATE(X463,$E463))=X463,"",IF($K463&lt;EDATE(X463,$E463),$K463,EDATE(X463,$E463))),""))),"")</f>
        <v/>
      </c>
      <c r="Z463" s="70" t="str">
        <f>IFERROR(IF(AND($H463=1,WORKDAY.INTL($I463,NETWORKDAYS.INTL($I463,EDATE(Y463,$E464)-1,1,[1]holiday!$A$2:$A$101),1,[1]holiday!$A$2:$A$101)=$K463),"",IF(AND(IFERROR(IF(IF($K463&lt;EDATE(Y463,$E463),$K463,EDATE(Y463,$E463))=Y463,"",IF($K463&lt;EDATE(Y463,$E463),$K463,EDATE(Y463,$E463))),"")=$K463,$H463=1),"",IFERROR(IF(IF($K463&lt;EDATE(Y463,$E463),$K463,EDATE(Y463,$E463))=Y463,"",IF($K463&lt;EDATE(Y463,$E463),$K463,EDATE(Y463,$E463))),""))),"")</f>
        <v/>
      </c>
      <c r="AA463" s="70" t="str">
        <f>IFERROR(IF(AND($H463=1,WORKDAY.INTL($I463,NETWORKDAYS.INTL($I463,EDATE(Z463,$E464)-1,1,[1]holiday!$A$2:$A$101),1,[1]holiday!$A$2:$A$101)=$K463),"",IF(AND(IFERROR(IF(IF($K463&lt;EDATE(Z463,$E463),$K463,EDATE(Z463,$E463))=Z463,"",IF($K463&lt;EDATE(Z463,$E463),$K463,EDATE(Z463,$E463))),"")=$K463,$H463=1),"",IFERROR(IF(IF($K463&lt;EDATE(Z463,$E463),$K463,EDATE(Z463,$E463))=Z463,"",IF($K463&lt;EDATE(Z463,$E463),$K463,EDATE(Z463,$E463))),""))),"")</f>
        <v/>
      </c>
      <c r="AB463" s="70" t="str">
        <f>IFERROR(IF(AND($H463=1,WORKDAY.INTL($I463,NETWORKDAYS.INTL($I463,EDATE(AA463,$E464)-1,1,[1]holiday!$A$2:$A$101),1,[1]holiday!$A$2:$A$101)=$K463),"",IF(AND(IFERROR(IF(IF($K463&lt;EDATE(AA463,$E463),$K463,EDATE(AA463,$E463))=AA463,"",IF($K463&lt;EDATE(AA463,$E463),$K463,EDATE(AA463,$E463))),"")=$K463,$H463=1),"",IFERROR(IF(IF($K463&lt;EDATE(AA463,$E463),$K463,EDATE(AA463,$E463))=AA463,"",IF($K463&lt;EDATE(AA463,$E463),$K463,EDATE(AA463,$E463))),""))),"")</f>
        <v/>
      </c>
      <c r="AC463" s="70" t="str">
        <f>IFERROR(IF(AND($H463=1,WORKDAY.INTL($I463,NETWORKDAYS.INTL($I463,EDATE(AB463,$E464)-1,1,[1]holiday!$A$2:$A$101),1,[1]holiday!$A$2:$A$101)=$K463),"",IF(AND(IFERROR(IF(IF($K463&lt;EDATE(AB463,$E463),$K463,EDATE(AB463,$E463))=AB463,"",IF($K463&lt;EDATE(AB463,$E463),$K463,EDATE(AB463,$E463))),"")=$K463,$H463=1),"",IFERROR(IF(IF($K463&lt;EDATE(AB463,$E463),$K463,EDATE(AB463,$E463))=AB463,"",IF($K463&lt;EDATE(AB463,$E463),$K463,EDATE(AB463,$E463))),""))),"")</f>
        <v/>
      </c>
      <c r="AD463" s="70" t="str">
        <f>IFERROR(IF(AND($H463=1,WORKDAY.INTL($I463,NETWORKDAYS.INTL($I463,EDATE(AC463,$E464)-1,1,[1]holiday!$A$2:$A$101),1,[1]holiday!$A$2:$A$101)=$K463),"",IF(AND(IFERROR(IF(IF($K463&lt;EDATE(AC463,$E463),$K463,EDATE(AC463,$E463))=AC463,"",IF($K463&lt;EDATE(AC463,$E463),$K463,EDATE(AC463,$E463))),"")=$K463,$H463=1),"",IFERROR(IF(IF($K463&lt;EDATE(AC463,$E463),$K463,EDATE(AC463,$E463))=AC463,"",IF($K463&lt;EDATE(AC463,$E463),$K463,EDATE(AC463,$E463))),""))),"")</f>
        <v/>
      </c>
      <c r="AE463" s="70" t="str">
        <f>IFERROR(IF(AND($H463=1,WORKDAY.INTL($I463,NETWORKDAYS.INTL($I463,EDATE(AD463,$E464)-1,1,[1]holiday!$A$2:$A$101),1,[1]holiday!$A$2:$A$101)=$K463),"",IF(AND(IFERROR(IF(IF($K463&lt;EDATE(AD463,$E463),$K463,EDATE(AD463,$E463))=AD463,"",IF($K463&lt;EDATE(AD463,$E463),$K463,EDATE(AD463,$E463))),"")=$K463,$H463=1),"",IFERROR(IF(IF($K463&lt;EDATE(AD463,$E463),$K463,EDATE(AD463,$E463))=AD463,"",IF($K463&lt;EDATE(AD463,$E463),$K463,EDATE(AD463,$E463))),""))),"")</f>
        <v/>
      </c>
      <c r="AF463" s="70" t="str">
        <f>IFERROR(IF(AND($H463=1,WORKDAY.INTL($I463,NETWORKDAYS.INTL($I463,EDATE(AE463,$E464)-1,1,[1]holiday!$A$2:$A$101),1,[1]holiday!$A$2:$A$101)=$K463),"",IF(AND(IFERROR(IF(IF($K463&lt;EDATE(AE463,$E463),$K463,EDATE(AE463,$E463))=AE463,"",IF($K463&lt;EDATE(AE463,$E463),$K463,EDATE(AE463,$E463))),"")=$K463,$H463=1),"",IFERROR(IF(IF($K463&lt;EDATE(AE463,$E463),$K463,EDATE(AE463,$E463))=AE463,"",IF($K463&lt;EDATE(AE463,$E463),$K463,EDATE(AE463,$E463))),""))),"")</f>
        <v/>
      </c>
      <c r="AG463" s="70" t="str">
        <f>IFERROR(IF(AND($H463=1,WORKDAY.INTL($I463,NETWORKDAYS.INTL($I463,EDATE(AF463,$E464)-1,1,[1]holiday!$A$2:$A$101),1,[1]holiday!$A$2:$A$101)=$K463),"",IF(AND(IFERROR(IF(IF($K463&lt;EDATE(AF463,$E463),$K463,EDATE(AF463,$E463))=AF463,"",IF($K463&lt;EDATE(AF463,$E463),$K463,EDATE(AF463,$E463))),"")=$K463,$H463=1),"",IFERROR(IF(IF($K463&lt;EDATE(AF463,$E463),$K463,EDATE(AF463,$E463))=AF463,"",IF($K463&lt;EDATE(AF463,$E463),$K463,EDATE(AF463,$E463))),""))),"")</f>
        <v/>
      </c>
      <c r="AH463" s="70" t="str">
        <f>IFERROR(IF(AND($H463=1,WORKDAY.INTL($I463,NETWORKDAYS.INTL($I463,EDATE(AG463,$E464)-1,1,[1]holiday!$A$2:$A$101),1,[1]holiday!$A$2:$A$101)=$K463),"",IF(AND(IFERROR(IF(IF($K463&lt;EDATE(AG463,$E463),$K463,EDATE(AG463,$E463))=AG463,"",IF($K463&lt;EDATE(AG463,$E463),$K463,EDATE(AG463,$E463))),"")=$K463,$H463=1),"",IFERROR(IF(IF($K463&lt;EDATE(AG463,$E463),$K463,EDATE(AG463,$E463))=AG463,"",IF($K463&lt;EDATE(AG463,$E463),$K463,EDATE(AG463,$E463))),""))),"")</f>
        <v/>
      </c>
      <c r="AI463" s="70"/>
      <c r="AJ463" s="25" t="e">
        <f t="shared" si="274"/>
        <v>#REF!</v>
      </c>
      <c r="AK463" s="25" t="e">
        <f t="shared" si="275"/>
        <v>#REF!</v>
      </c>
      <c r="AL463" s="25" t="e">
        <f t="shared" si="276"/>
        <v>#REF!</v>
      </c>
      <c r="AM463" s="25" t="e">
        <f t="shared" si="277"/>
        <v>#REF!</v>
      </c>
      <c r="AN463" s="25" t="e">
        <f t="shared" si="278"/>
        <v>#REF!</v>
      </c>
      <c r="AO463" s="25" t="e">
        <f t="shared" si="279"/>
        <v>#REF!</v>
      </c>
      <c r="AP463" s="25" t="e">
        <f t="shared" si="280"/>
        <v>#REF!</v>
      </c>
      <c r="AQ463" s="25" t="e">
        <f t="shared" si="281"/>
        <v>#REF!</v>
      </c>
      <c r="AR463" s="25" t="e">
        <f t="shared" si="282"/>
        <v>#REF!</v>
      </c>
      <c r="AS463" s="25" t="e">
        <f t="shared" si="283"/>
        <v>#REF!</v>
      </c>
      <c r="AT463" s="25" t="e">
        <f t="shared" si="284"/>
        <v>#REF!</v>
      </c>
      <c r="AU463" s="25" t="e">
        <f t="shared" si="285"/>
        <v>#REF!</v>
      </c>
      <c r="AV463" s="25" t="e">
        <f t="shared" si="286"/>
        <v>#REF!</v>
      </c>
      <c r="AW463" s="106" t="e">
        <f t="shared" si="293"/>
        <v>#REF!</v>
      </c>
      <c r="AX463" s="107" t="e">
        <f t="shared" ca="1" si="294"/>
        <v>#REF!</v>
      </c>
      <c r="AY463" s="107" t="e">
        <f t="shared" ca="1" si="295"/>
        <v>#REF!</v>
      </c>
      <c r="AZ463" s="108" t="e">
        <f t="shared" ca="1" si="296"/>
        <v>#REF!</v>
      </c>
      <c r="BA463" s="25">
        <f t="shared" ca="1" si="288"/>
        <v>0</v>
      </c>
      <c r="BB463" s="25" t="e">
        <f t="shared" si="287"/>
        <v>#REF!</v>
      </c>
      <c r="BC463" s="25" t="e">
        <f t="shared" ca="1" si="297"/>
        <v>#REF!</v>
      </c>
      <c r="BD463" s="83" t="e">
        <f>PS!#REF!</f>
        <v>#REF!</v>
      </c>
      <c r="BE463" s="78" t="str">
        <f t="shared" ca="1" si="298"/>
        <v>Lần 0</v>
      </c>
      <c r="BF463" s="109" t="e">
        <f t="shared" ca="1" si="299"/>
        <v>#REF!</v>
      </c>
      <c r="BG463" s="109" t="e">
        <f t="shared" ca="1" si="300"/>
        <v>#REF!</v>
      </c>
      <c r="BH463" s="109" t="e">
        <f t="shared" ca="1" si="301"/>
        <v>#REF!</v>
      </c>
      <c r="BI463" s="109" t="e">
        <f t="shared" ca="1" si="302"/>
        <v>#REF!</v>
      </c>
      <c r="BJ463" s="109" t="e">
        <f t="shared" ca="1" si="303"/>
        <v>#REF!</v>
      </c>
      <c r="BK463" s="109" t="e">
        <f t="shared" ca="1" si="304"/>
        <v>#REF!</v>
      </c>
      <c r="BL463" s="109" t="e">
        <f t="shared" ca="1" si="305"/>
        <v>#REF!</v>
      </c>
      <c r="BM463" s="109" t="e">
        <f t="shared" ca="1" si="306"/>
        <v>#REF!</v>
      </c>
      <c r="BN463" s="109" t="e">
        <f t="shared" ca="1" si="307"/>
        <v>#REF!</v>
      </c>
      <c r="BO463" s="109" t="e">
        <f t="shared" ca="1" si="308"/>
        <v>#REF!</v>
      </c>
      <c r="BP463" s="109" t="e">
        <f t="shared" ca="1" si="309"/>
        <v>#REF!</v>
      </c>
      <c r="BQ463" s="109" t="e">
        <f t="shared" ca="1" si="310"/>
        <v>#REF!</v>
      </c>
      <c r="BR463" s="109" t="e">
        <f t="shared" ca="1" si="311"/>
        <v>#REF!</v>
      </c>
    </row>
    <row r="464" spans="1:70" ht="19.5" customHeight="1" x14ac:dyDescent="0.2">
      <c r="A464" s="82" t="e">
        <f>PS!#REF!</f>
        <v>#REF!</v>
      </c>
      <c r="B464" s="83" t="e">
        <f>PS!#REF!</f>
        <v>#REF!</v>
      </c>
      <c r="C464" s="83" t="e">
        <f>PS!#REF!</f>
        <v>#REF!</v>
      </c>
      <c r="D464" s="83" t="e">
        <f>VLOOKUP(B464,CTV!$A$3:$D$1048576,4,0)</f>
        <v>#REF!</v>
      </c>
      <c r="E464" s="83" t="e">
        <f>VLOOKUP(B464,CTV!$A$3:$G$1048576,7,0)</f>
        <v>#REF!</v>
      </c>
      <c r="F464" s="83" t="e">
        <f>IF(ISNA(VLOOKUP(D464,CTV!$A$3:$H$1048576,8,0)),"",VLOOKUP(D464,CTV!$A$3:$H$1048576,8,0))</f>
        <v>#REF!</v>
      </c>
      <c r="G464" s="83" t="e">
        <f>VLOOKUP(B464,CTV!$A$3:$I$1048576,9,0)</f>
        <v>#REF!</v>
      </c>
      <c r="H464" s="83" t="e">
        <f>VLOOKUP(B464,CTV!$A$3:$J$1048576,10,0)</f>
        <v>#REF!</v>
      </c>
      <c r="I464" s="102" t="e">
        <f>PS!#REF!</f>
        <v>#REF!</v>
      </c>
      <c r="J464" s="83" t="e">
        <f>PS!#REF!</f>
        <v>#REF!</v>
      </c>
      <c r="K464" s="103" t="e">
        <f>PS!#REF!</f>
        <v>#REF!</v>
      </c>
      <c r="L464" s="83" t="e">
        <f t="shared" si="289"/>
        <v>#REF!</v>
      </c>
      <c r="M464" s="120" t="e">
        <f>PS!#REF!</f>
        <v>#REF!</v>
      </c>
      <c r="N464" s="83" t="e">
        <f>PS!#REF!</f>
        <v>#REF!</v>
      </c>
      <c r="O464" s="104" t="e">
        <f>PS!#REF!</f>
        <v>#REF!</v>
      </c>
      <c r="P464" s="104" t="e">
        <f t="shared" si="290"/>
        <v>#REF!</v>
      </c>
      <c r="Q464" s="104">
        <v>0</v>
      </c>
      <c r="R464" s="170" t="e">
        <f t="shared" si="291"/>
        <v>#REF!</v>
      </c>
      <c r="S464" s="130" t="e">
        <f>VLOOKUP(B464,CTV!$A$3:$K$1048576,11,0)</f>
        <v>#REF!</v>
      </c>
      <c r="T464" s="105" t="e">
        <f>IF(VLOOKUP(B464,CTV!$A$3:$E$1048576,5,0)-R464+S464&lt;0,0,VLOOKUP(B464,CTV!$A$3:$E$1048576,5,0)-R464+S464)</f>
        <v>#REF!</v>
      </c>
      <c r="U464" s="105" t="e">
        <f>IF(VLOOKUP(B464,CTV!$A$3:$F$1048576,6,0)-R464+S464&lt;0,0,VLOOKUP(B464,CTV!$A$3:$F$1048576,6,0)-R464+S464)</f>
        <v>#REF!</v>
      </c>
      <c r="V464" s="70" t="e">
        <f t="shared" si="292"/>
        <v>#REF!</v>
      </c>
      <c r="W464" s="70" t="str">
        <f>IFERROR(IF(AND($H464=1,WORKDAY.INTL($I464,NETWORKDAYS.INTL($I464,EDATE(V464,$E465)-1,1,[1]holiday!$A$2:$A$101),1,[1]holiday!$A$2:$A$101)=$K464),"",IF(AND(IFERROR(IF(IF($K464&lt;EDATE(V464,$E464),$K464,EDATE(V464,$E464))=V464,"",IF($K464&lt;EDATE(V464,$E464),$K464,EDATE(V464,$E464))),"")=$K464,$H464=1),"",IFERROR(IF(IF($K464&lt;EDATE(V464,$E464),$K464,EDATE(V464,$E464))=V464,"",IF($K464&lt;EDATE(V464,$E464),$K464,EDATE(V464,$E464))),""))),"")</f>
        <v/>
      </c>
      <c r="X464" s="70" t="str">
        <f>IFERROR(IF(AND($H464=1,WORKDAY.INTL($I464,NETWORKDAYS.INTL($I464,EDATE(W464,$E465)-1,1,[1]holiday!$A$2:$A$101),1,[1]holiday!$A$2:$A$101)=$K464),"",IF(AND(IFERROR(IF(IF($K464&lt;EDATE(W464,$E464),$K464,EDATE(W464,$E464))=W464,"",IF($K464&lt;EDATE(W464,$E464),$K464,EDATE(W464,$E464))),"")=$K464,$H464=1),"",IFERROR(IF(IF($K464&lt;EDATE(W464,$E464),$K464,EDATE(W464,$E464))=W464,"",IF($K464&lt;EDATE(W464,$E464),$K464,EDATE(W464,$E464))),""))),"")</f>
        <v/>
      </c>
      <c r="Y464" s="70" t="str">
        <f>IFERROR(IF(AND($H464=1,WORKDAY.INTL($I464,NETWORKDAYS.INTL($I464,EDATE(X464,$E465)-1,1,[1]holiday!$A$2:$A$101),1,[1]holiday!$A$2:$A$101)=$K464),"",IF(AND(IFERROR(IF(IF($K464&lt;EDATE(X464,$E464),$K464,EDATE(X464,$E464))=X464,"",IF($K464&lt;EDATE(X464,$E464),$K464,EDATE(X464,$E464))),"")=$K464,$H464=1),"",IFERROR(IF(IF($K464&lt;EDATE(X464,$E464),$K464,EDATE(X464,$E464))=X464,"",IF($K464&lt;EDATE(X464,$E464),$K464,EDATE(X464,$E464))),""))),"")</f>
        <v/>
      </c>
      <c r="Z464" s="70" t="str">
        <f>IFERROR(IF(AND($H464=1,WORKDAY.INTL($I464,NETWORKDAYS.INTL($I464,EDATE(Y464,$E465)-1,1,[1]holiday!$A$2:$A$101),1,[1]holiday!$A$2:$A$101)=$K464),"",IF(AND(IFERROR(IF(IF($K464&lt;EDATE(Y464,$E464),$K464,EDATE(Y464,$E464))=Y464,"",IF($K464&lt;EDATE(Y464,$E464),$K464,EDATE(Y464,$E464))),"")=$K464,$H464=1),"",IFERROR(IF(IF($K464&lt;EDATE(Y464,$E464),$K464,EDATE(Y464,$E464))=Y464,"",IF($K464&lt;EDATE(Y464,$E464),$K464,EDATE(Y464,$E464))),""))),"")</f>
        <v/>
      </c>
      <c r="AA464" s="70" t="str">
        <f>IFERROR(IF(AND($H464=1,WORKDAY.INTL($I464,NETWORKDAYS.INTL($I464,EDATE(Z464,$E465)-1,1,[1]holiday!$A$2:$A$101),1,[1]holiday!$A$2:$A$101)=$K464),"",IF(AND(IFERROR(IF(IF($K464&lt;EDATE(Z464,$E464),$K464,EDATE(Z464,$E464))=Z464,"",IF($K464&lt;EDATE(Z464,$E464),$K464,EDATE(Z464,$E464))),"")=$K464,$H464=1),"",IFERROR(IF(IF($K464&lt;EDATE(Z464,$E464),$K464,EDATE(Z464,$E464))=Z464,"",IF($K464&lt;EDATE(Z464,$E464),$K464,EDATE(Z464,$E464))),""))),"")</f>
        <v/>
      </c>
      <c r="AB464" s="70" t="str">
        <f>IFERROR(IF(AND($H464=1,WORKDAY.INTL($I464,NETWORKDAYS.INTL($I464,EDATE(AA464,$E465)-1,1,[1]holiday!$A$2:$A$101),1,[1]holiday!$A$2:$A$101)=$K464),"",IF(AND(IFERROR(IF(IF($K464&lt;EDATE(AA464,$E464),$K464,EDATE(AA464,$E464))=AA464,"",IF($K464&lt;EDATE(AA464,$E464),$K464,EDATE(AA464,$E464))),"")=$K464,$H464=1),"",IFERROR(IF(IF($K464&lt;EDATE(AA464,$E464),$K464,EDATE(AA464,$E464))=AA464,"",IF($K464&lt;EDATE(AA464,$E464),$K464,EDATE(AA464,$E464))),""))),"")</f>
        <v/>
      </c>
      <c r="AC464" s="70" t="str">
        <f>IFERROR(IF(AND($H464=1,WORKDAY.INTL($I464,NETWORKDAYS.INTL($I464,EDATE(AB464,$E465)-1,1,[1]holiday!$A$2:$A$101),1,[1]holiday!$A$2:$A$101)=$K464),"",IF(AND(IFERROR(IF(IF($K464&lt;EDATE(AB464,$E464),$K464,EDATE(AB464,$E464))=AB464,"",IF($K464&lt;EDATE(AB464,$E464),$K464,EDATE(AB464,$E464))),"")=$K464,$H464=1),"",IFERROR(IF(IF($K464&lt;EDATE(AB464,$E464),$K464,EDATE(AB464,$E464))=AB464,"",IF($K464&lt;EDATE(AB464,$E464),$K464,EDATE(AB464,$E464))),""))),"")</f>
        <v/>
      </c>
      <c r="AD464" s="70" t="str">
        <f>IFERROR(IF(AND($H464=1,WORKDAY.INTL($I464,NETWORKDAYS.INTL($I464,EDATE(AC464,$E465)-1,1,[1]holiday!$A$2:$A$101),1,[1]holiday!$A$2:$A$101)=$K464),"",IF(AND(IFERROR(IF(IF($K464&lt;EDATE(AC464,$E464),$K464,EDATE(AC464,$E464))=AC464,"",IF($K464&lt;EDATE(AC464,$E464),$K464,EDATE(AC464,$E464))),"")=$K464,$H464=1),"",IFERROR(IF(IF($K464&lt;EDATE(AC464,$E464),$K464,EDATE(AC464,$E464))=AC464,"",IF($K464&lt;EDATE(AC464,$E464),$K464,EDATE(AC464,$E464))),""))),"")</f>
        <v/>
      </c>
      <c r="AE464" s="70" t="str">
        <f>IFERROR(IF(AND($H464=1,WORKDAY.INTL($I464,NETWORKDAYS.INTL($I464,EDATE(AD464,$E465)-1,1,[1]holiday!$A$2:$A$101),1,[1]holiday!$A$2:$A$101)=$K464),"",IF(AND(IFERROR(IF(IF($K464&lt;EDATE(AD464,$E464),$K464,EDATE(AD464,$E464))=AD464,"",IF($K464&lt;EDATE(AD464,$E464),$K464,EDATE(AD464,$E464))),"")=$K464,$H464=1),"",IFERROR(IF(IF($K464&lt;EDATE(AD464,$E464),$K464,EDATE(AD464,$E464))=AD464,"",IF($K464&lt;EDATE(AD464,$E464),$K464,EDATE(AD464,$E464))),""))),"")</f>
        <v/>
      </c>
      <c r="AF464" s="70" t="str">
        <f>IFERROR(IF(AND($H464=1,WORKDAY.INTL($I464,NETWORKDAYS.INTL($I464,EDATE(AE464,$E465)-1,1,[1]holiday!$A$2:$A$101),1,[1]holiday!$A$2:$A$101)=$K464),"",IF(AND(IFERROR(IF(IF($K464&lt;EDATE(AE464,$E464),$K464,EDATE(AE464,$E464))=AE464,"",IF($K464&lt;EDATE(AE464,$E464),$K464,EDATE(AE464,$E464))),"")=$K464,$H464=1),"",IFERROR(IF(IF($K464&lt;EDATE(AE464,$E464),$K464,EDATE(AE464,$E464))=AE464,"",IF($K464&lt;EDATE(AE464,$E464),$K464,EDATE(AE464,$E464))),""))),"")</f>
        <v/>
      </c>
      <c r="AG464" s="70" t="str">
        <f>IFERROR(IF(AND($H464=1,WORKDAY.INTL($I464,NETWORKDAYS.INTL($I464,EDATE(AF464,$E465)-1,1,[1]holiday!$A$2:$A$101),1,[1]holiday!$A$2:$A$101)=$K464),"",IF(AND(IFERROR(IF(IF($K464&lt;EDATE(AF464,$E464),$K464,EDATE(AF464,$E464))=AF464,"",IF($K464&lt;EDATE(AF464,$E464),$K464,EDATE(AF464,$E464))),"")=$K464,$H464=1),"",IFERROR(IF(IF($K464&lt;EDATE(AF464,$E464),$K464,EDATE(AF464,$E464))=AF464,"",IF($K464&lt;EDATE(AF464,$E464),$K464,EDATE(AF464,$E464))),""))),"")</f>
        <v/>
      </c>
      <c r="AH464" s="70" t="str">
        <f>IFERROR(IF(AND($H464=1,WORKDAY.INTL($I464,NETWORKDAYS.INTL($I464,EDATE(AG464,$E465)-1,1,[1]holiday!$A$2:$A$101),1,[1]holiday!$A$2:$A$101)=$K464),"",IF(AND(IFERROR(IF(IF($K464&lt;EDATE(AG464,$E464),$K464,EDATE(AG464,$E464))=AG464,"",IF($K464&lt;EDATE(AG464,$E464),$K464,EDATE(AG464,$E464))),"")=$K464,$H464=1),"",IFERROR(IF(IF($K464&lt;EDATE(AG464,$E464),$K464,EDATE(AG464,$E464))=AG464,"",IF($K464&lt;EDATE(AG464,$E464),$K464,EDATE(AG464,$E464))),""))),"")</f>
        <v/>
      </c>
      <c r="AI464" s="70"/>
      <c r="AJ464" s="25" t="e">
        <f t="shared" si="274"/>
        <v>#REF!</v>
      </c>
      <c r="AK464" s="25" t="e">
        <f t="shared" si="275"/>
        <v>#REF!</v>
      </c>
      <c r="AL464" s="25" t="e">
        <f t="shared" si="276"/>
        <v>#REF!</v>
      </c>
      <c r="AM464" s="25" t="e">
        <f t="shared" si="277"/>
        <v>#REF!</v>
      </c>
      <c r="AN464" s="25" t="e">
        <f t="shared" si="278"/>
        <v>#REF!</v>
      </c>
      <c r="AO464" s="25" t="e">
        <f t="shared" si="279"/>
        <v>#REF!</v>
      </c>
      <c r="AP464" s="25" t="e">
        <f t="shared" si="280"/>
        <v>#REF!</v>
      </c>
      <c r="AQ464" s="25" t="e">
        <f t="shared" si="281"/>
        <v>#REF!</v>
      </c>
      <c r="AR464" s="25" t="e">
        <f t="shared" si="282"/>
        <v>#REF!</v>
      </c>
      <c r="AS464" s="25" t="e">
        <f t="shared" si="283"/>
        <v>#REF!</v>
      </c>
      <c r="AT464" s="25" t="e">
        <f t="shared" si="284"/>
        <v>#REF!</v>
      </c>
      <c r="AU464" s="25" t="e">
        <f t="shared" si="285"/>
        <v>#REF!</v>
      </c>
      <c r="AV464" s="25" t="e">
        <f t="shared" si="286"/>
        <v>#REF!</v>
      </c>
      <c r="AW464" s="106" t="e">
        <f t="shared" si="293"/>
        <v>#REF!</v>
      </c>
      <c r="AX464" s="107" t="e">
        <f t="shared" ca="1" si="294"/>
        <v>#REF!</v>
      </c>
      <c r="AY464" s="107" t="e">
        <f t="shared" ca="1" si="295"/>
        <v>#REF!</v>
      </c>
      <c r="AZ464" s="108" t="e">
        <f t="shared" ca="1" si="296"/>
        <v>#REF!</v>
      </c>
      <c r="BA464" s="25">
        <f t="shared" ca="1" si="288"/>
        <v>0</v>
      </c>
      <c r="BB464" s="25" t="e">
        <f t="shared" si="287"/>
        <v>#REF!</v>
      </c>
      <c r="BC464" s="25" t="e">
        <f t="shared" ca="1" si="297"/>
        <v>#REF!</v>
      </c>
      <c r="BD464" s="83" t="e">
        <f>PS!#REF!</f>
        <v>#REF!</v>
      </c>
      <c r="BE464" s="78" t="str">
        <f t="shared" ca="1" si="298"/>
        <v>Lần 0</v>
      </c>
      <c r="BF464" s="109" t="e">
        <f t="shared" ca="1" si="299"/>
        <v>#REF!</v>
      </c>
      <c r="BG464" s="109" t="e">
        <f t="shared" ca="1" si="300"/>
        <v>#REF!</v>
      </c>
      <c r="BH464" s="109" t="e">
        <f t="shared" ca="1" si="301"/>
        <v>#REF!</v>
      </c>
      <c r="BI464" s="109" t="e">
        <f t="shared" ca="1" si="302"/>
        <v>#REF!</v>
      </c>
      <c r="BJ464" s="109" t="e">
        <f t="shared" ca="1" si="303"/>
        <v>#REF!</v>
      </c>
      <c r="BK464" s="109" t="e">
        <f t="shared" ca="1" si="304"/>
        <v>#REF!</v>
      </c>
      <c r="BL464" s="109" t="e">
        <f t="shared" ca="1" si="305"/>
        <v>#REF!</v>
      </c>
      <c r="BM464" s="109" t="e">
        <f t="shared" ca="1" si="306"/>
        <v>#REF!</v>
      </c>
      <c r="BN464" s="109" t="e">
        <f t="shared" ca="1" si="307"/>
        <v>#REF!</v>
      </c>
      <c r="BO464" s="109" t="e">
        <f t="shared" ca="1" si="308"/>
        <v>#REF!</v>
      </c>
      <c r="BP464" s="109" t="e">
        <f t="shared" ca="1" si="309"/>
        <v>#REF!</v>
      </c>
      <c r="BQ464" s="109" t="e">
        <f t="shared" ca="1" si="310"/>
        <v>#REF!</v>
      </c>
      <c r="BR464" s="109" t="e">
        <f t="shared" ca="1" si="311"/>
        <v>#REF!</v>
      </c>
    </row>
    <row r="465" spans="1:70" ht="19.5" customHeight="1" x14ac:dyDescent="0.2">
      <c r="A465" s="82" t="e">
        <f>PS!#REF!</f>
        <v>#REF!</v>
      </c>
      <c r="B465" s="83" t="e">
        <f>PS!#REF!</f>
        <v>#REF!</v>
      </c>
      <c r="C465" s="83" t="e">
        <f>PS!#REF!</f>
        <v>#REF!</v>
      </c>
      <c r="D465" s="83" t="e">
        <f>VLOOKUP(B465,CTV!$A$3:$D$1048576,4,0)</f>
        <v>#REF!</v>
      </c>
      <c r="E465" s="83" t="e">
        <f>VLOOKUP(B465,CTV!$A$3:$G$1048576,7,0)</f>
        <v>#REF!</v>
      </c>
      <c r="F465" s="83" t="e">
        <f>IF(ISNA(VLOOKUP(D465,CTV!$A$3:$H$1048576,8,0)),"",VLOOKUP(D465,CTV!$A$3:$H$1048576,8,0))</f>
        <v>#REF!</v>
      </c>
      <c r="G465" s="83" t="e">
        <f>VLOOKUP(B465,CTV!$A$3:$I$1048576,9,0)</f>
        <v>#REF!</v>
      </c>
      <c r="H465" s="83" t="e">
        <f>VLOOKUP(B465,CTV!$A$3:$J$1048576,10,0)</f>
        <v>#REF!</v>
      </c>
      <c r="I465" s="102" t="e">
        <f>PS!#REF!</f>
        <v>#REF!</v>
      </c>
      <c r="J465" s="83" t="e">
        <f>PS!#REF!</f>
        <v>#REF!</v>
      </c>
      <c r="K465" s="103" t="e">
        <f>PS!#REF!</f>
        <v>#REF!</v>
      </c>
      <c r="L465" s="83" t="e">
        <f t="shared" si="289"/>
        <v>#REF!</v>
      </c>
      <c r="M465" s="120" t="e">
        <f>PS!#REF!</f>
        <v>#REF!</v>
      </c>
      <c r="N465" s="83" t="e">
        <f>PS!#REF!</f>
        <v>#REF!</v>
      </c>
      <c r="O465" s="104" t="e">
        <f>PS!#REF!</f>
        <v>#REF!</v>
      </c>
      <c r="P465" s="104" t="e">
        <f t="shared" si="290"/>
        <v>#REF!</v>
      </c>
      <c r="Q465" s="104">
        <v>0</v>
      </c>
      <c r="R465" s="170" t="e">
        <f t="shared" si="291"/>
        <v>#REF!</v>
      </c>
      <c r="S465" s="130" t="e">
        <f>VLOOKUP(B465,CTV!$A$3:$K$1048576,11,0)</f>
        <v>#REF!</v>
      </c>
      <c r="T465" s="105" t="e">
        <f>IF(VLOOKUP(B465,CTV!$A$3:$E$1048576,5,0)-R465+S465&lt;0,0,VLOOKUP(B465,CTV!$A$3:$E$1048576,5,0)-R465+S465)</f>
        <v>#REF!</v>
      </c>
      <c r="U465" s="105" t="e">
        <f>IF(VLOOKUP(B465,CTV!$A$3:$F$1048576,6,0)-R465+S465&lt;0,0,VLOOKUP(B465,CTV!$A$3:$F$1048576,6,0)-R465+S465)</f>
        <v>#REF!</v>
      </c>
      <c r="V465" s="70" t="e">
        <f t="shared" si="292"/>
        <v>#REF!</v>
      </c>
      <c r="W465" s="70" t="str">
        <f>IFERROR(IF(AND($H465=1,WORKDAY.INTL($I465,NETWORKDAYS.INTL($I465,EDATE(V465,$E466)-1,1,[1]holiday!$A$2:$A$101),1,[1]holiday!$A$2:$A$101)=$K465),"",IF(AND(IFERROR(IF(IF($K465&lt;EDATE(V465,$E465),$K465,EDATE(V465,$E465))=V465,"",IF($K465&lt;EDATE(V465,$E465),$K465,EDATE(V465,$E465))),"")=$K465,$H465=1),"",IFERROR(IF(IF($K465&lt;EDATE(V465,$E465),$K465,EDATE(V465,$E465))=V465,"",IF($K465&lt;EDATE(V465,$E465),$K465,EDATE(V465,$E465))),""))),"")</f>
        <v/>
      </c>
      <c r="X465" s="70" t="str">
        <f>IFERROR(IF(AND($H465=1,WORKDAY.INTL($I465,NETWORKDAYS.INTL($I465,EDATE(W465,$E466)-1,1,[1]holiday!$A$2:$A$101),1,[1]holiday!$A$2:$A$101)=$K465),"",IF(AND(IFERROR(IF(IF($K465&lt;EDATE(W465,$E465),$K465,EDATE(W465,$E465))=W465,"",IF($K465&lt;EDATE(W465,$E465),$K465,EDATE(W465,$E465))),"")=$K465,$H465=1),"",IFERROR(IF(IF($K465&lt;EDATE(W465,$E465),$K465,EDATE(W465,$E465))=W465,"",IF($K465&lt;EDATE(W465,$E465),$K465,EDATE(W465,$E465))),""))),"")</f>
        <v/>
      </c>
      <c r="Y465" s="70" t="str">
        <f>IFERROR(IF(AND($H465=1,WORKDAY.INTL($I465,NETWORKDAYS.INTL($I465,EDATE(X465,$E466)-1,1,[1]holiday!$A$2:$A$101),1,[1]holiday!$A$2:$A$101)=$K465),"",IF(AND(IFERROR(IF(IF($K465&lt;EDATE(X465,$E465),$K465,EDATE(X465,$E465))=X465,"",IF($K465&lt;EDATE(X465,$E465),$K465,EDATE(X465,$E465))),"")=$K465,$H465=1),"",IFERROR(IF(IF($K465&lt;EDATE(X465,$E465),$K465,EDATE(X465,$E465))=X465,"",IF($K465&lt;EDATE(X465,$E465),$K465,EDATE(X465,$E465))),""))),"")</f>
        <v/>
      </c>
      <c r="Z465" s="70" t="str">
        <f>IFERROR(IF(AND($H465=1,WORKDAY.INTL($I465,NETWORKDAYS.INTL($I465,EDATE(Y465,$E466)-1,1,[1]holiday!$A$2:$A$101),1,[1]holiday!$A$2:$A$101)=$K465),"",IF(AND(IFERROR(IF(IF($K465&lt;EDATE(Y465,$E465),$K465,EDATE(Y465,$E465))=Y465,"",IF($K465&lt;EDATE(Y465,$E465),$K465,EDATE(Y465,$E465))),"")=$K465,$H465=1),"",IFERROR(IF(IF($K465&lt;EDATE(Y465,$E465),$K465,EDATE(Y465,$E465))=Y465,"",IF($K465&lt;EDATE(Y465,$E465),$K465,EDATE(Y465,$E465))),""))),"")</f>
        <v/>
      </c>
      <c r="AA465" s="70" t="str">
        <f>IFERROR(IF(AND($H465=1,WORKDAY.INTL($I465,NETWORKDAYS.INTL($I465,EDATE(Z465,$E466)-1,1,[1]holiday!$A$2:$A$101),1,[1]holiday!$A$2:$A$101)=$K465),"",IF(AND(IFERROR(IF(IF($K465&lt;EDATE(Z465,$E465),$K465,EDATE(Z465,$E465))=Z465,"",IF($K465&lt;EDATE(Z465,$E465),$K465,EDATE(Z465,$E465))),"")=$K465,$H465=1),"",IFERROR(IF(IF($K465&lt;EDATE(Z465,$E465),$K465,EDATE(Z465,$E465))=Z465,"",IF($K465&lt;EDATE(Z465,$E465),$K465,EDATE(Z465,$E465))),""))),"")</f>
        <v/>
      </c>
      <c r="AB465" s="70" t="str">
        <f>IFERROR(IF(AND($H465=1,WORKDAY.INTL($I465,NETWORKDAYS.INTL($I465,EDATE(AA465,$E466)-1,1,[1]holiday!$A$2:$A$101),1,[1]holiday!$A$2:$A$101)=$K465),"",IF(AND(IFERROR(IF(IF($K465&lt;EDATE(AA465,$E465),$K465,EDATE(AA465,$E465))=AA465,"",IF($K465&lt;EDATE(AA465,$E465),$K465,EDATE(AA465,$E465))),"")=$K465,$H465=1),"",IFERROR(IF(IF($K465&lt;EDATE(AA465,$E465),$K465,EDATE(AA465,$E465))=AA465,"",IF($K465&lt;EDATE(AA465,$E465),$K465,EDATE(AA465,$E465))),""))),"")</f>
        <v/>
      </c>
      <c r="AC465" s="70" t="str">
        <f>IFERROR(IF(AND($H465=1,WORKDAY.INTL($I465,NETWORKDAYS.INTL($I465,EDATE(AB465,$E466)-1,1,[1]holiday!$A$2:$A$101),1,[1]holiday!$A$2:$A$101)=$K465),"",IF(AND(IFERROR(IF(IF($K465&lt;EDATE(AB465,$E465),$K465,EDATE(AB465,$E465))=AB465,"",IF($K465&lt;EDATE(AB465,$E465),$K465,EDATE(AB465,$E465))),"")=$K465,$H465=1),"",IFERROR(IF(IF($K465&lt;EDATE(AB465,$E465),$K465,EDATE(AB465,$E465))=AB465,"",IF($K465&lt;EDATE(AB465,$E465),$K465,EDATE(AB465,$E465))),""))),"")</f>
        <v/>
      </c>
      <c r="AD465" s="70" t="str">
        <f>IFERROR(IF(AND($H465=1,WORKDAY.INTL($I465,NETWORKDAYS.INTL($I465,EDATE(AC465,$E466)-1,1,[1]holiday!$A$2:$A$101),1,[1]holiday!$A$2:$A$101)=$K465),"",IF(AND(IFERROR(IF(IF($K465&lt;EDATE(AC465,$E465),$K465,EDATE(AC465,$E465))=AC465,"",IF($K465&lt;EDATE(AC465,$E465),$K465,EDATE(AC465,$E465))),"")=$K465,$H465=1),"",IFERROR(IF(IF($K465&lt;EDATE(AC465,$E465),$K465,EDATE(AC465,$E465))=AC465,"",IF($K465&lt;EDATE(AC465,$E465),$K465,EDATE(AC465,$E465))),""))),"")</f>
        <v/>
      </c>
      <c r="AE465" s="70" t="str">
        <f>IFERROR(IF(AND($H465=1,WORKDAY.INTL($I465,NETWORKDAYS.INTL($I465,EDATE(AD465,$E466)-1,1,[1]holiday!$A$2:$A$101),1,[1]holiday!$A$2:$A$101)=$K465),"",IF(AND(IFERROR(IF(IF($K465&lt;EDATE(AD465,$E465),$K465,EDATE(AD465,$E465))=AD465,"",IF($K465&lt;EDATE(AD465,$E465),$K465,EDATE(AD465,$E465))),"")=$K465,$H465=1),"",IFERROR(IF(IF($K465&lt;EDATE(AD465,$E465),$K465,EDATE(AD465,$E465))=AD465,"",IF($K465&lt;EDATE(AD465,$E465),$K465,EDATE(AD465,$E465))),""))),"")</f>
        <v/>
      </c>
      <c r="AF465" s="70" t="str">
        <f>IFERROR(IF(AND($H465=1,WORKDAY.INTL($I465,NETWORKDAYS.INTL($I465,EDATE(AE465,$E466)-1,1,[1]holiday!$A$2:$A$101),1,[1]holiday!$A$2:$A$101)=$K465),"",IF(AND(IFERROR(IF(IF($K465&lt;EDATE(AE465,$E465),$K465,EDATE(AE465,$E465))=AE465,"",IF($K465&lt;EDATE(AE465,$E465),$K465,EDATE(AE465,$E465))),"")=$K465,$H465=1),"",IFERROR(IF(IF($K465&lt;EDATE(AE465,$E465),$K465,EDATE(AE465,$E465))=AE465,"",IF($K465&lt;EDATE(AE465,$E465),$K465,EDATE(AE465,$E465))),""))),"")</f>
        <v/>
      </c>
      <c r="AG465" s="70" t="str">
        <f>IFERROR(IF(AND($H465=1,WORKDAY.INTL($I465,NETWORKDAYS.INTL($I465,EDATE(AF465,$E466)-1,1,[1]holiday!$A$2:$A$101),1,[1]holiday!$A$2:$A$101)=$K465),"",IF(AND(IFERROR(IF(IF($K465&lt;EDATE(AF465,$E465),$K465,EDATE(AF465,$E465))=AF465,"",IF($K465&lt;EDATE(AF465,$E465),$K465,EDATE(AF465,$E465))),"")=$K465,$H465=1),"",IFERROR(IF(IF($K465&lt;EDATE(AF465,$E465),$K465,EDATE(AF465,$E465))=AF465,"",IF($K465&lt;EDATE(AF465,$E465),$K465,EDATE(AF465,$E465))),""))),"")</f>
        <v/>
      </c>
      <c r="AH465" s="70" t="str">
        <f>IFERROR(IF(AND($H465=1,WORKDAY.INTL($I465,NETWORKDAYS.INTL($I465,EDATE(AG465,$E466)-1,1,[1]holiday!$A$2:$A$101),1,[1]holiday!$A$2:$A$101)=$K465),"",IF(AND(IFERROR(IF(IF($K465&lt;EDATE(AG465,$E465),$K465,EDATE(AG465,$E465))=AG465,"",IF($K465&lt;EDATE(AG465,$E465),$K465,EDATE(AG465,$E465))),"")=$K465,$H465=1),"",IFERROR(IF(IF($K465&lt;EDATE(AG465,$E465),$K465,EDATE(AG465,$E465))=AG465,"",IF($K465&lt;EDATE(AG465,$E465),$K465,EDATE(AG465,$E465))),""))),"")</f>
        <v/>
      </c>
      <c r="AI465" s="70"/>
      <c r="AJ465" s="25" t="e">
        <f t="shared" si="274"/>
        <v>#REF!</v>
      </c>
      <c r="AK465" s="25" t="e">
        <f t="shared" si="275"/>
        <v>#REF!</v>
      </c>
      <c r="AL465" s="25" t="e">
        <f t="shared" si="276"/>
        <v>#REF!</v>
      </c>
      <c r="AM465" s="25" t="e">
        <f t="shared" si="277"/>
        <v>#REF!</v>
      </c>
      <c r="AN465" s="25" t="e">
        <f t="shared" si="278"/>
        <v>#REF!</v>
      </c>
      <c r="AO465" s="25" t="e">
        <f t="shared" si="279"/>
        <v>#REF!</v>
      </c>
      <c r="AP465" s="25" t="e">
        <f t="shared" si="280"/>
        <v>#REF!</v>
      </c>
      <c r="AQ465" s="25" t="e">
        <f t="shared" si="281"/>
        <v>#REF!</v>
      </c>
      <c r="AR465" s="25" t="e">
        <f t="shared" si="282"/>
        <v>#REF!</v>
      </c>
      <c r="AS465" s="25" t="e">
        <f t="shared" si="283"/>
        <v>#REF!</v>
      </c>
      <c r="AT465" s="25" t="e">
        <f t="shared" si="284"/>
        <v>#REF!</v>
      </c>
      <c r="AU465" s="25" t="e">
        <f t="shared" si="285"/>
        <v>#REF!</v>
      </c>
      <c r="AV465" s="25" t="e">
        <f t="shared" si="286"/>
        <v>#REF!</v>
      </c>
      <c r="AW465" s="106" t="e">
        <f t="shared" si="293"/>
        <v>#REF!</v>
      </c>
      <c r="AX465" s="107" t="e">
        <f t="shared" ca="1" si="294"/>
        <v>#REF!</v>
      </c>
      <c r="AY465" s="107" t="e">
        <f t="shared" ca="1" si="295"/>
        <v>#REF!</v>
      </c>
      <c r="AZ465" s="108" t="e">
        <f t="shared" ca="1" si="296"/>
        <v>#REF!</v>
      </c>
      <c r="BA465" s="25">
        <f t="shared" ca="1" si="288"/>
        <v>0</v>
      </c>
      <c r="BB465" s="25" t="e">
        <f t="shared" si="287"/>
        <v>#REF!</v>
      </c>
      <c r="BC465" s="25" t="e">
        <f t="shared" ca="1" si="297"/>
        <v>#REF!</v>
      </c>
      <c r="BD465" s="83" t="e">
        <f>PS!#REF!</f>
        <v>#REF!</v>
      </c>
      <c r="BE465" s="78" t="str">
        <f t="shared" ca="1" si="298"/>
        <v>Lần 0</v>
      </c>
      <c r="BF465" s="109" t="e">
        <f t="shared" ca="1" si="299"/>
        <v>#REF!</v>
      </c>
      <c r="BG465" s="109" t="e">
        <f t="shared" ca="1" si="300"/>
        <v>#REF!</v>
      </c>
      <c r="BH465" s="109" t="e">
        <f t="shared" ca="1" si="301"/>
        <v>#REF!</v>
      </c>
      <c r="BI465" s="109" t="e">
        <f t="shared" ca="1" si="302"/>
        <v>#REF!</v>
      </c>
      <c r="BJ465" s="109" t="e">
        <f t="shared" ca="1" si="303"/>
        <v>#REF!</v>
      </c>
      <c r="BK465" s="109" t="e">
        <f t="shared" ca="1" si="304"/>
        <v>#REF!</v>
      </c>
      <c r="BL465" s="109" t="e">
        <f t="shared" ca="1" si="305"/>
        <v>#REF!</v>
      </c>
      <c r="BM465" s="109" t="e">
        <f t="shared" ca="1" si="306"/>
        <v>#REF!</v>
      </c>
      <c r="BN465" s="109" t="e">
        <f t="shared" ca="1" si="307"/>
        <v>#REF!</v>
      </c>
      <c r="BO465" s="109" t="e">
        <f t="shared" ca="1" si="308"/>
        <v>#REF!</v>
      </c>
      <c r="BP465" s="109" t="e">
        <f t="shared" ca="1" si="309"/>
        <v>#REF!</v>
      </c>
      <c r="BQ465" s="109" t="e">
        <f t="shared" ca="1" si="310"/>
        <v>#REF!</v>
      </c>
      <c r="BR465" s="109" t="e">
        <f t="shared" ca="1" si="311"/>
        <v>#REF!</v>
      </c>
    </row>
    <row r="466" spans="1:70" ht="19.5" customHeight="1" x14ac:dyDescent="0.2">
      <c r="A466" s="82" t="e">
        <f>PS!#REF!</f>
        <v>#REF!</v>
      </c>
      <c r="B466" s="83" t="e">
        <f>PS!#REF!</f>
        <v>#REF!</v>
      </c>
      <c r="C466" s="83" t="e">
        <f>PS!#REF!</f>
        <v>#REF!</v>
      </c>
      <c r="D466" s="83" t="e">
        <f>VLOOKUP(B466,CTV!$A$3:$D$1048576,4,0)</f>
        <v>#REF!</v>
      </c>
      <c r="E466" s="83" t="e">
        <f>VLOOKUP(B466,CTV!$A$3:$G$1048576,7,0)</f>
        <v>#REF!</v>
      </c>
      <c r="F466" s="83" t="e">
        <f>IF(ISNA(VLOOKUP(D466,CTV!$A$3:$H$1048576,8,0)),"",VLOOKUP(D466,CTV!$A$3:$H$1048576,8,0))</f>
        <v>#REF!</v>
      </c>
      <c r="G466" s="83" t="e">
        <f>VLOOKUP(B466,CTV!$A$3:$I$1048576,9,0)</f>
        <v>#REF!</v>
      </c>
      <c r="H466" s="83" t="e">
        <f>VLOOKUP(B466,CTV!$A$3:$J$1048576,10,0)</f>
        <v>#REF!</v>
      </c>
      <c r="I466" s="102" t="e">
        <f>PS!#REF!</f>
        <v>#REF!</v>
      </c>
      <c r="J466" s="83" t="e">
        <f>PS!#REF!</f>
        <v>#REF!</v>
      </c>
      <c r="K466" s="103" t="e">
        <f>PS!#REF!</f>
        <v>#REF!</v>
      </c>
      <c r="L466" s="83" t="e">
        <f t="shared" si="289"/>
        <v>#REF!</v>
      </c>
      <c r="M466" s="120" t="e">
        <f>PS!#REF!</f>
        <v>#REF!</v>
      </c>
      <c r="N466" s="83" t="e">
        <f>PS!#REF!</f>
        <v>#REF!</v>
      </c>
      <c r="O466" s="104" t="e">
        <f>PS!#REF!</f>
        <v>#REF!</v>
      </c>
      <c r="P466" s="104" t="e">
        <f t="shared" si="290"/>
        <v>#REF!</v>
      </c>
      <c r="Q466" s="104">
        <v>0</v>
      </c>
      <c r="R466" s="170" t="e">
        <f t="shared" si="291"/>
        <v>#REF!</v>
      </c>
      <c r="S466" s="130" t="e">
        <f>VLOOKUP(B466,CTV!$A$3:$K$1048576,11,0)</f>
        <v>#REF!</v>
      </c>
      <c r="T466" s="105" t="e">
        <f>IF(VLOOKUP(B466,CTV!$A$3:$E$1048576,5,0)-R466+S466&lt;0,0,VLOOKUP(B466,CTV!$A$3:$E$1048576,5,0)-R466+S466)</f>
        <v>#REF!</v>
      </c>
      <c r="U466" s="105" t="e">
        <f>IF(VLOOKUP(B466,CTV!$A$3:$F$1048576,6,0)-R466+S466&lt;0,0,VLOOKUP(B466,CTV!$A$3:$F$1048576,6,0)-R466+S466)</f>
        <v>#REF!</v>
      </c>
      <c r="V466" s="70" t="e">
        <f t="shared" si="292"/>
        <v>#REF!</v>
      </c>
      <c r="W466" s="70" t="str">
        <f>IFERROR(IF(AND($H466=1,WORKDAY.INTL($I466,NETWORKDAYS.INTL($I466,EDATE(V466,$E467)-1,1,[1]holiday!$A$2:$A$101),1,[1]holiday!$A$2:$A$101)=$K466),"",IF(AND(IFERROR(IF(IF($K466&lt;EDATE(V466,$E466),$K466,EDATE(V466,$E466))=V466,"",IF($K466&lt;EDATE(V466,$E466),$K466,EDATE(V466,$E466))),"")=$K466,$H466=1),"",IFERROR(IF(IF($K466&lt;EDATE(V466,$E466),$K466,EDATE(V466,$E466))=V466,"",IF($K466&lt;EDATE(V466,$E466),$K466,EDATE(V466,$E466))),""))),"")</f>
        <v/>
      </c>
      <c r="X466" s="70" t="str">
        <f>IFERROR(IF(AND($H466=1,WORKDAY.INTL($I466,NETWORKDAYS.INTL($I466,EDATE(W466,$E467)-1,1,[1]holiday!$A$2:$A$101),1,[1]holiday!$A$2:$A$101)=$K466),"",IF(AND(IFERROR(IF(IF($K466&lt;EDATE(W466,$E466),$K466,EDATE(W466,$E466))=W466,"",IF($K466&lt;EDATE(W466,$E466),$K466,EDATE(W466,$E466))),"")=$K466,$H466=1),"",IFERROR(IF(IF($K466&lt;EDATE(W466,$E466),$K466,EDATE(W466,$E466))=W466,"",IF($K466&lt;EDATE(W466,$E466),$K466,EDATE(W466,$E466))),""))),"")</f>
        <v/>
      </c>
      <c r="Y466" s="70" t="str">
        <f>IFERROR(IF(AND($H466=1,WORKDAY.INTL($I466,NETWORKDAYS.INTL($I466,EDATE(X466,$E467)-1,1,[1]holiday!$A$2:$A$101),1,[1]holiday!$A$2:$A$101)=$K466),"",IF(AND(IFERROR(IF(IF($K466&lt;EDATE(X466,$E466),$K466,EDATE(X466,$E466))=X466,"",IF($K466&lt;EDATE(X466,$E466),$K466,EDATE(X466,$E466))),"")=$K466,$H466=1),"",IFERROR(IF(IF($K466&lt;EDATE(X466,$E466),$K466,EDATE(X466,$E466))=X466,"",IF($K466&lt;EDATE(X466,$E466),$K466,EDATE(X466,$E466))),""))),"")</f>
        <v/>
      </c>
      <c r="Z466" s="70" t="str">
        <f>IFERROR(IF(AND($H466=1,WORKDAY.INTL($I466,NETWORKDAYS.INTL($I466,EDATE(Y466,$E467)-1,1,[1]holiday!$A$2:$A$101),1,[1]holiday!$A$2:$A$101)=$K466),"",IF(AND(IFERROR(IF(IF($K466&lt;EDATE(Y466,$E466),$K466,EDATE(Y466,$E466))=Y466,"",IF($K466&lt;EDATE(Y466,$E466),$K466,EDATE(Y466,$E466))),"")=$K466,$H466=1),"",IFERROR(IF(IF($K466&lt;EDATE(Y466,$E466),$K466,EDATE(Y466,$E466))=Y466,"",IF($K466&lt;EDATE(Y466,$E466),$K466,EDATE(Y466,$E466))),""))),"")</f>
        <v/>
      </c>
      <c r="AA466" s="70" t="str">
        <f>IFERROR(IF(AND($H466=1,WORKDAY.INTL($I466,NETWORKDAYS.INTL($I466,EDATE(Z466,$E467)-1,1,[1]holiday!$A$2:$A$101),1,[1]holiday!$A$2:$A$101)=$K466),"",IF(AND(IFERROR(IF(IF($K466&lt;EDATE(Z466,$E466),$K466,EDATE(Z466,$E466))=Z466,"",IF($K466&lt;EDATE(Z466,$E466),$K466,EDATE(Z466,$E466))),"")=$K466,$H466=1),"",IFERROR(IF(IF($K466&lt;EDATE(Z466,$E466),$K466,EDATE(Z466,$E466))=Z466,"",IF($K466&lt;EDATE(Z466,$E466),$K466,EDATE(Z466,$E466))),""))),"")</f>
        <v/>
      </c>
      <c r="AB466" s="70" t="str">
        <f>IFERROR(IF(AND($H466=1,WORKDAY.INTL($I466,NETWORKDAYS.INTL($I466,EDATE(AA466,$E467)-1,1,[1]holiday!$A$2:$A$101),1,[1]holiday!$A$2:$A$101)=$K466),"",IF(AND(IFERROR(IF(IF($K466&lt;EDATE(AA466,$E466),$K466,EDATE(AA466,$E466))=AA466,"",IF($K466&lt;EDATE(AA466,$E466),$K466,EDATE(AA466,$E466))),"")=$K466,$H466=1),"",IFERROR(IF(IF($K466&lt;EDATE(AA466,$E466),$K466,EDATE(AA466,$E466))=AA466,"",IF($K466&lt;EDATE(AA466,$E466),$K466,EDATE(AA466,$E466))),""))),"")</f>
        <v/>
      </c>
      <c r="AC466" s="70" t="str">
        <f>IFERROR(IF(AND($H466=1,WORKDAY.INTL($I466,NETWORKDAYS.INTL($I466,EDATE(AB466,$E467)-1,1,[1]holiday!$A$2:$A$101),1,[1]holiday!$A$2:$A$101)=$K466),"",IF(AND(IFERROR(IF(IF($K466&lt;EDATE(AB466,$E466),$K466,EDATE(AB466,$E466))=AB466,"",IF($K466&lt;EDATE(AB466,$E466),$K466,EDATE(AB466,$E466))),"")=$K466,$H466=1),"",IFERROR(IF(IF($K466&lt;EDATE(AB466,$E466),$K466,EDATE(AB466,$E466))=AB466,"",IF($K466&lt;EDATE(AB466,$E466),$K466,EDATE(AB466,$E466))),""))),"")</f>
        <v/>
      </c>
      <c r="AD466" s="70" t="str">
        <f>IFERROR(IF(AND($H466=1,WORKDAY.INTL($I466,NETWORKDAYS.INTL($I466,EDATE(AC466,$E467)-1,1,[1]holiday!$A$2:$A$101),1,[1]holiday!$A$2:$A$101)=$K466),"",IF(AND(IFERROR(IF(IF($K466&lt;EDATE(AC466,$E466),$K466,EDATE(AC466,$E466))=AC466,"",IF($K466&lt;EDATE(AC466,$E466),$K466,EDATE(AC466,$E466))),"")=$K466,$H466=1),"",IFERROR(IF(IF($K466&lt;EDATE(AC466,$E466),$K466,EDATE(AC466,$E466))=AC466,"",IF($K466&lt;EDATE(AC466,$E466),$K466,EDATE(AC466,$E466))),""))),"")</f>
        <v/>
      </c>
      <c r="AE466" s="70" t="str">
        <f>IFERROR(IF(AND($H466=1,WORKDAY.INTL($I466,NETWORKDAYS.INTL($I466,EDATE(AD466,$E467)-1,1,[1]holiday!$A$2:$A$101),1,[1]holiday!$A$2:$A$101)=$K466),"",IF(AND(IFERROR(IF(IF($K466&lt;EDATE(AD466,$E466),$K466,EDATE(AD466,$E466))=AD466,"",IF($K466&lt;EDATE(AD466,$E466),$K466,EDATE(AD466,$E466))),"")=$K466,$H466=1),"",IFERROR(IF(IF($K466&lt;EDATE(AD466,$E466),$K466,EDATE(AD466,$E466))=AD466,"",IF($K466&lt;EDATE(AD466,$E466),$K466,EDATE(AD466,$E466))),""))),"")</f>
        <v/>
      </c>
      <c r="AF466" s="70" t="str">
        <f>IFERROR(IF(AND($H466=1,WORKDAY.INTL($I466,NETWORKDAYS.INTL($I466,EDATE(AE466,$E467)-1,1,[1]holiday!$A$2:$A$101),1,[1]holiday!$A$2:$A$101)=$K466),"",IF(AND(IFERROR(IF(IF($K466&lt;EDATE(AE466,$E466),$K466,EDATE(AE466,$E466))=AE466,"",IF($K466&lt;EDATE(AE466,$E466),$K466,EDATE(AE466,$E466))),"")=$K466,$H466=1),"",IFERROR(IF(IF($K466&lt;EDATE(AE466,$E466),$K466,EDATE(AE466,$E466))=AE466,"",IF($K466&lt;EDATE(AE466,$E466),$K466,EDATE(AE466,$E466))),""))),"")</f>
        <v/>
      </c>
      <c r="AG466" s="70" t="str">
        <f>IFERROR(IF(AND($H466=1,WORKDAY.INTL($I466,NETWORKDAYS.INTL($I466,EDATE(AF466,$E467)-1,1,[1]holiday!$A$2:$A$101),1,[1]holiday!$A$2:$A$101)=$K466),"",IF(AND(IFERROR(IF(IF($K466&lt;EDATE(AF466,$E466),$K466,EDATE(AF466,$E466))=AF466,"",IF($K466&lt;EDATE(AF466,$E466),$K466,EDATE(AF466,$E466))),"")=$K466,$H466=1),"",IFERROR(IF(IF($K466&lt;EDATE(AF466,$E466),$K466,EDATE(AF466,$E466))=AF466,"",IF($K466&lt;EDATE(AF466,$E466),$K466,EDATE(AF466,$E466))),""))),"")</f>
        <v/>
      </c>
      <c r="AH466" s="70" t="str">
        <f>IFERROR(IF(AND($H466=1,WORKDAY.INTL($I466,NETWORKDAYS.INTL($I466,EDATE(AG466,$E467)-1,1,[1]holiday!$A$2:$A$101),1,[1]holiday!$A$2:$A$101)=$K466),"",IF(AND(IFERROR(IF(IF($K466&lt;EDATE(AG466,$E466),$K466,EDATE(AG466,$E466))=AG466,"",IF($K466&lt;EDATE(AG466,$E466),$K466,EDATE(AG466,$E466))),"")=$K466,$H466=1),"",IFERROR(IF(IF($K466&lt;EDATE(AG466,$E466),$K466,EDATE(AG466,$E466))=AG466,"",IF($K466&lt;EDATE(AG466,$E466),$K466,EDATE(AG466,$E466))),""))),"")</f>
        <v/>
      </c>
      <c r="AI466" s="70"/>
      <c r="AJ466" s="25" t="e">
        <f t="shared" si="274"/>
        <v>#REF!</v>
      </c>
      <c r="AK466" s="25" t="e">
        <f t="shared" si="275"/>
        <v>#REF!</v>
      </c>
      <c r="AL466" s="25" t="e">
        <f t="shared" si="276"/>
        <v>#REF!</v>
      </c>
      <c r="AM466" s="25" t="e">
        <f t="shared" si="277"/>
        <v>#REF!</v>
      </c>
      <c r="AN466" s="25" t="e">
        <f t="shared" si="278"/>
        <v>#REF!</v>
      </c>
      <c r="AO466" s="25" t="e">
        <f t="shared" si="279"/>
        <v>#REF!</v>
      </c>
      <c r="AP466" s="25" t="e">
        <f t="shared" si="280"/>
        <v>#REF!</v>
      </c>
      <c r="AQ466" s="25" t="e">
        <f t="shared" si="281"/>
        <v>#REF!</v>
      </c>
      <c r="AR466" s="25" t="e">
        <f t="shared" si="282"/>
        <v>#REF!</v>
      </c>
      <c r="AS466" s="25" t="e">
        <f t="shared" si="283"/>
        <v>#REF!</v>
      </c>
      <c r="AT466" s="25" t="e">
        <f t="shared" si="284"/>
        <v>#REF!</v>
      </c>
      <c r="AU466" s="25" t="e">
        <f t="shared" si="285"/>
        <v>#REF!</v>
      </c>
      <c r="AV466" s="25" t="e">
        <f t="shared" si="286"/>
        <v>#REF!</v>
      </c>
      <c r="AW466" s="106" t="e">
        <f t="shared" si="293"/>
        <v>#REF!</v>
      </c>
      <c r="AX466" s="107" t="e">
        <f t="shared" ca="1" si="294"/>
        <v>#REF!</v>
      </c>
      <c r="AY466" s="107" t="e">
        <f t="shared" ca="1" si="295"/>
        <v>#REF!</v>
      </c>
      <c r="AZ466" s="108" t="e">
        <f t="shared" ca="1" si="296"/>
        <v>#REF!</v>
      </c>
      <c r="BA466" s="25">
        <f t="shared" ca="1" si="288"/>
        <v>0</v>
      </c>
      <c r="BB466" s="25" t="e">
        <f t="shared" si="287"/>
        <v>#REF!</v>
      </c>
      <c r="BC466" s="25" t="e">
        <f t="shared" ca="1" si="297"/>
        <v>#REF!</v>
      </c>
      <c r="BD466" s="83" t="e">
        <f>PS!#REF!</f>
        <v>#REF!</v>
      </c>
      <c r="BE466" s="78" t="str">
        <f t="shared" ca="1" si="298"/>
        <v>Lần 0</v>
      </c>
      <c r="BF466" s="109" t="e">
        <f t="shared" ca="1" si="299"/>
        <v>#REF!</v>
      </c>
      <c r="BG466" s="109" t="e">
        <f t="shared" ca="1" si="300"/>
        <v>#REF!</v>
      </c>
      <c r="BH466" s="109" t="e">
        <f t="shared" ca="1" si="301"/>
        <v>#REF!</v>
      </c>
      <c r="BI466" s="109" t="e">
        <f t="shared" ca="1" si="302"/>
        <v>#REF!</v>
      </c>
      <c r="BJ466" s="109" t="e">
        <f t="shared" ca="1" si="303"/>
        <v>#REF!</v>
      </c>
      <c r="BK466" s="109" t="e">
        <f t="shared" ca="1" si="304"/>
        <v>#REF!</v>
      </c>
      <c r="BL466" s="109" t="e">
        <f t="shared" ca="1" si="305"/>
        <v>#REF!</v>
      </c>
      <c r="BM466" s="109" t="e">
        <f t="shared" ca="1" si="306"/>
        <v>#REF!</v>
      </c>
      <c r="BN466" s="109" t="e">
        <f t="shared" ca="1" si="307"/>
        <v>#REF!</v>
      </c>
      <c r="BO466" s="109" t="e">
        <f t="shared" ca="1" si="308"/>
        <v>#REF!</v>
      </c>
      <c r="BP466" s="109" t="e">
        <f t="shared" ca="1" si="309"/>
        <v>#REF!</v>
      </c>
      <c r="BQ466" s="109" t="e">
        <f t="shared" ca="1" si="310"/>
        <v>#REF!</v>
      </c>
      <c r="BR466" s="109" t="e">
        <f t="shared" ca="1" si="311"/>
        <v>#REF!</v>
      </c>
    </row>
    <row r="467" spans="1:70" ht="19.5" customHeight="1" x14ac:dyDescent="0.2">
      <c r="A467" s="82" t="e">
        <f>PS!#REF!</f>
        <v>#REF!</v>
      </c>
      <c r="B467" s="83" t="e">
        <f>PS!#REF!</f>
        <v>#REF!</v>
      </c>
      <c r="C467" s="83" t="e">
        <f>PS!#REF!</f>
        <v>#REF!</v>
      </c>
      <c r="D467" s="83" t="e">
        <f>VLOOKUP(B467,CTV!$A$3:$D$1048576,4,0)</f>
        <v>#REF!</v>
      </c>
      <c r="E467" s="83" t="e">
        <f>VLOOKUP(B467,CTV!$A$3:$G$1048576,7,0)</f>
        <v>#REF!</v>
      </c>
      <c r="F467" s="83" t="e">
        <f>IF(ISNA(VLOOKUP(D467,CTV!$A$3:$H$1048576,8,0)),"",VLOOKUP(D467,CTV!$A$3:$H$1048576,8,0))</f>
        <v>#REF!</v>
      </c>
      <c r="G467" s="83" t="e">
        <f>VLOOKUP(B467,CTV!$A$3:$I$1048576,9,0)</f>
        <v>#REF!</v>
      </c>
      <c r="H467" s="83" t="e">
        <f>VLOOKUP(B467,CTV!$A$3:$J$1048576,10,0)</f>
        <v>#REF!</v>
      </c>
      <c r="I467" s="102" t="e">
        <f>PS!#REF!</f>
        <v>#REF!</v>
      </c>
      <c r="J467" s="83" t="e">
        <f>PS!#REF!</f>
        <v>#REF!</v>
      </c>
      <c r="K467" s="103" t="e">
        <f>PS!#REF!</f>
        <v>#REF!</v>
      </c>
      <c r="L467" s="83" t="e">
        <f t="shared" si="289"/>
        <v>#REF!</v>
      </c>
      <c r="M467" s="120" t="e">
        <f>PS!#REF!</f>
        <v>#REF!</v>
      </c>
      <c r="N467" s="83" t="e">
        <f>PS!#REF!</f>
        <v>#REF!</v>
      </c>
      <c r="O467" s="104" t="e">
        <f>PS!#REF!</f>
        <v>#REF!</v>
      </c>
      <c r="P467" s="104" t="e">
        <f t="shared" si="290"/>
        <v>#REF!</v>
      </c>
      <c r="Q467" s="104">
        <v>0</v>
      </c>
      <c r="R467" s="170" t="e">
        <f t="shared" si="291"/>
        <v>#REF!</v>
      </c>
      <c r="S467" s="130" t="e">
        <f>VLOOKUP(B467,CTV!$A$3:$K$1048576,11,0)</f>
        <v>#REF!</v>
      </c>
      <c r="T467" s="105" t="e">
        <f>IF(VLOOKUP(B467,CTV!$A$3:$E$1048576,5,0)-R467+S467&lt;0,0,VLOOKUP(B467,CTV!$A$3:$E$1048576,5,0)-R467+S467)</f>
        <v>#REF!</v>
      </c>
      <c r="U467" s="105" t="e">
        <f>IF(VLOOKUP(B467,CTV!$A$3:$F$1048576,6,0)-R467+S467&lt;0,0,VLOOKUP(B467,CTV!$A$3:$F$1048576,6,0)-R467+S467)</f>
        <v>#REF!</v>
      </c>
      <c r="V467" s="70" t="e">
        <f t="shared" si="292"/>
        <v>#REF!</v>
      </c>
      <c r="W467" s="70" t="str">
        <f>IFERROR(IF(AND($H467=1,WORKDAY.INTL($I467,NETWORKDAYS.INTL($I467,EDATE(V467,$E468)-1,1,[1]holiday!$A$2:$A$101),1,[1]holiday!$A$2:$A$101)=$K467),"",IF(AND(IFERROR(IF(IF($K467&lt;EDATE(V467,$E467),$K467,EDATE(V467,$E467))=V467,"",IF($K467&lt;EDATE(V467,$E467),$K467,EDATE(V467,$E467))),"")=$K467,$H467=1),"",IFERROR(IF(IF($K467&lt;EDATE(V467,$E467),$K467,EDATE(V467,$E467))=V467,"",IF($K467&lt;EDATE(V467,$E467),$K467,EDATE(V467,$E467))),""))),"")</f>
        <v/>
      </c>
      <c r="X467" s="70" t="str">
        <f>IFERROR(IF(AND($H467=1,WORKDAY.INTL($I467,NETWORKDAYS.INTL($I467,EDATE(W467,$E468)-1,1,[1]holiday!$A$2:$A$101),1,[1]holiday!$A$2:$A$101)=$K467),"",IF(AND(IFERROR(IF(IF($K467&lt;EDATE(W467,$E467),$K467,EDATE(W467,$E467))=W467,"",IF($K467&lt;EDATE(W467,$E467),$K467,EDATE(W467,$E467))),"")=$K467,$H467=1),"",IFERROR(IF(IF($K467&lt;EDATE(W467,$E467),$K467,EDATE(W467,$E467))=W467,"",IF($K467&lt;EDATE(W467,$E467),$K467,EDATE(W467,$E467))),""))),"")</f>
        <v/>
      </c>
      <c r="Y467" s="70" t="str">
        <f>IFERROR(IF(AND($H467=1,WORKDAY.INTL($I467,NETWORKDAYS.INTL($I467,EDATE(X467,$E468)-1,1,[1]holiday!$A$2:$A$101),1,[1]holiday!$A$2:$A$101)=$K467),"",IF(AND(IFERROR(IF(IF($K467&lt;EDATE(X467,$E467),$K467,EDATE(X467,$E467))=X467,"",IF($K467&lt;EDATE(X467,$E467),$K467,EDATE(X467,$E467))),"")=$K467,$H467=1),"",IFERROR(IF(IF($K467&lt;EDATE(X467,$E467),$K467,EDATE(X467,$E467))=X467,"",IF($K467&lt;EDATE(X467,$E467),$K467,EDATE(X467,$E467))),""))),"")</f>
        <v/>
      </c>
      <c r="Z467" s="70" t="str">
        <f>IFERROR(IF(AND($H467=1,WORKDAY.INTL($I467,NETWORKDAYS.INTL($I467,EDATE(Y467,$E468)-1,1,[1]holiday!$A$2:$A$101),1,[1]holiday!$A$2:$A$101)=$K467),"",IF(AND(IFERROR(IF(IF($K467&lt;EDATE(Y467,$E467),$K467,EDATE(Y467,$E467))=Y467,"",IF($K467&lt;EDATE(Y467,$E467),$K467,EDATE(Y467,$E467))),"")=$K467,$H467=1),"",IFERROR(IF(IF($K467&lt;EDATE(Y467,$E467),$K467,EDATE(Y467,$E467))=Y467,"",IF($K467&lt;EDATE(Y467,$E467),$K467,EDATE(Y467,$E467))),""))),"")</f>
        <v/>
      </c>
      <c r="AA467" s="70" t="str">
        <f>IFERROR(IF(AND($H467=1,WORKDAY.INTL($I467,NETWORKDAYS.INTL($I467,EDATE(Z467,$E468)-1,1,[1]holiday!$A$2:$A$101),1,[1]holiday!$A$2:$A$101)=$K467),"",IF(AND(IFERROR(IF(IF($K467&lt;EDATE(Z467,$E467),$K467,EDATE(Z467,$E467))=Z467,"",IF($K467&lt;EDATE(Z467,$E467),$K467,EDATE(Z467,$E467))),"")=$K467,$H467=1),"",IFERROR(IF(IF($K467&lt;EDATE(Z467,$E467),$K467,EDATE(Z467,$E467))=Z467,"",IF($K467&lt;EDATE(Z467,$E467),$K467,EDATE(Z467,$E467))),""))),"")</f>
        <v/>
      </c>
      <c r="AB467" s="70" t="str">
        <f>IFERROR(IF(AND($H467=1,WORKDAY.INTL($I467,NETWORKDAYS.INTL($I467,EDATE(AA467,$E468)-1,1,[1]holiday!$A$2:$A$101),1,[1]holiday!$A$2:$A$101)=$K467),"",IF(AND(IFERROR(IF(IF($K467&lt;EDATE(AA467,$E467),$K467,EDATE(AA467,$E467))=AA467,"",IF($K467&lt;EDATE(AA467,$E467),$K467,EDATE(AA467,$E467))),"")=$K467,$H467=1),"",IFERROR(IF(IF($K467&lt;EDATE(AA467,$E467),$K467,EDATE(AA467,$E467))=AA467,"",IF($K467&lt;EDATE(AA467,$E467),$K467,EDATE(AA467,$E467))),""))),"")</f>
        <v/>
      </c>
      <c r="AC467" s="70" t="str">
        <f>IFERROR(IF(AND($H467=1,WORKDAY.INTL($I467,NETWORKDAYS.INTL($I467,EDATE(AB467,$E468)-1,1,[1]holiday!$A$2:$A$101),1,[1]holiday!$A$2:$A$101)=$K467),"",IF(AND(IFERROR(IF(IF($K467&lt;EDATE(AB467,$E467),$K467,EDATE(AB467,$E467))=AB467,"",IF($K467&lt;EDATE(AB467,$E467),$K467,EDATE(AB467,$E467))),"")=$K467,$H467=1),"",IFERROR(IF(IF($K467&lt;EDATE(AB467,$E467),$K467,EDATE(AB467,$E467))=AB467,"",IF($K467&lt;EDATE(AB467,$E467),$K467,EDATE(AB467,$E467))),""))),"")</f>
        <v/>
      </c>
      <c r="AD467" s="70" t="str">
        <f>IFERROR(IF(AND($H467=1,WORKDAY.INTL($I467,NETWORKDAYS.INTL($I467,EDATE(AC467,$E468)-1,1,[1]holiday!$A$2:$A$101),1,[1]holiday!$A$2:$A$101)=$K467),"",IF(AND(IFERROR(IF(IF($K467&lt;EDATE(AC467,$E467),$K467,EDATE(AC467,$E467))=AC467,"",IF($K467&lt;EDATE(AC467,$E467),$K467,EDATE(AC467,$E467))),"")=$K467,$H467=1),"",IFERROR(IF(IF($K467&lt;EDATE(AC467,$E467),$K467,EDATE(AC467,$E467))=AC467,"",IF($K467&lt;EDATE(AC467,$E467),$K467,EDATE(AC467,$E467))),""))),"")</f>
        <v/>
      </c>
      <c r="AE467" s="70" t="str">
        <f>IFERROR(IF(AND($H467=1,WORKDAY.INTL($I467,NETWORKDAYS.INTL($I467,EDATE(AD467,$E468)-1,1,[1]holiday!$A$2:$A$101),1,[1]holiday!$A$2:$A$101)=$K467),"",IF(AND(IFERROR(IF(IF($K467&lt;EDATE(AD467,$E467),$K467,EDATE(AD467,$E467))=AD467,"",IF($K467&lt;EDATE(AD467,$E467),$K467,EDATE(AD467,$E467))),"")=$K467,$H467=1),"",IFERROR(IF(IF($K467&lt;EDATE(AD467,$E467),$K467,EDATE(AD467,$E467))=AD467,"",IF($K467&lt;EDATE(AD467,$E467),$K467,EDATE(AD467,$E467))),""))),"")</f>
        <v/>
      </c>
      <c r="AF467" s="70" t="str">
        <f>IFERROR(IF(AND($H467=1,WORKDAY.INTL($I467,NETWORKDAYS.INTL($I467,EDATE(AE467,$E468)-1,1,[1]holiday!$A$2:$A$101),1,[1]holiday!$A$2:$A$101)=$K467),"",IF(AND(IFERROR(IF(IF($K467&lt;EDATE(AE467,$E467),$K467,EDATE(AE467,$E467))=AE467,"",IF($K467&lt;EDATE(AE467,$E467),$K467,EDATE(AE467,$E467))),"")=$K467,$H467=1),"",IFERROR(IF(IF($K467&lt;EDATE(AE467,$E467),$K467,EDATE(AE467,$E467))=AE467,"",IF($K467&lt;EDATE(AE467,$E467),$K467,EDATE(AE467,$E467))),""))),"")</f>
        <v/>
      </c>
      <c r="AG467" s="70" t="str">
        <f>IFERROR(IF(AND($H467=1,WORKDAY.INTL($I467,NETWORKDAYS.INTL($I467,EDATE(AF467,$E468)-1,1,[1]holiday!$A$2:$A$101),1,[1]holiday!$A$2:$A$101)=$K467),"",IF(AND(IFERROR(IF(IF($K467&lt;EDATE(AF467,$E467),$K467,EDATE(AF467,$E467))=AF467,"",IF($K467&lt;EDATE(AF467,$E467),$K467,EDATE(AF467,$E467))),"")=$K467,$H467=1),"",IFERROR(IF(IF($K467&lt;EDATE(AF467,$E467),$K467,EDATE(AF467,$E467))=AF467,"",IF($K467&lt;EDATE(AF467,$E467),$K467,EDATE(AF467,$E467))),""))),"")</f>
        <v/>
      </c>
      <c r="AH467" s="70" t="str">
        <f>IFERROR(IF(AND($H467=1,WORKDAY.INTL($I467,NETWORKDAYS.INTL($I467,EDATE(AG467,$E468)-1,1,[1]holiday!$A$2:$A$101),1,[1]holiday!$A$2:$A$101)=$K467),"",IF(AND(IFERROR(IF(IF($K467&lt;EDATE(AG467,$E467),$K467,EDATE(AG467,$E467))=AG467,"",IF($K467&lt;EDATE(AG467,$E467),$K467,EDATE(AG467,$E467))),"")=$K467,$H467=1),"",IFERROR(IF(IF($K467&lt;EDATE(AG467,$E467),$K467,EDATE(AG467,$E467))=AG467,"",IF($K467&lt;EDATE(AG467,$E467),$K467,EDATE(AG467,$E467))),""))),"")</f>
        <v/>
      </c>
      <c r="AI467" s="70"/>
      <c r="AJ467" s="25" t="e">
        <f t="shared" si="274"/>
        <v>#REF!</v>
      </c>
      <c r="AK467" s="25" t="e">
        <f t="shared" si="275"/>
        <v>#REF!</v>
      </c>
      <c r="AL467" s="25" t="e">
        <f t="shared" si="276"/>
        <v>#REF!</v>
      </c>
      <c r="AM467" s="25" t="e">
        <f t="shared" si="277"/>
        <v>#REF!</v>
      </c>
      <c r="AN467" s="25" t="e">
        <f t="shared" si="278"/>
        <v>#REF!</v>
      </c>
      <c r="AO467" s="25" t="e">
        <f t="shared" si="279"/>
        <v>#REF!</v>
      </c>
      <c r="AP467" s="25" t="e">
        <f t="shared" si="280"/>
        <v>#REF!</v>
      </c>
      <c r="AQ467" s="25" t="e">
        <f t="shared" si="281"/>
        <v>#REF!</v>
      </c>
      <c r="AR467" s="25" t="e">
        <f t="shared" si="282"/>
        <v>#REF!</v>
      </c>
      <c r="AS467" s="25" t="e">
        <f t="shared" si="283"/>
        <v>#REF!</v>
      </c>
      <c r="AT467" s="25" t="e">
        <f t="shared" si="284"/>
        <v>#REF!</v>
      </c>
      <c r="AU467" s="25" t="e">
        <f t="shared" si="285"/>
        <v>#REF!</v>
      </c>
      <c r="AV467" s="25" t="e">
        <f t="shared" si="286"/>
        <v>#REF!</v>
      </c>
      <c r="AW467" s="106" t="e">
        <f t="shared" si="293"/>
        <v>#REF!</v>
      </c>
      <c r="AX467" s="107" t="e">
        <f t="shared" ca="1" si="294"/>
        <v>#REF!</v>
      </c>
      <c r="AY467" s="107" t="e">
        <f t="shared" ca="1" si="295"/>
        <v>#REF!</v>
      </c>
      <c r="AZ467" s="108" t="e">
        <f t="shared" ca="1" si="296"/>
        <v>#REF!</v>
      </c>
      <c r="BA467" s="25">
        <f t="shared" ca="1" si="288"/>
        <v>0</v>
      </c>
      <c r="BB467" s="25" t="e">
        <f t="shared" si="287"/>
        <v>#REF!</v>
      </c>
      <c r="BC467" s="25" t="e">
        <f t="shared" ca="1" si="297"/>
        <v>#REF!</v>
      </c>
      <c r="BD467" s="83" t="e">
        <f>PS!#REF!</f>
        <v>#REF!</v>
      </c>
      <c r="BE467" s="78" t="str">
        <f t="shared" ca="1" si="298"/>
        <v>Lần 0</v>
      </c>
      <c r="BF467" s="109" t="e">
        <f t="shared" ca="1" si="299"/>
        <v>#REF!</v>
      </c>
      <c r="BG467" s="109" t="e">
        <f t="shared" ca="1" si="300"/>
        <v>#REF!</v>
      </c>
      <c r="BH467" s="109" t="e">
        <f t="shared" ca="1" si="301"/>
        <v>#REF!</v>
      </c>
      <c r="BI467" s="109" t="e">
        <f t="shared" ca="1" si="302"/>
        <v>#REF!</v>
      </c>
      <c r="BJ467" s="109" t="e">
        <f t="shared" ca="1" si="303"/>
        <v>#REF!</v>
      </c>
      <c r="BK467" s="109" t="e">
        <f t="shared" ca="1" si="304"/>
        <v>#REF!</v>
      </c>
      <c r="BL467" s="109" t="e">
        <f t="shared" ca="1" si="305"/>
        <v>#REF!</v>
      </c>
      <c r="BM467" s="109" t="e">
        <f t="shared" ca="1" si="306"/>
        <v>#REF!</v>
      </c>
      <c r="BN467" s="109" t="e">
        <f t="shared" ca="1" si="307"/>
        <v>#REF!</v>
      </c>
      <c r="BO467" s="109" t="e">
        <f t="shared" ca="1" si="308"/>
        <v>#REF!</v>
      </c>
      <c r="BP467" s="109" t="e">
        <f t="shared" ca="1" si="309"/>
        <v>#REF!</v>
      </c>
      <c r="BQ467" s="109" t="e">
        <f t="shared" ca="1" si="310"/>
        <v>#REF!</v>
      </c>
      <c r="BR467" s="109" t="e">
        <f t="shared" ca="1" si="311"/>
        <v>#REF!</v>
      </c>
    </row>
    <row r="468" spans="1:70" ht="19.5" customHeight="1" x14ac:dyDescent="0.2">
      <c r="A468" s="82" t="e">
        <f>PS!#REF!</f>
        <v>#REF!</v>
      </c>
      <c r="B468" s="83" t="e">
        <f>PS!#REF!</f>
        <v>#REF!</v>
      </c>
      <c r="C468" s="83" t="e">
        <f>PS!#REF!</f>
        <v>#REF!</v>
      </c>
      <c r="D468" s="83" t="e">
        <f>VLOOKUP(B468,CTV!$A$3:$D$1048576,4,0)</f>
        <v>#REF!</v>
      </c>
      <c r="E468" s="83" t="e">
        <f>VLOOKUP(B468,CTV!$A$3:$G$1048576,7,0)</f>
        <v>#REF!</v>
      </c>
      <c r="F468" s="83" t="e">
        <f>IF(ISNA(VLOOKUP(D468,CTV!$A$3:$H$1048576,8,0)),"",VLOOKUP(D468,CTV!$A$3:$H$1048576,8,0))</f>
        <v>#REF!</v>
      </c>
      <c r="G468" s="83" t="e">
        <f>VLOOKUP(B468,CTV!$A$3:$I$1048576,9,0)</f>
        <v>#REF!</v>
      </c>
      <c r="H468" s="83" t="e">
        <f>VLOOKUP(B468,CTV!$A$3:$J$1048576,10,0)</f>
        <v>#REF!</v>
      </c>
      <c r="I468" s="102" t="e">
        <f>PS!#REF!</f>
        <v>#REF!</v>
      </c>
      <c r="J468" s="83" t="e">
        <f>PS!#REF!</f>
        <v>#REF!</v>
      </c>
      <c r="K468" s="103" t="e">
        <f>PS!#REF!</f>
        <v>#REF!</v>
      </c>
      <c r="L468" s="83" t="e">
        <f t="shared" si="289"/>
        <v>#REF!</v>
      </c>
      <c r="M468" s="120" t="e">
        <f>PS!#REF!</f>
        <v>#REF!</v>
      </c>
      <c r="N468" s="83" t="e">
        <f>PS!#REF!</f>
        <v>#REF!</v>
      </c>
      <c r="O468" s="104" t="e">
        <f>PS!#REF!</f>
        <v>#REF!</v>
      </c>
      <c r="P468" s="104" t="e">
        <f t="shared" si="290"/>
        <v>#REF!</v>
      </c>
      <c r="Q468" s="104">
        <v>0</v>
      </c>
      <c r="R468" s="170" t="e">
        <f t="shared" si="291"/>
        <v>#REF!</v>
      </c>
      <c r="S468" s="130" t="e">
        <f>VLOOKUP(B468,CTV!$A$3:$K$1048576,11,0)</f>
        <v>#REF!</v>
      </c>
      <c r="T468" s="105" t="e">
        <f>IF(VLOOKUP(B468,CTV!$A$3:$E$1048576,5,0)-R468+S468&lt;0,0,VLOOKUP(B468,CTV!$A$3:$E$1048576,5,0)-R468+S468)</f>
        <v>#REF!</v>
      </c>
      <c r="U468" s="105" t="e">
        <f>IF(VLOOKUP(B468,CTV!$A$3:$F$1048576,6,0)-R468+S468&lt;0,0,VLOOKUP(B468,CTV!$A$3:$F$1048576,6,0)-R468+S468)</f>
        <v>#REF!</v>
      </c>
      <c r="V468" s="70" t="e">
        <f t="shared" si="292"/>
        <v>#REF!</v>
      </c>
      <c r="W468" s="70" t="str">
        <f>IFERROR(IF(AND($H468=1,WORKDAY.INTL($I468,NETWORKDAYS.INTL($I468,EDATE(V468,$E469)-1,1,[1]holiday!$A$2:$A$101),1,[1]holiday!$A$2:$A$101)=$K468),"",IF(AND(IFERROR(IF(IF($K468&lt;EDATE(V468,$E468),$K468,EDATE(V468,$E468))=V468,"",IF($K468&lt;EDATE(V468,$E468),$K468,EDATE(V468,$E468))),"")=$K468,$H468=1),"",IFERROR(IF(IF($K468&lt;EDATE(V468,$E468),$K468,EDATE(V468,$E468))=V468,"",IF($K468&lt;EDATE(V468,$E468),$K468,EDATE(V468,$E468))),""))),"")</f>
        <v/>
      </c>
      <c r="X468" s="70" t="str">
        <f>IFERROR(IF(AND($H468=1,WORKDAY.INTL($I468,NETWORKDAYS.INTL($I468,EDATE(W468,$E469)-1,1,[1]holiday!$A$2:$A$101),1,[1]holiday!$A$2:$A$101)=$K468),"",IF(AND(IFERROR(IF(IF($K468&lt;EDATE(W468,$E468),$K468,EDATE(W468,$E468))=W468,"",IF($K468&lt;EDATE(W468,$E468),$K468,EDATE(W468,$E468))),"")=$K468,$H468=1),"",IFERROR(IF(IF($K468&lt;EDATE(W468,$E468),$K468,EDATE(W468,$E468))=W468,"",IF($K468&lt;EDATE(W468,$E468),$K468,EDATE(W468,$E468))),""))),"")</f>
        <v/>
      </c>
      <c r="Y468" s="70" t="str">
        <f>IFERROR(IF(AND($H468=1,WORKDAY.INTL($I468,NETWORKDAYS.INTL($I468,EDATE(X468,$E469)-1,1,[1]holiday!$A$2:$A$101),1,[1]holiday!$A$2:$A$101)=$K468),"",IF(AND(IFERROR(IF(IF($K468&lt;EDATE(X468,$E468),$K468,EDATE(X468,$E468))=X468,"",IF($K468&lt;EDATE(X468,$E468),$K468,EDATE(X468,$E468))),"")=$K468,$H468=1),"",IFERROR(IF(IF($K468&lt;EDATE(X468,$E468),$K468,EDATE(X468,$E468))=X468,"",IF($K468&lt;EDATE(X468,$E468),$K468,EDATE(X468,$E468))),""))),"")</f>
        <v/>
      </c>
      <c r="Z468" s="70" t="str">
        <f>IFERROR(IF(AND($H468=1,WORKDAY.INTL($I468,NETWORKDAYS.INTL($I468,EDATE(Y468,$E469)-1,1,[1]holiday!$A$2:$A$101),1,[1]holiday!$A$2:$A$101)=$K468),"",IF(AND(IFERROR(IF(IF($K468&lt;EDATE(Y468,$E468),$K468,EDATE(Y468,$E468))=Y468,"",IF($K468&lt;EDATE(Y468,$E468),$K468,EDATE(Y468,$E468))),"")=$K468,$H468=1),"",IFERROR(IF(IF($K468&lt;EDATE(Y468,$E468),$K468,EDATE(Y468,$E468))=Y468,"",IF($K468&lt;EDATE(Y468,$E468),$K468,EDATE(Y468,$E468))),""))),"")</f>
        <v/>
      </c>
      <c r="AA468" s="70" t="str">
        <f>IFERROR(IF(AND($H468=1,WORKDAY.INTL($I468,NETWORKDAYS.INTL($I468,EDATE(Z468,$E469)-1,1,[1]holiday!$A$2:$A$101),1,[1]holiday!$A$2:$A$101)=$K468),"",IF(AND(IFERROR(IF(IF($K468&lt;EDATE(Z468,$E468),$K468,EDATE(Z468,$E468))=Z468,"",IF($K468&lt;EDATE(Z468,$E468),$K468,EDATE(Z468,$E468))),"")=$K468,$H468=1),"",IFERROR(IF(IF($K468&lt;EDATE(Z468,$E468),$K468,EDATE(Z468,$E468))=Z468,"",IF($K468&lt;EDATE(Z468,$E468),$K468,EDATE(Z468,$E468))),""))),"")</f>
        <v/>
      </c>
      <c r="AB468" s="70" t="str">
        <f>IFERROR(IF(AND($H468=1,WORKDAY.INTL($I468,NETWORKDAYS.INTL($I468,EDATE(AA468,$E469)-1,1,[1]holiday!$A$2:$A$101),1,[1]holiday!$A$2:$A$101)=$K468),"",IF(AND(IFERROR(IF(IF($K468&lt;EDATE(AA468,$E468),$K468,EDATE(AA468,$E468))=AA468,"",IF($K468&lt;EDATE(AA468,$E468),$K468,EDATE(AA468,$E468))),"")=$K468,$H468=1),"",IFERROR(IF(IF($K468&lt;EDATE(AA468,$E468),$K468,EDATE(AA468,$E468))=AA468,"",IF($K468&lt;EDATE(AA468,$E468),$K468,EDATE(AA468,$E468))),""))),"")</f>
        <v/>
      </c>
      <c r="AC468" s="70" t="str">
        <f>IFERROR(IF(AND($H468=1,WORKDAY.INTL($I468,NETWORKDAYS.INTL($I468,EDATE(AB468,$E469)-1,1,[1]holiday!$A$2:$A$101),1,[1]holiday!$A$2:$A$101)=$K468),"",IF(AND(IFERROR(IF(IF($K468&lt;EDATE(AB468,$E468),$K468,EDATE(AB468,$E468))=AB468,"",IF($K468&lt;EDATE(AB468,$E468),$K468,EDATE(AB468,$E468))),"")=$K468,$H468=1),"",IFERROR(IF(IF($K468&lt;EDATE(AB468,$E468),$K468,EDATE(AB468,$E468))=AB468,"",IF($K468&lt;EDATE(AB468,$E468),$K468,EDATE(AB468,$E468))),""))),"")</f>
        <v/>
      </c>
      <c r="AD468" s="70" t="str">
        <f>IFERROR(IF(AND($H468=1,WORKDAY.INTL($I468,NETWORKDAYS.INTL($I468,EDATE(AC468,$E469)-1,1,[1]holiday!$A$2:$A$101),1,[1]holiday!$A$2:$A$101)=$K468),"",IF(AND(IFERROR(IF(IF($K468&lt;EDATE(AC468,$E468),$K468,EDATE(AC468,$E468))=AC468,"",IF($K468&lt;EDATE(AC468,$E468),$K468,EDATE(AC468,$E468))),"")=$K468,$H468=1),"",IFERROR(IF(IF($K468&lt;EDATE(AC468,$E468),$K468,EDATE(AC468,$E468))=AC468,"",IF($K468&lt;EDATE(AC468,$E468),$K468,EDATE(AC468,$E468))),""))),"")</f>
        <v/>
      </c>
      <c r="AE468" s="70" t="str">
        <f>IFERROR(IF(AND($H468=1,WORKDAY.INTL($I468,NETWORKDAYS.INTL($I468,EDATE(AD468,$E469)-1,1,[1]holiday!$A$2:$A$101),1,[1]holiday!$A$2:$A$101)=$K468),"",IF(AND(IFERROR(IF(IF($K468&lt;EDATE(AD468,$E468),$K468,EDATE(AD468,$E468))=AD468,"",IF($K468&lt;EDATE(AD468,$E468),$K468,EDATE(AD468,$E468))),"")=$K468,$H468=1),"",IFERROR(IF(IF($K468&lt;EDATE(AD468,$E468),$K468,EDATE(AD468,$E468))=AD468,"",IF($K468&lt;EDATE(AD468,$E468),$K468,EDATE(AD468,$E468))),""))),"")</f>
        <v/>
      </c>
      <c r="AF468" s="70" t="str">
        <f>IFERROR(IF(AND($H468=1,WORKDAY.INTL($I468,NETWORKDAYS.INTL($I468,EDATE(AE468,$E469)-1,1,[1]holiday!$A$2:$A$101),1,[1]holiday!$A$2:$A$101)=$K468),"",IF(AND(IFERROR(IF(IF($K468&lt;EDATE(AE468,$E468),$K468,EDATE(AE468,$E468))=AE468,"",IF($K468&lt;EDATE(AE468,$E468),$K468,EDATE(AE468,$E468))),"")=$K468,$H468=1),"",IFERROR(IF(IF($K468&lt;EDATE(AE468,$E468),$K468,EDATE(AE468,$E468))=AE468,"",IF($K468&lt;EDATE(AE468,$E468),$K468,EDATE(AE468,$E468))),""))),"")</f>
        <v/>
      </c>
      <c r="AG468" s="70" t="str">
        <f>IFERROR(IF(AND($H468=1,WORKDAY.INTL($I468,NETWORKDAYS.INTL($I468,EDATE(AF468,$E469)-1,1,[1]holiday!$A$2:$A$101),1,[1]holiday!$A$2:$A$101)=$K468),"",IF(AND(IFERROR(IF(IF($K468&lt;EDATE(AF468,$E468),$K468,EDATE(AF468,$E468))=AF468,"",IF($K468&lt;EDATE(AF468,$E468),$K468,EDATE(AF468,$E468))),"")=$K468,$H468=1),"",IFERROR(IF(IF($K468&lt;EDATE(AF468,$E468),$K468,EDATE(AF468,$E468))=AF468,"",IF($K468&lt;EDATE(AF468,$E468),$K468,EDATE(AF468,$E468))),""))),"")</f>
        <v/>
      </c>
      <c r="AH468" s="70" t="str">
        <f>IFERROR(IF(AND($H468=1,WORKDAY.INTL($I468,NETWORKDAYS.INTL($I468,EDATE(AG468,$E469)-1,1,[1]holiday!$A$2:$A$101),1,[1]holiday!$A$2:$A$101)=$K468),"",IF(AND(IFERROR(IF(IF($K468&lt;EDATE(AG468,$E468),$K468,EDATE(AG468,$E468))=AG468,"",IF($K468&lt;EDATE(AG468,$E468),$K468,EDATE(AG468,$E468))),"")=$K468,$H468=1),"",IFERROR(IF(IF($K468&lt;EDATE(AG468,$E468),$K468,EDATE(AG468,$E468))=AG468,"",IF($K468&lt;EDATE(AG468,$E468),$K468,EDATE(AG468,$E468))),""))),"")</f>
        <v/>
      </c>
      <c r="AI468" s="70"/>
      <c r="AJ468" s="25" t="e">
        <f t="shared" si="274"/>
        <v>#REF!</v>
      </c>
      <c r="AK468" s="25" t="e">
        <f t="shared" si="275"/>
        <v>#REF!</v>
      </c>
      <c r="AL468" s="25" t="e">
        <f t="shared" si="276"/>
        <v>#REF!</v>
      </c>
      <c r="AM468" s="25" t="e">
        <f t="shared" si="277"/>
        <v>#REF!</v>
      </c>
      <c r="AN468" s="25" t="e">
        <f t="shared" si="278"/>
        <v>#REF!</v>
      </c>
      <c r="AO468" s="25" t="e">
        <f t="shared" si="279"/>
        <v>#REF!</v>
      </c>
      <c r="AP468" s="25" t="e">
        <f t="shared" si="280"/>
        <v>#REF!</v>
      </c>
      <c r="AQ468" s="25" t="e">
        <f t="shared" si="281"/>
        <v>#REF!</v>
      </c>
      <c r="AR468" s="25" t="e">
        <f t="shared" si="282"/>
        <v>#REF!</v>
      </c>
      <c r="AS468" s="25" t="e">
        <f t="shared" si="283"/>
        <v>#REF!</v>
      </c>
      <c r="AT468" s="25" t="e">
        <f t="shared" si="284"/>
        <v>#REF!</v>
      </c>
      <c r="AU468" s="25" t="e">
        <f t="shared" si="285"/>
        <v>#REF!</v>
      </c>
      <c r="AV468" s="25" t="e">
        <f t="shared" si="286"/>
        <v>#REF!</v>
      </c>
      <c r="AW468" s="106" t="e">
        <f t="shared" si="293"/>
        <v>#REF!</v>
      </c>
      <c r="AX468" s="107" t="e">
        <f t="shared" ca="1" si="294"/>
        <v>#REF!</v>
      </c>
      <c r="AY468" s="107" t="e">
        <f t="shared" ca="1" si="295"/>
        <v>#REF!</v>
      </c>
      <c r="AZ468" s="108" t="e">
        <f t="shared" ca="1" si="296"/>
        <v>#REF!</v>
      </c>
      <c r="BA468" s="25">
        <f t="shared" ca="1" si="288"/>
        <v>0</v>
      </c>
      <c r="BB468" s="25" t="e">
        <f t="shared" si="287"/>
        <v>#REF!</v>
      </c>
      <c r="BC468" s="25" t="e">
        <f t="shared" ca="1" si="297"/>
        <v>#REF!</v>
      </c>
      <c r="BD468" s="83" t="e">
        <f>PS!#REF!</f>
        <v>#REF!</v>
      </c>
      <c r="BE468" s="78" t="str">
        <f t="shared" ca="1" si="298"/>
        <v>Lần 0</v>
      </c>
      <c r="BF468" s="109" t="e">
        <f t="shared" ca="1" si="299"/>
        <v>#REF!</v>
      </c>
      <c r="BG468" s="109" t="e">
        <f t="shared" ca="1" si="300"/>
        <v>#REF!</v>
      </c>
      <c r="BH468" s="109" t="e">
        <f t="shared" ca="1" si="301"/>
        <v>#REF!</v>
      </c>
      <c r="BI468" s="109" t="e">
        <f t="shared" ca="1" si="302"/>
        <v>#REF!</v>
      </c>
      <c r="BJ468" s="109" t="e">
        <f t="shared" ca="1" si="303"/>
        <v>#REF!</v>
      </c>
      <c r="BK468" s="109" t="e">
        <f t="shared" ca="1" si="304"/>
        <v>#REF!</v>
      </c>
      <c r="BL468" s="109" t="e">
        <f t="shared" ca="1" si="305"/>
        <v>#REF!</v>
      </c>
      <c r="BM468" s="109" t="e">
        <f t="shared" ca="1" si="306"/>
        <v>#REF!</v>
      </c>
      <c r="BN468" s="109" t="e">
        <f t="shared" ca="1" si="307"/>
        <v>#REF!</v>
      </c>
      <c r="BO468" s="109" t="e">
        <f t="shared" ca="1" si="308"/>
        <v>#REF!</v>
      </c>
      <c r="BP468" s="109" t="e">
        <f t="shared" ca="1" si="309"/>
        <v>#REF!</v>
      </c>
      <c r="BQ468" s="109" t="e">
        <f t="shared" ca="1" si="310"/>
        <v>#REF!</v>
      </c>
      <c r="BR468" s="109" t="e">
        <f t="shared" ca="1" si="311"/>
        <v>#REF!</v>
      </c>
    </row>
    <row r="469" spans="1:70" ht="19.5" customHeight="1" x14ac:dyDescent="0.2">
      <c r="A469" s="82" t="e">
        <f>PS!#REF!</f>
        <v>#REF!</v>
      </c>
      <c r="B469" s="83" t="e">
        <f>PS!#REF!</f>
        <v>#REF!</v>
      </c>
      <c r="C469" s="83" t="e">
        <f>PS!#REF!</f>
        <v>#REF!</v>
      </c>
      <c r="D469" s="83" t="e">
        <f>VLOOKUP(B469,CTV!$A$3:$D$1048576,4,0)</f>
        <v>#REF!</v>
      </c>
      <c r="E469" s="83" t="e">
        <f>VLOOKUP(B469,CTV!$A$3:$G$1048576,7,0)</f>
        <v>#REF!</v>
      </c>
      <c r="F469" s="83" t="e">
        <f>IF(ISNA(VLOOKUP(D469,CTV!$A$3:$H$1048576,8,0)),"",VLOOKUP(D469,CTV!$A$3:$H$1048576,8,0))</f>
        <v>#REF!</v>
      </c>
      <c r="G469" s="83" t="e">
        <f>VLOOKUP(B469,CTV!$A$3:$I$1048576,9,0)</f>
        <v>#REF!</v>
      </c>
      <c r="H469" s="83" t="e">
        <f>VLOOKUP(B469,CTV!$A$3:$J$1048576,10,0)</f>
        <v>#REF!</v>
      </c>
      <c r="I469" s="102" t="e">
        <f>PS!#REF!</f>
        <v>#REF!</v>
      </c>
      <c r="J469" s="83" t="e">
        <f>PS!#REF!</f>
        <v>#REF!</v>
      </c>
      <c r="K469" s="103" t="e">
        <f>PS!#REF!</f>
        <v>#REF!</v>
      </c>
      <c r="L469" s="83" t="e">
        <f t="shared" si="289"/>
        <v>#REF!</v>
      </c>
      <c r="M469" s="120" t="e">
        <f>PS!#REF!</f>
        <v>#REF!</v>
      </c>
      <c r="N469" s="83" t="e">
        <f>PS!#REF!</f>
        <v>#REF!</v>
      </c>
      <c r="O469" s="104" t="e">
        <f>PS!#REF!</f>
        <v>#REF!</v>
      </c>
      <c r="P469" s="104" t="e">
        <f t="shared" si="290"/>
        <v>#REF!</v>
      </c>
      <c r="Q469" s="104">
        <v>0</v>
      </c>
      <c r="R469" s="170" t="e">
        <f t="shared" si="291"/>
        <v>#REF!</v>
      </c>
      <c r="S469" s="130" t="e">
        <f>VLOOKUP(B469,CTV!$A$3:$K$1048576,11,0)</f>
        <v>#REF!</v>
      </c>
      <c r="T469" s="105" t="e">
        <f>IF(VLOOKUP(B469,CTV!$A$3:$E$1048576,5,0)-R469+S469&lt;0,0,VLOOKUP(B469,CTV!$A$3:$E$1048576,5,0)-R469+S469)</f>
        <v>#REF!</v>
      </c>
      <c r="U469" s="105" t="e">
        <f>IF(VLOOKUP(B469,CTV!$A$3:$F$1048576,6,0)-R469+S469&lt;0,0,VLOOKUP(B469,CTV!$A$3:$F$1048576,6,0)-R469+S469)</f>
        <v>#REF!</v>
      </c>
      <c r="V469" s="70" t="e">
        <f t="shared" si="292"/>
        <v>#REF!</v>
      </c>
      <c r="W469" s="70" t="str">
        <f>IFERROR(IF(AND($H469=1,WORKDAY.INTL($I469,NETWORKDAYS.INTL($I469,EDATE(V469,$E470)-1,1,[1]holiday!$A$2:$A$101),1,[1]holiday!$A$2:$A$101)=$K469),"",IF(AND(IFERROR(IF(IF($K469&lt;EDATE(V469,$E469),$K469,EDATE(V469,$E469))=V469,"",IF($K469&lt;EDATE(V469,$E469),$K469,EDATE(V469,$E469))),"")=$K469,$H469=1),"",IFERROR(IF(IF($K469&lt;EDATE(V469,$E469),$K469,EDATE(V469,$E469))=V469,"",IF($K469&lt;EDATE(V469,$E469),$K469,EDATE(V469,$E469))),""))),"")</f>
        <v/>
      </c>
      <c r="X469" s="70" t="str">
        <f>IFERROR(IF(AND($H469=1,WORKDAY.INTL($I469,NETWORKDAYS.INTL($I469,EDATE(W469,$E470)-1,1,[1]holiday!$A$2:$A$101),1,[1]holiday!$A$2:$A$101)=$K469),"",IF(AND(IFERROR(IF(IF($K469&lt;EDATE(W469,$E469),$K469,EDATE(W469,$E469))=W469,"",IF($K469&lt;EDATE(W469,$E469),$K469,EDATE(W469,$E469))),"")=$K469,$H469=1),"",IFERROR(IF(IF($K469&lt;EDATE(W469,$E469),$K469,EDATE(W469,$E469))=W469,"",IF($K469&lt;EDATE(W469,$E469),$K469,EDATE(W469,$E469))),""))),"")</f>
        <v/>
      </c>
      <c r="Y469" s="70" t="str">
        <f>IFERROR(IF(AND($H469=1,WORKDAY.INTL($I469,NETWORKDAYS.INTL($I469,EDATE(X469,$E470)-1,1,[1]holiday!$A$2:$A$101),1,[1]holiday!$A$2:$A$101)=$K469),"",IF(AND(IFERROR(IF(IF($K469&lt;EDATE(X469,$E469),$K469,EDATE(X469,$E469))=X469,"",IF($K469&lt;EDATE(X469,$E469),$K469,EDATE(X469,$E469))),"")=$K469,$H469=1),"",IFERROR(IF(IF($K469&lt;EDATE(X469,$E469),$K469,EDATE(X469,$E469))=X469,"",IF($K469&lt;EDATE(X469,$E469),$K469,EDATE(X469,$E469))),""))),"")</f>
        <v/>
      </c>
      <c r="Z469" s="70" t="str">
        <f>IFERROR(IF(AND($H469=1,WORKDAY.INTL($I469,NETWORKDAYS.INTL($I469,EDATE(Y469,$E470)-1,1,[1]holiday!$A$2:$A$101),1,[1]holiday!$A$2:$A$101)=$K469),"",IF(AND(IFERROR(IF(IF($K469&lt;EDATE(Y469,$E469),$K469,EDATE(Y469,$E469))=Y469,"",IF($K469&lt;EDATE(Y469,$E469),$K469,EDATE(Y469,$E469))),"")=$K469,$H469=1),"",IFERROR(IF(IF($K469&lt;EDATE(Y469,$E469),$K469,EDATE(Y469,$E469))=Y469,"",IF($K469&lt;EDATE(Y469,$E469),$K469,EDATE(Y469,$E469))),""))),"")</f>
        <v/>
      </c>
      <c r="AA469" s="70" t="str">
        <f>IFERROR(IF(AND($H469=1,WORKDAY.INTL($I469,NETWORKDAYS.INTL($I469,EDATE(Z469,$E470)-1,1,[1]holiday!$A$2:$A$101),1,[1]holiday!$A$2:$A$101)=$K469),"",IF(AND(IFERROR(IF(IF($K469&lt;EDATE(Z469,$E469),$K469,EDATE(Z469,$E469))=Z469,"",IF($K469&lt;EDATE(Z469,$E469),$K469,EDATE(Z469,$E469))),"")=$K469,$H469=1),"",IFERROR(IF(IF($K469&lt;EDATE(Z469,$E469),$K469,EDATE(Z469,$E469))=Z469,"",IF($K469&lt;EDATE(Z469,$E469),$K469,EDATE(Z469,$E469))),""))),"")</f>
        <v/>
      </c>
      <c r="AB469" s="70" t="str">
        <f>IFERROR(IF(AND($H469=1,WORKDAY.INTL($I469,NETWORKDAYS.INTL($I469,EDATE(AA469,$E470)-1,1,[1]holiday!$A$2:$A$101),1,[1]holiday!$A$2:$A$101)=$K469),"",IF(AND(IFERROR(IF(IF($K469&lt;EDATE(AA469,$E469),$K469,EDATE(AA469,$E469))=AA469,"",IF($K469&lt;EDATE(AA469,$E469),$K469,EDATE(AA469,$E469))),"")=$K469,$H469=1),"",IFERROR(IF(IF($K469&lt;EDATE(AA469,$E469),$K469,EDATE(AA469,$E469))=AA469,"",IF($K469&lt;EDATE(AA469,$E469),$K469,EDATE(AA469,$E469))),""))),"")</f>
        <v/>
      </c>
      <c r="AC469" s="70" t="str">
        <f>IFERROR(IF(AND($H469=1,WORKDAY.INTL($I469,NETWORKDAYS.INTL($I469,EDATE(AB469,$E470)-1,1,[1]holiday!$A$2:$A$101),1,[1]holiday!$A$2:$A$101)=$K469),"",IF(AND(IFERROR(IF(IF($K469&lt;EDATE(AB469,$E469),$K469,EDATE(AB469,$E469))=AB469,"",IF($K469&lt;EDATE(AB469,$E469),$K469,EDATE(AB469,$E469))),"")=$K469,$H469=1),"",IFERROR(IF(IF($K469&lt;EDATE(AB469,$E469),$K469,EDATE(AB469,$E469))=AB469,"",IF($K469&lt;EDATE(AB469,$E469),$K469,EDATE(AB469,$E469))),""))),"")</f>
        <v/>
      </c>
      <c r="AD469" s="70" t="str">
        <f>IFERROR(IF(AND($H469=1,WORKDAY.INTL($I469,NETWORKDAYS.INTL($I469,EDATE(AC469,$E470)-1,1,[1]holiday!$A$2:$A$101),1,[1]holiday!$A$2:$A$101)=$K469),"",IF(AND(IFERROR(IF(IF($K469&lt;EDATE(AC469,$E469),$K469,EDATE(AC469,$E469))=AC469,"",IF($K469&lt;EDATE(AC469,$E469),$K469,EDATE(AC469,$E469))),"")=$K469,$H469=1),"",IFERROR(IF(IF($K469&lt;EDATE(AC469,$E469),$K469,EDATE(AC469,$E469))=AC469,"",IF($K469&lt;EDATE(AC469,$E469),$K469,EDATE(AC469,$E469))),""))),"")</f>
        <v/>
      </c>
      <c r="AE469" s="70" t="str">
        <f>IFERROR(IF(AND($H469=1,WORKDAY.INTL($I469,NETWORKDAYS.INTL($I469,EDATE(AD469,$E470)-1,1,[1]holiday!$A$2:$A$101),1,[1]holiday!$A$2:$A$101)=$K469),"",IF(AND(IFERROR(IF(IF($K469&lt;EDATE(AD469,$E469),$K469,EDATE(AD469,$E469))=AD469,"",IF($K469&lt;EDATE(AD469,$E469),$K469,EDATE(AD469,$E469))),"")=$K469,$H469=1),"",IFERROR(IF(IF($K469&lt;EDATE(AD469,$E469),$K469,EDATE(AD469,$E469))=AD469,"",IF($K469&lt;EDATE(AD469,$E469),$K469,EDATE(AD469,$E469))),""))),"")</f>
        <v/>
      </c>
      <c r="AF469" s="70" t="str">
        <f>IFERROR(IF(AND($H469=1,WORKDAY.INTL($I469,NETWORKDAYS.INTL($I469,EDATE(AE469,$E470)-1,1,[1]holiday!$A$2:$A$101),1,[1]holiday!$A$2:$A$101)=$K469),"",IF(AND(IFERROR(IF(IF($K469&lt;EDATE(AE469,$E469),$K469,EDATE(AE469,$E469))=AE469,"",IF($K469&lt;EDATE(AE469,$E469),$K469,EDATE(AE469,$E469))),"")=$K469,$H469=1),"",IFERROR(IF(IF($K469&lt;EDATE(AE469,$E469),$K469,EDATE(AE469,$E469))=AE469,"",IF($K469&lt;EDATE(AE469,$E469),$K469,EDATE(AE469,$E469))),""))),"")</f>
        <v/>
      </c>
      <c r="AG469" s="70" t="str">
        <f>IFERROR(IF(AND($H469=1,WORKDAY.INTL($I469,NETWORKDAYS.INTL($I469,EDATE(AF469,$E470)-1,1,[1]holiday!$A$2:$A$101),1,[1]holiday!$A$2:$A$101)=$K469),"",IF(AND(IFERROR(IF(IF($K469&lt;EDATE(AF469,$E469),$K469,EDATE(AF469,$E469))=AF469,"",IF($K469&lt;EDATE(AF469,$E469),$K469,EDATE(AF469,$E469))),"")=$K469,$H469=1),"",IFERROR(IF(IF($K469&lt;EDATE(AF469,$E469),$K469,EDATE(AF469,$E469))=AF469,"",IF($K469&lt;EDATE(AF469,$E469),$K469,EDATE(AF469,$E469))),""))),"")</f>
        <v/>
      </c>
      <c r="AH469" s="70" t="str">
        <f>IFERROR(IF(AND($H469=1,WORKDAY.INTL($I469,NETWORKDAYS.INTL($I469,EDATE(AG469,$E470)-1,1,[1]holiday!$A$2:$A$101),1,[1]holiday!$A$2:$A$101)=$K469),"",IF(AND(IFERROR(IF(IF($K469&lt;EDATE(AG469,$E469),$K469,EDATE(AG469,$E469))=AG469,"",IF($K469&lt;EDATE(AG469,$E469),$K469,EDATE(AG469,$E469))),"")=$K469,$H469=1),"",IFERROR(IF(IF($K469&lt;EDATE(AG469,$E469),$K469,EDATE(AG469,$E469))=AG469,"",IF($K469&lt;EDATE(AG469,$E469),$K469,EDATE(AG469,$E469))),""))),"")</f>
        <v/>
      </c>
      <c r="AI469" s="70"/>
      <c r="AJ469" s="25" t="e">
        <f t="shared" si="274"/>
        <v>#REF!</v>
      </c>
      <c r="AK469" s="25" t="e">
        <f t="shared" si="275"/>
        <v>#REF!</v>
      </c>
      <c r="AL469" s="25" t="e">
        <f t="shared" si="276"/>
        <v>#REF!</v>
      </c>
      <c r="AM469" s="25" t="e">
        <f t="shared" si="277"/>
        <v>#REF!</v>
      </c>
      <c r="AN469" s="25" t="e">
        <f t="shared" si="278"/>
        <v>#REF!</v>
      </c>
      <c r="AO469" s="25" t="e">
        <f t="shared" si="279"/>
        <v>#REF!</v>
      </c>
      <c r="AP469" s="25" t="e">
        <f t="shared" si="280"/>
        <v>#REF!</v>
      </c>
      <c r="AQ469" s="25" t="e">
        <f t="shared" si="281"/>
        <v>#REF!</v>
      </c>
      <c r="AR469" s="25" t="e">
        <f t="shared" si="282"/>
        <v>#REF!</v>
      </c>
      <c r="AS469" s="25" t="e">
        <f t="shared" si="283"/>
        <v>#REF!</v>
      </c>
      <c r="AT469" s="25" t="e">
        <f t="shared" si="284"/>
        <v>#REF!</v>
      </c>
      <c r="AU469" s="25" t="e">
        <f t="shared" si="285"/>
        <v>#REF!</v>
      </c>
      <c r="AV469" s="25" t="e">
        <f t="shared" si="286"/>
        <v>#REF!</v>
      </c>
      <c r="AW469" s="106" t="e">
        <f t="shared" si="293"/>
        <v>#REF!</v>
      </c>
      <c r="AX469" s="107" t="e">
        <f t="shared" ca="1" si="294"/>
        <v>#REF!</v>
      </c>
      <c r="AY469" s="107" t="e">
        <f t="shared" ca="1" si="295"/>
        <v>#REF!</v>
      </c>
      <c r="AZ469" s="108" t="e">
        <f t="shared" ca="1" si="296"/>
        <v>#REF!</v>
      </c>
      <c r="BA469" s="25">
        <f t="shared" ca="1" si="288"/>
        <v>0</v>
      </c>
      <c r="BB469" s="25" t="e">
        <f t="shared" si="287"/>
        <v>#REF!</v>
      </c>
      <c r="BC469" s="25" t="e">
        <f t="shared" ca="1" si="297"/>
        <v>#REF!</v>
      </c>
      <c r="BD469" s="83" t="e">
        <f>PS!#REF!</f>
        <v>#REF!</v>
      </c>
      <c r="BE469" s="78" t="str">
        <f t="shared" ca="1" si="298"/>
        <v>Lần 0</v>
      </c>
      <c r="BF469" s="109" t="e">
        <f t="shared" ca="1" si="299"/>
        <v>#REF!</v>
      </c>
      <c r="BG469" s="109" t="e">
        <f t="shared" ca="1" si="300"/>
        <v>#REF!</v>
      </c>
      <c r="BH469" s="109" t="e">
        <f t="shared" ca="1" si="301"/>
        <v>#REF!</v>
      </c>
      <c r="BI469" s="109" t="e">
        <f t="shared" ca="1" si="302"/>
        <v>#REF!</v>
      </c>
      <c r="BJ469" s="109" t="e">
        <f t="shared" ca="1" si="303"/>
        <v>#REF!</v>
      </c>
      <c r="BK469" s="109" t="e">
        <f t="shared" ca="1" si="304"/>
        <v>#REF!</v>
      </c>
      <c r="BL469" s="109" t="e">
        <f t="shared" ca="1" si="305"/>
        <v>#REF!</v>
      </c>
      <c r="BM469" s="109" t="e">
        <f t="shared" ca="1" si="306"/>
        <v>#REF!</v>
      </c>
      <c r="BN469" s="109" t="e">
        <f t="shared" ca="1" si="307"/>
        <v>#REF!</v>
      </c>
      <c r="BO469" s="109" t="e">
        <f t="shared" ca="1" si="308"/>
        <v>#REF!</v>
      </c>
      <c r="BP469" s="109" t="e">
        <f t="shared" ca="1" si="309"/>
        <v>#REF!</v>
      </c>
      <c r="BQ469" s="109" t="e">
        <f t="shared" ca="1" si="310"/>
        <v>#REF!</v>
      </c>
      <c r="BR469" s="109" t="e">
        <f t="shared" ca="1" si="311"/>
        <v>#REF!</v>
      </c>
    </row>
    <row r="470" spans="1:70" ht="19.5" customHeight="1" x14ac:dyDescent="0.2">
      <c r="A470" s="82" t="e">
        <f>PS!#REF!</f>
        <v>#REF!</v>
      </c>
      <c r="B470" s="83" t="e">
        <f>PS!#REF!</f>
        <v>#REF!</v>
      </c>
      <c r="C470" s="83" t="e">
        <f>PS!#REF!</f>
        <v>#REF!</v>
      </c>
      <c r="D470" s="83" t="e">
        <f>VLOOKUP(B470,CTV!$A$3:$D$1048576,4,0)</f>
        <v>#REF!</v>
      </c>
      <c r="E470" s="83" t="e">
        <f>VLOOKUP(B470,CTV!$A$3:$G$1048576,7,0)</f>
        <v>#REF!</v>
      </c>
      <c r="F470" s="83" t="e">
        <f>IF(ISNA(VLOOKUP(D470,CTV!$A$3:$H$1048576,8,0)),"",VLOOKUP(D470,CTV!$A$3:$H$1048576,8,0))</f>
        <v>#REF!</v>
      </c>
      <c r="G470" s="83" t="e">
        <f>VLOOKUP(B470,CTV!$A$3:$I$1048576,9,0)</f>
        <v>#REF!</v>
      </c>
      <c r="H470" s="83" t="e">
        <f>VLOOKUP(B470,CTV!$A$3:$J$1048576,10,0)</f>
        <v>#REF!</v>
      </c>
      <c r="I470" s="102" t="e">
        <f>PS!#REF!</f>
        <v>#REF!</v>
      </c>
      <c r="J470" s="83" t="e">
        <f>PS!#REF!</f>
        <v>#REF!</v>
      </c>
      <c r="K470" s="103" t="e">
        <f>PS!#REF!</f>
        <v>#REF!</v>
      </c>
      <c r="L470" s="83" t="e">
        <f t="shared" si="289"/>
        <v>#REF!</v>
      </c>
      <c r="M470" s="120" t="e">
        <f>PS!#REF!</f>
        <v>#REF!</v>
      </c>
      <c r="N470" s="83" t="e">
        <f>PS!#REF!</f>
        <v>#REF!</v>
      </c>
      <c r="O470" s="104" t="e">
        <f>PS!#REF!</f>
        <v>#REF!</v>
      </c>
      <c r="P470" s="104" t="e">
        <f t="shared" si="290"/>
        <v>#REF!</v>
      </c>
      <c r="Q470" s="104">
        <v>0</v>
      </c>
      <c r="R470" s="170" t="e">
        <f t="shared" si="291"/>
        <v>#REF!</v>
      </c>
      <c r="S470" s="130" t="e">
        <f>VLOOKUP(B470,CTV!$A$3:$K$1048576,11,0)</f>
        <v>#REF!</v>
      </c>
      <c r="T470" s="105" t="e">
        <f>IF(VLOOKUP(B470,CTV!$A$3:$E$1048576,5,0)-R470+S470&lt;0,0,VLOOKUP(B470,CTV!$A$3:$E$1048576,5,0)-R470+S470)</f>
        <v>#REF!</v>
      </c>
      <c r="U470" s="105" t="e">
        <f>IF(VLOOKUP(B470,CTV!$A$3:$F$1048576,6,0)-R470+S470&lt;0,0,VLOOKUP(B470,CTV!$A$3:$F$1048576,6,0)-R470+S470)</f>
        <v>#REF!</v>
      </c>
      <c r="V470" s="70" t="e">
        <f t="shared" si="292"/>
        <v>#REF!</v>
      </c>
      <c r="W470" s="70" t="str">
        <f>IFERROR(IF(AND($H470=1,WORKDAY.INTL($I470,NETWORKDAYS.INTL($I470,EDATE(V470,$E471)-1,1,[1]holiday!$A$2:$A$101),1,[1]holiday!$A$2:$A$101)=$K470),"",IF(AND(IFERROR(IF(IF($K470&lt;EDATE(V470,$E470),$K470,EDATE(V470,$E470))=V470,"",IF($K470&lt;EDATE(V470,$E470),$K470,EDATE(V470,$E470))),"")=$K470,$H470=1),"",IFERROR(IF(IF($K470&lt;EDATE(V470,$E470),$K470,EDATE(V470,$E470))=V470,"",IF($K470&lt;EDATE(V470,$E470),$K470,EDATE(V470,$E470))),""))),"")</f>
        <v/>
      </c>
      <c r="X470" s="70" t="str">
        <f>IFERROR(IF(AND($H470=1,WORKDAY.INTL($I470,NETWORKDAYS.INTL($I470,EDATE(W470,$E471)-1,1,[1]holiday!$A$2:$A$101),1,[1]holiday!$A$2:$A$101)=$K470),"",IF(AND(IFERROR(IF(IF($K470&lt;EDATE(W470,$E470),$K470,EDATE(W470,$E470))=W470,"",IF($K470&lt;EDATE(W470,$E470),$K470,EDATE(W470,$E470))),"")=$K470,$H470=1),"",IFERROR(IF(IF($K470&lt;EDATE(W470,$E470),$K470,EDATE(W470,$E470))=W470,"",IF($K470&lt;EDATE(W470,$E470),$K470,EDATE(W470,$E470))),""))),"")</f>
        <v/>
      </c>
      <c r="Y470" s="70" t="str">
        <f>IFERROR(IF(AND($H470=1,WORKDAY.INTL($I470,NETWORKDAYS.INTL($I470,EDATE(X470,$E471)-1,1,[1]holiday!$A$2:$A$101),1,[1]holiday!$A$2:$A$101)=$K470),"",IF(AND(IFERROR(IF(IF($K470&lt;EDATE(X470,$E470),$K470,EDATE(X470,$E470))=X470,"",IF($K470&lt;EDATE(X470,$E470),$K470,EDATE(X470,$E470))),"")=$K470,$H470=1),"",IFERROR(IF(IF($K470&lt;EDATE(X470,$E470),$K470,EDATE(X470,$E470))=X470,"",IF($K470&lt;EDATE(X470,$E470),$K470,EDATE(X470,$E470))),""))),"")</f>
        <v/>
      </c>
      <c r="Z470" s="70" t="str">
        <f>IFERROR(IF(AND($H470=1,WORKDAY.INTL($I470,NETWORKDAYS.INTL($I470,EDATE(Y470,$E471)-1,1,[1]holiday!$A$2:$A$101),1,[1]holiday!$A$2:$A$101)=$K470),"",IF(AND(IFERROR(IF(IF($K470&lt;EDATE(Y470,$E470),$K470,EDATE(Y470,$E470))=Y470,"",IF($K470&lt;EDATE(Y470,$E470),$K470,EDATE(Y470,$E470))),"")=$K470,$H470=1),"",IFERROR(IF(IF($K470&lt;EDATE(Y470,$E470),$K470,EDATE(Y470,$E470))=Y470,"",IF($K470&lt;EDATE(Y470,$E470),$K470,EDATE(Y470,$E470))),""))),"")</f>
        <v/>
      </c>
      <c r="AA470" s="70" t="str">
        <f>IFERROR(IF(AND($H470=1,WORKDAY.INTL($I470,NETWORKDAYS.INTL($I470,EDATE(Z470,$E471)-1,1,[1]holiday!$A$2:$A$101),1,[1]holiday!$A$2:$A$101)=$K470),"",IF(AND(IFERROR(IF(IF($K470&lt;EDATE(Z470,$E470),$K470,EDATE(Z470,$E470))=Z470,"",IF($K470&lt;EDATE(Z470,$E470),$K470,EDATE(Z470,$E470))),"")=$K470,$H470=1),"",IFERROR(IF(IF($K470&lt;EDATE(Z470,$E470),$K470,EDATE(Z470,$E470))=Z470,"",IF($K470&lt;EDATE(Z470,$E470),$K470,EDATE(Z470,$E470))),""))),"")</f>
        <v/>
      </c>
      <c r="AB470" s="70" t="str">
        <f>IFERROR(IF(AND($H470=1,WORKDAY.INTL($I470,NETWORKDAYS.INTL($I470,EDATE(AA470,$E471)-1,1,[1]holiday!$A$2:$A$101),1,[1]holiday!$A$2:$A$101)=$K470),"",IF(AND(IFERROR(IF(IF($K470&lt;EDATE(AA470,$E470),$K470,EDATE(AA470,$E470))=AA470,"",IF($K470&lt;EDATE(AA470,$E470),$K470,EDATE(AA470,$E470))),"")=$K470,$H470=1),"",IFERROR(IF(IF($K470&lt;EDATE(AA470,$E470),$K470,EDATE(AA470,$E470))=AA470,"",IF($K470&lt;EDATE(AA470,$E470),$K470,EDATE(AA470,$E470))),""))),"")</f>
        <v/>
      </c>
      <c r="AC470" s="70" t="str">
        <f>IFERROR(IF(AND($H470=1,WORKDAY.INTL($I470,NETWORKDAYS.INTL($I470,EDATE(AB470,$E471)-1,1,[1]holiday!$A$2:$A$101),1,[1]holiday!$A$2:$A$101)=$K470),"",IF(AND(IFERROR(IF(IF($K470&lt;EDATE(AB470,$E470),$K470,EDATE(AB470,$E470))=AB470,"",IF($K470&lt;EDATE(AB470,$E470),$K470,EDATE(AB470,$E470))),"")=$K470,$H470=1),"",IFERROR(IF(IF($K470&lt;EDATE(AB470,$E470),$K470,EDATE(AB470,$E470))=AB470,"",IF($K470&lt;EDATE(AB470,$E470),$K470,EDATE(AB470,$E470))),""))),"")</f>
        <v/>
      </c>
      <c r="AD470" s="70" t="str">
        <f>IFERROR(IF(AND($H470=1,WORKDAY.INTL($I470,NETWORKDAYS.INTL($I470,EDATE(AC470,$E471)-1,1,[1]holiday!$A$2:$A$101),1,[1]holiday!$A$2:$A$101)=$K470),"",IF(AND(IFERROR(IF(IF($K470&lt;EDATE(AC470,$E470),$K470,EDATE(AC470,$E470))=AC470,"",IF($K470&lt;EDATE(AC470,$E470),$K470,EDATE(AC470,$E470))),"")=$K470,$H470=1),"",IFERROR(IF(IF($K470&lt;EDATE(AC470,$E470),$K470,EDATE(AC470,$E470))=AC470,"",IF($K470&lt;EDATE(AC470,$E470),$K470,EDATE(AC470,$E470))),""))),"")</f>
        <v/>
      </c>
      <c r="AE470" s="70" t="str">
        <f>IFERROR(IF(AND($H470=1,WORKDAY.INTL($I470,NETWORKDAYS.INTL($I470,EDATE(AD470,$E471)-1,1,[1]holiday!$A$2:$A$101),1,[1]holiday!$A$2:$A$101)=$K470),"",IF(AND(IFERROR(IF(IF($K470&lt;EDATE(AD470,$E470),$K470,EDATE(AD470,$E470))=AD470,"",IF($K470&lt;EDATE(AD470,$E470),$K470,EDATE(AD470,$E470))),"")=$K470,$H470=1),"",IFERROR(IF(IF($K470&lt;EDATE(AD470,$E470),$K470,EDATE(AD470,$E470))=AD470,"",IF($K470&lt;EDATE(AD470,$E470),$K470,EDATE(AD470,$E470))),""))),"")</f>
        <v/>
      </c>
      <c r="AF470" s="70" t="str">
        <f>IFERROR(IF(AND($H470=1,WORKDAY.INTL($I470,NETWORKDAYS.INTL($I470,EDATE(AE470,$E471)-1,1,[1]holiday!$A$2:$A$101),1,[1]holiday!$A$2:$A$101)=$K470),"",IF(AND(IFERROR(IF(IF($K470&lt;EDATE(AE470,$E470),$K470,EDATE(AE470,$E470))=AE470,"",IF($K470&lt;EDATE(AE470,$E470),$K470,EDATE(AE470,$E470))),"")=$K470,$H470=1),"",IFERROR(IF(IF($K470&lt;EDATE(AE470,$E470),$K470,EDATE(AE470,$E470))=AE470,"",IF($K470&lt;EDATE(AE470,$E470),$K470,EDATE(AE470,$E470))),""))),"")</f>
        <v/>
      </c>
      <c r="AG470" s="70" t="str">
        <f>IFERROR(IF(AND($H470=1,WORKDAY.INTL($I470,NETWORKDAYS.INTL($I470,EDATE(AF470,$E471)-1,1,[1]holiday!$A$2:$A$101),1,[1]holiday!$A$2:$A$101)=$K470),"",IF(AND(IFERROR(IF(IF($K470&lt;EDATE(AF470,$E470),$K470,EDATE(AF470,$E470))=AF470,"",IF($K470&lt;EDATE(AF470,$E470),$K470,EDATE(AF470,$E470))),"")=$K470,$H470=1),"",IFERROR(IF(IF($K470&lt;EDATE(AF470,$E470),$K470,EDATE(AF470,$E470))=AF470,"",IF($K470&lt;EDATE(AF470,$E470),$K470,EDATE(AF470,$E470))),""))),"")</f>
        <v/>
      </c>
      <c r="AH470" s="70" t="str">
        <f>IFERROR(IF(AND($H470=1,WORKDAY.INTL($I470,NETWORKDAYS.INTL($I470,EDATE(AG470,$E471)-1,1,[1]holiday!$A$2:$A$101),1,[1]holiday!$A$2:$A$101)=$K470),"",IF(AND(IFERROR(IF(IF($K470&lt;EDATE(AG470,$E470),$K470,EDATE(AG470,$E470))=AG470,"",IF($K470&lt;EDATE(AG470,$E470),$K470,EDATE(AG470,$E470))),"")=$K470,$H470=1),"",IFERROR(IF(IF($K470&lt;EDATE(AG470,$E470),$K470,EDATE(AG470,$E470))=AG470,"",IF($K470&lt;EDATE(AG470,$E470),$K470,EDATE(AG470,$E470))),""))),"")</f>
        <v/>
      </c>
      <c r="AI470" s="70"/>
      <c r="AJ470" s="25" t="e">
        <f t="shared" si="274"/>
        <v>#REF!</v>
      </c>
      <c r="AK470" s="25" t="e">
        <f t="shared" si="275"/>
        <v>#REF!</v>
      </c>
      <c r="AL470" s="25" t="e">
        <f t="shared" si="276"/>
        <v>#REF!</v>
      </c>
      <c r="AM470" s="25" t="e">
        <f t="shared" si="277"/>
        <v>#REF!</v>
      </c>
      <c r="AN470" s="25" t="e">
        <f t="shared" si="278"/>
        <v>#REF!</v>
      </c>
      <c r="AO470" s="25" t="e">
        <f t="shared" si="279"/>
        <v>#REF!</v>
      </c>
      <c r="AP470" s="25" t="e">
        <f t="shared" si="280"/>
        <v>#REF!</v>
      </c>
      <c r="AQ470" s="25" t="e">
        <f t="shared" si="281"/>
        <v>#REF!</v>
      </c>
      <c r="AR470" s="25" t="e">
        <f t="shared" si="282"/>
        <v>#REF!</v>
      </c>
      <c r="AS470" s="25" t="e">
        <f t="shared" si="283"/>
        <v>#REF!</v>
      </c>
      <c r="AT470" s="25" t="e">
        <f t="shared" si="284"/>
        <v>#REF!</v>
      </c>
      <c r="AU470" s="25" t="e">
        <f t="shared" si="285"/>
        <v>#REF!</v>
      </c>
      <c r="AV470" s="25" t="e">
        <f t="shared" si="286"/>
        <v>#REF!</v>
      </c>
      <c r="AW470" s="106" t="e">
        <f t="shared" si="293"/>
        <v>#REF!</v>
      </c>
      <c r="AX470" s="107" t="e">
        <f t="shared" ca="1" si="294"/>
        <v>#REF!</v>
      </c>
      <c r="AY470" s="107" t="e">
        <f t="shared" ca="1" si="295"/>
        <v>#REF!</v>
      </c>
      <c r="AZ470" s="108" t="e">
        <f t="shared" ca="1" si="296"/>
        <v>#REF!</v>
      </c>
      <c r="BA470" s="25">
        <f t="shared" ca="1" si="288"/>
        <v>0</v>
      </c>
      <c r="BB470" s="25" t="e">
        <f t="shared" si="287"/>
        <v>#REF!</v>
      </c>
      <c r="BC470" s="25" t="e">
        <f t="shared" ca="1" si="297"/>
        <v>#REF!</v>
      </c>
      <c r="BD470" s="83" t="e">
        <f>PS!#REF!</f>
        <v>#REF!</v>
      </c>
      <c r="BE470" s="78" t="str">
        <f t="shared" ca="1" si="298"/>
        <v>Lần 0</v>
      </c>
      <c r="BF470" s="109" t="e">
        <f t="shared" ca="1" si="299"/>
        <v>#REF!</v>
      </c>
      <c r="BG470" s="109" t="e">
        <f t="shared" ca="1" si="300"/>
        <v>#REF!</v>
      </c>
      <c r="BH470" s="109" t="e">
        <f t="shared" ca="1" si="301"/>
        <v>#REF!</v>
      </c>
      <c r="BI470" s="109" t="e">
        <f t="shared" ca="1" si="302"/>
        <v>#REF!</v>
      </c>
      <c r="BJ470" s="109" t="e">
        <f t="shared" ca="1" si="303"/>
        <v>#REF!</v>
      </c>
      <c r="BK470" s="109" t="e">
        <f t="shared" ca="1" si="304"/>
        <v>#REF!</v>
      </c>
      <c r="BL470" s="109" t="e">
        <f t="shared" ca="1" si="305"/>
        <v>#REF!</v>
      </c>
      <c r="BM470" s="109" t="e">
        <f t="shared" ca="1" si="306"/>
        <v>#REF!</v>
      </c>
      <c r="BN470" s="109" t="e">
        <f t="shared" ca="1" si="307"/>
        <v>#REF!</v>
      </c>
      <c r="BO470" s="109" t="e">
        <f t="shared" ca="1" si="308"/>
        <v>#REF!</v>
      </c>
      <c r="BP470" s="109" t="e">
        <f t="shared" ca="1" si="309"/>
        <v>#REF!</v>
      </c>
      <c r="BQ470" s="109" t="e">
        <f t="shared" ca="1" si="310"/>
        <v>#REF!</v>
      </c>
      <c r="BR470" s="109" t="e">
        <f t="shared" ca="1" si="311"/>
        <v>#REF!</v>
      </c>
    </row>
    <row r="471" spans="1:70" ht="19.5" customHeight="1" x14ac:dyDescent="0.2">
      <c r="A471" s="82" t="e">
        <f>PS!#REF!</f>
        <v>#REF!</v>
      </c>
      <c r="B471" s="83" t="e">
        <f>PS!#REF!</f>
        <v>#REF!</v>
      </c>
      <c r="C471" s="83" t="e">
        <f>PS!#REF!</f>
        <v>#REF!</v>
      </c>
      <c r="D471" s="83" t="e">
        <f>VLOOKUP(B471,CTV!$A$3:$D$1048576,4,0)</f>
        <v>#REF!</v>
      </c>
      <c r="E471" s="83" t="e">
        <f>VLOOKUP(B471,CTV!$A$3:$G$1048576,7,0)</f>
        <v>#REF!</v>
      </c>
      <c r="F471" s="83" t="e">
        <f>IF(ISNA(VLOOKUP(D471,CTV!$A$3:$H$1048576,8,0)),"",VLOOKUP(D471,CTV!$A$3:$H$1048576,8,0))</f>
        <v>#REF!</v>
      </c>
      <c r="G471" s="83" t="e">
        <f>VLOOKUP(B471,CTV!$A$3:$I$1048576,9,0)</f>
        <v>#REF!</v>
      </c>
      <c r="H471" s="83" t="e">
        <f>VLOOKUP(B471,CTV!$A$3:$J$1048576,10,0)</f>
        <v>#REF!</v>
      </c>
      <c r="I471" s="102" t="e">
        <f>PS!#REF!</f>
        <v>#REF!</v>
      </c>
      <c r="J471" s="83" t="e">
        <f>PS!#REF!</f>
        <v>#REF!</v>
      </c>
      <c r="K471" s="103" t="e">
        <f>PS!#REF!</f>
        <v>#REF!</v>
      </c>
      <c r="L471" s="83" t="e">
        <f t="shared" si="289"/>
        <v>#REF!</v>
      </c>
      <c r="M471" s="120" t="e">
        <f>PS!#REF!</f>
        <v>#REF!</v>
      </c>
      <c r="N471" s="83" t="e">
        <f>PS!#REF!</f>
        <v>#REF!</v>
      </c>
      <c r="O471" s="104" t="e">
        <f>PS!#REF!</f>
        <v>#REF!</v>
      </c>
      <c r="P471" s="104" t="e">
        <f t="shared" si="290"/>
        <v>#REF!</v>
      </c>
      <c r="Q471" s="104">
        <v>0</v>
      </c>
      <c r="R471" s="170" t="e">
        <f t="shared" si="291"/>
        <v>#REF!</v>
      </c>
      <c r="S471" s="130" t="e">
        <f>VLOOKUP(B471,CTV!$A$3:$K$1048576,11,0)</f>
        <v>#REF!</v>
      </c>
      <c r="T471" s="105" t="e">
        <f>IF(VLOOKUP(B471,CTV!$A$3:$E$1048576,5,0)-R471+S471&lt;0,0,VLOOKUP(B471,CTV!$A$3:$E$1048576,5,0)-R471+S471)</f>
        <v>#REF!</v>
      </c>
      <c r="U471" s="105" t="e">
        <f>IF(VLOOKUP(B471,CTV!$A$3:$F$1048576,6,0)-R471+S471&lt;0,0,VLOOKUP(B471,CTV!$A$3:$F$1048576,6,0)-R471+S471)</f>
        <v>#REF!</v>
      </c>
      <c r="V471" s="70" t="e">
        <f t="shared" si="292"/>
        <v>#REF!</v>
      </c>
      <c r="W471" s="70" t="str">
        <f>IFERROR(IF(AND($H471=1,WORKDAY.INTL($I471,NETWORKDAYS.INTL($I471,EDATE(V471,$E472)-1,1,[1]holiday!$A$2:$A$101),1,[1]holiday!$A$2:$A$101)=$K471),"",IF(AND(IFERROR(IF(IF($K471&lt;EDATE(V471,$E471),$K471,EDATE(V471,$E471))=V471,"",IF($K471&lt;EDATE(V471,$E471),$K471,EDATE(V471,$E471))),"")=$K471,$H471=1),"",IFERROR(IF(IF($K471&lt;EDATE(V471,$E471),$K471,EDATE(V471,$E471))=V471,"",IF($K471&lt;EDATE(V471,$E471),$K471,EDATE(V471,$E471))),""))),"")</f>
        <v/>
      </c>
      <c r="X471" s="70" t="str">
        <f>IFERROR(IF(AND($H471=1,WORKDAY.INTL($I471,NETWORKDAYS.INTL($I471,EDATE(W471,$E472)-1,1,[1]holiday!$A$2:$A$101),1,[1]holiday!$A$2:$A$101)=$K471),"",IF(AND(IFERROR(IF(IF($K471&lt;EDATE(W471,$E471),$K471,EDATE(W471,$E471))=W471,"",IF($K471&lt;EDATE(W471,$E471),$K471,EDATE(W471,$E471))),"")=$K471,$H471=1),"",IFERROR(IF(IF($K471&lt;EDATE(W471,$E471),$K471,EDATE(W471,$E471))=W471,"",IF($K471&lt;EDATE(W471,$E471),$K471,EDATE(W471,$E471))),""))),"")</f>
        <v/>
      </c>
      <c r="Y471" s="70" t="str">
        <f>IFERROR(IF(AND($H471=1,WORKDAY.INTL($I471,NETWORKDAYS.INTL($I471,EDATE(X471,$E472)-1,1,[1]holiday!$A$2:$A$101),1,[1]holiday!$A$2:$A$101)=$K471),"",IF(AND(IFERROR(IF(IF($K471&lt;EDATE(X471,$E471),$K471,EDATE(X471,$E471))=X471,"",IF($K471&lt;EDATE(X471,$E471),$K471,EDATE(X471,$E471))),"")=$K471,$H471=1),"",IFERROR(IF(IF($K471&lt;EDATE(X471,$E471),$K471,EDATE(X471,$E471))=X471,"",IF($K471&lt;EDATE(X471,$E471),$K471,EDATE(X471,$E471))),""))),"")</f>
        <v/>
      </c>
      <c r="Z471" s="70" t="str">
        <f>IFERROR(IF(AND($H471=1,WORKDAY.INTL($I471,NETWORKDAYS.INTL($I471,EDATE(Y471,$E472)-1,1,[1]holiday!$A$2:$A$101),1,[1]holiday!$A$2:$A$101)=$K471),"",IF(AND(IFERROR(IF(IF($K471&lt;EDATE(Y471,$E471),$K471,EDATE(Y471,$E471))=Y471,"",IF($K471&lt;EDATE(Y471,$E471),$K471,EDATE(Y471,$E471))),"")=$K471,$H471=1),"",IFERROR(IF(IF($K471&lt;EDATE(Y471,$E471),$K471,EDATE(Y471,$E471))=Y471,"",IF($K471&lt;EDATE(Y471,$E471),$K471,EDATE(Y471,$E471))),""))),"")</f>
        <v/>
      </c>
      <c r="AA471" s="70" t="str">
        <f>IFERROR(IF(AND($H471=1,WORKDAY.INTL($I471,NETWORKDAYS.INTL($I471,EDATE(Z471,$E472)-1,1,[1]holiday!$A$2:$A$101),1,[1]holiday!$A$2:$A$101)=$K471),"",IF(AND(IFERROR(IF(IF($K471&lt;EDATE(Z471,$E471),$K471,EDATE(Z471,$E471))=Z471,"",IF($K471&lt;EDATE(Z471,$E471),$K471,EDATE(Z471,$E471))),"")=$K471,$H471=1),"",IFERROR(IF(IF($K471&lt;EDATE(Z471,$E471),$K471,EDATE(Z471,$E471))=Z471,"",IF($K471&lt;EDATE(Z471,$E471),$K471,EDATE(Z471,$E471))),""))),"")</f>
        <v/>
      </c>
      <c r="AB471" s="70" t="str">
        <f>IFERROR(IF(AND($H471=1,WORKDAY.INTL($I471,NETWORKDAYS.INTL($I471,EDATE(AA471,$E472)-1,1,[1]holiday!$A$2:$A$101),1,[1]holiday!$A$2:$A$101)=$K471),"",IF(AND(IFERROR(IF(IF($K471&lt;EDATE(AA471,$E471),$K471,EDATE(AA471,$E471))=AA471,"",IF($K471&lt;EDATE(AA471,$E471),$K471,EDATE(AA471,$E471))),"")=$K471,$H471=1),"",IFERROR(IF(IF($K471&lt;EDATE(AA471,$E471),$K471,EDATE(AA471,$E471))=AA471,"",IF($K471&lt;EDATE(AA471,$E471),$K471,EDATE(AA471,$E471))),""))),"")</f>
        <v/>
      </c>
      <c r="AC471" s="70" t="str">
        <f>IFERROR(IF(AND($H471=1,WORKDAY.INTL($I471,NETWORKDAYS.INTL($I471,EDATE(AB471,$E472)-1,1,[1]holiday!$A$2:$A$101),1,[1]holiday!$A$2:$A$101)=$K471),"",IF(AND(IFERROR(IF(IF($K471&lt;EDATE(AB471,$E471),$K471,EDATE(AB471,$E471))=AB471,"",IF($K471&lt;EDATE(AB471,$E471),$K471,EDATE(AB471,$E471))),"")=$K471,$H471=1),"",IFERROR(IF(IF($K471&lt;EDATE(AB471,$E471),$K471,EDATE(AB471,$E471))=AB471,"",IF($K471&lt;EDATE(AB471,$E471),$K471,EDATE(AB471,$E471))),""))),"")</f>
        <v/>
      </c>
      <c r="AD471" s="70" t="str">
        <f>IFERROR(IF(AND($H471=1,WORKDAY.INTL($I471,NETWORKDAYS.INTL($I471,EDATE(AC471,$E472)-1,1,[1]holiday!$A$2:$A$101),1,[1]holiday!$A$2:$A$101)=$K471),"",IF(AND(IFERROR(IF(IF($K471&lt;EDATE(AC471,$E471),$K471,EDATE(AC471,$E471))=AC471,"",IF($K471&lt;EDATE(AC471,$E471),$K471,EDATE(AC471,$E471))),"")=$K471,$H471=1),"",IFERROR(IF(IF($K471&lt;EDATE(AC471,$E471),$K471,EDATE(AC471,$E471))=AC471,"",IF($K471&lt;EDATE(AC471,$E471),$K471,EDATE(AC471,$E471))),""))),"")</f>
        <v/>
      </c>
      <c r="AE471" s="70" t="str">
        <f>IFERROR(IF(AND($H471=1,WORKDAY.INTL($I471,NETWORKDAYS.INTL($I471,EDATE(AD471,$E472)-1,1,[1]holiday!$A$2:$A$101),1,[1]holiday!$A$2:$A$101)=$K471),"",IF(AND(IFERROR(IF(IF($K471&lt;EDATE(AD471,$E471),$K471,EDATE(AD471,$E471))=AD471,"",IF($K471&lt;EDATE(AD471,$E471),$K471,EDATE(AD471,$E471))),"")=$K471,$H471=1),"",IFERROR(IF(IF($K471&lt;EDATE(AD471,$E471),$K471,EDATE(AD471,$E471))=AD471,"",IF($K471&lt;EDATE(AD471,$E471),$K471,EDATE(AD471,$E471))),""))),"")</f>
        <v/>
      </c>
      <c r="AF471" s="70" t="str">
        <f>IFERROR(IF(AND($H471=1,WORKDAY.INTL($I471,NETWORKDAYS.INTL($I471,EDATE(AE471,$E472)-1,1,[1]holiday!$A$2:$A$101),1,[1]holiday!$A$2:$A$101)=$K471),"",IF(AND(IFERROR(IF(IF($K471&lt;EDATE(AE471,$E471),$K471,EDATE(AE471,$E471))=AE471,"",IF($K471&lt;EDATE(AE471,$E471),$K471,EDATE(AE471,$E471))),"")=$K471,$H471=1),"",IFERROR(IF(IF($K471&lt;EDATE(AE471,$E471),$K471,EDATE(AE471,$E471))=AE471,"",IF($K471&lt;EDATE(AE471,$E471),$K471,EDATE(AE471,$E471))),""))),"")</f>
        <v/>
      </c>
      <c r="AG471" s="70" t="str">
        <f>IFERROR(IF(AND($H471=1,WORKDAY.INTL($I471,NETWORKDAYS.INTL($I471,EDATE(AF471,$E472)-1,1,[1]holiday!$A$2:$A$101),1,[1]holiday!$A$2:$A$101)=$K471),"",IF(AND(IFERROR(IF(IF($K471&lt;EDATE(AF471,$E471),$K471,EDATE(AF471,$E471))=AF471,"",IF($K471&lt;EDATE(AF471,$E471),$K471,EDATE(AF471,$E471))),"")=$K471,$H471=1),"",IFERROR(IF(IF($K471&lt;EDATE(AF471,$E471),$K471,EDATE(AF471,$E471))=AF471,"",IF($K471&lt;EDATE(AF471,$E471),$K471,EDATE(AF471,$E471))),""))),"")</f>
        <v/>
      </c>
      <c r="AH471" s="70" t="str">
        <f>IFERROR(IF(AND($H471=1,WORKDAY.INTL($I471,NETWORKDAYS.INTL($I471,EDATE(AG471,$E472)-1,1,[1]holiday!$A$2:$A$101),1,[1]holiday!$A$2:$A$101)=$K471),"",IF(AND(IFERROR(IF(IF($K471&lt;EDATE(AG471,$E471),$K471,EDATE(AG471,$E471))=AG471,"",IF($K471&lt;EDATE(AG471,$E471),$K471,EDATE(AG471,$E471))),"")=$K471,$H471=1),"",IFERROR(IF(IF($K471&lt;EDATE(AG471,$E471),$K471,EDATE(AG471,$E471))=AG471,"",IF($K471&lt;EDATE(AG471,$E471),$K471,EDATE(AG471,$E471))),""))),"")</f>
        <v/>
      </c>
      <c r="AI471" s="70"/>
      <c r="AJ471" s="25" t="e">
        <f t="shared" si="274"/>
        <v>#REF!</v>
      </c>
      <c r="AK471" s="25" t="e">
        <f t="shared" si="275"/>
        <v>#REF!</v>
      </c>
      <c r="AL471" s="25" t="e">
        <f t="shared" si="276"/>
        <v>#REF!</v>
      </c>
      <c r="AM471" s="25" t="e">
        <f t="shared" si="277"/>
        <v>#REF!</v>
      </c>
      <c r="AN471" s="25" t="e">
        <f t="shared" si="278"/>
        <v>#REF!</v>
      </c>
      <c r="AO471" s="25" t="e">
        <f t="shared" si="279"/>
        <v>#REF!</v>
      </c>
      <c r="AP471" s="25" t="e">
        <f t="shared" si="280"/>
        <v>#REF!</v>
      </c>
      <c r="AQ471" s="25" t="e">
        <f t="shared" si="281"/>
        <v>#REF!</v>
      </c>
      <c r="AR471" s="25" t="e">
        <f t="shared" si="282"/>
        <v>#REF!</v>
      </c>
      <c r="AS471" s="25" t="e">
        <f t="shared" si="283"/>
        <v>#REF!</v>
      </c>
      <c r="AT471" s="25" t="e">
        <f t="shared" si="284"/>
        <v>#REF!</v>
      </c>
      <c r="AU471" s="25" t="e">
        <f t="shared" si="285"/>
        <v>#REF!</v>
      </c>
      <c r="AV471" s="25" t="e">
        <f t="shared" si="286"/>
        <v>#REF!</v>
      </c>
      <c r="AW471" s="106" t="e">
        <f t="shared" si="293"/>
        <v>#REF!</v>
      </c>
      <c r="AX471" s="107" t="e">
        <f t="shared" ca="1" si="294"/>
        <v>#REF!</v>
      </c>
      <c r="AY471" s="107" t="e">
        <f t="shared" ca="1" si="295"/>
        <v>#REF!</v>
      </c>
      <c r="AZ471" s="108" t="e">
        <f t="shared" ca="1" si="296"/>
        <v>#REF!</v>
      </c>
      <c r="BA471" s="25">
        <f t="shared" ca="1" si="288"/>
        <v>0</v>
      </c>
      <c r="BB471" s="25" t="e">
        <f t="shared" si="287"/>
        <v>#REF!</v>
      </c>
      <c r="BC471" s="25" t="e">
        <f t="shared" ca="1" si="297"/>
        <v>#REF!</v>
      </c>
      <c r="BD471" s="83" t="e">
        <f>PS!#REF!</f>
        <v>#REF!</v>
      </c>
      <c r="BE471" s="78" t="str">
        <f t="shared" ca="1" si="298"/>
        <v>Lần 0</v>
      </c>
      <c r="BF471" s="109" t="e">
        <f t="shared" ca="1" si="299"/>
        <v>#REF!</v>
      </c>
      <c r="BG471" s="109" t="e">
        <f t="shared" ca="1" si="300"/>
        <v>#REF!</v>
      </c>
      <c r="BH471" s="109" t="e">
        <f t="shared" ca="1" si="301"/>
        <v>#REF!</v>
      </c>
      <c r="BI471" s="109" t="e">
        <f t="shared" ca="1" si="302"/>
        <v>#REF!</v>
      </c>
      <c r="BJ471" s="109" t="e">
        <f t="shared" ca="1" si="303"/>
        <v>#REF!</v>
      </c>
      <c r="BK471" s="109" t="e">
        <f t="shared" ca="1" si="304"/>
        <v>#REF!</v>
      </c>
      <c r="BL471" s="109" t="e">
        <f t="shared" ca="1" si="305"/>
        <v>#REF!</v>
      </c>
      <c r="BM471" s="109" t="e">
        <f t="shared" ca="1" si="306"/>
        <v>#REF!</v>
      </c>
      <c r="BN471" s="109" t="e">
        <f t="shared" ca="1" si="307"/>
        <v>#REF!</v>
      </c>
      <c r="BO471" s="109" t="e">
        <f t="shared" ca="1" si="308"/>
        <v>#REF!</v>
      </c>
      <c r="BP471" s="109" t="e">
        <f t="shared" ca="1" si="309"/>
        <v>#REF!</v>
      </c>
      <c r="BQ471" s="109" t="e">
        <f t="shared" ca="1" si="310"/>
        <v>#REF!</v>
      </c>
      <c r="BR471" s="109" t="e">
        <f t="shared" ca="1" si="311"/>
        <v>#REF!</v>
      </c>
    </row>
    <row r="472" spans="1:70" ht="19.5" customHeight="1" x14ac:dyDescent="0.2">
      <c r="A472" s="82" t="e">
        <f>PS!#REF!</f>
        <v>#REF!</v>
      </c>
      <c r="B472" s="83" t="e">
        <f>PS!#REF!</f>
        <v>#REF!</v>
      </c>
      <c r="C472" s="83" t="e">
        <f>PS!#REF!</f>
        <v>#REF!</v>
      </c>
      <c r="D472" s="83" t="e">
        <f>VLOOKUP(B472,CTV!$A$3:$D$1048576,4,0)</f>
        <v>#REF!</v>
      </c>
      <c r="E472" s="83" t="e">
        <f>VLOOKUP(B472,CTV!$A$3:$G$1048576,7,0)</f>
        <v>#REF!</v>
      </c>
      <c r="F472" s="83" t="e">
        <f>IF(ISNA(VLOOKUP(D472,CTV!$A$3:$H$1048576,8,0)),"",VLOOKUP(D472,CTV!$A$3:$H$1048576,8,0))</f>
        <v>#REF!</v>
      </c>
      <c r="G472" s="83" t="e">
        <f>VLOOKUP(B472,CTV!$A$3:$I$1048576,9,0)</f>
        <v>#REF!</v>
      </c>
      <c r="H472" s="83" t="e">
        <f>VLOOKUP(B472,CTV!$A$3:$J$1048576,10,0)</f>
        <v>#REF!</v>
      </c>
      <c r="I472" s="102" t="e">
        <f>PS!#REF!</f>
        <v>#REF!</v>
      </c>
      <c r="J472" s="83" t="e">
        <f>PS!#REF!</f>
        <v>#REF!</v>
      </c>
      <c r="K472" s="103" t="e">
        <f>PS!#REF!</f>
        <v>#REF!</v>
      </c>
      <c r="L472" s="83" t="e">
        <f t="shared" si="289"/>
        <v>#REF!</v>
      </c>
      <c r="M472" s="120" t="e">
        <f>PS!#REF!</f>
        <v>#REF!</v>
      </c>
      <c r="N472" s="83" t="e">
        <f>PS!#REF!</f>
        <v>#REF!</v>
      </c>
      <c r="O472" s="104" t="e">
        <f>PS!#REF!</f>
        <v>#REF!</v>
      </c>
      <c r="P472" s="104" t="e">
        <f t="shared" si="290"/>
        <v>#REF!</v>
      </c>
      <c r="Q472" s="104">
        <v>0</v>
      </c>
      <c r="R472" s="170" t="e">
        <f t="shared" si="291"/>
        <v>#REF!</v>
      </c>
      <c r="S472" s="130" t="e">
        <f>VLOOKUP(B472,CTV!$A$3:$K$1048576,11,0)</f>
        <v>#REF!</v>
      </c>
      <c r="T472" s="105" t="e">
        <f>IF(VLOOKUP(B472,CTV!$A$3:$E$1048576,5,0)-R472+S472&lt;0,0,VLOOKUP(B472,CTV!$A$3:$E$1048576,5,0)-R472+S472)</f>
        <v>#REF!</v>
      </c>
      <c r="U472" s="105" t="e">
        <f>IF(VLOOKUP(B472,CTV!$A$3:$F$1048576,6,0)-R472+S472&lt;0,0,VLOOKUP(B472,CTV!$A$3:$F$1048576,6,0)-R472+S472)</f>
        <v>#REF!</v>
      </c>
      <c r="V472" s="70" t="e">
        <f t="shared" si="292"/>
        <v>#REF!</v>
      </c>
      <c r="W472" s="70" t="str">
        <f>IFERROR(IF(AND($H472=1,WORKDAY.INTL($I472,NETWORKDAYS.INTL($I472,EDATE(V472,$E473)-1,1,[1]holiday!$A$2:$A$101),1,[1]holiday!$A$2:$A$101)=$K472),"",IF(AND(IFERROR(IF(IF($K472&lt;EDATE(V472,$E472),$K472,EDATE(V472,$E472))=V472,"",IF($K472&lt;EDATE(V472,$E472),$K472,EDATE(V472,$E472))),"")=$K472,$H472=1),"",IFERROR(IF(IF($K472&lt;EDATE(V472,$E472),$K472,EDATE(V472,$E472))=V472,"",IF($K472&lt;EDATE(V472,$E472),$K472,EDATE(V472,$E472))),""))),"")</f>
        <v/>
      </c>
      <c r="X472" s="70" t="str">
        <f>IFERROR(IF(AND($H472=1,WORKDAY.INTL($I472,NETWORKDAYS.INTL($I472,EDATE(W472,$E473)-1,1,[1]holiday!$A$2:$A$101),1,[1]holiday!$A$2:$A$101)=$K472),"",IF(AND(IFERROR(IF(IF($K472&lt;EDATE(W472,$E472),$K472,EDATE(W472,$E472))=W472,"",IF($K472&lt;EDATE(W472,$E472),$K472,EDATE(W472,$E472))),"")=$K472,$H472=1),"",IFERROR(IF(IF($K472&lt;EDATE(W472,$E472),$K472,EDATE(W472,$E472))=W472,"",IF($K472&lt;EDATE(W472,$E472),$K472,EDATE(W472,$E472))),""))),"")</f>
        <v/>
      </c>
      <c r="Y472" s="70" t="str">
        <f>IFERROR(IF(AND($H472=1,WORKDAY.INTL($I472,NETWORKDAYS.INTL($I472,EDATE(X472,$E473)-1,1,[1]holiday!$A$2:$A$101),1,[1]holiday!$A$2:$A$101)=$K472),"",IF(AND(IFERROR(IF(IF($K472&lt;EDATE(X472,$E472),$K472,EDATE(X472,$E472))=X472,"",IF($K472&lt;EDATE(X472,$E472),$K472,EDATE(X472,$E472))),"")=$K472,$H472=1),"",IFERROR(IF(IF($K472&lt;EDATE(X472,$E472),$K472,EDATE(X472,$E472))=X472,"",IF($K472&lt;EDATE(X472,$E472),$K472,EDATE(X472,$E472))),""))),"")</f>
        <v/>
      </c>
      <c r="Z472" s="70" t="str">
        <f>IFERROR(IF(AND($H472=1,WORKDAY.INTL($I472,NETWORKDAYS.INTL($I472,EDATE(Y472,$E473)-1,1,[1]holiday!$A$2:$A$101),1,[1]holiday!$A$2:$A$101)=$K472),"",IF(AND(IFERROR(IF(IF($K472&lt;EDATE(Y472,$E472),$K472,EDATE(Y472,$E472))=Y472,"",IF($K472&lt;EDATE(Y472,$E472),$K472,EDATE(Y472,$E472))),"")=$K472,$H472=1),"",IFERROR(IF(IF($K472&lt;EDATE(Y472,$E472),$K472,EDATE(Y472,$E472))=Y472,"",IF($K472&lt;EDATE(Y472,$E472),$K472,EDATE(Y472,$E472))),""))),"")</f>
        <v/>
      </c>
      <c r="AA472" s="70" t="str">
        <f>IFERROR(IF(AND($H472=1,WORKDAY.INTL($I472,NETWORKDAYS.INTL($I472,EDATE(Z472,$E473)-1,1,[1]holiday!$A$2:$A$101),1,[1]holiday!$A$2:$A$101)=$K472),"",IF(AND(IFERROR(IF(IF($K472&lt;EDATE(Z472,$E472),$K472,EDATE(Z472,$E472))=Z472,"",IF($K472&lt;EDATE(Z472,$E472),$K472,EDATE(Z472,$E472))),"")=$K472,$H472=1),"",IFERROR(IF(IF($K472&lt;EDATE(Z472,$E472),$K472,EDATE(Z472,$E472))=Z472,"",IF($K472&lt;EDATE(Z472,$E472),$K472,EDATE(Z472,$E472))),""))),"")</f>
        <v/>
      </c>
      <c r="AB472" s="70" t="str">
        <f>IFERROR(IF(AND($H472=1,WORKDAY.INTL($I472,NETWORKDAYS.INTL($I472,EDATE(AA472,$E473)-1,1,[1]holiday!$A$2:$A$101),1,[1]holiday!$A$2:$A$101)=$K472),"",IF(AND(IFERROR(IF(IF($K472&lt;EDATE(AA472,$E472),$K472,EDATE(AA472,$E472))=AA472,"",IF($K472&lt;EDATE(AA472,$E472),$K472,EDATE(AA472,$E472))),"")=$K472,$H472=1),"",IFERROR(IF(IF($K472&lt;EDATE(AA472,$E472),$K472,EDATE(AA472,$E472))=AA472,"",IF($K472&lt;EDATE(AA472,$E472),$K472,EDATE(AA472,$E472))),""))),"")</f>
        <v/>
      </c>
      <c r="AC472" s="70" t="str">
        <f>IFERROR(IF(AND($H472=1,WORKDAY.INTL($I472,NETWORKDAYS.INTL($I472,EDATE(AB472,$E473)-1,1,[1]holiday!$A$2:$A$101),1,[1]holiday!$A$2:$A$101)=$K472),"",IF(AND(IFERROR(IF(IF($K472&lt;EDATE(AB472,$E472),$K472,EDATE(AB472,$E472))=AB472,"",IF($K472&lt;EDATE(AB472,$E472),$K472,EDATE(AB472,$E472))),"")=$K472,$H472=1),"",IFERROR(IF(IF($K472&lt;EDATE(AB472,$E472),$K472,EDATE(AB472,$E472))=AB472,"",IF($K472&lt;EDATE(AB472,$E472),$K472,EDATE(AB472,$E472))),""))),"")</f>
        <v/>
      </c>
      <c r="AD472" s="70" t="str">
        <f>IFERROR(IF(AND($H472=1,WORKDAY.INTL($I472,NETWORKDAYS.INTL($I472,EDATE(AC472,$E473)-1,1,[1]holiday!$A$2:$A$101),1,[1]holiday!$A$2:$A$101)=$K472),"",IF(AND(IFERROR(IF(IF($K472&lt;EDATE(AC472,$E472),$K472,EDATE(AC472,$E472))=AC472,"",IF($K472&lt;EDATE(AC472,$E472),$K472,EDATE(AC472,$E472))),"")=$K472,$H472=1),"",IFERROR(IF(IF($K472&lt;EDATE(AC472,$E472),$K472,EDATE(AC472,$E472))=AC472,"",IF($K472&lt;EDATE(AC472,$E472),$K472,EDATE(AC472,$E472))),""))),"")</f>
        <v/>
      </c>
      <c r="AE472" s="70" t="str">
        <f>IFERROR(IF(AND($H472=1,WORKDAY.INTL($I472,NETWORKDAYS.INTL($I472,EDATE(AD472,$E473)-1,1,[1]holiday!$A$2:$A$101),1,[1]holiday!$A$2:$A$101)=$K472),"",IF(AND(IFERROR(IF(IF($K472&lt;EDATE(AD472,$E472),$K472,EDATE(AD472,$E472))=AD472,"",IF($K472&lt;EDATE(AD472,$E472),$K472,EDATE(AD472,$E472))),"")=$K472,$H472=1),"",IFERROR(IF(IF($K472&lt;EDATE(AD472,$E472),$K472,EDATE(AD472,$E472))=AD472,"",IF($K472&lt;EDATE(AD472,$E472),$K472,EDATE(AD472,$E472))),""))),"")</f>
        <v/>
      </c>
      <c r="AF472" s="70" t="str">
        <f>IFERROR(IF(AND($H472=1,WORKDAY.INTL($I472,NETWORKDAYS.INTL($I472,EDATE(AE472,$E473)-1,1,[1]holiday!$A$2:$A$101),1,[1]holiday!$A$2:$A$101)=$K472),"",IF(AND(IFERROR(IF(IF($K472&lt;EDATE(AE472,$E472),$K472,EDATE(AE472,$E472))=AE472,"",IF($K472&lt;EDATE(AE472,$E472),$K472,EDATE(AE472,$E472))),"")=$K472,$H472=1),"",IFERROR(IF(IF($K472&lt;EDATE(AE472,$E472),$K472,EDATE(AE472,$E472))=AE472,"",IF($K472&lt;EDATE(AE472,$E472),$K472,EDATE(AE472,$E472))),""))),"")</f>
        <v/>
      </c>
      <c r="AG472" s="70" t="str">
        <f>IFERROR(IF(AND($H472=1,WORKDAY.INTL($I472,NETWORKDAYS.INTL($I472,EDATE(AF472,$E473)-1,1,[1]holiday!$A$2:$A$101),1,[1]holiday!$A$2:$A$101)=$K472),"",IF(AND(IFERROR(IF(IF($K472&lt;EDATE(AF472,$E472),$K472,EDATE(AF472,$E472))=AF472,"",IF($K472&lt;EDATE(AF472,$E472),$K472,EDATE(AF472,$E472))),"")=$K472,$H472=1),"",IFERROR(IF(IF($K472&lt;EDATE(AF472,$E472),$K472,EDATE(AF472,$E472))=AF472,"",IF($K472&lt;EDATE(AF472,$E472),$K472,EDATE(AF472,$E472))),""))),"")</f>
        <v/>
      </c>
      <c r="AH472" s="70" t="str">
        <f>IFERROR(IF(AND($H472=1,WORKDAY.INTL($I472,NETWORKDAYS.INTL($I472,EDATE(AG472,$E473)-1,1,[1]holiday!$A$2:$A$101),1,[1]holiday!$A$2:$A$101)=$K472),"",IF(AND(IFERROR(IF(IF($K472&lt;EDATE(AG472,$E472),$K472,EDATE(AG472,$E472))=AG472,"",IF($K472&lt;EDATE(AG472,$E472),$K472,EDATE(AG472,$E472))),"")=$K472,$H472=1),"",IFERROR(IF(IF($K472&lt;EDATE(AG472,$E472),$K472,EDATE(AG472,$E472))=AG472,"",IF($K472&lt;EDATE(AG472,$E472),$K472,EDATE(AG472,$E472))),""))),"")</f>
        <v/>
      </c>
      <c r="AI472" s="70"/>
      <c r="AJ472" s="25" t="e">
        <f t="shared" si="274"/>
        <v>#REF!</v>
      </c>
      <c r="AK472" s="25" t="e">
        <f t="shared" si="275"/>
        <v>#REF!</v>
      </c>
      <c r="AL472" s="25" t="e">
        <f t="shared" si="276"/>
        <v>#REF!</v>
      </c>
      <c r="AM472" s="25" t="e">
        <f t="shared" si="277"/>
        <v>#REF!</v>
      </c>
      <c r="AN472" s="25" t="e">
        <f t="shared" si="278"/>
        <v>#REF!</v>
      </c>
      <c r="AO472" s="25" t="e">
        <f t="shared" si="279"/>
        <v>#REF!</v>
      </c>
      <c r="AP472" s="25" t="e">
        <f t="shared" si="280"/>
        <v>#REF!</v>
      </c>
      <c r="AQ472" s="25" t="e">
        <f t="shared" si="281"/>
        <v>#REF!</v>
      </c>
      <c r="AR472" s="25" t="e">
        <f t="shared" si="282"/>
        <v>#REF!</v>
      </c>
      <c r="AS472" s="25" t="e">
        <f t="shared" si="283"/>
        <v>#REF!</v>
      </c>
      <c r="AT472" s="25" t="e">
        <f t="shared" si="284"/>
        <v>#REF!</v>
      </c>
      <c r="AU472" s="25" t="e">
        <f t="shared" si="285"/>
        <v>#REF!</v>
      </c>
      <c r="AV472" s="25" t="e">
        <f t="shared" si="286"/>
        <v>#REF!</v>
      </c>
      <c r="AW472" s="106" t="e">
        <f t="shared" si="293"/>
        <v>#REF!</v>
      </c>
      <c r="AX472" s="107" t="e">
        <f t="shared" ca="1" si="294"/>
        <v>#REF!</v>
      </c>
      <c r="AY472" s="107" t="e">
        <f t="shared" ca="1" si="295"/>
        <v>#REF!</v>
      </c>
      <c r="AZ472" s="108" t="e">
        <f t="shared" ca="1" si="296"/>
        <v>#REF!</v>
      </c>
      <c r="BA472" s="25">
        <f t="shared" ca="1" si="288"/>
        <v>0</v>
      </c>
      <c r="BB472" s="25" t="e">
        <f t="shared" si="287"/>
        <v>#REF!</v>
      </c>
      <c r="BC472" s="25" t="e">
        <f t="shared" ca="1" si="297"/>
        <v>#REF!</v>
      </c>
      <c r="BD472" s="83" t="e">
        <f>PS!#REF!</f>
        <v>#REF!</v>
      </c>
      <c r="BE472" s="78" t="str">
        <f t="shared" ca="1" si="298"/>
        <v>Lần 0</v>
      </c>
      <c r="BF472" s="109" t="e">
        <f t="shared" ca="1" si="299"/>
        <v>#REF!</v>
      </c>
      <c r="BG472" s="109" t="e">
        <f t="shared" ca="1" si="300"/>
        <v>#REF!</v>
      </c>
      <c r="BH472" s="109" t="e">
        <f t="shared" ca="1" si="301"/>
        <v>#REF!</v>
      </c>
      <c r="BI472" s="109" t="e">
        <f t="shared" ca="1" si="302"/>
        <v>#REF!</v>
      </c>
      <c r="BJ472" s="109" t="e">
        <f t="shared" ca="1" si="303"/>
        <v>#REF!</v>
      </c>
      <c r="BK472" s="109" t="e">
        <f t="shared" ca="1" si="304"/>
        <v>#REF!</v>
      </c>
      <c r="BL472" s="109" t="e">
        <f t="shared" ca="1" si="305"/>
        <v>#REF!</v>
      </c>
      <c r="BM472" s="109" t="e">
        <f t="shared" ca="1" si="306"/>
        <v>#REF!</v>
      </c>
      <c r="BN472" s="109" t="e">
        <f t="shared" ca="1" si="307"/>
        <v>#REF!</v>
      </c>
      <c r="BO472" s="109" t="e">
        <f t="shared" ca="1" si="308"/>
        <v>#REF!</v>
      </c>
      <c r="BP472" s="109" t="e">
        <f t="shared" ca="1" si="309"/>
        <v>#REF!</v>
      </c>
      <c r="BQ472" s="109" t="e">
        <f t="shared" ca="1" si="310"/>
        <v>#REF!</v>
      </c>
      <c r="BR472" s="109" t="e">
        <f t="shared" ca="1" si="311"/>
        <v>#REF!</v>
      </c>
    </row>
    <row r="473" spans="1:70" ht="19.5" customHeight="1" x14ac:dyDescent="0.2">
      <c r="A473" s="82" t="e">
        <f>PS!#REF!</f>
        <v>#REF!</v>
      </c>
      <c r="B473" s="83" t="e">
        <f>PS!#REF!</f>
        <v>#REF!</v>
      </c>
      <c r="C473" s="83" t="e">
        <f>PS!#REF!</f>
        <v>#REF!</v>
      </c>
      <c r="D473" s="83" t="e">
        <f>VLOOKUP(B473,CTV!$A$3:$D$1048576,4,0)</f>
        <v>#REF!</v>
      </c>
      <c r="E473" s="83" t="e">
        <f>VLOOKUP(B473,CTV!$A$3:$G$1048576,7,0)</f>
        <v>#REF!</v>
      </c>
      <c r="F473" s="83" t="e">
        <f>IF(ISNA(VLOOKUP(D473,CTV!$A$3:$H$1048576,8,0)),"",VLOOKUP(D473,CTV!$A$3:$H$1048576,8,0))</f>
        <v>#REF!</v>
      </c>
      <c r="G473" s="83" t="e">
        <f>VLOOKUP(B473,CTV!$A$3:$I$1048576,9,0)</f>
        <v>#REF!</v>
      </c>
      <c r="H473" s="83" t="e">
        <f>VLOOKUP(B473,CTV!$A$3:$J$1048576,10,0)</f>
        <v>#REF!</v>
      </c>
      <c r="I473" s="102" t="e">
        <f>PS!#REF!</f>
        <v>#REF!</v>
      </c>
      <c r="J473" s="83" t="e">
        <f>PS!#REF!</f>
        <v>#REF!</v>
      </c>
      <c r="K473" s="103" t="e">
        <f>PS!#REF!</f>
        <v>#REF!</v>
      </c>
      <c r="L473" s="83" t="e">
        <f t="shared" si="289"/>
        <v>#REF!</v>
      </c>
      <c r="M473" s="120" t="e">
        <f>PS!#REF!</f>
        <v>#REF!</v>
      </c>
      <c r="N473" s="83" t="e">
        <f>PS!#REF!</f>
        <v>#REF!</v>
      </c>
      <c r="O473" s="104" t="e">
        <f>PS!#REF!</f>
        <v>#REF!</v>
      </c>
      <c r="P473" s="104" t="e">
        <f t="shared" si="290"/>
        <v>#REF!</v>
      </c>
      <c r="Q473" s="104">
        <v>0</v>
      </c>
      <c r="R473" s="170" t="e">
        <f t="shared" si="291"/>
        <v>#REF!</v>
      </c>
      <c r="S473" s="130" t="e">
        <f>VLOOKUP(B473,CTV!$A$3:$K$1048576,11,0)</f>
        <v>#REF!</v>
      </c>
      <c r="T473" s="105" t="e">
        <f>IF(VLOOKUP(B473,CTV!$A$3:$E$1048576,5,0)-R473+S473&lt;0,0,VLOOKUP(B473,CTV!$A$3:$E$1048576,5,0)-R473+S473)</f>
        <v>#REF!</v>
      </c>
      <c r="U473" s="105" t="e">
        <f>IF(VLOOKUP(B473,CTV!$A$3:$F$1048576,6,0)-R473+S473&lt;0,0,VLOOKUP(B473,CTV!$A$3:$F$1048576,6,0)-R473+S473)</f>
        <v>#REF!</v>
      </c>
      <c r="V473" s="70" t="e">
        <f t="shared" si="292"/>
        <v>#REF!</v>
      </c>
      <c r="W473" s="70" t="str">
        <f>IFERROR(IF(AND($H473=1,WORKDAY.INTL($I473,NETWORKDAYS.INTL($I473,EDATE(V473,$E474)-1,1,[1]holiday!$A$2:$A$101),1,[1]holiday!$A$2:$A$101)=$K473),"",IF(AND(IFERROR(IF(IF($K473&lt;EDATE(V473,$E473),$K473,EDATE(V473,$E473))=V473,"",IF($K473&lt;EDATE(V473,$E473),$K473,EDATE(V473,$E473))),"")=$K473,$H473=1),"",IFERROR(IF(IF($K473&lt;EDATE(V473,$E473),$K473,EDATE(V473,$E473))=V473,"",IF($K473&lt;EDATE(V473,$E473),$K473,EDATE(V473,$E473))),""))),"")</f>
        <v/>
      </c>
      <c r="X473" s="70" t="str">
        <f>IFERROR(IF(AND($H473=1,WORKDAY.INTL($I473,NETWORKDAYS.INTL($I473,EDATE(W473,$E474)-1,1,[1]holiday!$A$2:$A$101),1,[1]holiday!$A$2:$A$101)=$K473),"",IF(AND(IFERROR(IF(IF($K473&lt;EDATE(W473,$E473),$K473,EDATE(W473,$E473))=W473,"",IF($K473&lt;EDATE(W473,$E473),$K473,EDATE(W473,$E473))),"")=$K473,$H473=1),"",IFERROR(IF(IF($K473&lt;EDATE(W473,$E473),$K473,EDATE(W473,$E473))=W473,"",IF($K473&lt;EDATE(W473,$E473),$K473,EDATE(W473,$E473))),""))),"")</f>
        <v/>
      </c>
      <c r="Y473" s="70" t="str">
        <f>IFERROR(IF(AND($H473=1,WORKDAY.INTL($I473,NETWORKDAYS.INTL($I473,EDATE(X473,$E474)-1,1,[1]holiday!$A$2:$A$101),1,[1]holiday!$A$2:$A$101)=$K473),"",IF(AND(IFERROR(IF(IF($K473&lt;EDATE(X473,$E473),$K473,EDATE(X473,$E473))=X473,"",IF($K473&lt;EDATE(X473,$E473),$K473,EDATE(X473,$E473))),"")=$K473,$H473=1),"",IFERROR(IF(IF($K473&lt;EDATE(X473,$E473),$K473,EDATE(X473,$E473))=X473,"",IF($K473&lt;EDATE(X473,$E473),$K473,EDATE(X473,$E473))),""))),"")</f>
        <v/>
      </c>
      <c r="Z473" s="70" t="str">
        <f>IFERROR(IF(AND($H473=1,WORKDAY.INTL($I473,NETWORKDAYS.INTL($I473,EDATE(Y473,$E474)-1,1,[1]holiday!$A$2:$A$101),1,[1]holiday!$A$2:$A$101)=$K473),"",IF(AND(IFERROR(IF(IF($K473&lt;EDATE(Y473,$E473),$K473,EDATE(Y473,$E473))=Y473,"",IF($K473&lt;EDATE(Y473,$E473),$K473,EDATE(Y473,$E473))),"")=$K473,$H473=1),"",IFERROR(IF(IF($K473&lt;EDATE(Y473,$E473),$K473,EDATE(Y473,$E473))=Y473,"",IF($K473&lt;EDATE(Y473,$E473),$K473,EDATE(Y473,$E473))),""))),"")</f>
        <v/>
      </c>
      <c r="AA473" s="70" t="str">
        <f>IFERROR(IF(AND($H473=1,WORKDAY.INTL($I473,NETWORKDAYS.INTL($I473,EDATE(Z473,$E474)-1,1,[1]holiday!$A$2:$A$101),1,[1]holiday!$A$2:$A$101)=$K473),"",IF(AND(IFERROR(IF(IF($K473&lt;EDATE(Z473,$E473),$K473,EDATE(Z473,$E473))=Z473,"",IF($K473&lt;EDATE(Z473,$E473),$K473,EDATE(Z473,$E473))),"")=$K473,$H473=1),"",IFERROR(IF(IF($K473&lt;EDATE(Z473,$E473),$K473,EDATE(Z473,$E473))=Z473,"",IF($K473&lt;EDATE(Z473,$E473),$K473,EDATE(Z473,$E473))),""))),"")</f>
        <v/>
      </c>
      <c r="AB473" s="70" t="str">
        <f>IFERROR(IF(AND($H473=1,WORKDAY.INTL($I473,NETWORKDAYS.INTL($I473,EDATE(AA473,$E474)-1,1,[1]holiday!$A$2:$A$101),1,[1]holiday!$A$2:$A$101)=$K473),"",IF(AND(IFERROR(IF(IF($K473&lt;EDATE(AA473,$E473),$K473,EDATE(AA473,$E473))=AA473,"",IF($K473&lt;EDATE(AA473,$E473),$K473,EDATE(AA473,$E473))),"")=$K473,$H473=1),"",IFERROR(IF(IF($K473&lt;EDATE(AA473,$E473),$K473,EDATE(AA473,$E473))=AA473,"",IF($K473&lt;EDATE(AA473,$E473),$K473,EDATE(AA473,$E473))),""))),"")</f>
        <v/>
      </c>
      <c r="AC473" s="70" t="str">
        <f>IFERROR(IF(AND($H473=1,WORKDAY.INTL($I473,NETWORKDAYS.INTL($I473,EDATE(AB473,$E474)-1,1,[1]holiday!$A$2:$A$101),1,[1]holiday!$A$2:$A$101)=$K473),"",IF(AND(IFERROR(IF(IF($K473&lt;EDATE(AB473,$E473),$K473,EDATE(AB473,$E473))=AB473,"",IF($K473&lt;EDATE(AB473,$E473),$K473,EDATE(AB473,$E473))),"")=$K473,$H473=1),"",IFERROR(IF(IF($K473&lt;EDATE(AB473,$E473),$K473,EDATE(AB473,$E473))=AB473,"",IF($K473&lt;EDATE(AB473,$E473),$K473,EDATE(AB473,$E473))),""))),"")</f>
        <v/>
      </c>
      <c r="AD473" s="70" t="str">
        <f>IFERROR(IF(AND($H473=1,WORKDAY.INTL($I473,NETWORKDAYS.INTL($I473,EDATE(AC473,$E474)-1,1,[1]holiday!$A$2:$A$101),1,[1]holiday!$A$2:$A$101)=$K473),"",IF(AND(IFERROR(IF(IF($K473&lt;EDATE(AC473,$E473),$K473,EDATE(AC473,$E473))=AC473,"",IF($K473&lt;EDATE(AC473,$E473),$K473,EDATE(AC473,$E473))),"")=$K473,$H473=1),"",IFERROR(IF(IF($K473&lt;EDATE(AC473,$E473),$K473,EDATE(AC473,$E473))=AC473,"",IF($K473&lt;EDATE(AC473,$E473),$K473,EDATE(AC473,$E473))),""))),"")</f>
        <v/>
      </c>
      <c r="AE473" s="70" t="str">
        <f>IFERROR(IF(AND($H473=1,WORKDAY.INTL($I473,NETWORKDAYS.INTL($I473,EDATE(AD473,$E474)-1,1,[1]holiday!$A$2:$A$101),1,[1]holiday!$A$2:$A$101)=$K473),"",IF(AND(IFERROR(IF(IF($K473&lt;EDATE(AD473,$E473),$K473,EDATE(AD473,$E473))=AD473,"",IF($K473&lt;EDATE(AD473,$E473),$K473,EDATE(AD473,$E473))),"")=$K473,$H473=1),"",IFERROR(IF(IF($K473&lt;EDATE(AD473,$E473),$K473,EDATE(AD473,$E473))=AD473,"",IF($K473&lt;EDATE(AD473,$E473),$K473,EDATE(AD473,$E473))),""))),"")</f>
        <v/>
      </c>
      <c r="AF473" s="70" t="str">
        <f>IFERROR(IF(AND($H473=1,WORKDAY.INTL($I473,NETWORKDAYS.INTL($I473,EDATE(AE473,$E474)-1,1,[1]holiday!$A$2:$A$101),1,[1]holiday!$A$2:$A$101)=$K473),"",IF(AND(IFERROR(IF(IF($K473&lt;EDATE(AE473,$E473),$K473,EDATE(AE473,$E473))=AE473,"",IF($K473&lt;EDATE(AE473,$E473),$K473,EDATE(AE473,$E473))),"")=$K473,$H473=1),"",IFERROR(IF(IF($K473&lt;EDATE(AE473,$E473),$K473,EDATE(AE473,$E473))=AE473,"",IF($K473&lt;EDATE(AE473,$E473),$K473,EDATE(AE473,$E473))),""))),"")</f>
        <v/>
      </c>
      <c r="AG473" s="70" t="str">
        <f>IFERROR(IF(AND($H473=1,WORKDAY.INTL($I473,NETWORKDAYS.INTL($I473,EDATE(AF473,$E474)-1,1,[1]holiday!$A$2:$A$101),1,[1]holiday!$A$2:$A$101)=$K473),"",IF(AND(IFERROR(IF(IF($K473&lt;EDATE(AF473,$E473),$K473,EDATE(AF473,$E473))=AF473,"",IF($K473&lt;EDATE(AF473,$E473),$K473,EDATE(AF473,$E473))),"")=$K473,$H473=1),"",IFERROR(IF(IF($K473&lt;EDATE(AF473,$E473),$K473,EDATE(AF473,$E473))=AF473,"",IF($K473&lt;EDATE(AF473,$E473),$K473,EDATE(AF473,$E473))),""))),"")</f>
        <v/>
      </c>
      <c r="AH473" s="70" t="str">
        <f>IFERROR(IF(AND($H473=1,WORKDAY.INTL($I473,NETWORKDAYS.INTL($I473,EDATE(AG473,$E474)-1,1,[1]holiday!$A$2:$A$101),1,[1]holiday!$A$2:$A$101)=$K473),"",IF(AND(IFERROR(IF(IF($K473&lt;EDATE(AG473,$E473),$K473,EDATE(AG473,$E473))=AG473,"",IF($K473&lt;EDATE(AG473,$E473),$K473,EDATE(AG473,$E473))),"")=$K473,$H473=1),"",IFERROR(IF(IF($K473&lt;EDATE(AG473,$E473),$K473,EDATE(AG473,$E473))=AG473,"",IF($K473&lt;EDATE(AG473,$E473),$K473,EDATE(AG473,$E473))),""))),"")</f>
        <v/>
      </c>
      <c r="AI473" s="70"/>
      <c r="AJ473" s="25" t="e">
        <f t="shared" si="274"/>
        <v>#REF!</v>
      </c>
      <c r="AK473" s="25" t="e">
        <f t="shared" si="275"/>
        <v>#REF!</v>
      </c>
      <c r="AL473" s="25" t="e">
        <f t="shared" si="276"/>
        <v>#REF!</v>
      </c>
      <c r="AM473" s="25" t="e">
        <f t="shared" si="277"/>
        <v>#REF!</v>
      </c>
      <c r="AN473" s="25" t="e">
        <f t="shared" si="278"/>
        <v>#REF!</v>
      </c>
      <c r="AO473" s="25" t="e">
        <f t="shared" si="279"/>
        <v>#REF!</v>
      </c>
      <c r="AP473" s="25" t="e">
        <f t="shared" si="280"/>
        <v>#REF!</v>
      </c>
      <c r="AQ473" s="25" t="e">
        <f t="shared" si="281"/>
        <v>#REF!</v>
      </c>
      <c r="AR473" s="25" t="e">
        <f t="shared" si="282"/>
        <v>#REF!</v>
      </c>
      <c r="AS473" s="25" t="e">
        <f t="shared" si="283"/>
        <v>#REF!</v>
      </c>
      <c r="AT473" s="25" t="e">
        <f t="shared" si="284"/>
        <v>#REF!</v>
      </c>
      <c r="AU473" s="25" t="e">
        <f t="shared" si="285"/>
        <v>#REF!</v>
      </c>
      <c r="AV473" s="25" t="e">
        <f t="shared" si="286"/>
        <v>#REF!</v>
      </c>
      <c r="AW473" s="106" t="e">
        <f t="shared" si="293"/>
        <v>#REF!</v>
      </c>
      <c r="AX473" s="107" t="e">
        <f t="shared" ca="1" si="294"/>
        <v>#REF!</v>
      </c>
      <c r="AY473" s="107" t="e">
        <f t="shared" ca="1" si="295"/>
        <v>#REF!</v>
      </c>
      <c r="AZ473" s="108" t="e">
        <f t="shared" ca="1" si="296"/>
        <v>#REF!</v>
      </c>
      <c r="BA473" s="25">
        <f t="shared" ca="1" si="288"/>
        <v>0</v>
      </c>
      <c r="BB473" s="25" t="e">
        <f t="shared" si="287"/>
        <v>#REF!</v>
      </c>
      <c r="BC473" s="25" t="e">
        <f t="shared" ca="1" si="297"/>
        <v>#REF!</v>
      </c>
      <c r="BD473" s="83" t="e">
        <f>PS!#REF!</f>
        <v>#REF!</v>
      </c>
      <c r="BE473" s="78" t="str">
        <f t="shared" ca="1" si="298"/>
        <v>Lần 0</v>
      </c>
      <c r="BF473" s="109" t="e">
        <f t="shared" ca="1" si="299"/>
        <v>#REF!</v>
      </c>
      <c r="BG473" s="109" t="e">
        <f t="shared" ca="1" si="300"/>
        <v>#REF!</v>
      </c>
      <c r="BH473" s="109" t="e">
        <f t="shared" ca="1" si="301"/>
        <v>#REF!</v>
      </c>
      <c r="BI473" s="109" t="e">
        <f t="shared" ca="1" si="302"/>
        <v>#REF!</v>
      </c>
      <c r="BJ473" s="109" t="e">
        <f t="shared" ca="1" si="303"/>
        <v>#REF!</v>
      </c>
      <c r="BK473" s="109" t="e">
        <f t="shared" ca="1" si="304"/>
        <v>#REF!</v>
      </c>
      <c r="BL473" s="109" t="e">
        <f t="shared" ca="1" si="305"/>
        <v>#REF!</v>
      </c>
      <c r="BM473" s="109" t="e">
        <f t="shared" ca="1" si="306"/>
        <v>#REF!</v>
      </c>
      <c r="BN473" s="109" t="e">
        <f t="shared" ca="1" si="307"/>
        <v>#REF!</v>
      </c>
      <c r="BO473" s="109" t="e">
        <f t="shared" ca="1" si="308"/>
        <v>#REF!</v>
      </c>
      <c r="BP473" s="109" t="e">
        <f t="shared" ca="1" si="309"/>
        <v>#REF!</v>
      </c>
      <c r="BQ473" s="109" t="e">
        <f t="shared" ca="1" si="310"/>
        <v>#REF!</v>
      </c>
      <c r="BR473" s="109" t="e">
        <f t="shared" ca="1" si="311"/>
        <v>#REF!</v>
      </c>
    </row>
    <row r="474" spans="1:70" ht="19.5" customHeight="1" x14ac:dyDescent="0.2">
      <c r="A474" s="82" t="e">
        <f>PS!#REF!</f>
        <v>#REF!</v>
      </c>
      <c r="B474" s="83" t="e">
        <f>PS!#REF!</f>
        <v>#REF!</v>
      </c>
      <c r="C474" s="83" t="e">
        <f>PS!#REF!</f>
        <v>#REF!</v>
      </c>
      <c r="D474" s="83" t="e">
        <f>VLOOKUP(B474,CTV!$A$3:$D$1048576,4,0)</f>
        <v>#REF!</v>
      </c>
      <c r="E474" s="83" t="e">
        <f>VLOOKUP(B474,CTV!$A$3:$G$1048576,7,0)</f>
        <v>#REF!</v>
      </c>
      <c r="F474" s="83" t="e">
        <f>IF(ISNA(VLOOKUP(D474,CTV!$A$3:$H$1048576,8,0)),"",VLOOKUP(D474,CTV!$A$3:$H$1048576,8,0))</f>
        <v>#REF!</v>
      </c>
      <c r="G474" s="83" t="e">
        <f>VLOOKUP(B474,CTV!$A$3:$I$1048576,9,0)</f>
        <v>#REF!</v>
      </c>
      <c r="H474" s="83" t="e">
        <f>VLOOKUP(B474,CTV!$A$3:$J$1048576,10,0)</f>
        <v>#REF!</v>
      </c>
      <c r="I474" s="102" t="e">
        <f>PS!#REF!</f>
        <v>#REF!</v>
      </c>
      <c r="J474" s="83" t="e">
        <f>PS!#REF!</f>
        <v>#REF!</v>
      </c>
      <c r="K474" s="103" t="e">
        <f>PS!#REF!</f>
        <v>#REF!</v>
      </c>
      <c r="L474" s="83" t="e">
        <f t="shared" si="289"/>
        <v>#REF!</v>
      </c>
      <c r="M474" s="120" t="e">
        <f>PS!#REF!</f>
        <v>#REF!</v>
      </c>
      <c r="N474" s="83" t="e">
        <f>PS!#REF!</f>
        <v>#REF!</v>
      </c>
      <c r="O474" s="104" t="e">
        <f>PS!#REF!</f>
        <v>#REF!</v>
      </c>
      <c r="P474" s="104" t="e">
        <f t="shared" si="290"/>
        <v>#REF!</v>
      </c>
      <c r="Q474" s="104">
        <v>0</v>
      </c>
      <c r="R474" s="170" t="e">
        <f t="shared" si="291"/>
        <v>#REF!</v>
      </c>
      <c r="S474" s="130" t="e">
        <f>VLOOKUP(B474,CTV!$A$3:$K$1048576,11,0)</f>
        <v>#REF!</v>
      </c>
      <c r="T474" s="105" t="e">
        <f>IF(VLOOKUP(B474,CTV!$A$3:$E$1048576,5,0)-R474+S474&lt;0,0,VLOOKUP(B474,CTV!$A$3:$E$1048576,5,0)-R474+S474)</f>
        <v>#REF!</v>
      </c>
      <c r="U474" s="105" t="e">
        <f>IF(VLOOKUP(B474,CTV!$A$3:$F$1048576,6,0)-R474+S474&lt;0,0,VLOOKUP(B474,CTV!$A$3:$F$1048576,6,0)-R474+S474)</f>
        <v>#REF!</v>
      </c>
      <c r="V474" s="70" t="e">
        <f t="shared" si="292"/>
        <v>#REF!</v>
      </c>
      <c r="W474" s="70" t="str">
        <f>IFERROR(IF(AND($H474=1,WORKDAY.INTL($I474,NETWORKDAYS.INTL($I474,EDATE(V474,$E475)-1,1,[1]holiday!$A$2:$A$101),1,[1]holiday!$A$2:$A$101)=$K474),"",IF(AND(IFERROR(IF(IF($K474&lt;EDATE(V474,$E474),$K474,EDATE(V474,$E474))=V474,"",IF($K474&lt;EDATE(V474,$E474),$K474,EDATE(V474,$E474))),"")=$K474,$H474=1),"",IFERROR(IF(IF($K474&lt;EDATE(V474,$E474),$K474,EDATE(V474,$E474))=V474,"",IF($K474&lt;EDATE(V474,$E474),$K474,EDATE(V474,$E474))),""))),"")</f>
        <v/>
      </c>
      <c r="X474" s="70" t="str">
        <f>IFERROR(IF(AND($H474=1,WORKDAY.INTL($I474,NETWORKDAYS.INTL($I474,EDATE(W474,$E475)-1,1,[1]holiday!$A$2:$A$101),1,[1]holiday!$A$2:$A$101)=$K474),"",IF(AND(IFERROR(IF(IF($K474&lt;EDATE(W474,$E474),$K474,EDATE(W474,$E474))=W474,"",IF($K474&lt;EDATE(W474,$E474),$K474,EDATE(W474,$E474))),"")=$K474,$H474=1),"",IFERROR(IF(IF($K474&lt;EDATE(W474,$E474),$K474,EDATE(W474,$E474))=W474,"",IF($K474&lt;EDATE(W474,$E474),$K474,EDATE(W474,$E474))),""))),"")</f>
        <v/>
      </c>
      <c r="Y474" s="70" t="str">
        <f>IFERROR(IF(AND($H474=1,WORKDAY.INTL($I474,NETWORKDAYS.INTL($I474,EDATE(X474,$E475)-1,1,[1]holiday!$A$2:$A$101),1,[1]holiday!$A$2:$A$101)=$K474),"",IF(AND(IFERROR(IF(IF($K474&lt;EDATE(X474,$E474),$K474,EDATE(X474,$E474))=X474,"",IF($K474&lt;EDATE(X474,$E474),$K474,EDATE(X474,$E474))),"")=$K474,$H474=1),"",IFERROR(IF(IF($K474&lt;EDATE(X474,$E474),$K474,EDATE(X474,$E474))=X474,"",IF($K474&lt;EDATE(X474,$E474),$K474,EDATE(X474,$E474))),""))),"")</f>
        <v/>
      </c>
      <c r="Z474" s="70" t="str">
        <f>IFERROR(IF(AND($H474=1,WORKDAY.INTL($I474,NETWORKDAYS.INTL($I474,EDATE(Y474,$E475)-1,1,[1]holiday!$A$2:$A$101),1,[1]holiday!$A$2:$A$101)=$K474),"",IF(AND(IFERROR(IF(IF($K474&lt;EDATE(Y474,$E474),$K474,EDATE(Y474,$E474))=Y474,"",IF($K474&lt;EDATE(Y474,$E474),$K474,EDATE(Y474,$E474))),"")=$K474,$H474=1),"",IFERROR(IF(IF($K474&lt;EDATE(Y474,$E474),$K474,EDATE(Y474,$E474))=Y474,"",IF($K474&lt;EDATE(Y474,$E474),$K474,EDATE(Y474,$E474))),""))),"")</f>
        <v/>
      </c>
      <c r="AA474" s="70" t="str">
        <f>IFERROR(IF(AND($H474=1,WORKDAY.INTL($I474,NETWORKDAYS.INTL($I474,EDATE(Z474,$E475)-1,1,[1]holiday!$A$2:$A$101),1,[1]holiday!$A$2:$A$101)=$K474),"",IF(AND(IFERROR(IF(IF($K474&lt;EDATE(Z474,$E474),$K474,EDATE(Z474,$E474))=Z474,"",IF($K474&lt;EDATE(Z474,$E474),$K474,EDATE(Z474,$E474))),"")=$K474,$H474=1),"",IFERROR(IF(IF($K474&lt;EDATE(Z474,$E474),$K474,EDATE(Z474,$E474))=Z474,"",IF($K474&lt;EDATE(Z474,$E474),$K474,EDATE(Z474,$E474))),""))),"")</f>
        <v/>
      </c>
      <c r="AB474" s="70" t="str">
        <f>IFERROR(IF(AND($H474=1,WORKDAY.INTL($I474,NETWORKDAYS.INTL($I474,EDATE(AA474,$E475)-1,1,[1]holiday!$A$2:$A$101),1,[1]holiday!$A$2:$A$101)=$K474),"",IF(AND(IFERROR(IF(IF($K474&lt;EDATE(AA474,$E474),$K474,EDATE(AA474,$E474))=AA474,"",IF($K474&lt;EDATE(AA474,$E474),$K474,EDATE(AA474,$E474))),"")=$K474,$H474=1),"",IFERROR(IF(IF($K474&lt;EDATE(AA474,$E474),$K474,EDATE(AA474,$E474))=AA474,"",IF($K474&lt;EDATE(AA474,$E474),$K474,EDATE(AA474,$E474))),""))),"")</f>
        <v/>
      </c>
      <c r="AC474" s="70" t="str">
        <f>IFERROR(IF(AND($H474=1,WORKDAY.INTL($I474,NETWORKDAYS.INTL($I474,EDATE(AB474,$E475)-1,1,[1]holiday!$A$2:$A$101),1,[1]holiday!$A$2:$A$101)=$K474),"",IF(AND(IFERROR(IF(IF($K474&lt;EDATE(AB474,$E474),$K474,EDATE(AB474,$E474))=AB474,"",IF($K474&lt;EDATE(AB474,$E474),$K474,EDATE(AB474,$E474))),"")=$K474,$H474=1),"",IFERROR(IF(IF($K474&lt;EDATE(AB474,$E474),$K474,EDATE(AB474,$E474))=AB474,"",IF($K474&lt;EDATE(AB474,$E474),$K474,EDATE(AB474,$E474))),""))),"")</f>
        <v/>
      </c>
      <c r="AD474" s="70" t="str">
        <f>IFERROR(IF(AND($H474=1,WORKDAY.INTL($I474,NETWORKDAYS.INTL($I474,EDATE(AC474,$E475)-1,1,[1]holiday!$A$2:$A$101),1,[1]holiday!$A$2:$A$101)=$K474),"",IF(AND(IFERROR(IF(IF($K474&lt;EDATE(AC474,$E474),$K474,EDATE(AC474,$E474))=AC474,"",IF($K474&lt;EDATE(AC474,$E474),$K474,EDATE(AC474,$E474))),"")=$K474,$H474=1),"",IFERROR(IF(IF($K474&lt;EDATE(AC474,$E474),$K474,EDATE(AC474,$E474))=AC474,"",IF($K474&lt;EDATE(AC474,$E474),$K474,EDATE(AC474,$E474))),""))),"")</f>
        <v/>
      </c>
      <c r="AE474" s="70" t="str">
        <f>IFERROR(IF(AND($H474=1,WORKDAY.INTL($I474,NETWORKDAYS.INTL($I474,EDATE(AD474,$E475)-1,1,[1]holiday!$A$2:$A$101),1,[1]holiday!$A$2:$A$101)=$K474),"",IF(AND(IFERROR(IF(IF($K474&lt;EDATE(AD474,$E474),$K474,EDATE(AD474,$E474))=AD474,"",IF($K474&lt;EDATE(AD474,$E474),$K474,EDATE(AD474,$E474))),"")=$K474,$H474=1),"",IFERROR(IF(IF($K474&lt;EDATE(AD474,$E474),$K474,EDATE(AD474,$E474))=AD474,"",IF($K474&lt;EDATE(AD474,$E474),$K474,EDATE(AD474,$E474))),""))),"")</f>
        <v/>
      </c>
      <c r="AF474" s="70" t="str">
        <f>IFERROR(IF(AND($H474=1,WORKDAY.INTL($I474,NETWORKDAYS.INTL($I474,EDATE(AE474,$E475)-1,1,[1]holiday!$A$2:$A$101),1,[1]holiday!$A$2:$A$101)=$K474),"",IF(AND(IFERROR(IF(IF($K474&lt;EDATE(AE474,$E474),$K474,EDATE(AE474,$E474))=AE474,"",IF($K474&lt;EDATE(AE474,$E474),$K474,EDATE(AE474,$E474))),"")=$K474,$H474=1),"",IFERROR(IF(IF($K474&lt;EDATE(AE474,$E474),$K474,EDATE(AE474,$E474))=AE474,"",IF($K474&lt;EDATE(AE474,$E474),$K474,EDATE(AE474,$E474))),""))),"")</f>
        <v/>
      </c>
      <c r="AG474" s="70" t="str">
        <f>IFERROR(IF(AND($H474=1,WORKDAY.INTL($I474,NETWORKDAYS.INTL($I474,EDATE(AF474,$E475)-1,1,[1]holiday!$A$2:$A$101),1,[1]holiday!$A$2:$A$101)=$K474),"",IF(AND(IFERROR(IF(IF($K474&lt;EDATE(AF474,$E474),$K474,EDATE(AF474,$E474))=AF474,"",IF($K474&lt;EDATE(AF474,$E474),$K474,EDATE(AF474,$E474))),"")=$K474,$H474=1),"",IFERROR(IF(IF($K474&lt;EDATE(AF474,$E474),$K474,EDATE(AF474,$E474))=AF474,"",IF($K474&lt;EDATE(AF474,$E474),$K474,EDATE(AF474,$E474))),""))),"")</f>
        <v/>
      </c>
      <c r="AH474" s="70" t="str">
        <f>IFERROR(IF(AND($H474=1,WORKDAY.INTL($I474,NETWORKDAYS.INTL($I474,EDATE(AG474,$E475)-1,1,[1]holiday!$A$2:$A$101),1,[1]holiday!$A$2:$A$101)=$K474),"",IF(AND(IFERROR(IF(IF($K474&lt;EDATE(AG474,$E474),$K474,EDATE(AG474,$E474))=AG474,"",IF($K474&lt;EDATE(AG474,$E474),$K474,EDATE(AG474,$E474))),"")=$K474,$H474=1),"",IFERROR(IF(IF($K474&lt;EDATE(AG474,$E474),$K474,EDATE(AG474,$E474))=AG474,"",IF($K474&lt;EDATE(AG474,$E474),$K474,EDATE(AG474,$E474))),""))),"")</f>
        <v/>
      </c>
      <c r="AI474" s="70"/>
      <c r="AJ474" s="25" t="e">
        <f t="shared" si="274"/>
        <v>#REF!</v>
      </c>
      <c r="AK474" s="25" t="e">
        <f t="shared" si="275"/>
        <v>#REF!</v>
      </c>
      <c r="AL474" s="25" t="e">
        <f t="shared" si="276"/>
        <v>#REF!</v>
      </c>
      <c r="AM474" s="25" t="e">
        <f t="shared" si="277"/>
        <v>#REF!</v>
      </c>
      <c r="AN474" s="25" t="e">
        <f t="shared" si="278"/>
        <v>#REF!</v>
      </c>
      <c r="AO474" s="25" t="e">
        <f t="shared" si="279"/>
        <v>#REF!</v>
      </c>
      <c r="AP474" s="25" t="e">
        <f t="shared" si="280"/>
        <v>#REF!</v>
      </c>
      <c r="AQ474" s="25" t="e">
        <f t="shared" si="281"/>
        <v>#REF!</v>
      </c>
      <c r="AR474" s="25" t="e">
        <f t="shared" si="282"/>
        <v>#REF!</v>
      </c>
      <c r="AS474" s="25" t="e">
        <f t="shared" si="283"/>
        <v>#REF!</v>
      </c>
      <c r="AT474" s="25" t="e">
        <f t="shared" si="284"/>
        <v>#REF!</v>
      </c>
      <c r="AU474" s="25" t="e">
        <f t="shared" si="285"/>
        <v>#REF!</v>
      </c>
      <c r="AV474" s="25" t="e">
        <f t="shared" si="286"/>
        <v>#REF!</v>
      </c>
      <c r="AW474" s="106" t="e">
        <f t="shared" si="293"/>
        <v>#REF!</v>
      </c>
      <c r="AX474" s="107" t="e">
        <f t="shared" ca="1" si="294"/>
        <v>#REF!</v>
      </c>
      <c r="AY474" s="107" t="e">
        <f t="shared" ca="1" si="295"/>
        <v>#REF!</v>
      </c>
      <c r="AZ474" s="108" t="e">
        <f t="shared" ca="1" si="296"/>
        <v>#REF!</v>
      </c>
      <c r="BA474" s="25">
        <f t="shared" ca="1" si="288"/>
        <v>0</v>
      </c>
      <c r="BB474" s="25" t="e">
        <f t="shared" si="287"/>
        <v>#REF!</v>
      </c>
      <c r="BC474" s="25" t="e">
        <f t="shared" ca="1" si="297"/>
        <v>#REF!</v>
      </c>
      <c r="BD474" s="83" t="e">
        <f>PS!#REF!</f>
        <v>#REF!</v>
      </c>
      <c r="BE474" s="78" t="str">
        <f t="shared" ca="1" si="298"/>
        <v>Lần 0</v>
      </c>
      <c r="BF474" s="109" t="e">
        <f t="shared" ca="1" si="299"/>
        <v>#REF!</v>
      </c>
      <c r="BG474" s="109" t="e">
        <f t="shared" ca="1" si="300"/>
        <v>#REF!</v>
      </c>
      <c r="BH474" s="109" t="e">
        <f t="shared" ca="1" si="301"/>
        <v>#REF!</v>
      </c>
      <c r="BI474" s="109" t="e">
        <f t="shared" ca="1" si="302"/>
        <v>#REF!</v>
      </c>
      <c r="BJ474" s="109" t="e">
        <f t="shared" ca="1" si="303"/>
        <v>#REF!</v>
      </c>
      <c r="BK474" s="109" t="e">
        <f t="shared" ca="1" si="304"/>
        <v>#REF!</v>
      </c>
      <c r="BL474" s="109" t="e">
        <f t="shared" ca="1" si="305"/>
        <v>#REF!</v>
      </c>
      <c r="BM474" s="109" t="e">
        <f t="shared" ca="1" si="306"/>
        <v>#REF!</v>
      </c>
      <c r="BN474" s="109" t="e">
        <f t="shared" ca="1" si="307"/>
        <v>#REF!</v>
      </c>
      <c r="BO474" s="109" t="e">
        <f t="shared" ca="1" si="308"/>
        <v>#REF!</v>
      </c>
      <c r="BP474" s="109" t="e">
        <f t="shared" ca="1" si="309"/>
        <v>#REF!</v>
      </c>
      <c r="BQ474" s="109" t="e">
        <f t="shared" ca="1" si="310"/>
        <v>#REF!</v>
      </c>
      <c r="BR474" s="109" t="e">
        <f t="shared" ca="1" si="311"/>
        <v>#REF!</v>
      </c>
    </row>
    <row r="475" spans="1:70" ht="19.5" customHeight="1" x14ac:dyDescent="0.2">
      <c r="A475" s="82" t="e">
        <f>PS!#REF!</f>
        <v>#REF!</v>
      </c>
      <c r="B475" s="83" t="e">
        <f>PS!#REF!</f>
        <v>#REF!</v>
      </c>
      <c r="C475" s="83" t="e">
        <f>PS!#REF!</f>
        <v>#REF!</v>
      </c>
      <c r="D475" s="83" t="e">
        <f>VLOOKUP(B475,CTV!$A$3:$D$1048576,4,0)</f>
        <v>#REF!</v>
      </c>
      <c r="E475" s="83" t="e">
        <f>VLOOKUP(B475,CTV!$A$3:$G$1048576,7,0)</f>
        <v>#REF!</v>
      </c>
      <c r="F475" s="83" t="e">
        <f>IF(ISNA(VLOOKUP(D475,CTV!$A$3:$H$1048576,8,0)),"",VLOOKUP(D475,CTV!$A$3:$H$1048576,8,0))</f>
        <v>#REF!</v>
      </c>
      <c r="G475" s="83" t="e">
        <f>VLOOKUP(B475,CTV!$A$3:$I$1048576,9,0)</f>
        <v>#REF!</v>
      </c>
      <c r="H475" s="83" t="e">
        <f>VLOOKUP(B475,CTV!$A$3:$J$1048576,10,0)</f>
        <v>#REF!</v>
      </c>
      <c r="I475" s="102" t="e">
        <f>PS!#REF!</f>
        <v>#REF!</v>
      </c>
      <c r="J475" s="83" t="e">
        <f>PS!#REF!</f>
        <v>#REF!</v>
      </c>
      <c r="K475" s="103" t="e">
        <f>PS!#REF!</f>
        <v>#REF!</v>
      </c>
      <c r="L475" s="83" t="e">
        <f t="shared" si="289"/>
        <v>#REF!</v>
      </c>
      <c r="M475" s="120" t="e">
        <f>PS!#REF!</f>
        <v>#REF!</v>
      </c>
      <c r="N475" s="83" t="e">
        <f>PS!#REF!</f>
        <v>#REF!</v>
      </c>
      <c r="O475" s="104" t="e">
        <f>PS!#REF!</f>
        <v>#REF!</v>
      </c>
      <c r="P475" s="104" t="e">
        <f t="shared" si="290"/>
        <v>#REF!</v>
      </c>
      <c r="Q475" s="104">
        <v>0</v>
      </c>
      <c r="R475" s="170" t="e">
        <f t="shared" si="291"/>
        <v>#REF!</v>
      </c>
      <c r="S475" s="130" t="e">
        <f>VLOOKUP(B475,CTV!$A$3:$K$1048576,11,0)</f>
        <v>#REF!</v>
      </c>
      <c r="T475" s="105" t="e">
        <f>IF(VLOOKUP(B475,CTV!$A$3:$E$1048576,5,0)-R475+S475&lt;0,0,VLOOKUP(B475,CTV!$A$3:$E$1048576,5,0)-R475+S475)</f>
        <v>#REF!</v>
      </c>
      <c r="U475" s="105" t="e">
        <f>IF(VLOOKUP(B475,CTV!$A$3:$F$1048576,6,0)-R475+S475&lt;0,0,VLOOKUP(B475,CTV!$A$3:$F$1048576,6,0)-R475+S475)</f>
        <v>#REF!</v>
      </c>
      <c r="V475" s="70" t="e">
        <f t="shared" si="292"/>
        <v>#REF!</v>
      </c>
      <c r="W475" s="70" t="str">
        <f>IFERROR(IF(AND($H475=1,WORKDAY.INTL($I475,NETWORKDAYS.INTL($I475,EDATE(V475,$E476)-1,1,[1]holiday!$A$2:$A$101),1,[1]holiday!$A$2:$A$101)=$K475),"",IF(AND(IFERROR(IF(IF($K475&lt;EDATE(V475,$E475),$K475,EDATE(V475,$E475))=V475,"",IF($K475&lt;EDATE(V475,$E475),$K475,EDATE(V475,$E475))),"")=$K475,$H475=1),"",IFERROR(IF(IF($K475&lt;EDATE(V475,$E475),$K475,EDATE(V475,$E475))=V475,"",IF($K475&lt;EDATE(V475,$E475),$K475,EDATE(V475,$E475))),""))),"")</f>
        <v/>
      </c>
      <c r="X475" s="70" t="str">
        <f>IFERROR(IF(AND($H475=1,WORKDAY.INTL($I475,NETWORKDAYS.INTL($I475,EDATE(W475,$E476)-1,1,[1]holiday!$A$2:$A$101),1,[1]holiday!$A$2:$A$101)=$K475),"",IF(AND(IFERROR(IF(IF($K475&lt;EDATE(W475,$E475),$K475,EDATE(W475,$E475))=W475,"",IF($K475&lt;EDATE(W475,$E475),$K475,EDATE(W475,$E475))),"")=$K475,$H475=1),"",IFERROR(IF(IF($K475&lt;EDATE(W475,$E475),$K475,EDATE(W475,$E475))=W475,"",IF($K475&lt;EDATE(W475,$E475),$K475,EDATE(W475,$E475))),""))),"")</f>
        <v/>
      </c>
      <c r="Y475" s="70" t="str">
        <f>IFERROR(IF(AND($H475=1,WORKDAY.INTL($I475,NETWORKDAYS.INTL($I475,EDATE(X475,$E476)-1,1,[1]holiday!$A$2:$A$101),1,[1]holiday!$A$2:$A$101)=$K475),"",IF(AND(IFERROR(IF(IF($K475&lt;EDATE(X475,$E475),$K475,EDATE(X475,$E475))=X475,"",IF($K475&lt;EDATE(X475,$E475),$K475,EDATE(X475,$E475))),"")=$K475,$H475=1),"",IFERROR(IF(IF($K475&lt;EDATE(X475,$E475),$K475,EDATE(X475,$E475))=X475,"",IF($K475&lt;EDATE(X475,$E475),$K475,EDATE(X475,$E475))),""))),"")</f>
        <v/>
      </c>
      <c r="Z475" s="70" t="str">
        <f>IFERROR(IF(AND($H475=1,WORKDAY.INTL($I475,NETWORKDAYS.INTL($I475,EDATE(Y475,$E476)-1,1,[1]holiday!$A$2:$A$101),1,[1]holiday!$A$2:$A$101)=$K475),"",IF(AND(IFERROR(IF(IF($K475&lt;EDATE(Y475,$E475),$K475,EDATE(Y475,$E475))=Y475,"",IF($K475&lt;EDATE(Y475,$E475),$K475,EDATE(Y475,$E475))),"")=$K475,$H475=1),"",IFERROR(IF(IF($K475&lt;EDATE(Y475,$E475),$K475,EDATE(Y475,$E475))=Y475,"",IF($K475&lt;EDATE(Y475,$E475),$K475,EDATE(Y475,$E475))),""))),"")</f>
        <v/>
      </c>
      <c r="AA475" s="70" t="str">
        <f>IFERROR(IF(AND($H475=1,WORKDAY.INTL($I475,NETWORKDAYS.INTL($I475,EDATE(Z475,$E476)-1,1,[1]holiday!$A$2:$A$101),1,[1]holiday!$A$2:$A$101)=$K475),"",IF(AND(IFERROR(IF(IF($K475&lt;EDATE(Z475,$E475),$K475,EDATE(Z475,$E475))=Z475,"",IF($K475&lt;EDATE(Z475,$E475),$K475,EDATE(Z475,$E475))),"")=$K475,$H475=1),"",IFERROR(IF(IF($K475&lt;EDATE(Z475,$E475),$K475,EDATE(Z475,$E475))=Z475,"",IF($K475&lt;EDATE(Z475,$E475),$K475,EDATE(Z475,$E475))),""))),"")</f>
        <v/>
      </c>
      <c r="AB475" s="70" t="str">
        <f>IFERROR(IF(AND($H475=1,WORKDAY.INTL($I475,NETWORKDAYS.INTL($I475,EDATE(AA475,$E476)-1,1,[1]holiday!$A$2:$A$101),1,[1]holiday!$A$2:$A$101)=$K475),"",IF(AND(IFERROR(IF(IF($K475&lt;EDATE(AA475,$E475),$K475,EDATE(AA475,$E475))=AA475,"",IF($K475&lt;EDATE(AA475,$E475),$K475,EDATE(AA475,$E475))),"")=$K475,$H475=1),"",IFERROR(IF(IF($K475&lt;EDATE(AA475,$E475),$K475,EDATE(AA475,$E475))=AA475,"",IF($K475&lt;EDATE(AA475,$E475),$K475,EDATE(AA475,$E475))),""))),"")</f>
        <v/>
      </c>
      <c r="AC475" s="70" t="str">
        <f>IFERROR(IF(AND($H475=1,WORKDAY.INTL($I475,NETWORKDAYS.INTL($I475,EDATE(AB475,$E476)-1,1,[1]holiday!$A$2:$A$101),1,[1]holiday!$A$2:$A$101)=$K475),"",IF(AND(IFERROR(IF(IF($K475&lt;EDATE(AB475,$E475),$K475,EDATE(AB475,$E475))=AB475,"",IF($K475&lt;EDATE(AB475,$E475),$K475,EDATE(AB475,$E475))),"")=$K475,$H475=1),"",IFERROR(IF(IF($K475&lt;EDATE(AB475,$E475),$K475,EDATE(AB475,$E475))=AB475,"",IF($K475&lt;EDATE(AB475,$E475),$K475,EDATE(AB475,$E475))),""))),"")</f>
        <v/>
      </c>
      <c r="AD475" s="70" t="str">
        <f>IFERROR(IF(AND($H475=1,WORKDAY.INTL($I475,NETWORKDAYS.INTL($I475,EDATE(AC475,$E476)-1,1,[1]holiday!$A$2:$A$101),1,[1]holiday!$A$2:$A$101)=$K475),"",IF(AND(IFERROR(IF(IF($K475&lt;EDATE(AC475,$E475),$K475,EDATE(AC475,$E475))=AC475,"",IF($K475&lt;EDATE(AC475,$E475),$K475,EDATE(AC475,$E475))),"")=$K475,$H475=1),"",IFERROR(IF(IF($K475&lt;EDATE(AC475,$E475),$K475,EDATE(AC475,$E475))=AC475,"",IF($K475&lt;EDATE(AC475,$E475),$K475,EDATE(AC475,$E475))),""))),"")</f>
        <v/>
      </c>
      <c r="AE475" s="70" t="str">
        <f>IFERROR(IF(AND($H475=1,WORKDAY.INTL($I475,NETWORKDAYS.INTL($I475,EDATE(AD475,$E476)-1,1,[1]holiday!$A$2:$A$101),1,[1]holiday!$A$2:$A$101)=$K475),"",IF(AND(IFERROR(IF(IF($K475&lt;EDATE(AD475,$E475),$K475,EDATE(AD475,$E475))=AD475,"",IF($K475&lt;EDATE(AD475,$E475),$K475,EDATE(AD475,$E475))),"")=$K475,$H475=1),"",IFERROR(IF(IF($K475&lt;EDATE(AD475,$E475),$K475,EDATE(AD475,$E475))=AD475,"",IF($K475&lt;EDATE(AD475,$E475),$K475,EDATE(AD475,$E475))),""))),"")</f>
        <v/>
      </c>
      <c r="AF475" s="70" t="str">
        <f>IFERROR(IF(AND($H475=1,WORKDAY.INTL($I475,NETWORKDAYS.INTL($I475,EDATE(AE475,$E476)-1,1,[1]holiday!$A$2:$A$101),1,[1]holiday!$A$2:$A$101)=$K475),"",IF(AND(IFERROR(IF(IF($K475&lt;EDATE(AE475,$E475),$K475,EDATE(AE475,$E475))=AE475,"",IF($K475&lt;EDATE(AE475,$E475),$K475,EDATE(AE475,$E475))),"")=$K475,$H475=1),"",IFERROR(IF(IF($K475&lt;EDATE(AE475,$E475),$K475,EDATE(AE475,$E475))=AE475,"",IF($K475&lt;EDATE(AE475,$E475),$K475,EDATE(AE475,$E475))),""))),"")</f>
        <v/>
      </c>
      <c r="AG475" s="70" t="str">
        <f>IFERROR(IF(AND($H475=1,WORKDAY.INTL($I475,NETWORKDAYS.INTL($I475,EDATE(AF475,$E476)-1,1,[1]holiday!$A$2:$A$101),1,[1]holiday!$A$2:$A$101)=$K475),"",IF(AND(IFERROR(IF(IF($K475&lt;EDATE(AF475,$E475),$K475,EDATE(AF475,$E475))=AF475,"",IF($K475&lt;EDATE(AF475,$E475),$K475,EDATE(AF475,$E475))),"")=$K475,$H475=1),"",IFERROR(IF(IF($K475&lt;EDATE(AF475,$E475),$K475,EDATE(AF475,$E475))=AF475,"",IF($K475&lt;EDATE(AF475,$E475),$K475,EDATE(AF475,$E475))),""))),"")</f>
        <v/>
      </c>
      <c r="AH475" s="70" t="str">
        <f>IFERROR(IF(AND($H475=1,WORKDAY.INTL($I475,NETWORKDAYS.INTL($I475,EDATE(AG475,$E476)-1,1,[1]holiday!$A$2:$A$101),1,[1]holiday!$A$2:$A$101)=$K475),"",IF(AND(IFERROR(IF(IF($K475&lt;EDATE(AG475,$E475),$K475,EDATE(AG475,$E475))=AG475,"",IF($K475&lt;EDATE(AG475,$E475),$K475,EDATE(AG475,$E475))),"")=$K475,$H475=1),"",IFERROR(IF(IF($K475&lt;EDATE(AG475,$E475),$K475,EDATE(AG475,$E475))=AG475,"",IF($K475&lt;EDATE(AG475,$E475),$K475,EDATE(AG475,$E475))),""))),"")</f>
        <v/>
      </c>
      <c r="AI475" s="70"/>
      <c r="AJ475" s="25" t="e">
        <f t="shared" si="274"/>
        <v>#REF!</v>
      </c>
      <c r="AK475" s="25" t="e">
        <f t="shared" si="275"/>
        <v>#REF!</v>
      </c>
      <c r="AL475" s="25" t="e">
        <f t="shared" si="276"/>
        <v>#REF!</v>
      </c>
      <c r="AM475" s="25" t="e">
        <f t="shared" si="277"/>
        <v>#REF!</v>
      </c>
      <c r="AN475" s="25" t="e">
        <f t="shared" si="278"/>
        <v>#REF!</v>
      </c>
      <c r="AO475" s="25" t="e">
        <f t="shared" si="279"/>
        <v>#REF!</v>
      </c>
      <c r="AP475" s="25" t="e">
        <f t="shared" si="280"/>
        <v>#REF!</v>
      </c>
      <c r="AQ475" s="25" t="e">
        <f t="shared" si="281"/>
        <v>#REF!</v>
      </c>
      <c r="AR475" s="25" t="e">
        <f t="shared" si="282"/>
        <v>#REF!</v>
      </c>
      <c r="AS475" s="25" t="e">
        <f t="shared" si="283"/>
        <v>#REF!</v>
      </c>
      <c r="AT475" s="25" t="e">
        <f t="shared" si="284"/>
        <v>#REF!</v>
      </c>
      <c r="AU475" s="25" t="e">
        <f t="shared" si="285"/>
        <v>#REF!</v>
      </c>
      <c r="AV475" s="25" t="e">
        <f t="shared" si="286"/>
        <v>#REF!</v>
      </c>
      <c r="AW475" s="106" t="e">
        <f t="shared" si="293"/>
        <v>#REF!</v>
      </c>
      <c r="AX475" s="107" t="e">
        <f t="shared" ca="1" si="294"/>
        <v>#REF!</v>
      </c>
      <c r="AY475" s="107" t="e">
        <f t="shared" ca="1" si="295"/>
        <v>#REF!</v>
      </c>
      <c r="AZ475" s="108" t="e">
        <f t="shared" ca="1" si="296"/>
        <v>#REF!</v>
      </c>
      <c r="BA475" s="25">
        <f t="shared" ca="1" si="288"/>
        <v>0</v>
      </c>
      <c r="BB475" s="25" t="e">
        <f t="shared" si="287"/>
        <v>#REF!</v>
      </c>
      <c r="BC475" s="25" t="e">
        <f t="shared" ca="1" si="297"/>
        <v>#REF!</v>
      </c>
      <c r="BD475" s="83" t="e">
        <f>PS!#REF!</f>
        <v>#REF!</v>
      </c>
      <c r="BE475" s="78" t="str">
        <f t="shared" ca="1" si="298"/>
        <v>Lần 0</v>
      </c>
      <c r="BF475" s="109" t="e">
        <f t="shared" ca="1" si="299"/>
        <v>#REF!</v>
      </c>
      <c r="BG475" s="109" t="e">
        <f t="shared" ca="1" si="300"/>
        <v>#REF!</v>
      </c>
      <c r="BH475" s="109" t="e">
        <f t="shared" ca="1" si="301"/>
        <v>#REF!</v>
      </c>
      <c r="BI475" s="109" t="e">
        <f t="shared" ca="1" si="302"/>
        <v>#REF!</v>
      </c>
      <c r="BJ475" s="109" t="e">
        <f t="shared" ca="1" si="303"/>
        <v>#REF!</v>
      </c>
      <c r="BK475" s="109" t="e">
        <f t="shared" ca="1" si="304"/>
        <v>#REF!</v>
      </c>
      <c r="BL475" s="109" t="e">
        <f t="shared" ca="1" si="305"/>
        <v>#REF!</v>
      </c>
      <c r="BM475" s="109" t="e">
        <f t="shared" ca="1" si="306"/>
        <v>#REF!</v>
      </c>
      <c r="BN475" s="109" t="e">
        <f t="shared" ca="1" si="307"/>
        <v>#REF!</v>
      </c>
      <c r="BO475" s="109" t="e">
        <f t="shared" ca="1" si="308"/>
        <v>#REF!</v>
      </c>
      <c r="BP475" s="109" t="e">
        <f t="shared" ca="1" si="309"/>
        <v>#REF!</v>
      </c>
      <c r="BQ475" s="109" t="e">
        <f t="shared" ca="1" si="310"/>
        <v>#REF!</v>
      </c>
      <c r="BR475" s="109" t="e">
        <f t="shared" ca="1" si="311"/>
        <v>#REF!</v>
      </c>
    </row>
  </sheetData>
  <autoFilter ref="A1:BR475"/>
  <conditionalFormatting sqref="V476:AI1048576">
    <cfRule type="expression" dxfId="18" priority="30">
      <formula>AND(V476&gt;=$AX476,V476&lt;=$AY$2)</formula>
    </cfRule>
  </conditionalFormatting>
  <conditionalFormatting sqref="AI2:AI26 V2:V26 V35:V475 AI35:AI475">
    <cfRule type="expression" dxfId="17" priority="20">
      <formula>AND(V2&gt;=$AX2,V2&lt;=$AY$2)</formula>
    </cfRule>
  </conditionalFormatting>
  <conditionalFormatting sqref="W2:AH26 W35:AH475">
    <cfRule type="expression" dxfId="16" priority="19">
      <formula>AND(W2&gt;=$AX2,W2&lt;=$AY2)</formula>
    </cfRule>
  </conditionalFormatting>
  <conditionalFormatting sqref="AI27 V27">
    <cfRule type="expression" dxfId="15" priority="18">
      <formula>AND(V27&gt;=$AX27,V27&lt;=$AY$2)</formula>
    </cfRule>
  </conditionalFormatting>
  <conditionalFormatting sqref="W27:AH27">
    <cfRule type="expression" dxfId="14" priority="17">
      <formula>AND(W27&gt;=$AX27,W27&lt;=$AY27)</formula>
    </cfRule>
  </conditionalFormatting>
  <conditionalFormatting sqref="AI28 V28">
    <cfRule type="expression" dxfId="13" priority="16">
      <formula>AND(V28&gt;=$AX28,V28&lt;=$AY$2)</formula>
    </cfRule>
  </conditionalFormatting>
  <conditionalFormatting sqref="W28:AH28">
    <cfRule type="expression" dxfId="12" priority="15">
      <formula>AND(W28&gt;=$AX28,W28&lt;=$AY28)</formula>
    </cfRule>
  </conditionalFormatting>
  <conditionalFormatting sqref="AI29 V29">
    <cfRule type="expression" dxfId="11" priority="14">
      <formula>AND(V29&gt;=$AX29,V29&lt;=$AY$2)</formula>
    </cfRule>
  </conditionalFormatting>
  <conditionalFormatting sqref="W29:AH29">
    <cfRule type="expression" dxfId="10" priority="13">
      <formula>AND(W29&gt;=$AX29,W29&lt;=$AY29)</formula>
    </cfRule>
  </conditionalFormatting>
  <conditionalFormatting sqref="AI30 V30">
    <cfRule type="expression" dxfId="9" priority="10">
      <formula>AND(V30&gt;=$AX30,V30&lt;=$AY$2)</formula>
    </cfRule>
  </conditionalFormatting>
  <conditionalFormatting sqref="W30:AH30">
    <cfRule type="expression" dxfId="8" priority="9">
      <formula>AND(W30&gt;=$AX30,W30&lt;=$AY30)</formula>
    </cfRule>
  </conditionalFormatting>
  <conditionalFormatting sqref="AI31 V31">
    <cfRule type="expression" dxfId="7" priority="8">
      <formula>AND(V31&gt;=$AX31,V31&lt;=$AY$2)</formula>
    </cfRule>
  </conditionalFormatting>
  <conditionalFormatting sqref="W31:AH31">
    <cfRule type="expression" dxfId="6" priority="7">
      <formula>AND(W31&gt;=$AX31,W31&lt;=$AY31)</formula>
    </cfRule>
  </conditionalFormatting>
  <conditionalFormatting sqref="AI32 V32">
    <cfRule type="expression" dxfId="5" priority="6">
      <formula>AND(V32&gt;=$AX32,V32&lt;=$AY$2)</formula>
    </cfRule>
  </conditionalFormatting>
  <conditionalFormatting sqref="W32:AH32">
    <cfRule type="expression" dxfId="4" priority="5">
      <formula>AND(W32&gt;=$AX32,W32&lt;=$AY32)</formula>
    </cfRule>
  </conditionalFormatting>
  <conditionalFormatting sqref="AI33 V33">
    <cfRule type="expression" dxfId="3" priority="4">
      <formula>AND(V33&gt;=$AX33,V33&lt;=$AY$2)</formula>
    </cfRule>
  </conditionalFormatting>
  <conditionalFormatting sqref="W33:AH33">
    <cfRule type="expression" dxfId="2" priority="3">
      <formula>AND(W33&gt;=$AX33,W33&lt;=$AY33)</formula>
    </cfRule>
  </conditionalFormatting>
  <conditionalFormatting sqref="AI34 V34">
    <cfRule type="expression" dxfId="1" priority="2">
      <formula>AND(V34&gt;=$AX34,V34&lt;=$AY$2)</formula>
    </cfRule>
  </conditionalFormatting>
  <conditionalFormatting sqref="W34:AH34">
    <cfRule type="expression" dxfId="0" priority="1">
      <formula>AND(W34&gt;=$AX34,W34&lt;=$AY34)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J12" sqref="J12"/>
    </sheetView>
  </sheetViews>
  <sheetFormatPr defaultRowHeight="15" x14ac:dyDescent="0.25"/>
  <cols>
    <col min="2" max="4" width="10" bestFit="1" customWidth="1"/>
  </cols>
  <sheetData>
    <row r="1" spans="1:4" ht="39" thickBot="1" x14ac:dyDescent="0.3">
      <c r="A1" s="147" t="s">
        <v>289</v>
      </c>
      <c r="B1" s="148" t="s">
        <v>290</v>
      </c>
      <c r="C1" s="148" t="s">
        <v>291</v>
      </c>
      <c r="D1" s="148" t="s">
        <v>292</v>
      </c>
    </row>
    <row r="2" spans="1:4" ht="15.75" thickBot="1" x14ac:dyDescent="0.3">
      <c r="A2" s="149" t="s">
        <v>293</v>
      </c>
      <c r="B2" s="150" t="s">
        <v>294</v>
      </c>
      <c r="C2" s="150" t="s">
        <v>295</v>
      </c>
      <c r="D2" s="150" t="s">
        <v>296</v>
      </c>
    </row>
    <row r="3" spans="1:4" ht="15.75" thickBot="1" x14ac:dyDescent="0.3">
      <c r="A3" s="149" t="s">
        <v>297</v>
      </c>
      <c r="B3" s="151" t="s">
        <v>298</v>
      </c>
      <c r="C3" s="151" t="s">
        <v>299</v>
      </c>
      <c r="D3" s="151" t="s">
        <v>300</v>
      </c>
    </row>
    <row r="4" spans="1:4" ht="15.75" thickBot="1" x14ac:dyDescent="0.3">
      <c r="A4" s="149" t="s">
        <v>301</v>
      </c>
      <c r="B4" s="152" t="s">
        <v>302</v>
      </c>
      <c r="C4" s="152" t="s">
        <v>303</v>
      </c>
      <c r="D4" s="152" t="s">
        <v>304</v>
      </c>
    </row>
    <row r="5" spans="1:4" ht="15.75" thickBot="1" x14ac:dyDescent="0.3">
      <c r="A5" s="149" t="s">
        <v>305</v>
      </c>
      <c r="B5" s="152" t="s">
        <v>306</v>
      </c>
      <c r="C5" s="152" t="s">
        <v>307</v>
      </c>
      <c r="D5" s="152" t="s">
        <v>308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97"/>
  <sheetViews>
    <sheetView workbookViewId="0">
      <selection activeCell="N15" sqref="N15"/>
    </sheetView>
  </sheetViews>
  <sheetFormatPr defaultRowHeight="15" x14ac:dyDescent="0.25"/>
  <cols>
    <col min="3" max="3" width="19.5703125" bestFit="1" customWidth="1"/>
    <col min="4" max="4" width="16.28515625" hidden="1" customWidth="1"/>
    <col min="5" max="8" width="9" hidden="1" customWidth="1"/>
    <col min="9" max="10" width="13.140625" hidden="1" customWidth="1"/>
    <col min="11" max="11" width="12" customWidth="1"/>
    <col min="12" max="12" width="13" customWidth="1"/>
  </cols>
  <sheetData>
    <row r="1" spans="2:11" x14ac:dyDescent="0.25">
      <c r="B1">
        <v>1</v>
      </c>
      <c r="C1" t="s">
        <v>531</v>
      </c>
      <c r="D1" s="168">
        <v>1000000</v>
      </c>
      <c r="E1" s="168">
        <v>1020000</v>
      </c>
      <c r="F1">
        <v>0</v>
      </c>
      <c r="G1">
        <v>962</v>
      </c>
      <c r="H1" s="30">
        <v>42174</v>
      </c>
      <c r="I1" s="30">
        <v>42174</v>
      </c>
      <c r="J1" s="30"/>
      <c r="K1" s="30">
        <v>42540</v>
      </c>
    </row>
    <row r="2" spans="2:11" x14ac:dyDescent="0.25">
      <c r="B2">
        <v>3</v>
      </c>
      <c r="C2" t="s">
        <v>532</v>
      </c>
      <c r="D2" s="168">
        <v>1000000</v>
      </c>
      <c r="E2" s="168">
        <v>1020000</v>
      </c>
      <c r="F2">
        <v>0</v>
      </c>
      <c r="G2">
        <v>42</v>
      </c>
      <c r="H2" s="30">
        <v>42181</v>
      </c>
      <c r="I2" s="30">
        <v>42181</v>
      </c>
      <c r="J2" s="30"/>
      <c r="K2" s="30">
        <v>42547</v>
      </c>
    </row>
    <row r="3" spans="2:11" x14ac:dyDescent="0.25">
      <c r="B3">
        <v>5</v>
      </c>
      <c r="C3" t="s">
        <v>533</v>
      </c>
      <c r="D3" s="168">
        <v>1000000</v>
      </c>
      <c r="E3" s="168">
        <v>1000000</v>
      </c>
      <c r="F3" s="168">
        <v>100000</v>
      </c>
      <c r="G3">
        <v>110</v>
      </c>
      <c r="H3" s="30">
        <v>42192</v>
      </c>
      <c r="I3" s="30">
        <v>42192</v>
      </c>
      <c r="J3" s="30"/>
      <c r="K3" s="30">
        <v>42558</v>
      </c>
    </row>
    <row r="4" spans="2:11" x14ac:dyDescent="0.25">
      <c r="B4">
        <v>7</v>
      </c>
      <c r="C4" t="s">
        <v>534</v>
      </c>
      <c r="D4" s="168">
        <v>1000000</v>
      </c>
      <c r="E4" s="168">
        <v>1000000</v>
      </c>
      <c r="F4" s="168">
        <v>50000</v>
      </c>
      <c r="G4" s="168">
        <v>863</v>
      </c>
      <c r="H4" s="30">
        <v>42207</v>
      </c>
      <c r="I4" s="30">
        <v>42207</v>
      </c>
      <c r="J4" s="30"/>
      <c r="K4" s="30">
        <v>42573</v>
      </c>
    </row>
    <row r="5" spans="2:11" x14ac:dyDescent="0.25">
      <c r="B5">
        <v>9</v>
      </c>
      <c r="C5" t="s">
        <v>535</v>
      </c>
      <c r="D5" s="168">
        <v>1000000</v>
      </c>
      <c r="E5" s="168">
        <v>1000000</v>
      </c>
      <c r="F5" s="168">
        <v>70000</v>
      </c>
      <c r="G5" s="168">
        <v>0</v>
      </c>
      <c r="H5" s="30">
        <v>42214</v>
      </c>
      <c r="I5" s="30">
        <v>42214</v>
      </c>
      <c r="J5" s="30"/>
      <c r="K5" s="30">
        <v>42580</v>
      </c>
    </row>
    <row r="6" spans="2:11" x14ac:dyDescent="0.25">
      <c r="B6">
        <v>11</v>
      </c>
      <c r="C6" t="s">
        <v>536</v>
      </c>
      <c r="D6" s="168">
        <v>1000000</v>
      </c>
      <c r="E6" s="168">
        <v>1020000</v>
      </c>
      <c r="F6">
        <v>0</v>
      </c>
      <c r="G6">
        <v>0</v>
      </c>
      <c r="H6" s="30">
        <v>42228</v>
      </c>
      <c r="I6" s="30">
        <v>42228</v>
      </c>
      <c r="J6" s="30"/>
      <c r="K6" s="30">
        <v>42594</v>
      </c>
    </row>
    <row r="7" spans="2:11" x14ac:dyDescent="0.25">
      <c r="B7">
        <v>13</v>
      </c>
      <c r="C7" t="s">
        <v>537</v>
      </c>
      <c r="D7" s="168">
        <v>1000000</v>
      </c>
      <c r="E7" s="168">
        <v>1020000</v>
      </c>
      <c r="F7">
        <v>0</v>
      </c>
      <c r="G7">
        <v>28</v>
      </c>
      <c r="H7" s="30">
        <v>42240</v>
      </c>
      <c r="I7" s="30">
        <v>42240</v>
      </c>
      <c r="J7" s="30"/>
      <c r="K7" s="30">
        <v>42606</v>
      </c>
    </row>
    <row r="8" spans="2:11" x14ac:dyDescent="0.25">
      <c r="B8">
        <v>15</v>
      </c>
      <c r="C8" t="s">
        <v>538</v>
      </c>
      <c r="D8" s="168">
        <v>1000000</v>
      </c>
      <c r="E8" s="168">
        <v>1020000</v>
      </c>
      <c r="F8">
        <v>0</v>
      </c>
      <c r="G8">
        <v>29</v>
      </c>
      <c r="H8" s="30">
        <v>42248</v>
      </c>
      <c r="I8" s="30">
        <v>42248</v>
      </c>
      <c r="J8" s="30"/>
      <c r="K8" s="30">
        <v>42614</v>
      </c>
    </row>
    <row r="9" spans="2:11" x14ac:dyDescent="0.25">
      <c r="B9">
        <v>17</v>
      </c>
      <c r="C9" t="s">
        <v>539</v>
      </c>
      <c r="D9" s="168">
        <v>1000000</v>
      </c>
      <c r="E9" s="168">
        <v>1000000</v>
      </c>
      <c r="F9" s="168">
        <v>100000</v>
      </c>
      <c r="G9">
        <v>60</v>
      </c>
      <c r="H9" s="30">
        <v>42262</v>
      </c>
      <c r="I9" s="30">
        <v>42262</v>
      </c>
      <c r="J9" s="30"/>
      <c r="K9" s="30">
        <v>42628</v>
      </c>
    </row>
    <row r="10" spans="2:11" x14ac:dyDescent="0.25">
      <c r="B10">
        <v>19</v>
      </c>
      <c r="C10" t="s">
        <v>540</v>
      </c>
      <c r="D10" s="168">
        <v>1000000</v>
      </c>
      <c r="E10" s="168">
        <v>1000000</v>
      </c>
      <c r="F10" s="168">
        <v>150000</v>
      </c>
      <c r="G10">
        <v>67</v>
      </c>
      <c r="H10" s="30">
        <v>42271</v>
      </c>
      <c r="I10" s="30">
        <v>42271</v>
      </c>
      <c r="J10" s="30"/>
      <c r="K10" s="30">
        <v>42637</v>
      </c>
    </row>
    <row r="11" spans="2:11" x14ac:dyDescent="0.25">
      <c r="B11">
        <v>21</v>
      </c>
      <c r="C11" t="s">
        <v>541</v>
      </c>
      <c r="D11" s="168">
        <v>1000000</v>
      </c>
      <c r="E11" s="168">
        <v>1020000</v>
      </c>
      <c r="F11" s="168">
        <v>0</v>
      </c>
      <c r="G11">
        <v>0</v>
      </c>
      <c r="H11" s="30">
        <v>42276</v>
      </c>
      <c r="I11" s="30">
        <v>42276</v>
      </c>
      <c r="J11" s="30"/>
      <c r="K11" s="30">
        <v>42642</v>
      </c>
    </row>
    <row r="12" spans="2:11" x14ac:dyDescent="0.25">
      <c r="B12">
        <v>23</v>
      </c>
      <c r="C12" t="s">
        <v>542</v>
      </c>
      <c r="D12" s="168">
        <v>1000000</v>
      </c>
      <c r="E12" s="168">
        <v>1020000</v>
      </c>
      <c r="F12">
        <v>0</v>
      </c>
      <c r="G12">
        <v>1</v>
      </c>
      <c r="H12" s="30">
        <v>42277</v>
      </c>
      <c r="I12" s="30">
        <v>42277</v>
      </c>
      <c r="J12" s="30"/>
      <c r="K12" s="30">
        <v>42643</v>
      </c>
    </row>
    <row r="13" spans="2:11" x14ac:dyDescent="0.25">
      <c r="B13">
        <v>25</v>
      </c>
      <c r="C13" t="s">
        <v>543</v>
      </c>
      <c r="D13" s="168">
        <v>1000000</v>
      </c>
      <c r="E13" s="168">
        <v>1000000</v>
      </c>
      <c r="F13" s="168">
        <v>120000</v>
      </c>
      <c r="G13" s="168">
        <v>13</v>
      </c>
      <c r="H13" s="30">
        <v>42278</v>
      </c>
      <c r="I13" s="30">
        <v>42278</v>
      </c>
      <c r="J13" s="30"/>
      <c r="K13" s="30">
        <v>42644</v>
      </c>
    </row>
    <row r="14" spans="2:11" x14ac:dyDescent="0.25">
      <c r="B14">
        <v>27</v>
      </c>
      <c r="C14" t="s">
        <v>544</v>
      </c>
      <c r="D14" s="168">
        <v>1000000</v>
      </c>
      <c r="E14" s="168">
        <v>1020000</v>
      </c>
      <c r="F14">
        <v>0</v>
      </c>
      <c r="G14">
        <v>455</v>
      </c>
      <c r="H14" s="30">
        <v>42282</v>
      </c>
      <c r="I14" s="30">
        <v>42282</v>
      </c>
      <c r="J14" s="30"/>
      <c r="K14" s="30">
        <v>42648</v>
      </c>
    </row>
    <row r="15" spans="2:11" x14ac:dyDescent="0.25">
      <c r="B15">
        <v>29</v>
      </c>
      <c r="C15" t="s">
        <v>545</v>
      </c>
      <c r="D15" s="168">
        <v>1000000</v>
      </c>
      <c r="E15" s="168">
        <v>1020000</v>
      </c>
      <c r="F15">
        <v>0</v>
      </c>
      <c r="G15">
        <v>0</v>
      </c>
      <c r="H15" s="30">
        <v>42284</v>
      </c>
      <c r="I15" s="30">
        <v>42284</v>
      </c>
      <c r="J15" s="30"/>
      <c r="K15" s="30">
        <v>42650</v>
      </c>
    </row>
    <row r="16" spans="2:11" x14ac:dyDescent="0.25">
      <c r="B16">
        <v>31</v>
      </c>
      <c r="C16" t="s">
        <v>546</v>
      </c>
      <c r="D16" s="168">
        <v>1000000</v>
      </c>
      <c r="E16" s="168">
        <v>1020000</v>
      </c>
      <c r="F16" s="168">
        <v>0</v>
      </c>
      <c r="G16">
        <v>0</v>
      </c>
      <c r="H16" s="30">
        <v>42286</v>
      </c>
      <c r="I16" s="30">
        <v>42286</v>
      </c>
      <c r="J16" s="30"/>
      <c r="K16" s="30">
        <v>42652</v>
      </c>
    </row>
    <row r="17" spans="2:11" x14ac:dyDescent="0.25">
      <c r="B17">
        <v>33</v>
      </c>
      <c r="C17" t="s">
        <v>547</v>
      </c>
      <c r="D17" s="168">
        <v>1000000</v>
      </c>
      <c r="E17" s="168">
        <v>1000000</v>
      </c>
      <c r="F17" s="168">
        <v>70000</v>
      </c>
      <c r="G17">
        <v>54</v>
      </c>
      <c r="H17" s="30">
        <v>42289</v>
      </c>
      <c r="I17" s="30">
        <v>42289</v>
      </c>
      <c r="J17" s="30"/>
      <c r="K17" s="30">
        <v>42655</v>
      </c>
    </row>
    <row r="18" spans="2:11" x14ac:dyDescent="0.25">
      <c r="B18">
        <v>35</v>
      </c>
      <c r="C18" t="s">
        <v>548</v>
      </c>
      <c r="D18" s="168">
        <v>1000000</v>
      </c>
      <c r="E18" s="168">
        <v>1020000</v>
      </c>
      <c r="F18" s="168">
        <v>0</v>
      </c>
      <c r="G18">
        <v>0</v>
      </c>
      <c r="H18" s="30">
        <v>42290</v>
      </c>
      <c r="I18" s="30">
        <v>42290</v>
      </c>
      <c r="J18" s="30"/>
      <c r="K18" s="30">
        <v>42656</v>
      </c>
    </row>
    <row r="19" spans="2:11" x14ac:dyDescent="0.25">
      <c r="B19">
        <v>37</v>
      </c>
      <c r="C19" t="s">
        <v>549</v>
      </c>
      <c r="D19" s="168">
        <v>1000000</v>
      </c>
      <c r="E19" s="168">
        <v>1020000</v>
      </c>
      <c r="F19">
        <v>0</v>
      </c>
      <c r="G19">
        <v>0</v>
      </c>
      <c r="H19" s="30">
        <v>42296</v>
      </c>
      <c r="I19" s="30">
        <v>42296</v>
      </c>
      <c r="J19" s="30"/>
      <c r="K19" s="30">
        <v>42662</v>
      </c>
    </row>
    <row r="20" spans="2:11" x14ac:dyDescent="0.25">
      <c r="B20">
        <v>39</v>
      </c>
      <c r="C20" t="s">
        <v>550</v>
      </c>
      <c r="D20" s="168">
        <v>1000000</v>
      </c>
      <c r="E20" s="168">
        <v>1000000</v>
      </c>
      <c r="F20" s="168">
        <v>50000</v>
      </c>
      <c r="G20">
        <v>7</v>
      </c>
      <c r="H20" s="30">
        <v>42297</v>
      </c>
      <c r="I20" s="30">
        <v>42297</v>
      </c>
      <c r="J20" s="30"/>
      <c r="K20" s="30">
        <v>42663</v>
      </c>
    </row>
    <row r="21" spans="2:11" x14ac:dyDescent="0.25">
      <c r="B21">
        <v>41</v>
      </c>
      <c r="C21" t="s">
        <v>551</v>
      </c>
      <c r="D21" s="168">
        <v>1000000</v>
      </c>
      <c r="E21" s="168">
        <v>1000000</v>
      </c>
      <c r="F21" s="168">
        <v>50000</v>
      </c>
      <c r="G21">
        <v>7</v>
      </c>
      <c r="H21" s="30">
        <v>42305</v>
      </c>
      <c r="I21" s="30">
        <v>42305</v>
      </c>
      <c r="J21" s="30"/>
      <c r="K21" s="30">
        <v>42671</v>
      </c>
    </row>
    <row r="22" spans="2:11" x14ac:dyDescent="0.25">
      <c r="B22">
        <v>43</v>
      </c>
      <c r="C22" t="s">
        <v>552</v>
      </c>
      <c r="D22" s="168">
        <v>1000000</v>
      </c>
      <c r="E22" s="168">
        <v>1020000</v>
      </c>
      <c r="F22">
        <v>0</v>
      </c>
      <c r="G22">
        <v>63</v>
      </c>
      <c r="H22" s="30">
        <v>42311</v>
      </c>
      <c r="I22" s="30">
        <v>42311</v>
      </c>
      <c r="J22" s="30"/>
      <c r="K22" s="30">
        <v>42677</v>
      </c>
    </row>
    <row r="23" spans="2:11" x14ac:dyDescent="0.25">
      <c r="B23">
        <v>45</v>
      </c>
      <c r="C23" t="s">
        <v>553</v>
      </c>
      <c r="D23" s="168">
        <v>1000000</v>
      </c>
      <c r="E23" s="168">
        <v>1020000</v>
      </c>
      <c r="F23">
        <v>0</v>
      </c>
      <c r="G23">
        <v>0</v>
      </c>
      <c r="H23" s="30">
        <v>42321</v>
      </c>
      <c r="I23" s="30">
        <v>42321</v>
      </c>
      <c r="J23" s="30"/>
      <c r="K23" s="30">
        <v>42687</v>
      </c>
    </row>
    <row r="24" spans="2:11" x14ac:dyDescent="0.25">
      <c r="B24">
        <v>47</v>
      </c>
      <c r="C24" t="s">
        <v>554</v>
      </c>
      <c r="D24" s="168">
        <v>1000000</v>
      </c>
      <c r="E24" s="168">
        <v>1020000</v>
      </c>
      <c r="F24">
        <v>0</v>
      </c>
      <c r="G24">
        <v>0</v>
      </c>
      <c r="H24" s="30">
        <v>42324</v>
      </c>
      <c r="I24" s="30">
        <v>42324</v>
      </c>
      <c r="J24" s="30"/>
      <c r="K24" s="30">
        <v>42690</v>
      </c>
    </row>
    <row r="25" spans="2:11" x14ac:dyDescent="0.25">
      <c r="B25">
        <v>49</v>
      </c>
      <c r="C25" t="s">
        <v>555</v>
      </c>
      <c r="D25" s="168">
        <v>1000000</v>
      </c>
      <c r="E25" s="168">
        <v>1020000</v>
      </c>
      <c r="F25">
        <v>0</v>
      </c>
      <c r="G25">
        <v>0</v>
      </c>
      <c r="H25" s="30">
        <v>42326</v>
      </c>
      <c r="I25" s="30">
        <v>42326</v>
      </c>
      <c r="J25" s="30"/>
      <c r="K25" s="30">
        <v>42692</v>
      </c>
    </row>
    <row r="26" spans="2:11" x14ac:dyDescent="0.25">
      <c r="B26">
        <v>51</v>
      </c>
      <c r="C26" t="s">
        <v>556</v>
      </c>
      <c r="D26" s="168">
        <v>1000000</v>
      </c>
      <c r="E26" s="168">
        <v>1020000</v>
      </c>
      <c r="F26">
        <v>0</v>
      </c>
      <c r="G26">
        <v>0</v>
      </c>
      <c r="H26" s="30">
        <v>42328</v>
      </c>
      <c r="I26" s="30">
        <v>42328</v>
      </c>
      <c r="J26" s="30"/>
      <c r="K26" s="30">
        <v>42694</v>
      </c>
    </row>
    <row r="27" spans="2:11" x14ac:dyDescent="0.25">
      <c r="B27">
        <v>53</v>
      </c>
      <c r="C27" t="s">
        <v>557</v>
      </c>
      <c r="D27" s="168">
        <v>1000000</v>
      </c>
      <c r="E27" s="168">
        <v>1020000</v>
      </c>
      <c r="F27" s="168">
        <v>0</v>
      </c>
      <c r="G27">
        <v>502</v>
      </c>
      <c r="H27" s="30">
        <v>42332</v>
      </c>
      <c r="I27" s="30">
        <v>42332</v>
      </c>
      <c r="J27" s="30"/>
      <c r="K27" s="30">
        <v>42698</v>
      </c>
    </row>
    <row r="28" spans="2:11" x14ac:dyDescent="0.25">
      <c r="B28">
        <v>55</v>
      </c>
      <c r="C28" t="s">
        <v>558</v>
      </c>
      <c r="D28" s="168">
        <v>1000000</v>
      </c>
      <c r="E28" s="168">
        <v>1000000</v>
      </c>
      <c r="F28" s="168">
        <v>100000</v>
      </c>
      <c r="G28">
        <v>37</v>
      </c>
      <c r="H28" s="30">
        <v>42335</v>
      </c>
      <c r="I28" s="30">
        <v>42335</v>
      </c>
      <c r="J28" s="30"/>
      <c r="K28" s="30">
        <v>42701</v>
      </c>
    </row>
    <row r="29" spans="2:11" x14ac:dyDescent="0.25">
      <c r="B29">
        <v>57</v>
      </c>
      <c r="C29" t="s">
        <v>559</v>
      </c>
      <c r="D29" s="168">
        <v>1000000</v>
      </c>
      <c r="E29" s="168">
        <v>1020000</v>
      </c>
      <c r="F29" s="168">
        <v>0</v>
      </c>
      <c r="G29">
        <v>0</v>
      </c>
      <c r="H29" s="30">
        <v>42339</v>
      </c>
      <c r="I29" s="30">
        <v>42339</v>
      </c>
      <c r="J29" s="30"/>
      <c r="K29" s="30">
        <v>42705</v>
      </c>
    </row>
    <row r="30" spans="2:11" x14ac:dyDescent="0.25">
      <c r="B30">
        <v>59</v>
      </c>
      <c r="C30" t="s">
        <v>560</v>
      </c>
      <c r="D30" s="168">
        <v>1000000</v>
      </c>
      <c r="E30" s="168">
        <v>1000000</v>
      </c>
      <c r="F30" s="168">
        <v>50000</v>
      </c>
      <c r="G30">
        <v>68</v>
      </c>
      <c r="H30" s="30">
        <v>42345</v>
      </c>
      <c r="I30" s="30">
        <v>42345</v>
      </c>
      <c r="J30" s="30"/>
      <c r="K30" s="30">
        <v>42711</v>
      </c>
    </row>
    <row r="31" spans="2:11" x14ac:dyDescent="0.25">
      <c r="B31">
        <v>61</v>
      </c>
      <c r="C31" t="s">
        <v>561</v>
      </c>
      <c r="D31" s="168">
        <v>1000000</v>
      </c>
      <c r="E31" s="168">
        <v>1020000</v>
      </c>
      <c r="F31">
        <v>0</v>
      </c>
      <c r="G31">
        <v>0</v>
      </c>
      <c r="H31" s="30">
        <v>42346</v>
      </c>
      <c r="I31" s="30">
        <v>42346</v>
      </c>
      <c r="J31" s="30"/>
      <c r="K31" s="30">
        <v>42712</v>
      </c>
    </row>
    <row r="32" spans="2:11" x14ac:dyDescent="0.25">
      <c r="B32">
        <v>63</v>
      </c>
      <c r="C32" t="s">
        <v>562</v>
      </c>
      <c r="D32" s="168">
        <v>1000000</v>
      </c>
      <c r="E32" s="168">
        <v>1020000</v>
      </c>
      <c r="F32">
        <v>0</v>
      </c>
      <c r="G32">
        <v>0</v>
      </c>
      <c r="H32" s="30">
        <v>42348</v>
      </c>
      <c r="I32" s="30">
        <v>42348</v>
      </c>
      <c r="J32" s="30"/>
      <c r="K32" s="30">
        <v>42714</v>
      </c>
    </row>
    <row r="33" spans="2:11" x14ac:dyDescent="0.25">
      <c r="B33">
        <v>65</v>
      </c>
      <c r="C33" t="s">
        <v>563</v>
      </c>
      <c r="D33" s="168">
        <v>1000000</v>
      </c>
      <c r="E33" s="168">
        <v>1020000</v>
      </c>
      <c r="F33" s="168">
        <v>0</v>
      </c>
      <c r="G33">
        <v>0</v>
      </c>
      <c r="H33" s="30">
        <v>42352</v>
      </c>
      <c r="I33" s="30">
        <v>42352</v>
      </c>
      <c r="J33" s="30"/>
      <c r="K33" s="30">
        <v>42718</v>
      </c>
    </row>
    <row r="34" spans="2:11" x14ac:dyDescent="0.25">
      <c r="B34">
        <v>67</v>
      </c>
      <c r="C34" t="s">
        <v>564</v>
      </c>
      <c r="D34" s="168">
        <v>1000000</v>
      </c>
      <c r="E34" s="168">
        <v>1000000</v>
      </c>
      <c r="F34" s="168">
        <v>60000</v>
      </c>
      <c r="G34">
        <v>14</v>
      </c>
      <c r="H34" s="30">
        <v>42354</v>
      </c>
      <c r="I34" s="30">
        <v>42354</v>
      </c>
      <c r="J34" s="30"/>
      <c r="K34" s="30">
        <v>42720</v>
      </c>
    </row>
    <row r="35" spans="2:11" x14ac:dyDescent="0.25">
      <c r="B35">
        <v>69</v>
      </c>
      <c r="C35" t="s">
        <v>565</v>
      </c>
      <c r="D35" s="168">
        <v>1000000</v>
      </c>
      <c r="E35" s="168">
        <v>1020000</v>
      </c>
      <c r="F35">
        <v>0</v>
      </c>
      <c r="G35">
        <v>100</v>
      </c>
      <c r="H35" s="30">
        <v>42360</v>
      </c>
      <c r="I35" s="30">
        <v>42360</v>
      </c>
      <c r="J35" s="30"/>
      <c r="K35" s="30">
        <v>42726</v>
      </c>
    </row>
    <row r="36" spans="2:11" x14ac:dyDescent="0.25">
      <c r="B36">
        <v>71</v>
      </c>
      <c r="C36" t="s">
        <v>566</v>
      </c>
      <c r="D36" s="168">
        <v>1000000</v>
      </c>
      <c r="E36" s="168">
        <v>1000000</v>
      </c>
      <c r="F36" s="168">
        <v>20000</v>
      </c>
      <c r="G36">
        <v>79</v>
      </c>
      <c r="H36" s="30">
        <v>42366</v>
      </c>
      <c r="I36" s="30">
        <v>42366</v>
      </c>
      <c r="J36" s="30"/>
      <c r="K36" s="30">
        <v>42732</v>
      </c>
    </row>
    <row r="37" spans="2:11" x14ac:dyDescent="0.25">
      <c r="B37">
        <v>73</v>
      </c>
      <c r="C37" t="s">
        <v>567</v>
      </c>
      <c r="D37" s="168">
        <v>1000000</v>
      </c>
      <c r="E37" s="168">
        <v>1020000</v>
      </c>
      <c r="F37">
        <v>0</v>
      </c>
      <c r="G37">
        <v>0</v>
      </c>
      <c r="H37" s="30">
        <v>42367</v>
      </c>
      <c r="I37" s="30">
        <v>42367</v>
      </c>
      <c r="J37" s="30"/>
      <c r="K37" s="30">
        <v>42733</v>
      </c>
    </row>
    <row r="38" spans="2:11" x14ac:dyDescent="0.25">
      <c r="B38">
        <v>75</v>
      </c>
      <c r="C38" t="s">
        <v>568</v>
      </c>
      <c r="D38" s="168">
        <v>1000000</v>
      </c>
      <c r="E38" s="168">
        <v>1000000</v>
      </c>
      <c r="F38" s="168">
        <v>25000</v>
      </c>
      <c r="G38">
        <v>74</v>
      </c>
      <c r="H38" s="30">
        <v>42369</v>
      </c>
      <c r="I38" s="30">
        <v>42373</v>
      </c>
      <c r="J38" s="30"/>
      <c r="K38" s="30">
        <v>42739</v>
      </c>
    </row>
    <row r="39" spans="2:11" x14ac:dyDescent="0.25">
      <c r="B39">
        <v>77</v>
      </c>
      <c r="C39" t="s">
        <v>569</v>
      </c>
      <c r="D39" s="168">
        <v>1000000</v>
      </c>
      <c r="E39" s="168">
        <v>1000000</v>
      </c>
      <c r="F39" s="168">
        <v>35000</v>
      </c>
      <c r="G39">
        <v>18</v>
      </c>
      <c r="H39" s="30">
        <v>42374</v>
      </c>
      <c r="I39" s="30">
        <v>42374</v>
      </c>
      <c r="J39" s="30"/>
      <c r="K39" s="30">
        <v>42740</v>
      </c>
    </row>
    <row r="40" spans="2:11" x14ac:dyDescent="0.25">
      <c r="B40">
        <v>79</v>
      </c>
      <c r="C40" t="s">
        <v>570</v>
      </c>
      <c r="D40" s="168">
        <v>1000000</v>
      </c>
      <c r="E40" s="168">
        <v>1000000</v>
      </c>
      <c r="F40" s="168">
        <v>50000</v>
      </c>
      <c r="G40" s="168">
        <v>1819</v>
      </c>
      <c r="H40" s="30">
        <v>42376</v>
      </c>
      <c r="I40" s="30">
        <v>42376</v>
      </c>
      <c r="J40" s="30"/>
      <c r="K40" s="30">
        <v>42742</v>
      </c>
    </row>
    <row r="41" spans="2:11" x14ac:dyDescent="0.25">
      <c r="B41">
        <v>81</v>
      </c>
      <c r="C41" t="s">
        <v>571</v>
      </c>
      <c r="D41" s="168">
        <v>1000000</v>
      </c>
      <c r="E41" s="168">
        <v>1000000</v>
      </c>
      <c r="F41" s="168">
        <v>20000</v>
      </c>
      <c r="G41">
        <v>11</v>
      </c>
      <c r="H41" s="30">
        <v>42380</v>
      </c>
      <c r="I41" s="30">
        <v>42380</v>
      </c>
      <c r="J41" s="30"/>
      <c r="K41" s="30">
        <v>42746</v>
      </c>
    </row>
    <row r="42" spans="2:11" x14ac:dyDescent="0.25">
      <c r="B42">
        <v>83</v>
      </c>
      <c r="C42" t="s">
        <v>572</v>
      </c>
      <c r="D42" s="168">
        <v>1000000</v>
      </c>
      <c r="E42" s="168">
        <v>1020000</v>
      </c>
      <c r="F42" s="168">
        <v>0</v>
      </c>
      <c r="G42">
        <v>0</v>
      </c>
      <c r="H42" s="30">
        <v>42381</v>
      </c>
      <c r="I42" s="30">
        <v>42381</v>
      </c>
      <c r="J42" s="30"/>
      <c r="K42" s="30">
        <v>42747</v>
      </c>
    </row>
    <row r="43" spans="2:11" x14ac:dyDescent="0.25">
      <c r="B43">
        <v>85</v>
      </c>
      <c r="C43" t="s">
        <v>573</v>
      </c>
      <c r="D43" s="168">
        <v>1000000</v>
      </c>
      <c r="E43" s="168">
        <v>1000000</v>
      </c>
      <c r="F43" s="168">
        <v>50000</v>
      </c>
      <c r="G43">
        <v>18</v>
      </c>
      <c r="H43" s="30">
        <v>42382</v>
      </c>
      <c r="I43" s="30">
        <v>42382</v>
      </c>
      <c r="J43" s="30"/>
      <c r="K43" s="30">
        <v>42748</v>
      </c>
    </row>
    <row r="44" spans="2:11" x14ac:dyDescent="0.25">
      <c r="B44">
        <v>87</v>
      </c>
      <c r="C44" t="s">
        <v>574</v>
      </c>
      <c r="D44" s="168">
        <v>1000000</v>
      </c>
      <c r="E44" s="168">
        <v>1000000</v>
      </c>
      <c r="F44" s="168">
        <v>50000</v>
      </c>
      <c r="G44">
        <v>56</v>
      </c>
      <c r="H44" s="30">
        <v>42387</v>
      </c>
      <c r="I44" s="30">
        <v>42387</v>
      </c>
      <c r="J44" s="30"/>
      <c r="K44" s="30">
        <v>42753</v>
      </c>
    </row>
    <row r="45" spans="2:11" x14ac:dyDescent="0.25">
      <c r="B45">
        <v>89</v>
      </c>
      <c r="C45" t="s">
        <v>575</v>
      </c>
      <c r="D45" s="168">
        <v>1000000</v>
      </c>
      <c r="E45" s="168">
        <v>1020000</v>
      </c>
      <c r="F45">
        <v>0</v>
      </c>
      <c r="G45">
        <v>0</v>
      </c>
      <c r="H45" s="30">
        <v>42391</v>
      </c>
      <c r="I45" s="30">
        <v>42391</v>
      </c>
      <c r="J45" s="30"/>
      <c r="K45" s="30">
        <v>42757</v>
      </c>
    </row>
    <row r="46" spans="2:11" x14ac:dyDescent="0.25">
      <c r="B46">
        <v>91</v>
      </c>
      <c r="C46" t="s">
        <v>576</v>
      </c>
      <c r="D46" s="168">
        <v>1000000</v>
      </c>
      <c r="E46" s="168">
        <v>1020000</v>
      </c>
      <c r="F46">
        <v>0</v>
      </c>
      <c r="G46">
        <v>0</v>
      </c>
      <c r="H46" s="30">
        <v>42395</v>
      </c>
      <c r="I46" s="30">
        <v>42395</v>
      </c>
      <c r="J46" s="30"/>
      <c r="K46" s="30">
        <v>42761</v>
      </c>
    </row>
    <row r="47" spans="2:11" x14ac:dyDescent="0.25">
      <c r="B47">
        <v>93</v>
      </c>
      <c r="C47" t="s">
        <v>577</v>
      </c>
      <c r="D47" s="168">
        <v>1000000</v>
      </c>
      <c r="E47" s="168">
        <v>1000000</v>
      </c>
      <c r="F47" s="168">
        <v>60000</v>
      </c>
      <c r="G47">
        <v>0</v>
      </c>
      <c r="H47" s="30">
        <v>42398</v>
      </c>
      <c r="I47" s="30">
        <v>42398</v>
      </c>
      <c r="J47" s="30"/>
      <c r="K47" s="30">
        <v>42764</v>
      </c>
    </row>
    <row r="48" spans="2:11" x14ac:dyDescent="0.25">
      <c r="B48">
        <v>95</v>
      </c>
      <c r="C48" t="s">
        <v>578</v>
      </c>
      <c r="D48" s="168">
        <v>1000000</v>
      </c>
      <c r="E48" s="168">
        <v>1000000</v>
      </c>
      <c r="F48" s="168">
        <v>100000</v>
      </c>
      <c r="G48">
        <v>123</v>
      </c>
      <c r="H48" s="30">
        <v>42401</v>
      </c>
      <c r="I48" s="30">
        <v>42401</v>
      </c>
      <c r="J48" s="30"/>
      <c r="K48" s="30">
        <v>42767</v>
      </c>
    </row>
    <row r="49" spans="2:11" x14ac:dyDescent="0.25">
      <c r="B49">
        <v>97</v>
      </c>
      <c r="C49" t="s">
        <v>579</v>
      </c>
      <c r="D49" s="168">
        <v>1000000</v>
      </c>
      <c r="E49" s="168">
        <v>1020000</v>
      </c>
      <c r="F49">
        <v>0</v>
      </c>
      <c r="G49">
        <v>0</v>
      </c>
      <c r="H49" s="30">
        <v>42404</v>
      </c>
      <c r="I49" s="30">
        <v>42404</v>
      </c>
      <c r="J49" s="30"/>
      <c r="K49" s="30">
        <v>42770</v>
      </c>
    </row>
    <row r="50" spans="2:11" x14ac:dyDescent="0.25">
      <c r="B50">
        <v>99</v>
      </c>
      <c r="C50" t="s">
        <v>580</v>
      </c>
      <c r="D50" s="168">
        <v>1000000</v>
      </c>
      <c r="E50" s="168">
        <v>1000000</v>
      </c>
      <c r="F50" s="168">
        <v>100000</v>
      </c>
      <c r="G50">
        <v>0</v>
      </c>
      <c r="H50" s="30">
        <v>42416</v>
      </c>
      <c r="I50" s="30">
        <v>42416</v>
      </c>
      <c r="J50" s="30"/>
      <c r="K50" s="30">
        <v>42782</v>
      </c>
    </row>
    <row r="51" spans="2:11" x14ac:dyDescent="0.25">
      <c r="B51">
        <v>101</v>
      </c>
      <c r="C51" t="s">
        <v>581</v>
      </c>
      <c r="D51" s="168">
        <v>1000000</v>
      </c>
      <c r="E51" s="168">
        <v>1000000</v>
      </c>
      <c r="F51" s="168">
        <v>30000</v>
      </c>
      <c r="G51">
        <v>65</v>
      </c>
      <c r="H51" s="30">
        <v>42422</v>
      </c>
      <c r="I51" s="30">
        <v>42422</v>
      </c>
      <c r="J51" s="30"/>
      <c r="K51" s="30">
        <v>42788</v>
      </c>
    </row>
    <row r="52" spans="2:11" x14ac:dyDescent="0.25">
      <c r="B52">
        <v>103</v>
      </c>
      <c r="C52" t="s">
        <v>582</v>
      </c>
      <c r="D52" s="168">
        <v>1000000</v>
      </c>
      <c r="E52" s="168">
        <v>1020000</v>
      </c>
      <c r="F52">
        <v>0</v>
      </c>
      <c r="G52">
        <v>27</v>
      </c>
      <c r="H52" s="30">
        <v>42423</v>
      </c>
      <c r="I52" s="30">
        <v>42423</v>
      </c>
      <c r="J52" s="30"/>
      <c r="K52" s="30">
        <v>42789</v>
      </c>
    </row>
    <row r="53" spans="2:11" x14ac:dyDescent="0.25">
      <c r="B53">
        <v>105</v>
      </c>
      <c r="C53" t="s">
        <v>583</v>
      </c>
      <c r="D53" s="168">
        <v>1000000</v>
      </c>
      <c r="E53" s="168">
        <v>1020000</v>
      </c>
      <c r="F53">
        <v>0</v>
      </c>
      <c r="G53">
        <v>0</v>
      </c>
      <c r="H53" s="30">
        <v>42424</v>
      </c>
      <c r="I53" s="30">
        <v>42424</v>
      </c>
      <c r="J53" s="30"/>
      <c r="K53" s="30">
        <v>42790</v>
      </c>
    </row>
    <row r="54" spans="2:11" x14ac:dyDescent="0.25">
      <c r="B54">
        <v>107</v>
      </c>
      <c r="C54" t="s">
        <v>584</v>
      </c>
      <c r="D54" s="168">
        <v>1000000</v>
      </c>
      <c r="E54" s="168">
        <v>1000000</v>
      </c>
      <c r="F54" s="168">
        <v>200000</v>
      </c>
      <c r="G54">
        <v>60</v>
      </c>
      <c r="H54" s="30">
        <v>42430</v>
      </c>
      <c r="I54" s="30">
        <v>42430</v>
      </c>
      <c r="J54" s="30"/>
      <c r="K54" s="30">
        <v>42795</v>
      </c>
    </row>
    <row r="55" spans="2:11" x14ac:dyDescent="0.25">
      <c r="B55">
        <v>109</v>
      </c>
      <c r="C55" t="s">
        <v>585</v>
      </c>
      <c r="D55" s="168">
        <v>1000000</v>
      </c>
      <c r="E55" s="168">
        <v>1000000</v>
      </c>
      <c r="F55" s="168">
        <v>50000</v>
      </c>
      <c r="G55">
        <v>50</v>
      </c>
      <c r="H55" s="30">
        <v>42439</v>
      </c>
      <c r="I55" s="30">
        <v>42439</v>
      </c>
      <c r="J55" s="30"/>
      <c r="K55" s="30">
        <v>42804</v>
      </c>
    </row>
    <row r="56" spans="2:11" x14ac:dyDescent="0.25">
      <c r="B56">
        <v>111</v>
      </c>
      <c r="C56" t="s">
        <v>586</v>
      </c>
      <c r="D56" s="168">
        <v>1000000</v>
      </c>
      <c r="E56" s="168">
        <v>1000000</v>
      </c>
      <c r="F56" s="168">
        <v>20000</v>
      </c>
      <c r="G56">
        <v>49</v>
      </c>
      <c r="H56" s="30">
        <v>42443</v>
      </c>
      <c r="I56" s="30">
        <v>42443</v>
      </c>
      <c r="J56" s="30"/>
      <c r="K56" s="30">
        <v>42808</v>
      </c>
    </row>
    <row r="57" spans="2:11" x14ac:dyDescent="0.25">
      <c r="B57">
        <v>113</v>
      </c>
      <c r="C57" t="s">
        <v>587</v>
      </c>
      <c r="D57" s="168">
        <v>1000000</v>
      </c>
      <c r="E57" s="168">
        <v>1020000</v>
      </c>
      <c r="F57">
        <v>0</v>
      </c>
      <c r="G57">
        <v>72</v>
      </c>
      <c r="H57" s="30">
        <v>42444</v>
      </c>
      <c r="I57" s="30">
        <v>42444</v>
      </c>
      <c r="J57" s="30"/>
      <c r="K57" s="30">
        <v>42809</v>
      </c>
    </row>
    <row r="58" spans="2:11" x14ac:dyDescent="0.25">
      <c r="B58">
        <v>115</v>
      </c>
      <c r="C58" t="s">
        <v>588</v>
      </c>
      <c r="D58" s="168">
        <v>1000000</v>
      </c>
      <c r="E58" s="168">
        <v>1000000</v>
      </c>
      <c r="F58" s="168">
        <v>40000</v>
      </c>
      <c r="G58">
        <v>22</v>
      </c>
      <c r="H58" s="30">
        <v>42445</v>
      </c>
      <c r="I58" s="30">
        <v>42445</v>
      </c>
      <c r="J58" s="30"/>
      <c r="K58" s="30">
        <v>42810</v>
      </c>
    </row>
    <row r="59" spans="2:11" x14ac:dyDescent="0.25">
      <c r="B59">
        <v>117</v>
      </c>
      <c r="C59" t="s">
        <v>589</v>
      </c>
      <c r="D59" s="168">
        <v>1000000</v>
      </c>
      <c r="E59" s="168">
        <v>1020000</v>
      </c>
      <c r="F59" s="168">
        <v>20000</v>
      </c>
      <c r="G59">
        <v>0</v>
      </c>
      <c r="H59" s="30">
        <v>42447</v>
      </c>
      <c r="I59" s="30">
        <v>42447</v>
      </c>
      <c r="J59" s="30"/>
      <c r="K59" s="30">
        <v>42812</v>
      </c>
    </row>
    <row r="60" spans="2:11" x14ac:dyDescent="0.25">
      <c r="B60">
        <v>119</v>
      </c>
      <c r="C60" t="s">
        <v>590</v>
      </c>
      <c r="D60" s="168">
        <v>1000000</v>
      </c>
      <c r="E60" s="168">
        <v>1020000</v>
      </c>
      <c r="F60" s="168">
        <v>20000</v>
      </c>
      <c r="G60">
        <v>45</v>
      </c>
      <c r="H60" s="30">
        <v>42452</v>
      </c>
      <c r="I60" s="30">
        <v>42452</v>
      </c>
      <c r="J60" s="30"/>
      <c r="K60" s="30">
        <v>42817</v>
      </c>
    </row>
    <row r="61" spans="2:11" x14ac:dyDescent="0.25">
      <c r="B61">
        <v>121</v>
      </c>
      <c r="C61" t="s">
        <v>591</v>
      </c>
      <c r="D61" s="168">
        <v>1000000</v>
      </c>
      <c r="E61" s="168">
        <v>1000000</v>
      </c>
      <c r="F61" s="168">
        <v>90000</v>
      </c>
      <c r="G61">
        <v>4</v>
      </c>
      <c r="H61" s="30">
        <v>42453</v>
      </c>
      <c r="I61" s="30">
        <v>42453</v>
      </c>
      <c r="J61" s="30"/>
      <c r="K61" s="30">
        <v>42818</v>
      </c>
    </row>
    <row r="62" spans="2:11" x14ac:dyDescent="0.25">
      <c r="B62">
        <v>123</v>
      </c>
      <c r="C62" t="s">
        <v>592</v>
      </c>
      <c r="D62" s="168">
        <v>1000000</v>
      </c>
      <c r="E62" s="168">
        <v>1000000</v>
      </c>
      <c r="F62" s="168">
        <v>40000</v>
      </c>
      <c r="G62">
        <v>180</v>
      </c>
      <c r="H62" s="30">
        <v>42454</v>
      </c>
      <c r="I62" s="30">
        <v>42454</v>
      </c>
      <c r="J62" s="30"/>
      <c r="K62" s="30">
        <v>42819</v>
      </c>
    </row>
    <row r="63" spans="2:11" x14ac:dyDescent="0.25">
      <c r="B63">
        <v>125</v>
      </c>
      <c r="C63" t="s">
        <v>593</v>
      </c>
      <c r="D63" s="168">
        <v>1000000</v>
      </c>
      <c r="E63" s="168">
        <v>1000000</v>
      </c>
      <c r="F63" s="168">
        <v>40000</v>
      </c>
      <c r="G63">
        <v>261</v>
      </c>
      <c r="H63" s="30">
        <v>42457</v>
      </c>
      <c r="I63" s="30">
        <v>42457</v>
      </c>
      <c r="J63" s="30"/>
      <c r="K63" s="30">
        <v>42822</v>
      </c>
    </row>
    <row r="64" spans="2:11" x14ac:dyDescent="0.25">
      <c r="B64">
        <v>127</v>
      </c>
      <c r="C64" t="s">
        <v>594</v>
      </c>
      <c r="D64" s="168">
        <v>1000000</v>
      </c>
      <c r="E64" s="168">
        <v>1020000</v>
      </c>
      <c r="F64" s="168">
        <v>10000</v>
      </c>
      <c r="G64">
        <v>319</v>
      </c>
      <c r="H64" s="30">
        <v>42458</v>
      </c>
      <c r="I64" s="30">
        <v>42458</v>
      </c>
      <c r="J64" s="30"/>
      <c r="K64" s="30">
        <v>42823</v>
      </c>
    </row>
    <row r="65" spans="2:11" x14ac:dyDescent="0.25">
      <c r="B65">
        <v>129</v>
      </c>
      <c r="C65" t="s">
        <v>595</v>
      </c>
      <c r="D65" s="168">
        <v>1000000</v>
      </c>
      <c r="E65" s="168">
        <v>1000000</v>
      </c>
      <c r="F65" s="168">
        <v>40000</v>
      </c>
      <c r="G65">
        <v>8</v>
      </c>
      <c r="H65" s="30">
        <v>42459</v>
      </c>
      <c r="I65" s="30">
        <v>42459</v>
      </c>
      <c r="J65" s="30"/>
      <c r="K65" s="30">
        <v>42824</v>
      </c>
    </row>
    <row r="66" spans="2:11" x14ac:dyDescent="0.25">
      <c r="B66">
        <v>131</v>
      </c>
      <c r="C66" t="s">
        <v>596</v>
      </c>
      <c r="D66" s="168">
        <v>1000000</v>
      </c>
      <c r="E66" s="168">
        <v>1000000</v>
      </c>
      <c r="F66" s="168">
        <v>60000</v>
      </c>
      <c r="G66" s="168">
        <v>176</v>
      </c>
      <c r="H66" s="30">
        <v>42461</v>
      </c>
      <c r="I66" s="30">
        <v>42461</v>
      </c>
      <c r="J66" s="30"/>
      <c r="K66" s="30">
        <v>42826</v>
      </c>
    </row>
    <row r="67" spans="2:11" x14ac:dyDescent="0.25">
      <c r="B67">
        <v>133</v>
      </c>
      <c r="C67" t="s">
        <v>597</v>
      </c>
      <c r="D67" s="168">
        <v>1000000</v>
      </c>
      <c r="E67" s="168">
        <v>1020000</v>
      </c>
      <c r="F67" s="168">
        <v>1500</v>
      </c>
      <c r="G67" s="168">
        <v>619</v>
      </c>
      <c r="H67" s="30">
        <v>42464</v>
      </c>
      <c r="I67" s="30">
        <v>42464</v>
      </c>
      <c r="J67" s="30"/>
      <c r="K67" s="30">
        <v>42829</v>
      </c>
    </row>
    <row r="68" spans="2:11" x14ac:dyDescent="0.25">
      <c r="B68">
        <v>139</v>
      </c>
      <c r="C68" t="s">
        <v>598</v>
      </c>
      <c r="D68" s="168">
        <v>1000000</v>
      </c>
      <c r="E68" s="168">
        <v>1000000</v>
      </c>
      <c r="F68" s="168">
        <v>40000</v>
      </c>
      <c r="G68">
        <v>67</v>
      </c>
      <c r="H68" s="30">
        <v>42465</v>
      </c>
      <c r="I68" s="30">
        <v>42465</v>
      </c>
      <c r="J68" s="30"/>
      <c r="K68" s="30">
        <v>42830</v>
      </c>
    </row>
    <row r="69" spans="2:11" x14ac:dyDescent="0.25">
      <c r="B69">
        <v>141</v>
      </c>
      <c r="C69" t="s">
        <v>599</v>
      </c>
      <c r="D69" s="168">
        <v>1000000</v>
      </c>
      <c r="E69" s="168">
        <v>1000000</v>
      </c>
      <c r="F69" s="168">
        <v>70000</v>
      </c>
      <c r="G69">
        <v>372</v>
      </c>
      <c r="H69" s="30">
        <v>42466</v>
      </c>
      <c r="I69" s="30">
        <v>42466</v>
      </c>
      <c r="J69" s="30"/>
      <c r="K69" s="30">
        <v>42831</v>
      </c>
    </row>
    <row r="70" spans="2:11" x14ac:dyDescent="0.25">
      <c r="B70">
        <v>143</v>
      </c>
      <c r="C70" t="s">
        <v>600</v>
      </c>
      <c r="D70" s="168">
        <v>1000000</v>
      </c>
      <c r="E70" s="168">
        <v>1020000</v>
      </c>
      <c r="F70" s="168">
        <v>20000</v>
      </c>
      <c r="G70" s="168">
        <v>20000</v>
      </c>
      <c r="H70" s="30">
        <v>42468</v>
      </c>
      <c r="I70" s="30">
        <v>42468</v>
      </c>
      <c r="J70" s="30"/>
      <c r="K70" s="30">
        <v>42833</v>
      </c>
    </row>
    <row r="71" spans="2:11" x14ac:dyDescent="0.25">
      <c r="B71">
        <v>146</v>
      </c>
      <c r="C71" t="s">
        <v>601</v>
      </c>
      <c r="D71" s="168">
        <v>1000000</v>
      </c>
      <c r="E71" s="168">
        <v>50000</v>
      </c>
      <c r="F71">
        <v>194</v>
      </c>
      <c r="G71">
        <v>0</v>
      </c>
      <c r="H71" s="30">
        <v>42473</v>
      </c>
      <c r="I71" s="30">
        <v>42473</v>
      </c>
      <c r="J71" s="30"/>
      <c r="K71" s="30">
        <v>42838</v>
      </c>
    </row>
    <row r="72" spans="2:11" x14ac:dyDescent="0.25">
      <c r="B72">
        <v>147</v>
      </c>
      <c r="C72" t="s">
        <v>602</v>
      </c>
      <c r="D72" s="168">
        <v>1000000</v>
      </c>
      <c r="E72" s="168">
        <v>50000</v>
      </c>
      <c r="F72">
        <v>151</v>
      </c>
      <c r="G72">
        <v>0</v>
      </c>
      <c r="H72" s="30">
        <v>42474</v>
      </c>
      <c r="I72" s="30">
        <v>42474</v>
      </c>
      <c r="J72" s="30"/>
      <c r="K72" s="30">
        <v>42839</v>
      </c>
    </row>
    <row r="73" spans="2:11" x14ac:dyDescent="0.25">
      <c r="B73">
        <v>148</v>
      </c>
      <c r="C73" t="s">
        <v>603</v>
      </c>
      <c r="D73" s="168">
        <v>1000000</v>
      </c>
      <c r="E73" s="168">
        <v>85000</v>
      </c>
      <c r="F73" s="168">
        <v>1794</v>
      </c>
      <c r="G73">
        <v>0</v>
      </c>
      <c r="H73" s="30">
        <v>42475</v>
      </c>
      <c r="I73" s="30">
        <v>42475</v>
      </c>
      <c r="J73" s="30"/>
      <c r="K73" s="30">
        <v>42840</v>
      </c>
    </row>
    <row r="74" spans="2:11" x14ac:dyDescent="0.25">
      <c r="B74">
        <v>149</v>
      </c>
      <c r="C74" t="s">
        <v>604</v>
      </c>
      <c r="D74" s="168">
        <v>1000000</v>
      </c>
      <c r="E74" s="168">
        <v>100000</v>
      </c>
      <c r="F74">
        <v>61</v>
      </c>
      <c r="G74">
        <v>0</v>
      </c>
      <c r="H74" s="30">
        <v>42479</v>
      </c>
      <c r="I74" s="30">
        <v>42479</v>
      </c>
      <c r="J74" s="30"/>
      <c r="K74" s="30">
        <v>42844</v>
      </c>
    </row>
    <row r="75" spans="2:11" x14ac:dyDescent="0.25">
      <c r="B75">
        <v>150</v>
      </c>
      <c r="C75" t="s">
        <v>605</v>
      </c>
      <c r="D75" s="168">
        <v>1000000</v>
      </c>
      <c r="E75" s="168">
        <v>70000</v>
      </c>
      <c r="F75">
        <v>3</v>
      </c>
      <c r="G75">
        <v>0</v>
      </c>
      <c r="H75" s="30">
        <v>42480</v>
      </c>
      <c r="I75" s="30">
        <v>42480</v>
      </c>
      <c r="J75" s="30"/>
      <c r="K75" s="30">
        <v>42845</v>
      </c>
    </row>
    <row r="76" spans="2:11" x14ac:dyDescent="0.25">
      <c r="B76">
        <v>151</v>
      </c>
      <c r="C76" t="s">
        <v>606</v>
      </c>
      <c r="D76" s="168">
        <v>1000000</v>
      </c>
      <c r="E76" s="168">
        <v>50000</v>
      </c>
      <c r="F76">
        <v>474</v>
      </c>
      <c r="G76">
        <v>0</v>
      </c>
      <c r="H76" s="30">
        <v>42481</v>
      </c>
      <c r="I76" s="30">
        <v>42481</v>
      </c>
      <c r="J76" s="30"/>
      <c r="K76" s="30">
        <v>42846</v>
      </c>
    </row>
    <row r="77" spans="2:11" x14ac:dyDescent="0.25">
      <c r="B77">
        <v>152</v>
      </c>
      <c r="C77" t="s">
        <v>607</v>
      </c>
      <c r="D77" s="168">
        <v>1000000</v>
      </c>
      <c r="E77" s="168">
        <v>100000</v>
      </c>
      <c r="F77" s="168">
        <v>93128</v>
      </c>
      <c r="G77">
        <v>0</v>
      </c>
      <c r="H77" s="30">
        <v>42482</v>
      </c>
      <c r="I77" s="30">
        <v>42482</v>
      </c>
      <c r="J77" s="30"/>
      <c r="K77" s="30">
        <v>42847</v>
      </c>
    </row>
    <row r="78" spans="2:11" x14ac:dyDescent="0.25">
      <c r="B78">
        <v>153</v>
      </c>
      <c r="C78" t="s">
        <v>608</v>
      </c>
      <c r="K78" s="30">
        <v>42850</v>
      </c>
    </row>
    <row r="79" spans="2:11" x14ac:dyDescent="0.25">
      <c r="B79">
        <v>154</v>
      </c>
      <c r="C79" t="s">
        <v>609</v>
      </c>
      <c r="K79" s="30">
        <v>42851</v>
      </c>
    </row>
    <row r="80" spans="2:11" x14ac:dyDescent="0.25">
      <c r="B80">
        <v>155</v>
      </c>
      <c r="C80" t="s">
        <v>610</v>
      </c>
      <c r="K80" s="30">
        <v>42854</v>
      </c>
    </row>
    <row r="81" spans="2:11" x14ac:dyDescent="0.25">
      <c r="B81">
        <v>156</v>
      </c>
      <c r="C81" t="s">
        <v>611</v>
      </c>
      <c r="K81" s="30">
        <v>42859</v>
      </c>
    </row>
    <row r="82" spans="2:11" x14ac:dyDescent="0.25">
      <c r="B82">
        <v>157</v>
      </c>
      <c r="C82" t="s">
        <v>612</v>
      </c>
      <c r="K82" s="30">
        <v>42860</v>
      </c>
    </row>
    <row r="83" spans="2:11" x14ac:dyDescent="0.25">
      <c r="B83">
        <v>158</v>
      </c>
      <c r="C83" t="s">
        <v>613</v>
      </c>
      <c r="K83" s="30">
        <v>42864</v>
      </c>
    </row>
    <row r="84" spans="2:11" x14ac:dyDescent="0.25">
      <c r="B84">
        <v>159</v>
      </c>
      <c r="C84" t="s">
        <v>614</v>
      </c>
      <c r="K84" s="30">
        <v>42865</v>
      </c>
    </row>
    <row r="85" spans="2:11" x14ac:dyDescent="0.25">
      <c r="B85">
        <v>1</v>
      </c>
      <c r="C85" t="s">
        <v>458</v>
      </c>
      <c r="D85" s="168">
        <v>1000000</v>
      </c>
      <c r="E85" s="168">
        <v>50000</v>
      </c>
      <c r="F85">
        <v>47</v>
      </c>
      <c r="G85">
        <v>0</v>
      </c>
      <c r="H85" s="30">
        <v>42502</v>
      </c>
      <c r="I85" s="30">
        <v>42502</v>
      </c>
      <c r="J85" s="30"/>
      <c r="K85" s="30">
        <v>42867</v>
      </c>
    </row>
    <row r="86" spans="2:11" x14ac:dyDescent="0.25">
      <c r="B86">
        <v>2</v>
      </c>
      <c r="C86" t="s">
        <v>463</v>
      </c>
      <c r="D86" s="168">
        <v>1000000</v>
      </c>
      <c r="E86" s="168">
        <v>70000</v>
      </c>
      <c r="F86">
        <v>68</v>
      </c>
      <c r="G86">
        <v>0</v>
      </c>
      <c r="H86" s="30">
        <v>42503</v>
      </c>
      <c r="I86" s="30">
        <v>42503</v>
      </c>
      <c r="J86" s="30"/>
      <c r="K86" s="30">
        <v>42868</v>
      </c>
    </row>
    <row r="87" spans="2:11" x14ac:dyDescent="0.25">
      <c r="B87">
        <v>3</v>
      </c>
      <c r="C87" t="s">
        <v>464</v>
      </c>
      <c r="D87" s="168">
        <v>1000000</v>
      </c>
      <c r="E87" s="168">
        <v>100000</v>
      </c>
      <c r="F87">
        <v>56</v>
      </c>
      <c r="G87">
        <v>0</v>
      </c>
      <c r="H87" s="30">
        <v>42506</v>
      </c>
      <c r="I87" s="30">
        <v>42506</v>
      </c>
      <c r="J87" s="30"/>
      <c r="K87" s="30">
        <v>42871</v>
      </c>
    </row>
    <row r="88" spans="2:11" x14ac:dyDescent="0.25">
      <c r="B88">
        <v>4</v>
      </c>
      <c r="C88" t="s">
        <v>457</v>
      </c>
      <c r="D88" s="168">
        <v>1000000</v>
      </c>
      <c r="E88" s="168">
        <v>200000</v>
      </c>
      <c r="F88" s="168">
        <v>6077</v>
      </c>
      <c r="G88">
        <v>0</v>
      </c>
      <c r="H88" s="30">
        <v>42507</v>
      </c>
      <c r="I88" s="30">
        <v>42507</v>
      </c>
      <c r="J88" s="30"/>
      <c r="K88" s="30">
        <v>42872</v>
      </c>
    </row>
    <row r="89" spans="2:11" x14ac:dyDescent="0.25">
      <c r="C89" t="s">
        <v>465</v>
      </c>
      <c r="K89" s="30">
        <v>42875</v>
      </c>
    </row>
    <row r="90" spans="2:11" x14ac:dyDescent="0.25">
      <c r="C90" t="s">
        <v>466</v>
      </c>
      <c r="K90" s="30">
        <v>42879</v>
      </c>
    </row>
    <row r="91" spans="2:11" x14ac:dyDescent="0.25">
      <c r="C91" t="s">
        <v>467</v>
      </c>
      <c r="K91" s="30">
        <v>42880</v>
      </c>
    </row>
    <row r="92" spans="2:11" x14ac:dyDescent="0.25">
      <c r="C92" t="s">
        <v>468</v>
      </c>
      <c r="K92" s="30">
        <v>42881</v>
      </c>
    </row>
    <row r="93" spans="2:11" x14ac:dyDescent="0.25">
      <c r="C93" t="s">
        <v>469</v>
      </c>
      <c r="K93" s="30">
        <v>42885</v>
      </c>
    </row>
    <row r="94" spans="2:11" x14ac:dyDescent="0.25">
      <c r="C94" t="s">
        <v>470</v>
      </c>
      <c r="K94" s="30">
        <v>42888</v>
      </c>
    </row>
    <row r="95" spans="2:11" x14ac:dyDescent="0.25">
      <c r="C95" t="s">
        <v>471</v>
      </c>
      <c r="K95" s="30">
        <v>42893</v>
      </c>
    </row>
    <row r="96" spans="2:11" x14ac:dyDescent="0.25">
      <c r="C96" t="s">
        <v>472</v>
      </c>
      <c r="K96" s="30">
        <v>42895</v>
      </c>
    </row>
    <row r="97" spans="2:16" x14ac:dyDescent="0.25">
      <c r="C97" t="s">
        <v>473</v>
      </c>
      <c r="K97" s="30">
        <v>42902</v>
      </c>
    </row>
    <row r="98" spans="2:16" x14ac:dyDescent="0.25">
      <c r="C98" t="s">
        <v>474</v>
      </c>
      <c r="K98" s="30">
        <v>42906</v>
      </c>
    </row>
    <row r="99" spans="2:16" x14ac:dyDescent="0.25">
      <c r="C99" t="s">
        <v>475</v>
      </c>
      <c r="K99" s="30">
        <v>42908</v>
      </c>
    </row>
    <row r="100" spans="2:16" x14ac:dyDescent="0.25">
      <c r="C100" t="s">
        <v>476</v>
      </c>
      <c r="K100" s="30">
        <v>42910</v>
      </c>
    </row>
    <row r="101" spans="2:16" x14ac:dyDescent="0.25">
      <c r="C101" t="s">
        <v>477</v>
      </c>
      <c r="K101" s="30">
        <v>42914</v>
      </c>
    </row>
    <row r="102" spans="2:16" x14ac:dyDescent="0.25">
      <c r="C102" t="s">
        <v>478</v>
      </c>
      <c r="K102" s="30">
        <v>42916</v>
      </c>
    </row>
    <row r="103" spans="2:16" x14ac:dyDescent="0.25">
      <c r="C103" t="s">
        <v>479</v>
      </c>
      <c r="K103" s="30">
        <v>42917</v>
      </c>
    </row>
    <row r="104" spans="2:16" x14ac:dyDescent="0.25">
      <c r="C104" t="s">
        <v>480</v>
      </c>
      <c r="K104" s="30">
        <v>42920</v>
      </c>
    </row>
    <row r="105" spans="2:16" x14ac:dyDescent="0.25">
      <c r="C105" t="s">
        <v>481</v>
      </c>
      <c r="K105" s="30">
        <v>42922</v>
      </c>
    </row>
    <row r="106" spans="2:16" x14ac:dyDescent="0.25">
      <c r="C106" t="s">
        <v>483</v>
      </c>
      <c r="K106" s="30">
        <v>42924</v>
      </c>
    </row>
    <row r="107" spans="2:16" x14ac:dyDescent="0.25">
      <c r="B107">
        <v>1</v>
      </c>
      <c r="C107" t="s">
        <v>493</v>
      </c>
      <c r="D107" s="168">
        <v>1000000</v>
      </c>
      <c r="E107" s="168">
        <v>200000</v>
      </c>
      <c r="F107">
        <v>167</v>
      </c>
      <c r="G107">
        <v>0</v>
      </c>
      <c r="H107">
        <v>0</v>
      </c>
      <c r="I107" s="30">
        <v>42562</v>
      </c>
      <c r="J107" s="30">
        <v>42927</v>
      </c>
      <c r="K107" s="30">
        <v>42927</v>
      </c>
    </row>
    <row r="108" spans="2:16" x14ac:dyDescent="0.25">
      <c r="B108">
        <v>2</v>
      </c>
      <c r="C108" t="s">
        <v>494</v>
      </c>
      <c r="D108" s="168">
        <v>1000000</v>
      </c>
      <c r="E108" s="168">
        <v>200000</v>
      </c>
      <c r="F108" s="168">
        <v>117229</v>
      </c>
      <c r="G108">
        <v>0</v>
      </c>
      <c r="H108">
        <v>0</v>
      </c>
      <c r="I108" s="30">
        <v>42563</v>
      </c>
      <c r="J108" s="30">
        <v>42928</v>
      </c>
      <c r="K108" s="30">
        <v>42928</v>
      </c>
    </row>
    <row r="109" spans="2:16" x14ac:dyDescent="0.25">
      <c r="B109">
        <v>3</v>
      </c>
      <c r="C109" t="s">
        <v>495</v>
      </c>
      <c r="D109" s="168">
        <v>1000000</v>
      </c>
      <c r="E109" s="168">
        <v>150000</v>
      </c>
      <c r="F109" s="168">
        <v>150000</v>
      </c>
      <c r="G109">
        <v>0</v>
      </c>
      <c r="H109">
        <v>0</v>
      </c>
      <c r="I109" s="30">
        <v>42564</v>
      </c>
      <c r="J109" s="30">
        <v>42929</v>
      </c>
      <c r="K109" s="30">
        <v>42929</v>
      </c>
    </row>
    <row r="110" spans="2:16" x14ac:dyDescent="0.25">
      <c r="B110">
        <v>4</v>
      </c>
      <c r="C110" t="s">
        <v>488</v>
      </c>
      <c r="D110" s="168">
        <v>1000000</v>
      </c>
      <c r="E110" s="168">
        <v>200000</v>
      </c>
      <c r="F110" s="168">
        <v>200000</v>
      </c>
      <c r="G110">
        <v>0</v>
      </c>
      <c r="H110">
        <v>0</v>
      </c>
      <c r="I110" s="30">
        <v>42569</v>
      </c>
      <c r="J110" s="30">
        <v>42934</v>
      </c>
      <c r="K110" s="30">
        <v>42934</v>
      </c>
    </row>
    <row r="111" spans="2:16" x14ac:dyDescent="0.25">
      <c r="B111">
        <v>23</v>
      </c>
      <c r="C111" t="s">
        <v>485</v>
      </c>
      <c r="D111" s="168">
        <v>1000000</v>
      </c>
      <c r="E111" s="168">
        <v>260000</v>
      </c>
      <c r="F111" s="168">
        <v>254847</v>
      </c>
      <c r="G111">
        <v>0</v>
      </c>
      <c r="H111">
        <v>0</v>
      </c>
      <c r="I111" s="30">
        <v>42572</v>
      </c>
      <c r="J111" s="30">
        <v>42937</v>
      </c>
      <c r="K111" s="30">
        <v>42937</v>
      </c>
    </row>
    <row r="112" spans="2:16" x14ac:dyDescent="0.25">
      <c r="B112">
        <v>5</v>
      </c>
      <c r="C112" t="s">
        <v>496</v>
      </c>
      <c r="D112" s="168">
        <v>1000000</v>
      </c>
      <c r="E112" s="168">
        <v>250000</v>
      </c>
      <c r="F112" s="168">
        <v>176680</v>
      </c>
      <c r="G112">
        <v>0</v>
      </c>
      <c r="H112">
        <v>0</v>
      </c>
      <c r="I112" s="30">
        <v>42572</v>
      </c>
      <c r="J112" s="30">
        <v>42572</v>
      </c>
      <c r="K112" s="30">
        <v>42937</v>
      </c>
      <c r="L112" t="s">
        <v>497</v>
      </c>
      <c r="M112" t="s">
        <v>459</v>
      </c>
      <c r="N112" t="s">
        <v>460</v>
      </c>
      <c r="O112" t="s">
        <v>461</v>
      </c>
      <c r="P112" t="s">
        <v>462</v>
      </c>
    </row>
    <row r="113" spans="2:16" x14ac:dyDescent="0.25">
      <c r="B113">
        <v>6</v>
      </c>
      <c r="C113" t="s">
        <v>498</v>
      </c>
      <c r="D113" s="168">
        <v>1000000</v>
      </c>
      <c r="E113" s="168">
        <v>250000</v>
      </c>
      <c r="F113" s="168">
        <v>250000</v>
      </c>
      <c r="G113">
        <v>0</v>
      </c>
      <c r="H113">
        <v>0</v>
      </c>
      <c r="I113" s="30">
        <v>42576</v>
      </c>
      <c r="J113" s="30">
        <v>42576</v>
      </c>
      <c r="K113" s="30">
        <v>42941</v>
      </c>
      <c r="L113" t="s">
        <v>499</v>
      </c>
      <c r="M113" t="s">
        <v>459</v>
      </c>
      <c r="N113" t="s">
        <v>460</v>
      </c>
      <c r="O113" t="s">
        <v>461</v>
      </c>
      <c r="P113" t="s">
        <v>462</v>
      </c>
    </row>
    <row r="114" spans="2:16" x14ac:dyDescent="0.25">
      <c r="B114">
        <v>7</v>
      </c>
      <c r="C114" t="s">
        <v>500</v>
      </c>
      <c r="D114" s="168">
        <v>1000000</v>
      </c>
      <c r="E114" s="168">
        <v>120000</v>
      </c>
      <c r="F114" s="168">
        <v>120000</v>
      </c>
      <c r="G114">
        <v>0</v>
      </c>
      <c r="H114">
        <v>0</v>
      </c>
      <c r="I114" s="30">
        <v>42578</v>
      </c>
      <c r="J114" s="30">
        <v>42578</v>
      </c>
      <c r="K114" s="30">
        <v>42943</v>
      </c>
      <c r="L114" t="s">
        <v>501</v>
      </c>
      <c r="M114" t="s">
        <v>459</v>
      </c>
      <c r="N114" t="s">
        <v>460</v>
      </c>
      <c r="O114" t="s">
        <v>461</v>
      </c>
      <c r="P114" t="s">
        <v>462</v>
      </c>
    </row>
    <row r="115" spans="2:16" x14ac:dyDescent="0.25">
      <c r="B115">
        <v>8</v>
      </c>
      <c r="C115" t="s">
        <v>453</v>
      </c>
      <c r="D115" s="168">
        <v>1000000</v>
      </c>
      <c r="E115" s="168">
        <v>200000</v>
      </c>
      <c r="F115" s="168">
        <v>200000</v>
      </c>
      <c r="G115">
        <v>0</v>
      </c>
      <c r="H115">
        <v>0</v>
      </c>
      <c r="I115" s="30">
        <v>42583</v>
      </c>
      <c r="J115" s="30">
        <v>42583</v>
      </c>
      <c r="K115" s="30">
        <v>42948</v>
      </c>
      <c r="L115" t="s">
        <v>502</v>
      </c>
      <c r="M115" t="s">
        <v>459</v>
      </c>
      <c r="N115" t="s">
        <v>460</v>
      </c>
      <c r="O115" t="s">
        <v>461</v>
      </c>
      <c r="P115" t="s">
        <v>462</v>
      </c>
    </row>
    <row r="116" spans="2:16" x14ac:dyDescent="0.25">
      <c r="B116">
        <v>63</v>
      </c>
      <c r="C116" t="s">
        <v>593</v>
      </c>
      <c r="D116" s="168">
        <v>1000000</v>
      </c>
      <c r="E116" s="168">
        <v>50000</v>
      </c>
      <c r="F116" s="168">
        <v>2952</v>
      </c>
      <c r="G116">
        <v>0</v>
      </c>
      <c r="H116" s="168">
        <v>-12309</v>
      </c>
      <c r="I116" s="30">
        <v>42457</v>
      </c>
      <c r="J116" s="30">
        <v>42457</v>
      </c>
      <c r="K116" s="30">
        <v>42822</v>
      </c>
      <c r="L116" t="s">
        <v>615</v>
      </c>
      <c r="M116" t="s">
        <v>459</v>
      </c>
      <c r="N116" t="s">
        <v>460</v>
      </c>
      <c r="O116" t="s">
        <v>461</v>
      </c>
      <c r="P116" t="s">
        <v>462</v>
      </c>
    </row>
    <row r="117" spans="2:16" x14ac:dyDescent="0.25">
      <c r="B117">
        <v>64</v>
      </c>
      <c r="C117" t="s">
        <v>594</v>
      </c>
      <c r="D117" s="168">
        <v>1000000</v>
      </c>
      <c r="E117" s="168">
        <v>50000</v>
      </c>
      <c r="F117" s="168">
        <v>2392</v>
      </c>
      <c r="G117">
        <v>0</v>
      </c>
      <c r="H117" s="168">
        <v>-5400</v>
      </c>
      <c r="I117" s="30">
        <v>42458</v>
      </c>
      <c r="J117" s="30">
        <v>42458</v>
      </c>
      <c r="K117" s="30">
        <v>42823</v>
      </c>
      <c r="L117" t="s">
        <v>616</v>
      </c>
      <c r="M117" t="s">
        <v>459</v>
      </c>
      <c r="N117" t="s">
        <v>460</v>
      </c>
      <c r="O117" t="s">
        <v>461</v>
      </c>
      <c r="P117" t="s">
        <v>462</v>
      </c>
    </row>
    <row r="118" spans="2:16" x14ac:dyDescent="0.25">
      <c r="B118">
        <v>65</v>
      </c>
      <c r="C118" t="s">
        <v>595</v>
      </c>
      <c r="D118" s="168">
        <v>1000000</v>
      </c>
      <c r="E118" s="168">
        <v>50000</v>
      </c>
      <c r="F118" s="168">
        <v>2401</v>
      </c>
      <c r="G118">
        <v>0</v>
      </c>
      <c r="H118" s="168">
        <v>-5000</v>
      </c>
      <c r="I118" s="30">
        <v>42459</v>
      </c>
      <c r="J118" s="30">
        <v>42459</v>
      </c>
      <c r="K118" s="30">
        <v>42824</v>
      </c>
      <c r="L118" t="s">
        <v>617</v>
      </c>
      <c r="M118" t="s">
        <v>459</v>
      </c>
      <c r="N118" t="s">
        <v>460</v>
      </c>
      <c r="O118" t="s">
        <v>461</v>
      </c>
      <c r="P118" t="s">
        <v>462</v>
      </c>
    </row>
    <row r="119" spans="2:16" x14ac:dyDescent="0.25">
      <c r="B119">
        <v>66</v>
      </c>
      <c r="C119" t="s">
        <v>596</v>
      </c>
      <c r="D119" s="168">
        <v>1000000</v>
      </c>
      <c r="E119" s="168">
        <v>70000</v>
      </c>
      <c r="F119">
        <v>946</v>
      </c>
      <c r="G119">
        <v>0</v>
      </c>
      <c r="H119" s="168">
        <v>-14314</v>
      </c>
      <c r="I119" s="30">
        <v>42461</v>
      </c>
      <c r="J119" s="30">
        <v>42461</v>
      </c>
      <c r="K119" s="30">
        <v>42826</v>
      </c>
      <c r="L119" t="s">
        <v>618</v>
      </c>
      <c r="M119" t="s">
        <v>459</v>
      </c>
      <c r="N119" t="s">
        <v>460</v>
      </c>
      <c r="O119" t="s">
        <v>461</v>
      </c>
      <c r="P119" t="s">
        <v>462</v>
      </c>
    </row>
    <row r="120" spans="2:16" x14ac:dyDescent="0.25">
      <c r="B120">
        <v>67</v>
      </c>
      <c r="C120" t="s">
        <v>597</v>
      </c>
      <c r="D120" s="168">
        <v>1000000</v>
      </c>
      <c r="E120" s="168">
        <v>130000</v>
      </c>
      <c r="F120" s="168">
        <v>1999</v>
      </c>
      <c r="G120">
        <v>0</v>
      </c>
      <c r="H120" s="168">
        <v>-50000</v>
      </c>
      <c r="I120" s="30">
        <v>42464</v>
      </c>
      <c r="J120" s="30">
        <v>42464</v>
      </c>
      <c r="K120" s="30">
        <v>42829</v>
      </c>
      <c r="L120" t="s">
        <v>619</v>
      </c>
      <c r="M120" t="s">
        <v>459</v>
      </c>
      <c r="N120" t="s">
        <v>460</v>
      </c>
      <c r="O120" t="s">
        <v>461</v>
      </c>
      <c r="P120" t="s">
        <v>462</v>
      </c>
    </row>
    <row r="121" spans="2:16" x14ac:dyDescent="0.25">
      <c r="B121">
        <v>68</v>
      </c>
      <c r="C121" t="s">
        <v>598</v>
      </c>
      <c r="D121" s="168">
        <v>1000000</v>
      </c>
      <c r="E121" s="168">
        <v>50000</v>
      </c>
      <c r="F121">
        <v>320</v>
      </c>
      <c r="G121">
        <v>0</v>
      </c>
      <c r="H121">
        <v>0</v>
      </c>
      <c r="I121" s="30">
        <v>42465</v>
      </c>
      <c r="J121" s="30">
        <v>42465</v>
      </c>
      <c r="K121" s="30">
        <v>42830</v>
      </c>
      <c r="L121" t="s">
        <v>620</v>
      </c>
      <c r="M121" t="s">
        <v>459</v>
      </c>
      <c r="N121" t="s">
        <v>460</v>
      </c>
      <c r="O121" t="s">
        <v>461</v>
      </c>
      <c r="P121" t="s">
        <v>462</v>
      </c>
    </row>
    <row r="122" spans="2:16" x14ac:dyDescent="0.25">
      <c r="B122">
        <v>69</v>
      </c>
      <c r="C122" t="s">
        <v>599</v>
      </c>
      <c r="D122" s="168">
        <v>1000000</v>
      </c>
      <c r="E122" s="168">
        <v>100000</v>
      </c>
      <c r="F122">
        <v>681</v>
      </c>
      <c r="G122">
        <v>0</v>
      </c>
      <c r="H122" s="168">
        <v>-6000</v>
      </c>
      <c r="I122" s="30">
        <v>42466</v>
      </c>
      <c r="J122" s="30">
        <v>42466</v>
      </c>
      <c r="K122" s="30">
        <v>42831</v>
      </c>
      <c r="L122" t="s">
        <v>621</v>
      </c>
      <c r="M122" t="s">
        <v>459</v>
      </c>
      <c r="N122" t="s">
        <v>460</v>
      </c>
      <c r="O122" t="s">
        <v>461</v>
      </c>
      <c r="P122" t="s">
        <v>462</v>
      </c>
    </row>
    <row r="123" spans="2:16" x14ac:dyDescent="0.25">
      <c r="B123">
        <v>70</v>
      </c>
      <c r="C123" t="s">
        <v>600</v>
      </c>
      <c r="D123" s="168">
        <v>1000000</v>
      </c>
      <c r="E123" s="168">
        <v>100000</v>
      </c>
      <c r="F123">
        <v>149</v>
      </c>
      <c r="G123">
        <v>0</v>
      </c>
      <c r="H123" s="168">
        <v>-5000</v>
      </c>
      <c r="I123" s="30">
        <v>42468</v>
      </c>
      <c r="J123" s="30">
        <v>42468</v>
      </c>
      <c r="K123" s="30">
        <v>42833</v>
      </c>
      <c r="L123" t="s">
        <v>622</v>
      </c>
      <c r="M123" t="s">
        <v>459</v>
      </c>
      <c r="N123" t="s">
        <v>460</v>
      </c>
      <c r="O123" t="s">
        <v>461</v>
      </c>
      <c r="P123" t="s">
        <v>462</v>
      </c>
    </row>
    <row r="124" spans="2:16" x14ac:dyDescent="0.25">
      <c r="B124">
        <v>71</v>
      </c>
      <c r="C124" t="s">
        <v>601</v>
      </c>
      <c r="D124" s="168">
        <v>1000000</v>
      </c>
      <c r="E124" s="168">
        <v>50000</v>
      </c>
      <c r="F124" s="168">
        <v>10001</v>
      </c>
      <c r="G124">
        <v>0</v>
      </c>
      <c r="H124" s="168">
        <v>-12760</v>
      </c>
      <c r="I124" s="30">
        <v>42473</v>
      </c>
      <c r="J124" s="30">
        <v>42473</v>
      </c>
      <c r="K124" s="30">
        <v>42838</v>
      </c>
      <c r="L124" t="s">
        <v>623</v>
      </c>
      <c r="M124" t="s">
        <v>459</v>
      </c>
      <c r="N124" t="s">
        <v>460</v>
      </c>
      <c r="O124" t="s">
        <v>461</v>
      </c>
      <c r="P124" t="s">
        <v>462</v>
      </c>
    </row>
    <row r="125" spans="2:16" x14ac:dyDescent="0.25">
      <c r="B125">
        <v>72</v>
      </c>
      <c r="C125" t="s">
        <v>602</v>
      </c>
      <c r="D125" s="168">
        <v>1000000</v>
      </c>
      <c r="E125" s="168">
        <v>50000</v>
      </c>
      <c r="F125" s="168">
        <v>3442</v>
      </c>
      <c r="G125">
        <v>0</v>
      </c>
      <c r="H125">
        <v>0</v>
      </c>
      <c r="I125" s="30">
        <v>42474</v>
      </c>
      <c r="J125" s="30">
        <v>42474</v>
      </c>
      <c r="K125" s="30">
        <v>42839</v>
      </c>
      <c r="L125" t="s">
        <v>624</v>
      </c>
      <c r="M125" t="s">
        <v>459</v>
      </c>
      <c r="N125" t="s">
        <v>460</v>
      </c>
      <c r="O125" t="s">
        <v>461</v>
      </c>
      <c r="P125" t="s">
        <v>462</v>
      </c>
    </row>
    <row r="126" spans="2:16" x14ac:dyDescent="0.25">
      <c r="B126">
        <v>73</v>
      </c>
      <c r="C126" t="s">
        <v>603</v>
      </c>
      <c r="D126" s="168">
        <v>1000000</v>
      </c>
      <c r="E126" s="168">
        <v>85000</v>
      </c>
      <c r="F126" s="168">
        <v>3372</v>
      </c>
      <c r="G126">
        <v>0</v>
      </c>
      <c r="H126" s="168">
        <v>-35011</v>
      </c>
      <c r="I126" s="30">
        <v>42475</v>
      </c>
      <c r="J126" s="30">
        <v>42475</v>
      </c>
      <c r="K126" s="30">
        <v>42840</v>
      </c>
      <c r="L126" t="s">
        <v>625</v>
      </c>
      <c r="M126" t="s">
        <v>459</v>
      </c>
      <c r="N126" t="s">
        <v>460</v>
      </c>
      <c r="O126" t="s">
        <v>461</v>
      </c>
      <c r="P126" t="s">
        <v>462</v>
      </c>
    </row>
    <row r="127" spans="2:16" x14ac:dyDescent="0.25">
      <c r="B127">
        <v>74</v>
      </c>
      <c r="C127" t="s">
        <v>604</v>
      </c>
      <c r="D127" s="168">
        <v>1000000</v>
      </c>
      <c r="E127" s="168">
        <v>100000</v>
      </c>
      <c r="F127">
        <v>917</v>
      </c>
      <c r="G127">
        <v>0</v>
      </c>
      <c r="H127" s="168">
        <v>-22365</v>
      </c>
      <c r="I127" s="30">
        <v>42479</v>
      </c>
      <c r="J127" s="30">
        <v>42479</v>
      </c>
      <c r="K127" s="30">
        <v>42844</v>
      </c>
      <c r="L127" t="s">
        <v>626</v>
      </c>
      <c r="M127" t="s">
        <v>459</v>
      </c>
      <c r="N127" t="s">
        <v>460</v>
      </c>
      <c r="O127" t="s">
        <v>461</v>
      </c>
      <c r="P127" t="s">
        <v>462</v>
      </c>
    </row>
    <row r="128" spans="2:16" x14ac:dyDescent="0.25">
      <c r="B128">
        <v>75</v>
      </c>
      <c r="C128" t="s">
        <v>605</v>
      </c>
      <c r="D128" s="168">
        <v>1000000</v>
      </c>
      <c r="E128" s="168">
        <v>70000</v>
      </c>
      <c r="F128">
        <v>31</v>
      </c>
      <c r="G128">
        <v>0</v>
      </c>
      <c r="H128" s="168">
        <v>-17839</v>
      </c>
      <c r="I128" s="30">
        <v>42480</v>
      </c>
      <c r="J128" s="30">
        <v>42480</v>
      </c>
      <c r="K128" s="30">
        <v>42845</v>
      </c>
      <c r="L128" t="s">
        <v>627</v>
      </c>
      <c r="M128" t="s">
        <v>459</v>
      </c>
      <c r="N128" t="s">
        <v>460</v>
      </c>
      <c r="O128" t="s">
        <v>461</v>
      </c>
      <c r="P128" t="s">
        <v>462</v>
      </c>
    </row>
    <row r="129" spans="2:16" x14ac:dyDescent="0.25">
      <c r="B129">
        <v>76</v>
      </c>
      <c r="C129" t="s">
        <v>606</v>
      </c>
      <c r="D129" s="168">
        <v>1000000</v>
      </c>
      <c r="E129" s="168">
        <v>50000</v>
      </c>
      <c r="F129" s="168">
        <v>10788</v>
      </c>
      <c r="G129">
        <v>0</v>
      </c>
      <c r="H129">
        <v>-326</v>
      </c>
      <c r="I129" s="30">
        <v>42481</v>
      </c>
      <c r="J129" s="30">
        <v>42481</v>
      </c>
      <c r="K129" s="30">
        <v>42846</v>
      </c>
      <c r="L129" t="s">
        <v>628</v>
      </c>
      <c r="M129" t="s">
        <v>459</v>
      </c>
      <c r="N129" t="s">
        <v>460</v>
      </c>
      <c r="O129" t="s">
        <v>461</v>
      </c>
      <c r="P129" t="s">
        <v>462</v>
      </c>
    </row>
    <row r="130" spans="2:16" x14ac:dyDescent="0.25">
      <c r="B130">
        <v>77</v>
      </c>
      <c r="C130" t="s">
        <v>607</v>
      </c>
      <c r="D130" s="168">
        <v>1000000</v>
      </c>
      <c r="E130" s="168">
        <v>100000</v>
      </c>
      <c r="F130" s="168">
        <v>4027</v>
      </c>
      <c r="G130">
        <v>0</v>
      </c>
      <c r="H130" s="168">
        <v>-18021</v>
      </c>
      <c r="I130" s="30">
        <v>42482</v>
      </c>
      <c r="J130" s="30">
        <v>42482</v>
      </c>
      <c r="K130" s="30">
        <v>42847</v>
      </c>
      <c r="L130" t="s">
        <v>629</v>
      </c>
      <c r="M130" t="s">
        <v>459</v>
      </c>
      <c r="N130" t="s">
        <v>460</v>
      </c>
      <c r="O130" t="s">
        <v>461</v>
      </c>
      <c r="P130" t="s">
        <v>462</v>
      </c>
    </row>
    <row r="131" spans="2:16" x14ac:dyDescent="0.25">
      <c r="B131">
        <v>78</v>
      </c>
      <c r="C131" t="s">
        <v>608</v>
      </c>
      <c r="D131" s="168">
        <v>1000000</v>
      </c>
      <c r="E131" s="168">
        <v>70000</v>
      </c>
      <c r="F131">
        <v>83</v>
      </c>
      <c r="G131">
        <v>0</v>
      </c>
      <c r="H131" s="168">
        <v>-18216</v>
      </c>
      <c r="I131" s="30">
        <v>42485</v>
      </c>
      <c r="J131" s="30">
        <v>42485</v>
      </c>
      <c r="K131" s="30">
        <v>42850</v>
      </c>
      <c r="L131" t="s">
        <v>630</v>
      </c>
      <c r="M131" t="s">
        <v>459</v>
      </c>
      <c r="N131" t="s">
        <v>460</v>
      </c>
      <c r="O131" t="s">
        <v>461</v>
      </c>
      <c r="P131" t="s">
        <v>462</v>
      </c>
    </row>
    <row r="132" spans="2:16" x14ac:dyDescent="0.25">
      <c r="B132">
        <v>79</v>
      </c>
      <c r="C132" t="s">
        <v>609</v>
      </c>
      <c r="D132" s="168">
        <v>1000000</v>
      </c>
      <c r="E132" s="168">
        <v>100000</v>
      </c>
      <c r="F132" s="168">
        <v>3016</v>
      </c>
      <c r="G132">
        <v>0</v>
      </c>
      <c r="H132" s="168">
        <v>-25770</v>
      </c>
      <c r="I132" s="30">
        <v>42486</v>
      </c>
      <c r="J132" s="30">
        <v>42486</v>
      </c>
      <c r="K132" s="30">
        <v>42851</v>
      </c>
      <c r="L132" t="s">
        <v>631</v>
      </c>
      <c r="M132" t="s">
        <v>459</v>
      </c>
      <c r="N132" t="s">
        <v>460</v>
      </c>
      <c r="O132" t="s">
        <v>461</v>
      </c>
      <c r="P132" t="s">
        <v>462</v>
      </c>
    </row>
    <row r="133" spans="2:16" x14ac:dyDescent="0.25">
      <c r="B133">
        <v>80</v>
      </c>
      <c r="C133" t="s">
        <v>610</v>
      </c>
      <c r="D133" s="168">
        <v>1000000</v>
      </c>
      <c r="E133" s="168">
        <v>50000</v>
      </c>
      <c r="F133" s="168">
        <v>20858</v>
      </c>
      <c r="G133">
        <v>0</v>
      </c>
      <c r="H133">
        <v>0</v>
      </c>
      <c r="I133" s="30">
        <v>42489</v>
      </c>
      <c r="J133" s="30">
        <v>42489</v>
      </c>
      <c r="K133" s="30">
        <v>42854</v>
      </c>
      <c r="L133" t="s">
        <v>632</v>
      </c>
      <c r="M133" t="s">
        <v>459</v>
      </c>
      <c r="N133" t="s">
        <v>460</v>
      </c>
      <c r="O133" t="s">
        <v>461</v>
      </c>
      <c r="P133" t="s">
        <v>462</v>
      </c>
    </row>
    <row r="134" spans="2:16" x14ac:dyDescent="0.25">
      <c r="B134">
        <v>81</v>
      </c>
      <c r="C134" t="s">
        <v>611</v>
      </c>
      <c r="D134" s="168">
        <v>1000000</v>
      </c>
      <c r="E134" s="168">
        <v>70000</v>
      </c>
      <c r="F134" s="168">
        <v>21982</v>
      </c>
      <c r="G134">
        <v>0</v>
      </c>
      <c r="H134">
        <v>0</v>
      </c>
      <c r="I134" s="30">
        <v>42494</v>
      </c>
      <c r="J134" s="30">
        <v>42494</v>
      </c>
      <c r="K134" s="30">
        <v>42859</v>
      </c>
      <c r="L134" t="s">
        <v>633</v>
      </c>
      <c r="M134" t="s">
        <v>459</v>
      </c>
      <c r="N134" t="s">
        <v>460</v>
      </c>
      <c r="O134" t="s">
        <v>461</v>
      </c>
      <c r="P134" t="s">
        <v>462</v>
      </c>
    </row>
    <row r="135" spans="2:16" x14ac:dyDescent="0.25">
      <c r="B135">
        <v>82</v>
      </c>
      <c r="C135" t="s">
        <v>612</v>
      </c>
      <c r="D135" s="168">
        <v>1000000</v>
      </c>
      <c r="E135" s="168">
        <v>100000</v>
      </c>
      <c r="F135" s="168">
        <v>21713</v>
      </c>
      <c r="G135">
        <v>0</v>
      </c>
      <c r="H135">
        <v>0</v>
      </c>
      <c r="I135" s="30">
        <v>42495</v>
      </c>
      <c r="J135" s="30">
        <v>42495</v>
      </c>
      <c r="K135" s="30">
        <v>42860</v>
      </c>
      <c r="L135" t="s">
        <v>634</v>
      </c>
      <c r="M135" t="s">
        <v>459</v>
      </c>
      <c r="N135" t="s">
        <v>460</v>
      </c>
      <c r="O135" t="s">
        <v>461</v>
      </c>
      <c r="P135" t="s">
        <v>462</v>
      </c>
    </row>
    <row r="136" spans="2:16" x14ac:dyDescent="0.25">
      <c r="B136">
        <v>83</v>
      </c>
      <c r="C136" t="s">
        <v>613</v>
      </c>
      <c r="D136" s="168">
        <v>1000000</v>
      </c>
      <c r="E136" s="168">
        <v>70000</v>
      </c>
      <c r="F136" s="168">
        <v>25950</v>
      </c>
      <c r="G136">
        <v>0</v>
      </c>
      <c r="H136" s="168">
        <v>-3340</v>
      </c>
      <c r="I136" s="30">
        <v>42499</v>
      </c>
      <c r="J136" s="30">
        <v>42499</v>
      </c>
      <c r="K136" s="30">
        <v>42864</v>
      </c>
      <c r="L136" t="s">
        <v>635</v>
      </c>
      <c r="M136" t="s">
        <v>459</v>
      </c>
      <c r="N136" t="s">
        <v>460</v>
      </c>
      <c r="O136" t="s">
        <v>461</v>
      </c>
      <c r="P136" t="s">
        <v>462</v>
      </c>
    </row>
    <row r="137" spans="2:16" x14ac:dyDescent="0.25">
      <c r="B137">
        <v>84</v>
      </c>
      <c r="C137" t="s">
        <v>614</v>
      </c>
      <c r="D137" s="168">
        <v>1000000</v>
      </c>
      <c r="E137" s="168">
        <v>100000</v>
      </c>
      <c r="F137" s="168">
        <v>13491</v>
      </c>
      <c r="G137">
        <v>0</v>
      </c>
      <c r="H137" s="168">
        <v>-32258</v>
      </c>
      <c r="I137" s="30">
        <v>42500</v>
      </c>
      <c r="J137" s="30">
        <v>42500</v>
      </c>
      <c r="K137" s="30">
        <v>42865</v>
      </c>
      <c r="L137" t="s">
        <v>636</v>
      </c>
      <c r="M137" t="s">
        <v>459</v>
      </c>
      <c r="N137" t="s">
        <v>460</v>
      </c>
      <c r="O137" t="s">
        <v>461</v>
      </c>
      <c r="P137" t="s">
        <v>462</v>
      </c>
    </row>
    <row r="138" spans="2:16" x14ac:dyDescent="0.25">
      <c r="B138">
        <v>9</v>
      </c>
      <c r="C138" t="s">
        <v>503</v>
      </c>
      <c r="D138" s="168">
        <v>1000000</v>
      </c>
      <c r="E138" s="168">
        <v>100000</v>
      </c>
      <c r="F138" s="168">
        <v>50140</v>
      </c>
      <c r="G138">
        <v>0</v>
      </c>
      <c r="H138">
        <v>0</v>
      </c>
      <c r="I138" s="30">
        <v>42590</v>
      </c>
      <c r="J138" s="30">
        <v>42590</v>
      </c>
      <c r="K138" s="30">
        <v>42955</v>
      </c>
      <c r="L138" t="s">
        <v>504</v>
      </c>
      <c r="M138" t="s">
        <v>459</v>
      </c>
      <c r="N138" t="s">
        <v>460</v>
      </c>
      <c r="O138" t="s">
        <v>461</v>
      </c>
      <c r="P138" t="s">
        <v>462</v>
      </c>
    </row>
    <row r="139" spans="2:16" x14ac:dyDescent="0.25">
      <c r="B139">
        <v>10</v>
      </c>
      <c r="C139" t="s">
        <v>455</v>
      </c>
      <c r="D139" s="168">
        <v>1000000</v>
      </c>
      <c r="E139" s="168">
        <v>200000</v>
      </c>
      <c r="F139" s="168">
        <v>200000</v>
      </c>
      <c r="G139">
        <v>0</v>
      </c>
      <c r="H139">
        <v>0</v>
      </c>
      <c r="I139" s="30">
        <v>42591</v>
      </c>
      <c r="J139" s="30">
        <v>42591</v>
      </c>
      <c r="K139" s="30">
        <v>42956</v>
      </c>
      <c r="L139" t="s">
        <v>505</v>
      </c>
      <c r="M139" t="s">
        <v>459</v>
      </c>
      <c r="N139" t="s">
        <v>460</v>
      </c>
      <c r="O139" t="s">
        <v>461</v>
      </c>
      <c r="P139" t="s">
        <v>462</v>
      </c>
    </row>
    <row r="140" spans="2:16" x14ac:dyDescent="0.25">
      <c r="B140">
        <v>11</v>
      </c>
      <c r="C140" t="s">
        <v>506</v>
      </c>
      <c r="D140" s="168">
        <v>1000000</v>
      </c>
      <c r="E140" s="168">
        <v>100000</v>
      </c>
      <c r="F140" s="168">
        <v>100000</v>
      </c>
      <c r="G140">
        <v>0</v>
      </c>
      <c r="H140">
        <v>0</v>
      </c>
      <c r="I140" s="30">
        <v>42594</v>
      </c>
      <c r="J140" s="30">
        <v>42594</v>
      </c>
      <c r="K140" s="30">
        <v>42959</v>
      </c>
      <c r="L140" t="s">
        <v>507</v>
      </c>
      <c r="M140" t="s">
        <v>459</v>
      </c>
      <c r="N140" t="s">
        <v>460</v>
      </c>
      <c r="O140" t="s">
        <v>461</v>
      </c>
      <c r="P140" t="s">
        <v>462</v>
      </c>
    </row>
    <row r="141" spans="2:16" x14ac:dyDescent="0.25">
      <c r="B141">
        <v>12</v>
      </c>
      <c r="C141" t="s">
        <v>508</v>
      </c>
      <c r="D141" s="168">
        <v>1000000</v>
      </c>
      <c r="E141" s="168">
        <v>250000</v>
      </c>
      <c r="F141" s="168">
        <v>250000</v>
      </c>
      <c r="G141">
        <v>0</v>
      </c>
      <c r="H141">
        <v>0</v>
      </c>
      <c r="I141" s="30">
        <v>42597</v>
      </c>
      <c r="J141" s="30">
        <v>42597</v>
      </c>
      <c r="K141" s="30">
        <v>42962</v>
      </c>
      <c r="L141" t="s">
        <v>509</v>
      </c>
      <c r="M141" t="s">
        <v>459</v>
      </c>
      <c r="N141" t="s">
        <v>460</v>
      </c>
      <c r="O141" t="s">
        <v>461</v>
      </c>
      <c r="P141" t="s">
        <v>462</v>
      </c>
    </row>
    <row r="142" spans="2:16" x14ac:dyDescent="0.25">
      <c r="B142">
        <v>13</v>
      </c>
      <c r="C142" t="s">
        <v>510</v>
      </c>
      <c r="D142" s="168">
        <v>1000000</v>
      </c>
      <c r="E142" s="168">
        <v>80000</v>
      </c>
      <c r="F142" s="168">
        <v>28260</v>
      </c>
      <c r="G142">
        <v>0</v>
      </c>
      <c r="H142">
        <v>0</v>
      </c>
      <c r="I142" s="30">
        <v>42627</v>
      </c>
      <c r="J142" s="30">
        <v>42627</v>
      </c>
      <c r="K142" s="30">
        <v>42992</v>
      </c>
      <c r="L142" t="s">
        <v>511</v>
      </c>
      <c r="M142" t="s">
        <v>459</v>
      </c>
      <c r="N142" t="s">
        <v>460</v>
      </c>
      <c r="O142" t="s">
        <v>461</v>
      </c>
      <c r="P142" t="s">
        <v>462</v>
      </c>
    </row>
    <row r="143" spans="2:16" x14ac:dyDescent="0.25">
      <c r="B143">
        <v>14</v>
      </c>
      <c r="C143" t="s">
        <v>512</v>
      </c>
      <c r="D143" s="168">
        <v>1000000</v>
      </c>
      <c r="E143" s="168">
        <v>200000</v>
      </c>
      <c r="F143" s="168">
        <v>28788</v>
      </c>
      <c r="G143">
        <v>0</v>
      </c>
      <c r="H143">
        <v>0</v>
      </c>
      <c r="I143" s="30">
        <v>42633</v>
      </c>
      <c r="J143" s="30">
        <v>42633</v>
      </c>
      <c r="K143" s="30">
        <v>42998</v>
      </c>
      <c r="L143" t="s">
        <v>513</v>
      </c>
      <c r="M143" t="s">
        <v>459</v>
      </c>
      <c r="N143" t="s">
        <v>460</v>
      </c>
      <c r="O143" t="s">
        <v>461</v>
      </c>
      <c r="P143" t="s">
        <v>462</v>
      </c>
    </row>
    <row r="144" spans="2:16" x14ac:dyDescent="0.25">
      <c r="B144">
        <v>15</v>
      </c>
      <c r="C144" t="s">
        <v>637</v>
      </c>
      <c r="D144" s="168">
        <v>1000000</v>
      </c>
      <c r="E144" s="168">
        <v>40000</v>
      </c>
      <c r="F144" s="168">
        <v>10476</v>
      </c>
      <c r="G144">
        <v>0</v>
      </c>
      <c r="H144">
        <v>0</v>
      </c>
      <c r="I144" s="30">
        <v>42641</v>
      </c>
      <c r="J144" s="30">
        <v>42641</v>
      </c>
      <c r="K144" s="30">
        <v>43006</v>
      </c>
      <c r="L144" t="s">
        <v>638</v>
      </c>
      <c r="M144" t="s">
        <v>459</v>
      </c>
      <c r="N144" t="s">
        <v>460</v>
      </c>
      <c r="O144" t="s">
        <v>461</v>
      </c>
      <c r="P144" t="s">
        <v>462</v>
      </c>
    </row>
    <row r="145" spans="2:16" x14ac:dyDescent="0.25">
      <c r="B145">
        <v>23</v>
      </c>
      <c r="C145" t="s">
        <v>485</v>
      </c>
      <c r="D145" s="168">
        <v>1000000</v>
      </c>
      <c r="E145" s="168">
        <v>260000</v>
      </c>
      <c r="F145">
        <v>34</v>
      </c>
      <c r="G145" s="168">
        <v>82320</v>
      </c>
      <c r="H145">
        <v>0</v>
      </c>
      <c r="I145" s="30">
        <v>42572</v>
      </c>
      <c r="J145" s="30">
        <v>42572</v>
      </c>
      <c r="K145" s="30">
        <v>42937</v>
      </c>
      <c r="L145" t="s">
        <v>486</v>
      </c>
      <c r="M145" t="s">
        <v>459</v>
      </c>
      <c r="N145" t="s">
        <v>460</v>
      </c>
      <c r="O145" t="s">
        <v>461</v>
      </c>
      <c r="P145" t="s">
        <v>462</v>
      </c>
    </row>
    <row r="146" spans="2:16" x14ac:dyDescent="0.25">
      <c r="B146">
        <v>24</v>
      </c>
      <c r="C146" t="s">
        <v>523</v>
      </c>
      <c r="D146" s="168">
        <v>1000000</v>
      </c>
      <c r="E146" s="168">
        <v>60000</v>
      </c>
      <c r="F146" s="168">
        <v>14731</v>
      </c>
      <c r="G146">
        <v>0</v>
      </c>
      <c r="H146">
        <v>0</v>
      </c>
      <c r="I146" s="30">
        <v>42655</v>
      </c>
      <c r="J146" s="30">
        <v>42655</v>
      </c>
      <c r="K146" s="30">
        <v>43020</v>
      </c>
      <c r="L146" t="s">
        <v>639</v>
      </c>
      <c r="M146" t="s">
        <v>459</v>
      </c>
      <c r="N146" t="s">
        <v>460</v>
      </c>
      <c r="O146" t="s">
        <v>461</v>
      </c>
      <c r="P146" t="s">
        <v>462</v>
      </c>
    </row>
    <row r="147" spans="2:16" x14ac:dyDescent="0.25">
      <c r="B147">
        <v>25</v>
      </c>
      <c r="C147" t="s">
        <v>640</v>
      </c>
      <c r="D147" s="168">
        <v>1000000</v>
      </c>
      <c r="E147" s="168">
        <v>200000</v>
      </c>
      <c r="F147" s="168">
        <v>2721</v>
      </c>
      <c r="G147">
        <v>0</v>
      </c>
      <c r="H147">
        <v>0</v>
      </c>
      <c r="I147" s="30">
        <v>42657</v>
      </c>
      <c r="J147" s="30">
        <v>42657</v>
      </c>
      <c r="K147" s="30">
        <v>43022</v>
      </c>
      <c r="L147" t="s">
        <v>641</v>
      </c>
      <c r="M147" t="s">
        <v>459</v>
      </c>
      <c r="N147" t="s">
        <v>460</v>
      </c>
      <c r="O147" t="s">
        <v>461</v>
      </c>
      <c r="P147" t="s">
        <v>462</v>
      </c>
    </row>
    <row r="148" spans="2:16" x14ac:dyDescent="0.25">
      <c r="B148">
        <v>26</v>
      </c>
      <c r="C148" t="s">
        <v>642</v>
      </c>
      <c r="D148" s="168">
        <v>1000000</v>
      </c>
      <c r="E148" s="168">
        <v>100000</v>
      </c>
      <c r="F148" s="168">
        <v>42271</v>
      </c>
      <c r="G148">
        <v>0</v>
      </c>
      <c r="H148">
        <v>0</v>
      </c>
      <c r="I148" s="30">
        <v>42669</v>
      </c>
      <c r="J148" s="30">
        <v>42669</v>
      </c>
      <c r="K148" s="30">
        <v>43034</v>
      </c>
      <c r="L148" t="s">
        <v>643</v>
      </c>
      <c r="M148" t="s">
        <v>459</v>
      </c>
      <c r="N148" t="s">
        <v>460</v>
      </c>
      <c r="O148" t="s">
        <v>461</v>
      </c>
      <c r="P148" t="s">
        <v>462</v>
      </c>
    </row>
    <row r="149" spans="2:16" x14ac:dyDescent="0.25">
      <c r="B149">
        <v>21</v>
      </c>
      <c r="C149" t="s">
        <v>481</v>
      </c>
      <c r="D149" s="168">
        <v>1000000</v>
      </c>
      <c r="E149" s="168">
        <v>200000</v>
      </c>
      <c r="F149">
        <v>223</v>
      </c>
      <c r="G149">
        <v>0</v>
      </c>
      <c r="H149">
        <v>0</v>
      </c>
      <c r="I149" s="30">
        <v>42557</v>
      </c>
      <c r="J149" s="30">
        <v>42557</v>
      </c>
      <c r="K149" s="30">
        <v>42922</v>
      </c>
      <c r="L149" t="s">
        <v>482</v>
      </c>
      <c r="M149" t="s">
        <v>459</v>
      </c>
      <c r="N149" t="s">
        <v>460</v>
      </c>
      <c r="O149" t="s">
        <v>461</v>
      </c>
      <c r="P149" t="s">
        <v>462</v>
      </c>
    </row>
    <row r="150" spans="2:16" x14ac:dyDescent="0.25">
      <c r="B150">
        <v>22</v>
      </c>
      <c r="C150" t="s">
        <v>483</v>
      </c>
      <c r="D150" s="168">
        <v>1000000</v>
      </c>
      <c r="E150" s="168">
        <v>200000</v>
      </c>
      <c r="F150">
        <v>226</v>
      </c>
      <c r="G150">
        <v>0</v>
      </c>
      <c r="H150">
        <v>0</v>
      </c>
      <c r="I150" s="30">
        <v>42559</v>
      </c>
      <c r="J150" s="30">
        <v>42559</v>
      </c>
      <c r="K150" s="30">
        <v>42924</v>
      </c>
      <c r="L150" t="s">
        <v>484</v>
      </c>
      <c r="M150" t="s">
        <v>459</v>
      </c>
      <c r="N150" t="s">
        <v>460</v>
      </c>
      <c r="O150" t="s">
        <v>461</v>
      </c>
      <c r="P150" t="s">
        <v>462</v>
      </c>
    </row>
    <row r="151" spans="2:16" x14ac:dyDescent="0.25">
      <c r="B151">
        <v>23</v>
      </c>
      <c r="C151" t="s">
        <v>485</v>
      </c>
      <c r="D151" s="168">
        <v>1000000</v>
      </c>
      <c r="E151" s="168">
        <v>260000</v>
      </c>
      <c r="F151">
        <v>118</v>
      </c>
      <c r="G151" s="168">
        <v>82320</v>
      </c>
      <c r="H151">
        <v>0</v>
      </c>
      <c r="I151" s="30">
        <v>42572</v>
      </c>
      <c r="J151" s="30">
        <v>42572</v>
      </c>
      <c r="K151" s="30">
        <v>42937</v>
      </c>
      <c r="L151" t="s">
        <v>486</v>
      </c>
      <c r="M151" t="s">
        <v>459</v>
      </c>
      <c r="N151" t="s">
        <v>460</v>
      </c>
      <c r="O151" t="s">
        <v>461</v>
      </c>
      <c r="P151" t="s">
        <v>462</v>
      </c>
    </row>
    <row r="152" spans="2:16" x14ac:dyDescent="0.25">
      <c r="B152">
        <v>24</v>
      </c>
      <c r="C152" t="s">
        <v>523</v>
      </c>
      <c r="D152" s="168">
        <v>1000000</v>
      </c>
      <c r="E152" s="168">
        <v>60000</v>
      </c>
      <c r="F152">
        <v>16</v>
      </c>
      <c r="G152">
        <v>0</v>
      </c>
      <c r="H152">
        <v>0</v>
      </c>
      <c r="I152" s="30">
        <v>42655</v>
      </c>
      <c r="J152" s="30">
        <v>42655</v>
      </c>
      <c r="K152" s="30">
        <v>43020</v>
      </c>
      <c r="L152" t="s">
        <v>639</v>
      </c>
      <c r="M152" t="s">
        <v>459</v>
      </c>
      <c r="N152" t="s">
        <v>460</v>
      </c>
      <c r="O152" t="s">
        <v>461</v>
      </c>
      <c r="P152" t="s">
        <v>462</v>
      </c>
    </row>
    <row r="153" spans="2:16" x14ac:dyDescent="0.25">
      <c r="B153">
        <v>25</v>
      </c>
      <c r="C153" t="s">
        <v>640</v>
      </c>
      <c r="D153" s="168">
        <v>1000000</v>
      </c>
      <c r="E153" s="168">
        <v>200000</v>
      </c>
      <c r="F153">
        <v>24</v>
      </c>
      <c r="G153">
        <v>0</v>
      </c>
      <c r="H153">
        <v>0</v>
      </c>
      <c r="I153" s="30">
        <v>42657</v>
      </c>
      <c r="J153" s="30">
        <v>42657</v>
      </c>
      <c r="K153" s="30">
        <v>43022</v>
      </c>
      <c r="L153" t="s">
        <v>641</v>
      </c>
      <c r="M153" t="s">
        <v>459</v>
      </c>
      <c r="N153" t="s">
        <v>460</v>
      </c>
      <c r="O153" t="s">
        <v>461</v>
      </c>
      <c r="P153" t="s">
        <v>462</v>
      </c>
    </row>
    <row r="154" spans="2:16" x14ac:dyDescent="0.25">
      <c r="B154">
        <v>26</v>
      </c>
      <c r="C154" t="s">
        <v>642</v>
      </c>
      <c r="D154" s="168">
        <v>1000000</v>
      </c>
      <c r="E154" s="168">
        <v>100000</v>
      </c>
      <c r="F154">
        <v>85</v>
      </c>
      <c r="G154">
        <v>0</v>
      </c>
      <c r="H154">
        <v>0</v>
      </c>
      <c r="I154" s="30">
        <v>42669</v>
      </c>
      <c r="J154" s="30">
        <v>42669</v>
      </c>
      <c r="K154" s="30">
        <v>43034</v>
      </c>
      <c r="L154" t="s">
        <v>643</v>
      </c>
      <c r="M154" t="s">
        <v>459</v>
      </c>
      <c r="N154" t="s">
        <v>460</v>
      </c>
      <c r="O154" t="s">
        <v>461</v>
      </c>
      <c r="P154" t="s">
        <v>462</v>
      </c>
    </row>
    <row r="155" spans="2:16" x14ac:dyDescent="0.25">
      <c r="B155">
        <v>27</v>
      </c>
      <c r="C155" t="s">
        <v>521</v>
      </c>
      <c r="D155" s="168">
        <v>1000000</v>
      </c>
      <c r="E155" s="168">
        <v>100000</v>
      </c>
      <c r="F155" s="168">
        <v>19763</v>
      </c>
      <c r="G155">
        <v>0</v>
      </c>
      <c r="H155">
        <v>0</v>
      </c>
      <c r="I155" s="30">
        <v>42671</v>
      </c>
      <c r="J155" s="30">
        <v>42674</v>
      </c>
      <c r="K155" s="30">
        <v>43039</v>
      </c>
      <c r="L155" t="s">
        <v>644</v>
      </c>
      <c r="M155" t="s">
        <v>459</v>
      </c>
      <c r="N155" t="s">
        <v>460</v>
      </c>
      <c r="O155" t="s">
        <v>461</v>
      </c>
      <c r="P155" t="s">
        <v>462</v>
      </c>
    </row>
    <row r="156" spans="2:16" x14ac:dyDescent="0.25">
      <c r="B156">
        <v>28</v>
      </c>
      <c r="C156" t="s">
        <v>645</v>
      </c>
      <c r="D156" s="168">
        <v>1000000</v>
      </c>
      <c r="E156" s="168">
        <v>50000</v>
      </c>
      <c r="F156">
        <v>31</v>
      </c>
      <c r="G156">
        <v>0</v>
      </c>
      <c r="H156">
        <v>0</v>
      </c>
      <c r="I156" s="30">
        <v>42678</v>
      </c>
      <c r="J156" s="30">
        <v>42678</v>
      </c>
      <c r="K156" s="30">
        <v>43043</v>
      </c>
      <c r="L156" t="s">
        <v>646</v>
      </c>
      <c r="M156" t="s">
        <v>459</v>
      </c>
      <c r="N156" t="s">
        <v>460</v>
      </c>
      <c r="O156" t="s">
        <v>461</v>
      </c>
      <c r="P156" t="s">
        <v>462</v>
      </c>
    </row>
    <row r="157" spans="2:16" x14ac:dyDescent="0.25">
      <c r="B157">
        <v>29</v>
      </c>
      <c r="C157" t="s">
        <v>647</v>
      </c>
      <c r="D157" s="168">
        <v>1000000</v>
      </c>
      <c r="E157" s="168">
        <v>70000</v>
      </c>
      <c r="F157" s="168">
        <v>2627</v>
      </c>
      <c r="G157">
        <v>0</v>
      </c>
      <c r="H157">
        <v>0</v>
      </c>
      <c r="I157" s="30">
        <v>42690</v>
      </c>
      <c r="J157" s="30">
        <v>42690</v>
      </c>
      <c r="K157" s="30">
        <v>43055</v>
      </c>
      <c r="L157" t="s">
        <v>648</v>
      </c>
      <c r="M157" t="s">
        <v>459</v>
      </c>
      <c r="N157" t="s">
        <v>460</v>
      </c>
      <c r="O157" t="s">
        <v>461</v>
      </c>
      <c r="P157" t="s">
        <v>462</v>
      </c>
    </row>
    <row r="158" spans="2:16" x14ac:dyDescent="0.25">
      <c r="B158">
        <v>30</v>
      </c>
      <c r="C158" t="s">
        <v>525</v>
      </c>
      <c r="D158" s="168">
        <v>1000000</v>
      </c>
      <c r="E158" s="168">
        <v>100000</v>
      </c>
      <c r="F158" s="168">
        <v>19594</v>
      </c>
      <c r="G158">
        <v>0</v>
      </c>
      <c r="H158">
        <v>0</v>
      </c>
      <c r="I158" s="30">
        <v>42695</v>
      </c>
      <c r="J158" s="30">
        <v>42695</v>
      </c>
      <c r="K158" s="30">
        <v>43060</v>
      </c>
      <c r="L158" t="s">
        <v>649</v>
      </c>
      <c r="M158" t="s">
        <v>459</v>
      </c>
      <c r="N158" t="s">
        <v>460</v>
      </c>
      <c r="O158" t="s">
        <v>461</v>
      </c>
      <c r="P158" t="s">
        <v>462</v>
      </c>
    </row>
    <row r="159" spans="2:16" x14ac:dyDescent="0.25">
      <c r="B159">
        <v>16</v>
      </c>
      <c r="C159" t="s">
        <v>650</v>
      </c>
      <c r="D159" s="168">
        <v>1000000</v>
      </c>
      <c r="E159" s="168">
        <v>100000</v>
      </c>
      <c r="F159">
        <v>30</v>
      </c>
      <c r="G159">
        <v>0</v>
      </c>
      <c r="H159">
        <v>0</v>
      </c>
      <c r="I159" s="30">
        <v>42648</v>
      </c>
      <c r="J159" s="30">
        <v>42648</v>
      </c>
      <c r="K159" s="30">
        <v>43013</v>
      </c>
      <c r="L159" t="s">
        <v>651</v>
      </c>
      <c r="M159" t="s">
        <v>459</v>
      </c>
      <c r="N159" t="s">
        <v>460</v>
      </c>
      <c r="O159" t="s">
        <v>461</v>
      </c>
      <c r="P159" t="s">
        <v>462</v>
      </c>
    </row>
    <row r="160" spans="2:16" x14ac:dyDescent="0.25">
      <c r="B160">
        <v>17</v>
      </c>
      <c r="C160" t="s">
        <v>652</v>
      </c>
      <c r="D160" s="168">
        <v>1000000</v>
      </c>
      <c r="E160" s="168">
        <v>200000</v>
      </c>
      <c r="F160">
        <v>131</v>
      </c>
      <c r="G160" s="168">
        <v>190000</v>
      </c>
      <c r="H160">
        <v>0</v>
      </c>
      <c r="I160" s="30">
        <v>42663</v>
      </c>
      <c r="J160" s="30">
        <v>42663</v>
      </c>
      <c r="K160" s="30">
        <v>43028</v>
      </c>
      <c r="L160" t="s">
        <v>653</v>
      </c>
      <c r="M160" t="s">
        <v>459</v>
      </c>
      <c r="N160" t="s">
        <v>460</v>
      </c>
      <c r="O160" t="s">
        <v>461</v>
      </c>
      <c r="P160" t="s">
        <v>462</v>
      </c>
    </row>
    <row r="161" spans="2:16" x14ac:dyDescent="0.25">
      <c r="B161">
        <v>18</v>
      </c>
      <c r="C161" t="s">
        <v>654</v>
      </c>
      <c r="D161" s="168">
        <v>1000000</v>
      </c>
      <c r="E161" s="168">
        <v>100000</v>
      </c>
      <c r="F161">
        <v>64</v>
      </c>
      <c r="G161">
        <v>0</v>
      </c>
      <c r="H161">
        <v>0</v>
      </c>
      <c r="I161" s="30">
        <v>42682</v>
      </c>
      <c r="J161" s="30">
        <v>42682</v>
      </c>
      <c r="K161" s="30">
        <v>43047</v>
      </c>
      <c r="L161" t="s">
        <v>655</v>
      </c>
      <c r="M161" t="s">
        <v>459</v>
      </c>
      <c r="N161" t="s">
        <v>460</v>
      </c>
      <c r="O161" t="s">
        <v>461</v>
      </c>
      <c r="P161" t="s">
        <v>462</v>
      </c>
    </row>
    <row r="162" spans="2:16" x14ac:dyDescent="0.25">
      <c r="B162">
        <v>30</v>
      </c>
      <c r="C162" t="s">
        <v>525</v>
      </c>
      <c r="D162" s="168">
        <v>1000000</v>
      </c>
      <c r="E162" s="168">
        <v>100000</v>
      </c>
      <c r="F162">
        <v>274</v>
      </c>
      <c r="G162">
        <v>0</v>
      </c>
      <c r="H162">
        <v>0</v>
      </c>
      <c r="I162" s="30">
        <v>42695</v>
      </c>
      <c r="J162" s="30">
        <v>42695</v>
      </c>
      <c r="K162" s="30">
        <v>43060</v>
      </c>
      <c r="L162" t="s">
        <v>649</v>
      </c>
      <c r="M162" t="s">
        <v>459</v>
      </c>
      <c r="N162" t="s">
        <v>460</v>
      </c>
      <c r="O162" t="s">
        <v>461</v>
      </c>
      <c r="P162" t="s">
        <v>462</v>
      </c>
    </row>
    <row r="163" spans="2:16" x14ac:dyDescent="0.25">
      <c r="B163">
        <v>31</v>
      </c>
      <c r="C163" t="s">
        <v>656</v>
      </c>
      <c r="D163" s="168">
        <v>1000000</v>
      </c>
      <c r="E163" s="168">
        <v>100000</v>
      </c>
      <c r="F163">
        <v>46</v>
      </c>
      <c r="G163">
        <v>0</v>
      </c>
      <c r="H163">
        <v>0</v>
      </c>
      <c r="I163" s="30">
        <v>42699</v>
      </c>
      <c r="J163" s="30">
        <v>42699</v>
      </c>
      <c r="K163" s="30">
        <v>43064</v>
      </c>
      <c r="L163" t="s">
        <v>657</v>
      </c>
      <c r="M163" t="s">
        <v>459</v>
      </c>
      <c r="N163" t="s">
        <v>460</v>
      </c>
      <c r="O163" t="s">
        <v>461</v>
      </c>
      <c r="P163" t="s">
        <v>462</v>
      </c>
    </row>
    <row r="164" spans="2:16" x14ac:dyDescent="0.25">
      <c r="B164">
        <v>1</v>
      </c>
      <c r="C164" t="s">
        <v>1020</v>
      </c>
      <c r="D164" t="s">
        <v>1021</v>
      </c>
      <c r="E164" s="168">
        <v>1000000</v>
      </c>
      <c r="F164" s="168">
        <v>100000</v>
      </c>
      <c r="G164">
        <v>36</v>
      </c>
      <c r="H164">
        <v>0</v>
      </c>
      <c r="I164">
        <v>0</v>
      </c>
      <c r="J164" s="30">
        <v>42780</v>
      </c>
      <c r="K164" s="30">
        <v>43157</v>
      </c>
      <c r="L164" t="s">
        <v>1022</v>
      </c>
      <c r="M164" t="s">
        <v>459</v>
      </c>
      <c r="N164" t="s">
        <v>460</v>
      </c>
      <c r="O164" t="s">
        <v>461</v>
      </c>
      <c r="P164" t="s">
        <v>462</v>
      </c>
    </row>
    <row r="165" spans="2:16" x14ac:dyDescent="0.25">
      <c r="B165">
        <v>2</v>
      </c>
      <c r="C165" t="s">
        <v>1023</v>
      </c>
      <c r="D165" t="s">
        <v>1021</v>
      </c>
      <c r="E165" s="168">
        <v>1000000</v>
      </c>
      <c r="F165" s="168">
        <v>200000</v>
      </c>
      <c r="G165" s="168">
        <v>37311</v>
      </c>
      <c r="H165">
        <v>0</v>
      </c>
      <c r="I165" s="168">
        <v>-87165</v>
      </c>
      <c r="J165" s="30">
        <v>42781</v>
      </c>
      <c r="K165" s="30">
        <v>43157</v>
      </c>
      <c r="L165" t="s">
        <v>1024</v>
      </c>
      <c r="M165" t="s">
        <v>459</v>
      </c>
      <c r="N165" t="s">
        <v>460</v>
      </c>
      <c r="O165" t="s">
        <v>461</v>
      </c>
      <c r="P165" t="s">
        <v>462</v>
      </c>
    </row>
    <row r="166" spans="2:16" x14ac:dyDescent="0.25">
      <c r="B166">
        <v>3</v>
      </c>
      <c r="C166" t="s">
        <v>982</v>
      </c>
      <c r="D166" t="s">
        <v>1021</v>
      </c>
      <c r="E166" s="168">
        <v>1000000</v>
      </c>
      <c r="F166" s="168">
        <v>100000</v>
      </c>
      <c r="G166">
        <v>11</v>
      </c>
      <c r="H166">
        <v>0</v>
      </c>
      <c r="I166">
        <v>0</v>
      </c>
      <c r="J166" s="30">
        <v>42790</v>
      </c>
      <c r="K166" s="30">
        <v>43157</v>
      </c>
      <c r="L166" t="s">
        <v>1025</v>
      </c>
      <c r="M166" t="s">
        <v>459</v>
      </c>
      <c r="N166" t="s">
        <v>460</v>
      </c>
      <c r="O166" t="s">
        <v>461</v>
      </c>
      <c r="P166" t="s">
        <v>462</v>
      </c>
    </row>
    <row r="167" spans="2:16" x14ac:dyDescent="0.25">
      <c r="B167">
        <v>4</v>
      </c>
      <c r="C167" t="s">
        <v>988</v>
      </c>
      <c r="D167" t="s">
        <v>1021</v>
      </c>
      <c r="E167" s="168">
        <v>1000000</v>
      </c>
      <c r="F167" s="168">
        <v>200000</v>
      </c>
      <c r="G167">
        <v>0</v>
      </c>
      <c r="H167">
        <v>0</v>
      </c>
      <c r="I167" s="168">
        <v>-100955</v>
      </c>
      <c r="J167" s="30">
        <v>42793</v>
      </c>
      <c r="K167" s="30">
        <v>43158</v>
      </c>
      <c r="L167" t="s">
        <v>1026</v>
      </c>
      <c r="M167" t="s">
        <v>459</v>
      </c>
      <c r="N167" t="s">
        <v>460</v>
      </c>
      <c r="O167" t="s">
        <v>461</v>
      </c>
      <c r="P167" t="s">
        <v>462</v>
      </c>
    </row>
    <row r="168" spans="2:16" x14ac:dyDescent="0.25">
      <c r="B168">
        <v>5</v>
      </c>
      <c r="C168" t="s">
        <v>1027</v>
      </c>
      <c r="D168" t="s">
        <v>1021</v>
      </c>
      <c r="E168" s="168">
        <v>1000000</v>
      </c>
      <c r="F168" s="168">
        <v>100000</v>
      </c>
      <c r="G168">
        <v>94</v>
      </c>
      <c r="H168">
        <v>0</v>
      </c>
      <c r="I168" s="168">
        <v>-2638</v>
      </c>
      <c r="J168" s="30">
        <v>42807</v>
      </c>
      <c r="K168" s="30">
        <v>43172</v>
      </c>
      <c r="L168" t="s">
        <v>1028</v>
      </c>
      <c r="M168" t="s">
        <v>459</v>
      </c>
      <c r="N168" t="s">
        <v>460</v>
      </c>
      <c r="O168" t="s">
        <v>461</v>
      </c>
      <c r="P168" t="s">
        <v>462</v>
      </c>
    </row>
    <row r="169" spans="2:16" x14ac:dyDescent="0.25">
      <c r="B169">
        <v>6</v>
      </c>
      <c r="C169" t="s">
        <v>1003</v>
      </c>
      <c r="D169" t="s">
        <v>1021</v>
      </c>
      <c r="E169" s="168">
        <v>1000000</v>
      </c>
      <c r="F169" s="168">
        <v>250000</v>
      </c>
      <c r="G169">
        <v>0</v>
      </c>
      <c r="H169">
        <v>0</v>
      </c>
      <c r="I169" s="168">
        <v>-170336</v>
      </c>
      <c r="J169" s="30">
        <v>42809</v>
      </c>
      <c r="K169" s="30">
        <v>43174</v>
      </c>
      <c r="L169" t="s">
        <v>1029</v>
      </c>
      <c r="M169" t="s">
        <v>459</v>
      </c>
      <c r="N169" t="s">
        <v>460</v>
      </c>
      <c r="O169" t="s">
        <v>461</v>
      </c>
      <c r="P169" t="s">
        <v>462</v>
      </c>
    </row>
    <row r="170" spans="2:16" x14ac:dyDescent="0.25">
      <c r="B170">
        <v>7</v>
      </c>
      <c r="C170" t="s">
        <v>1030</v>
      </c>
      <c r="D170" t="s">
        <v>1021</v>
      </c>
      <c r="E170" s="168">
        <v>1000000</v>
      </c>
      <c r="F170" s="168">
        <v>150000</v>
      </c>
      <c r="G170">
        <v>390</v>
      </c>
      <c r="H170">
        <v>0</v>
      </c>
      <c r="I170" s="168">
        <v>-47713</v>
      </c>
      <c r="J170" s="30">
        <v>42814</v>
      </c>
      <c r="K170" s="30">
        <v>43179</v>
      </c>
      <c r="L170" t="s">
        <v>1031</v>
      </c>
      <c r="M170" t="s">
        <v>459</v>
      </c>
      <c r="N170" t="s">
        <v>460</v>
      </c>
      <c r="O170" t="s">
        <v>461</v>
      </c>
      <c r="P170" t="s">
        <v>462</v>
      </c>
    </row>
    <row r="171" spans="2:16" x14ac:dyDescent="0.25">
      <c r="B171">
        <v>8</v>
      </c>
      <c r="C171" t="s">
        <v>1032</v>
      </c>
      <c r="D171" t="s">
        <v>1021</v>
      </c>
      <c r="E171" s="168">
        <v>1000000</v>
      </c>
      <c r="F171" s="168">
        <v>100000</v>
      </c>
      <c r="G171">
        <v>83</v>
      </c>
      <c r="H171">
        <v>0</v>
      </c>
      <c r="I171">
        <v>0</v>
      </c>
      <c r="J171" s="30">
        <v>42816</v>
      </c>
      <c r="K171" s="30">
        <v>43181</v>
      </c>
      <c r="L171" t="s">
        <v>1033</v>
      </c>
      <c r="M171" t="s">
        <v>459</v>
      </c>
      <c r="N171" t="s">
        <v>460</v>
      </c>
      <c r="O171" t="s">
        <v>461</v>
      </c>
      <c r="P171" t="s">
        <v>462</v>
      </c>
    </row>
    <row r="172" spans="2:16" x14ac:dyDescent="0.25">
      <c r="B172">
        <v>9</v>
      </c>
      <c r="C172" t="s">
        <v>995</v>
      </c>
      <c r="D172" t="s">
        <v>1021</v>
      </c>
      <c r="E172" s="168">
        <v>1000000</v>
      </c>
      <c r="F172" s="168">
        <v>100000</v>
      </c>
      <c r="G172">
        <v>56</v>
      </c>
      <c r="H172">
        <v>0</v>
      </c>
      <c r="I172">
        <v>0</v>
      </c>
      <c r="J172" s="30">
        <v>42818</v>
      </c>
      <c r="K172" s="30">
        <v>43183</v>
      </c>
      <c r="L172" t="s">
        <v>1034</v>
      </c>
      <c r="M172" t="s">
        <v>459</v>
      </c>
      <c r="N172" t="s">
        <v>460</v>
      </c>
      <c r="O172" t="s">
        <v>461</v>
      </c>
      <c r="P172" t="s">
        <v>462</v>
      </c>
    </row>
    <row r="173" spans="2:16" x14ac:dyDescent="0.25">
      <c r="B173">
        <v>10</v>
      </c>
      <c r="C173" t="s">
        <v>998</v>
      </c>
      <c r="D173" t="s">
        <v>1021</v>
      </c>
      <c r="E173" s="168">
        <v>1000000</v>
      </c>
      <c r="F173" s="168">
        <v>200000</v>
      </c>
      <c r="G173">
        <v>120</v>
      </c>
      <c r="H173">
        <v>0</v>
      </c>
      <c r="I173" s="168">
        <v>-100000</v>
      </c>
      <c r="J173" s="30">
        <v>42824</v>
      </c>
      <c r="K173" s="30">
        <v>43189</v>
      </c>
      <c r="L173" t="s">
        <v>1035</v>
      </c>
      <c r="M173" t="s">
        <v>459</v>
      </c>
      <c r="N173" t="s">
        <v>460</v>
      </c>
      <c r="O173" t="s">
        <v>461</v>
      </c>
      <c r="P173" t="s">
        <v>462</v>
      </c>
    </row>
    <row r="174" spans="2:16" x14ac:dyDescent="0.25">
      <c r="B174">
        <v>11</v>
      </c>
      <c r="C174" t="s">
        <v>1036</v>
      </c>
      <c r="D174" t="s">
        <v>1021</v>
      </c>
      <c r="E174" s="168">
        <v>1000000</v>
      </c>
      <c r="F174" s="168">
        <v>100000</v>
      </c>
      <c r="G174">
        <v>110</v>
      </c>
      <c r="H174">
        <v>0</v>
      </c>
      <c r="I174">
        <v>0</v>
      </c>
      <c r="J174" s="30">
        <v>42828</v>
      </c>
      <c r="K174" s="30">
        <v>43193</v>
      </c>
      <c r="L174" t="s">
        <v>1037</v>
      </c>
      <c r="M174" t="s">
        <v>459</v>
      </c>
      <c r="N174" t="s">
        <v>460</v>
      </c>
      <c r="O174" t="s">
        <v>461</v>
      </c>
      <c r="P174" t="s">
        <v>462</v>
      </c>
    </row>
    <row r="175" spans="2:16" x14ac:dyDescent="0.25">
      <c r="B175">
        <v>12</v>
      </c>
      <c r="C175" t="s">
        <v>1038</v>
      </c>
      <c r="D175" t="s">
        <v>1021</v>
      </c>
      <c r="E175" s="168">
        <v>1000000</v>
      </c>
      <c r="F175" s="168">
        <v>200000</v>
      </c>
      <c r="G175">
        <v>47</v>
      </c>
      <c r="H175">
        <v>0</v>
      </c>
      <c r="I175">
        <v>0</v>
      </c>
      <c r="J175" s="30">
        <v>42835</v>
      </c>
      <c r="K175" s="30">
        <v>43200</v>
      </c>
      <c r="L175" t="s">
        <v>1039</v>
      </c>
      <c r="M175" t="s">
        <v>459</v>
      </c>
      <c r="N175" t="s">
        <v>460</v>
      </c>
      <c r="O175" t="s">
        <v>461</v>
      </c>
      <c r="P175" t="s">
        <v>462</v>
      </c>
    </row>
    <row r="176" spans="2:16" x14ac:dyDescent="0.25">
      <c r="B176">
        <v>13</v>
      </c>
      <c r="C176" t="s">
        <v>1040</v>
      </c>
      <c r="D176" t="s">
        <v>1021</v>
      </c>
      <c r="E176" s="168">
        <v>1000000</v>
      </c>
      <c r="F176" s="168">
        <v>100000</v>
      </c>
      <c r="G176">
        <v>90</v>
      </c>
      <c r="H176">
        <v>0</v>
      </c>
      <c r="I176">
        <v>0</v>
      </c>
      <c r="J176" s="30">
        <v>42836</v>
      </c>
      <c r="K176" s="30">
        <v>43201</v>
      </c>
      <c r="L176" t="s">
        <v>1041</v>
      </c>
      <c r="M176" t="s">
        <v>459</v>
      </c>
      <c r="N176" t="s">
        <v>460</v>
      </c>
      <c r="O176" t="s">
        <v>461</v>
      </c>
      <c r="P176" t="s">
        <v>462</v>
      </c>
    </row>
    <row r="177" spans="2:17" x14ac:dyDescent="0.25">
      <c r="B177">
        <v>14</v>
      </c>
      <c r="C177" t="s">
        <v>1042</v>
      </c>
      <c r="D177" t="s">
        <v>1021</v>
      </c>
      <c r="E177" s="168">
        <v>1000000</v>
      </c>
      <c r="F177" s="168">
        <v>100000</v>
      </c>
      <c r="G177">
        <v>2</v>
      </c>
      <c r="H177">
        <v>0</v>
      </c>
      <c r="I177">
        <v>0</v>
      </c>
      <c r="J177" s="30">
        <v>42838</v>
      </c>
      <c r="K177" s="30">
        <v>43203</v>
      </c>
      <c r="L177" t="s">
        <v>1043</v>
      </c>
      <c r="M177" t="s">
        <v>459</v>
      </c>
      <c r="N177" t="s">
        <v>460</v>
      </c>
      <c r="O177" t="s">
        <v>461</v>
      </c>
      <c r="P177" t="s">
        <v>462</v>
      </c>
    </row>
    <row r="178" spans="2:17" x14ac:dyDescent="0.25">
      <c r="B178">
        <v>15</v>
      </c>
      <c r="C178" t="s">
        <v>1044</v>
      </c>
      <c r="D178" t="s">
        <v>1021</v>
      </c>
      <c r="E178" s="168">
        <v>1000000</v>
      </c>
      <c r="F178" s="168">
        <v>200000</v>
      </c>
      <c r="G178">
        <v>359</v>
      </c>
      <c r="H178">
        <v>0</v>
      </c>
      <c r="I178">
        <v>0</v>
      </c>
      <c r="J178" s="30">
        <v>42843</v>
      </c>
      <c r="K178" s="30">
        <v>43208</v>
      </c>
      <c r="L178" t="s">
        <v>1045</v>
      </c>
      <c r="M178" t="s">
        <v>459</v>
      </c>
      <c r="N178" t="s">
        <v>460</v>
      </c>
      <c r="O178" t="s">
        <v>461</v>
      </c>
      <c r="P178" t="s">
        <v>462</v>
      </c>
    </row>
    <row r="179" spans="2:17" x14ac:dyDescent="0.25">
      <c r="B179">
        <v>16</v>
      </c>
      <c r="C179" t="s">
        <v>1046</v>
      </c>
      <c r="D179" t="s">
        <v>1021</v>
      </c>
      <c r="E179" s="168">
        <v>1000000</v>
      </c>
      <c r="F179" s="168">
        <v>100000</v>
      </c>
      <c r="G179">
        <v>36</v>
      </c>
      <c r="H179">
        <v>0</v>
      </c>
      <c r="I179" s="168">
        <v>-49905</v>
      </c>
      <c r="J179" s="30">
        <v>42845</v>
      </c>
      <c r="K179" s="30">
        <v>43210</v>
      </c>
      <c r="L179" t="s">
        <v>1047</v>
      </c>
      <c r="M179" t="s">
        <v>459</v>
      </c>
      <c r="N179" t="s">
        <v>460</v>
      </c>
      <c r="O179" t="s">
        <v>461</v>
      </c>
      <c r="P179" t="s">
        <v>462</v>
      </c>
    </row>
    <row r="180" spans="2:17" x14ac:dyDescent="0.25">
      <c r="B180">
        <v>17</v>
      </c>
      <c r="C180" t="s">
        <v>1048</v>
      </c>
      <c r="D180" t="s">
        <v>1021</v>
      </c>
      <c r="E180" s="168">
        <v>1000000</v>
      </c>
      <c r="F180" s="168">
        <v>200000</v>
      </c>
      <c r="G180">
        <v>0</v>
      </c>
      <c r="H180">
        <v>0</v>
      </c>
      <c r="I180" s="168">
        <v>-2183</v>
      </c>
      <c r="J180" s="30">
        <v>42849</v>
      </c>
      <c r="K180" s="30">
        <v>43214</v>
      </c>
      <c r="L180" t="s">
        <v>1049</v>
      </c>
      <c r="M180" t="s">
        <v>459</v>
      </c>
      <c r="N180" t="s">
        <v>460</v>
      </c>
      <c r="O180" t="s">
        <v>461</v>
      </c>
      <c r="P180" t="s">
        <v>462</v>
      </c>
    </row>
    <row r="181" spans="2:17" x14ac:dyDescent="0.25">
      <c r="B181">
        <v>18</v>
      </c>
      <c r="C181" t="s">
        <v>1006</v>
      </c>
      <c r="D181" t="s">
        <v>1021</v>
      </c>
      <c r="E181" s="168">
        <v>1000000</v>
      </c>
      <c r="F181" s="168">
        <v>200000</v>
      </c>
      <c r="G181">
        <v>0</v>
      </c>
      <c r="H181">
        <v>0</v>
      </c>
      <c r="I181">
        <v>-540</v>
      </c>
      <c r="J181" s="30">
        <v>42852</v>
      </c>
      <c r="K181" s="30">
        <v>43217</v>
      </c>
      <c r="L181" t="s">
        <v>1050</v>
      </c>
      <c r="M181" t="s">
        <v>459</v>
      </c>
      <c r="N181" t="s">
        <v>460</v>
      </c>
      <c r="O181" t="s">
        <v>461</v>
      </c>
      <c r="P181" t="s">
        <v>462</v>
      </c>
    </row>
    <row r="182" spans="2:17" x14ac:dyDescent="0.25">
      <c r="B182">
        <v>19</v>
      </c>
      <c r="C182" t="s">
        <v>1051</v>
      </c>
      <c r="D182" t="s">
        <v>1021</v>
      </c>
      <c r="E182" s="168">
        <v>1000000</v>
      </c>
      <c r="F182" s="168">
        <v>100000</v>
      </c>
      <c r="G182">
        <v>89</v>
      </c>
      <c r="H182">
        <v>0</v>
      </c>
      <c r="I182">
        <v>0</v>
      </c>
      <c r="J182" s="30">
        <v>42863</v>
      </c>
      <c r="K182" s="30">
        <v>43228</v>
      </c>
      <c r="L182" t="s">
        <v>1052</v>
      </c>
      <c r="M182" t="s">
        <v>459</v>
      </c>
      <c r="N182" t="s">
        <v>460</v>
      </c>
      <c r="O182" t="s">
        <v>461</v>
      </c>
      <c r="P182" t="s">
        <v>462</v>
      </c>
    </row>
    <row r="183" spans="2:17" x14ac:dyDescent="0.25">
      <c r="B183">
        <v>20</v>
      </c>
      <c r="C183" t="s">
        <v>1053</v>
      </c>
      <c r="D183" t="s">
        <v>1021</v>
      </c>
      <c r="E183" s="168">
        <v>1000000</v>
      </c>
      <c r="F183" s="168">
        <v>100000</v>
      </c>
      <c r="G183">
        <v>0</v>
      </c>
      <c r="H183">
        <v>0</v>
      </c>
      <c r="I183" s="168">
        <v>-2480</v>
      </c>
      <c r="J183" s="30">
        <v>42865</v>
      </c>
      <c r="K183" s="30">
        <v>43230</v>
      </c>
      <c r="L183" t="s">
        <v>1054</v>
      </c>
      <c r="M183" t="s">
        <v>459</v>
      </c>
      <c r="N183" t="s">
        <v>460</v>
      </c>
      <c r="O183" t="s">
        <v>461</v>
      </c>
      <c r="P183" t="s">
        <v>462</v>
      </c>
    </row>
    <row r="184" spans="2:17" x14ac:dyDescent="0.25">
      <c r="B184">
        <v>21</v>
      </c>
      <c r="C184" t="s">
        <v>1009</v>
      </c>
      <c r="D184" t="s">
        <v>1021</v>
      </c>
      <c r="E184" s="168">
        <v>1000000</v>
      </c>
      <c r="F184" s="168">
        <v>150000</v>
      </c>
      <c r="G184">
        <v>107</v>
      </c>
      <c r="H184">
        <v>0</v>
      </c>
      <c r="I184">
        <v>-424</v>
      </c>
      <c r="J184" s="30">
        <v>42870</v>
      </c>
      <c r="K184" s="30">
        <v>43235</v>
      </c>
      <c r="L184" t="s">
        <v>1055</v>
      </c>
      <c r="M184" t="s">
        <v>459</v>
      </c>
      <c r="N184" t="s">
        <v>460</v>
      </c>
      <c r="O184" t="s">
        <v>461</v>
      </c>
      <c r="P184" t="s">
        <v>462</v>
      </c>
    </row>
    <row r="185" spans="2:17" x14ac:dyDescent="0.25">
      <c r="B185">
        <v>22</v>
      </c>
      <c r="C185" t="s">
        <v>1056</v>
      </c>
      <c r="D185" t="s">
        <v>1021</v>
      </c>
      <c r="E185" s="168">
        <v>1000000</v>
      </c>
      <c r="F185" s="168">
        <v>90000</v>
      </c>
      <c r="G185" s="168">
        <v>1794</v>
      </c>
      <c r="H185">
        <v>0</v>
      </c>
      <c r="I185">
        <v>-395</v>
      </c>
      <c r="J185" s="30">
        <v>42871</v>
      </c>
      <c r="K185" s="30">
        <v>43236</v>
      </c>
      <c r="L185" t="s">
        <v>1057</v>
      </c>
      <c r="M185" t="s">
        <v>459</v>
      </c>
      <c r="N185" t="s">
        <v>460</v>
      </c>
      <c r="O185" t="s">
        <v>461</v>
      </c>
      <c r="P185" t="s">
        <v>462</v>
      </c>
    </row>
    <row r="186" spans="2:17" x14ac:dyDescent="0.25">
      <c r="B186">
        <v>23</v>
      </c>
      <c r="C186" t="s">
        <v>1058</v>
      </c>
      <c r="D186" t="s">
        <v>1021</v>
      </c>
      <c r="E186" s="168">
        <v>1000000</v>
      </c>
      <c r="F186" s="168">
        <v>100000</v>
      </c>
      <c r="G186" s="168">
        <v>22720</v>
      </c>
      <c r="H186">
        <v>0</v>
      </c>
      <c r="I186" s="168">
        <v>-60000</v>
      </c>
      <c r="J186" s="30">
        <v>42843</v>
      </c>
      <c r="K186" s="30">
        <v>43588</v>
      </c>
      <c r="L186" t="s">
        <v>1059</v>
      </c>
      <c r="M186" t="s">
        <v>459</v>
      </c>
      <c r="N186" t="s">
        <v>460</v>
      </c>
      <c r="O186" t="s">
        <v>461</v>
      </c>
      <c r="P186" t="s">
        <v>462</v>
      </c>
    </row>
    <row r="187" spans="2:17" x14ac:dyDescent="0.25">
      <c r="B187">
        <v>22</v>
      </c>
      <c r="C187" t="s">
        <v>963</v>
      </c>
      <c r="D187" t="s">
        <v>1073</v>
      </c>
      <c r="E187" s="168">
        <v>1000000</v>
      </c>
      <c r="F187" s="168">
        <v>150000</v>
      </c>
      <c r="G187">
        <v>290</v>
      </c>
      <c r="H187">
        <v>0</v>
      </c>
      <c r="I187">
        <v>-366</v>
      </c>
      <c r="J187" s="30">
        <v>42744</v>
      </c>
      <c r="K187" s="30">
        <v>43109</v>
      </c>
      <c r="L187" t="s">
        <v>1022</v>
      </c>
      <c r="M187" t="s">
        <v>459</v>
      </c>
      <c r="N187" t="s">
        <v>460</v>
      </c>
      <c r="O187" t="s">
        <v>461</v>
      </c>
      <c r="P187" t="s">
        <v>462</v>
      </c>
    </row>
    <row r="188" spans="2:17" x14ac:dyDescent="0.25">
      <c r="B188">
        <v>23</v>
      </c>
      <c r="C188" t="s">
        <v>967</v>
      </c>
      <c r="D188" t="s">
        <v>1073</v>
      </c>
      <c r="E188" s="168">
        <v>1000000</v>
      </c>
      <c r="F188" s="168">
        <v>100000</v>
      </c>
      <c r="G188" s="168">
        <v>1226</v>
      </c>
      <c r="H188">
        <v>0</v>
      </c>
      <c r="I188" s="168">
        <v>-2972</v>
      </c>
      <c r="J188" s="30">
        <v>42753</v>
      </c>
      <c r="K188" s="30">
        <v>43118</v>
      </c>
      <c r="L188" t="s">
        <v>1074</v>
      </c>
      <c r="M188" t="s">
        <v>459</v>
      </c>
      <c r="N188" t="s">
        <v>460</v>
      </c>
      <c r="O188" t="s">
        <v>461</v>
      </c>
      <c r="P188" t="s">
        <v>462</v>
      </c>
    </row>
    <row r="189" spans="2:17" x14ac:dyDescent="0.25">
      <c r="B189">
        <v>24</v>
      </c>
      <c r="C189" t="s">
        <v>968</v>
      </c>
      <c r="D189" t="s">
        <v>1073</v>
      </c>
      <c r="E189" s="168">
        <v>1000000</v>
      </c>
      <c r="F189" s="168">
        <v>100000</v>
      </c>
      <c r="G189">
        <v>7</v>
      </c>
      <c r="H189">
        <v>0</v>
      </c>
      <c r="I189">
        <v>-105</v>
      </c>
      <c r="J189" s="30">
        <v>42754</v>
      </c>
      <c r="K189" s="30">
        <v>43119</v>
      </c>
      <c r="L189" t="s">
        <v>1075</v>
      </c>
      <c r="M189" t="s">
        <v>459</v>
      </c>
      <c r="N189" t="s">
        <v>460</v>
      </c>
      <c r="O189" t="s">
        <v>461</v>
      </c>
      <c r="P189" t="s">
        <v>462</v>
      </c>
    </row>
    <row r="190" spans="2:17" x14ac:dyDescent="0.25">
      <c r="B190">
        <v>1</v>
      </c>
      <c r="C190" t="s">
        <v>1012</v>
      </c>
      <c r="D190" t="s">
        <v>1077</v>
      </c>
      <c r="E190" s="168">
        <v>1000000</v>
      </c>
      <c r="F190" s="168">
        <v>200000</v>
      </c>
      <c r="G190">
        <v>88</v>
      </c>
      <c r="H190">
        <v>0</v>
      </c>
      <c r="I190">
        <v>0</v>
      </c>
      <c r="J190" s="30">
        <v>42872</v>
      </c>
      <c r="K190" s="30">
        <v>42872</v>
      </c>
      <c r="L190" s="30">
        <v>43237</v>
      </c>
      <c r="M190" t="s">
        <v>1078</v>
      </c>
      <c r="N190" t="s">
        <v>459</v>
      </c>
      <c r="O190" t="s">
        <v>460</v>
      </c>
      <c r="P190" t="s">
        <v>461</v>
      </c>
      <c r="Q190" t="s">
        <v>462</v>
      </c>
    </row>
    <row r="191" spans="2:17" x14ac:dyDescent="0.25">
      <c r="B191">
        <v>2</v>
      </c>
      <c r="C191" t="s">
        <v>1079</v>
      </c>
      <c r="D191" t="s">
        <v>1077</v>
      </c>
      <c r="E191" s="168">
        <v>1000000</v>
      </c>
      <c r="F191" s="168">
        <v>200000</v>
      </c>
      <c r="G191">
        <v>114</v>
      </c>
      <c r="H191">
        <v>0</v>
      </c>
      <c r="I191">
        <v>0</v>
      </c>
      <c r="J191" s="30">
        <v>42878</v>
      </c>
      <c r="K191" s="30">
        <v>43243</v>
      </c>
      <c r="L191" t="s">
        <v>1078</v>
      </c>
      <c r="M191" t="s">
        <v>459</v>
      </c>
      <c r="N191" t="s">
        <v>460</v>
      </c>
      <c r="O191" t="s">
        <v>461</v>
      </c>
      <c r="P191" t="s">
        <v>462</v>
      </c>
    </row>
    <row r="192" spans="2:17" x14ac:dyDescent="0.25">
      <c r="B192">
        <v>3</v>
      </c>
      <c r="C192" t="s">
        <v>1014</v>
      </c>
      <c r="D192" t="s">
        <v>1077</v>
      </c>
      <c r="E192" s="168">
        <v>1000000</v>
      </c>
      <c r="F192" s="168">
        <v>200000</v>
      </c>
      <c r="G192">
        <v>33</v>
      </c>
      <c r="H192">
        <v>0</v>
      </c>
      <c r="I192">
        <v>0</v>
      </c>
      <c r="J192" s="30">
        <v>42881</v>
      </c>
      <c r="K192" s="30">
        <v>43246</v>
      </c>
      <c r="L192" t="s">
        <v>1078</v>
      </c>
      <c r="M192" t="s">
        <v>459</v>
      </c>
      <c r="N192" t="s">
        <v>460</v>
      </c>
      <c r="O192" t="s">
        <v>461</v>
      </c>
      <c r="P192" t="s">
        <v>462</v>
      </c>
    </row>
    <row r="193" spans="2:16" x14ac:dyDescent="0.25">
      <c r="B193">
        <v>4</v>
      </c>
      <c r="C193" t="s">
        <v>1080</v>
      </c>
      <c r="D193" t="s">
        <v>1077</v>
      </c>
      <c r="E193" s="168">
        <v>1000000</v>
      </c>
      <c r="F193" s="168">
        <v>150000</v>
      </c>
      <c r="G193">
        <v>0</v>
      </c>
      <c r="H193">
        <v>0</v>
      </c>
      <c r="I193" s="168">
        <v>-2462</v>
      </c>
      <c r="J193" s="30">
        <v>42885</v>
      </c>
      <c r="K193" s="30">
        <v>43250</v>
      </c>
      <c r="L193" t="s">
        <v>1078</v>
      </c>
      <c r="M193" t="s">
        <v>459</v>
      </c>
      <c r="N193" t="s">
        <v>460</v>
      </c>
      <c r="O193" t="s">
        <v>461</v>
      </c>
      <c r="P193" t="s">
        <v>462</v>
      </c>
    </row>
    <row r="194" spans="2:16" x14ac:dyDescent="0.25">
      <c r="B194">
        <v>5</v>
      </c>
      <c r="C194" t="s">
        <v>1081</v>
      </c>
      <c r="D194" t="s">
        <v>1077</v>
      </c>
      <c r="E194" s="168">
        <v>1000000</v>
      </c>
      <c r="F194" s="168">
        <v>200000</v>
      </c>
      <c r="G194">
        <v>0</v>
      </c>
      <c r="H194">
        <v>0</v>
      </c>
      <c r="I194">
        <v>0</v>
      </c>
      <c r="J194" s="30">
        <v>42887</v>
      </c>
      <c r="K194" s="30">
        <v>43252</v>
      </c>
      <c r="L194" t="s">
        <v>1078</v>
      </c>
      <c r="M194" t="s">
        <v>459</v>
      </c>
      <c r="N194" t="s">
        <v>460</v>
      </c>
      <c r="O194" t="s">
        <v>461</v>
      </c>
      <c r="P194" t="s">
        <v>462</v>
      </c>
    </row>
    <row r="195" spans="2:16" x14ac:dyDescent="0.25">
      <c r="B195">
        <v>6</v>
      </c>
      <c r="C195" t="s">
        <v>1018</v>
      </c>
      <c r="D195" t="s">
        <v>1077</v>
      </c>
      <c r="E195" s="168">
        <v>1000000</v>
      </c>
      <c r="F195" s="168">
        <v>100000</v>
      </c>
      <c r="G195">
        <v>0</v>
      </c>
      <c r="H195">
        <v>0</v>
      </c>
      <c r="I195" s="168">
        <v>-6445</v>
      </c>
      <c r="J195" s="30">
        <v>42891</v>
      </c>
      <c r="K195" s="30">
        <v>43256</v>
      </c>
      <c r="L195" t="s">
        <v>1078</v>
      </c>
      <c r="M195" t="s">
        <v>459</v>
      </c>
      <c r="N195" t="s">
        <v>460</v>
      </c>
      <c r="O195" t="s">
        <v>461</v>
      </c>
      <c r="P195" t="s">
        <v>462</v>
      </c>
    </row>
    <row r="196" spans="2:16" x14ac:dyDescent="0.25">
      <c r="B196">
        <v>7</v>
      </c>
      <c r="C196" t="s">
        <v>1061</v>
      </c>
      <c r="D196" t="s">
        <v>1077</v>
      </c>
      <c r="E196" s="168">
        <v>1000000</v>
      </c>
      <c r="F196" s="168">
        <v>150000</v>
      </c>
      <c r="G196">
        <v>339</v>
      </c>
      <c r="H196">
        <v>0</v>
      </c>
      <c r="I196">
        <v>0</v>
      </c>
      <c r="J196" s="30">
        <v>42895</v>
      </c>
      <c r="K196" s="30">
        <v>43260</v>
      </c>
      <c r="L196" t="s">
        <v>1078</v>
      </c>
      <c r="M196" t="s">
        <v>459</v>
      </c>
      <c r="N196" t="s">
        <v>460</v>
      </c>
      <c r="O196" t="s">
        <v>461</v>
      </c>
      <c r="P196" t="s">
        <v>462</v>
      </c>
    </row>
    <row r="197" spans="2:16" x14ac:dyDescent="0.25">
      <c r="B197">
        <v>8</v>
      </c>
      <c r="C197" t="s">
        <v>1063</v>
      </c>
      <c r="D197" t="s">
        <v>1077</v>
      </c>
      <c r="E197" s="168">
        <v>1000000</v>
      </c>
      <c r="F197" s="168">
        <v>200000</v>
      </c>
      <c r="G197" s="168">
        <v>52646</v>
      </c>
      <c r="H197">
        <v>0</v>
      </c>
      <c r="I197">
        <v>0</v>
      </c>
      <c r="J197" s="30">
        <v>42906</v>
      </c>
      <c r="K197" s="30">
        <v>43271</v>
      </c>
      <c r="L197" t="s">
        <v>1078</v>
      </c>
      <c r="M197" t="s">
        <v>459</v>
      </c>
      <c r="N197" t="s">
        <v>460</v>
      </c>
      <c r="O197" t="s">
        <v>461</v>
      </c>
      <c r="P197" t="s">
        <v>462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73"/>
  <sheetViews>
    <sheetView workbookViewId="0">
      <selection activeCell="I17" sqref="I17:J17"/>
    </sheetView>
  </sheetViews>
  <sheetFormatPr defaultRowHeight="15" x14ac:dyDescent="0.25"/>
  <cols>
    <col min="1" max="1" width="19.28515625" customWidth="1"/>
    <col min="5" max="5" width="14.85546875" customWidth="1"/>
    <col min="8" max="8" width="20.140625" customWidth="1"/>
  </cols>
  <sheetData>
    <row r="5" spans="1:13" ht="63.75" x14ac:dyDescent="0.25">
      <c r="A5" s="182" t="s">
        <v>1064</v>
      </c>
      <c r="B5" s="183" t="s">
        <v>1065</v>
      </c>
      <c r="C5" s="183" t="s">
        <v>1066</v>
      </c>
      <c r="D5" s="184" t="s">
        <v>63</v>
      </c>
      <c r="E5" s="182" t="s">
        <v>1064</v>
      </c>
      <c r="F5" s="182" t="s">
        <v>1067</v>
      </c>
      <c r="G5" s="182" t="s">
        <v>1</v>
      </c>
      <c r="H5" s="185" t="s">
        <v>1068</v>
      </c>
      <c r="I5" s="186" t="s">
        <v>1069</v>
      </c>
      <c r="J5" s="187" t="s">
        <v>1070</v>
      </c>
      <c r="K5" s="188" t="s">
        <v>1071</v>
      </c>
      <c r="L5" s="189" t="s">
        <v>1072</v>
      </c>
      <c r="M5" s="182" t="s">
        <v>10</v>
      </c>
    </row>
    <row r="6" spans="1:13" ht="24" x14ac:dyDescent="0.25">
      <c r="A6" s="190" t="s">
        <v>319</v>
      </c>
      <c r="B6" s="190" t="e">
        <f>VLOOKUP(A6,HH!$A:$C,3,0)</f>
        <v>#N/A</v>
      </c>
      <c r="C6" s="191"/>
      <c r="D6" s="192" t="e">
        <f>VLOOKUP(A6,HH!$A:$B,2,0)</f>
        <v>#N/A</v>
      </c>
      <c r="E6" s="190" t="str">
        <f>A6</f>
        <v>121/HĐTP-B/VPBS/AZR/HO</v>
      </c>
      <c r="F6" s="191"/>
      <c r="G6" s="191" t="e">
        <f>VLOOKUP(A6,PS!$C:$D,2,0)</f>
        <v>#N/A</v>
      </c>
      <c r="H6" s="193" t="e">
        <f>VLOOKUP(A6,PS!$C:$M,11,0)</f>
        <v>#N/A</v>
      </c>
      <c r="I6" s="194" t="e">
        <f>VLOOKUP(A6,HH!$A:$T,20,0)</f>
        <v>#N/A</v>
      </c>
      <c r="J6" s="195" t="e">
        <f>VLOOKUP(A6,HH!$A:$AZ,52,0)</f>
        <v>#N/A</v>
      </c>
      <c r="K6" s="196"/>
      <c r="L6" s="196"/>
      <c r="M6" s="197" t="e">
        <f>VLOOKUP(A6,HH!$A:$BE,57,0)</f>
        <v>#N/A</v>
      </c>
    </row>
    <row r="7" spans="1:13" ht="24" x14ac:dyDescent="0.25">
      <c r="A7" s="190" t="s">
        <v>335</v>
      </c>
      <c r="B7" s="190" t="e">
        <f>VLOOKUP(A7,HH!$A:$C,3,0)</f>
        <v>#N/A</v>
      </c>
      <c r="C7" s="191"/>
      <c r="D7" s="192" t="e">
        <f>VLOOKUP(A7,HH!$A:$B,2,0)</f>
        <v>#N/A</v>
      </c>
      <c r="E7" s="190" t="str">
        <f t="shared" ref="E7:E70" si="0">A7</f>
        <v>277/HĐTP-B/VPBS/AZR/HO</v>
      </c>
      <c r="F7" s="191"/>
      <c r="G7" s="191" t="e">
        <f>VLOOKUP(A7,PS!$C:$D,2,0)</f>
        <v>#N/A</v>
      </c>
      <c r="H7" s="193" t="e">
        <f>VLOOKUP(A7,PS!$C:$M,11,0)</f>
        <v>#N/A</v>
      </c>
      <c r="I7" s="194" t="e">
        <f>VLOOKUP(A7,HH!$A:$T,20,0)</f>
        <v>#N/A</v>
      </c>
      <c r="J7" s="195" t="e">
        <f>VLOOKUP(A7,HH!$A:$AZ,52,0)</f>
        <v>#N/A</v>
      </c>
      <c r="K7" s="196"/>
      <c r="L7" s="196"/>
      <c r="M7" s="197" t="e">
        <f>VLOOKUP(A7,HH!$A:$BE,57,0)</f>
        <v>#N/A</v>
      </c>
    </row>
    <row r="8" spans="1:13" ht="24" x14ac:dyDescent="0.25">
      <c r="A8" s="190" t="s">
        <v>337</v>
      </c>
      <c r="B8" s="190" t="e">
        <f>VLOOKUP(A8,HH!$A:$C,3,0)</f>
        <v>#N/A</v>
      </c>
      <c r="C8" s="191"/>
      <c r="D8" s="192" t="e">
        <f>VLOOKUP(A8,HH!$A:$B,2,0)</f>
        <v>#N/A</v>
      </c>
      <c r="E8" s="190" t="str">
        <f t="shared" si="0"/>
        <v>13/HĐTP-B/VPBS/YMG/HO</v>
      </c>
      <c r="F8" s="191"/>
      <c r="G8" s="191" t="e">
        <f>VLOOKUP(A8,PS!$C:$D,2,0)</f>
        <v>#N/A</v>
      </c>
      <c r="H8" s="193" t="e">
        <f>VLOOKUP(A8,PS!$C:$M,11,0)</f>
        <v>#N/A</v>
      </c>
      <c r="I8" s="194" t="e">
        <f>VLOOKUP(A8,HH!$A:$T,20,0)</f>
        <v>#N/A</v>
      </c>
      <c r="J8" s="195" t="e">
        <f>VLOOKUP(A8,HH!$A:$AZ,52,0)</f>
        <v>#N/A</v>
      </c>
      <c r="K8" s="196"/>
      <c r="L8" s="196"/>
      <c r="M8" s="197" t="e">
        <f>VLOOKUP(A8,HH!$A:$BE,57,0)</f>
        <v>#N/A</v>
      </c>
    </row>
    <row r="9" spans="1:13" ht="24" x14ac:dyDescent="0.25">
      <c r="A9" s="190" t="s">
        <v>450</v>
      </c>
      <c r="B9" s="190" t="e">
        <f>VLOOKUP(A9,HH!$A:$C,3,0)</f>
        <v>#N/A</v>
      </c>
      <c r="C9" s="191"/>
      <c r="D9" s="192" t="e">
        <f>VLOOKUP(A9,HH!$A:$B,2,0)</f>
        <v>#N/A</v>
      </c>
      <c r="E9" s="190" t="str">
        <f t="shared" si="0"/>
        <v>214/HĐTP-B/VPBS/AZR/HO2</v>
      </c>
      <c r="F9" s="191"/>
      <c r="G9" s="191" t="e">
        <f>VLOOKUP(A9,PS!$C:$D,2,0)</f>
        <v>#N/A</v>
      </c>
      <c r="H9" s="193" t="e">
        <f>VLOOKUP(A9,PS!$C:$M,11,0)</f>
        <v>#N/A</v>
      </c>
      <c r="I9" s="194" t="e">
        <f>VLOOKUP(A9,HH!$A:$T,20,0)</f>
        <v>#N/A</v>
      </c>
      <c r="J9" s="195" t="e">
        <f>VLOOKUP(A9,HH!$A:$AZ,52,0)</f>
        <v>#N/A</v>
      </c>
      <c r="K9" s="196"/>
      <c r="L9" s="196"/>
      <c r="M9" s="197" t="e">
        <f>VLOOKUP(A9,HH!$A:$BE,57,0)</f>
        <v>#N/A</v>
      </c>
    </row>
    <row r="10" spans="1:13" ht="24" x14ac:dyDescent="0.25">
      <c r="A10" s="190" t="s">
        <v>452</v>
      </c>
      <c r="B10" s="190" t="e">
        <f>VLOOKUP(A10,HH!$A:$C,3,0)</f>
        <v>#N/A</v>
      </c>
      <c r="C10" s="191"/>
      <c r="D10" s="192" t="e">
        <f>VLOOKUP(A10,HH!$A:$B,2,0)</f>
        <v>#N/A</v>
      </c>
      <c r="E10" s="190" t="str">
        <f t="shared" si="0"/>
        <v>117/HĐTP-B/VPBS/YMG/HO</v>
      </c>
      <c r="F10" s="191"/>
      <c r="G10" s="191" t="e">
        <f>VLOOKUP(A10,PS!$C:$D,2,0)</f>
        <v>#N/A</v>
      </c>
      <c r="H10" s="193" t="e">
        <f>VLOOKUP(A10,PS!$C:$M,11,0)</f>
        <v>#N/A</v>
      </c>
      <c r="I10" s="194" t="e">
        <f>VLOOKUP(A10,HH!$A:$T,20,0)</f>
        <v>#N/A</v>
      </c>
      <c r="J10" s="195" t="e">
        <f>VLOOKUP(A10,HH!$A:$AZ,52,0)</f>
        <v>#N/A</v>
      </c>
      <c r="K10" s="196"/>
      <c r="L10" s="196"/>
      <c r="M10" s="197" t="e">
        <f>VLOOKUP(A10,HH!$A:$BE,57,0)</f>
        <v>#N/A</v>
      </c>
    </row>
    <row r="11" spans="1:13" ht="24" x14ac:dyDescent="0.25">
      <c r="A11" s="190" t="s">
        <v>519</v>
      </c>
      <c r="B11" s="190" t="e">
        <f>VLOOKUP(A11,HH!$A:$C,3,0)</f>
        <v>#N/A</v>
      </c>
      <c r="C11" s="191"/>
      <c r="D11" s="192" t="e">
        <f>VLOOKUP(A11,HH!$A:$B,2,0)</f>
        <v>#N/A</v>
      </c>
      <c r="E11" s="190" t="str">
        <f t="shared" si="0"/>
        <v>259/HĐTP-B/VPBS/YMG/HO</v>
      </c>
      <c r="F11" s="191"/>
      <c r="G11" s="191" t="e">
        <f>VLOOKUP(A11,PS!$C:$D,2,0)</f>
        <v>#N/A</v>
      </c>
      <c r="H11" s="193" t="e">
        <f>VLOOKUP(A11,PS!$C:$M,11,0)</f>
        <v>#N/A</v>
      </c>
      <c r="I11" s="194" t="e">
        <f>VLOOKUP(A11,HH!$A:$T,20,0)</f>
        <v>#N/A</v>
      </c>
      <c r="J11" s="195" t="e">
        <f>VLOOKUP(A11,HH!$A:$AZ,52,0)</f>
        <v>#N/A</v>
      </c>
      <c r="K11" s="196"/>
      <c r="L11" s="196"/>
      <c r="M11" s="197" t="e">
        <f>VLOOKUP(A11,HH!$A:$BE,57,0)</f>
        <v>#N/A</v>
      </c>
    </row>
    <row r="12" spans="1:13" ht="24" x14ac:dyDescent="0.25">
      <c r="A12" s="190" t="s">
        <v>520</v>
      </c>
      <c r="B12" s="190" t="e">
        <f>VLOOKUP(A12,HH!$A:$C,3,0)</f>
        <v>#N/A</v>
      </c>
      <c r="C12" s="191"/>
      <c r="D12" s="192" t="e">
        <f>VLOOKUP(A12,HH!$A:$B,2,0)</f>
        <v>#N/A</v>
      </c>
      <c r="E12" s="190" t="str">
        <f t="shared" si="0"/>
        <v>893/HĐTP-B/VPBS/AZR/HO</v>
      </c>
      <c r="F12" s="191"/>
      <c r="G12" s="191" t="e">
        <f>VLOOKUP(A12,PS!$C:$D,2,0)</f>
        <v>#N/A</v>
      </c>
      <c r="H12" s="193" t="e">
        <f>VLOOKUP(A12,PS!$C:$M,11,0)</f>
        <v>#N/A</v>
      </c>
      <c r="I12" s="194" t="e">
        <f>VLOOKUP(A12,HH!$A:$T,20,0)</f>
        <v>#N/A</v>
      </c>
      <c r="J12" s="195" t="e">
        <f>VLOOKUP(A12,HH!$A:$AZ,52,0)</f>
        <v>#N/A</v>
      </c>
      <c r="K12" s="196"/>
      <c r="L12" s="196"/>
      <c r="M12" s="197" t="e">
        <f>VLOOKUP(A12,HH!$A:$BE,57,0)</f>
        <v>#N/A</v>
      </c>
    </row>
    <row r="13" spans="1:13" ht="24" x14ac:dyDescent="0.25">
      <c r="A13" s="190" t="s">
        <v>526</v>
      </c>
      <c r="B13" s="190" t="e">
        <f>VLOOKUP(A13,HH!$A:$C,3,0)</f>
        <v>#N/A</v>
      </c>
      <c r="C13" s="191"/>
      <c r="D13" s="192" t="e">
        <f>VLOOKUP(A13,HH!$A:$B,2,0)</f>
        <v>#N/A</v>
      </c>
      <c r="E13" s="190" t="str">
        <f t="shared" si="0"/>
        <v>991/HĐTP-B/VPBS/AZR/HO</v>
      </c>
      <c r="F13" s="191"/>
      <c r="G13" s="191" t="e">
        <f>VLOOKUP(A13,PS!$C:$D,2,0)</f>
        <v>#N/A</v>
      </c>
      <c r="H13" s="193" t="e">
        <f>VLOOKUP(A13,PS!$C:$M,11,0)</f>
        <v>#N/A</v>
      </c>
      <c r="I13" s="194" t="e">
        <f>VLOOKUP(A13,HH!$A:$T,20,0)</f>
        <v>#N/A</v>
      </c>
      <c r="J13" s="195" t="e">
        <f>VLOOKUP(A13,HH!$A:$AZ,52,0)</f>
        <v>#N/A</v>
      </c>
      <c r="K13" s="196"/>
      <c r="L13" s="196"/>
      <c r="M13" s="197" t="e">
        <f>VLOOKUP(A13,HH!$A:$BE,57,0)</f>
        <v>#N/A</v>
      </c>
    </row>
    <row r="14" spans="1:13" ht="24" x14ac:dyDescent="0.25">
      <c r="A14" s="190" t="s">
        <v>524</v>
      </c>
      <c r="B14" s="190" t="e">
        <f>VLOOKUP(A14,HH!$A:$C,3,0)</f>
        <v>#N/A</v>
      </c>
      <c r="C14" s="191"/>
      <c r="D14" s="192" t="e">
        <f>VLOOKUP(A14,HH!$A:$B,2,0)</f>
        <v>#N/A</v>
      </c>
      <c r="E14" s="190" t="str">
        <f t="shared" si="0"/>
        <v>1008/HĐTP-B/VPBS/AZR/HO</v>
      </c>
      <c r="F14" s="191"/>
      <c r="G14" s="191" t="e">
        <f>VLOOKUP(A14,PS!$C:$D,2,0)</f>
        <v>#N/A</v>
      </c>
      <c r="H14" s="193" t="e">
        <f>VLOOKUP(A14,PS!$C:$M,11,0)</f>
        <v>#N/A</v>
      </c>
      <c r="I14" s="194" t="e">
        <f>VLOOKUP(A14,HH!$A:$T,20,0)</f>
        <v>#N/A</v>
      </c>
      <c r="J14" s="195" t="e">
        <f>VLOOKUP(A14,HH!$A:$AZ,52,0)</f>
        <v>#N/A</v>
      </c>
      <c r="K14" s="196"/>
      <c r="L14" s="196"/>
      <c r="M14" s="197" t="e">
        <f>VLOOKUP(A14,HH!$A:$BE,57,0)</f>
        <v>#N/A</v>
      </c>
    </row>
    <row r="15" spans="1:13" ht="24" x14ac:dyDescent="0.25">
      <c r="A15" s="190" t="s">
        <v>964</v>
      </c>
      <c r="B15" s="190" t="e">
        <f>VLOOKUP(A15,HH!$A:$C,3,0)</f>
        <v>#N/A</v>
      </c>
      <c r="C15" s="191"/>
      <c r="D15" s="192" t="e">
        <f>VLOOKUP(A15,HH!$A:$B,2,0)</f>
        <v>#N/A</v>
      </c>
      <c r="E15" s="190" t="str">
        <f t="shared" si="0"/>
        <v>445/HĐTP-B/VPBS/YMG/HO</v>
      </c>
      <c r="F15" s="191"/>
      <c r="G15" s="191" t="e">
        <f>VLOOKUP(A15,PS!$C:$D,2,0)</f>
        <v>#N/A</v>
      </c>
      <c r="H15" s="193" t="e">
        <f>VLOOKUP(A15,PS!$C:$M,11,0)</f>
        <v>#N/A</v>
      </c>
      <c r="I15" s="194" t="e">
        <f>VLOOKUP(A15,HH!$A:$T,20,0)</f>
        <v>#N/A</v>
      </c>
      <c r="J15" s="195" t="e">
        <f>VLOOKUP(A15,HH!$A:$AZ,52,0)</f>
        <v>#N/A</v>
      </c>
      <c r="K15" s="196"/>
      <c r="L15" s="196"/>
      <c r="M15" s="197" t="e">
        <f>VLOOKUP(A15,HH!$A:$BE,57,0)</f>
        <v>#N/A</v>
      </c>
    </row>
    <row r="16" spans="1:13" ht="24" x14ac:dyDescent="0.25">
      <c r="A16" s="190" t="s">
        <v>997</v>
      </c>
      <c r="B16" s="190" t="e">
        <f>VLOOKUP(A16,HH!$A:$C,3,0)</f>
        <v>#N/A</v>
      </c>
      <c r="C16" s="191"/>
      <c r="D16" s="192" t="e">
        <f>VLOOKUP(A16,HH!$A:$B,2,0)</f>
        <v>#N/A</v>
      </c>
      <c r="E16" s="190" t="str">
        <f t="shared" si="0"/>
        <v>276/HĐTP-B/VPBS/HKB/HO</v>
      </c>
      <c r="F16" s="191"/>
      <c r="G16" s="191" t="e">
        <f>VLOOKUP(A16,PS!$C:$D,2,0)</f>
        <v>#N/A</v>
      </c>
      <c r="H16" s="193" t="e">
        <f>VLOOKUP(A16,PS!$C:$M,11,0)</f>
        <v>#N/A</v>
      </c>
      <c r="I16" s="194" t="e">
        <f>VLOOKUP(A16,HH!$A:$T,20,0)</f>
        <v>#N/A</v>
      </c>
      <c r="J16" s="195" t="e">
        <f>VLOOKUP(A16,HH!$A:$AZ,52,0)</f>
        <v>#N/A</v>
      </c>
      <c r="K16" s="196"/>
      <c r="L16" s="196"/>
      <c r="M16" s="197" t="e">
        <f>VLOOKUP(A16,HH!$A:$BE,57,0)</f>
        <v>#N/A</v>
      </c>
    </row>
    <row r="17" spans="1:13" ht="24" x14ac:dyDescent="0.25">
      <c r="A17" s="190" t="s">
        <v>981</v>
      </c>
      <c r="B17" s="190" t="e">
        <f>VLOOKUP(A17,HH!$A:$C,3,0)</f>
        <v>#N/A</v>
      </c>
      <c r="C17" s="191"/>
      <c r="D17" s="192" t="e">
        <f>VLOOKUP(A17,HH!$A:$B,2,0)</f>
        <v>#N/A</v>
      </c>
      <c r="E17" s="190" t="str">
        <f t="shared" si="0"/>
        <v>79/HĐTP-B/VPBS/HKB/HO</v>
      </c>
      <c r="F17" s="191"/>
      <c r="G17" s="191" t="e">
        <f>VLOOKUP(A17,PS!$C:$D,2,0)</f>
        <v>#N/A</v>
      </c>
      <c r="H17" s="193" t="e">
        <f>VLOOKUP(A17,PS!$C:$M,11,0)</f>
        <v>#N/A</v>
      </c>
      <c r="I17" s="194" t="e">
        <f>VLOOKUP(A17,HH!$A:$T,20,0)</f>
        <v>#N/A</v>
      </c>
      <c r="J17" s="195" t="e">
        <f>VLOOKUP(A17,HH!$A:$AZ,52,0)</f>
        <v>#N/A</v>
      </c>
      <c r="K17" s="196"/>
      <c r="L17" s="196"/>
      <c r="M17" s="197" t="e">
        <f>VLOOKUP(A17,HH!$A:$BE,57,0)</f>
        <v>#N/A</v>
      </c>
    </row>
    <row r="18" spans="1:13" x14ac:dyDescent="0.25">
      <c r="A18" s="190"/>
      <c r="B18" s="190" t="e">
        <f>VLOOKUP(A18,HH!$A:$C,3,0)</f>
        <v>#N/A</v>
      </c>
      <c r="C18" s="191"/>
      <c r="D18" s="192" t="e">
        <f>VLOOKUP(A18,HH!$A:$B,2,0)</f>
        <v>#N/A</v>
      </c>
      <c r="E18" s="190">
        <f t="shared" si="0"/>
        <v>0</v>
      </c>
      <c r="F18" s="191"/>
      <c r="G18" s="191" t="e">
        <f>VLOOKUP(A18,PS!$C:$D,2,0)</f>
        <v>#N/A</v>
      </c>
      <c r="H18" s="193" t="e">
        <f>VLOOKUP(A18,PS!$C:$M,11,0)</f>
        <v>#N/A</v>
      </c>
      <c r="I18" s="194" t="e">
        <f>VLOOKUP(A18,HH!$A:$T,20,0)</f>
        <v>#N/A</v>
      </c>
      <c r="J18" s="195" t="e">
        <f>VLOOKUP(A18,HH!$A:$AZ,52,0)</f>
        <v>#N/A</v>
      </c>
      <c r="K18" s="196"/>
      <c r="L18" s="196"/>
      <c r="M18" s="197" t="e">
        <f>VLOOKUP(A18,HH!$A:$BE,57,0)</f>
        <v>#N/A</v>
      </c>
    </row>
    <row r="19" spans="1:13" x14ac:dyDescent="0.25">
      <c r="A19" s="190"/>
      <c r="B19" s="190" t="e">
        <f>VLOOKUP(A19,HH!$A:$C,3,0)</f>
        <v>#N/A</v>
      </c>
      <c r="C19" s="191"/>
      <c r="D19" s="192" t="e">
        <f>VLOOKUP(A19,HH!$A:$B,2,0)</f>
        <v>#N/A</v>
      </c>
      <c r="E19" s="190">
        <f t="shared" si="0"/>
        <v>0</v>
      </c>
      <c r="F19" s="191"/>
      <c r="G19" s="191" t="e">
        <f>VLOOKUP(A19,PS!$C:$D,2,0)</f>
        <v>#N/A</v>
      </c>
      <c r="H19" s="193" t="e">
        <f>VLOOKUP(A19,PS!$C:$M,11,0)</f>
        <v>#N/A</v>
      </c>
      <c r="I19" s="194" t="e">
        <f>VLOOKUP(A19,HH!$A:$T,20,0)</f>
        <v>#N/A</v>
      </c>
      <c r="J19" s="195" t="e">
        <f>VLOOKUP(A19,HH!$A:$AZ,52,0)</f>
        <v>#N/A</v>
      </c>
      <c r="K19" s="196"/>
      <c r="L19" s="196"/>
      <c r="M19" s="197" t="e">
        <f>VLOOKUP(A19,HH!$A:$BE,57,0)</f>
        <v>#N/A</v>
      </c>
    </row>
    <row r="20" spans="1:13" x14ac:dyDescent="0.25">
      <c r="A20" s="190"/>
      <c r="B20" s="190" t="e">
        <f>VLOOKUP(A20,HH!$A:$C,3,0)</f>
        <v>#N/A</v>
      </c>
      <c r="C20" s="191"/>
      <c r="D20" s="192" t="e">
        <f>VLOOKUP(A20,HH!$A:$B,2,0)</f>
        <v>#N/A</v>
      </c>
      <c r="E20" s="190">
        <f t="shared" si="0"/>
        <v>0</v>
      </c>
      <c r="F20" s="191"/>
      <c r="G20" s="191" t="e">
        <f>VLOOKUP(A20,PS!$C:$D,2,0)</f>
        <v>#N/A</v>
      </c>
      <c r="H20" s="193" t="e">
        <f>VLOOKUP(A20,PS!$C:$M,11,0)</f>
        <v>#N/A</v>
      </c>
      <c r="I20" s="194" t="e">
        <f>VLOOKUP(A20,HH!$A:$T,20,0)</f>
        <v>#N/A</v>
      </c>
      <c r="J20" s="195" t="e">
        <f>VLOOKUP(A20,HH!$A:$AZ,52,0)</f>
        <v>#N/A</v>
      </c>
      <c r="K20" s="196"/>
      <c r="L20" s="196"/>
      <c r="M20" s="197" t="e">
        <f>VLOOKUP(A20,HH!$A:$BE,57,0)</f>
        <v>#N/A</v>
      </c>
    </row>
    <row r="21" spans="1:13" x14ac:dyDescent="0.25">
      <c r="A21" s="190"/>
      <c r="B21" s="190" t="e">
        <f>VLOOKUP(A21,HH!$A:$C,3,0)</f>
        <v>#N/A</v>
      </c>
      <c r="C21" s="191"/>
      <c r="D21" s="192" t="e">
        <f>VLOOKUP(A21,HH!$A:$B,2,0)</f>
        <v>#N/A</v>
      </c>
      <c r="E21" s="190">
        <f t="shared" si="0"/>
        <v>0</v>
      </c>
      <c r="F21" s="191"/>
      <c r="G21" s="191" t="e">
        <f>VLOOKUP(A21,PS!$C:$D,2,0)</f>
        <v>#N/A</v>
      </c>
      <c r="H21" s="193" t="e">
        <f>VLOOKUP(A21,PS!$C:$M,11,0)</f>
        <v>#N/A</v>
      </c>
      <c r="I21" s="194" t="e">
        <f>VLOOKUP(A21,HH!$A:$T,20,0)</f>
        <v>#N/A</v>
      </c>
      <c r="J21" s="195" t="e">
        <f>VLOOKUP(A21,HH!$A:$AZ,52,0)</f>
        <v>#N/A</v>
      </c>
      <c r="K21" s="196"/>
      <c r="L21" s="196"/>
      <c r="M21" s="197" t="e">
        <f>VLOOKUP(A21,HH!$A:$BE,57,0)</f>
        <v>#N/A</v>
      </c>
    </row>
    <row r="22" spans="1:13" x14ac:dyDescent="0.25">
      <c r="A22" s="190"/>
      <c r="B22" s="190" t="e">
        <f>VLOOKUP(A22,HH!$A:$C,3,0)</f>
        <v>#N/A</v>
      </c>
      <c r="C22" s="191"/>
      <c r="D22" s="192" t="e">
        <f>VLOOKUP(A22,HH!$A:$B,2,0)</f>
        <v>#N/A</v>
      </c>
      <c r="E22" s="190">
        <f t="shared" si="0"/>
        <v>0</v>
      </c>
      <c r="F22" s="191"/>
      <c r="G22" s="191" t="e">
        <f>VLOOKUP(A22,PS!$C:$D,2,0)</f>
        <v>#N/A</v>
      </c>
      <c r="H22" s="193" t="e">
        <f>VLOOKUP(A22,PS!$C:$M,11,0)</f>
        <v>#N/A</v>
      </c>
      <c r="I22" s="194" t="e">
        <f>VLOOKUP(A22,HH!$A:$T,20,0)</f>
        <v>#N/A</v>
      </c>
      <c r="J22" s="195" t="e">
        <f>VLOOKUP(A22,HH!$A:$AZ,52,0)</f>
        <v>#N/A</v>
      </c>
      <c r="K22" s="196"/>
      <c r="L22" s="196"/>
      <c r="M22" s="197" t="e">
        <f>VLOOKUP(A22,HH!$A:$BE,57,0)</f>
        <v>#N/A</v>
      </c>
    </row>
    <row r="23" spans="1:13" x14ac:dyDescent="0.25">
      <c r="A23" s="190"/>
      <c r="B23" s="190" t="e">
        <f>VLOOKUP(A23,HH!$A:$C,3,0)</f>
        <v>#N/A</v>
      </c>
      <c r="C23" s="191"/>
      <c r="D23" s="192" t="e">
        <f>VLOOKUP(A23,HH!$A:$B,2,0)</f>
        <v>#N/A</v>
      </c>
      <c r="E23" s="190">
        <f t="shared" si="0"/>
        <v>0</v>
      </c>
      <c r="F23" s="191"/>
      <c r="G23" s="191" t="e">
        <f>VLOOKUP(A23,PS!$C:$D,2,0)</f>
        <v>#N/A</v>
      </c>
      <c r="H23" s="193" t="e">
        <f>VLOOKUP(A23,PS!$C:$M,11,0)</f>
        <v>#N/A</v>
      </c>
      <c r="I23" s="194" t="e">
        <f>VLOOKUP(A23,HH!$A:$T,20,0)</f>
        <v>#N/A</v>
      </c>
      <c r="J23" s="195" t="e">
        <f>VLOOKUP(A23,HH!$A:$AZ,52,0)</f>
        <v>#N/A</v>
      </c>
      <c r="K23" s="196"/>
      <c r="L23" s="196"/>
      <c r="M23" s="197" t="e">
        <f>VLOOKUP(A23,HH!$A:$BE,57,0)</f>
        <v>#N/A</v>
      </c>
    </row>
    <row r="24" spans="1:13" x14ac:dyDescent="0.25">
      <c r="A24" s="190"/>
      <c r="B24" s="190" t="e">
        <f>VLOOKUP(A24,HH!$A:$C,3,0)</f>
        <v>#N/A</v>
      </c>
      <c r="C24" s="191"/>
      <c r="D24" s="192" t="e">
        <f>VLOOKUP(A24,HH!$A:$B,2,0)</f>
        <v>#N/A</v>
      </c>
      <c r="E24" s="190">
        <f t="shared" si="0"/>
        <v>0</v>
      </c>
      <c r="F24" s="191"/>
      <c r="G24" s="191" t="e">
        <f>VLOOKUP(A24,PS!$C:$D,2,0)</f>
        <v>#N/A</v>
      </c>
      <c r="H24" s="193" t="e">
        <f>VLOOKUP(A24,PS!$C:$M,11,0)</f>
        <v>#N/A</v>
      </c>
      <c r="I24" s="194" t="e">
        <f>VLOOKUP(A24,HH!$A:$T,20,0)</f>
        <v>#N/A</v>
      </c>
      <c r="J24" s="195" t="e">
        <f>VLOOKUP(A24,HH!$A:$AZ,52,0)</f>
        <v>#N/A</v>
      </c>
      <c r="K24" s="196"/>
      <c r="L24" s="196"/>
      <c r="M24" s="197" t="e">
        <f>VLOOKUP(A24,HH!$A:$BE,57,0)</f>
        <v>#N/A</v>
      </c>
    </row>
    <row r="25" spans="1:13" x14ac:dyDescent="0.25">
      <c r="A25" s="190"/>
      <c r="B25" s="190" t="e">
        <f>VLOOKUP(A25,HH!$A:$C,3,0)</f>
        <v>#N/A</v>
      </c>
      <c r="C25" s="191"/>
      <c r="D25" s="192" t="e">
        <f>VLOOKUP(A25,HH!$A:$B,2,0)</f>
        <v>#N/A</v>
      </c>
      <c r="E25" s="190">
        <f t="shared" si="0"/>
        <v>0</v>
      </c>
      <c r="F25" s="191"/>
      <c r="G25" s="191" t="e">
        <f>VLOOKUP(A25,PS!$C:$D,2,0)</f>
        <v>#N/A</v>
      </c>
      <c r="H25" s="193" t="e">
        <f>VLOOKUP(A25,PS!$C:$M,11,0)</f>
        <v>#N/A</v>
      </c>
      <c r="I25" s="194" t="e">
        <f>VLOOKUP(A25,HH!$A:$T,20,0)</f>
        <v>#N/A</v>
      </c>
      <c r="J25" s="195" t="e">
        <f>VLOOKUP(A25,HH!$A:$AZ,52,0)</f>
        <v>#N/A</v>
      </c>
      <c r="K25" s="196"/>
      <c r="L25" s="196"/>
      <c r="M25" s="197" t="e">
        <f>VLOOKUP(A25,HH!$A:$BE,57,0)</f>
        <v>#N/A</v>
      </c>
    </row>
    <row r="26" spans="1:13" x14ac:dyDescent="0.25">
      <c r="A26" s="190"/>
      <c r="B26" s="190" t="e">
        <f>VLOOKUP(A26,HH!$A:$C,3,0)</f>
        <v>#N/A</v>
      </c>
      <c r="C26" s="191"/>
      <c r="D26" s="192" t="e">
        <f>VLOOKUP(A26,HH!$A:$B,2,0)</f>
        <v>#N/A</v>
      </c>
      <c r="E26" s="190">
        <f t="shared" si="0"/>
        <v>0</v>
      </c>
      <c r="F26" s="191"/>
      <c r="G26" s="191" t="e">
        <f>VLOOKUP(A26,PS!$C:$D,2,0)</f>
        <v>#N/A</v>
      </c>
      <c r="H26" s="193" t="e">
        <f>VLOOKUP(A26,PS!$C:$M,11,0)</f>
        <v>#N/A</v>
      </c>
      <c r="I26" s="194" t="e">
        <f>VLOOKUP(A26,HH!$A:$T,20,0)</f>
        <v>#N/A</v>
      </c>
      <c r="J26" s="195" t="e">
        <f>VLOOKUP(A26,HH!$A:$AZ,52,0)</f>
        <v>#N/A</v>
      </c>
      <c r="K26" s="196"/>
      <c r="L26" s="196"/>
      <c r="M26" s="197" t="e">
        <f>VLOOKUP(A26,HH!$A:$BE,57,0)</f>
        <v>#N/A</v>
      </c>
    </row>
    <row r="27" spans="1:13" x14ac:dyDescent="0.25">
      <c r="A27" s="190"/>
      <c r="B27" s="190" t="e">
        <f>VLOOKUP(A27,HH!$A:$C,3,0)</f>
        <v>#N/A</v>
      </c>
      <c r="C27" s="191"/>
      <c r="D27" s="192" t="e">
        <f>VLOOKUP(A27,HH!$A:$B,2,0)</f>
        <v>#N/A</v>
      </c>
      <c r="E27" s="190">
        <f t="shared" si="0"/>
        <v>0</v>
      </c>
      <c r="F27" s="191"/>
      <c r="G27" s="191" t="e">
        <f>VLOOKUP(A27,PS!$C:$D,2,0)</f>
        <v>#N/A</v>
      </c>
      <c r="H27" s="193" t="e">
        <f>VLOOKUP(A27,PS!$C:$M,11,0)</f>
        <v>#N/A</v>
      </c>
      <c r="I27" s="194" t="e">
        <f>VLOOKUP(A27,HH!$A:$T,20,0)</f>
        <v>#N/A</v>
      </c>
      <c r="J27" s="195" t="e">
        <f>VLOOKUP(A27,HH!$A:$AZ,52,0)</f>
        <v>#N/A</v>
      </c>
      <c r="K27" s="196"/>
      <c r="L27" s="196"/>
      <c r="M27" s="197" t="e">
        <f>VLOOKUP(A27,HH!$A:$BE,57,0)</f>
        <v>#N/A</v>
      </c>
    </row>
    <row r="28" spans="1:13" x14ac:dyDescent="0.25">
      <c r="A28" s="190"/>
      <c r="B28" s="190" t="e">
        <f>VLOOKUP(A28,HH!$A:$C,3,0)</f>
        <v>#N/A</v>
      </c>
      <c r="C28" s="191"/>
      <c r="D28" s="192" t="e">
        <f>VLOOKUP(A28,HH!$A:$B,2,0)</f>
        <v>#N/A</v>
      </c>
      <c r="E28" s="190">
        <f t="shared" si="0"/>
        <v>0</v>
      </c>
      <c r="F28" s="191"/>
      <c r="G28" s="191" t="e">
        <f>VLOOKUP(A28,PS!$C:$D,2,0)</f>
        <v>#N/A</v>
      </c>
      <c r="H28" s="193" t="e">
        <f>VLOOKUP(A28,PS!$C:$M,11,0)</f>
        <v>#N/A</v>
      </c>
      <c r="I28" s="194" t="e">
        <f>VLOOKUP(A28,HH!$A:$T,20,0)</f>
        <v>#N/A</v>
      </c>
      <c r="J28" s="195" t="e">
        <f>VLOOKUP(A28,HH!$A:$AZ,52,0)</f>
        <v>#N/A</v>
      </c>
      <c r="K28" s="196"/>
      <c r="L28" s="196"/>
      <c r="M28" s="197" t="e">
        <f>VLOOKUP(A28,HH!$A:$BE,57,0)</f>
        <v>#N/A</v>
      </c>
    </row>
    <row r="29" spans="1:13" x14ac:dyDescent="0.25">
      <c r="A29" s="190"/>
      <c r="B29" s="190" t="e">
        <f>VLOOKUP(A29,HH!$A:$C,3,0)</f>
        <v>#N/A</v>
      </c>
      <c r="C29" s="191"/>
      <c r="D29" s="192" t="e">
        <f>VLOOKUP(A29,HH!$A:$B,2,0)</f>
        <v>#N/A</v>
      </c>
      <c r="E29" s="190">
        <f t="shared" si="0"/>
        <v>0</v>
      </c>
      <c r="F29" s="191"/>
      <c r="G29" s="191" t="e">
        <f>VLOOKUP(A29,PS!$C:$D,2,0)</f>
        <v>#N/A</v>
      </c>
      <c r="H29" s="193" t="e">
        <f>VLOOKUP(A29,PS!$C:$M,11,0)</f>
        <v>#N/A</v>
      </c>
      <c r="I29" s="194" t="e">
        <f>VLOOKUP(A29,HH!$A:$T,20,0)</f>
        <v>#N/A</v>
      </c>
      <c r="J29" s="195" t="e">
        <f>VLOOKUP(A29,HH!$A:$AZ,52,0)</f>
        <v>#N/A</v>
      </c>
      <c r="K29" s="196"/>
      <c r="L29" s="196"/>
      <c r="M29" s="197" t="e">
        <f>VLOOKUP(A29,HH!$A:$BE,57,0)</f>
        <v>#N/A</v>
      </c>
    </row>
    <row r="30" spans="1:13" x14ac:dyDescent="0.25">
      <c r="A30" s="190"/>
      <c r="B30" s="190" t="e">
        <f>VLOOKUP(A30,HH!$A:$C,3,0)</f>
        <v>#N/A</v>
      </c>
      <c r="C30" s="191"/>
      <c r="D30" s="192" t="e">
        <f>VLOOKUP(A30,HH!$A:$B,2,0)</f>
        <v>#N/A</v>
      </c>
      <c r="E30" s="190">
        <f t="shared" si="0"/>
        <v>0</v>
      </c>
      <c r="F30" s="191"/>
      <c r="G30" s="191" t="e">
        <f>VLOOKUP(A30,PS!$C:$D,2,0)</f>
        <v>#N/A</v>
      </c>
      <c r="H30" s="193" t="e">
        <f>VLOOKUP(A30,PS!$C:$M,11,0)</f>
        <v>#N/A</v>
      </c>
      <c r="I30" s="194" t="e">
        <f>VLOOKUP(A30,HH!$A:$T,20,0)</f>
        <v>#N/A</v>
      </c>
      <c r="J30" s="195" t="e">
        <f>VLOOKUP(A30,HH!$A:$AZ,52,0)</f>
        <v>#N/A</v>
      </c>
      <c r="K30" s="196"/>
      <c r="L30" s="196"/>
      <c r="M30" s="197" t="e">
        <f>VLOOKUP(A30,HH!$A:$BE,57,0)</f>
        <v>#N/A</v>
      </c>
    </row>
    <row r="31" spans="1:13" x14ac:dyDescent="0.25">
      <c r="A31" s="190"/>
      <c r="B31" s="190" t="e">
        <f>VLOOKUP(A31,HH!$A:$C,3,0)</f>
        <v>#N/A</v>
      </c>
      <c r="C31" s="191"/>
      <c r="D31" s="192" t="e">
        <f>VLOOKUP(A31,HH!$A:$B,2,0)</f>
        <v>#N/A</v>
      </c>
      <c r="E31" s="190">
        <f t="shared" si="0"/>
        <v>0</v>
      </c>
      <c r="F31" s="191"/>
      <c r="G31" s="191" t="e">
        <f>VLOOKUP(A31,PS!$C:$D,2,0)</f>
        <v>#N/A</v>
      </c>
      <c r="H31" s="193" t="e">
        <f>VLOOKUP(A31,PS!$C:$M,11,0)</f>
        <v>#N/A</v>
      </c>
      <c r="I31" s="194" t="e">
        <f>VLOOKUP(A31,HH!$A:$T,20,0)</f>
        <v>#N/A</v>
      </c>
      <c r="J31" s="195" t="e">
        <f>VLOOKUP(A31,HH!$A:$AZ,52,0)</f>
        <v>#N/A</v>
      </c>
      <c r="K31" s="196"/>
      <c r="L31" s="196"/>
      <c r="M31" s="197" t="e">
        <f>VLOOKUP(A31,HH!$A:$BE,57,0)</f>
        <v>#N/A</v>
      </c>
    </row>
    <row r="32" spans="1:13" x14ac:dyDescent="0.25">
      <c r="A32" s="190"/>
      <c r="B32" s="190" t="e">
        <f>VLOOKUP(A32,HH!$A:$C,3,0)</f>
        <v>#N/A</v>
      </c>
      <c r="C32" s="191"/>
      <c r="D32" s="192" t="e">
        <f>VLOOKUP(A32,HH!$A:$B,2,0)</f>
        <v>#N/A</v>
      </c>
      <c r="E32" s="190">
        <f t="shared" si="0"/>
        <v>0</v>
      </c>
      <c r="F32" s="191"/>
      <c r="G32" s="191" t="e">
        <f>VLOOKUP(A32,PS!$C:$D,2,0)</f>
        <v>#N/A</v>
      </c>
      <c r="H32" s="193" t="e">
        <f>VLOOKUP(A32,PS!$C:$M,11,0)</f>
        <v>#N/A</v>
      </c>
      <c r="I32" s="194" t="e">
        <f>VLOOKUP(A32,HH!$A:$T,20,0)</f>
        <v>#N/A</v>
      </c>
      <c r="J32" s="195" t="e">
        <f>VLOOKUP(A32,HH!$A:$AZ,52,0)</f>
        <v>#N/A</v>
      </c>
      <c r="K32" s="196"/>
      <c r="L32" s="196"/>
      <c r="M32" s="197" t="e">
        <f>VLOOKUP(A32,HH!$A:$BE,57,0)</f>
        <v>#N/A</v>
      </c>
    </row>
    <row r="33" spans="1:13" x14ac:dyDescent="0.25">
      <c r="A33" s="190"/>
      <c r="B33" s="190" t="e">
        <f>VLOOKUP(A33,HH!$A:$C,3,0)</f>
        <v>#N/A</v>
      </c>
      <c r="C33" s="191"/>
      <c r="D33" s="192" t="e">
        <f>VLOOKUP(A33,HH!$A:$B,2,0)</f>
        <v>#N/A</v>
      </c>
      <c r="E33" s="190">
        <f t="shared" si="0"/>
        <v>0</v>
      </c>
      <c r="F33" s="191"/>
      <c r="G33" s="191" t="e">
        <f>VLOOKUP(A33,PS!$C:$D,2,0)</f>
        <v>#N/A</v>
      </c>
      <c r="H33" s="193" t="e">
        <f>VLOOKUP(A33,PS!$C:$M,11,0)</f>
        <v>#N/A</v>
      </c>
      <c r="I33" s="194" t="e">
        <f>VLOOKUP(A33,HH!$A:$T,20,0)</f>
        <v>#N/A</v>
      </c>
      <c r="J33" s="195" t="e">
        <f>VLOOKUP(A33,HH!$A:$AZ,52,0)</f>
        <v>#N/A</v>
      </c>
      <c r="K33" s="196"/>
      <c r="L33" s="196"/>
      <c r="M33" s="197" t="e">
        <f>VLOOKUP(A33,HH!$A:$BE,57,0)</f>
        <v>#N/A</v>
      </c>
    </row>
    <row r="34" spans="1:13" x14ac:dyDescent="0.25">
      <c r="A34" s="190"/>
      <c r="B34" s="190" t="e">
        <f>VLOOKUP(A34,HH!$A:$C,3,0)</f>
        <v>#N/A</v>
      </c>
      <c r="C34" s="191"/>
      <c r="D34" s="192" t="e">
        <f>VLOOKUP(A34,HH!$A:$B,2,0)</f>
        <v>#N/A</v>
      </c>
      <c r="E34" s="190">
        <f t="shared" si="0"/>
        <v>0</v>
      </c>
      <c r="F34" s="191"/>
      <c r="G34" s="191" t="e">
        <f>VLOOKUP(A34,PS!$C:$D,2,0)</f>
        <v>#N/A</v>
      </c>
      <c r="H34" s="193" t="e">
        <f>VLOOKUP(A34,PS!$C:$M,11,0)</f>
        <v>#N/A</v>
      </c>
      <c r="I34" s="194" t="e">
        <f>VLOOKUP(A34,HH!$A:$T,20,0)</f>
        <v>#N/A</v>
      </c>
      <c r="J34" s="195" t="e">
        <f>VLOOKUP(A34,HH!$A:$AZ,52,0)</f>
        <v>#N/A</v>
      </c>
      <c r="K34" s="196"/>
      <c r="L34" s="196"/>
      <c r="M34" s="197" t="e">
        <f>VLOOKUP(A34,HH!$A:$BE,57,0)</f>
        <v>#N/A</v>
      </c>
    </row>
    <row r="35" spans="1:13" x14ac:dyDescent="0.25">
      <c r="A35" s="190"/>
      <c r="B35" s="190" t="e">
        <f>VLOOKUP(A35,HH!$A:$C,3,0)</f>
        <v>#N/A</v>
      </c>
      <c r="C35" s="191"/>
      <c r="D35" s="192" t="e">
        <f>VLOOKUP(A35,HH!$A:$B,2,0)</f>
        <v>#N/A</v>
      </c>
      <c r="E35" s="190">
        <f t="shared" si="0"/>
        <v>0</v>
      </c>
      <c r="F35" s="191"/>
      <c r="G35" s="191" t="e">
        <f>VLOOKUP(A35,PS!$C:$D,2,0)</f>
        <v>#N/A</v>
      </c>
      <c r="H35" s="193" t="e">
        <f>VLOOKUP(A35,PS!$C:$M,11,0)</f>
        <v>#N/A</v>
      </c>
      <c r="I35" s="194" t="e">
        <f>VLOOKUP(A35,HH!$A:$T,20,0)</f>
        <v>#N/A</v>
      </c>
      <c r="J35" s="195" t="e">
        <f>VLOOKUP(A35,HH!$A:$AZ,52,0)</f>
        <v>#N/A</v>
      </c>
      <c r="K35" s="196"/>
      <c r="L35" s="196"/>
      <c r="M35" s="197" t="e">
        <f>VLOOKUP(A35,HH!$A:$BE,57,0)</f>
        <v>#N/A</v>
      </c>
    </row>
    <row r="36" spans="1:13" x14ac:dyDescent="0.25">
      <c r="A36" s="190"/>
      <c r="B36" s="190" t="e">
        <f>VLOOKUP(A36,HH!$A:$C,3,0)</f>
        <v>#N/A</v>
      </c>
      <c r="C36" s="191"/>
      <c r="D36" s="192" t="e">
        <f>VLOOKUP(A36,HH!$A:$B,2,0)</f>
        <v>#N/A</v>
      </c>
      <c r="E36" s="190">
        <f t="shared" si="0"/>
        <v>0</v>
      </c>
      <c r="F36" s="191"/>
      <c r="G36" s="191" t="e">
        <f>VLOOKUP(A36,PS!$C:$D,2,0)</f>
        <v>#N/A</v>
      </c>
      <c r="H36" s="193" t="e">
        <f>VLOOKUP(A36,PS!$C:$M,11,0)</f>
        <v>#N/A</v>
      </c>
      <c r="I36" s="194" t="e">
        <f>VLOOKUP(A36,HH!$A:$T,20,0)</f>
        <v>#N/A</v>
      </c>
      <c r="J36" s="195" t="e">
        <f>VLOOKUP(A36,HH!$A:$AZ,52,0)</f>
        <v>#N/A</v>
      </c>
      <c r="K36" s="196"/>
      <c r="L36" s="196"/>
      <c r="M36" s="197" t="e">
        <f>VLOOKUP(A36,HH!$A:$BE,57,0)</f>
        <v>#N/A</v>
      </c>
    </row>
    <row r="37" spans="1:13" x14ac:dyDescent="0.25">
      <c r="A37" s="190"/>
      <c r="B37" s="190" t="e">
        <f>VLOOKUP(A37,HH!$A:$C,3,0)</f>
        <v>#N/A</v>
      </c>
      <c r="C37" s="191"/>
      <c r="D37" s="192" t="e">
        <f>VLOOKUP(A37,HH!$A:$B,2,0)</f>
        <v>#N/A</v>
      </c>
      <c r="E37" s="190">
        <f t="shared" si="0"/>
        <v>0</v>
      </c>
      <c r="F37" s="191"/>
      <c r="G37" s="191" t="e">
        <f>VLOOKUP(A37,PS!$C:$D,2,0)</f>
        <v>#N/A</v>
      </c>
      <c r="H37" s="193" t="e">
        <f>VLOOKUP(A37,PS!$C:$M,11,0)</f>
        <v>#N/A</v>
      </c>
      <c r="I37" s="194" t="e">
        <f>VLOOKUP(A37,HH!$A:$T,20,0)</f>
        <v>#N/A</v>
      </c>
      <c r="J37" s="195" t="e">
        <f>VLOOKUP(A37,HH!$A:$AZ,52,0)</f>
        <v>#N/A</v>
      </c>
      <c r="K37" s="196"/>
      <c r="L37" s="196"/>
      <c r="M37" s="197" t="e">
        <f>VLOOKUP(A37,HH!$A:$BE,57,0)</f>
        <v>#N/A</v>
      </c>
    </row>
    <row r="38" spans="1:13" x14ac:dyDescent="0.25">
      <c r="A38" s="190"/>
      <c r="B38" s="190" t="e">
        <f>VLOOKUP(A38,HH!$A:$C,3,0)</f>
        <v>#N/A</v>
      </c>
      <c r="C38" s="191"/>
      <c r="D38" s="192" t="e">
        <f>VLOOKUP(A38,HH!$A:$B,2,0)</f>
        <v>#N/A</v>
      </c>
      <c r="E38" s="190">
        <f t="shared" si="0"/>
        <v>0</v>
      </c>
      <c r="F38" s="191"/>
      <c r="G38" s="191" t="e">
        <f>VLOOKUP(A38,PS!$C:$D,2,0)</f>
        <v>#N/A</v>
      </c>
      <c r="H38" s="193" t="e">
        <f>VLOOKUP(A38,PS!$C:$M,11,0)</f>
        <v>#N/A</v>
      </c>
      <c r="I38" s="194" t="e">
        <f>VLOOKUP(A38,HH!$A:$T,20,0)</f>
        <v>#N/A</v>
      </c>
      <c r="J38" s="195" t="e">
        <f>VLOOKUP(A38,HH!$A:$AZ,52,0)</f>
        <v>#N/A</v>
      </c>
      <c r="K38" s="196"/>
      <c r="L38" s="196"/>
      <c r="M38" s="197" t="e">
        <f>VLOOKUP(A38,HH!$A:$BE,57,0)</f>
        <v>#N/A</v>
      </c>
    </row>
    <row r="39" spans="1:13" x14ac:dyDescent="0.25">
      <c r="A39" s="190"/>
      <c r="B39" s="190" t="e">
        <f>VLOOKUP(A39,HH!$A:$C,3,0)</f>
        <v>#N/A</v>
      </c>
      <c r="C39" s="191"/>
      <c r="D39" s="192" t="e">
        <f>VLOOKUP(A39,HH!$A:$B,2,0)</f>
        <v>#N/A</v>
      </c>
      <c r="E39" s="190">
        <f t="shared" si="0"/>
        <v>0</v>
      </c>
      <c r="F39" s="191"/>
      <c r="G39" s="191" t="e">
        <f>VLOOKUP(A39,PS!$C:$D,2,0)</f>
        <v>#N/A</v>
      </c>
      <c r="H39" s="193" t="e">
        <f>VLOOKUP(A39,PS!$C:$M,11,0)</f>
        <v>#N/A</v>
      </c>
      <c r="I39" s="194" t="e">
        <f>VLOOKUP(A39,HH!$A:$T,20,0)</f>
        <v>#N/A</v>
      </c>
      <c r="J39" s="195" t="e">
        <f>VLOOKUP(A39,HH!$A:$AZ,52,0)</f>
        <v>#N/A</v>
      </c>
      <c r="K39" s="196"/>
      <c r="L39" s="196"/>
      <c r="M39" s="197" t="e">
        <f>VLOOKUP(A39,HH!$A:$BE,57,0)</f>
        <v>#N/A</v>
      </c>
    </row>
    <row r="40" spans="1:13" x14ac:dyDescent="0.25">
      <c r="A40" s="190"/>
      <c r="B40" s="190" t="e">
        <f>VLOOKUP(A40,HH!$A:$C,3,0)</f>
        <v>#N/A</v>
      </c>
      <c r="C40" s="191"/>
      <c r="D40" s="192" t="e">
        <f>VLOOKUP(A40,HH!$A:$B,2,0)</f>
        <v>#N/A</v>
      </c>
      <c r="E40" s="190">
        <f t="shared" si="0"/>
        <v>0</v>
      </c>
      <c r="F40" s="191"/>
      <c r="G40" s="191" t="e">
        <f>VLOOKUP(A40,PS!$C:$D,2,0)</f>
        <v>#N/A</v>
      </c>
      <c r="H40" s="193" t="e">
        <f>VLOOKUP(A40,PS!$C:$M,11,0)</f>
        <v>#N/A</v>
      </c>
      <c r="I40" s="194" t="e">
        <f>VLOOKUP(A40,HH!$A:$T,20,0)</f>
        <v>#N/A</v>
      </c>
      <c r="J40" s="195" t="e">
        <f>VLOOKUP(A40,HH!$A:$AZ,52,0)</f>
        <v>#N/A</v>
      </c>
      <c r="K40" s="196"/>
      <c r="L40" s="196"/>
      <c r="M40" s="197" t="e">
        <f>VLOOKUP(A40,HH!$A:$BE,57,0)</f>
        <v>#N/A</v>
      </c>
    </row>
    <row r="41" spans="1:13" x14ac:dyDescent="0.25">
      <c r="A41" s="190"/>
      <c r="B41" s="190" t="e">
        <f>VLOOKUP(A41,HH!$A:$C,3,0)</f>
        <v>#N/A</v>
      </c>
      <c r="C41" s="191"/>
      <c r="D41" s="192" t="e">
        <f>VLOOKUP(A41,HH!$A:$B,2,0)</f>
        <v>#N/A</v>
      </c>
      <c r="E41" s="190">
        <f t="shared" si="0"/>
        <v>0</v>
      </c>
      <c r="F41" s="191"/>
      <c r="G41" s="191" t="e">
        <f>VLOOKUP(A41,PS!$C:$D,2,0)</f>
        <v>#N/A</v>
      </c>
      <c r="H41" s="193" t="e">
        <f>VLOOKUP(A41,PS!$C:$M,11,0)</f>
        <v>#N/A</v>
      </c>
      <c r="I41" s="194" t="e">
        <f>VLOOKUP(A41,HH!$A:$T,20,0)</f>
        <v>#N/A</v>
      </c>
      <c r="J41" s="195" t="e">
        <f>VLOOKUP(A41,HH!$A:$AZ,52,0)</f>
        <v>#N/A</v>
      </c>
      <c r="K41" s="196"/>
      <c r="L41" s="196"/>
      <c r="M41" s="197" t="e">
        <f>VLOOKUP(A41,HH!$A:$BE,57,0)</f>
        <v>#N/A</v>
      </c>
    </row>
    <row r="42" spans="1:13" x14ac:dyDescent="0.25">
      <c r="A42" s="190"/>
      <c r="B42" s="190" t="e">
        <f>VLOOKUP(A42,HH!$A:$C,3,0)</f>
        <v>#N/A</v>
      </c>
      <c r="C42" s="191"/>
      <c r="D42" s="192" t="e">
        <f>VLOOKUP(A42,HH!$A:$B,2,0)</f>
        <v>#N/A</v>
      </c>
      <c r="E42" s="190">
        <f t="shared" si="0"/>
        <v>0</v>
      </c>
      <c r="F42" s="191"/>
      <c r="G42" s="191" t="e">
        <f>VLOOKUP(A42,PS!$C:$D,2,0)</f>
        <v>#N/A</v>
      </c>
      <c r="H42" s="193" t="e">
        <f>VLOOKUP(A42,PS!$C:$M,11,0)</f>
        <v>#N/A</v>
      </c>
      <c r="I42" s="194" t="e">
        <f>VLOOKUP(A42,HH!$A:$T,20,0)</f>
        <v>#N/A</v>
      </c>
      <c r="J42" s="195" t="e">
        <f>VLOOKUP(A42,HH!$A:$AZ,52,0)</f>
        <v>#N/A</v>
      </c>
      <c r="K42" s="196"/>
      <c r="L42" s="196"/>
      <c r="M42" s="197" t="e">
        <f>VLOOKUP(A42,HH!$A:$BE,57,0)</f>
        <v>#N/A</v>
      </c>
    </row>
    <row r="43" spans="1:13" x14ac:dyDescent="0.25">
      <c r="A43" s="190"/>
      <c r="B43" s="190" t="e">
        <f>VLOOKUP(A43,HH!$A:$C,3,0)</f>
        <v>#N/A</v>
      </c>
      <c r="C43" s="191"/>
      <c r="D43" s="192" t="e">
        <f>VLOOKUP(A43,HH!$A:$B,2,0)</f>
        <v>#N/A</v>
      </c>
      <c r="E43" s="190">
        <f t="shared" si="0"/>
        <v>0</v>
      </c>
      <c r="F43" s="191"/>
      <c r="G43" s="191" t="e">
        <f>VLOOKUP(A43,PS!$C:$D,2,0)</f>
        <v>#N/A</v>
      </c>
      <c r="H43" s="193" t="e">
        <f>VLOOKUP(A43,PS!$C:$M,11,0)</f>
        <v>#N/A</v>
      </c>
      <c r="I43" s="194" t="e">
        <f>VLOOKUP(A43,HH!$A:$T,20,0)</f>
        <v>#N/A</v>
      </c>
      <c r="J43" s="195" t="e">
        <f>VLOOKUP(A43,HH!$A:$AZ,52,0)</f>
        <v>#N/A</v>
      </c>
      <c r="K43" s="196"/>
      <c r="L43" s="196"/>
      <c r="M43" s="197" t="e">
        <f>VLOOKUP(A43,HH!$A:$BE,57,0)</f>
        <v>#N/A</v>
      </c>
    </row>
    <row r="44" spans="1:13" x14ac:dyDescent="0.25">
      <c r="A44" s="190"/>
      <c r="B44" s="190" t="e">
        <f>VLOOKUP(A44,HH!$A:$C,3,0)</f>
        <v>#N/A</v>
      </c>
      <c r="C44" s="191"/>
      <c r="D44" s="192" t="e">
        <f>VLOOKUP(A44,HH!$A:$B,2,0)</f>
        <v>#N/A</v>
      </c>
      <c r="E44" s="190">
        <f t="shared" si="0"/>
        <v>0</v>
      </c>
      <c r="F44" s="191"/>
      <c r="G44" s="191" t="e">
        <f>VLOOKUP(A44,PS!$C:$D,2,0)</f>
        <v>#N/A</v>
      </c>
      <c r="H44" s="193" t="e">
        <f>VLOOKUP(A44,PS!$C:$M,11,0)</f>
        <v>#N/A</v>
      </c>
      <c r="I44" s="194" t="e">
        <f>VLOOKUP(A44,HH!$A:$T,20,0)</f>
        <v>#N/A</v>
      </c>
      <c r="J44" s="195" t="e">
        <f>VLOOKUP(A44,HH!$A:$AZ,52,0)</f>
        <v>#N/A</v>
      </c>
      <c r="K44" s="196"/>
      <c r="L44" s="196"/>
      <c r="M44" s="197" t="e">
        <f>VLOOKUP(A44,HH!$A:$BE,57,0)</f>
        <v>#N/A</v>
      </c>
    </row>
    <row r="45" spans="1:13" x14ac:dyDescent="0.25">
      <c r="A45" s="190"/>
      <c r="B45" s="190" t="e">
        <f>VLOOKUP(A45,HH!$A:$C,3,0)</f>
        <v>#N/A</v>
      </c>
      <c r="C45" s="191"/>
      <c r="D45" s="192" t="e">
        <f>VLOOKUP(A45,HH!$A:$B,2,0)</f>
        <v>#N/A</v>
      </c>
      <c r="E45" s="190">
        <f t="shared" si="0"/>
        <v>0</v>
      </c>
      <c r="F45" s="191"/>
      <c r="G45" s="191" t="e">
        <f>VLOOKUP(A45,PS!$C:$D,2,0)</f>
        <v>#N/A</v>
      </c>
      <c r="H45" s="193" t="e">
        <f>VLOOKUP(A45,PS!$C:$M,11,0)</f>
        <v>#N/A</v>
      </c>
      <c r="I45" s="194" t="e">
        <f>VLOOKUP(A45,HH!$A:$T,20,0)</f>
        <v>#N/A</v>
      </c>
      <c r="J45" s="195" t="e">
        <f>VLOOKUP(A45,HH!$A:$AZ,52,0)</f>
        <v>#N/A</v>
      </c>
      <c r="K45" s="196"/>
      <c r="L45" s="196"/>
      <c r="M45" s="197" t="e">
        <f>VLOOKUP(A45,HH!$A:$BE,57,0)</f>
        <v>#N/A</v>
      </c>
    </row>
    <row r="46" spans="1:13" x14ac:dyDescent="0.25">
      <c r="A46" s="190"/>
      <c r="B46" s="190" t="e">
        <f>VLOOKUP(A46,HH!$A:$C,3,0)</f>
        <v>#N/A</v>
      </c>
      <c r="C46" s="191"/>
      <c r="D46" s="192" t="e">
        <f>VLOOKUP(A46,HH!$A:$B,2,0)</f>
        <v>#N/A</v>
      </c>
      <c r="E46" s="190">
        <f t="shared" si="0"/>
        <v>0</v>
      </c>
      <c r="F46" s="191"/>
      <c r="G46" s="191" t="e">
        <f>VLOOKUP(A46,PS!$C:$D,2,0)</f>
        <v>#N/A</v>
      </c>
      <c r="H46" s="193" t="e">
        <f>VLOOKUP(A46,PS!$C:$M,11,0)</f>
        <v>#N/A</v>
      </c>
      <c r="I46" s="194" t="e">
        <f>VLOOKUP(A46,HH!$A:$T,20,0)</f>
        <v>#N/A</v>
      </c>
      <c r="J46" s="195" t="e">
        <f>VLOOKUP(A46,HH!$A:$AZ,52,0)</f>
        <v>#N/A</v>
      </c>
      <c r="K46" s="196"/>
      <c r="L46" s="196"/>
      <c r="M46" s="197" t="e">
        <f>VLOOKUP(A46,HH!$A:$BE,57,0)</f>
        <v>#N/A</v>
      </c>
    </row>
    <row r="47" spans="1:13" x14ac:dyDescent="0.25">
      <c r="A47" s="190"/>
      <c r="B47" s="190" t="e">
        <f>VLOOKUP(A47,HH!$A:$C,3,0)</f>
        <v>#N/A</v>
      </c>
      <c r="C47" s="191"/>
      <c r="D47" s="192" t="e">
        <f>VLOOKUP(A47,HH!$A:$B,2,0)</f>
        <v>#N/A</v>
      </c>
      <c r="E47" s="190">
        <f t="shared" si="0"/>
        <v>0</v>
      </c>
      <c r="F47" s="191"/>
      <c r="G47" s="191" t="e">
        <f>VLOOKUP(A47,PS!$C:$D,2,0)</f>
        <v>#N/A</v>
      </c>
      <c r="H47" s="193" t="e">
        <f>VLOOKUP(A47,PS!$C:$M,11,0)</f>
        <v>#N/A</v>
      </c>
      <c r="I47" s="194" t="e">
        <f>VLOOKUP(A47,HH!$A:$T,20,0)</f>
        <v>#N/A</v>
      </c>
      <c r="J47" s="195" t="e">
        <f>VLOOKUP(A47,HH!$A:$AZ,52,0)</f>
        <v>#N/A</v>
      </c>
      <c r="K47" s="196"/>
      <c r="L47" s="196"/>
      <c r="M47" s="197" t="e">
        <f>VLOOKUP(A47,HH!$A:$BE,57,0)</f>
        <v>#N/A</v>
      </c>
    </row>
    <row r="48" spans="1:13" x14ac:dyDescent="0.25">
      <c r="A48" s="190"/>
      <c r="B48" s="190" t="e">
        <f>VLOOKUP(A48,HH!$A:$C,3,0)</f>
        <v>#N/A</v>
      </c>
      <c r="C48" s="191"/>
      <c r="D48" s="192" t="e">
        <f>VLOOKUP(A48,HH!$A:$B,2,0)</f>
        <v>#N/A</v>
      </c>
      <c r="E48" s="190">
        <f t="shared" si="0"/>
        <v>0</v>
      </c>
      <c r="F48" s="191"/>
      <c r="G48" s="191" t="e">
        <f>VLOOKUP(A48,PS!$C:$D,2,0)</f>
        <v>#N/A</v>
      </c>
      <c r="H48" s="193" t="e">
        <f>VLOOKUP(A48,PS!$C:$M,11,0)</f>
        <v>#N/A</v>
      </c>
      <c r="I48" s="194" t="e">
        <f>VLOOKUP(A48,HH!$A:$T,20,0)</f>
        <v>#N/A</v>
      </c>
      <c r="J48" s="195" t="e">
        <f>VLOOKUP(A48,HH!$A:$AZ,52,0)</f>
        <v>#N/A</v>
      </c>
      <c r="K48" s="196"/>
      <c r="L48" s="196"/>
      <c r="M48" s="197" t="e">
        <f>VLOOKUP(A48,HH!$A:$BE,57,0)</f>
        <v>#N/A</v>
      </c>
    </row>
    <row r="49" spans="1:13" x14ac:dyDescent="0.25">
      <c r="A49" s="190"/>
      <c r="B49" s="190" t="e">
        <f>VLOOKUP(A49,HH!$A:$C,3,0)</f>
        <v>#N/A</v>
      </c>
      <c r="C49" s="191"/>
      <c r="D49" s="192" t="e">
        <f>VLOOKUP(A49,HH!$A:$B,2,0)</f>
        <v>#N/A</v>
      </c>
      <c r="E49" s="190">
        <f t="shared" si="0"/>
        <v>0</v>
      </c>
      <c r="F49" s="191"/>
      <c r="G49" s="191" t="e">
        <f>VLOOKUP(A49,PS!$C:$D,2,0)</f>
        <v>#N/A</v>
      </c>
      <c r="H49" s="193" t="e">
        <f>VLOOKUP(A49,PS!$C:$M,11,0)</f>
        <v>#N/A</v>
      </c>
      <c r="I49" s="194" t="e">
        <f>VLOOKUP(A49,HH!$A:$T,20,0)</f>
        <v>#N/A</v>
      </c>
      <c r="J49" s="195" t="e">
        <f>VLOOKUP(A49,HH!$A:$AZ,52,0)</f>
        <v>#N/A</v>
      </c>
      <c r="K49" s="196"/>
      <c r="L49" s="196"/>
      <c r="M49" s="197" t="e">
        <f>VLOOKUP(A49,HH!$A:$BE,57,0)</f>
        <v>#N/A</v>
      </c>
    </row>
    <row r="50" spans="1:13" x14ac:dyDescent="0.25">
      <c r="A50" s="190"/>
      <c r="B50" s="190" t="e">
        <f>VLOOKUP(A50,HH!$A:$C,3,0)</f>
        <v>#N/A</v>
      </c>
      <c r="C50" s="191"/>
      <c r="D50" s="192" t="e">
        <f>VLOOKUP(A50,HH!$A:$B,2,0)</f>
        <v>#N/A</v>
      </c>
      <c r="E50" s="190">
        <f t="shared" si="0"/>
        <v>0</v>
      </c>
      <c r="F50" s="191"/>
      <c r="G50" s="191" t="e">
        <f>VLOOKUP(A50,PS!$C:$D,2,0)</f>
        <v>#N/A</v>
      </c>
      <c r="H50" s="193" t="e">
        <f>VLOOKUP(A50,PS!$C:$M,11,0)</f>
        <v>#N/A</v>
      </c>
      <c r="I50" s="194" t="e">
        <f>VLOOKUP(A50,HH!$A:$T,20,0)</f>
        <v>#N/A</v>
      </c>
      <c r="J50" s="195" t="e">
        <f>VLOOKUP(A50,HH!$A:$AZ,52,0)</f>
        <v>#N/A</v>
      </c>
      <c r="K50" s="196"/>
      <c r="L50" s="196"/>
      <c r="M50" s="197" t="e">
        <f>VLOOKUP(A50,HH!$A:$BE,57,0)</f>
        <v>#N/A</v>
      </c>
    </row>
    <row r="51" spans="1:13" x14ac:dyDescent="0.25">
      <c r="A51" s="190"/>
      <c r="B51" s="190" t="e">
        <f>VLOOKUP(A51,HH!$A:$C,3,0)</f>
        <v>#N/A</v>
      </c>
      <c r="C51" s="191"/>
      <c r="D51" s="192" t="e">
        <f>VLOOKUP(A51,HH!$A:$B,2,0)</f>
        <v>#N/A</v>
      </c>
      <c r="E51" s="190">
        <f t="shared" si="0"/>
        <v>0</v>
      </c>
      <c r="F51" s="191"/>
      <c r="G51" s="191" t="e">
        <f>VLOOKUP(A51,PS!$C:$D,2,0)</f>
        <v>#N/A</v>
      </c>
      <c r="H51" s="193" t="e">
        <f>VLOOKUP(A51,PS!$C:$M,11,0)</f>
        <v>#N/A</v>
      </c>
      <c r="I51" s="194" t="e">
        <f>VLOOKUP(A51,HH!$A:$T,20,0)</f>
        <v>#N/A</v>
      </c>
      <c r="J51" s="195" t="e">
        <f>VLOOKUP(A51,HH!$A:$AZ,52,0)</f>
        <v>#N/A</v>
      </c>
      <c r="K51" s="196"/>
      <c r="L51" s="196"/>
      <c r="M51" s="197" t="e">
        <f>VLOOKUP(A51,HH!$A:$BE,57,0)</f>
        <v>#N/A</v>
      </c>
    </row>
    <row r="52" spans="1:13" x14ac:dyDescent="0.25">
      <c r="A52" s="190"/>
      <c r="B52" s="190" t="e">
        <f>VLOOKUP(A52,HH!$A:$C,3,0)</f>
        <v>#N/A</v>
      </c>
      <c r="C52" s="191"/>
      <c r="D52" s="192" t="e">
        <f>VLOOKUP(A52,HH!$A:$B,2,0)</f>
        <v>#N/A</v>
      </c>
      <c r="E52" s="190">
        <f t="shared" si="0"/>
        <v>0</v>
      </c>
      <c r="F52" s="191"/>
      <c r="G52" s="191" t="e">
        <f>VLOOKUP(A52,PS!$C:$D,2,0)</f>
        <v>#N/A</v>
      </c>
      <c r="H52" s="193" t="e">
        <f>VLOOKUP(A52,PS!$C:$M,11,0)</f>
        <v>#N/A</v>
      </c>
      <c r="I52" s="194" t="e">
        <f>VLOOKUP(A52,HH!$A:$T,20,0)</f>
        <v>#N/A</v>
      </c>
      <c r="J52" s="195" t="e">
        <f>VLOOKUP(A52,HH!$A:$AZ,52,0)</f>
        <v>#N/A</v>
      </c>
      <c r="K52" s="196"/>
      <c r="L52" s="196"/>
      <c r="M52" s="197" t="e">
        <f>VLOOKUP(A52,HH!$A:$BE,57,0)</f>
        <v>#N/A</v>
      </c>
    </row>
    <row r="53" spans="1:13" x14ac:dyDescent="0.25">
      <c r="A53" s="190"/>
      <c r="B53" s="190" t="e">
        <f>VLOOKUP(A53,HH!$A:$C,3,0)</f>
        <v>#N/A</v>
      </c>
      <c r="C53" s="191"/>
      <c r="D53" s="192" t="e">
        <f>VLOOKUP(A53,HH!$A:$B,2,0)</f>
        <v>#N/A</v>
      </c>
      <c r="E53" s="190">
        <f t="shared" si="0"/>
        <v>0</v>
      </c>
      <c r="F53" s="191"/>
      <c r="G53" s="191" t="e">
        <f>VLOOKUP(A53,PS!$C:$D,2,0)</f>
        <v>#N/A</v>
      </c>
      <c r="H53" s="193" t="e">
        <f>VLOOKUP(A53,PS!$C:$M,11,0)</f>
        <v>#N/A</v>
      </c>
      <c r="I53" s="194" t="e">
        <f>VLOOKUP(A53,HH!$A:$T,20,0)</f>
        <v>#N/A</v>
      </c>
      <c r="J53" s="195" t="e">
        <f>VLOOKUP(A53,HH!$A:$AZ,52,0)</f>
        <v>#N/A</v>
      </c>
      <c r="K53" s="196"/>
      <c r="L53" s="196"/>
      <c r="M53" s="197" t="e">
        <f>VLOOKUP(A53,HH!$A:$BE,57,0)</f>
        <v>#N/A</v>
      </c>
    </row>
    <row r="54" spans="1:13" x14ac:dyDescent="0.25">
      <c r="A54" s="190"/>
      <c r="B54" s="190" t="e">
        <f>VLOOKUP(A54,HH!$A:$C,3,0)</f>
        <v>#N/A</v>
      </c>
      <c r="C54" s="191"/>
      <c r="D54" s="192" t="e">
        <f>VLOOKUP(A54,HH!$A:$B,2,0)</f>
        <v>#N/A</v>
      </c>
      <c r="E54" s="190">
        <f t="shared" si="0"/>
        <v>0</v>
      </c>
      <c r="F54" s="191"/>
      <c r="G54" s="191" t="e">
        <f>VLOOKUP(A54,PS!$C:$D,2,0)</f>
        <v>#N/A</v>
      </c>
      <c r="H54" s="193" t="e">
        <f>VLOOKUP(A54,PS!$C:$M,11,0)</f>
        <v>#N/A</v>
      </c>
      <c r="I54" s="194" t="e">
        <f>VLOOKUP(A54,HH!$A:$T,20,0)</f>
        <v>#N/A</v>
      </c>
      <c r="J54" s="195" t="e">
        <f>VLOOKUP(A54,HH!$A:$AZ,52,0)</f>
        <v>#N/A</v>
      </c>
      <c r="K54" s="196"/>
      <c r="L54" s="196"/>
      <c r="M54" s="197" t="e">
        <f>VLOOKUP(A54,HH!$A:$BE,57,0)</f>
        <v>#N/A</v>
      </c>
    </row>
    <row r="55" spans="1:13" x14ac:dyDescent="0.25">
      <c r="A55" s="190"/>
      <c r="B55" s="190" t="e">
        <f>VLOOKUP(A55,HH!$A:$C,3,0)</f>
        <v>#N/A</v>
      </c>
      <c r="C55" s="191"/>
      <c r="D55" s="192" t="e">
        <f>VLOOKUP(A55,HH!$A:$B,2,0)</f>
        <v>#N/A</v>
      </c>
      <c r="E55" s="190">
        <f t="shared" si="0"/>
        <v>0</v>
      </c>
      <c r="F55" s="191"/>
      <c r="G55" s="191" t="e">
        <f>VLOOKUP(A55,PS!$C:$D,2,0)</f>
        <v>#N/A</v>
      </c>
      <c r="H55" s="193" t="e">
        <f>VLOOKUP(A55,PS!$C:$M,11,0)</f>
        <v>#N/A</v>
      </c>
      <c r="I55" s="194" t="e">
        <f>VLOOKUP(A55,HH!$A:$T,20,0)</f>
        <v>#N/A</v>
      </c>
      <c r="J55" s="195" t="e">
        <f>VLOOKUP(A55,HH!$A:$AZ,52,0)</f>
        <v>#N/A</v>
      </c>
      <c r="K55" s="196"/>
      <c r="L55" s="196"/>
      <c r="M55" s="197" t="e">
        <f>VLOOKUP(A55,HH!$A:$BE,57,0)</f>
        <v>#N/A</v>
      </c>
    </row>
    <row r="56" spans="1:13" x14ac:dyDescent="0.25">
      <c r="A56" s="190"/>
      <c r="B56" s="190" t="e">
        <f>VLOOKUP(A56,HH!$A:$C,3,0)</f>
        <v>#N/A</v>
      </c>
      <c r="C56" s="191"/>
      <c r="D56" s="192" t="e">
        <f>VLOOKUP(A56,HH!$A:$B,2,0)</f>
        <v>#N/A</v>
      </c>
      <c r="E56" s="190">
        <f t="shared" si="0"/>
        <v>0</v>
      </c>
      <c r="F56" s="191"/>
      <c r="G56" s="191" t="e">
        <f>VLOOKUP(A56,PS!$C:$D,2,0)</f>
        <v>#N/A</v>
      </c>
      <c r="H56" s="193" t="e">
        <f>VLOOKUP(A56,PS!$C:$M,11,0)</f>
        <v>#N/A</v>
      </c>
      <c r="I56" s="194" t="e">
        <f>VLOOKUP(A56,HH!$A:$T,20,0)</f>
        <v>#N/A</v>
      </c>
      <c r="J56" s="195" t="e">
        <f>VLOOKUP(A56,HH!$A:$AZ,52,0)</f>
        <v>#N/A</v>
      </c>
      <c r="K56" s="196"/>
      <c r="L56" s="196"/>
      <c r="M56" s="197" t="e">
        <f>VLOOKUP(A56,HH!$A:$BE,57,0)</f>
        <v>#N/A</v>
      </c>
    </row>
    <row r="57" spans="1:13" x14ac:dyDescent="0.25">
      <c r="A57" s="190"/>
      <c r="B57" s="190" t="e">
        <f>VLOOKUP(A57,HH!$A:$C,3,0)</f>
        <v>#N/A</v>
      </c>
      <c r="C57" s="191"/>
      <c r="D57" s="192" t="e">
        <f>VLOOKUP(A57,HH!$A:$B,2,0)</f>
        <v>#N/A</v>
      </c>
      <c r="E57" s="190">
        <f t="shared" si="0"/>
        <v>0</v>
      </c>
      <c r="F57" s="191"/>
      <c r="G57" s="191" t="e">
        <f>VLOOKUP(A57,PS!$C:$D,2,0)</f>
        <v>#N/A</v>
      </c>
      <c r="H57" s="193" t="e">
        <f>VLOOKUP(A57,PS!$C:$M,11,0)</f>
        <v>#N/A</v>
      </c>
      <c r="I57" s="194" t="e">
        <f>VLOOKUP(A57,HH!$A:$T,20,0)</f>
        <v>#N/A</v>
      </c>
      <c r="J57" s="195" t="e">
        <f>VLOOKUP(A57,HH!$A:$AZ,52,0)</f>
        <v>#N/A</v>
      </c>
      <c r="K57" s="196"/>
      <c r="L57" s="196"/>
      <c r="M57" s="197" t="e">
        <f>VLOOKUP(A57,HH!$A:$BE,57,0)</f>
        <v>#N/A</v>
      </c>
    </row>
    <row r="58" spans="1:13" x14ac:dyDescent="0.25">
      <c r="A58" s="190"/>
      <c r="B58" s="190" t="e">
        <f>VLOOKUP(A58,HH!$A:$C,3,0)</f>
        <v>#N/A</v>
      </c>
      <c r="C58" s="191"/>
      <c r="D58" s="192" t="e">
        <f>VLOOKUP(A58,HH!$A:$B,2,0)</f>
        <v>#N/A</v>
      </c>
      <c r="E58" s="190">
        <f t="shared" si="0"/>
        <v>0</v>
      </c>
      <c r="F58" s="191"/>
      <c r="G58" s="191" t="e">
        <f>VLOOKUP(A58,PS!$C:$D,2,0)</f>
        <v>#N/A</v>
      </c>
      <c r="H58" s="193" t="e">
        <f>VLOOKUP(A58,PS!$C:$M,11,0)</f>
        <v>#N/A</v>
      </c>
      <c r="I58" s="194" t="e">
        <f>VLOOKUP(A58,HH!$A:$T,20,0)</f>
        <v>#N/A</v>
      </c>
      <c r="J58" s="195" t="e">
        <f>VLOOKUP(A58,HH!$A:$AZ,52,0)</f>
        <v>#N/A</v>
      </c>
      <c r="K58" s="196"/>
      <c r="L58" s="196"/>
      <c r="M58" s="197" t="e">
        <f>VLOOKUP(A58,HH!$A:$BE,57,0)</f>
        <v>#N/A</v>
      </c>
    </row>
    <row r="59" spans="1:13" x14ac:dyDescent="0.25">
      <c r="A59" s="190"/>
      <c r="B59" s="190" t="e">
        <f>VLOOKUP(A59,HH!$A:$C,3,0)</f>
        <v>#N/A</v>
      </c>
      <c r="C59" s="191"/>
      <c r="D59" s="192" t="e">
        <f>VLOOKUP(A59,HH!$A:$B,2,0)</f>
        <v>#N/A</v>
      </c>
      <c r="E59" s="190">
        <f t="shared" si="0"/>
        <v>0</v>
      </c>
      <c r="F59" s="191"/>
      <c r="G59" s="191" t="e">
        <f>VLOOKUP(A59,PS!$C:$D,2,0)</f>
        <v>#N/A</v>
      </c>
      <c r="H59" s="193" t="e">
        <f>VLOOKUP(A59,PS!$C:$M,11,0)</f>
        <v>#N/A</v>
      </c>
      <c r="I59" s="194" t="e">
        <f>VLOOKUP(A59,HH!$A:$T,20,0)</f>
        <v>#N/A</v>
      </c>
      <c r="J59" s="195" t="e">
        <f>VLOOKUP(A59,HH!$A:$AZ,52,0)</f>
        <v>#N/A</v>
      </c>
      <c r="K59" s="196"/>
      <c r="L59" s="196"/>
      <c r="M59" s="197" t="e">
        <f>VLOOKUP(A59,HH!$A:$BE,57,0)</f>
        <v>#N/A</v>
      </c>
    </row>
    <row r="60" spans="1:13" x14ac:dyDescent="0.25">
      <c r="A60" s="190"/>
      <c r="B60" s="190" t="e">
        <f>VLOOKUP(A60,HH!$A:$C,3,0)</f>
        <v>#N/A</v>
      </c>
      <c r="C60" s="191"/>
      <c r="D60" s="192" t="e">
        <f>VLOOKUP(A60,HH!$A:$B,2,0)</f>
        <v>#N/A</v>
      </c>
      <c r="E60" s="190">
        <f t="shared" si="0"/>
        <v>0</v>
      </c>
      <c r="F60" s="191"/>
      <c r="G60" s="191" t="e">
        <f>VLOOKUP(A60,PS!$C:$D,2,0)</f>
        <v>#N/A</v>
      </c>
      <c r="H60" s="193" t="e">
        <f>VLOOKUP(A60,PS!$C:$M,11,0)</f>
        <v>#N/A</v>
      </c>
      <c r="I60" s="194" t="e">
        <f>VLOOKUP(A60,HH!$A:$T,20,0)</f>
        <v>#N/A</v>
      </c>
      <c r="J60" s="195" t="e">
        <f>VLOOKUP(A60,HH!$A:$AZ,52,0)</f>
        <v>#N/A</v>
      </c>
      <c r="K60" s="196"/>
      <c r="L60" s="196"/>
      <c r="M60" s="197" t="e">
        <f>VLOOKUP(A60,HH!$A:$BE,57,0)</f>
        <v>#N/A</v>
      </c>
    </row>
    <row r="61" spans="1:13" x14ac:dyDescent="0.25">
      <c r="A61" s="190"/>
      <c r="B61" s="190" t="e">
        <f>VLOOKUP(A61,HH!$A:$C,3,0)</f>
        <v>#N/A</v>
      </c>
      <c r="C61" s="191"/>
      <c r="D61" s="192" t="e">
        <f>VLOOKUP(A61,HH!$A:$B,2,0)</f>
        <v>#N/A</v>
      </c>
      <c r="E61" s="190">
        <f t="shared" si="0"/>
        <v>0</v>
      </c>
      <c r="F61" s="191"/>
      <c r="G61" s="191" t="e">
        <f>VLOOKUP(A61,PS!$C:$D,2,0)</f>
        <v>#N/A</v>
      </c>
      <c r="H61" s="193" t="e">
        <f>VLOOKUP(A61,PS!$C:$M,11,0)</f>
        <v>#N/A</v>
      </c>
      <c r="I61" s="194" t="e">
        <f>VLOOKUP(A61,HH!$A:$T,20,0)</f>
        <v>#N/A</v>
      </c>
      <c r="J61" s="195" t="e">
        <f>VLOOKUP(A61,HH!$A:$AZ,52,0)</f>
        <v>#N/A</v>
      </c>
      <c r="K61" s="196"/>
      <c r="L61" s="196"/>
      <c r="M61" s="197" t="e">
        <f>VLOOKUP(A61,HH!$A:$BE,57,0)</f>
        <v>#N/A</v>
      </c>
    </row>
    <row r="62" spans="1:13" x14ac:dyDescent="0.25">
      <c r="A62" s="190"/>
      <c r="B62" s="190" t="e">
        <f>VLOOKUP(A62,HH!$A:$C,3,0)</f>
        <v>#N/A</v>
      </c>
      <c r="C62" s="191"/>
      <c r="D62" s="192" t="e">
        <f>VLOOKUP(A62,HH!$A:$B,2,0)</f>
        <v>#N/A</v>
      </c>
      <c r="E62" s="190">
        <f t="shared" si="0"/>
        <v>0</v>
      </c>
      <c r="F62" s="191"/>
      <c r="G62" s="191" t="e">
        <f>VLOOKUP(A62,PS!$C:$D,2,0)</f>
        <v>#N/A</v>
      </c>
      <c r="H62" s="193" t="e">
        <f>VLOOKUP(A62,PS!$C:$M,11,0)</f>
        <v>#N/A</v>
      </c>
      <c r="I62" s="194" t="e">
        <f>VLOOKUP(A62,HH!$A:$T,20,0)</f>
        <v>#N/A</v>
      </c>
      <c r="J62" s="195" t="e">
        <f>VLOOKUP(A62,HH!$A:$AZ,52,0)</f>
        <v>#N/A</v>
      </c>
      <c r="K62" s="196"/>
      <c r="L62" s="196"/>
      <c r="M62" s="197" t="e">
        <f>VLOOKUP(A62,HH!$A:$BE,57,0)</f>
        <v>#N/A</v>
      </c>
    </row>
    <row r="63" spans="1:13" x14ac:dyDescent="0.25">
      <c r="A63" s="190"/>
      <c r="B63" s="190" t="e">
        <f>VLOOKUP(A63,HH!$A:$C,3,0)</f>
        <v>#N/A</v>
      </c>
      <c r="C63" s="191"/>
      <c r="D63" s="192" t="e">
        <f>VLOOKUP(A63,HH!$A:$B,2,0)</f>
        <v>#N/A</v>
      </c>
      <c r="E63" s="190">
        <f t="shared" si="0"/>
        <v>0</v>
      </c>
      <c r="F63" s="191"/>
      <c r="G63" s="191" t="e">
        <f>VLOOKUP(A63,PS!$C:$D,2,0)</f>
        <v>#N/A</v>
      </c>
      <c r="H63" s="193" t="e">
        <f>VLOOKUP(A63,PS!$C:$M,11,0)</f>
        <v>#N/A</v>
      </c>
      <c r="I63" s="194" t="e">
        <f>VLOOKUP(A63,HH!$A:$T,20,0)</f>
        <v>#N/A</v>
      </c>
      <c r="J63" s="195" t="e">
        <f>VLOOKUP(A63,HH!$A:$AZ,52,0)</f>
        <v>#N/A</v>
      </c>
      <c r="K63" s="196"/>
      <c r="L63" s="196"/>
      <c r="M63" s="197" t="e">
        <f>VLOOKUP(A63,HH!$A:$BE,57,0)</f>
        <v>#N/A</v>
      </c>
    </row>
    <row r="64" spans="1:13" x14ac:dyDescent="0.25">
      <c r="A64" s="190"/>
      <c r="B64" s="190" t="e">
        <f>VLOOKUP(A64,HH!$A:$C,3,0)</f>
        <v>#N/A</v>
      </c>
      <c r="C64" s="191"/>
      <c r="D64" s="192" t="e">
        <f>VLOOKUP(A64,HH!$A:$B,2,0)</f>
        <v>#N/A</v>
      </c>
      <c r="E64" s="190">
        <f t="shared" si="0"/>
        <v>0</v>
      </c>
      <c r="F64" s="191"/>
      <c r="G64" s="191" t="e">
        <f>VLOOKUP(A64,PS!$C:$D,2,0)</f>
        <v>#N/A</v>
      </c>
      <c r="H64" s="193" t="e">
        <f>VLOOKUP(A64,PS!$C:$M,11,0)</f>
        <v>#N/A</v>
      </c>
      <c r="I64" s="194" t="e">
        <f>VLOOKUP(A64,HH!$A:$T,20,0)</f>
        <v>#N/A</v>
      </c>
      <c r="J64" s="195" t="e">
        <f>VLOOKUP(A64,HH!$A:$AZ,52,0)</f>
        <v>#N/A</v>
      </c>
      <c r="K64" s="196"/>
      <c r="L64" s="196"/>
      <c r="M64" s="197" t="e">
        <f>VLOOKUP(A64,HH!$A:$BE,57,0)</f>
        <v>#N/A</v>
      </c>
    </row>
    <row r="65" spans="1:13" x14ac:dyDescent="0.25">
      <c r="A65" s="190"/>
      <c r="B65" s="190" t="e">
        <f>VLOOKUP(A65,HH!$A:$C,3,0)</f>
        <v>#N/A</v>
      </c>
      <c r="C65" s="191"/>
      <c r="D65" s="192" t="e">
        <f>VLOOKUP(A65,HH!$A:$B,2,0)</f>
        <v>#N/A</v>
      </c>
      <c r="E65" s="190">
        <f t="shared" si="0"/>
        <v>0</v>
      </c>
      <c r="F65" s="191"/>
      <c r="G65" s="191" t="e">
        <f>VLOOKUP(A65,PS!$C:$D,2,0)</f>
        <v>#N/A</v>
      </c>
      <c r="H65" s="193" t="e">
        <f>VLOOKUP(A65,PS!$C:$M,11,0)</f>
        <v>#N/A</v>
      </c>
      <c r="I65" s="194" t="e">
        <f>VLOOKUP(A65,HH!$A:$T,20,0)</f>
        <v>#N/A</v>
      </c>
      <c r="J65" s="195" t="e">
        <f>VLOOKUP(A65,HH!$A:$AZ,52,0)</f>
        <v>#N/A</v>
      </c>
      <c r="K65" s="196"/>
      <c r="L65" s="196"/>
      <c r="M65" s="197" t="e">
        <f>VLOOKUP(A65,HH!$A:$BE,57,0)</f>
        <v>#N/A</v>
      </c>
    </row>
    <row r="66" spans="1:13" x14ac:dyDescent="0.25">
      <c r="A66" s="190"/>
      <c r="B66" s="190" t="e">
        <f>VLOOKUP(A66,HH!$A:$C,3,0)</f>
        <v>#N/A</v>
      </c>
      <c r="C66" s="191"/>
      <c r="D66" s="192" t="e">
        <f>VLOOKUP(A66,HH!$A:$B,2,0)</f>
        <v>#N/A</v>
      </c>
      <c r="E66" s="190">
        <f t="shared" si="0"/>
        <v>0</v>
      </c>
      <c r="F66" s="191"/>
      <c r="G66" s="191" t="e">
        <f>VLOOKUP(A66,PS!$C:$D,2,0)</f>
        <v>#N/A</v>
      </c>
      <c r="H66" s="193" t="e">
        <f>VLOOKUP(A66,PS!$C:$M,11,0)</f>
        <v>#N/A</v>
      </c>
      <c r="I66" s="194" t="e">
        <f>VLOOKUP(A66,HH!$A:$T,20,0)</f>
        <v>#N/A</v>
      </c>
      <c r="J66" s="195" t="e">
        <f>VLOOKUP(A66,HH!$A:$AZ,52,0)</f>
        <v>#N/A</v>
      </c>
      <c r="K66" s="196"/>
      <c r="L66" s="196"/>
      <c r="M66" s="197" t="e">
        <f>VLOOKUP(A66,HH!$A:$BE,57,0)</f>
        <v>#N/A</v>
      </c>
    </row>
    <row r="67" spans="1:13" x14ac:dyDescent="0.25">
      <c r="A67" s="190"/>
      <c r="B67" s="190" t="e">
        <f>VLOOKUP(A67,HH!$A:$C,3,0)</f>
        <v>#N/A</v>
      </c>
      <c r="C67" s="191"/>
      <c r="D67" s="192" t="e">
        <f>VLOOKUP(A67,HH!$A:$B,2,0)</f>
        <v>#N/A</v>
      </c>
      <c r="E67" s="190">
        <f t="shared" si="0"/>
        <v>0</v>
      </c>
      <c r="F67" s="191"/>
      <c r="G67" s="191" t="e">
        <f>VLOOKUP(A67,PS!$C:$D,2,0)</f>
        <v>#N/A</v>
      </c>
      <c r="H67" s="193" t="e">
        <f>VLOOKUP(A67,PS!$C:$M,11,0)</f>
        <v>#N/A</v>
      </c>
      <c r="I67" s="194" t="e">
        <f>VLOOKUP(A67,HH!$A:$T,20,0)</f>
        <v>#N/A</v>
      </c>
      <c r="J67" s="195" t="e">
        <f>VLOOKUP(A67,HH!$A:$AZ,52,0)</f>
        <v>#N/A</v>
      </c>
      <c r="K67" s="196"/>
      <c r="L67" s="196"/>
      <c r="M67" s="197" t="e">
        <f>VLOOKUP(A67,HH!$A:$BE,57,0)</f>
        <v>#N/A</v>
      </c>
    </row>
    <row r="68" spans="1:13" x14ac:dyDescent="0.25">
      <c r="A68" s="190"/>
      <c r="B68" s="190" t="e">
        <f>VLOOKUP(A68,HH!$A:$C,3,0)</f>
        <v>#N/A</v>
      </c>
      <c r="C68" s="191"/>
      <c r="D68" s="192" t="e">
        <f>VLOOKUP(A68,HH!$A:$B,2,0)</f>
        <v>#N/A</v>
      </c>
      <c r="E68" s="190">
        <f t="shared" si="0"/>
        <v>0</v>
      </c>
      <c r="F68" s="191"/>
      <c r="G68" s="191" t="e">
        <f>VLOOKUP(A68,PS!$C:$D,2,0)</f>
        <v>#N/A</v>
      </c>
      <c r="H68" s="193" t="e">
        <f>VLOOKUP(A68,PS!$C:$M,11,0)</f>
        <v>#N/A</v>
      </c>
      <c r="I68" s="194" t="e">
        <f>VLOOKUP(A68,HH!$A:$T,20,0)</f>
        <v>#N/A</v>
      </c>
      <c r="J68" s="195" t="e">
        <f>VLOOKUP(A68,HH!$A:$AZ,52,0)</f>
        <v>#N/A</v>
      </c>
      <c r="K68" s="196"/>
      <c r="L68" s="196"/>
      <c r="M68" s="197" t="e">
        <f>VLOOKUP(A68,HH!$A:$BE,57,0)</f>
        <v>#N/A</v>
      </c>
    </row>
    <row r="69" spans="1:13" x14ac:dyDescent="0.25">
      <c r="A69" s="190"/>
      <c r="B69" s="190" t="e">
        <f>VLOOKUP(A69,HH!$A:$C,3,0)</f>
        <v>#N/A</v>
      </c>
      <c r="C69" s="191"/>
      <c r="D69" s="192" t="e">
        <f>VLOOKUP(A69,HH!$A:$B,2,0)</f>
        <v>#N/A</v>
      </c>
      <c r="E69" s="190">
        <f t="shared" si="0"/>
        <v>0</v>
      </c>
      <c r="F69" s="191"/>
      <c r="G69" s="191" t="e">
        <f>VLOOKUP(A69,PS!$C:$D,2,0)</f>
        <v>#N/A</v>
      </c>
      <c r="H69" s="193" t="e">
        <f>VLOOKUP(A69,PS!$C:$M,11,0)</f>
        <v>#N/A</v>
      </c>
      <c r="I69" s="194" t="e">
        <f>VLOOKUP(A69,HH!$A:$T,20,0)</f>
        <v>#N/A</v>
      </c>
      <c r="J69" s="195" t="e">
        <f>VLOOKUP(A69,HH!$A:$AZ,52,0)</f>
        <v>#N/A</v>
      </c>
      <c r="K69" s="196"/>
      <c r="L69" s="196"/>
      <c r="M69" s="197" t="e">
        <f>VLOOKUP(A69,HH!$A:$BE,57,0)</f>
        <v>#N/A</v>
      </c>
    </row>
    <row r="70" spans="1:13" x14ac:dyDescent="0.25">
      <c r="A70" s="190"/>
      <c r="B70" s="190" t="e">
        <f>VLOOKUP(A70,HH!$A:$C,3,0)</f>
        <v>#N/A</v>
      </c>
      <c r="C70" s="191"/>
      <c r="D70" s="192" t="e">
        <f>VLOOKUP(A70,HH!$A:$B,2,0)</f>
        <v>#N/A</v>
      </c>
      <c r="E70" s="190">
        <f t="shared" si="0"/>
        <v>0</v>
      </c>
      <c r="F70" s="191"/>
      <c r="G70" s="191" t="e">
        <f>VLOOKUP(A70,PS!$C:$D,2,0)</f>
        <v>#N/A</v>
      </c>
      <c r="H70" s="193" t="e">
        <f>VLOOKUP(A70,PS!$C:$M,11,0)</f>
        <v>#N/A</v>
      </c>
      <c r="I70" s="194" t="e">
        <f>VLOOKUP(A70,HH!$A:$T,20,0)</f>
        <v>#N/A</v>
      </c>
      <c r="J70" s="195" t="e">
        <f>VLOOKUP(A70,HH!$A:$AZ,52,0)</f>
        <v>#N/A</v>
      </c>
      <c r="K70" s="196"/>
      <c r="L70" s="196"/>
      <c r="M70" s="197" t="e">
        <f>VLOOKUP(A70,HH!$A:$BE,57,0)</f>
        <v>#N/A</v>
      </c>
    </row>
    <row r="71" spans="1:13" x14ac:dyDescent="0.25">
      <c r="A71" s="190"/>
      <c r="B71" s="190" t="e">
        <f>VLOOKUP(A71,HH!$A:$C,3,0)</f>
        <v>#N/A</v>
      </c>
      <c r="C71" s="191"/>
      <c r="D71" s="192" t="e">
        <f>VLOOKUP(A71,HH!$A:$B,2,0)</f>
        <v>#N/A</v>
      </c>
      <c r="E71" s="190">
        <f t="shared" ref="E71:E73" si="1">A71</f>
        <v>0</v>
      </c>
      <c r="F71" s="191"/>
      <c r="G71" s="191" t="e">
        <f>VLOOKUP(A71,PS!$C:$D,2,0)</f>
        <v>#N/A</v>
      </c>
      <c r="H71" s="193" t="e">
        <f>VLOOKUP(A71,PS!$C:$M,11,0)</f>
        <v>#N/A</v>
      </c>
      <c r="I71" s="194" t="e">
        <f>VLOOKUP(A71,HH!$A:$T,20,0)</f>
        <v>#N/A</v>
      </c>
      <c r="J71" s="195" t="e">
        <f>VLOOKUP(A71,HH!$A:$AZ,52,0)</f>
        <v>#N/A</v>
      </c>
      <c r="K71" s="196"/>
      <c r="L71" s="196"/>
      <c r="M71" s="197" t="e">
        <f>VLOOKUP(A71,HH!$A:$BE,57,0)</f>
        <v>#N/A</v>
      </c>
    </row>
    <row r="72" spans="1:13" x14ac:dyDescent="0.25">
      <c r="A72" s="190"/>
      <c r="B72" s="190" t="e">
        <f>VLOOKUP(A72,HH!$A:$C,3,0)</f>
        <v>#N/A</v>
      </c>
      <c r="C72" s="191"/>
      <c r="D72" s="192" t="e">
        <f>VLOOKUP(A72,HH!$A:$B,2,0)</f>
        <v>#N/A</v>
      </c>
      <c r="E72" s="190">
        <f t="shared" si="1"/>
        <v>0</v>
      </c>
      <c r="F72" s="191"/>
      <c r="G72" s="191" t="e">
        <f>VLOOKUP(A72,PS!$C:$D,2,0)</f>
        <v>#N/A</v>
      </c>
      <c r="H72" s="193" t="e">
        <f>VLOOKUP(A72,PS!$C:$M,11,0)</f>
        <v>#N/A</v>
      </c>
      <c r="I72" s="194" t="e">
        <f>VLOOKUP(A72,HH!$A:$T,20,0)</f>
        <v>#N/A</v>
      </c>
      <c r="J72" s="195" t="e">
        <f>VLOOKUP(A72,HH!$A:$AZ,52,0)</f>
        <v>#N/A</v>
      </c>
      <c r="K72" s="196"/>
      <c r="L72" s="196"/>
      <c r="M72" s="197" t="e">
        <f>VLOOKUP(A72,HH!$A:$BE,57,0)</f>
        <v>#N/A</v>
      </c>
    </row>
    <row r="73" spans="1:13" x14ac:dyDescent="0.25">
      <c r="A73" s="190"/>
      <c r="B73" s="190" t="e">
        <f>VLOOKUP(A73,HH!$A:$C,3,0)</f>
        <v>#N/A</v>
      </c>
      <c r="C73" s="191"/>
      <c r="D73" s="192" t="e">
        <f>VLOOKUP(A73,HH!$A:$B,2,0)</f>
        <v>#N/A</v>
      </c>
      <c r="E73" s="190">
        <f t="shared" si="1"/>
        <v>0</v>
      </c>
      <c r="F73" s="191"/>
      <c r="G73" s="191" t="e">
        <f>VLOOKUP(A73,PS!$C:$D,2,0)</f>
        <v>#N/A</v>
      </c>
      <c r="H73" s="193" t="e">
        <f>VLOOKUP(A73,PS!$C:$M,11,0)</f>
        <v>#N/A</v>
      </c>
      <c r="I73" s="194" t="e">
        <f>VLOOKUP(A73,HH!$A:$T,20,0)</f>
        <v>#N/A</v>
      </c>
      <c r="J73" s="195" t="e">
        <f>VLOOKUP(A73,HH!$A:$AZ,52,0)</f>
        <v>#N/A</v>
      </c>
      <c r="K73" s="196"/>
      <c r="L73" s="196"/>
      <c r="M73" s="197" t="e">
        <f>VLOOKUP(A73,HH!$A:$BE,57,0)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MSL</vt:lpstr>
      <vt:lpstr>holiday</vt:lpstr>
      <vt:lpstr>CTV + HĐ</vt:lpstr>
      <vt:lpstr>CTV</vt:lpstr>
      <vt:lpstr>PS</vt:lpstr>
      <vt:lpstr>HH</vt:lpstr>
      <vt:lpstr>Sheet1</vt:lpstr>
      <vt:lpstr>Sheet2</vt:lpstr>
      <vt:lpstr>Sheet3</vt:lpstr>
    </vt:vector>
  </TitlesOfParts>
  <Company>SharingVN.Net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SOKI</dc:creator>
  <cp:lastModifiedBy>Nguyen Thi Nhung (IT)</cp:lastModifiedBy>
  <dcterms:created xsi:type="dcterms:W3CDTF">2015-11-21T13:13:07Z</dcterms:created>
  <dcterms:modified xsi:type="dcterms:W3CDTF">2020-05-25T06:33:47Z</dcterms:modified>
</cp:coreProperties>
</file>